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chrislittle/GitHub/speedsheet/excel-2-python/data/excel_files_raw/"/>
    </mc:Choice>
  </mc:AlternateContent>
  <xr:revisionPtr revIDLastSave="0" documentId="13_ncr:1_{8C4A8715-128F-DE41-9091-A0CB1337C213}" xr6:coauthVersionLast="47" xr6:coauthVersionMax="47" xr10:uidLastSave="{00000000-0000-0000-0000-000000000000}"/>
  <bookViews>
    <workbookView xWindow="38400" yWindow="500" windowWidth="38400" windowHeight="196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269" i="1" l="1"/>
  <c r="Z5268" i="1"/>
  <c r="Z5267" i="1"/>
  <c r="Z5266" i="1"/>
  <c r="Z5265" i="1"/>
  <c r="Z5264" i="1"/>
  <c r="Z5263" i="1"/>
  <c r="Z5262" i="1"/>
  <c r="Z5261" i="1"/>
  <c r="Z5260" i="1"/>
  <c r="Z5259" i="1"/>
  <c r="Z5258" i="1"/>
  <c r="Z5257" i="1"/>
  <c r="Z5256" i="1"/>
  <c r="Z5255" i="1"/>
  <c r="Z5254" i="1"/>
  <c r="Z5253" i="1"/>
  <c r="Z5252" i="1"/>
  <c r="Z5251"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7"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9" i="1"/>
  <c r="Z5188" i="1"/>
  <c r="Z5187" i="1"/>
  <c r="Z5186" i="1"/>
  <c r="Z5185" i="1"/>
  <c r="Z5184" i="1"/>
  <c r="Z5183" i="1"/>
  <c r="Z5182" i="1"/>
  <c r="Z5181" i="1"/>
  <c r="Z5180" i="1"/>
  <c r="Z5179" i="1"/>
  <c r="Z5178" i="1"/>
  <c r="Z5177" i="1"/>
  <c r="Z5176" i="1"/>
  <c r="Z5175" i="1"/>
  <c r="Z5174" i="1"/>
  <c r="Z5173" i="1"/>
  <c r="Z5172" i="1"/>
  <c r="Z5171" i="1"/>
  <c r="Z5170" i="1"/>
  <c r="Z5169" i="1"/>
  <c r="Z5168" i="1"/>
  <c r="Z5167" i="1"/>
  <c r="Z5166" i="1"/>
  <c r="Z5165" i="1"/>
  <c r="Z5164" i="1"/>
  <c r="Z5163" i="1"/>
  <c r="Z5162" i="1"/>
  <c r="Z5161" i="1"/>
  <c r="Z5160" i="1"/>
  <c r="Z5159" i="1"/>
  <c r="Z5158" i="1"/>
  <c r="Z5157" i="1"/>
  <c r="Z5156" i="1"/>
  <c r="Z5155" i="1"/>
  <c r="Z5154" i="1"/>
  <c r="Z5153" i="1"/>
  <c r="Z5152" i="1"/>
  <c r="Z5151" i="1"/>
  <c r="Z5150" i="1"/>
  <c r="Z5149" i="1"/>
  <c r="Z5148" i="1"/>
  <c r="Z5147" i="1"/>
  <c r="Z5146" i="1"/>
  <c r="Z5145"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1" i="1"/>
  <c r="Z5110" i="1"/>
  <c r="Z5109" i="1"/>
  <c r="Z5108" i="1"/>
  <c r="Z5107" i="1"/>
  <c r="Z5106" i="1"/>
  <c r="Z5105" i="1"/>
  <c r="Z5104" i="1"/>
  <c r="Z5103" i="1"/>
  <c r="Z5102" i="1"/>
  <c r="Z5101" i="1"/>
  <c r="Z5100" i="1"/>
  <c r="Z5099" i="1"/>
  <c r="Z5098" i="1"/>
  <c r="Z5097" i="1"/>
  <c r="Z5096" i="1"/>
  <c r="Z5095" i="1"/>
  <c r="Z5094" i="1"/>
  <c r="Z5093" i="1"/>
  <c r="Z5092" i="1"/>
  <c r="Z5091" i="1"/>
  <c r="Z5090" i="1"/>
  <c r="Z5089" i="1"/>
  <c r="Z5088" i="1"/>
  <c r="Z5087" i="1"/>
  <c r="Z5086" i="1"/>
  <c r="Z5085" i="1"/>
  <c r="Z5084" i="1"/>
  <c r="Z5083" i="1"/>
  <c r="Z5082" i="1"/>
  <c r="Z5081" i="1"/>
  <c r="Z5080" i="1"/>
  <c r="Z5079" i="1"/>
  <c r="Z5078" i="1"/>
  <c r="Z5077" i="1"/>
  <c r="Z5076" i="1"/>
  <c r="Z5075" i="1"/>
  <c r="Z5074" i="1"/>
  <c r="Z5073" i="1"/>
  <c r="Z5072" i="1"/>
  <c r="Z5071" i="1"/>
  <c r="Z5070" i="1"/>
  <c r="Z5069" i="1"/>
  <c r="Z5068" i="1"/>
  <c r="Z5067" i="1"/>
  <c r="Z5066" i="1"/>
  <c r="Z5065" i="1"/>
  <c r="Z5064" i="1"/>
  <c r="Z5063" i="1"/>
  <c r="Z5062" i="1"/>
  <c r="Z5061" i="1"/>
  <c r="Z5060" i="1"/>
  <c r="Z5059" i="1"/>
  <c r="Z5058" i="1"/>
  <c r="Z5057" i="1"/>
  <c r="Z5056" i="1"/>
  <c r="Z5055" i="1"/>
  <c r="Z5054" i="1"/>
  <c r="Z5053" i="1"/>
  <c r="Z5052" i="1"/>
  <c r="Z5051" i="1"/>
  <c r="Z5050" i="1"/>
  <c r="Z5049" i="1"/>
  <c r="Z5048" i="1"/>
  <c r="Z5047" i="1"/>
  <c r="Z5046" i="1"/>
  <c r="Z5045" i="1"/>
  <c r="Z5044" i="1"/>
  <c r="Z5043" i="1"/>
  <c r="Z5042" i="1"/>
  <c r="Z5041" i="1"/>
  <c r="Z5040" i="1"/>
  <c r="Z5039" i="1"/>
  <c r="Z5038" i="1"/>
  <c r="Z5037" i="1"/>
  <c r="Z5036" i="1"/>
  <c r="Z5035" i="1"/>
  <c r="Z5034" i="1"/>
  <c r="Z5033" i="1"/>
  <c r="Z5032" i="1"/>
  <c r="Z5031" i="1"/>
  <c r="Z5030" i="1"/>
  <c r="Z5029" i="1"/>
  <c r="Z5028" i="1"/>
  <c r="Z5027" i="1"/>
  <c r="Z5026" i="1"/>
  <c r="Z5025" i="1"/>
  <c r="Z5024" i="1"/>
  <c r="Z5023" i="1"/>
  <c r="Z5022" i="1"/>
  <c r="Z5021" i="1"/>
  <c r="Z5020" i="1"/>
  <c r="Z5019" i="1"/>
  <c r="Z5018" i="1"/>
  <c r="Z5017" i="1"/>
  <c r="Z5016" i="1"/>
  <c r="Z5015" i="1"/>
  <c r="Z5014" i="1"/>
  <c r="Z5013"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9" i="1"/>
  <c r="Z4968" i="1"/>
  <c r="Z4967" i="1"/>
  <c r="Z4966" i="1"/>
  <c r="Z4965" i="1"/>
  <c r="Z4964" i="1"/>
  <c r="Z4963" i="1"/>
  <c r="Z4962" i="1"/>
  <c r="Z4961" i="1"/>
  <c r="Z4960" i="1"/>
  <c r="Z4959" i="1"/>
  <c r="Z4958" i="1"/>
  <c r="Z4957" i="1"/>
  <c r="Z4956" i="1"/>
  <c r="Z4955"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30"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7" i="1"/>
  <c r="Z4856" i="1"/>
  <c r="Z4855" i="1"/>
  <c r="Z4854" i="1"/>
  <c r="Z4853" i="1"/>
  <c r="Z4852" i="1"/>
  <c r="Z4851" i="1"/>
  <c r="Z4850" i="1"/>
  <c r="Z4849" i="1"/>
  <c r="Z4848" i="1"/>
  <c r="Z4847" i="1"/>
  <c r="Z4846" i="1"/>
  <c r="Z4845" i="1"/>
  <c r="Z4844" i="1"/>
  <c r="Z4843" i="1"/>
  <c r="Z4842" i="1"/>
  <c r="Z4841" i="1"/>
  <c r="Z4840" i="1"/>
  <c r="Z4839" i="1"/>
  <c r="Z4838" i="1"/>
  <c r="Z4837" i="1"/>
  <c r="Z4836" i="1"/>
  <c r="Z4835" i="1"/>
  <c r="Z4834" i="1"/>
  <c r="Z4833" i="1"/>
  <c r="Z4832" i="1"/>
  <c r="Z4831" i="1"/>
  <c r="Z4830" i="1"/>
  <c r="Z4829" i="1"/>
  <c r="Z4828" i="1"/>
  <c r="Z4827" i="1"/>
  <c r="Z4826" i="1"/>
  <c r="Z4825" i="1"/>
  <c r="Z4824" i="1"/>
  <c r="Z4823" i="1"/>
  <c r="Z4822" i="1"/>
  <c r="Z4821" i="1"/>
  <c r="Z4820" i="1"/>
  <c r="Z4819" i="1"/>
  <c r="Z4818" i="1"/>
  <c r="Z4817" i="1"/>
  <c r="Z4816" i="1"/>
  <c r="Z4815" i="1"/>
  <c r="Z4814" i="1"/>
  <c r="Z4813" i="1"/>
  <c r="Z4812" i="1"/>
  <c r="Z4811" i="1"/>
  <c r="Z4810" i="1"/>
  <c r="Z4809"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1" i="1"/>
  <c r="Z4780" i="1"/>
  <c r="Z4779" i="1"/>
  <c r="Z4778" i="1"/>
  <c r="Z4777" i="1"/>
  <c r="Z4776" i="1"/>
  <c r="Z4775" i="1"/>
  <c r="Z4774" i="1"/>
  <c r="Z4773" i="1"/>
  <c r="Z4772" i="1"/>
  <c r="Z4771" i="1"/>
  <c r="Z4770" i="1"/>
  <c r="Z4769" i="1"/>
  <c r="Z4768" i="1"/>
  <c r="Z4767" i="1"/>
  <c r="Z4766" i="1"/>
  <c r="Z4765" i="1"/>
  <c r="Z4764" i="1"/>
  <c r="Z4763" i="1"/>
  <c r="Z4762" i="1"/>
  <c r="Z4761" i="1"/>
  <c r="Z4760" i="1"/>
  <c r="Z4759" i="1"/>
  <c r="Z4758" i="1"/>
  <c r="Z4757" i="1"/>
  <c r="Z4756" i="1"/>
  <c r="Z4755" i="1"/>
  <c r="Z4754" i="1"/>
  <c r="Z4753" i="1"/>
  <c r="Z4752" i="1"/>
  <c r="Z4751" i="1"/>
  <c r="Z4750" i="1"/>
  <c r="Z4749" i="1"/>
  <c r="Z4748" i="1"/>
  <c r="Z4747" i="1"/>
  <c r="Z4746" i="1"/>
  <c r="Z4745" i="1"/>
  <c r="Z4744" i="1"/>
  <c r="Z4743" i="1"/>
  <c r="Z4742" i="1"/>
  <c r="Z4741" i="1"/>
  <c r="Z4740" i="1"/>
  <c r="Z4739" i="1"/>
  <c r="Z4738" i="1"/>
  <c r="Z4737" i="1"/>
  <c r="Z4736" i="1"/>
  <c r="Z4735" i="1"/>
  <c r="Z4734" i="1"/>
  <c r="Z4733" i="1"/>
  <c r="Z4732" i="1"/>
  <c r="Z4731" i="1"/>
  <c r="Z4730" i="1"/>
  <c r="Z4729" i="1"/>
  <c r="Z4728" i="1"/>
  <c r="Z4727" i="1"/>
  <c r="Z4726" i="1"/>
  <c r="Z4725" i="1"/>
  <c r="Z4724" i="1"/>
  <c r="Z4723" i="1"/>
  <c r="Z4722" i="1"/>
  <c r="Z4721" i="1"/>
  <c r="Z4720" i="1"/>
  <c r="Z4719" i="1"/>
  <c r="Z4718" i="1"/>
  <c r="Z4717" i="1"/>
  <c r="Z4716" i="1"/>
  <c r="Z4715" i="1"/>
  <c r="Z4714" i="1"/>
  <c r="Z4713" i="1"/>
  <c r="Z4712" i="1"/>
  <c r="Z4711"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2"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7"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5"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9" i="1"/>
  <c r="Z4588" i="1"/>
  <c r="Z4587" i="1"/>
  <c r="Z4586" i="1"/>
  <c r="Z4585" i="1"/>
  <c r="Z4584" i="1"/>
  <c r="Z4583" i="1"/>
  <c r="Z4582" i="1"/>
  <c r="Z4581" i="1"/>
  <c r="Z4580" i="1"/>
  <c r="Z4579" i="1"/>
  <c r="Z4578" i="1"/>
  <c r="Z4577" i="1"/>
  <c r="Z4576" i="1"/>
  <c r="Z4575" i="1"/>
  <c r="Z4574" i="1"/>
  <c r="Z4573" i="1"/>
  <c r="Z4572" i="1"/>
  <c r="Z4571" i="1"/>
  <c r="Z4570" i="1"/>
  <c r="Z4569" i="1"/>
  <c r="Z4568" i="1"/>
  <c r="Z4567" i="1"/>
  <c r="Z4566" i="1"/>
  <c r="Z4565" i="1"/>
  <c r="Z4564" i="1"/>
  <c r="Z4563" i="1"/>
  <c r="Z4562" i="1"/>
  <c r="Z4561" i="1"/>
  <c r="Z4560" i="1"/>
  <c r="Z4559" i="1"/>
  <c r="Z4558" i="1"/>
  <c r="Z4557" i="1"/>
  <c r="Z4556" i="1"/>
  <c r="Z4555" i="1"/>
  <c r="Z4554" i="1"/>
  <c r="Z4553" i="1"/>
  <c r="Z4552" i="1"/>
  <c r="Z4551" i="1"/>
  <c r="Z4550" i="1"/>
  <c r="Z4549" i="1"/>
  <c r="Z4548" i="1"/>
  <c r="Z4547" i="1"/>
  <c r="Z4546" i="1"/>
  <c r="Z4545" i="1"/>
  <c r="Z4544" i="1"/>
  <c r="Z4543" i="1"/>
  <c r="Z4542" i="1"/>
  <c r="Z4541" i="1"/>
  <c r="Z4540" i="1"/>
  <c r="Z4539" i="1"/>
  <c r="Z4538" i="1"/>
  <c r="Z4537" i="1"/>
  <c r="Z4536" i="1"/>
  <c r="Z4535" i="1"/>
  <c r="Z4534" i="1"/>
  <c r="Z4533" i="1"/>
  <c r="Z4532" i="1"/>
  <c r="Z4531" i="1"/>
  <c r="Z4530" i="1"/>
  <c r="Z4529" i="1"/>
  <c r="Z4528" i="1"/>
  <c r="Z4527"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6" i="1"/>
  <c r="Z4485" i="1"/>
  <c r="Z4484" i="1"/>
  <c r="Z4483" i="1"/>
  <c r="Z4482" i="1"/>
  <c r="Z4481" i="1"/>
  <c r="Z4480" i="1"/>
  <c r="Z4479" i="1"/>
  <c r="Z4478" i="1"/>
  <c r="Z4477" i="1"/>
  <c r="Z4476" i="1"/>
  <c r="Z4475" i="1"/>
  <c r="Z4474" i="1"/>
  <c r="Z4473" i="1"/>
  <c r="Z4472" i="1"/>
  <c r="Z4471" i="1"/>
  <c r="Z4470" i="1"/>
  <c r="Z4469" i="1"/>
  <c r="Z4468" i="1"/>
  <c r="Z4467" i="1"/>
  <c r="Z4466" i="1"/>
  <c r="Z4465" i="1"/>
  <c r="Z4464" i="1"/>
  <c r="Z4463" i="1"/>
  <c r="Z4462" i="1"/>
  <c r="Z4461" i="1"/>
  <c r="Z4460" i="1"/>
  <c r="Z4459" i="1"/>
  <c r="Z4458" i="1"/>
  <c r="Z4457" i="1"/>
  <c r="Z4456" i="1"/>
  <c r="Z4455"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7" i="1"/>
  <c r="Z4426" i="1"/>
  <c r="Z4425" i="1"/>
  <c r="Z4424" i="1"/>
  <c r="Z4423" i="1"/>
  <c r="Z4422" i="1"/>
  <c r="Z4421" i="1"/>
  <c r="Z4420" i="1"/>
  <c r="Z4419" i="1"/>
  <c r="Z4418" i="1"/>
  <c r="Z4417" i="1"/>
  <c r="Z4416" i="1"/>
  <c r="Z4415" i="1"/>
  <c r="Z4414" i="1"/>
  <c r="Z4413" i="1"/>
  <c r="Z4412" i="1"/>
  <c r="Z4411" i="1"/>
  <c r="Z4410" i="1"/>
  <c r="Z4409" i="1"/>
  <c r="Z4408" i="1"/>
  <c r="Z4407" i="1"/>
  <c r="Z4406" i="1"/>
  <c r="Z4405" i="1"/>
  <c r="Z4404" i="1"/>
  <c r="Z4403" i="1"/>
  <c r="Z4402" i="1"/>
  <c r="Z4401" i="1"/>
  <c r="Z4400" i="1"/>
  <c r="Z4399" i="1"/>
  <c r="Z4398" i="1"/>
  <c r="Z4397" i="1"/>
  <c r="Z4396" i="1"/>
  <c r="Z4395" i="1"/>
  <c r="Z4394" i="1"/>
  <c r="Z4393" i="1"/>
  <c r="Z4392" i="1"/>
  <c r="Z4391" i="1"/>
  <c r="Z4390" i="1"/>
  <c r="Z4389" i="1"/>
  <c r="Z4388" i="1"/>
  <c r="Z4387" i="1"/>
  <c r="Z4386" i="1"/>
  <c r="Z4385" i="1"/>
  <c r="Z4384" i="1"/>
  <c r="Z4383" i="1"/>
  <c r="Z4382" i="1"/>
  <c r="Z4381" i="1"/>
  <c r="Z4380" i="1"/>
  <c r="Z4379" i="1"/>
  <c r="Z4378" i="1"/>
  <c r="Z4377"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5" i="1"/>
  <c r="Z4344" i="1"/>
  <c r="Z4343" i="1"/>
  <c r="Z4342" i="1"/>
  <c r="Z4341" i="1"/>
  <c r="Z4340" i="1"/>
  <c r="Z4339" i="1"/>
  <c r="Z4338" i="1"/>
  <c r="Z4337" i="1"/>
  <c r="Z4336" i="1"/>
  <c r="Z4335" i="1"/>
  <c r="Z4334" i="1"/>
  <c r="Z4333" i="1"/>
  <c r="Z4332" i="1"/>
  <c r="Z4331" i="1"/>
  <c r="Z4330" i="1"/>
  <c r="Z4329" i="1"/>
  <c r="Z4328" i="1"/>
  <c r="Z4327" i="1"/>
  <c r="Z4326" i="1"/>
  <c r="Z4325" i="1"/>
  <c r="Z4324" i="1"/>
  <c r="Z4323" i="1"/>
  <c r="Z4322" i="1"/>
  <c r="Z4321" i="1"/>
  <c r="Z4320" i="1"/>
  <c r="Z4319" i="1"/>
  <c r="Z4318" i="1"/>
  <c r="Z4317" i="1"/>
  <c r="Z4316" i="1"/>
  <c r="Z4315" i="1"/>
  <c r="Z4314" i="1"/>
  <c r="Z4313" i="1"/>
  <c r="Z4312" i="1"/>
  <c r="Z4311" i="1"/>
  <c r="Z4310" i="1"/>
  <c r="Z4309" i="1"/>
  <c r="Z4308" i="1"/>
  <c r="Z4307" i="1"/>
  <c r="Z4306" i="1"/>
  <c r="Z4305" i="1"/>
  <c r="Z4304" i="1"/>
  <c r="Z4303" i="1"/>
  <c r="Z4302" i="1"/>
  <c r="Z4301" i="1"/>
  <c r="Z4300" i="1"/>
  <c r="Z4299" i="1"/>
  <c r="Z4298" i="1"/>
  <c r="Z4297" i="1"/>
  <c r="Z4296" i="1"/>
  <c r="Z4295" i="1"/>
  <c r="Z4294" i="1"/>
  <c r="Z4293" i="1"/>
  <c r="Z4292" i="1"/>
  <c r="Z4291"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5"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7" i="1"/>
  <c r="Z4216" i="1"/>
  <c r="Z4215" i="1"/>
  <c r="Z4214" i="1"/>
  <c r="Z4213" i="1"/>
  <c r="Z4212" i="1"/>
  <c r="Z4211" i="1"/>
  <c r="Z4210" i="1"/>
  <c r="Z4209" i="1"/>
  <c r="Z4208" i="1"/>
  <c r="Z4207" i="1"/>
  <c r="Z4206" i="1"/>
  <c r="Z4205" i="1"/>
  <c r="Z4204" i="1"/>
  <c r="Z4203" i="1"/>
  <c r="Z4202" i="1"/>
  <c r="Z4201" i="1"/>
  <c r="Z4200" i="1"/>
  <c r="Z4199" i="1"/>
  <c r="Z4198" i="1"/>
  <c r="Z4197" i="1"/>
  <c r="Z4196" i="1"/>
  <c r="Z4195" i="1"/>
  <c r="Z4194" i="1"/>
  <c r="Z4193" i="1"/>
  <c r="Z4192" i="1"/>
  <c r="Z4191" i="1"/>
  <c r="Z4190" i="1"/>
  <c r="Z4189" i="1"/>
  <c r="Z4188" i="1"/>
  <c r="Z4187" i="1"/>
  <c r="Z4186" i="1"/>
  <c r="Z4185" i="1"/>
  <c r="Z4184" i="1"/>
  <c r="Z4183" i="1"/>
  <c r="Z4182" i="1"/>
  <c r="Z4181" i="1"/>
  <c r="Z4180" i="1"/>
  <c r="Z4179" i="1"/>
  <c r="Z4178" i="1"/>
  <c r="Z4177" i="1"/>
  <c r="Z4176" i="1"/>
  <c r="Z4175" i="1"/>
  <c r="Z4174" i="1"/>
  <c r="Z4173" i="1"/>
  <c r="Z4172" i="1"/>
  <c r="Z4171" i="1"/>
  <c r="Z4170" i="1"/>
  <c r="Z4169" i="1"/>
  <c r="Z4168" i="1"/>
  <c r="Z4167" i="1"/>
  <c r="Z4166" i="1"/>
  <c r="Z4165" i="1"/>
  <c r="Z4164" i="1"/>
  <c r="Z4163" i="1"/>
  <c r="Z4162" i="1"/>
  <c r="Z4161" i="1"/>
  <c r="Z4160" i="1"/>
  <c r="Z4159" i="1"/>
  <c r="Z4158" i="1"/>
  <c r="Z4157" i="1"/>
  <c r="Z4156" i="1"/>
  <c r="Z4155" i="1"/>
  <c r="Z4154" i="1"/>
  <c r="Z4153" i="1"/>
  <c r="Z4152" i="1"/>
  <c r="Z4151" i="1"/>
  <c r="Z4150" i="1"/>
  <c r="Z4149" i="1"/>
  <c r="Z4148" i="1"/>
  <c r="Z4147" i="1"/>
  <c r="Z4146" i="1"/>
  <c r="Z4145" i="1"/>
  <c r="Z4144" i="1"/>
  <c r="Z4143" i="1"/>
  <c r="Z4142" i="1"/>
  <c r="Z4141" i="1"/>
  <c r="Z4140" i="1"/>
  <c r="Z4139" i="1"/>
  <c r="Z4138" i="1"/>
  <c r="Z4137" i="1"/>
  <c r="Z4136" i="1"/>
  <c r="Z4135" i="1"/>
  <c r="Z4134" i="1"/>
  <c r="Z4133" i="1"/>
  <c r="Z4132" i="1"/>
  <c r="Z4131" i="1"/>
  <c r="Z4130" i="1"/>
  <c r="Z4129" i="1"/>
  <c r="Z4128"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9"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40" i="1"/>
  <c r="Z4039" i="1"/>
  <c r="Z4038" i="1"/>
  <c r="Z4037" i="1"/>
  <c r="Z4036" i="1"/>
  <c r="Z4035" i="1"/>
  <c r="Z4034" i="1"/>
  <c r="Z4033" i="1"/>
  <c r="Z4032" i="1"/>
  <c r="Z4031"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80" i="1"/>
  <c r="Z3979" i="1"/>
  <c r="Z3978" i="1"/>
  <c r="Z3977" i="1"/>
  <c r="Z3976" i="1"/>
  <c r="Z3975" i="1"/>
  <c r="Z3974" i="1"/>
  <c r="Z3973" i="1"/>
  <c r="Z3972" i="1"/>
  <c r="Z3971" i="1"/>
  <c r="Z3970" i="1"/>
  <c r="Z3969" i="1"/>
  <c r="Z3968" i="1"/>
  <c r="Z3967" i="1"/>
  <c r="Z3966" i="1"/>
  <c r="Z3965" i="1"/>
  <c r="Z3964" i="1"/>
  <c r="Z3963" i="1"/>
  <c r="Z3962" i="1"/>
  <c r="Z3961" i="1"/>
  <c r="Z3960" i="1"/>
  <c r="Z3959" i="1"/>
  <c r="Z3958" i="1"/>
  <c r="Z3957" i="1"/>
  <c r="Z3956" i="1"/>
  <c r="Z3955"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4" i="1"/>
  <c r="Z3923" i="1"/>
  <c r="Z3922" i="1"/>
  <c r="Z3921" i="1"/>
  <c r="Z3920" i="1"/>
  <c r="Z3919" i="1"/>
  <c r="Z3918" i="1"/>
  <c r="Z3917" i="1"/>
  <c r="Z3916" i="1"/>
  <c r="Z3915" i="1"/>
  <c r="Z3914" i="1"/>
  <c r="Z3913" i="1"/>
  <c r="Z3912" i="1"/>
  <c r="Z3911" i="1"/>
  <c r="Z3910" i="1"/>
  <c r="Z3909" i="1"/>
  <c r="Z3908" i="1"/>
  <c r="Z3907" i="1"/>
  <c r="Z3906" i="1"/>
  <c r="Z3905" i="1"/>
  <c r="Z3904" i="1"/>
  <c r="Z3903" i="1"/>
  <c r="Z3902" i="1"/>
  <c r="Z3901" i="1"/>
  <c r="Z3900" i="1"/>
  <c r="Z3899" i="1"/>
  <c r="Z3898" i="1"/>
  <c r="Z3897" i="1"/>
  <c r="Z3896" i="1"/>
  <c r="Z3895" i="1"/>
  <c r="Z3894" i="1"/>
  <c r="Z3893" i="1"/>
  <c r="Z3892" i="1"/>
  <c r="Z3891" i="1"/>
  <c r="Z3890" i="1"/>
  <c r="Z3889" i="1"/>
  <c r="Z3888" i="1"/>
  <c r="Z3887" i="1"/>
  <c r="Z3886" i="1"/>
  <c r="Z3885" i="1"/>
  <c r="Z3884" i="1"/>
  <c r="Z3883" i="1"/>
  <c r="Z3882" i="1"/>
  <c r="Z3881" i="1"/>
  <c r="Z3880" i="1"/>
  <c r="Z3879" i="1"/>
  <c r="Z3878" i="1"/>
  <c r="Z3877" i="1"/>
  <c r="Z3876" i="1"/>
  <c r="Z3875" i="1"/>
  <c r="Z3874" i="1"/>
  <c r="Z3873" i="1"/>
  <c r="Z3872" i="1"/>
  <c r="Z3871" i="1"/>
  <c r="Z3870" i="1"/>
  <c r="Z3869" i="1"/>
  <c r="Z3868" i="1"/>
  <c r="Z3867" i="1"/>
  <c r="Z3866" i="1"/>
  <c r="Z3865" i="1"/>
  <c r="Z3864" i="1"/>
  <c r="Z3863" i="1"/>
  <c r="Z3862" i="1"/>
  <c r="Z3861" i="1"/>
  <c r="Z3860" i="1"/>
  <c r="Z3859" i="1"/>
  <c r="Z3858" i="1"/>
  <c r="Z3857" i="1"/>
  <c r="Z3856" i="1"/>
  <c r="Z3855" i="1"/>
  <c r="Z3854" i="1"/>
  <c r="Z3853" i="1"/>
  <c r="Z3852" i="1"/>
  <c r="Z3851" i="1"/>
  <c r="Z3850" i="1"/>
  <c r="Z3849" i="1"/>
  <c r="Z3848" i="1"/>
  <c r="Z3847" i="1"/>
  <c r="Z3846" i="1"/>
  <c r="Z3845" i="1"/>
  <c r="Z3844" i="1"/>
  <c r="Z3843" i="1"/>
  <c r="Z3842" i="1"/>
  <c r="Z3841" i="1"/>
  <c r="Z3840" i="1"/>
  <c r="Z3839" i="1"/>
  <c r="Z3838" i="1"/>
  <c r="Z3837" i="1"/>
  <c r="Z3836" i="1"/>
  <c r="Z3835" i="1"/>
  <c r="Z3834" i="1"/>
  <c r="Z3833" i="1"/>
  <c r="Z3832" i="1"/>
  <c r="Z3831" i="1"/>
  <c r="Z3830" i="1"/>
  <c r="Z3829" i="1"/>
  <c r="Z3828" i="1"/>
  <c r="Z3827" i="1"/>
  <c r="Z3826" i="1"/>
  <c r="Z3825" i="1"/>
  <c r="Z3824" i="1"/>
  <c r="Z3823" i="1"/>
  <c r="Z3822" i="1"/>
  <c r="Z3821" i="1"/>
  <c r="Z3820" i="1"/>
  <c r="Z3819" i="1"/>
  <c r="Z3818" i="1"/>
  <c r="Z3817" i="1"/>
  <c r="Z3816" i="1"/>
  <c r="Z3815" i="1"/>
  <c r="Z3814" i="1"/>
  <c r="Z3813" i="1"/>
  <c r="Z3812" i="1"/>
  <c r="Z3811" i="1"/>
  <c r="Z3810" i="1"/>
  <c r="Z3809" i="1"/>
  <c r="Z3808" i="1"/>
  <c r="Z3807" i="1"/>
  <c r="Z3806" i="1"/>
  <c r="Z3805" i="1"/>
  <c r="Z3804" i="1"/>
  <c r="Z3803" i="1"/>
  <c r="Z3802" i="1"/>
  <c r="Z3801" i="1"/>
  <c r="Z3800" i="1"/>
  <c r="Z3799" i="1"/>
  <c r="Z3798" i="1"/>
  <c r="Z3797" i="1"/>
  <c r="Z3796" i="1"/>
  <c r="Z3795" i="1"/>
  <c r="Z3794" i="1"/>
  <c r="Z3793" i="1"/>
  <c r="Z3792" i="1"/>
  <c r="Z3791" i="1"/>
  <c r="Z3790" i="1"/>
  <c r="Z3789" i="1"/>
  <c r="Z3788" i="1"/>
  <c r="Z3787" i="1"/>
  <c r="Z3786" i="1"/>
  <c r="Z3785" i="1"/>
  <c r="Z3784" i="1"/>
  <c r="Z3783" i="1"/>
  <c r="Z3782" i="1"/>
  <c r="Z3781" i="1"/>
  <c r="Z3780" i="1"/>
  <c r="Z3779" i="1"/>
  <c r="Z3778" i="1"/>
  <c r="Z3777" i="1"/>
  <c r="Z3776" i="1"/>
  <c r="Z3775" i="1"/>
  <c r="Z3774" i="1"/>
  <c r="Z3773" i="1"/>
  <c r="Z3772" i="1"/>
  <c r="Z3771" i="1"/>
  <c r="Z3770" i="1"/>
  <c r="Z3769" i="1"/>
  <c r="Z3768" i="1"/>
  <c r="Z3767" i="1"/>
  <c r="Z3766" i="1"/>
  <c r="Z3765" i="1"/>
  <c r="Z3764" i="1"/>
  <c r="Z3763" i="1"/>
  <c r="Z3762" i="1"/>
  <c r="Z3761" i="1"/>
  <c r="Z3760" i="1"/>
  <c r="Z3759" i="1"/>
  <c r="Z3758" i="1"/>
  <c r="Z3757" i="1"/>
  <c r="Z3756" i="1"/>
  <c r="Z3755" i="1"/>
  <c r="Z3754" i="1"/>
  <c r="Z3753" i="1"/>
  <c r="Z3752" i="1"/>
  <c r="Z3751" i="1"/>
  <c r="Z3750" i="1"/>
  <c r="Z3749" i="1"/>
  <c r="Z3748" i="1"/>
  <c r="Z3747" i="1"/>
  <c r="Z3746" i="1"/>
  <c r="Z3745" i="1"/>
  <c r="Z3744" i="1"/>
  <c r="Z3743" i="1"/>
  <c r="Z3742" i="1"/>
  <c r="Z3741" i="1"/>
  <c r="Z3740" i="1"/>
  <c r="Z3739" i="1"/>
  <c r="Z3738" i="1"/>
  <c r="Z3737" i="1"/>
  <c r="Z3736" i="1"/>
  <c r="Z3735" i="1"/>
  <c r="Z3734" i="1"/>
  <c r="Z3733" i="1"/>
  <c r="Z3732" i="1"/>
  <c r="Z3731" i="1"/>
  <c r="Z3730" i="1"/>
  <c r="Z3729" i="1"/>
  <c r="Z3728" i="1"/>
  <c r="Z3727" i="1"/>
  <c r="Z3726" i="1"/>
  <c r="Z3725" i="1"/>
  <c r="Z3724" i="1"/>
  <c r="Z3723" i="1"/>
  <c r="Z3722" i="1"/>
  <c r="Z3721" i="1"/>
  <c r="Z3720" i="1"/>
  <c r="Z3719" i="1"/>
  <c r="Z3718" i="1"/>
  <c r="Z3717" i="1"/>
  <c r="Z3716" i="1"/>
  <c r="Z3715" i="1"/>
  <c r="Z3714" i="1"/>
  <c r="Z3713" i="1"/>
  <c r="Z3712" i="1"/>
  <c r="Z3711" i="1"/>
  <c r="Z3710" i="1"/>
  <c r="Z3709" i="1"/>
  <c r="Z3708" i="1"/>
  <c r="Z3707" i="1"/>
  <c r="Z3706" i="1"/>
  <c r="Z3705" i="1"/>
  <c r="Z3704" i="1"/>
  <c r="Z3703" i="1"/>
  <c r="Z3702" i="1"/>
  <c r="Z3701" i="1"/>
  <c r="Z3700" i="1"/>
  <c r="Z3699" i="1"/>
  <c r="Z3698" i="1"/>
  <c r="Z3697" i="1"/>
  <c r="Z3696" i="1"/>
  <c r="Z3695" i="1"/>
  <c r="Z3694" i="1"/>
  <c r="Z3693" i="1"/>
  <c r="Z3692" i="1"/>
  <c r="Z3691" i="1"/>
  <c r="Z3690" i="1"/>
  <c r="Z3689" i="1"/>
  <c r="Z3688" i="1"/>
  <c r="Z3687" i="1"/>
  <c r="Z3686" i="1"/>
  <c r="Z3685" i="1"/>
  <c r="Z3684" i="1"/>
  <c r="Z3683" i="1"/>
  <c r="Z3682" i="1"/>
  <c r="Z3681" i="1"/>
  <c r="Z3680" i="1"/>
  <c r="Z3679" i="1"/>
  <c r="Z3678" i="1"/>
  <c r="Z3677"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9" i="1"/>
  <c r="Z3628" i="1"/>
  <c r="Z3627" i="1"/>
  <c r="Z3626" i="1"/>
  <c r="Z3625" i="1"/>
  <c r="Z3624" i="1"/>
  <c r="Z3623" i="1"/>
  <c r="Z3622" i="1"/>
  <c r="Z3621" i="1"/>
  <c r="Z3620" i="1"/>
  <c r="Z3619" i="1"/>
  <c r="Z3618" i="1"/>
  <c r="Z3617" i="1"/>
  <c r="Z3616" i="1"/>
  <c r="Z3615"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8" i="1"/>
  <c r="Z3547" i="1"/>
  <c r="Z3546" i="1"/>
  <c r="Z3545" i="1"/>
  <c r="Z3544" i="1"/>
  <c r="Z3543" i="1"/>
  <c r="Z3542" i="1"/>
  <c r="Z3541" i="1"/>
  <c r="Z3540" i="1"/>
  <c r="Z3539" i="1"/>
  <c r="Z3538" i="1"/>
  <c r="Z3537" i="1"/>
  <c r="Z3536" i="1"/>
  <c r="Z3535" i="1"/>
  <c r="Z3534" i="1"/>
  <c r="Z3533" i="1"/>
  <c r="Z3532" i="1"/>
  <c r="Z3531" i="1"/>
  <c r="Z3530" i="1"/>
  <c r="Z3529" i="1"/>
  <c r="Z3528" i="1"/>
  <c r="Z3527" i="1"/>
  <c r="Z3526" i="1"/>
  <c r="Z3525" i="1"/>
  <c r="Z3524" i="1"/>
  <c r="Z3523" i="1"/>
  <c r="Z3522" i="1"/>
  <c r="Z3521" i="1"/>
  <c r="Z3520" i="1"/>
  <c r="Z3519" i="1"/>
  <c r="Z3518" i="1"/>
  <c r="Z3517" i="1"/>
  <c r="Z3516" i="1"/>
  <c r="Z3515" i="1"/>
  <c r="Z3514" i="1"/>
  <c r="Z3513" i="1"/>
  <c r="Z3512" i="1"/>
  <c r="Z3511" i="1"/>
  <c r="Z3510" i="1"/>
  <c r="Z3509" i="1"/>
  <c r="Z3508" i="1"/>
  <c r="Z3507" i="1"/>
  <c r="Z3506" i="1"/>
  <c r="Z3505" i="1"/>
  <c r="Z3504" i="1"/>
  <c r="Z3503" i="1"/>
  <c r="Z3502" i="1"/>
  <c r="Z3501" i="1"/>
  <c r="Z3500" i="1"/>
  <c r="Z3499" i="1"/>
  <c r="Z3498" i="1"/>
  <c r="Z3497" i="1"/>
  <c r="Z3496" i="1"/>
  <c r="Z3495" i="1"/>
  <c r="Z3494" i="1"/>
  <c r="Z3493" i="1"/>
  <c r="Z3492" i="1"/>
  <c r="Z3491" i="1"/>
  <c r="Z3490" i="1"/>
  <c r="Z3489" i="1"/>
  <c r="Z3488" i="1"/>
  <c r="Z3487" i="1"/>
  <c r="Z3486" i="1"/>
  <c r="Z3485" i="1"/>
  <c r="Z3484" i="1"/>
  <c r="Z3483" i="1"/>
  <c r="Z3482" i="1"/>
  <c r="Z3481" i="1"/>
  <c r="Z3480" i="1"/>
  <c r="Z3479" i="1"/>
  <c r="Z3478" i="1"/>
  <c r="Z3477" i="1"/>
  <c r="Z3476" i="1"/>
  <c r="Z3475" i="1"/>
  <c r="Z3474" i="1"/>
  <c r="Z3473" i="1"/>
  <c r="Z3472" i="1"/>
  <c r="Z3471" i="1"/>
  <c r="Z3470" i="1"/>
  <c r="Z3469" i="1"/>
  <c r="Z3468" i="1"/>
  <c r="Z3467" i="1"/>
  <c r="Z3466" i="1"/>
  <c r="Z3465" i="1"/>
  <c r="Z3464" i="1"/>
  <c r="Z3463" i="1"/>
  <c r="Z3462" i="1"/>
  <c r="Z3461" i="1"/>
  <c r="Z3460" i="1"/>
  <c r="Z3459" i="1"/>
  <c r="Z3458" i="1"/>
  <c r="Z3457" i="1"/>
  <c r="Z3456" i="1"/>
  <c r="Z3455" i="1"/>
  <c r="Z3454" i="1"/>
  <c r="Z3453" i="1"/>
  <c r="Z3452"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9"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2" i="1"/>
  <c r="Z3351" i="1"/>
  <c r="Z3350" i="1"/>
  <c r="Z3349" i="1"/>
  <c r="Z3348" i="1"/>
  <c r="Z3347" i="1"/>
  <c r="Z3346" i="1"/>
  <c r="Z3345" i="1"/>
  <c r="Z3344" i="1"/>
  <c r="Z3343" i="1"/>
  <c r="Z3342" i="1"/>
  <c r="Z3341" i="1"/>
  <c r="Z3340" i="1"/>
  <c r="Z3339" i="1"/>
  <c r="Z3338" i="1"/>
  <c r="Z3337" i="1"/>
  <c r="Z3336" i="1"/>
  <c r="Z3335" i="1"/>
  <c r="Z3334" i="1"/>
  <c r="Z3333" i="1"/>
  <c r="Z3332" i="1"/>
  <c r="Z3331" i="1"/>
  <c r="Z3330" i="1"/>
  <c r="Z3329" i="1"/>
  <c r="Z3328" i="1"/>
  <c r="Z3327" i="1"/>
  <c r="Z3326" i="1"/>
  <c r="Z3325" i="1"/>
  <c r="Z3324" i="1"/>
  <c r="Z3323" i="1"/>
  <c r="Z3322" i="1"/>
  <c r="Z3321" i="1"/>
  <c r="Z3320" i="1"/>
  <c r="Z3319" i="1"/>
  <c r="Z3318" i="1"/>
  <c r="Z3317" i="1"/>
  <c r="Z3316" i="1"/>
  <c r="Z3315" i="1"/>
  <c r="Z3314" i="1"/>
  <c r="Z3313" i="1"/>
  <c r="Z3312" i="1"/>
  <c r="Z3311" i="1"/>
  <c r="Z3310" i="1"/>
  <c r="Z3309" i="1"/>
  <c r="Z3308" i="1"/>
  <c r="Z3307" i="1"/>
  <c r="Z3306" i="1"/>
  <c r="Z3305" i="1"/>
  <c r="Z3304" i="1"/>
  <c r="Z3303" i="1"/>
  <c r="Z3302" i="1"/>
  <c r="Z3301" i="1"/>
  <c r="Z3300" i="1"/>
  <c r="Z3299" i="1"/>
  <c r="Z3298" i="1"/>
  <c r="Z3297" i="1"/>
  <c r="Z3296" i="1"/>
  <c r="Z3295" i="1"/>
  <c r="Z3294" i="1"/>
  <c r="Z3293" i="1"/>
  <c r="Z3292" i="1"/>
  <c r="Z3291" i="1"/>
  <c r="Z3290" i="1"/>
  <c r="Z3289" i="1"/>
  <c r="Z3288" i="1"/>
  <c r="Z3287" i="1"/>
  <c r="Z3286" i="1"/>
  <c r="Z3285" i="1"/>
  <c r="Z3284" i="1"/>
  <c r="Z3283" i="1"/>
  <c r="Z3282" i="1"/>
  <c r="Z3281" i="1"/>
  <c r="Z3280" i="1"/>
  <c r="Z3279" i="1"/>
  <c r="Z3278" i="1"/>
  <c r="Z3277" i="1"/>
  <c r="Z3276" i="1"/>
  <c r="Z3275" i="1"/>
  <c r="Z3274" i="1"/>
  <c r="Z3273" i="1"/>
  <c r="Z3272" i="1"/>
  <c r="Z3271" i="1"/>
  <c r="Z3270" i="1"/>
  <c r="Z3269" i="1"/>
  <c r="Z3268"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1" i="1"/>
  <c r="Z3240" i="1"/>
  <c r="Z3239" i="1"/>
  <c r="Z3238" i="1"/>
  <c r="Z3237" i="1"/>
  <c r="Z3236" i="1"/>
  <c r="Z3235" i="1"/>
  <c r="Z3234" i="1"/>
  <c r="Z3233" i="1"/>
  <c r="Z3232" i="1"/>
  <c r="Z3231" i="1"/>
  <c r="Z3230" i="1"/>
  <c r="Z3229" i="1"/>
  <c r="Z3228" i="1"/>
  <c r="Z3227" i="1"/>
  <c r="Z3226" i="1"/>
  <c r="Z3225" i="1"/>
  <c r="Z3224" i="1"/>
  <c r="Z3223" i="1"/>
  <c r="Z3222" i="1"/>
  <c r="Z3221" i="1"/>
  <c r="Z3220" i="1"/>
  <c r="Z3219" i="1"/>
  <c r="Z3218" i="1"/>
  <c r="Z3217" i="1"/>
  <c r="Z3216" i="1"/>
  <c r="Z3215" i="1"/>
  <c r="Z3214" i="1"/>
  <c r="Z3213" i="1"/>
  <c r="Z3212"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5" i="1"/>
  <c r="Z3184" i="1"/>
  <c r="Z3183" i="1"/>
  <c r="Z3182" i="1"/>
  <c r="Z3181" i="1"/>
  <c r="Z3180" i="1"/>
  <c r="Z3179" i="1"/>
  <c r="Z3178" i="1"/>
  <c r="Z3177" i="1"/>
  <c r="Z3176" i="1"/>
  <c r="Z3175" i="1"/>
  <c r="Z3174" i="1"/>
  <c r="Z3173" i="1"/>
  <c r="Z3172" i="1"/>
  <c r="Z3171" i="1"/>
  <c r="Z3170" i="1"/>
  <c r="Z3169" i="1"/>
  <c r="Z3168" i="1"/>
  <c r="Z3167" i="1"/>
  <c r="Z3166" i="1"/>
  <c r="Z3165" i="1"/>
  <c r="Z3164" i="1"/>
  <c r="Z3163" i="1"/>
  <c r="Z3162" i="1"/>
  <c r="Z3161" i="1"/>
  <c r="Z3160" i="1"/>
  <c r="Z3159" i="1"/>
  <c r="Z3158" i="1"/>
  <c r="Z3157" i="1"/>
  <c r="Z3156" i="1"/>
  <c r="Z3155" i="1"/>
  <c r="Z3154" i="1"/>
  <c r="Z3153" i="1"/>
  <c r="Z3152" i="1"/>
  <c r="Z3151" i="1"/>
  <c r="Z3150" i="1"/>
  <c r="Z3149" i="1"/>
  <c r="Z3148" i="1"/>
  <c r="Z3147" i="1"/>
  <c r="Z3146" i="1"/>
  <c r="Z3145" i="1"/>
  <c r="Z3144" i="1"/>
  <c r="Z3143" i="1"/>
  <c r="Z3142" i="1"/>
  <c r="Z3141" i="1"/>
  <c r="Z3140" i="1"/>
  <c r="Z3139" i="1"/>
  <c r="Z3138" i="1"/>
  <c r="Z3137" i="1"/>
  <c r="Z3136" i="1"/>
  <c r="Z3135" i="1"/>
  <c r="Z3134" i="1"/>
  <c r="Z3133" i="1"/>
  <c r="Z3132" i="1"/>
  <c r="Z3131" i="1"/>
  <c r="Z3130" i="1"/>
  <c r="Z3129" i="1"/>
  <c r="Z3128" i="1"/>
  <c r="Z3127" i="1"/>
  <c r="Z3126" i="1"/>
  <c r="Z3125" i="1"/>
  <c r="Z3124" i="1"/>
  <c r="Z3123" i="1"/>
  <c r="Z3122" i="1"/>
  <c r="Z3121" i="1"/>
  <c r="Z3120" i="1"/>
  <c r="Z3119" i="1"/>
  <c r="Z3118" i="1"/>
  <c r="Z3117" i="1"/>
  <c r="Z3116" i="1"/>
  <c r="Z3115" i="1"/>
  <c r="Z3114" i="1"/>
  <c r="Z3113" i="1"/>
  <c r="Z3112" i="1"/>
  <c r="Z3111" i="1"/>
  <c r="Z3110" i="1"/>
  <c r="Z3109" i="1"/>
  <c r="Z3108" i="1"/>
  <c r="Z3107" i="1"/>
  <c r="Z3106" i="1"/>
  <c r="Z3105" i="1"/>
  <c r="Z3104" i="1"/>
  <c r="Z3103" i="1"/>
  <c r="Z3102" i="1"/>
  <c r="Z3101" i="1"/>
  <c r="Z3100" i="1"/>
  <c r="Z3099" i="1"/>
  <c r="Z3098" i="1"/>
  <c r="Z3097" i="1"/>
  <c r="Z3096" i="1"/>
  <c r="Z3095" i="1"/>
  <c r="Z3094" i="1"/>
  <c r="Z3093" i="1"/>
  <c r="Z3092" i="1"/>
  <c r="Z3091" i="1"/>
  <c r="Z3090" i="1"/>
  <c r="Z3089" i="1"/>
  <c r="Z3088" i="1"/>
  <c r="Z3087" i="1"/>
  <c r="Z3086" i="1"/>
  <c r="Z3085" i="1"/>
  <c r="Z3084" i="1"/>
  <c r="Z3083" i="1"/>
  <c r="Z3082" i="1"/>
  <c r="Z3081" i="1"/>
  <c r="Z3080" i="1"/>
  <c r="Z3079" i="1"/>
  <c r="Z3078" i="1"/>
  <c r="Z3077" i="1"/>
  <c r="Z3076" i="1"/>
  <c r="Z3075" i="1"/>
  <c r="Z3074" i="1"/>
  <c r="Z3073" i="1"/>
  <c r="Z3072" i="1"/>
  <c r="Z3071" i="1"/>
  <c r="Z3070" i="1"/>
  <c r="Z3069" i="1"/>
  <c r="Z3068" i="1"/>
  <c r="Z3067" i="1"/>
  <c r="Z3066" i="1"/>
  <c r="Z3065" i="1"/>
  <c r="Z3064" i="1"/>
  <c r="Z3063" i="1"/>
  <c r="Z3062" i="1"/>
  <c r="Z3061" i="1"/>
  <c r="Z3060" i="1"/>
  <c r="Z3059" i="1"/>
  <c r="Z3058" i="1"/>
  <c r="Z3057" i="1"/>
  <c r="Z3056" i="1"/>
  <c r="Z3055" i="1"/>
  <c r="Z3054" i="1"/>
  <c r="Z3053" i="1"/>
  <c r="Z3052" i="1"/>
  <c r="Z3051" i="1"/>
  <c r="Z3050" i="1"/>
  <c r="Z3049" i="1"/>
  <c r="Z3048" i="1"/>
  <c r="Z3047" i="1"/>
  <c r="Z3046" i="1"/>
  <c r="Z3045" i="1"/>
  <c r="Z3044" i="1"/>
  <c r="Z3043" i="1"/>
  <c r="Z3042" i="1"/>
  <c r="Z3041" i="1"/>
  <c r="Z3040" i="1"/>
  <c r="Z3039" i="1"/>
  <c r="Z3038" i="1"/>
  <c r="Z3037" i="1"/>
  <c r="Z3036" i="1"/>
  <c r="Z3035" i="1"/>
  <c r="Z3034" i="1"/>
  <c r="Z3033" i="1"/>
  <c r="Z3032" i="1"/>
  <c r="Z3031" i="1"/>
  <c r="Z3030" i="1"/>
  <c r="Z3029" i="1"/>
  <c r="Z3028" i="1"/>
  <c r="Z3027" i="1"/>
  <c r="Z3026" i="1"/>
  <c r="Z3025" i="1"/>
  <c r="Z3024" i="1"/>
  <c r="Z3023" i="1"/>
  <c r="Z3022" i="1"/>
  <c r="Z3021" i="1"/>
  <c r="Z3020" i="1"/>
  <c r="Z3019" i="1"/>
  <c r="Z3018" i="1"/>
  <c r="Z3017" i="1"/>
  <c r="Z3016" i="1"/>
  <c r="Z3015" i="1"/>
  <c r="Z3014" i="1"/>
  <c r="Z3013" i="1"/>
  <c r="Z3012" i="1"/>
  <c r="Z3011" i="1"/>
  <c r="Z3010" i="1"/>
  <c r="Z3009" i="1"/>
  <c r="Z3008" i="1"/>
  <c r="Z3007" i="1"/>
  <c r="Z3006" i="1"/>
  <c r="Z3005" i="1"/>
  <c r="Z3004" i="1"/>
  <c r="Z3003" i="1"/>
  <c r="Z3002" i="1"/>
  <c r="Z3001" i="1"/>
  <c r="Z3000" i="1"/>
  <c r="Z2999" i="1"/>
  <c r="Z2998" i="1"/>
  <c r="Z2997" i="1"/>
  <c r="Z2996" i="1"/>
  <c r="Z2995" i="1"/>
  <c r="Z2994" i="1"/>
  <c r="Z2993" i="1"/>
  <c r="Z2992" i="1"/>
  <c r="Z2991" i="1"/>
  <c r="Z2990" i="1"/>
  <c r="Z2989" i="1"/>
  <c r="Z2988" i="1"/>
  <c r="Z2987" i="1"/>
  <c r="Z2986" i="1"/>
  <c r="Z2985" i="1"/>
  <c r="Z2984" i="1"/>
  <c r="Z2983" i="1"/>
  <c r="Z2982" i="1"/>
  <c r="Z2981" i="1"/>
  <c r="Z2980" i="1"/>
  <c r="Z2979" i="1"/>
  <c r="Z2978"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1"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6" i="1"/>
  <c r="Z2905" i="1"/>
  <c r="Z2904" i="1"/>
  <c r="Z2903" i="1"/>
  <c r="Z2902" i="1"/>
  <c r="Z2901" i="1"/>
  <c r="Z2900" i="1"/>
  <c r="Z2899" i="1"/>
  <c r="Z2898" i="1"/>
  <c r="Z2897" i="1"/>
  <c r="Z2896" i="1"/>
  <c r="Z2895" i="1"/>
  <c r="Z2894" i="1"/>
  <c r="Z2893" i="1"/>
  <c r="Z2892" i="1"/>
  <c r="Z2891" i="1"/>
  <c r="Z2890" i="1"/>
  <c r="Z2889" i="1"/>
  <c r="Z2888" i="1"/>
  <c r="Z2887" i="1"/>
  <c r="Z2886" i="1"/>
  <c r="Z2885" i="1"/>
  <c r="Z2884" i="1"/>
  <c r="Z2883" i="1"/>
  <c r="Z2882" i="1"/>
  <c r="Z2881" i="1"/>
  <c r="Z2880" i="1"/>
  <c r="Z2879" i="1"/>
  <c r="Z2878" i="1"/>
  <c r="Z2877" i="1"/>
  <c r="Z2876" i="1"/>
  <c r="Z2875" i="1"/>
  <c r="Z2874" i="1"/>
  <c r="Z2873" i="1"/>
  <c r="Z2872" i="1"/>
  <c r="Z2871" i="1"/>
  <c r="Z2870" i="1"/>
  <c r="Z2869" i="1"/>
  <c r="Z2868" i="1"/>
  <c r="Z2867" i="1"/>
  <c r="Z2866"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6" i="1"/>
  <c r="Z2835" i="1"/>
  <c r="Z2834" i="1"/>
  <c r="Z2833" i="1"/>
  <c r="Z2832" i="1"/>
  <c r="Z2831" i="1"/>
  <c r="Z2830" i="1"/>
  <c r="Z2829" i="1"/>
  <c r="Z2828" i="1"/>
  <c r="Z2827" i="1"/>
  <c r="Z2826" i="1"/>
  <c r="Z2825" i="1"/>
  <c r="Z2824" i="1"/>
  <c r="Z2823" i="1"/>
  <c r="Z2822" i="1"/>
  <c r="Z2821" i="1"/>
  <c r="Z2820" i="1"/>
  <c r="Z2819" i="1"/>
  <c r="Z2818" i="1"/>
  <c r="Z2817" i="1"/>
  <c r="Z2816" i="1"/>
  <c r="Z2815" i="1"/>
  <c r="Z2814" i="1"/>
  <c r="Z2813" i="1"/>
  <c r="Z2812" i="1"/>
  <c r="Z2811" i="1"/>
  <c r="Z2810" i="1"/>
  <c r="Z2809" i="1"/>
  <c r="Z2808" i="1"/>
  <c r="Z2807" i="1"/>
  <c r="Z2806" i="1"/>
  <c r="Z2805" i="1"/>
  <c r="Z2804" i="1"/>
  <c r="Z2803" i="1"/>
  <c r="Z2802" i="1"/>
  <c r="Z2801" i="1"/>
  <c r="Z2800" i="1"/>
  <c r="Z2799" i="1"/>
  <c r="Z2798" i="1"/>
  <c r="Z2797" i="1"/>
  <c r="Z2796" i="1"/>
  <c r="Z2795" i="1"/>
  <c r="Z2794" i="1"/>
  <c r="Z2793" i="1"/>
  <c r="Z2792" i="1"/>
  <c r="Z2791" i="1"/>
  <c r="Z2790" i="1"/>
  <c r="Z2789" i="1"/>
  <c r="Z2788" i="1"/>
  <c r="Z2787" i="1"/>
  <c r="Z2786" i="1"/>
  <c r="Z2785" i="1"/>
  <c r="Z2784" i="1"/>
  <c r="Z2783" i="1"/>
  <c r="Z2782" i="1"/>
  <c r="Z2781" i="1"/>
  <c r="Z2780" i="1"/>
  <c r="Z2779" i="1"/>
  <c r="Z2778" i="1"/>
  <c r="Z2777" i="1"/>
  <c r="Z2776" i="1"/>
  <c r="Z2775"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7" i="1"/>
  <c r="Z2736" i="1"/>
  <c r="Z2735" i="1"/>
  <c r="Z2734" i="1"/>
  <c r="Z2733" i="1"/>
  <c r="Z2732" i="1"/>
  <c r="Z2731" i="1"/>
  <c r="Z2730" i="1"/>
  <c r="Z2729" i="1"/>
  <c r="Z2728" i="1"/>
  <c r="Z2727" i="1"/>
  <c r="Z2726" i="1"/>
  <c r="Z2725" i="1"/>
  <c r="Z2724" i="1"/>
  <c r="Z2723" i="1"/>
  <c r="Z2722" i="1"/>
  <c r="Z2721" i="1"/>
  <c r="Z2720" i="1"/>
  <c r="Z2719" i="1"/>
  <c r="Z2718" i="1"/>
  <c r="Z2717" i="1"/>
  <c r="Z2716" i="1"/>
  <c r="Z2715" i="1"/>
  <c r="Z2714" i="1"/>
  <c r="Z2713" i="1"/>
  <c r="Z2712" i="1"/>
  <c r="Z2711" i="1"/>
  <c r="Z2710" i="1"/>
  <c r="Z2709"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4" i="1"/>
  <c r="Z2463" i="1"/>
  <c r="Z2462" i="1"/>
  <c r="Z2461" i="1"/>
  <c r="Z2460" i="1"/>
  <c r="Z2459" i="1"/>
  <c r="Z2458" i="1"/>
  <c r="Z2457" i="1"/>
  <c r="Z2456" i="1"/>
  <c r="Z2455" i="1"/>
  <c r="Z2454" i="1"/>
  <c r="Z2453" i="1"/>
  <c r="Z2452" i="1"/>
  <c r="Z2451" i="1"/>
  <c r="Z2450" i="1"/>
  <c r="Z2449" i="1"/>
  <c r="Z2448" i="1"/>
  <c r="Z2447" i="1"/>
  <c r="Z2446" i="1"/>
  <c r="Z2445" i="1"/>
  <c r="Z2444" i="1"/>
  <c r="Z2443" i="1"/>
  <c r="Z2442" i="1"/>
  <c r="Z2441" i="1"/>
  <c r="Z2440" i="1"/>
  <c r="Z2439" i="1"/>
  <c r="Z2438" i="1"/>
  <c r="Z2437" i="1"/>
  <c r="Z2436" i="1"/>
  <c r="Z2435"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85" i="1"/>
  <c r="Z2384" i="1"/>
  <c r="Z2383" i="1"/>
  <c r="Z2382" i="1"/>
  <c r="Z2381" i="1"/>
  <c r="Z2380" i="1"/>
  <c r="Z2379"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9" i="1"/>
  <c r="Z2348" i="1"/>
  <c r="Z2347" i="1"/>
  <c r="Z2346" i="1"/>
  <c r="Z2345" i="1"/>
  <c r="Z2344" i="1"/>
  <c r="Z2343" i="1"/>
  <c r="Z2342" i="1"/>
  <c r="Z2341"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7"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24" i="1"/>
  <c r="Z2123" i="1"/>
  <c r="Z2122" i="1"/>
  <c r="Z2121" i="1"/>
  <c r="Z2120" i="1"/>
  <c r="Z2119" i="1"/>
  <c r="Z2118" i="1"/>
  <c r="Z2117" i="1"/>
  <c r="Z2116" i="1"/>
  <c r="Z2115" i="1"/>
  <c r="Z2114" i="1"/>
  <c r="Z2113" i="1"/>
  <c r="Z2112" i="1"/>
  <c r="Z2111" i="1"/>
  <c r="Z2110" i="1"/>
  <c r="Z2109" i="1"/>
  <c r="Z2108" i="1"/>
  <c r="Z2107" i="1"/>
  <c r="Z2106" i="1"/>
  <c r="Z2105" i="1"/>
  <c r="Z2104" i="1"/>
  <c r="Z2103" i="1"/>
  <c r="Z2102" i="1"/>
  <c r="Z2101" i="1"/>
  <c r="Z2100" i="1"/>
  <c r="Z2099" i="1"/>
  <c r="Z2098" i="1"/>
  <c r="Z2097" i="1"/>
  <c r="Z2096" i="1"/>
  <c r="Z2095" i="1"/>
  <c r="Z2094" i="1"/>
  <c r="Z2093" i="1"/>
  <c r="Z2092" i="1"/>
  <c r="Z2091" i="1"/>
  <c r="Z2090" i="1"/>
  <c r="Z2089" i="1"/>
  <c r="Z2088" i="1"/>
  <c r="Z2087" i="1"/>
  <c r="Z2086" i="1"/>
  <c r="Z2085" i="1"/>
  <c r="Z2084" i="1"/>
  <c r="Z2083" i="1"/>
  <c r="Z2082" i="1"/>
  <c r="Z2081" i="1"/>
  <c r="Z2080" i="1"/>
  <c r="Z2079" i="1"/>
  <c r="Z2078" i="1"/>
  <c r="Z2077" i="1"/>
  <c r="Z2076" i="1"/>
  <c r="Z2075" i="1"/>
  <c r="Z2074" i="1"/>
  <c r="Z2073" i="1"/>
  <c r="Z2072" i="1"/>
  <c r="Z2071" i="1"/>
  <c r="Z2070" i="1"/>
  <c r="Z2069" i="1"/>
  <c r="Z2068" i="1"/>
  <c r="Z2067" i="1"/>
  <c r="Z2066" i="1"/>
  <c r="Z2065" i="1"/>
  <c r="Z2064" i="1"/>
  <c r="Z2063" i="1"/>
  <c r="Z2062" i="1"/>
  <c r="Z2061" i="1"/>
  <c r="Z2060" i="1"/>
  <c r="Z2059" i="1"/>
  <c r="Z2058" i="1"/>
  <c r="Z2057" i="1"/>
  <c r="Z2056" i="1"/>
  <c r="Z2055" i="1"/>
  <c r="Z2054" i="1"/>
  <c r="Z2053" i="1"/>
  <c r="Z2052" i="1"/>
  <c r="Z2051" i="1"/>
  <c r="Z2050" i="1"/>
  <c r="Z2049" i="1"/>
  <c r="Z2048" i="1"/>
  <c r="Z2047" i="1"/>
  <c r="Z2046" i="1"/>
  <c r="Z2045" i="1"/>
  <c r="Z2044" i="1"/>
  <c r="Z2043" i="1"/>
  <c r="Z2042" i="1"/>
  <c r="Z2041" i="1"/>
  <c r="Z2040" i="1"/>
  <c r="Z2039" i="1"/>
  <c r="Z2038" i="1"/>
  <c r="Z2037" i="1"/>
  <c r="Z2036" i="1"/>
  <c r="Z2035" i="1"/>
  <c r="Z2034" i="1"/>
  <c r="Z2033" i="1"/>
  <c r="Z2032" i="1"/>
  <c r="Z2031" i="1"/>
  <c r="Z2030" i="1"/>
  <c r="Z2029" i="1"/>
  <c r="Z2028" i="1"/>
  <c r="Z2027" i="1"/>
  <c r="Z2026" i="1"/>
  <c r="Z2025" i="1"/>
  <c r="Z2024" i="1"/>
  <c r="Z2023" i="1"/>
  <c r="Z2022" i="1"/>
  <c r="Z2021" i="1"/>
  <c r="Z2020" i="1"/>
  <c r="Z2019" i="1"/>
  <c r="Z2018" i="1"/>
  <c r="Z2017" i="1"/>
  <c r="Z2016" i="1"/>
  <c r="Z2015" i="1"/>
  <c r="Z2014" i="1"/>
  <c r="Z2013"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Y3" i="1" a="1"/>
  <c r="Y3" i="1" s="1"/>
  <c r="Y4" i="1" a="1"/>
  <c r="Y4" i="1" s="1"/>
  <c r="Y5" i="1" a="1"/>
  <c r="Y5" i="1" s="1"/>
  <c r="Y6" i="1" a="1"/>
  <c r="Y6" i="1" s="1"/>
  <c r="Y7" i="1" a="1"/>
  <c r="Y7" i="1" s="1"/>
  <c r="Y8" i="1" a="1"/>
  <c r="Y8" i="1" s="1"/>
  <c r="Y9" i="1" a="1"/>
  <c r="Y9" i="1" s="1"/>
  <c r="Y10" i="1" a="1"/>
  <c r="Y10" i="1" s="1"/>
  <c r="Y11" i="1" a="1"/>
  <c r="Y11" i="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c r="Y42" i="1" a="1"/>
  <c r="Y42" i="1" s="1"/>
  <c r="Y43" i="1" a="1"/>
  <c r="Y43" i="1" s="1"/>
  <c r="Y44" i="1" a="1"/>
  <c r="Y44" i="1" s="1"/>
  <c r="Y45" i="1" a="1"/>
  <c r="Y45" i="1" s="1"/>
  <c r="Y46" i="1" a="1"/>
  <c r="Y46" i="1"/>
  <c r="Y47" i="1" a="1"/>
  <c r="Y47" i="1" s="1"/>
  <c r="Y48" i="1" a="1"/>
  <c r="Y48" i="1" s="1"/>
  <c r="Y49" i="1" a="1"/>
  <c r="Y49" i="1"/>
  <c r="Y50" i="1" a="1"/>
  <c r="Y50" i="1"/>
  <c r="Y51" i="1" a="1"/>
  <c r="Y51" i="1" s="1"/>
  <c r="Y52" i="1" a="1"/>
  <c r="Y52" i="1" s="1"/>
  <c r="Y53" i="1" a="1"/>
  <c r="Y53" i="1"/>
  <c r="Y54" i="1" a="1"/>
  <c r="Y54" i="1" s="1"/>
  <c r="Y55" i="1" a="1"/>
  <c r="Y55" i="1" s="1"/>
  <c r="Y56" i="1" a="1"/>
  <c r="Y56" i="1" s="1"/>
  <c r="Y57" i="1" a="1"/>
  <c r="Y57" i="1" s="1"/>
  <c r="Y58" i="1" a="1"/>
  <c r="Y58" i="1" s="1"/>
  <c r="Y59" i="1" a="1"/>
  <c r="Y59" i="1" s="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c r="Y74" i="1" a="1"/>
  <c r="Y74" i="1"/>
  <c r="Y75" i="1" a="1"/>
  <c r="Y75" i="1" s="1"/>
  <c r="Y76" i="1" a="1"/>
  <c r="Y76" i="1" s="1"/>
  <c r="Y77" i="1" a="1"/>
  <c r="Y77" i="1"/>
  <c r="Y78" i="1" a="1"/>
  <c r="Y78" i="1" s="1"/>
  <c r="Y79" i="1" a="1"/>
  <c r="Y79" i="1" s="1"/>
  <c r="Y80" i="1" a="1"/>
  <c r="Y80" i="1"/>
  <c r="Y81" i="1" a="1"/>
  <c r="Y81" i="1" s="1"/>
  <c r="Y82" i="1" a="1"/>
  <c r="Y82" i="1" s="1"/>
  <c r="Y83" i="1" a="1"/>
  <c r="Y83" i="1" s="1"/>
  <c r="Y84" i="1" a="1"/>
  <c r="Y84" i="1"/>
  <c r="Y85" i="1" a="1"/>
  <c r="Y85" i="1"/>
  <c r="Y86" i="1" a="1"/>
  <c r="Y86" i="1"/>
  <c r="Y87" i="1" a="1"/>
  <c r="Y87" i="1" s="1"/>
  <c r="Y88" i="1" a="1"/>
  <c r="Y88" i="1" s="1"/>
  <c r="Y89" i="1" a="1"/>
  <c r="Y89" i="1" s="1"/>
  <c r="Y90" i="1" a="1"/>
  <c r="Y90" i="1" s="1"/>
  <c r="Y91" i="1" a="1"/>
  <c r="Y91" i="1" s="1"/>
  <c r="Y92" i="1" a="1"/>
  <c r="Y92" i="1" s="1"/>
  <c r="Y93" i="1" a="1"/>
  <c r="Y93" i="1" s="1"/>
  <c r="Y94" i="1" a="1"/>
  <c r="Y94" i="1"/>
  <c r="Y95" i="1" a="1"/>
  <c r="Y95" i="1"/>
  <c r="Y96" i="1" a="1"/>
  <c r="Y96" i="1"/>
  <c r="Y97" i="1" a="1"/>
  <c r="Y97" i="1" s="1"/>
  <c r="Y98" i="1" a="1"/>
  <c r="Y98" i="1"/>
  <c r="Y99" i="1" a="1"/>
  <c r="Y99" i="1" s="1"/>
  <c r="Y100" i="1" a="1"/>
  <c r="Y100" i="1" s="1"/>
  <c r="Y101" i="1" a="1"/>
  <c r="Y101" i="1" s="1"/>
  <c r="Y102" i="1" a="1"/>
  <c r="Y102" i="1" s="1"/>
  <c r="Y103" i="1" a="1"/>
  <c r="Y103" i="1" s="1"/>
  <c r="Y104" i="1" a="1"/>
  <c r="Y104" i="1" s="1"/>
  <c r="Y105" i="1" a="1"/>
  <c r="Y105" i="1" s="1"/>
  <c r="Y106" i="1" a="1"/>
  <c r="Y106" i="1" s="1"/>
  <c r="Y107" i="1" a="1"/>
  <c r="Y107" i="1" s="1"/>
  <c r="Y108" i="1" a="1"/>
  <c r="Y108" i="1" s="1"/>
  <c r="Y109" i="1" a="1"/>
  <c r="Y109" i="1" s="1"/>
  <c r="Y110" i="1" a="1"/>
  <c r="Y110" i="1" s="1"/>
  <c r="Y111" i="1" a="1"/>
  <c r="Y111" i="1" s="1"/>
  <c r="Y112" i="1" a="1"/>
  <c r="Y112" i="1" s="1"/>
  <c r="Y113" i="1" a="1"/>
  <c r="Y113" i="1" s="1"/>
  <c r="Y114" i="1" a="1"/>
  <c r="Y114" i="1" s="1"/>
  <c r="Y115" i="1" a="1"/>
  <c r="Y115" i="1" s="1"/>
  <c r="Y116" i="1" a="1"/>
  <c r="Y116" i="1"/>
  <c r="Y117" i="1" a="1"/>
  <c r="Y117" i="1" s="1"/>
  <c r="Y118" i="1" a="1"/>
  <c r="Y118" i="1" s="1"/>
  <c r="Y119" i="1" a="1"/>
  <c r="Y119" i="1" s="1"/>
  <c r="Y120" i="1" a="1"/>
  <c r="Y120" i="1"/>
  <c r="Y121" i="1" a="1"/>
  <c r="Y121" i="1"/>
  <c r="Y122" i="1" a="1"/>
  <c r="Y122" i="1"/>
  <c r="Y123" i="1" a="1"/>
  <c r="Y123" i="1" s="1"/>
  <c r="Y124" i="1" a="1"/>
  <c r="Y124" i="1" s="1"/>
  <c r="Y125" i="1" a="1"/>
  <c r="Y125" i="1"/>
  <c r="Y126" i="1" a="1"/>
  <c r="Y126" i="1" s="1"/>
  <c r="Y127" i="1" a="1"/>
  <c r="Y127" i="1" s="1"/>
  <c r="Y128" i="1" a="1"/>
  <c r="Y128" i="1" s="1"/>
  <c r="Y129" i="1" a="1"/>
  <c r="Y129" i="1" s="1"/>
  <c r="Y130" i="1" a="1"/>
  <c r="Y130" i="1"/>
  <c r="Y131" i="1" a="1"/>
  <c r="Y131" i="1"/>
  <c r="Y132" i="1" a="1"/>
  <c r="Y132" i="1"/>
  <c r="Y133" i="1" a="1"/>
  <c r="Y133" i="1" s="1"/>
  <c r="Y134" i="1" a="1"/>
  <c r="Y134" i="1"/>
  <c r="Y135" i="1" a="1"/>
  <c r="Y135" i="1" s="1"/>
  <c r="Y136" i="1" a="1"/>
  <c r="Y136" i="1" s="1"/>
  <c r="Y137" i="1" a="1"/>
  <c r="Y137" i="1" s="1"/>
  <c r="Y138" i="1" a="1"/>
  <c r="Y138" i="1" s="1"/>
  <c r="Y139" i="1" a="1"/>
  <c r="Y139" i="1" s="1"/>
  <c r="Y140" i="1" a="1"/>
  <c r="Y140" i="1" s="1"/>
  <c r="Y141" i="1" a="1"/>
  <c r="Y141" i="1" s="1"/>
  <c r="Y142" i="1" a="1"/>
  <c r="Y142" i="1"/>
  <c r="Y143" i="1" a="1"/>
  <c r="Y143" i="1" s="1"/>
  <c r="Y144" i="1" a="1"/>
  <c r="Y144" i="1"/>
  <c r="Y145" i="1" a="1"/>
  <c r="Y145" i="1" s="1"/>
  <c r="Y146" i="1" a="1"/>
  <c r="Y146" i="1" s="1"/>
  <c r="Y147" i="1" a="1"/>
  <c r="Y147" i="1" s="1"/>
  <c r="Y148" i="1" a="1"/>
  <c r="Y148" i="1" s="1"/>
  <c r="Y149" i="1" a="1"/>
  <c r="Y149" i="1" s="1"/>
  <c r="Y150" i="1" a="1"/>
  <c r="Y150" i="1" s="1"/>
  <c r="Y151" i="1" a="1"/>
  <c r="Y151" i="1" s="1"/>
  <c r="Y152" i="1" a="1"/>
  <c r="Y152" i="1" s="1"/>
  <c r="Y153" i="1" a="1"/>
  <c r="Y153" i="1" s="1"/>
  <c r="Y154" i="1" a="1"/>
  <c r="Y154" i="1" s="1"/>
  <c r="Y155" i="1" a="1"/>
  <c r="Y155" i="1" s="1"/>
  <c r="Y156" i="1" a="1"/>
  <c r="Y156" i="1" s="1"/>
  <c r="Y157" i="1" a="1"/>
  <c r="Y157" i="1" s="1"/>
  <c r="Y158" i="1" a="1"/>
  <c r="Y158" i="1" s="1"/>
  <c r="Y159" i="1" a="1"/>
  <c r="Y159" i="1" s="1"/>
  <c r="Y160" i="1" a="1"/>
  <c r="Y160" i="1" s="1"/>
  <c r="Y161" i="1" a="1"/>
  <c r="Y161" i="1" s="1"/>
  <c r="Y162" i="1" a="1"/>
  <c r="Y162" i="1" s="1"/>
  <c r="Y163" i="1" a="1"/>
  <c r="Y163" i="1" s="1"/>
  <c r="Y164" i="1" a="1"/>
  <c r="Y164" i="1" s="1"/>
  <c r="Y165" i="1" a="1"/>
  <c r="Y165" i="1" s="1"/>
  <c r="Y166" i="1" a="1"/>
  <c r="Y166" i="1"/>
  <c r="Y167" i="1" a="1"/>
  <c r="Y167" i="1" s="1"/>
  <c r="Y168" i="1" a="1"/>
  <c r="Y168" i="1"/>
  <c r="Y169" i="1" a="1"/>
  <c r="Y169" i="1"/>
  <c r="Y170" i="1" a="1"/>
  <c r="Y170" i="1" s="1"/>
  <c r="Y171" i="1" a="1"/>
  <c r="Y171" i="1" s="1"/>
  <c r="Y172" i="1" a="1"/>
  <c r="Y172" i="1" s="1"/>
  <c r="Y173" i="1" a="1"/>
  <c r="Y173" i="1" s="1"/>
  <c r="Y174" i="1" a="1"/>
  <c r="Y174" i="1" s="1"/>
  <c r="Y175" i="1" a="1"/>
  <c r="Y175" i="1" s="1"/>
  <c r="Y176" i="1" a="1"/>
  <c r="Y176" i="1" s="1"/>
  <c r="Y177" i="1" a="1"/>
  <c r="Y177" i="1" s="1"/>
  <c r="Y178" i="1" a="1"/>
  <c r="Y178" i="1"/>
  <c r="Y179" i="1" a="1"/>
  <c r="Y179" i="1" s="1"/>
  <c r="Y180" i="1" a="1"/>
  <c r="Y180" i="1"/>
  <c r="Y181" i="1" a="1"/>
  <c r="Y181" i="1" s="1"/>
  <c r="Y182" i="1" a="1"/>
  <c r="Y182" i="1" s="1"/>
  <c r="Y183" i="1" a="1"/>
  <c r="Y183" i="1" s="1"/>
  <c r="Y184" i="1" a="1"/>
  <c r="Y184" i="1" s="1"/>
  <c r="Y185" i="1" a="1"/>
  <c r="Y185" i="1" s="1"/>
  <c r="Y186" i="1" a="1"/>
  <c r="Y186" i="1" s="1"/>
  <c r="Y187" i="1" a="1"/>
  <c r="Y187" i="1" s="1"/>
  <c r="Y188" i="1" a="1"/>
  <c r="Y188" i="1" s="1"/>
  <c r="Y189" i="1" a="1"/>
  <c r="Y189" i="1" s="1"/>
  <c r="Y190" i="1" a="1"/>
  <c r="Y190" i="1" s="1"/>
  <c r="Y191" i="1" a="1"/>
  <c r="Y191" i="1" s="1"/>
  <c r="Y192" i="1" a="1"/>
  <c r="Y192" i="1" s="1"/>
  <c r="Y193" i="1" a="1"/>
  <c r="Y193" i="1" s="1"/>
  <c r="Y194" i="1" a="1"/>
  <c r="Y194" i="1" s="1"/>
  <c r="Y195" i="1" a="1"/>
  <c r="Y195" i="1" s="1"/>
  <c r="Y196" i="1" a="1"/>
  <c r="Y196" i="1" s="1"/>
  <c r="Y197" i="1" a="1"/>
  <c r="Y197" i="1" s="1"/>
  <c r="Y198" i="1" a="1"/>
  <c r="Y198" i="1" s="1"/>
  <c r="Y199" i="1" a="1"/>
  <c r="Y199" i="1" s="1"/>
  <c r="Y200" i="1" a="1"/>
  <c r="Y200" i="1"/>
  <c r="Y201" i="1" a="1"/>
  <c r="Y201" i="1" s="1"/>
  <c r="Y202" i="1" a="1"/>
  <c r="Y202" i="1" s="1"/>
  <c r="Y203" i="1" a="1"/>
  <c r="Y203" i="1" s="1"/>
  <c r="Y204" i="1" a="1"/>
  <c r="Y204" i="1" s="1"/>
  <c r="Y205" i="1" a="1"/>
  <c r="Y205" i="1"/>
  <c r="Y206" i="1" a="1"/>
  <c r="Y206" i="1" s="1"/>
  <c r="Y207" i="1" a="1"/>
  <c r="Y207" i="1" s="1"/>
  <c r="Y208" i="1" a="1"/>
  <c r="Y208" i="1" s="1"/>
  <c r="Y209" i="1" a="1"/>
  <c r="Y209" i="1" s="1"/>
  <c r="Y210" i="1" a="1"/>
  <c r="Y210" i="1" s="1"/>
  <c r="Y211" i="1" a="1"/>
  <c r="Y211" i="1" s="1"/>
  <c r="Y212" i="1" a="1"/>
  <c r="Y212" i="1" s="1"/>
  <c r="Y213" i="1" a="1"/>
  <c r="Y213" i="1" s="1"/>
  <c r="Y214" i="1" a="1"/>
  <c r="Y214" i="1"/>
  <c r="Y215" i="1" a="1"/>
  <c r="Y215" i="1"/>
  <c r="Y216" i="1" a="1"/>
  <c r="Y216" i="1" s="1"/>
  <c r="Y217" i="1" a="1"/>
  <c r="Y217" i="1" s="1"/>
  <c r="Y218" i="1" a="1"/>
  <c r="Y218" i="1" s="1"/>
  <c r="Y219" i="1" a="1"/>
  <c r="Y219" i="1" s="1"/>
  <c r="Y220" i="1" a="1"/>
  <c r="Y220" i="1" s="1"/>
  <c r="Y221" i="1" a="1"/>
  <c r="Y221" i="1" s="1"/>
  <c r="Y222" i="1" a="1"/>
  <c r="Y222" i="1" s="1"/>
  <c r="Y223" i="1" a="1"/>
  <c r="Y223" i="1" s="1"/>
  <c r="Y224" i="1" a="1"/>
  <c r="Y224" i="1" s="1"/>
  <c r="Y225" i="1" a="1"/>
  <c r="Y225" i="1" s="1"/>
  <c r="Y226" i="1" a="1"/>
  <c r="Y226" i="1"/>
  <c r="Y227" i="1" a="1"/>
  <c r="Y227" i="1" s="1"/>
  <c r="Y228" i="1" a="1"/>
  <c r="Y228" i="1" s="1"/>
  <c r="Y229" i="1" a="1"/>
  <c r="Y229" i="1" s="1"/>
  <c r="Y230" i="1" a="1"/>
  <c r="Y230" i="1" s="1"/>
  <c r="Y231" i="1" a="1"/>
  <c r="Y231" i="1" s="1"/>
  <c r="Y232" i="1" a="1"/>
  <c r="Y232" i="1" s="1"/>
  <c r="Y233" i="1" a="1"/>
  <c r="Y233" i="1" s="1"/>
  <c r="Y234" i="1" a="1"/>
  <c r="Y234" i="1" s="1"/>
  <c r="Y235" i="1" a="1"/>
  <c r="Y235" i="1" s="1"/>
  <c r="Y236" i="1" a="1"/>
  <c r="Y236" i="1" s="1"/>
  <c r="Y237" i="1" a="1"/>
  <c r="Y237" i="1" s="1"/>
  <c r="Y238" i="1" a="1"/>
  <c r="Y238" i="1" s="1"/>
  <c r="Y239" i="1" a="1"/>
  <c r="Y239" i="1" s="1"/>
  <c r="Y240" i="1" a="1"/>
  <c r="Y240" i="1" s="1"/>
  <c r="Y241" i="1" a="1"/>
  <c r="Y241" i="1" s="1"/>
  <c r="Y242" i="1" a="1"/>
  <c r="Y242" i="1" s="1"/>
  <c r="Y243" i="1" a="1"/>
  <c r="Y243" i="1" s="1"/>
  <c r="Y244" i="1" a="1"/>
  <c r="Y244" i="1" s="1"/>
  <c r="Y245" i="1" a="1"/>
  <c r="Y245" i="1"/>
  <c r="Y246" i="1" a="1"/>
  <c r="Y246" i="1" s="1"/>
  <c r="Y247" i="1" a="1"/>
  <c r="Y247" i="1" s="1"/>
  <c r="Y248" i="1" a="1"/>
  <c r="Y248" i="1" s="1"/>
  <c r="Y249" i="1" a="1"/>
  <c r="Y249" i="1" s="1"/>
  <c r="Y250" i="1" a="1"/>
  <c r="Y250" i="1" s="1"/>
  <c r="Y251" i="1" a="1"/>
  <c r="Y251" i="1" s="1"/>
  <c r="Y252" i="1" a="1"/>
  <c r="Y252" i="1" s="1"/>
  <c r="Y253" i="1" a="1"/>
  <c r="Y253" i="1" s="1"/>
  <c r="Y254" i="1" a="1"/>
  <c r="Y254" i="1" s="1"/>
  <c r="Y255" i="1" a="1"/>
  <c r="Y255" i="1" s="1"/>
  <c r="Y256" i="1" a="1"/>
  <c r="Y256" i="1" s="1"/>
  <c r="Y257" i="1" a="1"/>
  <c r="Y257" i="1" s="1"/>
  <c r="Y258" i="1" a="1"/>
  <c r="Y258" i="1" s="1"/>
  <c r="Y259" i="1" a="1"/>
  <c r="Y259" i="1" s="1"/>
  <c r="Y260" i="1" a="1"/>
  <c r="Y260" i="1" s="1"/>
  <c r="Y261" i="1" a="1"/>
  <c r="Y261" i="1" s="1"/>
  <c r="Y262" i="1" a="1"/>
  <c r="Y262" i="1"/>
  <c r="Y263" i="1" a="1"/>
  <c r="Y263" i="1" s="1"/>
  <c r="Y264" i="1" a="1"/>
  <c r="Y264" i="1" s="1"/>
  <c r="Y265" i="1" a="1"/>
  <c r="Y265" i="1" s="1"/>
  <c r="Y266" i="1" a="1"/>
  <c r="Y266" i="1" s="1"/>
  <c r="Y267" i="1" a="1"/>
  <c r="Y267" i="1" s="1"/>
  <c r="Y268" i="1" a="1"/>
  <c r="Y268" i="1" s="1"/>
  <c r="Y269" i="1" a="1"/>
  <c r="Y269" i="1" s="1"/>
  <c r="Y270" i="1" a="1"/>
  <c r="Y270" i="1" s="1"/>
  <c r="Y271" i="1" a="1"/>
  <c r="Y271" i="1" s="1"/>
  <c r="Y272" i="1" a="1"/>
  <c r="Y272" i="1" s="1"/>
  <c r="Y273" i="1" a="1"/>
  <c r="Y273" i="1" s="1"/>
  <c r="Y274" i="1" a="1"/>
  <c r="Y274" i="1" s="1"/>
  <c r="Y275" i="1" a="1"/>
  <c r="Y275" i="1" s="1"/>
  <c r="Y276" i="1" a="1"/>
  <c r="Y276" i="1" s="1"/>
  <c r="Y277" i="1" a="1"/>
  <c r="Y277" i="1" s="1"/>
  <c r="Y278" i="1" a="1"/>
  <c r="Y278" i="1" s="1"/>
  <c r="Y279" i="1" a="1"/>
  <c r="Y279" i="1" s="1"/>
  <c r="Y280" i="1" a="1"/>
  <c r="Y280" i="1" s="1"/>
  <c r="Y281" i="1" a="1"/>
  <c r="Y281" i="1"/>
  <c r="Y282" i="1" a="1"/>
  <c r="Y282" i="1" s="1"/>
  <c r="Y283" i="1" a="1"/>
  <c r="Y283" i="1" s="1"/>
  <c r="Y284" i="1" a="1"/>
  <c r="Y284" i="1"/>
  <c r="Y285" i="1" a="1"/>
  <c r="Y285" i="1" s="1"/>
  <c r="Y286" i="1" a="1"/>
  <c r="Y286" i="1" s="1"/>
  <c r="Y287" i="1" a="1"/>
  <c r="Y287" i="1"/>
  <c r="Y288" i="1" a="1"/>
  <c r="Y288" i="1" s="1"/>
  <c r="Y289" i="1" a="1"/>
  <c r="Y289" i="1"/>
  <c r="Y290" i="1" a="1"/>
  <c r="Y290" i="1"/>
  <c r="Y291" i="1" a="1"/>
  <c r="Y291" i="1" s="1"/>
  <c r="Y292" i="1" a="1"/>
  <c r="Y292" i="1" s="1"/>
  <c r="Y293" i="1" a="1"/>
  <c r="Y293" i="1" s="1"/>
  <c r="Y294" i="1" a="1"/>
  <c r="Y294" i="1" s="1"/>
  <c r="Y295" i="1" a="1"/>
  <c r="Y295" i="1" s="1"/>
  <c r="Y296" i="1" a="1"/>
  <c r="Y296" i="1" s="1"/>
  <c r="Y297" i="1" a="1"/>
  <c r="Y297" i="1" s="1"/>
  <c r="Y298" i="1" a="1"/>
  <c r="Y298" i="1"/>
  <c r="Y299" i="1" a="1"/>
  <c r="Y299" i="1" s="1"/>
  <c r="Y300" i="1" a="1"/>
  <c r="Y300" i="1" s="1"/>
  <c r="Y301" i="1" a="1"/>
  <c r="Y301" i="1" s="1"/>
  <c r="Y302" i="1" a="1"/>
  <c r="Y302" i="1" s="1"/>
  <c r="Y303" i="1" a="1"/>
  <c r="Y303" i="1" s="1"/>
  <c r="Y304" i="1" a="1"/>
  <c r="Y304" i="1" s="1"/>
  <c r="Y305" i="1" a="1"/>
  <c r="Y305" i="1" s="1"/>
  <c r="Y306" i="1" a="1"/>
  <c r="Y306" i="1" s="1"/>
  <c r="Y307" i="1" a="1"/>
  <c r="Y307" i="1" s="1"/>
  <c r="Y308" i="1" a="1"/>
  <c r="Y308" i="1" s="1"/>
  <c r="Y309" i="1" a="1"/>
  <c r="Y309" i="1" s="1"/>
  <c r="Y310" i="1" a="1"/>
  <c r="Y310" i="1" s="1"/>
  <c r="Y311" i="1" a="1"/>
  <c r="Y311" i="1" s="1"/>
  <c r="Y312" i="1" a="1"/>
  <c r="Y312" i="1" s="1"/>
  <c r="Y313" i="1" a="1"/>
  <c r="Y313" i="1" s="1"/>
  <c r="Y314" i="1" a="1"/>
  <c r="Y314" i="1" s="1"/>
  <c r="Y315" i="1" a="1"/>
  <c r="Y315" i="1" s="1"/>
  <c r="Y316" i="1" a="1"/>
  <c r="Y316" i="1" s="1"/>
  <c r="Y317" i="1" a="1"/>
  <c r="Y317" i="1" s="1"/>
  <c r="Y318" i="1" a="1"/>
  <c r="Y318" i="1" s="1"/>
  <c r="Y319" i="1" a="1"/>
  <c r="Y319" i="1" s="1"/>
  <c r="Y320" i="1" a="1"/>
  <c r="Y320" i="1"/>
  <c r="Y321" i="1" a="1"/>
  <c r="Y321" i="1" s="1"/>
  <c r="Y322" i="1" a="1"/>
  <c r="Y322" i="1" s="1"/>
  <c r="Y323" i="1" a="1"/>
  <c r="Y323" i="1" s="1"/>
  <c r="Y324" i="1" a="1"/>
  <c r="Y324" i="1" s="1"/>
  <c r="Y325" i="1" a="1"/>
  <c r="Y325" i="1"/>
  <c r="Y326" i="1" a="1"/>
  <c r="Y326" i="1" s="1"/>
  <c r="Y327" i="1" a="1"/>
  <c r="Y327" i="1" s="1"/>
  <c r="Y328" i="1" a="1"/>
  <c r="Y328" i="1" s="1"/>
  <c r="Y329" i="1" a="1"/>
  <c r="Y329" i="1" s="1"/>
  <c r="Y330" i="1" a="1"/>
  <c r="Y330" i="1" s="1"/>
  <c r="Y331" i="1" a="1"/>
  <c r="Y331" i="1" s="1"/>
  <c r="Y332" i="1" a="1"/>
  <c r="Y332" i="1"/>
  <c r="Y333" i="1" a="1"/>
  <c r="Y333" i="1" s="1"/>
  <c r="Y334" i="1" a="1"/>
  <c r="Y334" i="1" s="1"/>
  <c r="Y335" i="1" a="1"/>
  <c r="Y335" i="1" s="1"/>
  <c r="Y336" i="1" a="1"/>
  <c r="Y336" i="1"/>
  <c r="Y337" i="1" a="1"/>
  <c r="Y337" i="1" s="1"/>
  <c r="Y338" i="1" a="1"/>
  <c r="Y338" i="1" s="1"/>
  <c r="Y339" i="1" a="1"/>
  <c r="Y339" i="1" s="1"/>
  <c r="Y340" i="1" a="1"/>
  <c r="Y340" i="1" s="1"/>
  <c r="Y341" i="1" a="1"/>
  <c r="Y341" i="1" s="1"/>
  <c r="Y342" i="1" a="1"/>
  <c r="Y342" i="1" s="1"/>
  <c r="Y343" i="1" a="1"/>
  <c r="Y343" i="1" s="1"/>
  <c r="Y344" i="1" a="1"/>
  <c r="Y344" i="1" s="1"/>
  <c r="Y345" i="1" a="1"/>
  <c r="Y345" i="1" s="1"/>
  <c r="Y346" i="1" a="1"/>
  <c r="Y346" i="1"/>
  <c r="Y347" i="1" a="1"/>
  <c r="Y347" i="1"/>
  <c r="Y348" i="1" a="1"/>
  <c r="Y348" i="1" s="1"/>
  <c r="Y349" i="1" a="1"/>
  <c r="Y349" i="1"/>
  <c r="Y350" i="1" a="1"/>
  <c r="Y350" i="1"/>
  <c r="Y351" i="1" a="1"/>
  <c r="Y351" i="1" s="1"/>
  <c r="Y352" i="1" a="1"/>
  <c r="Y352" i="1" s="1"/>
  <c r="Y353" i="1" a="1"/>
  <c r="Y353" i="1" s="1"/>
  <c r="Y354" i="1" a="1"/>
  <c r="Y354" i="1" s="1"/>
  <c r="Y355" i="1" a="1"/>
  <c r="Y355" i="1" s="1"/>
  <c r="Y356" i="1" a="1"/>
  <c r="Y356" i="1" s="1"/>
  <c r="Y357" i="1" a="1"/>
  <c r="Y357" i="1" s="1"/>
  <c r="Y358" i="1" a="1"/>
  <c r="Y358" i="1" s="1"/>
  <c r="Y359" i="1" a="1"/>
  <c r="Y359" i="1" s="1"/>
  <c r="Y360" i="1" a="1"/>
  <c r="Y360" i="1"/>
  <c r="Y361" i="1" a="1"/>
  <c r="Y361" i="1"/>
  <c r="Y362" i="1" a="1"/>
  <c r="Y362" i="1" s="1"/>
  <c r="Y363" i="1" a="1"/>
  <c r="Y363" i="1" s="1"/>
  <c r="Y364" i="1" a="1"/>
  <c r="Y364" i="1" s="1"/>
  <c r="Y365" i="1" a="1"/>
  <c r="Y365" i="1" s="1"/>
  <c r="Y366" i="1" a="1"/>
  <c r="Y366" i="1" s="1"/>
  <c r="Y367" i="1" a="1"/>
  <c r="Y367" i="1" s="1"/>
  <c r="Y368" i="1" a="1"/>
  <c r="Y368" i="1" s="1"/>
  <c r="Y369" i="1" a="1"/>
  <c r="Y369" i="1"/>
  <c r="Y370" i="1" a="1"/>
  <c r="Y370" i="1" s="1"/>
  <c r="Y371" i="1" a="1"/>
  <c r="Y371" i="1" s="1"/>
  <c r="Y372" i="1" a="1"/>
  <c r="Y372" i="1" s="1"/>
  <c r="Y373" i="1" a="1"/>
  <c r="Y373" i="1" s="1"/>
  <c r="Y374" i="1" a="1"/>
  <c r="Y374" i="1"/>
  <c r="Y375" i="1" a="1"/>
  <c r="Y375" i="1" s="1"/>
  <c r="Y376" i="1" a="1"/>
  <c r="Y376" i="1" s="1"/>
  <c r="Y377" i="1" a="1"/>
  <c r="Y377" i="1"/>
  <c r="Y378" i="1" a="1"/>
  <c r="Y378" i="1" s="1"/>
  <c r="Y379" i="1" a="1"/>
  <c r="Y379" i="1" s="1"/>
  <c r="Y380" i="1" a="1"/>
  <c r="Y380" i="1"/>
  <c r="Y381" i="1" a="1"/>
  <c r="Y381" i="1" s="1"/>
  <c r="Y382" i="1" a="1"/>
  <c r="Y382" i="1" s="1"/>
  <c r="Y383" i="1" a="1"/>
  <c r="Y383" i="1"/>
  <c r="Y384" i="1" a="1"/>
  <c r="Y384" i="1" s="1"/>
  <c r="Y385" i="1" a="1"/>
  <c r="Y385" i="1" s="1"/>
  <c r="Y386" i="1" a="1"/>
  <c r="Y386" i="1" s="1"/>
  <c r="Y387" i="1" a="1"/>
  <c r="Y387" i="1" s="1"/>
  <c r="Y388" i="1" a="1"/>
  <c r="Y388" i="1" s="1"/>
  <c r="Y389" i="1" a="1"/>
  <c r="Y389" i="1" s="1"/>
  <c r="Y390" i="1" a="1"/>
  <c r="Y390" i="1" s="1"/>
  <c r="Y391" i="1" a="1"/>
  <c r="Y391" i="1" s="1"/>
  <c r="Y392" i="1" a="1"/>
  <c r="Y392" i="1"/>
  <c r="Y393" i="1" a="1"/>
  <c r="Y393" i="1" s="1"/>
  <c r="Y394" i="1" a="1"/>
  <c r="Y394" i="1" s="1"/>
  <c r="Y395" i="1" a="1"/>
  <c r="Y395" i="1" s="1"/>
  <c r="Y396" i="1" a="1"/>
  <c r="Y396" i="1" s="1"/>
  <c r="Y397" i="1" a="1"/>
  <c r="Y397" i="1"/>
  <c r="Y398" i="1" a="1"/>
  <c r="Y398" i="1" s="1"/>
  <c r="Y399" i="1" a="1"/>
  <c r="Y399" i="1" s="1"/>
  <c r="Y400" i="1" a="1"/>
  <c r="Y400" i="1" s="1"/>
  <c r="Y401" i="1" a="1"/>
  <c r="Y401" i="1" s="1"/>
  <c r="Y402" i="1" a="1"/>
  <c r="Y402" i="1" s="1"/>
  <c r="Y403" i="1" a="1"/>
  <c r="Y403" i="1" s="1"/>
  <c r="Y404" i="1" a="1"/>
  <c r="Y404" i="1" s="1"/>
  <c r="Y405" i="1" a="1"/>
  <c r="Y405" i="1" s="1"/>
  <c r="Y406" i="1" a="1"/>
  <c r="Y406" i="1" s="1"/>
  <c r="Y407" i="1" a="1"/>
  <c r="Y407" i="1"/>
  <c r="Y408" i="1" a="1"/>
  <c r="Y408" i="1" s="1"/>
  <c r="Y409" i="1" a="1"/>
  <c r="Y409" i="1" s="1"/>
  <c r="Y410" i="1" a="1"/>
  <c r="Y410" i="1" s="1"/>
  <c r="Y411" i="1" a="1"/>
  <c r="Y411" i="1" s="1"/>
  <c r="Y412" i="1" a="1"/>
  <c r="Y412" i="1" s="1"/>
  <c r="Y413" i="1" a="1"/>
  <c r="Y413" i="1" s="1"/>
  <c r="Y414" i="1" a="1"/>
  <c r="Y414" i="1" s="1"/>
  <c r="Y415" i="1" a="1"/>
  <c r="Y415" i="1" s="1"/>
  <c r="Y416" i="1" a="1"/>
  <c r="Y416" i="1" s="1"/>
  <c r="Y417" i="1" a="1"/>
  <c r="Y417" i="1" s="1"/>
  <c r="Y418" i="1" a="1"/>
  <c r="Y418" i="1" s="1"/>
  <c r="Y419" i="1" a="1"/>
  <c r="Y419" i="1" s="1"/>
  <c r="Y420" i="1" a="1"/>
  <c r="Y420" i="1" s="1"/>
  <c r="Y421" i="1" a="1"/>
  <c r="Y421" i="1" s="1"/>
  <c r="Y422" i="1" a="1"/>
  <c r="Y422" i="1" s="1"/>
  <c r="Y423" i="1" a="1"/>
  <c r="Y423" i="1" s="1"/>
  <c r="Y424" i="1" a="1"/>
  <c r="Y424" i="1" s="1"/>
  <c r="Y425" i="1" a="1"/>
  <c r="Y425" i="1" s="1"/>
  <c r="Y426" i="1" a="1"/>
  <c r="Y426" i="1" s="1"/>
  <c r="Y427" i="1" a="1"/>
  <c r="Y427" i="1" s="1"/>
  <c r="Y428" i="1" a="1"/>
  <c r="Y428" i="1" s="1"/>
  <c r="Y429" i="1" a="1"/>
  <c r="Y429" i="1" s="1"/>
  <c r="Y430" i="1" a="1"/>
  <c r="Y430" i="1" s="1"/>
  <c r="Y431" i="1" a="1"/>
  <c r="Y431" i="1" s="1"/>
  <c r="Y432" i="1" a="1"/>
  <c r="Y432" i="1" s="1"/>
  <c r="Y433" i="1" a="1"/>
  <c r="Y433" i="1" s="1"/>
  <c r="Y434" i="1" a="1"/>
  <c r="Y434" i="1" s="1"/>
  <c r="Y435" i="1" a="1"/>
  <c r="Y435" i="1" s="1"/>
  <c r="Y436" i="1" a="1"/>
  <c r="Y436" i="1" s="1"/>
  <c r="Y437" i="1" a="1"/>
  <c r="Y437" i="1" s="1"/>
  <c r="Y438" i="1" a="1"/>
  <c r="Y438" i="1" s="1"/>
  <c r="Y439" i="1" a="1"/>
  <c r="Y439" i="1" s="1"/>
  <c r="Y440" i="1" a="1"/>
  <c r="Y440" i="1" s="1"/>
  <c r="Y441" i="1" a="1"/>
  <c r="Y441" i="1"/>
  <c r="Y442" i="1" a="1"/>
  <c r="Y442" i="1" s="1"/>
  <c r="Y443" i="1" a="1"/>
  <c r="Y443" i="1" s="1"/>
  <c r="Y444" i="1" a="1"/>
  <c r="Y444" i="1" s="1"/>
  <c r="Y445" i="1" a="1"/>
  <c r="Y445" i="1" s="1"/>
  <c r="Y446" i="1" a="1"/>
  <c r="Y446" i="1" s="1"/>
  <c r="Y447" i="1" a="1"/>
  <c r="Y447" i="1" s="1"/>
  <c r="Y448" i="1" a="1"/>
  <c r="Y448" i="1" s="1"/>
  <c r="Y449" i="1" a="1"/>
  <c r="Y449" i="1" s="1"/>
  <c r="Y450" i="1" a="1"/>
  <c r="Y450" i="1" s="1"/>
  <c r="Y451" i="1" a="1"/>
  <c r="Y451" i="1" s="1"/>
  <c r="Y452" i="1" a="1"/>
  <c r="Y452" i="1" s="1"/>
  <c r="Y453" i="1" a="1"/>
  <c r="Y453" i="1" s="1"/>
  <c r="Y454" i="1" a="1"/>
  <c r="Y454" i="1" s="1"/>
  <c r="Y455" i="1" a="1"/>
  <c r="Y455" i="1" s="1"/>
  <c r="Y456" i="1" a="1"/>
  <c r="Y456" i="1" s="1"/>
  <c r="Y457" i="1" a="1"/>
  <c r="Y457" i="1" s="1"/>
  <c r="Y458" i="1" a="1"/>
  <c r="Y458" i="1" s="1"/>
  <c r="Y459" i="1" a="1"/>
  <c r="Y459" i="1" s="1"/>
  <c r="Y460" i="1" a="1"/>
  <c r="Y460" i="1" s="1"/>
  <c r="Y461" i="1" a="1"/>
  <c r="Y461" i="1" s="1"/>
  <c r="Y462" i="1" a="1"/>
  <c r="Y462" i="1" s="1"/>
  <c r="Y463" i="1" a="1"/>
  <c r="Y463" i="1" s="1"/>
  <c r="Y464" i="1" a="1"/>
  <c r="Y464" i="1" s="1"/>
  <c r="Y465" i="1" a="1"/>
  <c r="Y465" i="1" s="1"/>
  <c r="Y466" i="1" a="1"/>
  <c r="Y466" i="1" s="1"/>
  <c r="Y467" i="1" a="1"/>
  <c r="Y467" i="1" s="1"/>
  <c r="Y468" i="1" a="1"/>
  <c r="Y468" i="1" s="1"/>
  <c r="Y469" i="1" a="1"/>
  <c r="Y469" i="1" s="1"/>
  <c r="Y470" i="1" a="1"/>
  <c r="Y470" i="1" s="1"/>
  <c r="Y471" i="1" a="1"/>
  <c r="Y471" i="1" s="1"/>
  <c r="Y472" i="1" a="1"/>
  <c r="Y472" i="1" s="1"/>
  <c r="Y473" i="1" a="1"/>
  <c r="Y473" i="1" s="1"/>
  <c r="Y474" i="1" a="1"/>
  <c r="Y474" i="1" s="1"/>
  <c r="Y475" i="1" a="1"/>
  <c r="Y475" i="1" s="1"/>
  <c r="Y476" i="1" a="1"/>
  <c r="Y476" i="1" s="1"/>
  <c r="Y477" i="1" a="1"/>
  <c r="Y477" i="1"/>
  <c r="Y478" i="1" a="1"/>
  <c r="Y478" i="1"/>
  <c r="Y479" i="1" a="1"/>
  <c r="Y479" i="1"/>
  <c r="Y480" i="1" a="1"/>
  <c r="Y480" i="1"/>
  <c r="Y481" i="1" a="1"/>
  <c r="Y481" i="1" s="1"/>
  <c r="Y482" i="1" a="1"/>
  <c r="Y482" i="1" s="1"/>
  <c r="Y483" i="1" a="1"/>
  <c r="Y483" i="1" s="1"/>
  <c r="Y484" i="1" a="1"/>
  <c r="Y484" i="1" s="1"/>
  <c r="Y485" i="1" a="1"/>
  <c r="Y485" i="1" s="1"/>
  <c r="Y486" i="1" a="1"/>
  <c r="Y486" i="1" s="1"/>
  <c r="Y487" i="1" a="1"/>
  <c r="Y487" i="1" s="1"/>
  <c r="Y488" i="1" a="1"/>
  <c r="Y488" i="1" s="1"/>
  <c r="Y489" i="1" a="1"/>
  <c r="Y489" i="1" s="1"/>
  <c r="Y490" i="1" a="1"/>
  <c r="Y490" i="1" s="1"/>
  <c r="Y491" i="1" a="1"/>
  <c r="Y491" i="1" s="1"/>
  <c r="Y492" i="1" a="1"/>
  <c r="Y492" i="1"/>
  <c r="Y493" i="1" a="1"/>
  <c r="Y493" i="1"/>
  <c r="Y494" i="1" a="1"/>
  <c r="Y494" i="1"/>
  <c r="Y495" i="1" a="1"/>
  <c r="Y495" i="1" s="1"/>
  <c r="Y496" i="1" a="1"/>
  <c r="Y496" i="1" s="1"/>
  <c r="Y497" i="1" a="1"/>
  <c r="Y497" i="1" s="1"/>
  <c r="Y498" i="1" a="1"/>
  <c r="Y498" i="1" s="1"/>
  <c r="Y499" i="1" a="1"/>
  <c r="Y499" i="1" s="1"/>
  <c r="Y500" i="1" a="1"/>
  <c r="Y500" i="1" s="1"/>
  <c r="Y501" i="1" a="1"/>
  <c r="Y501" i="1" s="1"/>
  <c r="Y502" i="1" a="1"/>
  <c r="Y502" i="1" s="1"/>
  <c r="Y503" i="1" a="1"/>
  <c r="Y503" i="1" s="1"/>
  <c r="Y504" i="1" a="1"/>
  <c r="Y504" i="1" s="1"/>
  <c r="Y505" i="1" a="1"/>
  <c r="Y505" i="1"/>
  <c r="Y506" i="1" a="1"/>
  <c r="Y506" i="1"/>
  <c r="Y507" i="1" a="1"/>
  <c r="Y507" i="1" s="1"/>
  <c r="Y508" i="1" a="1"/>
  <c r="Y508" i="1" s="1"/>
  <c r="Y509" i="1" a="1"/>
  <c r="Y509" i="1" s="1"/>
  <c r="Y510" i="1" a="1"/>
  <c r="Y510" i="1" s="1"/>
  <c r="Y511" i="1" a="1"/>
  <c r="Y511" i="1" s="1"/>
  <c r="Y512" i="1" a="1"/>
  <c r="Y512" i="1" s="1"/>
  <c r="Y513" i="1" a="1"/>
  <c r="Y513" i="1" s="1"/>
  <c r="Y514" i="1" a="1"/>
  <c r="Y514" i="1" s="1"/>
  <c r="Y515" i="1" a="1"/>
  <c r="Y515" i="1" s="1"/>
  <c r="Y516" i="1" a="1"/>
  <c r="Y516" i="1" s="1"/>
  <c r="Y517" i="1" a="1"/>
  <c r="Y517" i="1" s="1"/>
  <c r="Y518" i="1" a="1"/>
  <c r="Y518" i="1" s="1"/>
  <c r="Y519" i="1" a="1"/>
  <c r="Y519" i="1" s="1"/>
  <c r="Y520" i="1" a="1"/>
  <c r="Y520" i="1" s="1"/>
  <c r="Y521" i="1" a="1"/>
  <c r="Y521" i="1"/>
  <c r="Y522" i="1" a="1"/>
  <c r="Y522" i="1" s="1"/>
  <c r="Y523" i="1" a="1"/>
  <c r="Y523" i="1" s="1"/>
  <c r="Y524" i="1" a="1"/>
  <c r="Y524" i="1"/>
  <c r="Y525" i="1" a="1"/>
  <c r="Y525" i="1" s="1"/>
  <c r="Y526" i="1" a="1"/>
  <c r="Y526" i="1" s="1"/>
  <c r="Y527" i="1" a="1"/>
  <c r="Y527" i="1"/>
  <c r="Y528" i="1" a="1"/>
  <c r="Y528" i="1" s="1"/>
  <c r="Y529" i="1" a="1"/>
  <c r="Y529" i="1" s="1"/>
  <c r="Y530" i="1" a="1"/>
  <c r="Y530" i="1" s="1"/>
  <c r="Y531" i="1" a="1"/>
  <c r="Y531" i="1" s="1"/>
  <c r="Y532" i="1" a="1"/>
  <c r="Y532" i="1" s="1"/>
  <c r="Y533" i="1" a="1"/>
  <c r="Y533" i="1" s="1"/>
  <c r="Y534" i="1" a="1"/>
  <c r="Y534" i="1" s="1"/>
  <c r="Y535" i="1" a="1"/>
  <c r="Y535" i="1" s="1"/>
  <c r="Y536" i="1" a="1"/>
  <c r="Y536" i="1" s="1"/>
  <c r="Y537" i="1" a="1"/>
  <c r="Y537" i="1"/>
  <c r="Y538" i="1" a="1"/>
  <c r="Y538" i="1"/>
  <c r="Y539" i="1" a="1"/>
  <c r="Y539" i="1" s="1"/>
  <c r="Y540" i="1" a="1"/>
  <c r="Y540" i="1" s="1"/>
  <c r="Y541" i="1" a="1"/>
  <c r="Y541" i="1" s="1"/>
  <c r="Y542" i="1" a="1"/>
  <c r="Y542" i="1" s="1"/>
  <c r="Y543" i="1" a="1"/>
  <c r="Y543" i="1" s="1"/>
  <c r="Y544" i="1" a="1"/>
  <c r="Y544" i="1" s="1"/>
  <c r="Y545" i="1" a="1"/>
  <c r="Y545" i="1" s="1"/>
  <c r="Y546" i="1" a="1"/>
  <c r="Y546" i="1" s="1"/>
  <c r="Y547" i="1" a="1"/>
  <c r="Y547" i="1" s="1"/>
  <c r="Y548" i="1" a="1"/>
  <c r="Y548" i="1" s="1"/>
  <c r="Y549" i="1" a="1"/>
  <c r="Y549" i="1" s="1"/>
  <c r="Y550" i="1" a="1"/>
  <c r="Y550" i="1" s="1"/>
  <c r="Y551" i="1" a="1"/>
  <c r="Y551" i="1" s="1"/>
  <c r="Y552" i="1" a="1"/>
  <c r="Y552" i="1" s="1"/>
  <c r="Y553" i="1" a="1"/>
  <c r="Y553" i="1" s="1"/>
  <c r="Y554" i="1" a="1"/>
  <c r="Y554" i="1" s="1"/>
  <c r="Y555" i="1" a="1"/>
  <c r="Y555" i="1" s="1"/>
  <c r="Y556" i="1" a="1"/>
  <c r="Y556" i="1" s="1"/>
  <c r="Y557" i="1" a="1"/>
  <c r="Y557" i="1" s="1"/>
  <c r="Y558" i="1" a="1"/>
  <c r="Y558" i="1" s="1"/>
  <c r="Y559" i="1" a="1"/>
  <c r="Y559" i="1" s="1"/>
  <c r="Y560" i="1" a="1"/>
  <c r="Y560" i="1" s="1"/>
  <c r="Y561" i="1" a="1"/>
  <c r="Y561" i="1" s="1"/>
  <c r="Y562" i="1" a="1"/>
  <c r="Y562" i="1" s="1"/>
  <c r="Y563" i="1" a="1"/>
  <c r="Y563" i="1" s="1"/>
  <c r="Y564" i="1" a="1"/>
  <c r="Y564" i="1" s="1"/>
  <c r="Y565" i="1" a="1"/>
  <c r="Y565" i="1" s="1"/>
  <c r="Y566" i="1" a="1"/>
  <c r="Y566" i="1" s="1"/>
  <c r="Y567" i="1" a="1"/>
  <c r="Y567" i="1" s="1"/>
  <c r="Y568" i="1" a="1"/>
  <c r="Y568" i="1" s="1"/>
  <c r="Y569" i="1" a="1"/>
  <c r="Y569" i="1" s="1"/>
  <c r="Y570" i="1" a="1"/>
  <c r="Y570" i="1" s="1"/>
  <c r="Y571" i="1" a="1"/>
  <c r="Y571" i="1" s="1"/>
  <c r="Y572" i="1" a="1"/>
  <c r="Y572" i="1" s="1"/>
  <c r="Y573" i="1" a="1"/>
  <c r="Y573" i="1" s="1"/>
  <c r="Y574" i="1" a="1"/>
  <c r="Y574" i="1" s="1"/>
  <c r="Y575" i="1" a="1"/>
  <c r="Y575" i="1" s="1"/>
  <c r="Y576" i="1" a="1"/>
  <c r="Y576" i="1" s="1"/>
  <c r="Y577" i="1" a="1"/>
  <c r="Y577" i="1"/>
  <c r="Y578" i="1" a="1"/>
  <c r="Y578" i="1" s="1"/>
  <c r="Y579" i="1" a="1"/>
  <c r="Y579" i="1" s="1"/>
  <c r="Y580" i="1" a="1"/>
  <c r="Y580" i="1" s="1"/>
  <c r="Y581" i="1" a="1"/>
  <c r="Y581" i="1" s="1"/>
  <c r="Y582" i="1" a="1"/>
  <c r="Y582" i="1" s="1"/>
  <c r="Y583" i="1" a="1"/>
  <c r="Y583" i="1" s="1"/>
  <c r="Y584" i="1" a="1"/>
  <c r="Y584" i="1" s="1"/>
  <c r="Y585" i="1" a="1"/>
  <c r="Y585" i="1" s="1"/>
  <c r="Y586" i="1" a="1"/>
  <c r="Y586" i="1" s="1"/>
  <c r="Y587" i="1" a="1"/>
  <c r="Y587" i="1" s="1"/>
  <c r="Y588" i="1" a="1"/>
  <c r="Y588" i="1" s="1"/>
  <c r="Y589" i="1" a="1"/>
  <c r="Y589" i="1" s="1"/>
  <c r="Y590" i="1" a="1"/>
  <c r="Y590" i="1" s="1"/>
  <c r="Y591" i="1" a="1"/>
  <c r="Y591" i="1" s="1"/>
  <c r="Y592" i="1" a="1"/>
  <c r="Y592" i="1" s="1"/>
  <c r="Y593" i="1" a="1"/>
  <c r="Y593" i="1" s="1"/>
  <c r="Y594" i="1" a="1"/>
  <c r="Y594" i="1" s="1"/>
  <c r="Y595" i="1" a="1"/>
  <c r="Y595" i="1" s="1"/>
  <c r="Y596" i="1" a="1"/>
  <c r="Y596" i="1" s="1"/>
  <c r="Y597" i="1" a="1"/>
  <c r="Y597" i="1" s="1"/>
  <c r="Y598" i="1" a="1"/>
  <c r="Y598" i="1" s="1"/>
  <c r="Y599" i="1" a="1"/>
  <c r="Y599" i="1" s="1"/>
  <c r="Y600" i="1" a="1"/>
  <c r="Y600" i="1" s="1"/>
  <c r="Y601" i="1" a="1"/>
  <c r="Y601" i="1" s="1"/>
  <c r="Y602" i="1" a="1"/>
  <c r="Y602" i="1" s="1"/>
  <c r="Y603" i="1" a="1"/>
  <c r="Y603" i="1" s="1"/>
  <c r="Y604" i="1" a="1"/>
  <c r="Y604" i="1" s="1"/>
  <c r="Y605" i="1" a="1"/>
  <c r="Y605" i="1" s="1"/>
  <c r="Y606" i="1" a="1"/>
  <c r="Y606" i="1" s="1"/>
  <c r="Y607" i="1" a="1"/>
  <c r="Y607" i="1" s="1"/>
  <c r="Y608" i="1" a="1"/>
  <c r="Y608" i="1" s="1"/>
  <c r="Y609" i="1" a="1"/>
  <c r="Y609" i="1"/>
  <c r="Y610" i="1" a="1"/>
  <c r="Y610" i="1" s="1"/>
  <c r="Y611" i="1" a="1"/>
  <c r="Y611" i="1" s="1"/>
  <c r="Y612" i="1" a="1"/>
  <c r="Y612" i="1" s="1"/>
  <c r="Y613" i="1" a="1"/>
  <c r="Y613" i="1" s="1"/>
  <c r="Y614" i="1" a="1"/>
  <c r="Y614" i="1" s="1"/>
  <c r="Y615" i="1" a="1"/>
  <c r="Y615" i="1" s="1"/>
  <c r="Y616" i="1" a="1"/>
  <c r="Y616" i="1" s="1"/>
  <c r="Y617" i="1" a="1"/>
  <c r="Y617" i="1" s="1"/>
  <c r="Y618" i="1" a="1"/>
  <c r="Y618" i="1" s="1"/>
  <c r="Y619" i="1" a="1"/>
  <c r="Y619" i="1" s="1"/>
  <c r="Y620" i="1" a="1"/>
  <c r="Y620" i="1" s="1"/>
  <c r="Y621" i="1" a="1"/>
  <c r="Y621" i="1"/>
  <c r="Y622" i="1" a="1"/>
  <c r="Y622" i="1" s="1"/>
  <c r="Y623" i="1" a="1"/>
  <c r="Y623" i="1" s="1"/>
  <c r="Y624" i="1" a="1"/>
  <c r="Y624" i="1" s="1"/>
  <c r="Y625" i="1" a="1"/>
  <c r="Y625" i="1" s="1"/>
  <c r="Y626" i="1" a="1"/>
  <c r="Y626" i="1" s="1"/>
  <c r="Y627" i="1" a="1"/>
  <c r="Y627" i="1" s="1"/>
  <c r="Y628" i="1" a="1"/>
  <c r="Y628" i="1" s="1"/>
  <c r="Y629" i="1" a="1"/>
  <c r="Y629" i="1" s="1"/>
  <c r="Y630" i="1" a="1"/>
  <c r="Y630" i="1" s="1"/>
  <c r="Y631" i="1" a="1"/>
  <c r="Y631" i="1" s="1"/>
  <c r="Y632" i="1" a="1"/>
  <c r="Y632" i="1" s="1"/>
  <c r="Y633" i="1" a="1"/>
  <c r="Y633" i="1" s="1"/>
  <c r="Y634" i="1" a="1"/>
  <c r="Y634" i="1" s="1"/>
  <c r="Y635" i="1" a="1"/>
  <c r="Y635" i="1"/>
  <c r="Y636" i="1" a="1"/>
  <c r="Y636" i="1" s="1"/>
  <c r="Y637" i="1" a="1"/>
  <c r="Y637" i="1" s="1"/>
  <c r="Y638" i="1" a="1"/>
  <c r="Y638" i="1" s="1"/>
  <c r="Y639" i="1" a="1"/>
  <c r="Y639" i="1" s="1"/>
  <c r="Y640" i="1" a="1"/>
  <c r="Y640" i="1" s="1"/>
  <c r="Y641" i="1" a="1"/>
  <c r="Y641" i="1" s="1"/>
  <c r="Y642" i="1" a="1"/>
  <c r="Y642" i="1" s="1"/>
  <c r="Y643" i="1" a="1"/>
  <c r="Y643" i="1" s="1"/>
  <c r="Y644" i="1" a="1"/>
  <c r="Y644" i="1" s="1"/>
  <c r="Y645" i="1" a="1"/>
  <c r="Y645" i="1" s="1"/>
  <c r="Y646" i="1" a="1"/>
  <c r="Y646" i="1" s="1"/>
  <c r="Y647" i="1" a="1"/>
  <c r="Y647" i="1" s="1"/>
  <c r="Y648" i="1" a="1"/>
  <c r="Y648" i="1" s="1"/>
  <c r="Y649" i="1" a="1"/>
  <c r="Y649" i="1" s="1"/>
  <c r="Y650" i="1" a="1"/>
  <c r="Y650" i="1" s="1"/>
  <c r="Y651" i="1" a="1"/>
  <c r="Y651" i="1"/>
  <c r="Y652" i="1" a="1"/>
  <c r="Y652" i="1" s="1"/>
  <c r="Y653" i="1" a="1"/>
  <c r="Y653" i="1" s="1"/>
  <c r="Y654" i="1" a="1"/>
  <c r="Y654" i="1" s="1"/>
  <c r="Y655" i="1" a="1"/>
  <c r="Y655" i="1" s="1"/>
  <c r="Y656" i="1" a="1"/>
  <c r="Y656" i="1" s="1"/>
  <c r="Y657" i="1" a="1"/>
  <c r="Y657" i="1" s="1"/>
  <c r="Y658" i="1" a="1"/>
  <c r="Y658" i="1" s="1"/>
  <c r="Y659" i="1" a="1"/>
  <c r="Y659" i="1" s="1"/>
  <c r="Y660" i="1" a="1"/>
  <c r="Y660" i="1" s="1"/>
  <c r="Y661" i="1" a="1"/>
  <c r="Y661" i="1" s="1"/>
  <c r="Y662" i="1" a="1"/>
  <c r="Y662" i="1" s="1"/>
  <c r="Y663" i="1" a="1"/>
  <c r="Y663" i="1" s="1"/>
  <c r="Y664" i="1" a="1"/>
  <c r="Y664" i="1" s="1"/>
  <c r="Y665" i="1" a="1"/>
  <c r="Y665" i="1"/>
  <c r="Y666" i="1" a="1"/>
  <c r="Y666" i="1" s="1"/>
  <c r="Y667" i="1" a="1"/>
  <c r="Y667" i="1" s="1"/>
  <c r="Y668" i="1" a="1"/>
  <c r="Y668" i="1" s="1"/>
  <c r="Y669" i="1" a="1"/>
  <c r="Y669" i="1" s="1"/>
  <c r="Y670" i="1" a="1"/>
  <c r="Y670" i="1" s="1"/>
  <c r="Y671" i="1" a="1"/>
  <c r="Y671" i="1" s="1"/>
  <c r="Y672" i="1" a="1"/>
  <c r="Y672" i="1" s="1"/>
  <c r="Y673" i="1" a="1"/>
  <c r="Y673" i="1" s="1"/>
  <c r="Y674" i="1" a="1"/>
  <c r="Y674" i="1" s="1"/>
  <c r="Y675" i="1" a="1"/>
  <c r="Y675" i="1" s="1"/>
  <c r="Y676" i="1" a="1"/>
  <c r="Y676" i="1" s="1"/>
  <c r="Y677" i="1" a="1"/>
  <c r="Y677" i="1" s="1"/>
  <c r="Y678" i="1" a="1"/>
  <c r="Y678" i="1" s="1"/>
  <c r="Y679" i="1" a="1"/>
  <c r="Y679" i="1" s="1"/>
  <c r="Y680" i="1" a="1"/>
  <c r="Y680" i="1" s="1"/>
  <c r="Y681" i="1" a="1"/>
  <c r="Y681" i="1" s="1"/>
  <c r="Y682" i="1" a="1"/>
  <c r="Y682" i="1" s="1"/>
  <c r="Y683" i="1" a="1"/>
  <c r="Y683" i="1" s="1"/>
  <c r="Y684" i="1" a="1"/>
  <c r="Y684" i="1" s="1"/>
  <c r="Y685" i="1" a="1"/>
  <c r="Y685" i="1" s="1"/>
  <c r="Y686" i="1" a="1"/>
  <c r="Y686" i="1" s="1"/>
  <c r="Y687" i="1" a="1"/>
  <c r="Y687" i="1" s="1"/>
  <c r="Y688" i="1" a="1"/>
  <c r="Y688" i="1" s="1"/>
  <c r="Y689" i="1" a="1"/>
  <c r="Y689" i="1" s="1"/>
  <c r="Y690" i="1" a="1"/>
  <c r="Y690" i="1" s="1"/>
  <c r="Y691" i="1" a="1"/>
  <c r="Y691" i="1" s="1"/>
  <c r="Y692" i="1" a="1"/>
  <c r="Y692" i="1" s="1"/>
  <c r="Y693" i="1" a="1"/>
  <c r="Y693" i="1"/>
  <c r="Y694" i="1" a="1"/>
  <c r="Y694" i="1" s="1"/>
  <c r="Y695" i="1" a="1"/>
  <c r="Y695" i="1" s="1"/>
  <c r="Y696" i="1" a="1"/>
  <c r="Y696" i="1" s="1"/>
  <c r="Y697" i="1" a="1"/>
  <c r="Y697" i="1" s="1"/>
  <c r="Y698" i="1" a="1"/>
  <c r="Y698" i="1" s="1"/>
  <c r="Y699" i="1" a="1"/>
  <c r="Y699" i="1" s="1"/>
  <c r="Y700" i="1" a="1"/>
  <c r="Y700" i="1" s="1"/>
  <c r="Y701" i="1" a="1"/>
  <c r="Y701" i="1" s="1"/>
  <c r="Y702" i="1" a="1"/>
  <c r="Y702" i="1" s="1"/>
  <c r="Y703" i="1" a="1"/>
  <c r="Y703" i="1" s="1"/>
  <c r="Y704" i="1" a="1"/>
  <c r="Y704" i="1" s="1"/>
  <c r="Y705" i="1" a="1"/>
  <c r="Y705" i="1" s="1"/>
  <c r="Y706" i="1" a="1"/>
  <c r="Y706" i="1"/>
  <c r="Y707" i="1" a="1"/>
  <c r="Y707" i="1" s="1"/>
  <c r="Y708" i="1" a="1"/>
  <c r="Y708" i="1" s="1"/>
  <c r="Y709" i="1" a="1"/>
  <c r="Y709" i="1" s="1"/>
  <c r="Y710" i="1" a="1"/>
  <c r="Y710" i="1"/>
  <c r="Y711" i="1" a="1"/>
  <c r="Y711" i="1" s="1"/>
  <c r="Y712" i="1" a="1"/>
  <c r="Y712" i="1" s="1"/>
  <c r="Y713" i="1" a="1"/>
  <c r="Y713" i="1" s="1"/>
  <c r="Y714" i="1" a="1"/>
  <c r="Y714" i="1" s="1"/>
  <c r="Y715" i="1" a="1"/>
  <c r="Y715" i="1" s="1"/>
  <c r="Y716" i="1" a="1"/>
  <c r="Y716" i="1" s="1"/>
  <c r="Y717" i="1" a="1"/>
  <c r="Y717" i="1" s="1"/>
  <c r="Y718" i="1" a="1"/>
  <c r="Y718" i="1" s="1"/>
  <c r="Y719" i="1" a="1"/>
  <c r="Y719" i="1" s="1"/>
  <c r="Y720" i="1" a="1"/>
  <c r="Y720" i="1"/>
  <c r="Y721" i="1" a="1"/>
  <c r="Y721" i="1" s="1"/>
  <c r="Y722" i="1" a="1"/>
  <c r="Y722" i="1" s="1"/>
  <c r="Y723" i="1" a="1"/>
  <c r="Y723" i="1" s="1"/>
  <c r="Y724" i="1" a="1"/>
  <c r="Y724" i="1" s="1"/>
  <c r="Y725" i="1" a="1"/>
  <c r="Y725" i="1" s="1"/>
  <c r="Y726" i="1" a="1"/>
  <c r="Y726" i="1" s="1"/>
  <c r="Y727" i="1" a="1"/>
  <c r="Y727" i="1" s="1"/>
  <c r="Y728" i="1" a="1"/>
  <c r="Y728" i="1" s="1"/>
  <c r="Y729" i="1" a="1"/>
  <c r="Y729" i="1" s="1"/>
  <c r="Y730" i="1" a="1"/>
  <c r="Y730" i="1" s="1"/>
  <c r="Y731" i="1" a="1"/>
  <c r="Y731" i="1" s="1"/>
  <c r="Y732" i="1" a="1"/>
  <c r="Y732" i="1" s="1"/>
  <c r="Y733" i="1" a="1"/>
  <c r="Y733" i="1" s="1"/>
  <c r="Y734" i="1" a="1"/>
  <c r="Y734" i="1" s="1"/>
  <c r="Y735" i="1" a="1"/>
  <c r="Y735" i="1"/>
  <c r="Y736" i="1" a="1"/>
  <c r="Y736" i="1" s="1"/>
  <c r="Y737" i="1" a="1"/>
  <c r="Y737" i="1" s="1"/>
  <c r="Y738" i="1" a="1"/>
  <c r="Y738" i="1" s="1"/>
  <c r="Y739" i="1" a="1"/>
  <c r="Y739" i="1" s="1"/>
  <c r="Y740" i="1" a="1"/>
  <c r="Y740" i="1" s="1"/>
  <c r="Y741" i="1" a="1"/>
  <c r="Y741" i="1" s="1"/>
  <c r="Y742" i="1" a="1"/>
  <c r="Y742" i="1" s="1"/>
  <c r="Y743" i="1" a="1"/>
  <c r="Y743" i="1" s="1"/>
  <c r="Y744" i="1" a="1"/>
  <c r="Y744" i="1" s="1"/>
  <c r="Y745" i="1" a="1"/>
  <c r="Y745" i="1" s="1"/>
  <c r="Y746" i="1" a="1"/>
  <c r="Y746" i="1" s="1"/>
  <c r="Y747" i="1" a="1"/>
  <c r="Y747" i="1" s="1"/>
  <c r="Y748" i="1" a="1"/>
  <c r="Y748" i="1" s="1"/>
  <c r="Y749" i="1" a="1"/>
  <c r="Y749" i="1" s="1"/>
  <c r="Y750" i="1" a="1"/>
  <c r="Y750" i="1" s="1"/>
  <c r="Y751" i="1" a="1"/>
  <c r="Y751" i="1" s="1"/>
  <c r="Y752" i="1" a="1"/>
  <c r="Y752" i="1" s="1"/>
  <c r="Y753" i="1" a="1"/>
  <c r="Y753" i="1" s="1"/>
  <c r="Y754" i="1" a="1"/>
  <c r="Y754" i="1" s="1"/>
  <c r="Y755" i="1" a="1"/>
  <c r="Y755" i="1" s="1"/>
  <c r="Y756" i="1" a="1"/>
  <c r="Y756" i="1" s="1"/>
  <c r="Y757" i="1" a="1"/>
  <c r="Y757" i="1" s="1"/>
  <c r="Y758" i="1" a="1"/>
  <c r="Y758" i="1" s="1"/>
  <c r="Y759" i="1" a="1"/>
  <c r="Y759" i="1" s="1"/>
  <c r="Y760" i="1" a="1"/>
  <c r="Y760" i="1" s="1"/>
  <c r="Y761" i="1" a="1"/>
  <c r="Y761" i="1" s="1"/>
  <c r="Y762" i="1" a="1"/>
  <c r="Y762" i="1" s="1"/>
  <c r="Y763" i="1" a="1"/>
  <c r="Y763" i="1" s="1"/>
  <c r="Y764" i="1" a="1"/>
  <c r="Y764" i="1" s="1"/>
  <c r="Y765" i="1" a="1"/>
  <c r="Y765" i="1" s="1"/>
  <c r="Y766" i="1" a="1"/>
  <c r="Y766" i="1" s="1"/>
  <c r="Y767" i="1" a="1"/>
  <c r="Y767" i="1" s="1"/>
  <c r="Y768" i="1" a="1"/>
  <c r="Y768" i="1" s="1"/>
  <c r="Y769" i="1" a="1"/>
  <c r="Y769" i="1" s="1"/>
  <c r="Y770" i="1" a="1"/>
  <c r="Y770" i="1" s="1"/>
  <c r="Y771" i="1" a="1"/>
  <c r="Y771" i="1" s="1"/>
  <c r="Y772" i="1" a="1"/>
  <c r="Y772" i="1" s="1"/>
  <c r="Y773" i="1" a="1"/>
  <c r="Y773" i="1" s="1"/>
  <c r="Y774" i="1" a="1"/>
  <c r="Y774" i="1" s="1"/>
  <c r="Y775" i="1" a="1"/>
  <c r="Y775" i="1" s="1"/>
  <c r="Y776" i="1" a="1"/>
  <c r="Y776" i="1" s="1"/>
  <c r="Y777" i="1" a="1"/>
  <c r="Y777" i="1" s="1"/>
  <c r="Y778" i="1" a="1"/>
  <c r="Y778" i="1" s="1"/>
  <c r="Y779" i="1" a="1"/>
  <c r="Y779" i="1" s="1"/>
  <c r="Y780" i="1" a="1"/>
  <c r="Y780" i="1" s="1"/>
  <c r="Y781" i="1" a="1"/>
  <c r="Y781" i="1"/>
  <c r="Y782" i="1" a="1"/>
  <c r="Y782" i="1"/>
  <c r="Y783" i="1" a="1"/>
  <c r="Y783" i="1"/>
  <c r="Y784" i="1" a="1"/>
  <c r="Y784" i="1" s="1"/>
  <c r="Y785" i="1" a="1"/>
  <c r="Y785" i="1" s="1"/>
  <c r="Y786" i="1" a="1"/>
  <c r="Y786" i="1" s="1"/>
  <c r="Y787" i="1" a="1"/>
  <c r="Y787" i="1" s="1"/>
  <c r="Y788" i="1" a="1"/>
  <c r="Y788" i="1" s="1"/>
  <c r="Y789" i="1" a="1"/>
  <c r="Y789" i="1" s="1"/>
  <c r="Y790" i="1" a="1"/>
  <c r="Y790" i="1" s="1"/>
  <c r="Y791" i="1" a="1"/>
  <c r="Y791" i="1" s="1"/>
  <c r="Y792" i="1" a="1"/>
  <c r="Y792" i="1" s="1"/>
  <c r="Y793" i="1" a="1"/>
  <c r="Y793" i="1" s="1"/>
  <c r="Y794" i="1" a="1"/>
  <c r="Y794" i="1" s="1"/>
  <c r="Y795" i="1" a="1"/>
  <c r="Y795" i="1" s="1"/>
  <c r="Y796" i="1" a="1"/>
  <c r="Y796" i="1" s="1"/>
  <c r="Y797" i="1" a="1"/>
  <c r="Y797" i="1" s="1"/>
  <c r="Y798" i="1" a="1"/>
  <c r="Y798" i="1" s="1"/>
  <c r="Y799" i="1" a="1"/>
  <c r="Y799" i="1" s="1"/>
  <c r="Y800" i="1" a="1"/>
  <c r="Y800" i="1" s="1"/>
  <c r="Y801" i="1" a="1"/>
  <c r="Y801" i="1" s="1"/>
  <c r="Y802" i="1" a="1"/>
  <c r="Y802" i="1"/>
  <c r="Y803" i="1" a="1"/>
  <c r="Y803" i="1"/>
  <c r="Y804" i="1" a="1"/>
  <c r="Y804" i="1"/>
  <c r="Y805" i="1" a="1"/>
  <c r="Y805" i="1"/>
  <c r="Y806" i="1" a="1"/>
  <c r="Y806" i="1"/>
  <c r="Y807" i="1" a="1"/>
  <c r="Y807" i="1"/>
  <c r="Y808" i="1" a="1"/>
  <c r="Y808" i="1" s="1"/>
  <c r="Y809" i="1" a="1"/>
  <c r="Y809" i="1" s="1"/>
  <c r="Y810" i="1" a="1"/>
  <c r="Y810" i="1" s="1"/>
  <c r="Y811" i="1" a="1"/>
  <c r="Y811" i="1" s="1"/>
  <c r="Y812" i="1" a="1"/>
  <c r="Y812" i="1" s="1"/>
  <c r="Y813" i="1" a="1"/>
  <c r="Y813" i="1" s="1"/>
  <c r="Y814" i="1" a="1"/>
  <c r="Y814" i="1"/>
  <c r="Y815" i="1" a="1"/>
  <c r="Y815" i="1" s="1"/>
  <c r="Y816" i="1" a="1"/>
  <c r="Y816" i="1" s="1"/>
  <c r="Y817" i="1" a="1"/>
  <c r="Y817" i="1" s="1"/>
  <c r="Y818" i="1" a="1"/>
  <c r="Y818" i="1" s="1"/>
  <c r="Y819" i="1" a="1"/>
  <c r="Y819" i="1" s="1"/>
  <c r="Y820" i="1" a="1"/>
  <c r="Y820" i="1" s="1"/>
  <c r="Y821" i="1" a="1"/>
  <c r="Y821" i="1"/>
  <c r="Y822" i="1" a="1"/>
  <c r="Y822" i="1" s="1"/>
  <c r="Y823" i="1" a="1"/>
  <c r="Y823" i="1" s="1"/>
  <c r="Y824" i="1" a="1"/>
  <c r="Y824" i="1"/>
  <c r="Y825" i="1" a="1"/>
  <c r="Y825" i="1"/>
  <c r="Y826" i="1" a="1"/>
  <c r="Y826" i="1"/>
  <c r="Y827" i="1" a="1"/>
  <c r="Y827" i="1"/>
  <c r="Y828" i="1" a="1"/>
  <c r="Y828" i="1" s="1"/>
  <c r="Y829" i="1" a="1"/>
  <c r="Y829" i="1" s="1"/>
  <c r="Y830" i="1" a="1"/>
  <c r="Y830" i="1" s="1"/>
  <c r="Y831" i="1" a="1"/>
  <c r="Y831" i="1" s="1"/>
  <c r="Y832" i="1" a="1"/>
  <c r="Y832" i="1" s="1"/>
  <c r="Y833" i="1" a="1"/>
  <c r="Y833" i="1" s="1"/>
  <c r="Y834" i="1" a="1"/>
  <c r="Y834" i="1" s="1"/>
  <c r="Y835" i="1" a="1"/>
  <c r="Y835" i="1" s="1"/>
  <c r="Y836" i="1" a="1"/>
  <c r="Y836" i="1" s="1"/>
  <c r="Y837" i="1" a="1"/>
  <c r="Y837" i="1" s="1"/>
  <c r="Y838" i="1" a="1"/>
  <c r="Y838" i="1" s="1"/>
  <c r="Y839" i="1" a="1"/>
  <c r="Y839" i="1" s="1"/>
  <c r="Y840" i="1" a="1"/>
  <c r="Y840" i="1" s="1"/>
  <c r="Y841" i="1" a="1"/>
  <c r="Y841" i="1" s="1"/>
  <c r="Y842" i="1" a="1"/>
  <c r="Y842" i="1" s="1"/>
  <c r="Y843" i="1" a="1"/>
  <c r="Y843" i="1" s="1"/>
  <c r="Y844" i="1" a="1"/>
  <c r="Y844" i="1" s="1"/>
  <c r="Y845" i="1" a="1"/>
  <c r="Y845" i="1" s="1"/>
  <c r="Y846" i="1" a="1"/>
  <c r="Y846" i="1" s="1"/>
  <c r="Y847" i="1" a="1"/>
  <c r="Y847" i="1" s="1"/>
  <c r="Y848" i="1" a="1"/>
  <c r="Y848" i="1" s="1"/>
  <c r="Y849" i="1" a="1"/>
  <c r="Y849" i="1" s="1"/>
  <c r="Y850" i="1" a="1"/>
  <c r="Y850" i="1" s="1"/>
  <c r="Y851" i="1" a="1"/>
  <c r="Y851" i="1" s="1"/>
  <c r="Y852" i="1" a="1"/>
  <c r="Y852" i="1" s="1"/>
  <c r="Y853" i="1" a="1"/>
  <c r="Y853" i="1" s="1"/>
  <c r="Y854" i="1" a="1"/>
  <c r="Y854" i="1" s="1"/>
  <c r="Y855" i="1" a="1"/>
  <c r="Y855" i="1" s="1"/>
  <c r="Y856" i="1" a="1"/>
  <c r="Y856" i="1" s="1"/>
  <c r="Y857" i="1" a="1"/>
  <c r="Y857" i="1" s="1"/>
  <c r="Y858" i="1" a="1"/>
  <c r="Y858" i="1" s="1"/>
  <c r="Y859" i="1" a="1"/>
  <c r="Y859" i="1" s="1"/>
  <c r="Y860" i="1" a="1"/>
  <c r="Y860" i="1" s="1"/>
  <c r="Y861" i="1" a="1"/>
  <c r="Y861" i="1" s="1"/>
  <c r="Y862" i="1" a="1"/>
  <c r="Y862" i="1" s="1"/>
  <c r="Y863" i="1" a="1"/>
  <c r="Y863" i="1" s="1"/>
  <c r="Y864" i="1" a="1"/>
  <c r="Y864" i="1" s="1"/>
  <c r="Y865" i="1" a="1"/>
  <c r="Y865" i="1" s="1"/>
  <c r="Y866" i="1" a="1"/>
  <c r="Y866" i="1" s="1"/>
  <c r="Y867" i="1" a="1"/>
  <c r="Y867" i="1" s="1"/>
  <c r="Y868" i="1" a="1"/>
  <c r="Y868" i="1" s="1"/>
  <c r="Y869" i="1" a="1"/>
  <c r="Y869" i="1" s="1"/>
  <c r="Y870" i="1" a="1"/>
  <c r="Y870" i="1" s="1"/>
  <c r="Y871" i="1" a="1"/>
  <c r="Y871" i="1" s="1"/>
  <c r="Y872" i="1" a="1"/>
  <c r="Y872" i="1" s="1"/>
  <c r="Y873" i="1" a="1"/>
  <c r="Y873" i="1" s="1"/>
  <c r="Y874" i="1" a="1"/>
  <c r="Y874" i="1" s="1"/>
  <c r="Y875" i="1" a="1"/>
  <c r="Y875" i="1" s="1"/>
  <c r="Y876" i="1" a="1"/>
  <c r="Y876" i="1" s="1"/>
  <c r="Y877" i="1" a="1"/>
  <c r="Y877" i="1" s="1"/>
  <c r="Y878" i="1" a="1"/>
  <c r="Y878" i="1" s="1"/>
  <c r="Y879" i="1" a="1"/>
  <c r="Y879" i="1" s="1"/>
  <c r="Y880" i="1" a="1"/>
  <c r="Y880" i="1" s="1"/>
  <c r="Y881" i="1" a="1"/>
  <c r="Y881" i="1" s="1"/>
  <c r="Y882" i="1" a="1"/>
  <c r="Y882" i="1" s="1"/>
  <c r="Y883" i="1" a="1"/>
  <c r="Y883" i="1" s="1"/>
  <c r="Y884" i="1" a="1"/>
  <c r="Y884" i="1" s="1"/>
  <c r="Y885" i="1" a="1"/>
  <c r="Y885" i="1" s="1"/>
  <c r="Y886" i="1" a="1"/>
  <c r="Y886" i="1" s="1"/>
  <c r="Y887" i="1" a="1"/>
  <c r="Y887" i="1" s="1"/>
  <c r="Y888" i="1" a="1"/>
  <c r="Y888" i="1" s="1"/>
  <c r="Y889" i="1" a="1"/>
  <c r="Y889" i="1" s="1"/>
  <c r="Y890" i="1" a="1"/>
  <c r="Y890" i="1" s="1"/>
  <c r="Y891" i="1" a="1"/>
  <c r="Y891" i="1" s="1"/>
  <c r="Y892" i="1" a="1"/>
  <c r="Y892" i="1"/>
  <c r="Y893" i="1" a="1"/>
  <c r="Y893" i="1"/>
  <c r="Y894" i="1" a="1"/>
  <c r="Y894" i="1" s="1"/>
  <c r="Y895" i="1" a="1"/>
  <c r="Y895" i="1" s="1"/>
  <c r="Y896" i="1" a="1"/>
  <c r="Y896" i="1"/>
  <c r="Y897" i="1" a="1"/>
  <c r="Y897" i="1" s="1"/>
  <c r="Y898" i="1" a="1"/>
  <c r="Y898" i="1" s="1"/>
  <c r="Y899" i="1" a="1"/>
  <c r="Y899" i="1" s="1"/>
  <c r="Y900" i="1" a="1"/>
  <c r="Y900" i="1" s="1"/>
  <c r="Y901" i="1" a="1"/>
  <c r="Y901" i="1" s="1"/>
  <c r="Y902" i="1" a="1"/>
  <c r="Y902" i="1" s="1"/>
  <c r="Y903" i="1" a="1"/>
  <c r="Y903" i="1"/>
  <c r="Y904" i="1" a="1"/>
  <c r="Y904" i="1" s="1"/>
  <c r="Y905" i="1" a="1"/>
  <c r="Y905" i="1" s="1"/>
  <c r="Y906" i="1" a="1"/>
  <c r="Y906" i="1" s="1"/>
  <c r="Y907" i="1" a="1"/>
  <c r="Y907" i="1" s="1"/>
  <c r="Y908" i="1" a="1"/>
  <c r="Y908" i="1" s="1"/>
  <c r="Y909" i="1" a="1"/>
  <c r="Y909" i="1" s="1"/>
  <c r="Y910" i="1" a="1"/>
  <c r="Y910" i="1" s="1"/>
  <c r="Y911" i="1" a="1"/>
  <c r="Y911" i="1" s="1"/>
  <c r="Y912" i="1" a="1"/>
  <c r="Y912" i="1" s="1"/>
  <c r="Y913" i="1" a="1"/>
  <c r="Y913" i="1" s="1"/>
  <c r="Y914" i="1" a="1"/>
  <c r="Y914" i="1" s="1"/>
  <c r="Y915" i="1" a="1"/>
  <c r="Y915" i="1" s="1"/>
  <c r="Y916" i="1" a="1"/>
  <c r="Y916" i="1" s="1"/>
  <c r="Y917" i="1" a="1"/>
  <c r="Y917" i="1" s="1"/>
  <c r="Y918" i="1" a="1"/>
  <c r="Y918" i="1" s="1"/>
  <c r="Y919" i="1" a="1"/>
  <c r="Y919" i="1" s="1"/>
  <c r="Y920" i="1" a="1"/>
  <c r="Y920" i="1" s="1"/>
  <c r="Y921" i="1" a="1"/>
  <c r="Y921" i="1" s="1"/>
  <c r="Y922" i="1" a="1"/>
  <c r="Y922" i="1" s="1"/>
  <c r="Y923" i="1" a="1"/>
  <c r="Y923" i="1" s="1"/>
  <c r="Y924" i="1" a="1"/>
  <c r="Y924" i="1" s="1"/>
  <c r="Y925" i="1" a="1"/>
  <c r="Y925" i="1" s="1"/>
  <c r="Y926" i="1" a="1"/>
  <c r="Y926" i="1" s="1"/>
  <c r="Y927" i="1" a="1"/>
  <c r="Y927" i="1" s="1"/>
  <c r="Y928" i="1" a="1"/>
  <c r="Y928" i="1"/>
  <c r="Y929" i="1" a="1"/>
  <c r="Y929" i="1"/>
  <c r="Y930" i="1" a="1"/>
  <c r="Y930" i="1" s="1"/>
  <c r="Y931" i="1" a="1"/>
  <c r="Y931" i="1" s="1"/>
  <c r="Y932" i="1" a="1"/>
  <c r="Y932" i="1"/>
  <c r="Y933" i="1" a="1"/>
  <c r="Y933" i="1" s="1"/>
  <c r="Y934" i="1" a="1"/>
  <c r="Y934" i="1" s="1"/>
  <c r="Y935" i="1" a="1"/>
  <c r="Y935" i="1"/>
  <c r="Y936" i="1" a="1"/>
  <c r="Y936" i="1" s="1"/>
  <c r="Y937" i="1" a="1"/>
  <c r="Y937" i="1" s="1"/>
  <c r="Y938" i="1" a="1"/>
  <c r="Y938" i="1" s="1"/>
  <c r="Y939" i="1" a="1"/>
  <c r="Y939" i="1" s="1"/>
  <c r="Y940" i="1" a="1"/>
  <c r="Y940" i="1" s="1"/>
  <c r="Y941" i="1" a="1"/>
  <c r="Y941" i="1" s="1"/>
  <c r="Y942" i="1" a="1"/>
  <c r="Y942" i="1" s="1"/>
  <c r="Y943" i="1" a="1"/>
  <c r="Y943" i="1" s="1"/>
  <c r="Y944" i="1" a="1"/>
  <c r="Y944" i="1" s="1"/>
  <c r="Y945" i="1" a="1"/>
  <c r="Y945" i="1" s="1"/>
  <c r="Y946" i="1" a="1"/>
  <c r="Y946" i="1" s="1"/>
  <c r="Y947" i="1" a="1"/>
  <c r="Y947" i="1" s="1"/>
  <c r="Y948" i="1" a="1"/>
  <c r="Y948" i="1" s="1"/>
  <c r="Y949" i="1" a="1"/>
  <c r="Y949" i="1" s="1"/>
  <c r="Y950" i="1" a="1"/>
  <c r="Y950" i="1" s="1"/>
  <c r="Y951" i="1" a="1"/>
  <c r="Y951" i="1" s="1"/>
  <c r="Y952" i="1" a="1"/>
  <c r="Y952" i="1" s="1"/>
  <c r="Y953" i="1" a="1"/>
  <c r="Y953" i="1" s="1"/>
  <c r="Y954" i="1" a="1"/>
  <c r="Y954" i="1" s="1"/>
  <c r="Y955" i="1" a="1"/>
  <c r="Y955" i="1" s="1"/>
  <c r="Y956" i="1" a="1"/>
  <c r="Y956" i="1" s="1"/>
  <c r="Y957" i="1" a="1"/>
  <c r="Y957" i="1" s="1"/>
  <c r="Y958" i="1" a="1"/>
  <c r="Y958" i="1" s="1"/>
  <c r="Y959" i="1" a="1"/>
  <c r="Y959" i="1" s="1"/>
  <c r="Y960" i="1" a="1"/>
  <c r="Y960" i="1" s="1"/>
  <c r="Y961" i="1" a="1"/>
  <c r="Y961" i="1" s="1"/>
  <c r="Y962" i="1" a="1"/>
  <c r="Y962" i="1" s="1"/>
  <c r="Y963" i="1" a="1"/>
  <c r="Y963" i="1" s="1"/>
  <c r="Y964" i="1" a="1"/>
  <c r="Y964" i="1" s="1"/>
  <c r="Y965" i="1" a="1"/>
  <c r="Y965" i="1" s="1"/>
  <c r="Y966" i="1" a="1"/>
  <c r="Y966" i="1" s="1"/>
  <c r="Y967" i="1" a="1"/>
  <c r="Y967" i="1" s="1"/>
  <c r="Y968" i="1" a="1"/>
  <c r="Y968" i="1" s="1"/>
  <c r="Y969" i="1" a="1"/>
  <c r="Y969" i="1" s="1"/>
  <c r="Y970" i="1" a="1"/>
  <c r="Y970" i="1" s="1"/>
  <c r="Y971" i="1" a="1"/>
  <c r="Y971" i="1" s="1"/>
  <c r="Y972" i="1" a="1"/>
  <c r="Y972" i="1" s="1"/>
  <c r="Y973" i="1" a="1"/>
  <c r="Y973" i="1" s="1"/>
  <c r="Y974" i="1" a="1"/>
  <c r="Y974" i="1" s="1"/>
  <c r="Y975" i="1" a="1"/>
  <c r="Y975" i="1" s="1"/>
  <c r="Y976" i="1" a="1"/>
  <c r="Y976" i="1" s="1"/>
  <c r="Y977" i="1" a="1"/>
  <c r="Y977" i="1" s="1"/>
  <c r="Y978" i="1" a="1"/>
  <c r="Y978" i="1" s="1"/>
  <c r="Y979" i="1" a="1"/>
  <c r="Y979" i="1" s="1"/>
  <c r="Y980" i="1" a="1"/>
  <c r="Y980" i="1" s="1"/>
  <c r="Y981" i="1" a="1"/>
  <c r="Y981" i="1" s="1"/>
  <c r="Y982" i="1" a="1"/>
  <c r="Y982" i="1" s="1"/>
  <c r="Y983" i="1" a="1"/>
  <c r="Y983" i="1" s="1"/>
  <c r="Y984" i="1" a="1"/>
  <c r="Y984" i="1" s="1"/>
  <c r="Y985" i="1" a="1"/>
  <c r="Y985" i="1" s="1"/>
  <c r="Y986" i="1" a="1"/>
  <c r="Y986" i="1" s="1"/>
  <c r="Y987" i="1" a="1"/>
  <c r="Y987" i="1" s="1"/>
  <c r="Y988" i="1" a="1"/>
  <c r="Y988" i="1" s="1"/>
  <c r="Y989" i="1" a="1"/>
  <c r="Y989" i="1" s="1"/>
  <c r="Y990" i="1" a="1"/>
  <c r="Y990" i="1" s="1"/>
  <c r="Y991" i="1" a="1"/>
  <c r="Y991" i="1" s="1"/>
  <c r="Y992" i="1" a="1"/>
  <c r="Y992" i="1" s="1"/>
  <c r="Y993" i="1" a="1"/>
  <c r="Y993" i="1" s="1"/>
  <c r="Y994" i="1" a="1"/>
  <c r="Y994" i="1"/>
  <c r="Y995" i="1" a="1"/>
  <c r="Y995" i="1" s="1"/>
  <c r="Y996" i="1" a="1"/>
  <c r="Y996" i="1" s="1"/>
  <c r="Y997" i="1" a="1"/>
  <c r="Y997" i="1" s="1"/>
  <c r="Y998" i="1" a="1"/>
  <c r="Y998" i="1" s="1"/>
  <c r="Y999" i="1" a="1"/>
  <c r="Y999" i="1" s="1"/>
  <c r="Y1000" i="1" a="1"/>
  <c r="Y1000" i="1" s="1"/>
  <c r="Y1001" i="1" a="1"/>
  <c r="Y1001" i="1" s="1"/>
  <c r="Y1002" i="1" a="1"/>
  <c r="Y1002" i="1" s="1"/>
  <c r="Y1003" i="1" a="1"/>
  <c r="Y1003" i="1" s="1"/>
  <c r="Y1004" i="1" a="1"/>
  <c r="Y1004" i="1" s="1"/>
  <c r="Y1005" i="1" a="1"/>
  <c r="Y1005" i="1" s="1"/>
  <c r="Y1006" i="1" a="1"/>
  <c r="Y1006" i="1" s="1"/>
  <c r="Y1007" i="1" a="1"/>
  <c r="Y1007" i="1" s="1"/>
  <c r="Y1008" i="1" a="1"/>
  <c r="Y1008" i="1" s="1"/>
  <c r="Y1009" i="1" a="1"/>
  <c r="Y1009" i="1" s="1"/>
  <c r="Y1010" i="1" a="1"/>
  <c r="Y1010" i="1" s="1"/>
  <c r="Y1011" i="1" a="1"/>
  <c r="Y1011" i="1" s="1"/>
  <c r="Y1012" i="1" a="1"/>
  <c r="Y1012" i="1" s="1"/>
  <c r="Y1013" i="1" a="1"/>
  <c r="Y1013" i="1" s="1"/>
  <c r="Y1014" i="1" a="1"/>
  <c r="Y1014" i="1" s="1"/>
  <c r="Y1015" i="1" a="1"/>
  <c r="Y1015" i="1" s="1"/>
  <c r="Y1016" i="1" a="1"/>
  <c r="Y1016" i="1" s="1"/>
  <c r="Y1017" i="1" a="1"/>
  <c r="Y1017" i="1"/>
  <c r="Y1018" i="1" a="1"/>
  <c r="Y1018" i="1" s="1"/>
  <c r="Y1019" i="1" a="1"/>
  <c r="Y1019" i="1" s="1"/>
  <c r="Y1020" i="1" a="1"/>
  <c r="Y1020" i="1" s="1"/>
  <c r="Y1021" i="1" a="1"/>
  <c r="Y1021" i="1" s="1"/>
  <c r="Y1022" i="1" a="1"/>
  <c r="Y1022" i="1" s="1"/>
  <c r="Y1023" i="1" a="1"/>
  <c r="Y1023" i="1" s="1"/>
  <c r="Y1024" i="1" a="1"/>
  <c r="Y1024" i="1" s="1"/>
  <c r="Y1025" i="1" a="1"/>
  <c r="Y1025" i="1" s="1"/>
  <c r="Y1026" i="1" a="1"/>
  <c r="Y1026" i="1" s="1"/>
  <c r="Y1027" i="1" a="1"/>
  <c r="Y1027" i="1" s="1"/>
  <c r="Y1028" i="1" a="1"/>
  <c r="Y1028" i="1" s="1"/>
  <c r="Y1029" i="1" a="1"/>
  <c r="Y1029" i="1" s="1"/>
  <c r="Y1030" i="1" a="1"/>
  <c r="Y1030" i="1" s="1"/>
  <c r="Y1031" i="1" a="1"/>
  <c r="Y1031" i="1" s="1"/>
  <c r="Y1032" i="1" a="1"/>
  <c r="Y1032" i="1" s="1"/>
  <c r="Y1033" i="1" a="1"/>
  <c r="Y1033" i="1" s="1"/>
  <c r="Y1034" i="1" a="1"/>
  <c r="Y1034" i="1" s="1"/>
  <c r="Y1035" i="1" a="1"/>
  <c r="Y1035" i="1" s="1"/>
  <c r="Y1036" i="1" a="1"/>
  <c r="Y1036" i="1" s="1"/>
  <c r="Y1037" i="1" a="1"/>
  <c r="Y1037" i="1"/>
  <c r="Y1038" i="1" a="1"/>
  <c r="Y1038" i="1" s="1"/>
  <c r="Y1039" i="1" a="1"/>
  <c r="Y1039" i="1" s="1"/>
  <c r="Y1040" i="1" a="1"/>
  <c r="Y1040" i="1" s="1"/>
  <c r="Y1041" i="1" a="1"/>
  <c r="Y1041" i="1" s="1"/>
  <c r="Y1042" i="1" a="1"/>
  <c r="Y1042" i="1" s="1"/>
  <c r="Y1043" i="1" a="1"/>
  <c r="Y1043" i="1" s="1"/>
  <c r="Y1044" i="1" a="1"/>
  <c r="Y1044" i="1" s="1"/>
  <c r="Y1045" i="1" a="1"/>
  <c r="Y1045" i="1" s="1"/>
  <c r="Y1046" i="1" a="1"/>
  <c r="Y1046" i="1" s="1"/>
  <c r="Y1047" i="1" a="1"/>
  <c r="Y1047" i="1" s="1"/>
  <c r="Y1048" i="1" a="1"/>
  <c r="Y1048" i="1" s="1"/>
  <c r="Y1049" i="1" a="1"/>
  <c r="Y1049" i="1" s="1"/>
  <c r="Y1050" i="1" a="1"/>
  <c r="Y1050" i="1" s="1"/>
  <c r="Y1051" i="1" a="1"/>
  <c r="Y1051" i="1" s="1"/>
  <c r="Y1052" i="1" a="1"/>
  <c r="Y1052" i="1" s="1"/>
  <c r="Y1053" i="1" a="1"/>
  <c r="Y1053" i="1" s="1"/>
  <c r="Y1054" i="1" a="1"/>
  <c r="Y1054" i="1" s="1"/>
  <c r="Y1055" i="1" a="1"/>
  <c r="Y1055" i="1"/>
  <c r="Y1056" i="1" a="1"/>
  <c r="Y1056" i="1" s="1"/>
  <c r="Y1057" i="1" a="1"/>
  <c r="Y1057" i="1" s="1"/>
  <c r="Y1058" i="1" a="1"/>
  <c r="Y1058" i="1" s="1"/>
  <c r="Y1059" i="1" a="1"/>
  <c r="Y1059" i="1" s="1"/>
  <c r="Y1060" i="1" a="1"/>
  <c r="Y1060" i="1" s="1"/>
  <c r="Y1061" i="1" a="1"/>
  <c r="Y1061" i="1" s="1"/>
  <c r="Y1062" i="1" a="1"/>
  <c r="Y1062" i="1"/>
  <c r="Y1063" i="1" a="1"/>
  <c r="Y1063" i="1" s="1"/>
  <c r="Y1064" i="1" a="1"/>
  <c r="Y1064" i="1" s="1"/>
  <c r="Y1065" i="1" a="1"/>
  <c r="Y1065" i="1" s="1"/>
  <c r="Y1066" i="1" a="1"/>
  <c r="Y1066" i="1" s="1"/>
  <c r="Y1067" i="1" a="1"/>
  <c r="Y1067" i="1" s="1"/>
  <c r="Y1068" i="1" a="1"/>
  <c r="Y1068" i="1" s="1"/>
  <c r="Y1069" i="1" a="1"/>
  <c r="Y1069" i="1" s="1"/>
  <c r="Y1070" i="1" a="1"/>
  <c r="Y1070" i="1" s="1"/>
  <c r="Y1071" i="1" a="1"/>
  <c r="Y1071" i="1" s="1"/>
  <c r="Y1072" i="1" a="1"/>
  <c r="Y1072" i="1" s="1"/>
  <c r="Y1073" i="1" a="1"/>
  <c r="Y1073" i="1" s="1"/>
  <c r="Y1074" i="1" a="1"/>
  <c r="Y1074" i="1" s="1"/>
  <c r="Y1075" i="1" a="1"/>
  <c r="Y1075" i="1" s="1"/>
  <c r="Y1076" i="1" a="1"/>
  <c r="Y1076" i="1" s="1"/>
  <c r="Y1077" i="1" a="1"/>
  <c r="Y1077" i="1" s="1"/>
  <c r="Y1078" i="1" a="1"/>
  <c r="Y1078" i="1" s="1"/>
  <c r="Y1079" i="1" a="1"/>
  <c r="Y1079" i="1" s="1"/>
  <c r="Y1080" i="1" a="1"/>
  <c r="Y1080" i="1" s="1"/>
  <c r="Y1081" i="1" a="1"/>
  <c r="Y1081" i="1" s="1"/>
  <c r="Y1082" i="1" a="1"/>
  <c r="Y1082" i="1" s="1"/>
  <c r="Y1083" i="1" a="1"/>
  <c r="Y1083" i="1" s="1"/>
  <c r="Y1084" i="1" a="1"/>
  <c r="Y1084" i="1" s="1"/>
  <c r="Y1085" i="1" a="1"/>
  <c r="Y1085" i="1" s="1"/>
  <c r="Y1086" i="1" a="1"/>
  <c r="Y1086" i="1" s="1"/>
  <c r="Y1087" i="1" a="1"/>
  <c r="Y1087" i="1" s="1"/>
  <c r="Y1088" i="1" a="1"/>
  <c r="Y1088" i="1" s="1"/>
  <c r="Y1089" i="1" a="1"/>
  <c r="Y1089" i="1" s="1"/>
  <c r="Y1090" i="1" a="1"/>
  <c r="Y1090" i="1"/>
  <c r="Y1091" i="1" a="1"/>
  <c r="Y1091" i="1"/>
  <c r="Y1092" i="1" a="1"/>
  <c r="Y1092" i="1"/>
  <c r="Y1093" i="1" a="1"/>
  <c r="Y1093" i="1" s="1"/>
  <c r="Y1094" i="1" a="1"/>
  <c r="Y1094" i="1" s="1"/>
  <c r="Y1095" i="1" a="1"/>
  <c r="Y1095" i="1" s="1"/>
  <c r="Y1096" i="1" a="1"/>
  <c r="Y1096" i="1" s="1"/>
  <c r="Y1097" i="1" a="1"/>
  <c r="Y1097" i="1" s="1"/>
  <c r="Y1098" i="1" a="1"/>
  <c r="Y1098" i="1" s="1"/>
  <c r="Y1099" i="1" a="1"/>
  <c r="Y1099" i="1" s="1"/>
  <c r="Y1100" i="1" a="1"/>
  <c r="Y1100" i="1" s="1"/>
  <c r="Y1101" i="1" a="1"/>
  <c r="Y1101" i="1" s="1"/>
  <c r="Y1102" i="1" a="1"/>
  <c r="Y1102" i="1" s="1"/>
  <c r="Y1103" i="1" a="1"/>
  <c r="Y1103" i="1" s="1"/>
  <c r="Y1104" i="1" a="1"/>
  <c r="Y1104" i="1" s="1"/>
  <c r="Y1105" i="1" a="1"/>
  <c r="Y1105" i="1" s="1"/>
  <c r="Y1106" i="1" a="1"/>
  <c r="Y1106" i="1" s="1"/>
  <c r="Y1107" i="1" a="1"/>
  <c r="Y1107" i="1" s="1"/>
  <c r="Y1108" i="1" a="1"/>
  <c r="Y1108" i="1" s="1"/>
  <c r="Y1109" i="1" a="1"/>
  <c r="Y1109" i="1" s="1"/>
  <c r="Y1110" i="1" a="1"/>
  <c r="Y1110" i="1" s="1"/>
  <c r="Y1111" i="1" a="1"/>
  <c r="Y1111" i="1" s="1"/>
  <c r="Y1112" i="1" a="1"/>
  <c r="Y1112" i="1" s="1"/>
  <c r="Y1113" i="1" a="1"/>
  <c r="Y1113" i="1" s="1"/>
  <c r="Y1114" i="1" a="1"/>
  <c r="Y1114" i="1" s="1"/>
  <c r="Y1115" i="1" a="1"/>
  <c r="Y1115" i="1" s="1"/>
  <c r="Y1116" i="1" a="1"/>
  <c r="Y1116" i="1" s="1"/>
  <c r="Y1117" i="1" a="1"/>
  <c r="Y1117" i="1" s="1"/>
  <c r="Y1118" i="1" a="1"/>
  <c r="Y1118" i="1" s="1"/>
  <c r="Y1119" i="1" a="1"/>
  <c r="Y1119" i="1" s="1"/>
  <c r="Y1120" i="1" a="1"/>
  <c r="Y1120" i="1" s="1"/>
  <c r="Y1121" i="1" a="1"/>
  <c r="Y1121" i="1" s="1"/>
  <c r="Y1122" i="1" a="1"/>
  <c r="Y1122" i="1" s="1"/>
  <c r="Y1123" i="1" a="1"/>
  <c r="Y1123" i="1" s="1"/>
  <c r="Y1124" i="1" a="1"/>
  <c r="Y1124" i="1"/>
  <c r="Y1125" i="1" a="1"/>
  <c r="Y1125" i="1" s="1"/>
  <c r="Y1126" i="1" a="1"/>
  <c r="Y1126" i="1" s="1"/>
  <c r="Y1127" i="1" a="1"/>
  <c r="Y1127" i="1" s="1"/>
  <c r="Y1128" i="1" a="1"/>
  <c r="Y1128" i="1" s="1"/>
  <c r="Y1129" i="1" a="1"/>
  <c r="Y1129" i="1" s="1"/>
  <c r="Y1130" i="1" a="1"/>
  <c r="Y1130" i="1" s="1"/>
  <c r="Y1131" i="1" a="1"/>
  <c r="Y1131" i="1" s="1"/>
  <c r="Y1132" i="1" a="1"/>
  <c r="Y1132" i="1" s="1"/>
  <c r="Y1133" i="1" a="1"/>
  <c r="Y1133" i="1" s="1"/>
  <c r="Y1134" i="1" a="1"/>
  <c r="Y1134" i="1" s="1"/>
  <c r="Y1135" i="1" a="1"/>
  <c r="Y1135" i="1" s="1"/>
  <c r="Y1136" i="1" a="1"/>
  <c r="Y1136" i="1" s="1"/>
  <c r="Y1137" i="1" a="1"/>
  <c r="Y1137" i="1" s="1"/>
  <c r="Y1138" i="1" a="1"/>
  <c r="Y1138" i="1" s="1"/>
  <c r="Y1139" i="1" a="1"/>
  <c r="Y1139" i="1" s="1"/>
  <c r="Y1140" i="1" a="1"/>
  <c r="Y1140" i="1" s="1"/>
  <c r="Y1141" i="1" a="1"/>
  <c r="Y1141" i="1" s="1"/>
  <c r="Y1142" i="1" a="1"/>
  <c r="Y1142" i="1" s="1"/>
  <c r="Y1143" i="1" a="1"/>
  <c r="Y1143" i="1" s="1"/>
  <c r="Y1144" i="1" a="1"/>
  <c r="Y1144" i="1" s="1"/>
  <c r="Y1145" i="1" a="1"/>
  <c r="Y1145" i="1" s="1"/>
  <c r="Y1146" i="1" a="1"/>
  <c r="Y1146" i="1" s="1"/>
  <c r="Y1147" i="1" a="1"/>
  <c r="Y1147" i="1" s="1"/>
  <c r="Y1148" i="1" a="1"/>
  <c r="Y1148" i="1" s="1"/>
  <c r="Y1149" i="1" a="1"/>
  <c r="Y1149" i="1" s="1"/>
  <c r="Y1150" i="1" a="1"/>
  <c r="Y1150" i="1" s="1"/>
  <c r="Y1151" i="1" a="1"/>
  <c r="Y1151" i="1"/>
  <c r="Y1152" i="1" a="1"/>
  <c r="Y1152" i="1" s="1"/>
  <c r="Y1153" i="1" a="1"/>
  <c r="Y1153" i="1" s="1"/>
  <c r="Y1154" i="1" a="1"/>
  <c r="Y1154" i="1" s="1"/>
  <c r="Y1155" i="1" a="1"/>
  <c r="Y1155" i="1" s="1"/>
  <c r="Y1156" i="1" a="1"/>
  <c r="Y1156" i="1"/>
  <c r="Y1157" i="1" a="1"/>
  <c r="Y1157" i="1"/>
  <c r="Y1158" i="1" a="1"/>
  <c r="Y1158" i="1" s="1"/>
  <c r="Y1159" i="1" a="1"/>
  <c r="Y1159" i="1" s="1"/>
  <c r="Y1160" i="1" a="1"/>
  <c r="Y1160" i="1" s="1"/>
  <c r="Y1161" i="1" a="1"/>
  <c r="Y1161" i="1" s="1"/>
  <c r="Y1162" i="1" a="1"/>
  <c r="Y1162" i="1" s="1"/>
  <c r="Y1163" i="1" a="1"/>
  <c r="Y1163" i="1" s="1"/>
  <c r="Y1164" i="1" a="1"/>
  <c r="Y1164" i="1" s="1"/>
  <c r="Y1165" i="1" a="1"/>
  <c r="Y1165" i="1" s="1"/>
  <c r="Y1166" i="1" a="1"/>
  <c r="Y1166" i="1" s="1"/>
  <c r="Y1167" i="1" a="1"/>
  <c r="Y1167" i="1" s="1"/>
  <c r="Y1168" i="1" a="1"/>
  <c r="Y1168" i="1" s="1"/>
  <c r="Y1169" i="1" a="1"/>
  <c r="Y1169" i="1" s="1"/>
  <c r="Y1170" i="1" a="1"/>
  <c r="Y1170" i="1" s="1"/>
  <c r="Y1171" i="1" a="1"/>
  <c r="Y1171" i="1" s="1"/>
  <c r="Y1172" i="1" a="1"/>
  <c r="Y1172" i="1" s="1"/>
  <c r="Y1173" i="1" a="1"/>
  <c r="Y1173" i="1" s="1"/>
  <c r="Y1174" i="1" a="1"/>
  <c r="Y1174" i="1" s="1"/>
  <c r="Y1175" i="1" a="1"/>
  <c r="Y1175" i="1" s="1"/>
  <c r="Y1176" i="1" a="1"/>
  <c r="Y1176" i="1"/>
  <c r="Y1177" i="1" a="1"/>
  <c r="Y1177" i="1" s="1"/>
  <c r="Y1178" i="1" a="1"/>
  <c r="Y1178" i="1" s="1"/>
  <c r="Y1179" i="1" a="1"/>
  <c r="Y1179" i="1" s="1"/>
  <c r="Y1180" i="1" a="1"/>
  <c r="Y1180" i="1" s="1"/>
  <c r="Y1181" i="1" a="1"/>
  <c r="Y1181" i="1" s="1"/>
  <c r="Y1182" i="1" a="1"/>
  <c r="Y1182" i="1" s="1"/>
  <c r="Y1183" i="1" a="1"/>
  <c r="Y1183" i="1" s="1"/>
  <c r="Y1184" i="1" a="1"/>
  <c r="Y1184" i="1" s="1"/>
  <c r="Y1185" i="1" a="1"/>
  <c r="Y1185" i="1" s="1"/>
  <c r="Y1186" i="1" a="1"/>
  <c r="Y1186" i="1" s="1"/>
  <c r="Y1187" i="1" a="1"/>
  <c r="Y1187" i="1"/>
  <c r="Y1188" i="1" a="1"/>
  <c r="Y1188" i="1" s="1"/>
  <c r="Y1189" i="1" a="1"/>
  <c r="Y1189" i="1" s="1"/>
  <c r="Y1190" i="1" a="1"/>
  <c r="Y1190" i="1"/>
  <c r="Y1191" i="1" a="1"/>
  <c r="Y1191" i="1" s="1"/>
  <c r="Y1192" i="1" a="1"/>
  <c r="Y1192" i="1" s="1"/>
  <c r="Y1193" i="1" a="1"/>
  <c r="Y1193" i="1" s="1"/>
  <c r="Y1194" i="1" a="1"/>
  <c r="Y1194" i="1" s="1"/>
  <c r="Y1195" i="1" a="1"/>
  <c r="Y1195" i="1" s="1"/>
  <c r="Y1196" i="1" a="1"/>
  <c r="Y1196" i="1" s="1"/>
  <c r="Y1197" i="1" a="1"/>
  <c r="Y1197" i="1" s="1"/>
  <c r="Y1198" i="1" a="1"/>
  <c r="Y1198" i="1" s="1"/>
  <c r="Y1199" i="1" a="1"/>
  <c r="Y1199" i="1" s="1"/>
  <c r="Y1200" i="1" a="1"/>
  <c r="Y1200" i="1" s="1"/>
  <c r="Y1201" i="1" a="1"/>
  <c r="Y1201" i="1" s="1"/>
  <c r="Y1202" i="1" a="1"/>
  <c r="Y1202" i="1" s="1"/>
  <c r="Y1203" i="1" a="1"/>
  <c r="Y1203" i="1" s="1"/>
  <c r="Y1204" i="1" a="1"/>
  <c r="Y1204" i="1" s="1"/>
  <c r="Y1205" i="1" a="1"/>
  <c r="Y1205" i="1" s="1"/>
  <c r="Y1206" i="1" a="1"/>
  <c r="Y1206" i="1" s="1"/>
  <c r="Y1207" i="1" a="1"/>
  <c r="Y1207" i="1" s="1"/>
  <c r="Y1208" i="1" a="1"/>
  <c r="Y1208" i="1" s="1"/>
  <c r="Y1209" i="1" a="1"/>
  <c r="Y1209" i="1" s="1"/>
  <c r="Y1210" i="1" a="1"/>
  <c r="Y1210" i="1" s="1"/>
  <c r="Y1211" i="1" a="1"/>
  <c r="Y1211" i="1" s="1"/>
  <c r="Y1212" i="1" a="1"/>
  <c r="Y1212" i="1" s="1"/>
  <c r="Y1213" i="1" a="1"/>
  <c r="Y1213" i="1" s="1"/>
  <c r="Y1214" i="1" a="1"/>
  <c r="Y1214" i="1" s="1"/>
  <c r="Y1215" i="1" a="1"/>
  <c r="Y1215" i="1" s="1"/>
  <c r="Y1216" i="1" a="1"/>
  <c r="Y1216" i="1" s="1"/>
  <c r="Y1217" i="1" a="1"/>
  <c r="Y1217" i="1" s="1"/>
  <c r="Y1218" i="1" a="1"/>
  <c r="Y1218" i="1" s="1"/>
  <c r="Y1219" i="1" a="1"/>
  <c r="Y1219" i="1" s="1"/>
  <c r="Y1220" i="1" a="1"/>
  <c r="Y1220" i="1" s="1"/>
  <c r="Y1221" i="1" a="1"/>
  <c r="Y1221" i="1"/>
  <c r="Y1222" i="1" a="1"/>
  <c r="Y1222" i="1" s="1"/>
  <c r="Y1223" i="1" a="1"/>
  <c r="Y1223" i="1" s="1"/>
  <c r="Y1224" i="1" a="1"/>
  <c r="Y1224" i="1" s="1"/>
  <c r="Y1225" i="1" a="1"/>
  <c r="Y1225" i="1" s="1"/>
  <c r="Y1226" i="1" a="1"/>
  <c r="Y1226" i="1" s="1"/>
  <c r="Y1227" i="1" a="1"/>
  <c r="Y1227" i="1" s="1"/>
  <c r="Y1228" i="1" a="1"/>
  <c r="Y1228" i="1" s="1"/>
  <c r="Y1229" i="1" a="1"/>
  <c r="Y1229" i="1" s="1"/>
  <c r="Y1230" i="1" a="1"/>
  <c r="Y1230" i="1" s="1"/>
  <c r="Y1231" i="1" a="1"/>
  <c r="Y1231" i="1" s="1"/>
  <c r="Y1232" i="1" a="1"/>
  <c r="Y1232" i="1" s="1"/>
  <c r="Y1233" i="1" a="1"/>
  <c r="Y1233" i="1" s="1"/>
  <c r="Y1234" i="1" a="1"/>
  <c r="Y1234" i="1" s="1"/>
  <c r="Y1235" i="1" a="1"/>
  <c r="Y1235" i="1" s="1"/>
  <c r="Y1236" i="1" a="1"/>
  <c r="Y1236" i="1" s="1"/>
  <c r="Y1237" i="1" a="1"/>
  <c r="Y1237" i="1" s="1"/>
  <c r="Y1238" i="1" a="1"/>
  <c r="Y1238" i="1" s="1"/>
  <c r="Y1239" i="1" a="1"/>
  <c r="Y1239" i="1" s="1"/>
  <c r="Y1240" i="1" a="1"/>
  <c r="Y1240" i="1" s="1"/>
  <c r="Y1241" i="1" a="1"/>
  <c r="Y1241" i="1" s="1"/>
  <c r="Y1242" i="1" a="1"/>
  <c r="Y1242" i="1" s="1"/>
  <c r="Y1243" i="1" a="1"/>
  <c r="Y1243" i="1" s="1"/>
  <c r="Y1244" i="1" a="1"/>
  <c r="Y1244" i="1" s="1"/>
  <c r="Y1245" i="1" a="1"/>
  <c r="Y1245" i="1" s="1"/>
  <c r="Y1246" i="1" a="1"/>
  <c r="Y1246" i="1" s="1"/>
  <c r="Y1247" i="1" a="1"/>
  <c r="Y1247" i="1" s="1"/>
  <c r="Y1248" i="1" a="1"/>
  <c r="Y1248" i="1" s="1"/>
  <c r="Y1249" i="1" a="1"/>
  <c r="Y1249" i="1" s="1"/>
  <c r="Y1250" i="1" a="1"/>
  <c r="Y1250" i="1" s="1"/>
  <c r="Y1251" i="1" a="1"/>
  <c r="Y1251" i="1" s="1"/>
  <c r="Y1252" i="1" a="1"/>
  <c r="Y1252" i="1" s="1"/>
  <c r="Y1253" i="1" a="1"/>
  <c r="Y1253" i="1" s="1"/>
  <c r="Y1254" i="1" a="1"/>
  <c r="Y1254" i="1" s="1"/>
  <c r="Y1255" i="1" a="1"/>
  <c r="Y1255" i="1" s="1"/>
  <c r="Y1256" i="1" a="1"/>
  <c r="Y1256" i="1"/>
  <c r="Y1257" i="1" a="1"/>
  <c r="Y1257" i="1"/>
  <c r="Y1258" i="1" a="1"/>
  <c r="Y1258" i="1"/>
  <c r="Y1259" i="1" a="1"/>
  <c r="Y1259" i="1" s="1"/>
  <c r="Y1260" i="1" a="1"/>
  <c r="Y1260" i="1" s="1"/>
  <c r="Y1261" i="1" a="1"/>
  <c r="Y1261" i="1" s="1"/>
  <c r="Y1262" i="1" a="1"/>
  <c r="Y1262" i="1" s="1"/>
  <c r="Y1263" i="1" a="1"/>
  <c r="Y1263" i="1" s="1"/>
  <c r="Y1264" i="1" a="1"/>
  <c r="Y1264" i="1" s="1"/>
  <c r="Y1265" i="1" a="1"/>
  <c r="Y1265" i="1" s="1"/>
  <c r="Y1266" i="1" a="1"/>
  <c r="Y1266" i="1" s="1"/>
  <c r="Y1267" i="1" a="1"/>
  <c r="Y1267" i="1" s="1"/>
  <c r="Y1268" i="1" a="1"/>
  <c r="Y1268" i="1" s="1"/>
  <c r="Y1269" i="1" a="1"/>
  <c r="Y1269" i="1" s="1"/>
  <c r="Y1270" i="1" a="1"/>
  <c r="Y1270" i="1" s="1"/>
  <c r="Y1271" i="1" a="1"/>
  <c r="Y1271" i="1" s="1"/>
  <c r="Y1272" i="1" a="1"/>
  <c r="Y1272" i="1" s="1"/>
  <c r="Y1273" i="1" a="1"/>
  <c r="Y1273" i="1" s="1"/>
  <c r="Y1274" i="1" a="1"/>
  <c r="Y1274" i="1" s="1"/>
  <c r="Y1275" i="1" a="1"/>
  <c r="Y1275" i="1" s="1"/>
  <c r="Y1276" i="1" a="1"/>
  <c r="Y1276" i="1" s="1"/>
  <c r="Y1277" i="1" a="1"/>
  <c r="Y1277" i="1" s="1"/>
  <c r="Y1278" i="1" a="1"/>
  <c r="Y1278" i="1" s="1"/>
  <c r="Y1279" i="1" a="1"/>
  <c r="Y1279" i="1" s="1"/>
  <c r="Y1280" i="1" a="1"/>
  <c r="Y1280" i="1"/>
  <c r="Y1281" i="1" a="1"/>
  <c r="Y1281" i="1"/>
  <c r="Y1282" i="1" a="1"/>
  <c r="Y1282" i="1"/>
  <c r="Y1283" i="1" a="1"/>
  <c r="Y1283" i="1" s="1"/>
  <c r="Y1284" i="1" a="1"/>
  <c r="Y1284" i="1" s="1"/>
  <c r="Y1285" i="1" a="1"/>
  <c r="Y1285" i="1" s="1"/>
  <c r="Y1286" i="1" a="1"/>
  <c r="Y1286" i="1" s="1"/>
  <c r="Y1287" i="1" a="1"/>
  <c r="Y1287" i="1" s="1"/>
  <c r="Y1288" i="1" a="1"/>
  <c r="Y1288" i="1" s="1"/>
  <c r="Y1289" i="1" a="1"/>
  <c r="Y1289" i="1" s="1"/>
  <c r="Y1290" i="1" a="1"/>
  <c r="Y1290" i="1" s="1"/>
  <c r="Y1291" i="1" a="1"/>
  <c r="Y1291" i="1" s="1"/>
  <c r="Y1292" i="1" a="1"/>
  <c r="Y1292" i="1" s="1"/>
  <c r="Y1293" i="1" a="1"/>
  <c r="Y1293" i="1" s="1"/>
  <c r="Y1294" i="1" a="1"/>
  <c r="Y1294" i="1" s="1"/>
  <c r="Y1295" i="1" a="1"/>
  <c r="Y1295" i="1" s="1"/>
  <c r="Y1296" i="1" a="1"/>
  <c r="Y1296" i="1" s="1"/>
  <c r="Y1297" i="1" a="1"/>
  <c r="Y1297" i="1" s="1"/>
  <c r="Y1298" i="1" a="1"/>
  <c r="Y1298" i="1" s="1"/>
  <c r="Y1299" i="1" a="1"/>
  <c r="Y1299" i="1" s="1"/>
  <c r="Y1300" i="1" a="1"/>
  <c r="Y1300" i="1" s="1"/>
  <c r="Y1301" i="1" a="1"/>
  <c r="Y1301" i="1" s="1"/>
  <c r="Y1302" i="1" a="1"/>
  <c r="Y1302" i="1" s="1"/>
  <c r="Y1303" i="1" a="1"/>
  <c r="Y1303" i="1" s="1"/>
  <c r="Y1304" i="1" a="1"/>
  <c r="Y1304" i="1" s="1"/>
  <c r="Y1305" i="1" a="1"/>
  <c r="Y1305" i="1" s="1"/>
  <c r="Y1306" i="1" a="1"/>
  <c r="Y1306" i="1" s="1"/>
  <c r="Y1307" i="1" a="1"/>
  <c r="Y1307" i="1" s="1"/>
  <c r="Y1308" i="1" a="1"/>
  <c r="Y1308" i="1" s="1"/>
  <c r="Y1309" i="1" a="1"/>
  <c r="Y1309" i="1" s="1"/>
  <c r="Y1310" i="1" a="1"/>
  <c r="Y1310" i="1" s="1"/>
  <c r="Y1311" i="1" a="1"/>
  <c r="Y1311" i="1" s="1"/>
  <c r="Y1312" i="1" a="1"/>
  <c r="Y1312" i="1" s="1"/>
  <c r="Y1313" i="1" a="1"/>
  <c r="Y1313" i="1" s="1"/>
  <c r="Y1314" i="1" a="1"/>
  <c r="Y1314" i="1" s="1"/>
  <c r="Y1315" i="1" a="1"/>
  <c r="Y1315" i="1" s="1"/>
  <c r="Y1316" i="1" a="1"/>
  <c r="Y1316" i="1" s="1"/>
  <c r="Y1317" i="1" a="1"/>
  <c r="Y1317" i="1" s="1"/>
  <c r="Y1318" i="1" a="1"/>
  <c r="Y1318" i="1" s="1"/>
  <c r="Y1319" i="1" a="1"/>
  <c r="Y1319" i="1" s="1"/>
  <c r="Y1320" i="1" a="1"/>
  <c r="Y1320" i="1" s="1"/>
  <c r="Y1321" i="1" a="1"/>
  <c r="Y1321" i="1" s="1"/>
  <c r="Y1322" i="1" a="1"/>
  <c r="Y1322" i="1" s="1"/>
  <c r="Y1323" i="1" a="1"/>
  <c r="Y1323" i="1" s="1"/>
  <c r="Y1324" i="1" a="1"/>
  <c r="Y1324" i="1" s="1"/>
  <c r="Y1325" i="1" a="1"/>
  <c r="Y1325" i="1" s="1"/>
  <c r="Y1326" i="1" a="1"/>
  <c r="Y1326" i="1" s="1"/>
  <c r="Y1327" i="1" a="1"/>
  <c r="Y1327" i="1" s="1"/>
  <c r="Y1328" i="1" a="1"/>
  <c r="Y1328" i="1"/>
  <c r="Y1329" i="1" a="1"/>
  <c r="Y1329" i="1"/>
  <c r="Y1330" i="1" a="1"/>
  <c r="Y1330" i="1" s="1"/>
  <c r="Y1331" i="1" a="1"/>
  <c r="Y1331" i="1" s="1"/>
  <c r="Y1332" i="1" a="1"/>
  <c r="Y1332" i="1" s="1"/>
  <c r="Y1333" i="1" a="1"/>
  <c r="Y1333" i="1" s="1"/>
  <c r="Y1334" i="1" a="1"/>
  <c r="Y1334" i="1" s="1"/>
  <c r="Y1335" i="1" a="1"/>
  <c r="Y1335" i="1" s="1"/>
  <c r="Y1336" i="1" a="1"/>
  <c r="Y1336" i="1" s="1"/>
  <c r="Y1337" i="1" a="1"/>
  <c r="Y1337" i="1" s="1"/>
  <c r="Y1338" i="1" a="1"/>
  <c r="Y1338" i="1" s="1"/>
  <c r="Y1339" i="1" a="1"/>
  <c r="Y1339" i="1" s="1"/>
  <c r="Y1340" i="1" a="1"/>
  <c r="Y1340" i="1" s="1"/>
  <c r="Y1341" i="1" a="1"/>
  <c r="Y1341" i="1" s="1"/>
  <c r="Y1342" i="1" a="1"/>
  <c r="Y1342" i="1" s="1"/>
  <c r="Y1343" i="1" a="1"/>
  <c r="Y1343" i="1" s="1"/>
  <c r="Y1344" i="1" a="1"/>
  <c r="Y1344" i="1" s="1"/>
  <c r="Y1345" i="1" a="1"/>
  <c r="Y1345" i="1" s="1"/>
  <c r="Y1346" i="1" a="1"/>
  <c r="Y1346" i="1" s="1"/>
  <c r="Y1347" i="1" a="1"/>
  <c r="Y1347" i="1" s="1"/>
  <c r="Y1348" i="1" a="1"/>
  <c r="Y1348" i="1" s="1"/>
  <c r="Y1349" i="1" a="1"/>
  <c r="Y1349" i="1" s="1"/>
  <c r="Y1350" i="1" a="1"/>
  <c r="Y1350" i="1" s="1"/>
  <c r="Y1351" i="1" a="1"/>
  <c r="Y1351" i="1" s="1"/>
  <c r="Y1352" i="1" a="1"/>
  <c r="Y1352" i="1" s="1"/>
  <c r="Y1353" i="1" a="1"/>
  <c r="Y1353" i="1" s="1"/>
  <c r="Y1354" i="1" a="1"/>
  <c r="Y1354" i="1" s="1"/>
  <c r="Y1355" i="1" a="1"/>
  <c r="Y1355" i="1"/>
  <c r="Y1356" i="1" a="1"/>
  <c r="Y1356" i="1"/>
  <c r="Y1357" i="1" a="1"/>
  <c r="Y1357" i="1"/>
  <c r="Y1358" i="1" a="1"/>
  <c r="Y1358" i="1" s="1"/>
  <c r="Y1359" i="1" a="1"/>
  <c r="Y1359" i="1" s="1"/>
  <c r="Y1360" i="1" a="1"/>
  <c r="Y1360" i="1" s="1"/>
  <c r="Y1361" i="1" a="1"/>
  <c r="Y1361" i="1" s="1"/>
  <c r="Y1362" i="1" a="1"/>
  <c r="Y1362" i="1" s="1"/>
  <c r="Y1363" i="1" a="1"/>
  <c r="Y1363" i="1" s="1"/>
  <c r="Y1364" i="1" a="1"/>
  <c r="Y1364" i="1" s="1"/>
  <c r="Y1365" i="1" a="1"/>
  <c r="Y1365" i="1" s="1"/>
  <c r="Y1366" i="1" a="1"/>
  <c r="Y1366" i="1" s="1"/>
  <c r="Y1367" i="1" a="1"/>
  <c r="Y1367" i="1" s="1"/>
  <c r="Y1368" i="1" a="1"/>
  <c r="Y1368" i="1"/>
  <c r="Y1369" i="1" a="1"/>
  <c r="Y1369" i="1" s="1"/>
  <c r="Y1370" i="1" a="1"/>
  <c r="Y1370" i="1" s="1"/>
  <c r="Y1371" i="1" a="1"/>
  <c r="Y1371" i="1" s="1"/>
  <c r="Y1372" i="1" a="1"/>
  <c r="Y1372" i="1" s="1"/>
  <c r="Y1373" i="1" a="1"/>
  <c r="Y1373" i="1" s="1"/>
  <c r="Y1374" i="1" a="1"/>
  <c r="Y1374" i="1" s="1"/>
  <c r="Y1375" i="1" a="1"/>
  <c r="Y1375" i="1"/>
  <c r="Y1376" i="1" a="1"/>
  <c r="Y1376" i="1" s="1"/>
  <c r="Y1377" i="1" a="1"/>
  <c r="Y1377" i="1" s="1"/>
  <c r="Y1378" i="1" a="1"/>
  <c r="Y1378" i="1"/>
  <c r="Y1379" i="1" a="1"/>
  <c r="Y1379" i="1"/>
  <c r="Y1380" i="1" a="1"/>
  <c r="Y1380" i="1"/>
  <c r="Y1381" i="1" a="1"/>
  <c r="Y1381" i="1" s="1"/>
  <c r="Y1382" i="1" a="1"/>
  <c r="Y1382" i="1" s="1"/>
  <c r="Y1383" i="1" a="1"/>
  <c r="Y1383" i="1" s="1"/>
  <c r="Y1384" i="1" a="1"/>
  <c r="Y1384" i="1" s="1"/>
  <c r="Y1385" i="1" a="1"/>
  <c r="Y1385" i="1" s="1"/>
  <c r="Y1386" i="1" a="1"/>
  <c r="Y1386" i="1" s="1"/>
  <c r="Y1387" i="1" a="1"/>
  <c r="Y1387" i="1" s="1"/>
  <c r="Y1388" i="1" a="1"/>
  <c r="Y1388" i="1" s="1"/>
  <c r="Y1389" i="1" a="1"/>
  <c r="Y1389" i="1"/>
  <c r="Y1390" i="1" a="1"/>
  <c r="Y1390" i="1" s="1"/>
  <c r="Y1391" i="1" a="1"/>
  <c r="Y1391" i="1" s="1"/>
  <c r="Y1392" i="1" a="1"/>
  <c r="Y1392" i="1" s="1"/>
  <c r="Y1393" i="1" a="1"/>
  <c r="Y1393" i="1" s="1"/>
  <c r="Y1394" i="1" a="1"/>
  <c r="Y1394" i="1" s="1"/>
  <c r="Y1395" i="1" a="1"/>
  <c r="Y1395" i="1" s="1"/>
  <c r="Y1396" i="1" a="1"/>
  <c r="Y1396" i="1" s="1"/>
  <c r="Y1397" i="1" a="1"/>
  <c r="Y1397" i="1" s="1"/>
  <c r="Y1398" i="1" a="1"/>
  <c r="Y1398" i="1" s="1"/>
  <c r="Y1399" i="1" a="1"/>
  <c r="Y1399" i="1" s="1"/>
  <c r="Y1400" i="1" a="1"/>
  <c r="Y1400" i="1"/>
  <c r="Y1401" i="1" a="1"/>
  <c r="Y1401" i="1" s="1"/>
  <c r="Y1402" i="1" a="1"/>
  <c r="Y1402" i="1" s="1"/>
  <c r="Y1403" i="1" a="1"/>
  <c r="Y1403" i="1"/>
  <c r="Y1404" i="1" a="1"/>
  <c r="Y1404" i="1" s="1"/>
  <c r="Y1405" i="1" a="1"/>
  <c r="Y1405" i="1" s="1"/>
  <c r="Y1406" i="1" a="1"/>
  <c r="Y1406" i="1" s="1"/>
  <c r="Y1407" i="1" a="1"/>
  <c r="Y1407" i="1" s="1"/>
  <c r="Y1408" i="1" a="1"/>
  <c r="Y1408" i="1" s="1"/>
  <c r="Y1409" i="1" a="1"/>
  <c r="Y1409" i="1" s="1"/>
  <c r="Y1410" i="1" a="1"/>
  <c r="Y1410" i="1"/>
  <c r="Y1411" i="1" a="1"/>
  <c r="Y1411" i="1"/>
  <c r="Y1412" i="1" a="1"/>
  <c r="Y1412" i="1" s="1"/>
  <c r="Y1413" i="1" a="1"/>
  <c r="Y1413" i="1" s="1"/>
  <c r="Y1414" i="1" a="1"/>
  <c r="Y1414" i="1" s="1"/>
  <c r="Y1415" i="1" a="1"/>
  <c r="Y1415" i="1" s="1"/>
  <c r="Y1416" i="1" a="1"/>
  <c r="Y1416" i="1" s="1"/>
  <c r="Y1417" i="1" a="1"/>
  <c r="Y1417" i="1" s="1"/>
  <c r="Y1418" i="1" a="1"/>
  <c r="Y1418" i="1" s="1"/>
  <c r="Y1419" i="1" a="1"/>
  <c r="Y1419" i="1" s="1"/>
  <c r="Y1420" i="1" a="1"/>
  <c r="Y1420" i="1" s="1"/>
  <c r="Y1421" i="1" a="1"/>
  <c r="Y1421" i="1" s="1"/>
  <c r="Y1422" i="1" a="1"/>
  <c r="Y1422" i="1" s="1"/>
  <c r="Y1423" i="1" a="1"/>
  <c r="Y1423" i="1" s="1"/>
  <c r="Y1424" i="1" a="1"/>
  <c r="Y1424" i="1" s="1"/>
  <c r="Y1425" i="1" a="1"/>
  <c r="Y1425" i="1"/>
  <c r="Y1426" i="1" a="1"/>
  <c r="Y1426" i="1" s="1"/>
  <c r="Y1427" i="1" a="1"/>
  <c r="Y1427" i="1" s="1"/>
  <c r="Y1428" i="1" a="1"/>
  <c r="Y1428" i="1" s="1"/>
  <c r="Y1429" i="1" a="1"/>
  <c r="Y1429" i="1" s="1"/>
  <c r="Y1430" i="1" a="1"/>
  <c r="Y1430" i="1"/>
  <c r="Y1431" i="1" a="1"/>
  <c r="Y1431" i="1" s="1"/>
  <c r="Y1432" i="1" a="1"/>
  <c r="Y1432" i="1" s="1"/>
  <c r="Y1433" i="1" a="1"/>
  <c r="Y1433" i="1" s="1"/>
  <c r="Y1434" i="1" a="1"/>
  <c r="Y1434" i="1" s="1"/>
  <c r="Y1435" i="1" a="1"/>
  <c r="Y1435" i="1" s="1"/>
  <c r="Y1436" i="1" a="1"/>
  <c r="Y1436" i="1" s="1"/>
  <c r="Y1437" i="1" a="1"/>
  <c r="Y1437" i="1" s="1"/>
  <c r="Y1438" i="1" a="1"/>
  <c r="Y1438" i="1" s="1"/>
  <c r="Y1439" i="1" a="1"/>
  <c r="Y1439" i="1" s="1"/>
  <c r="Y1440" i="1" a="1"/>
  <c r="Y1440" i="1" s="1"/>
  <c r="Y1441" i="1" a="1"/>
  <c r="Y1441" i="1" s="1"/>
  <c r="Y1442" i="1" a="1"/>
  <c r="Y1442" i="1" s="1"/>
  <c r="Y1443" i="1" a="1"/>
  <c r="Y1443" i="1" s="1"/>
  <c r="Y1444" i="1" a="1"/>
  <c r="Y1444" i="1" s="1"/>
  <c r="Y1445" i="1" a="1"/>
  <c r="Y1445" i="1" s="1"/>
  <c r="Y1446" i="1" a="1"/>
  <c r="Y1446" i="1" s="1"/>
  <c r="Y1447" i="1" a="1"/>
  <c r="Y1447" i="1" s="1"/>
  <c r="Y1448" i="1" a="1"/>
  <c r="Y1448" i="1" s="1"/>
  <c r="Y1449" i="1" a="1"/>
  <c r="Y1449" i="1" s="1"/>
  <c r="Y1450" i="1" a="1"/>
  <c r="Y1450" i="1"/>
  <c r="Y1451" i="1" a="1"/>
  <c r="Y1451" i="1" s="1"/>
  <c r="Y1452" i="1" a="1"/>
  <c r="Y1452" i="1" s="1"/>
  <c r="Y1453" i="1" a="1"/>
  <c r="Y1453" i="1"/>
  <c r="Y1454" i="1" a="1"/>
  <c r="Y1454" i="1" s="1"/>
  <c r="Y1455" i="1" a="1"/>
  <c r="Y1455" i="1" s="1"/>
  <c r="Y1456" i="1" a="1"/>
  <c r="Y1456" i="1"/>
  <c r="Y1457" i="1" a="1"/>
  <c r="Y1457" i="1" s="1"/>
  <c r="Y1458" i="1" a="1"/>
  <c r="Y1458" i="1" s="1"/>
  <c r="Y1459" i="1" a="1"/>
  <c r="Y1459" i="1"/>
  <c r="Y1460" i="1" a="1"/>
  <c r="Y1460" i="1" s="1"/>
  <c r="Y1461" i="1" a="1"/>
  <c r="Y1461" i="1" s="1"/>
  <c r="Y1462" i="1" a="1"/>
  <c r="Y1462" i="1" s="1"/>
  <c r="Y1463" i="1" a="1"/>
  <c r="Y1463" i="1" s="1"/>
  <c r="Y1464" i="1" a="1"/>
  <c r="Y1464" i="1" s="1"/>
  <c r="Y1465" i="1" a="1"/>
  <c r="Y1465" i="1" s="1"/>
  <c r="Y1466" i="1" a="1"/>
  <c r="Y1466" i="1" s="1"/>
  <c r="Y1467" i="1" a="1"/>
  <c r="Y1467" i="1" s="1"/>
  <c r="Y1468" i="1" a="1"/>
  <c r="Y1468" i="1" s="1"/>
  <c r="Y1469" i="1" a="1"/>
  <c r="Y1469" i="1" s="1"/>
  <c r="Y1470" i="1" a="1"/>
  <c r="Y1470" i="1"/>
  <c r="Y1471" i="1" a="1"/>
  <c r="Y1471" i="1" s="1"/>
  <c r="Y1472" i="1" a="1"/>
  <c r="Y1472" i="1" s="1"/>
  <c r="Y1473" i="1" a="1"/>
  <c r="Y1473" i="1" s="1"/>
  <c r="Y1474" i="1" a="1"/>
  <c r="Y1474" i="1" s="1"/>
  <c r="Y1475" i="1" a="1"/>
  <c r="Y1475" i="1"/>
  <c r="Y1476" i="1" a="1"/>
  <c r="Y1476" i="1" s="1"/>
  <c r="Y1477" i="1" a="1"/>
  <c r="Y1477" i="1" s="1"/>
  <c r="Y1478" i="1" a="1"/>
  <c r="Y1478" i="1"/>
  <c r="Y1479" i="1" a="1"/>
  <c r="Y1479" i="1" s="1"/>
  <c r="Y1480" i="1" a="1"/>
  <c r="Y1480" i="1" s="1"/>
  <c r="Y1481" i="1" a="1"/>
  <c r="Y1481" i="1"/>
  <c r="Y1482" i="1" a="1"/>
  <c r="Y1482" i="1" s="1"/>
  <c r="Y1483" i="1" a="1"/>
  <c r="Y1483" i="1" s="1"/>
  <c r="Y1484" i="1" a="1"/>
  <c r="Y1484" i="1"/>
  <c r="Y1485" i="1" a="1"/>
  <c r="Y1485" i="1"/>
  <c r="Y1486" i="1" a="1"/>
  <c r="Y1486" i="1"/>
  <c r="Y1487" i="1" a="1"/>
  <c r="Y1487" i="1" s="1"/>
  <c r="Y1488" i="1" a="1"/>
  <c r="Y1488" i="1" s="1"/>
  <c r="Y1489" i="1" a="1"/>
  <c r="Y1489" i="1"/>
  <c r="Y1490" i="1" a="1"/>
  <c r="Y1490" i="1" s="1"/>
  <c r="Y1491" i="1" a="1"/>
  <c r="Y1491" i="1" s="1"/>
  <c r="Y1492" i="1" a="1"/>
  <c r="Y1492" i="1" s="1"/>
  <c r="Y1493" i="1" a="1"/>
  <c r="Y1493" i="1" s="1"/>
  <c r="Y1494" i="1" a="1"/>
  <c r="Y1494" i="1" s="1"/>
  <c r="Y1495" i="1" a="1"/>
  <c r="Y1495" i="1" s="1"/>
  <c r="Y1496" i="1" a="1"/>
  <c r="Y1496" i="1" s="1"/>
  <c r="Y1497" i="1" a="1"/>
  <c r="Y1497" i="1" s="1"/>
  <c r="Y1498" i="1" a="1"/>
  <c r="Y1498" i="1" s="1"/>
  <c r="Y1499" i="1" a="1"/>
  <c r="Y1499" i="1" s="1"/>
  <c r="Y1500" i="1" a="1"/>
  <c r="Y1500" i="1" s="1"/>
  <c r="Y1501" i="1" a="1"/>
  <c r="Y1501" i="1" s="1"/>
  <c r="Y1502" i="1" a="1"/>
  <c r="Y1502" i="1" s="1"/>
  <c r="Y1503" i="1" a="1"/>
  <c r="Y1503" i="1" s="1"/>
  <c r="Y1504" i="1" a="1"/>
  <c r="Y1504" i="1" s="1"/>
  <c r="Y1505" i="1" a="1"/>
  <c r="Y1505" i="1" s="1"/>
  <c r="Y1506" i="1" a="1"/>
  <c r="Y1506" i="1" s="1"/>
  <c r="Y1507" i="1" a="1"/>
  <c r="Y1507" i="1" s="1"/>
  <c r="Y1508" i="1" a="1"/>
  <c r="Y1508" i="1" s="1"/>
  <c r="Y1509" i="1" a="1"/>
  <c r="Y1509" i="1" s="1"/>
  <c r="Y1510" i="1" a="1"/>
  <c r="Y1510" i="1" s="1"/>
  <c r="Y1511" i="1" a="1"/>
  <c r="Y1511" i="1" s="1"/>
  <c r="Y1512" i="1" a="1"/>
  <c r="Y1512" i="1" s="1"/>
  <c r="Y1513" i="1" a="1"/>
  <c r="Y1513" i="1" s="1"/>
  <c r="Y1514" i="1" a="1"/>
  <c r="Y1514" i="1"/>
  <c r="Y1515" i="1" a="1"/>
  <c r="Y1515" i="1" s="1"/>
  <c r="Y1516" i="1" a="1"/>
  <c r="Y1516" i="1" s="1"/>
  <c r="Y1517" i="1" a="1"/>
  <c r="Y1517" i="1" s="1"/>
  <c r="Y1518" i="1" a="1"/>
  <c r="Y1518" i="1"/>
  <c r="Y1519" i="1" a="1"/>
  <c r="Y1519" i="1"/>
  <c r="Y1520" i="1" a="1"/>
  <c r="Y1520" i="1"/>
  <c r="Y1521" i="1" a="1"/>
  <c r="Y1521" i="1" s="1"/>
  <c r="Y1522" i="1" a="1"/>
  <c r="Y1522" i="1" s="1"/>
  <c r="Y1523" i="1" a="1"/>
  <c r="Y1523" i="1" s="1"/>
  <c r="Y1524" i="1" a="1"/>
  <c r="Y1524" i="1" s="1"/>
  <c r="Y1525" i="1" a="1"/>
  <c r="Y1525" i="1" s="1"/>
  <c r="Y1526" i="1" a="1"/>
  <c r="Y1526" i="1" s="1"/>
  <c r="Y1527" i="1" a="1"/>
  <c r="Y1527" i="1" s="1"/>
  <c r="Y1528" i="1" a="1"/>
  <c r="Y1528" i="1" s="1"/>
  <c r="Y1529" i="1" a="1"/>
  <c r="Y1529" i="1" s="1"/>
  <c r="Y1530" i="1" a="1"/>
  <c r="Y1530" i="1" s="1"/>
  <c r="Y1531" i="1" a="1"/>
  <c r="Y1531" i="1"/>
  <c r="Y1532" i="1" a="1"/>
  <c r="Y1532" i="1" s="1"/>
  <c r="Y1533" i="1" a="1"/>
  <c r="Y1533" i="1" s="1"/>
  <c r="Y1534" i="1" a="1"/>
  <c r="Y1534" i="1" s="1"/>
  <c r="Y1535" i="1" a="1"/>
  <c r="Y1535" i="1" s="1"/>
  <c r="Y1536" i="1" a="1"/>
  <c r="Y1536" i="1" s="1"/>
  <c r="Y1537" i="1" a="1"/>
  <c r="Y1537" i="1" s="1"/>
  <c r="Y1538" i="1" a="1"/>
  <c r="Y1538" i="1" s="1"/>
  <c r="Y1539" i="1" a="1"/>
  <c r="Y1539" i="1" s="1"/>
  <c r="Y1540" i="1" a="1"/>
  <c r="Y1540" i="1" s="1"/>
  <c r="Y1541" i="1" a="1"/>
  <c r="Y1541" i="1" s="1"/>
  <c r="Y1542" i="1" a="1"/>
  <c r="Y1542" i="1" s="1"/>
  <c r="Y1543" i="1" a="1"/>
  <c r="Y1543" i="1" s="1"/>
  <c r="Y1544" i="1" a="1"/>
  <c r="Y1544" i="1" s="1"/>
  <c r="Y1545" i="1" a="1"/>
  <c r="Y1545" i="1" s="1"/>
  <c r="Y1546" i="1" a="1"/>
  <c r="Y1546" i="1" s="1"/>
  <c r="Y1547" i="1" a="1"/>
  <c r="Y1547" i="1" s="1"/>
  <c r="Y1548" i="1" a="1"/>
  <c r="Y1548" i="1" s="1"/>
  <c r="Y1549" i="1" a="1"/>
  <c r="Y1549" i="1" s="1"/>
  <c r="Y1550" i="1" a="1"/>
  <c r="Y1550" i="1" s="1"/>
  <c r="Y1551" i="1" a="1"/>
  <c r="Y1551" i="1" s="1"/>
  <c r="Y1552" i="1" a="1"/>
  <c r="Y1552" i="1" s="1"/>
  <c r="Y1553" i="1" a="1"/>
  <c r="Y1553" i="1" s="1"/>
  <c r="Y1554" i="1" a="1"/>
  <c r="Y1554" i="1" s="1"/>
  <c r="Y1555" i="1" a="1"/>
  <c r="Y1555" i="1" s="1"/>
  <c r="Y1556" i="1" a="1"/>
  <c r="Y1556" i="1" s="1"/>
  <c r="Y1557" i="1" a="1"/>
  <c r="Y1557" i="1" s="1"/>
  <c r="Y1558" i="1" a="1"/>
  <c r="Y1558" i="1" s="1"/>
  <c r="Y1559" i="1" a="1"/>
  <c r="Y1559" i="1" s="1"/>
  <c r="Y1560" i="1" a="1"/>
  <c r="Y1560" i="1"/>
  <c r="Y1561" i="1" a="1"/>
  <c r="Y1561" i="1" s="1"/>
  <c r="Y1562" i="1" a="1"/>
  <c r="Y1562" i="1" s="1"/>
  <c r="Y1563" i="1" a="1"/>
  <c r="Y1563" i="1" s="1"/>
  <c r="Y1564" i="1" a="1"/>
  <c r="Y1564" i="1" s="1"/>
  <c r="Y1565" i="1" a="1"/>
  <c r="Y1565" i="1" s="1"/>
  <c r="Y1566" i="1" a="1"/>
  <c r="Y1566" i="1" s="1"/>
  <c r="Y1567" i="1" a="1"/>
  <c r="Y1567" i="1" s="1"/>
  <c r="Y1568" i="1" a="1"/>
  <c r="Y1568" i="1"/>
  <c r="Y1569" i="1" a="1"/>
  <c r="Y1569" i="1"/>
  <c r="Y1570" i="1" a="1"/>
  <c r="Y1570" i="1"/>
  <c r="Y1571" i="1" a="1"/>
  <c r="Y1571" i="1" s="1"/>
  <c r="Y1572" i="1" a="1"/>
  <c r="Y1572" i="1" s="1"/>
  <c r="Y1573" i="1" a="1"/>
  <c r="Y1573" i="1" s="1"/>
  <c r="Y1574" i="1" a="1"/>
  <c r="Y1574" i="1" s="1"/>
  <c r="Y1575" i="1" a="1"/>
  <c r="Y1575" i="1" s="1"/>
  <c r="Y1576" i="1" a="1"/>
  <c r="Y1576" i="1" s="1"/>
  <c r="Y1577" i="1" a="1"/>
  <c r="Y1577" i="1"/>
  <c r="Y1578" i="1" a="1"/>
  <c r="Y1578" i="1" s="1"/>
  <c r="Y1579" i="1" a="1"/>
  <c r="Y1579" i="1" s="1"/>
  <c r="Y1580" i="1" a="1"/>
  <c r="Y1580" i="1" s="1"/>
  <c r="Y1581" i="1" a="1"/>
  <c r="Y1581" i="1" s="1"/>
  <c r="Y1582" i="1" a="1"/>
  <c r="Y1582" i="1" s="1"/>
  <c r="Y1583" i="1" a="1"/>
  <c r="Y1583" i="1"/>
  <c r="Y1584" i="1" a="1"/>
  <c r="Y1584" i="1" s="1"/>
  <c r="Y1585" i="1" a="1"/>
  <c r="Y1585" i="1" s="1"/>
  <c r="Y1586" i="1" a="1"/>
  <c r="Y1586" i="1" s="1"/>
  <c r="Y1587" i="1" a="1"/>
  <c r="Y1587" i="1" s="1"/>
  <c r="Y1588" i="1" a="1"/>
  <c r="Y1588" i="1"/>
  <c r="Y1589" i="1" a="1"/>
  <c r="Y1589" i="1" s="1"/>
  <c r="Y1590" i="1" a="1"/>
  <c r="Y1590" i="1" s="1"/>
  <c r="Y1591" i="1" a="1"/>
  <c r="Y1591" i="1"/>
  <c r="Y1592" i="1" a="1"/>
  <c r="Y1592" i="1" s="1"/>
  <c r="Y1593" i="1" a="1"/>
  <c r="Y1593" i="1" s="1"/>
  <c r="Y1594" i="1" a="1"/>
  <c r="Y1594" i="1"/>
  <c r="Y1595" i="1" a="1"/>
  <c r="Y1595" i="1" s="1"/>
  <c r="Y1596" i="1" a="1"/>
  <c r="Y1596" i="1" s="1"/>
  <c r="Y1597" i="1" a="1"/>
  <c r="Y1597" i="1" s="1"/>
  <c r="Y1598" i="1" a="1"/>
  <c r="Y1598" i="1" s="1"/>
  <c r="Y1599" i="1" a="1"/>
  <c r="Y1599" i="1" s="1"/>
  <c r="Y1600" i="1" a="1"/>
  <c r="Y1600" i="1" s="1"/>
  <c r="Y1601" i="1" a="1"/>
  <c r="Y1601" i="1" s="1"/>
  <c r="Y1602" i="1" a="1"/>
  <c r="Y1602" i="1" s="1"/>
  <c r="Y1603" i="1" a="1"/>
  <c r="Y1603" i="1" s="1"/>
  <c r="Y1604" i="1" a="1"/>
  <c r="Y1604" i="1" s="1"/>
  <c r="Y1605" i="1" a="1"/>
  <c r="Y1605" i="1" s="1"/>
  <c r="Y1606" i="1" a="1"/>
  <c r="Y1606" i="1" s="1"/>
  <c r="Y1607" i="1" a="1"/>
  <c r="Y1607" i="1" s="1"/>
  <c r="Y1608" i="1" a="1"/>
  <c r="Y1608" i="1" s="1"/>
  <c r="Y1609" i="1" a="1"/>
  <c r="Y1609" i="1" s="1"/>
  <c r="Y1610" i="1" a="1"/>
  <c r="Y1610" i="1" s="1"/>
  <c r="Y1611" i="1" a="1"/>
  <c r="Y1611" i="1" s="1"/>
  <c r="Y1612" i="1" a="1"/>
  <c r="Y1612" i="1"/>
  <c r="Y1613" i="1" a="1"/>
  <c r="Y1613" i="1" s="1"/>
  <c r="Y1614" i="1" a="1"/>
  <c r="Y1614" i="1" s="1"/>
  <c r="Y1615" i="1" a="1"/>
  <c r="Y1615" i="1" s="1"/>
  <c r="Y1616" i="1" a="1"/>
  <c r="Y1616" i="1" s="1"/>
  <c r="Y1617" i="1" a="1"/>
  <c r="Y1617" i="1" s="1"/>
  <c r="Y1618" i="1" a="1"/>
  <c r="Y1618" i="1"/>
  <c r="Y1619" i="1" a="1"/>
  <c r="Y1619" i="1" s="1"/>
  <c r="Y1620" i="1" a="1"/>
  <c r="Y1620" i="1" s="1"/>
  <c r="Y1621" i="1" a="1"/>
  <c r="Y1621" i="1" s="1"/>
  <c r="Y1622" i="1" a="1"/>
  <c r="Y1622" i="1" s="1"/>
  <c r="Y1623" i="1" a="1"/>
  <c r="Y1623" i="1" s="1"/>
  <c r="Y1624" i="1" a="1"/>
  <c r="Y1624" i="1" s="1"/>
  <c r="Y1625" i="1" a="1"/>
  <c r="Y1625" i="1" s="1"/>
  <c r="Y1626" i="1" a="1"/>
  <c r="Y1626" i="1" s="1"/>
  <c r="Y1627" i="1" a="1"/>
  <c r="Y1627" i="1" s="1"/>
  <c r="Y1628" i="1" a="1"/>
  <c r="Y1628" i="1" s="1"/>
  <c r="Y1629" i="1" a="1"/>
  <c r="Y1629" i="1" s="1"/>
  <c r="Y1630" i="1" a="1"/>
  <c r="Y1630" i="1" s="1"/>
  <c r="Y1631" i="1" a="1"/>
  <c r="Y1631" i="1" s="1"/>
  <c r="Y1632" i="1" a="1"/>
  <c r="Y1632" i="1" s="1"/>
  <c r="Y1633" i="1" a="1"/>
  <c r="Y1633" i="1" s="1"/>
  <c r="Y1634" i="1" a="1"/>
  <c r="Y1634" i="1" s="1"/>
  <c r="Y1635" i="1" a="1"/>
  <c r="Y1635" i="1" s="1"/>
  <c r="Y1636" i="1" a="1"/>
  <c r="Y1636" i="1" s="1"/>
  <c r="Y1637" i="1" a="1"/>
  <c r="Y1637" i="1" s="1"/>
  <c r="Y1638" i="1" a="1"/>
  <c r="Y1638" i="1" s="1"/>
  <c r="Y1639" i="1" a="1"/>
  <c r="Y1639" i="1" s="1"/>
  <c r="Y1640" i="1" a="1"/>
  <c r="Y1640" i="1" s="1"/>
  <c r="Y1641" i="1" a="1"/>
  <c r="Y1641" i="1" s="1"/>
  <c r="Y1642" i="1" a="1"/>
  <c r="Y1642" i="1" s="1"/>
  <c r="Y1643" i="1" a="1"/>
  <c r="Y1643" i="1" s="1"/>
  <c r="Y1644" i="1" a="1"/>
  <c r="Y1644" i="1"/>
  <c r="Y1645" i="1" a="1"/>
  <c r="Y1645" i="1" s="1"/>
  <c r="Y1646" i="1" a="1"/>
  <c r="Y1646" i="1" s="1"/>
  <c r="Y1647" i="1" a="1"/>
  <c r="Y1647" i="1" s="1"/>
  <c r="Y1648" i="1" a="1"/>
  <c r="Y1648" i="1" s="1"/>
  <c r="Y1649" i="1" a="1"/>
  <c r="Y1649" i="1" s="1"/>
  <c r="Y1650" i="1" a="1"/>
  <c r="Y1650" i="1" s="1"/>
  <c r="Y1651" i="1" a="1"/>
  <c r="Y1651" i="1" s="1"/>
  <c r="Y1652" i="1" a="1"/>
  <c r="Y1652" i="1" s="1"/>
  <c r="Y1653" i="1" a="1"/>
  <c r="Y1653" i="1" s="1"/>
  <c r="Y1654" i="1" a="1"/>
  <c r="Y1654" i="1" s="1"/>
  <c r="Y1655" i="1" a="1"/>
  <c r="Y1655" i="1" s="1"/>
  <c r="Y1656" i="1" a="1"/>
  <c r="Y1656" i="1" s="1"/>
  <c r="Y1657" i="1" a="1"/>
  <c r="Y1657" i="1"/>
  <c r="Y1658" i="1" a="1"/>
  <c r="Y1658" i="1"/>
  <c r="Y1659" i="1" a="1"/>
  <c r="Y1659" i="1" s="1"/>
  <c r="Y1660" i="1" a="1"/>
  <c r="Y1660" i="1" s="1"/>
  <c r="Y1661" i="1" a="1"/>
  <c r="Y1661" i="1" s="1"/>
  <c r="Y1662" i="1" a="1"/>
  <c r="Y1662" i="1" s="1"/>
  <c r="Y1663" i="1" a="1"/>
  <c r="Y1663" i="1" s="1"/>
  <c r="Y1664" i="1" a="1"/>
  <c r="Y1664" i="1" s="1"/>
  <c r="Y1665" i="1" a="1"/>
  <c r="Y1665" i="1" s="1"/>
  <c r="Y1666" i="1" a="1"/>
  <c r="Y1666" i="1" s="1"/>
  <c r="Y1667" i="1" a="1"/>
  <c r="Y1667" i="1" s="1"/>
  <c r="Y1668" i="1" a="1"/>
  <c r="Y1668" i="1"/>
  <c r="Y1669" i="1" a="1"/>
  <c r="Y1669" i="1" s="1"/>
  <c r="Y1670" i="1" a="1"/>
  <c r="Y1670" i="1" s="1"/>
  <c r="Y1671" i="1" a="1"/>
  <c r="Y1671" i="1" s="1"/>
  <c r="Y1672" i="1" a="1"/>
  <c r="Y1672" i="1" s="1"/>
  <c r="Y1673" i="1" a="1"/>
  <c r="Y1673" i="1"/>
  <c r="Y1674" i="1" a="1"/>
  <c r="Y1674" i="1" s="1"/>
  <c r="Y1675" i="1" a="1"/>
  <c r="Y1675" i="1"/>
  <c r="Y1676" i="1" a="1"/>
  <c r="Y1676" i="1" s="1"/>
  <c r="Y1677" i="1" a="1"/>
  <c r="Y1677" i="1" s="1"/>
  <c r="Y1678" i="1" a="1"/>
  <c r="Y1678" i="1" s="1"/>
  <c r="Y1679" i="1" a="1"/>
  <c r="Y1679" i="1" s="1"/>
  <c r="Y1680" i="1" a="1"/>
  <c r="Y1680" i="1" s="1"/>
  <c r="Y1681" i="1" a="1"/>
  <c r="Y1681" i="1" s="1"/>
  <c r="Y1682" i="1" a="1"/>
  <c r="Y1682" i="1" s="1"/>
  <c r="Y1683" i="1" a="1"/>
  <c r="Y1683" i="1" s="1"/>
  <c r="Y1684" i="1" a="1"/>
  <c r="Y1684" i="1" s="1"/>
  <c r="Y1685" i="1" a="1"/>
  <c r="Y1685" i="1" s="1"/>
  <c r="Y1686" i="1" a="1"/>
  <c r="Y1686" i="1" s="1"/>
  <c r="Y1687" i="1" a="1"/>
  <c r="Y1687" i="1" s="1"/>
  <c r="Y1688" i="1" a="1"/>
  <c r="Y1688" i="1" s="1"/>
  <c r="Y1689" i="1" a="1"/>
  <c r="Y1689" i="1"/>
  <c r="Y1690" i="1" a="1"/>
  <c r="Y1690" i="1" s="1"/>
  <c r="Y1691" i="1" a="1"/>
  <c r="Y1691" i="1"/>
  <c r="Y1692" i="1" a="1"/>
  <c r="Y1692" i="1" s="1"/>
  <c r="Y1693" i="1" a="1"/>
  <c r="Y1693" i="1" s="1"/>
  <c r="Y1694" i="1" a="1"/>
  <c r="Y1694" i="1" s="1"/>
  <c r="Y1695" i="1" a="1"/>
  <c r="Y1695" i="1" s="1"/>
  <c r="Y1696" i="1" a="1"/>
  <c r="Y1696" i="1" s="1"/>
  <c r="Y1697" i="1" a="1"/>
  <c r="Y1697" i="1" s="1"/>
  <c r="Y1698" i="1" a="1"/>
  <c r="Y1698" i="1" s="1"/>
  <c r="Y1699" i="1" a="1"/>
  <c r="Y1699" i="1" s="1"/>
  <c r="Y1700" i="1" a="1"/>
  <c r="Y1700" i="1"/>
  <c r="Y1701" i="1" a="1"/>
  <c r="Y1701" i="1" s="1"/>
  <c r="Y1702" i="1" a="1"/>
  <c r="Y1702" i="1" s="1"/>
  <c r="Y1703" i="1" a="1"/>
  <c r="Y1703" i="1" s="1"/>
  <c r="Y1704" i="1" a="1"/>
  <c r="Y1704" i="1" s="1"/>
  <c r="Y1705" i="1" a="1"/>
  <c r="Y1705" i="1" s="1"/>
  <c r="Y1706" i="1" a="1"/>
  <c r="Y1706" i="1" s="1"/>
  <c r="Y1707" i="1" a="1"/>
  <c r="Y1707" i="1" s="1"/>
  <c r="Y1708" i="1" a="1"/>
  <c r="Y1708" i="1" s="1"/>
  <c r="Y1709" i="1" a="1"/>
  <c r="Y1709" i="1" s="1"/>
  <c r="Y1710" i="1" a="1"/>
  <c r="Y1710" i="1" s="1"/>
  <c r="Y1711" i="1" a="1"/>
  <c r="Y1711" i="1" s="1"/>
  <c r="Y1712" i="1" a="1"/>
  <c r="Y1712" i="1"/>
  <c r="Y1713" i="1" a="1"/>
  <c r="Y1713" i="1" s="1"/>
  <c r="Y1714" i="1" a="1"/>
  <c r="Y1714" i="1" s="1"/>
  <c r="Y1715" i="1" a="1"/>
  <c r="Y1715" i="1" s="1"/>
  <c r="Y1716" i="1" a="1"/>
  <c r="Y1716" i="1" s="1"/>
  <c r="Y1717" i="1" a="1"/>
  <c r="Y1717" i="1" s="1"/>
  <c r="Y1718" i="1" a="1"/>
  <c r="Y1718" i="1"/>
  <c r="Y1719" i="1" a="1"/>
  <c r="Y1719" i="1" s="1"/>
  <c r="Y1720" i="1" a="1"/>
  <c r="Y1720" i="1" s="1"/>
  <c r="Y1721" i="1" a="1"/>
  <c r="Y1721" i="1" s="1"/>
  <c r="Y1722" i="1" a="1"/>
  <c r="Y1722" i="1" s="1"/>
  <c r="Y1723" i="1" a="1"/>
  <c r="Y1723" i="1" s="1"/>
  <c r="Y1724" i="1" a="1"/>
  <c r="Y1724" i="1" s="1"/>
  <c r="Y1725" i="1" a="1"/>
  <c r="Y1725" i="1"/>
  <c r="Y1726" i="1" a="1"/>
  <c r="Y1726" i="1" s="1"/>
  <c r="Y1727" i="1" a="1"/>
  <c r="Y1727" i="1" s="1"/>
  <c r="Y1728" i="1" a="1"/>
  <c r="Y1728" i="1" s="1"/>
  <c r="Y1729" i="1" a="1"/>
  <c r="Y1729" i="1" s="1"/>
  <c r="Y1730" i="1" a="1"/>
  <c r="Y1730" i="1" s="1"/>
  <c r="Y1731" i="1" a="1"/>
  <c r="Y1731" i="1" s="1"/>
  <c r="Y1732" i="1" a="1"/>
  <c r="Y1732" i="1" s="1"/>
  <c r="Y1733" i="1" a="1"/>
  <c r="Y1733" i="1" s="1"/>
  <c r="Y1734" i="1" a="1"/>
  <c r="Y1734" i="1" s="1"/>
  <c r="Y1735" i="1" a="1"/>
  <c r="Y1735" i="1"/>
  <c r="Y1736" i="1" a="1"/>
  <c r="Y1736" i="1" s="1"/>
  <c r="Y1737" i="1" a="1"/>
  <c r="Y1737" i="1" s="1"/>
  <c r="Y1738" i="1" a="1"/>
  <c r="Y1738" i="1" s="1"/>
  <c r="Y1739" i="1" a="1"/>
  <c r="Y1739" i="1" s="1"/>
  <c r="Y1740" i="1" a="1"/>
  <c r="Y1740" i="1" s="1"/>
  <c r="Y1741" i="1" a="1"/>
  <c r="Y1741" i="1" s="1"/>
  <c r="Y1742" i="1" a="1"/>
  <c r="Y1742" i="1" s="1"/>
  <c r="Y1743" i="1" a="1"/>
  <c r="Y1743" i="1" s="1"/>
  <c r="Y1744" i="1" a="1"/>
  <c r="Y1744" i="1" s="1"/>
  <c r="Y1745" i="1" a="1"/>
  <c r="Y1745" i="1" s="1"/>
  <c r="Y1746" i="1" a="1"/>
  <c r="Y1746" i="1" s="1"/>
  <c r="Y1747" i="1" a="1"/>
  <c r="Y1747" i="1" s="1"/>
  <c r="Y1748" i="1" a="1"/>
  <c r="Y1748" i="1"/>
  <c r="Y1749" i="1" a="1"/>
  <c r="Y1749" i="1" s="1"/>
  <c r="Y1750" i="1" a="1"/>
  <c r="Y1750" i="1"/>
  <c r="Y1751" i="1" a="1"/>
  <c r="Y1751" i="1" s="1"/>
  <c r="Y1752" i="1" a="1"/>
  <c r="Y1752" i="1" s="1"/>
  <c r="Y1753" i="1" a="1"/>
  <c r="Y1753" i="1" s="1"/>
  <c r="Y1754" i="1" a="1"/>
  <c r="Y1754" i="1" s="1"/>
  <c r="Y1755" i="1" a="1"/>
  <c r="Y1755" i="1" s="1"/>
  <c r="Y1756" i="1" a="1"/>
  <c r="Y1756" i="1" s="1"/>
  <c r="Y1757" i="1" a="1"/>
  <c r="Y1757" i="1" s="1"/>
  <c r="Y1758" i="1" a="1"/>
  <c r="Y1758" i="1" s="1"/>
  <c r="Y1759" i="1" a="1"/>
  <c r="Y1759" i="1" s="1"/>
  <c r="Y1760" i="1" a="1"/>
  <c r="Y1760" i="1" s="1"/>
  <c r="Y1761" i="1" a="1"/>
  <c r="Y1761" i="1" s="1"/>
  <c r="Y1762" i="1" a="1"/>
  <c r="Y1762" i="1" s="1"/>
  <c r="Y1763" i="1" a="1"/>
  <c r="Y1763" i="1" s="1"/>
  <c r="Y1764" i="1" a="1"/>
  <c r="Y1764" i="1" s="1"/>
  <c r="Y1765" i="1" a="1"/>
  <c r="Y1765" i="1" s="1"/>
  <c r="Y1766" i="1" a="1"/>
  <c r="Y1766" i="1"/>
  <c r="Y1767" i="1" a="1"/>
  <c r="Y1767" i="1" s="1"/>
  <c r="Y1768" i="1" a="1"/>
  <c r="Y1768" i="1" s="1"/>
  <c r="Y1769" i="1" a="1"/>
  <c r="Y1769" i="1" s="1"/>
  <c r="Y1770" i="1" a="1"/>
  <c r="Y1770" i="1" s="1"/>
  <c r="Y1771" i="1" a="1"/>
  <c r="Y1771" i="1" s="1"/>
  <c r="Y1772" i="1" a="1"/>
  <c r="Y1772" i="1" s="1"/>
  <c r="Y1773" i="1" a="1"/>
  <c r="Y1773" i="1" s="1"/>
  <c r="Y1774" i="1" a="1"/>
  <c r="Y1774" i="1" s="1"/>
  <c r="Y1775" i="1" a="1"/>
  <c r="Y1775" i="1" s="1"/>
  <c r="Y1776" i="1" a="1"/>
  <c r="Y1776" i="1" s="1"/>
  <c r="Y1777" i="1" a="1"/>
  <c r="Y1777" i="1" s="1"/>
  <c r="Y1778" i="1" a="1"/>
  <c r="Y1778" i="1" s="1"/>
  <c r="Y1779" i="1" a="1"/>
  <c r="Y1779" i="1" s="1"/>
  <c r="Y1780" i="1" a="1"/>
  <c r="Y1780" i="1" s="1"/>
  <c r="Y1781" i="1" a="1"/>
  <c r="Y1781" i="1" s="1"/>
  <c r="Y1782" i="1" a="1"/>
  <c r="Y1782" i="1" s="1"/>
  <c r="Y1783" i="1" a="1"/>
  <c r="Y1783" i="1"/>
  <c r="Y1784" i="1" a="1"/>
  <c r="Y1784" i="1" s="1"/>
  <c r="Y1785" i="1" a="1"/>
  <c r="Y1785" i="1" s="1"/>
  <c r="Y1786" i="1" a="1"/>
  <c r="Y1786" i="1" s="1"/>
  <c r="Y1787" i="1" a="1"/>
  <c r="Y1787" i="1" s="1"/>
  <c r="Y1788" i="1" a="1"/>
  <c r="Y1788" i="1" s="1"/>
  <c r="Y1789" i="1" a="1"/>
  <c r="Y1789" i="1" s="1"/>
  <c r="Y1790" i="1" a="1"/>
  <c r="Y1790" i="1" s="1"/>
  <c r="Y1791" i="1" a="1"/>
  <c r="Y1791" i="1" s="1"/>
  <c r="Y1792" i="1" a="1"/>
  <c r="Y1792" i="1" s="1"/>
  <c r="Y1793" i="1" a="1"/>
  <c r="Y1793" i="1" s="1"/>
  <c r="Y1794" i="1" a="1"/>
  <c r="Y1794" i="1" s="1"/>
  <c r="Y1795" i="1" a="1"/>
  <c r="Y1795" i="1" s="1"/>
  <c r="Y1796" i="1" a="1"/>
  <c r="Y1796" i="1" s="1"/>
  <c r="Y1797" i="1" a="1"/>
  <c r="Y1797" i="1" s="1"/>
  <c r="Y1798" i="1" a="1"/>
  <c r="Y1798" i="1" s="1"/>
  <c r="Y1799" i="1" a="1"/>
  <c r="Y1799" i="1" s="1"/>
  <c r="Y1800" i="1" a="1"/>
  <c r="Y1800" i="1" s="1"/>
  <c r="Y1801" i="1" a="1"/>
  <c r="Y1801" i="1" s="1"/>
  <c r="Y1802" i="1" a="1"/>
  <c r="Y1802" i="1" s="1"/>
  <c r="Y1803" i="1" a="1"/>
  <c r="Y1803" i="1" s="1"/>
  <c r="Y1804" i="1" a="1"/>
  <c r="Y1804" i="1" s="1"/>
  <c r="Y1805" i="1" a="1"/>
  <c r="Y1805" i="1" s="1"/>
  <c r="Y1806" i="1" a="1"/>
  <c r="Y1806" i="1" s="1"/>
  <c r="Y1807" i="1" a="1"/>
  <c r="Y1807" i="1" s="1"/>
  <c r="Y1808" i="1" a="1"/>
  <c r="Y1808" i="1" s="1"/>
  <c r="Y1809" i="1" a="1"/>
  <c r="Y1809" i="1" s="1"/>
  <c r="Y1810" i="1" a="1"/>
  <c r="Y1810" i="1" s="1"/>
  <c r="Y1811" i="1" a="1"/>
  <c r="Y1811" i="1" s="1"/>
  <c r="Y1812" i="1" a="1"/>
  <c r="Y1812" i="1" s="1"/>
  <c r="Y1813" i="1" a="1"/>
  <c r="Y1813" i="1" s="1"/>
  <c r="Y1814" i="1" a="1"/>
  <c r="Y1814" i="1" s="1"/>
  <c r="Y1815" i="1" a="1"/>
  <c r="Y1815" i="1" s="1"/>
  <c r="Y1816" i="1" a="1"/>
  <c r="Y1816" i="1" s="1"/>
  <c r="Y1817" i="1" a="1"/>
  <c r="Y1817" i="1" s="1"/>
  <c r="Y1818" i="1" a="1"/>
  <c r="Y1818" i="1" s="1"/>
  <c r="Y1819" i="1" a="1"/>
  <c r="Y1819" i="1" s="1"/>
  <c r="Y1820" i="1" a="1"/>
  <c r="Y1820" i="1" s="1"/>
  <c r="Y1821" i="1" a="1"/>
  <c r="Y1821" i="1" s="1"/>
  <c r="Y1822" i="1" a="1"/>
  <c r="Y1822" i="1" s="1"/>
  <c r="Y1823" i="1" a="1"/>
  <c r="Y1823" i="1"/>
  <c r="Y1824" i="1" a="1"/>
  <c r="Y1824" i="1" s="1"/>
  <c r="Y1825" i="1" a="1"/>
  <c r="Y1825" i="1" s="1"/>
  <c r="Y1826" i="1" a="1"/>
  <c r="Y1826" i="1" s="1"/>
  <c r="Y1827" i="1" a="1"/>
  <c r="Y1827" i="1" s="1"/>
  <c r="Y1828" i="1" a="1"/>
  <c r="Y1828" i="1" s="1"/>
  <c r="Y1829" i="1" a="1"/>
  <c r="Y1829" i="1" s="1"/>
  <c r="Y1830" i="1" a="1"/>
  <c r="Y1830" i="1" s="1"/>
  <c r="Y1831" i="1" a="1"/>
  <c r="Y1831" i="1" s="1"/>
  <c r="Y1832" i="1" a="1"/>
  <c r="Y1832" i="1" s="1"/>
  <c r="Y1833" i="1" a="1"/>
  <c r="Y1833" i="1" s="1"/>
  <c r="Y1834" i="1" a="1"/>
  <c r="Y1834" i="1" s="1"/>
  <c r="Y1835" i="1" a="1"/>
  <c r="Y1835" i="1" s="1"/>
  <c r="Y1836" i="1" a="1"/>
  <c r="Y1836" i="1" s="1"/>
  <c r="Y1837" i="1" a="1"/>
  <c r="Y1837" i="1" s="1"/>
  <c r="Y1838" i="1" a="1"/>
  <c r="Y1838" i="1" s="1"/>
  <c r="Y1839" i="1" a="1"/>
  <c r="Y1839" i="1"/>
  <c r="Y1840" i="1" a="1"/>
  <c r="Y1840" i="1" s="1"/>
  <c r="Y1841" i="1" a="1"/>
  <c r="Y1841" i="1" s="1"/>
  <c r="Y1842" i="1" a="1"/>
  <c r="Y1842" i="1"/>
  <c r="Y1843" i="1" a="1"/>
  <c r="Y1843" i="1" s="1"/>
  <c r="Y1844" i="1" a="1"/>
  <c r="Y1844" i="1" s="1"/>
  <c r="Y1845" i="1" a="1"/>
  <c r="Y1845" i="1" s="1"/>
  <c r="Y1846" i="1" a="1"/>
  <c r="Y1846" i="1" s="1"/>
  <c r="Y1847" i="1" a="1"/>
  <c r="Y1847" i="1" s="1"/>
  <c r="Y1848" i="1" a="1"/>
  <c r="Y1848" i="1" s="1"/>
  <c r="Y1849" i="1" a="1"/>
  <c r="Y1849" i="1" s="1"/>
  <c r="Y1850" i="1" a="1"/>
  <c r="Y1850" i="1" s="1"/>
  <c r="Y1851" i="1" a="1"/>
  <c r="Y1851" i="1" s="1"/>
  <c r="Y1852" i="1" a="1"/>
  <c r="Y1852" i="1" s="1"/>
  <c r="Y1853" i="1" a="1"/>
  <c r="Y1853" i="1" s="1"/>
  <c r="Y1854" i="1" a="1"/>
  <c r="Y1854" i="1" s="1"/>
  <c r="Y1855" i="1" a="1"/>
  <c r="Y1855" i="1" s="1"/>
  <c r="Y1856" i="1" a="1"/>
  <c r="Y1856" i="1" s="1"/>
  <c r="Y1857" i="1" a="1"/>
  <c r="Y1857" i="1" s="1"/>
  <c r="Y1858" i="1" a="1"/>
  <c r="Y1858" i="1"/>
  <c r="Y1859" i="1" a="1"/>
  <c r="Y1859" i="1" s="1"/>
  <c r="Y1860" i="1" a="1"/>
  <c r="Y1860" i="1" s="1"/>
  <c r="Y1861" i="1" a="1"/>
  <c r="Y1861" i="1" s="1"/>
  <c r="Y1862" i="1" a="1"/>
  <c r="Y1862" i="1" s="1"/>
  <c r="Y1863" i="1" a="1"/>
  <c r="Y1863" i="1" s="1"/>
  <c r="Y1864" i="1" a="1"/>
  <c r="Y1864" i="1" s="1"/>
  <c r="Y1865" i="1" a="1"/>
  <c r="Y1865" i="1" s="1"/>
  <c r="Y1866" i="1" a="1"/>
  <c r="Y1866" i="1" s="1"/>
  <c r="Y1867" i="1" a="1"/>
  <c r="Y1867" i="1" s="1"/>
  <c r="Y1868" i="1" a="1"/>
  <c r="Y1868" i="1" s="1"/>
  <c r="Y1869" i="1" a="1"/>
  <c r="Y1869" i="1" s="1"/>
  <c r="Y1870" i="1" a="1"/>
  <c r="Y1870" i="1" s="1"/>
  <c r="Y1871" i="1" a="1"/>
  <c r="Y1871" i="1" s="1"/>
  <c r="Y1872" i="1" a="1"/>
  <c r="Y1872" i="1" s="1"/>
  <c r="Y1873" i="1" a="1"/>
  <c r="Y1873" i="1" s="1"/>
  <c r="Y1874" i="1" a="1"/>
  <c r="Y1874" i="1" s="1"/>
  <c r="Y1875" i="1" a="1"/>
  <c r="Y1875" i="1" s="1"/>
  <c r="Y1876" i="1" a="1"/>
  <c r="Y1876" i="1" s="1"/>
  <c r="Y1877" i="1" a="1"/>
  <c r="Y1877" i="1" s="1"/>
  <c r="Y1878" i="1" a="1"/>
  <c r="Y1878" i="1" s="1"/>
  <c r="Y1879" i="1" a="1"/>
  <c r="Y1879" i="1" s="1"/>
  <c r="Y1880" i="1" a="1"/>
  <c r="Y1880" i="1" s="1"/>
  <c r="Y1881" i="1" a="1"/>
  <c r="Y1881" i="1"/>
  <c r="Y1882" i="1" a="1"/>
  <c r="Y1882" i="1" s="1"/>
  <c r="Y1883" i="1" a="1"/>
  <c r="Y1883" i="1" s="1"/>
  <c r="Y1884" i="1" a="1"/>
  <c r="Y1884" i="1" s="1"/>
  <c r="Y1885" i="1" a="1"/>
  <c r="Y1885" i="1" s="1"/>
  <c r="Y1886" i="1" a="1"/>
  <c r="Y1886" i="1" s="1"/>
  <c r="Y1887" i="1" a="1"/>
  <c r="Y1887" i="1" s="1"/>
  <c r="Y1888" i="1" a="1"/>
  <c r="Y1888" i="1" s="1"/>
  <c r="Y1889" i="1" a="1"/>
  <c r="Y1889" i="1" s="1"/>
  <c r="Y1890" i="1" a="1"/>
  <c r="Y1890" i="1" s="1"/>
  <c r="Y1891" i="1" a="1"/>
  <c r="Y1891" i="1" s="1"/>
  <c r="Y1892" i="1" a="1"/>
  <c r="Y1892" i="1" s="1"/>
  <c r="Y1893" i="1" a="1"/>
  <c r="Y1893" i="1" s="1"/>
  <c r="Y1894" i="1" a="1"/>
  <c r="Y1894" i="1" s="1"/>
  <c r="Y1895" i="1" a="1"/>
  <c r="Y1895" i="1" s="1"/>
  <c r="Y1896" i="1" a="1"/>
  <c r="Y1896" i="1" s="1"/>
  <c r="Y1897" i="1" a="1"/>
  <c r="Y1897" i="1"/>
  <c r="Y1898" i="1" a="1"/>
  <c r="Y1898" i="1"/>
  <c r="Y1899" i="1" a="1"/>
  <c r="Y1899" i="1" s="1"/>
  <c r="Y1900" i="1" a="1"/>
  <c r="Y1900" i="1" s="1"/>
  <c r="Y1901" i="1" a="1"/>
  <c r="Y1901" i="1" s="1"/>
  <c r="Y1902" i="1" a="1"/>
  <c r="Y1902" i="1" s="1"/>
  <c r="Y1903" i="1" a="1"/>
  <c r="Y1903" i="1" s="1"/>
  <c r="Y1904" i="1" a="1"/>
  <c r="Y1904" i="1" s="1"/>
  <c r="Y1905" i="1" a="1"/>
  <c r="Y1905" i="1" s="1"/>
  <c r="Y1906" i="1" a="1"/>
  <c r="Y1906" i="1"/>
  <c r="Y1907" i="1" a="1"/>
  <c r="Y1907" i="1" s="1"/>
  <c r="Y1908" i="1" a="1"/>
  <c r="Y1908" i="1" s="1"/>
  <c r="Y1909" i="1" a="1"/>
  <c r="Y1909" i="1" s="1"/>
  <c r="Y1910" i="1" a="1"/>
  <c r="Y1910" i="1" s="1"/>
  <c r="Y1911" i="1" a="1"/>
  <c r="Y1911" i="1"/>
  <c r="Y1912" i="1" a="1"/>
  <c r="Y1912" i="1" s="1"/>
  <c r="Y1913" i="1" a="1"/>
  <c r="Y1913" i="1" s="1"/>
  <c r="Y1914" i="1" a="1"/>
  <c r="Y1914" i="1" s="1"/>
  <c r="Y1915" i="1" a="1"/>
  <c r="Y1915" i="1" s="1"/>
  <c r="Y1916" i="1" a="1"/>
  <c r="Y1916" i="1" s="1"/>
  <c r="Y1917" i="1" a="1"/>
  <c r="Y1917" i="1" s="1"/>
  <c r="Y1918" i="1" a="1"/>
  <c r="Y1918" i="1"/>
  <c r="Y1919" i="1" a="1"/>
  <c r="Y1919" i="1" s="1"/>
  <c r="Y1920" i="1" a="1"/>
  <c r="Y1920" i="1" s="1"/>
  <c r="Y1921" i="1" a="1"/>
  <c r="Y1921" i="1" s="1"/>
  <c r="Y1922" i="1" a="1"/>
  <c r="Y1922" i="1" s="1"/>
  <c r="Y1923" i="1" a="1"/>
  <c r="Y1923" i="1"/>
  <c r="Y1924" i="1" a="1"/>
  <c r="Y1924" i="1" s="1"/>
  <c r="Y1925" i="1" a="1"/>
  <c r="Y1925" i="1" s="1"/>
  <c r="Y1926" i="1" a="1"/>
  <c r="Y1926" i="1" s="1"/>
  <c r="Y1927" i="1" a="1"/>
  <c r="Y1927" i="1" s="1"/>
  <c r="Y1928" i="1" a="1"/>
  <c r="Y1928" i="1" s="1"/>
  <c r="Y1929" i="1" a="1"/>
  <c r="Y1929" i="1" s="1"/>
  <c r="Y1930" i="1" a="1"/>
  <c r="Y1930" i="1" s="1"/>
  <c r="Y1931" i="1" a="1"/>
  <c r="Y1931" i="1" s="1"/>
  <c r="Y1932" i="1" a="1"/>
  <c r="Y1932" i="1" s="1"/>
  <c r="Y1933" i="1" a="1"/>
  <c r="Y1933" i="1" s="1"/>
  <c r="Y1934" i="1" a="1"/>
  <c r="Y1934" i="1" s="1"/>
  <c r="Y1935" i="1" a="1"/>
  <c r="Y1935" i="1" s="1"/>
  <c r="Y1936" i="1" a="1"/>
  <c r="Y1936" i="1" s="1"/>
  <c r="Y1937" i="1" a="1"/>
  <c r="Y1937" i="1" s="1"/>
  <c r="Y1938" i="1" a="1"/>
  <c r="Y1938" i="1" s="1"/>
  <c r="Y1939" i="1" a="1"/>
  <c r="Y1939" i="1" s="1"/>
  <c r="Y1940" i="1" a="1"/>
  <c r="Y1940" i="1" s="1"/>
  <c r="Y1941" i="1" a="1"/>
  <c r="Y1941" i="1" s="1"/>
  <c r="Y1942" i="1" a="1"/>
  <c r="Y1942" i="1" s="1"/>
  <c r="Y1943" i="1" a="1"/>
  <c r="Y1943" i="1" s="1"/>
  <c r="Y1944" i="1" a="1"/>
  <c r="Y1944" i="1" s="1"/>
  <c r="Y1945" i="1" a="1"/>
  <c r="Y1945" i="1" s="1"/>
  <c r="Y1946" i="1" a="1"/>
  <c r="Y1946" i="1" s="1"/>
  <c r="Y1947" i="1" a="1"/>
  <c r="Y1947" i="1"/>
  <c r="Y1948" i="1" a="1"/>
  <c r="Y1948" i="1" s="1"/>
  <c r="Y1949" i="1" a="1"/>
  <c r="Y1949" i="1" s="1"/>
  <c r="Y1950" i="1" a="1"/>
  <c r="Y1950" i="1" s="1"/>
  <c r="Y1951" i="1" a="1"/>
  <c r="Y1951" i="1" s="1"/>
  <c r="Y1952" i="1" a="1"/>
  <c r="Y1952" i="1"/>
  <c r="Y1953" i="1" a="1"/>
  <c r="Y1953" i="1" s="1"/>
  <c r="Y1954" i="1" a="1"/>
  <c r="Y1954" i="1" s="1"/>
  <c r="Y1955" i="1" a="1"/>
  <c r="Y1955" i="1" s="1"/>
  <c r="Y1956" i="1" a="1"/>
  <c r="Y1956" i="1" s="1"/>
  <c r="Y1957" i="1" a="1"/>
  <c r="Y1957" i="1" s="1"/>
  <c r="Y1958" i="1" a="1"/>
  <c r="Y1958" i="1" s="1"/>
  <c r="Y1959" i="1" a="1"/>
  <c r="Y1959" i="1" s="1"/>
  <c r="Y1960" i="1" a="1"/>
  <c r="Y1960" i="1" s="1"/>
  <c r="Y1961" i="1" a="1"/>
  <c r="Y1961" i="1" s="1"/>
  <c r="Y1962" i="1" a="1"/>
  <c r="Y1962" i="1" s="1"/>
  <c r="Y1963" i="1" a="1"/>
  <c r="Y1963" i="1" s="1"/>
  <c r="Y1964" i="1" a="1"/>
  <c r="Y1964" i="1" s="1"/>
  <c r="Y1965" i="1" a="1"/>
  <c r="Y1965" i="1" s="1"/>
  <c r="Y1966" i="1" a="1"/>
  <c r="Y1966" i="1" s="1"/>
  <c r="Y1967" i="1" a="1"/>
  <c r="Y1967" i="1" s="1"/>
  <c r="Y1968" i="1" a="1"/>
  <c r="Y1968" i="1" s="1"/>
  <c r="Y1969" i="1" a="1"/>
  <c r="Y1969" i="1"/>
  <c r="Y1970" i="1" a="1"/>
  <c r="Y1970" i="1" s="1"/>
  <c r="Y1971" i="1" a="1"/>
  <c r="Y1971" i="1" s="1"/>
  <c r="Y1972" i="1" a="1"/>
  <c r="Y1972" i="1" s="1"/>
  <c r="Y1973" i="1" a="1"/>
  <c r="Y1973" i="1" s="1"/>
  <c r="Y1974" i="1" a="1"/>
  <c r="Y1974" i="1" s="1"/>
  <c r="Y1975" i="1" a="1"/>
  <c r="Y1975" i="1" s="1"/>
  <c r="Y1976" i="1" a="1"/>
  <c r="Y1976" i="1" s="1"/>
  <c r="Y1977" i="1" a="1"/>
  <c r="Y1977" i="1" s="1"/>
  <c r="Y1978" i="1" a="1"/>
  <c r="Y1978" i="1" s="1"/>
  <c r="Y1979" i="1" a="1"/>
  <c r="Y1979" i="1" s="1"/>
  <c r="Y1980" i="1" a="1"/>
  <c r="Y1980" i="1" s="1"/>
  <c r="Y1981" i="1" a="1"/>
  <c r="Y1981" i="1"/>
  <c r="Y1982" i="1" a="1"/>
  <c r="Y1982" i="1" s="1"/>
  <c r="Y1983" i="1" a="1"/>
  <c r="Y1983" i="1" s="1"/>
  <c r="Y1984" i="1" a="1"/>
  <c r="Y1984" i="1" s="1"/>
  <c r="Y1985" i="1" a="1"/>
  <c r="Y1985" i="1" s="1"/>
  <c r="Y1986" i="1" a="1"/>
  <c r="Y1986" i="1"/>
  <c r="Y1987" i="1" a="1"/>
  <c r="Y1987" i="1" s="1"/>
  <c r="Y1988" i="1" a="1"/>
  <c r="Y1988" i="1" s="1"/>
  <c r="Y1989" i="1" a="1"/>
  <c r="Y1989" i="1"/>
  <c r="Y1990" i="1" a="1"/>
  <c r="Y1990" i="1" s="1"/>
  <c r="Y1991" i="1" a="1"/>
  <c r="Y1991" i="1" s="1"/>
  <c r="Y1992" i="1" a="1"/>
  <c r="Y1992" i="1" s="1"/>
  <c r="Y1993" i="1" a="1"/>
  <c r="Y1993" i="1" s="1"/>
  <c r="Y1994" i="1" a="1"/>
  <c r="Y1994" i="1"/>
  <c r="Y1995" i="1" a="1"/>
  <c r="Y1995" i="1" s="1"/>
  <c r="Y1996" i="1" a="1"/>
  <c r="Y1996" i="1" s="1"/>
  <c r="Y1997" i="1" a="1"/>
  <c r="Y1997" i="1" s="1"/>
  <c r="Y1998" i="1" a="1"/>
  <c r="Y1998" i="1" s="1"/>
  <c r="Y1999" i="1" a="1"/>
  <c r="Y1999" i="1"/>
  <c r="Y2000" i="1" a="1"/>
  <c r="Y2000" i="1" s="1"/>
  <c r="Y2001" i="1" a="1"/>
  <c r="Y2001" i="1" s="1"/>
  <c r="Y2002" i="1" a="1"/>
  <c r="Y2002" i="1" s="1"/>
  <c r="Y2003" i="1" a="1"/>
  <c r="Y2003" i="1" s="1"/>
  <c r="Y2004" i="1" a="1"/>
  <c r="Y2004" i="1" s="1"/>
  <c r="Y2005" i="1" a="1"/>
  <c r="Y2005" i="1" s="1"/>
  <c r="Y2006" i="1" a="1"/>
  <c r="Y2006" i="1"/>
  <c r="Y2007" i="1" a="1"/>
  <c r="Y2007" i="1" s="1"/>
  <c r="Y2008" i="1" a="1"/>
  <c r="Y2008" i="1" s="1"/>
  <c r="Y2009" i="1" a="1"/>
  <c r="Y2009" i="1" s="1"/>
  <c r="Y2010" i="1" a="1"/>
  <c r="Y2010" i="1" s="1"/>
  <c r="Y2011" i="1" a="1"/>
  <c r="Y2011" i="1" s="1"/>
  <c r="Y2012" i="1" a="1"/>
  <c r="Y2012" i="1" s="1"/>
  <c r="Y2013" i="1" a="1"/>
  <c r="Y2013" i="1" s="1"/>
  <c r="Y2014" i="1" a="1"/>
  <c r="Y2014" i="1" s="1"/>
  <c r="Y2015" i="1" a="1"/>
  <c r="Y2015" i="1" s="1"/>
  <c r="Y2016" i="1" a="1"/>
  <c r="Y2016" i="1" s="1"/>
  <c r="Y2017" i="1" a="1"/>
  <c r="Y2017" i="1" s="1"/>
  <c r="Y2018" i="1" a="1"/>
  <c r="Y2018" i="1" s="1"/>
  <c r="Y2019" i="1" a="1"/>
  <c r="Y2019" i="1" s="1"/>
  <c r="Y2020" i="1" a="1"/>
  <c r="Y2020" i="1" s="1"/>
  <c r="Y2021" i="1" a="1"/>
  <c r="Y2021" i="1" s="1"/>
  <c r="Y2022" i="1" a="1"/>
  <c r="Y2022" i="1" s="1"/>
  <c r="Y2023" i="1" a="1"/>
  <c r="Y2023" i="1" s="1"/>
  <c r="Y2024" i="1" a="1"/>
  <c r="Y2024" i="1" s="1"/>
  <c r="Y2025" i="1" a="1"/>
  <c r="Y2025" i="1" s="1"/>
  <c r="Y2026" i="1" a="1"/>
  <c r="Y2026" i="1" s="1"/>
  <c r="Y2027" i="1" a="1"/>
  <c r="Y2027" i="1" s="1"/>
  <c r="Y2028" i="1" a="1"/>
  <c r="Y2028" i="1" s="1"/>
  <c r="Y2029" i="1" a="1"/>
  <c r="Y2029" i="1" s="1"/>
  <c r="Y2030" i="1" a="1"/>
  <c r="Y2030" i="1" s="1"/>
  <c r="Y2031" i="1" a="1"/>
  <c r="Y2031" i="1" s="1"/>
  <c r="Y2032" i="1" a="1"/>
  <c r="Y2032" i="1" s="1"/>
  <c r="Y2033" i="1" a="1"/>
  <c r="Y2033" i="1"/>
  <c r="Y2034" i="1" a="1"/>
  <c r="Y2034" i="1" s="1"/>
  <c r="Y2035" i="1" a="1"/>
  <c r="Y2035" i="1" s="1"/>
  <c r="Y2036" i="1" a="1"/>
  <c r="Y2036" i="1" s="1"/>
  <c r="Y2037" i="1" a="1"/>
  <c r="Y2037" i="1" s="1"/>
  <c r="Y2038" i="1" a="1"/>
  <c r="Y2038" i="1"/>
  <c r="Y2039" i="1" a="1"/>
  <c r="Y2039" i="1"/>
  <c r="Y2040" i="1" a="1"/>
  <c r="Y2040" i="1" s="1"/>
  <c r="Y2041" i="1" a="1"/>
  <c r="Y2041" i="1" s="1"/>
  <c r="Y2042" i="1" a="1"/>
  <c r="Y2042" i="1" s="1"/>
  <c r="Y2043" i="1" a="1"/>
  <c r="Y2043" i="1" s="1"/>
  <c r="Y2044" i="1" a="1"/>
  <c r="Y2044" i="1"/>
  <c r="Y2045" i="1" a="1"/>
  <c r="Y2045" i="1" s="1"/>
  <c r="Y2046" i="1" a="1"/>
  <c r="Y2046" i="1" s="1"/>
  <c r="Y2047" i="1" a="1"/>
  <c r="Y2047" i="1" s="1"/>
  <c r="Y2048" i="1" a="1"/>
  <c r="Y2048" i="1" s="1"/>
  <c r="Y2049" i="1" a="1"/>
  <c r="Y2049" i="1"/>
  <c r="Y2050" i="1" a="1"/>
  <c r="Y2050" i="1" s="1"/>
  <c r="Y2051" i="1" a="1"/>
  <c r="Y2051" i="1" s="1"/>
  <c r="Y2052" i="1" a="1"/>
  <c r="Y2052" i="1" s="1"/>
  <c r="Y2053" i="1" a="1"/>
  <c r="Y2053" i="1" s="1"/>
  <c r="Y2054" i="1" a="1"/>
  <c r="Y2054" i="1" s="1"/>
  <c r="Y2055" i="1" a="1"/>
  <c r="Y2055" i="1" s="1"/>
  <c r="Y2056" i="1" a="1"/>
  <c r="Y2056" i="1" s="1"/>
  <c r="Y2057" i="1" a="1"/>
  <c r="Y2057" i="1" s="1"/>
  <c r="Y2058" i="1" a="1"/>
  <c r="Y2058" i="1" s="1"/>
  <c r="Y2059" i="1" a="1"/>
  <c r="Y2059" i="1" s="1"/>
  <c r="Y2060" i="1" a="1"/>
  <c r="Y2060" i="1" s="1"/>
  <c r="Y2061" i="1" a="1"/>
  <c r="Y2061" i="1" s="1"/>
  <c r="Y2062" i="1" a="1"/>
  <c r="Y2062" i="1" s="1"/>
  <c r="Y2063" i="1" a="1"/>
  <c r="Y2063" i="1"/>
  <c r="Y2064" i="1" a="1"/>
  <c r="Y2064" i="1" s="1"/>
  <c r="Y2065" i="1" a="1"/>
  <c r="Y2065" i="1" s="1"/>
  <c r="Y2066" i="1" a="1"/>
  <c r="Y2066" i="1" s="1"/>
  <c r="Y2067" i="1" a="1"/>
  <c r="Y2067" i="1" s="1"/>
  <c r="Y2068" i="1" a="1"/>
  <c r="Y2068" i="1" s="1"/>
  <c r="Y2069" i="1" a="1"/>
  <c r="Y2069" i="1" s="1"/>
  <c r="Y2070" i="1" a="1"/>
  <c r="Y2070" i="1" s="1"/>
  <c r="Y2071" i="1" a="1"/>
  <c r="Y2071" i="1" s="1"/>
  <c r="Y2072" i="1" a="1"/>
  <c r="Y2072" i="1" s="1"/>
  <c r="Y2073" i="1" a="1"/>
  <c r="Y2073" i="1" s="1"/>
  <c r="Y2074" i="1" a="1"/>
  <c r="Y2074" i="1" s="1"/>
  <c r="Y2075" i="1" a="1"/>
  <c r="Y2075" i="1" s="1"/>
  <c r="Y2076" i="1" a="1"/>
  <c r="Y2076" i="1" s="1"/>
  <c r="Y2077" i="1" a="1"/>
  <c r="Y2077" i="1" s="1"/>
  <c r="Y2078" i="1" a="1"/>
  <c r="Y2078" i="1" s="1"/>
  <c r="Y2079" i="1" a="1"/>
  <c r="Y2079" i="1" s="1"/>
  <c r="Y2080" i="1" a="1"/>
  <c r="Y2080" i="1" s="1"/>
  <c r="Y2081" i="1" a="1"/>
  <c r="Y2081" i="1" s="1"/>
  <c r="Y2082" i="1" a="1"/>
  <c r="Y2082" i="1" s="1"/>
  <c r="Y2083" i="1" a="1"/>
  <c r="Y2083" i="1"/>
  <c r="Y2084" i="1" a="1"/>
  <c r="Y2084" i="1" s="1"/>
  <c r="Y2085" i="1" a="1"/>
  <c r="Y2085" i="1" s="1"/>
  <c r="Y2086" i="1" a="1"/>
  <c r="Y2086" i="1" s="1"/>
  <c r="Y2087" i="1" a="1"/>
  <c r="Y2087" i="1" s="1"/>
  <c r="Y2088" i="1" a="1"/>
  <c r="Y2088" i="1" s="1"/>
  <c r="Y2089" i="1" a="1"/>
  <c r="Y2089" i="1" s="1"/>
  <c r="Y2090" i="1" a="1"/>
  <c r="Y2090" i="1" s="1"/>
  <c r="Y2091" i="1" a="1"/>
  <c r="Y2091" i="1" s="1"/>
  <c r="Y2092" i="1" a="1"/>
  <c r="Y2092" i="1" s="1"/>
  <c r="Y2093" i="1" a="1"/>
  <c r="Y2093" i="1" s="1"/>
  <c r="Y2094" i="1" a="1"/>
  <c r="Y2094" i="1" s="1"/>
  <c r="Y2095" i="1" a="1"/>
  <c r="Y2095" i="1" s="1"/>
  <c r="Y2096" i="1" a="1"/>
  <c r="Y2096" i="1" s="1"/>
  <c r="Y2097" i="1" a="1"/>
  <c r="Y2097" i="1" s="1"/>
  <c r="Y2098" i="1" a="1"/>
  <c r="Y2098" i="1" s="1"/>
  <c r="Y2099" i="1" a="1"/>
  <c r="Y2099" i="1" s="1"/>
  <c r="Y2100" i="1" a="1"/>
  <c r="Y2100" i="1" s="1"/>
  <c r="Y2101" i="1" a="1"/>
  <c r="Y2101" i="1"/>
  <c r="Y2102" i="1" a="1"/>
  <c r="Y2102" i="1"/>
  <c r="Y2103" i="1" a="1"/>
  <c r="Y2103" i="1" s="1"/>
  <c r="Y2104" i="1" a="1"/>
  <c r="Y2104" i="1" s="1"/>
  <c r="Y2105" i="1" a="1"/>
  <c r="Y2105" i="1" s="1"/>
  <c r="Y2106" i="1" a="1"/>
  <c r="Y2106" i="1"/>
  <c r="Y2107" i="1" a="1"/>
  <c r="Y2107" i="1" s="1"/>
  <c r="Y2108" i="1" a="1"/>
  <c r="Y2108" i="1" s="1"/>
  <c r="Y2109" i="1" a="1"/>
  <c r="Y2109" i="1" s="1"/>
  <c r="Y2110" i="1" a="1"/>
  <c r="Y2110" i="1" s="1"/>
  <c r="Y2111" i="1" a="1"/>
  <c r="Y2111" i="1" s="1"/>
  <c r="Y2112" i="1" a="1"/>
  <c r="Y2112" i="1" s="1"/>
  <c r="Y2113" i="1" a="1"/>
  <c r="Y2113" i="1" s="1"/>
  <c r="Y2114" i="1" a="1"/>
  <c r="Y2114" i="1" s="1"/>
  <c r="Y2115" i="1" a="1"/>
  <c r="Y2115" i="1"/>
  <c r="Y2116" i="1" a="1"/>
  <c r="Y2116" i="1" s="1"/>
  <c r="Y2117" i="1" a="1"/>
  <c r="Y2117" i="1" s="1"/>
  <c r="Y2118" i="1" a="1"/>
  <c r="Y2118" i="1" s="1"/>
  <c r="Y2119" i="1" a="1"/>
  <c r="Y2119" i="1" s="1"/>
  <c r="Y2120" i="1" a="1"/>
  <c r="Y2120" i="1" s="1"/>
  <c r="Y2121" i="1" a="1"/>
  <c r="Y2121" i="1" s="1"/>
  <c r="Y2122" i="1" a="1"/>
  <c r="Y2122" i="1" s="1"/>
  <c r="Y2123" i="1" a="1"/>
  <c r="Y2123" i="1" s="1"/>
  <c r="Y2124" i="1" a="1"/>
  <c r="Y2124" i="1" s="1"/>
  <c r="Y2125" i="1" a="1"/>
  <c r="Y2125" i="1" s="1"/>
  <c r="Y2126" i="1" a="1"/>
  <c r="Y2126" i="1" s="1"/>
  <c r="Y2127" i="1" a="1"/>
  <c r="Y2127" i="1" s="1"/>
  <c r="Y2128" i="1" a="1"/>
  <c r="Y2128" i="1" s="1"/>
  <c r="Y2129" i="1" a="1"/>
  <c r="Y2129" i="1" s="1"/>
  <c r="Y2130" i="1" a="1"/>
  <c r="Y2130" i="1" s="1"/>
  <c r="Y2131" i="1" a="1"/>
  <c r="Y2131" i="1" s="1"/>
  <c r="Y2132" i="1" a="1"/>
  <c r="Y2132" i="1" s="1"/>
  <c r="Y2133" i="1" a="1"/>
  <c r="Y2133" i="1" s="1"/>
  <c r="Y2134" i="1" a="1"/>
  <c r="Y2134" i="1" s="1"/>
  <c r="Y2135" i="1" a="1"/>
  <c r="Y2135" i="1" s="1"/>
  <c r="Y2136" i="1" a="1"/>
  <c r="Y2136" i="1" s="1"/>
  <c r="Y2137" i="1" a="1"/>
  <c r="Y2137" i="1"/>
  <c r="Y2138" i="1" a="1"/>
  <c r="Y2138" i="1" s="1"/>
  <c r="Y2139" i="1" a="1"/>
  <c r="Y2139" i="1" s="1"/>
  <c r="Y2140" i="1" a="1"/>
  <c r="Y2140" i="1"/>
  <c r="Y2141" i="1" a="1"/>
  <c r="Y2141" i="1" s="1"/>
  <c r="Y2142" i="1" a="1"/>
  <c r="Y2142" i="1" s="1"/>
  <c r="Y2143" i="1" a="1"/>
  <c r="Y2143" i="1" s="1"/>
  <c r="Y2144" i="1" a="1"/>
  <c r="Y2144" i="1"/>
  <c r="Y2145" i="1" a="1"/>
  <c r="Y2145" i="1" s="1"/>
  <c r="Y2146" i="1" a="1"/>
  <c r="Y2146" i="1" s="1"/>
  <c r="Y2147" i="1" a="1"/>
  <c r="Y2147" i="1" s="1"/>
  <c r="Y2148" i="1" a="1"/>
  <c r="Y2148" i="1" s="1"/>
  <c r="Y2149" i="1" a="1"/>
  <c r="Y2149" i="1"/>
  <c r="Y2150" i="1" a="1"/>
  <c r="Y2150" i="1" s="1"/>
  <c r="Y2151" i="1" a="1"/>
  <c r="Y2151" i="1" s="1"/>
  <c r="Y2152" i="1" a="1"/>
  <c r="Y2152" i="1" s="1"/>
  <c r="Y2153" i="1" a="1"/>
  <c r="Y2153" i="1" s="1"/>
  <c r="Y2154" i="1" a="1"/>
  <c r="Y2154" i="1" s="1"/>
  <c r="Y2155" i="1" a="1"/>
  <c r="Y2155" i="1" s="1"/>
  <c r="Y2156" i="1" a="1"/>
  <c r="Y2156" i="1" s="1"/>
  <c r="Y2157" i="1" a="1"/>
  <c r="Y2157" i="1" s="1"/>
  <c r="Y2158" i="1" a="1"/>
  <c r="Y2158" i="1"/>
  <c r="Y2159" i="1" a="1"/>
  <c r="Y2159" i="1" s="1"/>
  <c r="Y2160" i="1" a="1"/>
  <c r="Y2160" i="1" s="1"/>
  <c r="Y2161" i="1" a="1"/>
  <c r="Y2161" i="1" s="1"/>
  <c r="Y2162" i="1" a="1"/>
  <c r="Y2162" i="1"/>
  <c r="Y2163" i="1" a="1"/>
  <c r="Y2163" i="1" s="1"/>
  <c r="Y2164" i="1" a="1"/>
  <c r="Y2164" i="1" s="1"/>
  <c r="Y2165" i="1" a="1"/>
  <c r="Y2165" i="1"/>
  <c r="Y2166" i="1" a="1"/>
  <c r="Y2166" i="1" s="1"/>
  <c r="Y2167" i="1" a="1"/>
  <c r="Y2167" i="1" s="1"/>
  <c r="Y2168" i="1" a="1"/>
  <c r="Y2168" i="1" s="1"/>
  <c r="Y2169" i="1" a="1"/>
  <c r="Y2169" i="1"/>
  <c r="Y2170" i="1" a="1"/>
  <c r="Y2170" i="1" s="1"/>
  <c r="Y2171" i="1" a="1"/>
  <c r="Y2171" i="1" s="1"/>
  <c r="Y2172" i="1" a="1"/>
  <c r="Y2172" i="1" s="1"/>
  <c r="Y2173" i="1" a="1"/>
  <c r="Y2173" i="1" s="1"/>
  <c r="Y2174" i="1" a="1"/>
  <c r="Y2174" i="1" s="1"/>
  <c r="Y2175" i="1" a="1"/>
  <c r="Y2175" i="1" s="1"/>
  <c r="Y2176" i="1" a="1"/>
  <c r="Y2176" i="1" s="1"/>
  <c r="Y2177" i="1" a="1"/>
  <c r="Y2177" i="1" s="1"/>
  <c r="Y2178" i="1" a="1"/>
  <c r="Y2178" i="1" s="1"/>
  <c r="Y2179" i="1" a="1"/>
  <c r="Y2179" i="1" s="1"/>
  <c r="Y2180" i="1" a="1"/>
  <c r="Y2180" i="1" s="1"/>
  <c r="Y2181" i="1" a="1"/>
  <c r="Y2181" i="1" s="1"/>
  <c r="Y2182" i="1" a="1"/>
  <c r="Y2182" i="1" s="1"/>
  <c r="Y2183" i="1" a="1"/>
  <c r="Y2183" i="1" s="1"/>
  <c r="Y2184" i="1" a="1"/>
  <c r="Y2184" i="1" s="1"/>
  <c r="Y2185" i="1" a="1"/>
  <c r="Y2185" i="1" s="1"/>
  <c r="Y2186" i="1" a="1"/>
  <c r="Y2186" i="1" s="1"/>
  <c r="Y2187" i="1" a="1"/>
  <c r="Y2187" i="1" s="1"/>
  <c r="Y2188" i="1" a="1"/>
  <c r="Y2188" i="1" s="1"/>
  <c r="Y2189" i="1" a="1"/>
  <c r="Y2189" i="1" s="1"/>
  <c r="Y2190" i="1" a="1"/>
  <c r="Y2190" i="1" s="1"/>
  <c r="Y2191" i="1" a="1"/>
  <c r="Y2191" i="1" s="1"/>
  <c r="Y2192" i="1" a="1"/>
  <c r="Y2192" i="1" s="1"/>
  <c r="Y2193" i="1" a="1"/>
  <c r="Y2193" i="1" s="1"/>
  <c r="Y2194" i="1" a="1"/>
  <c r="Y2194" i="1" s="1"/>
  <c r="Y2195" i="1" a="1"/>
  <c r="Y2195" i="1" s="1"/>
  <c r="Y2196" i="1" a="1"/>
  <c r="Y2196" i="1" s="1"/>
  <c r="Y2197" i="1" a="1"/>
  <c r="Y2197" i="1" s="1"/>
  <c r="Y2198" i="1" a="1"/>
  <c r="Y2198" i="1" s="1"/>
  <c r="Y2199" i="1" a="1"/>
  <c r="Y2199" i="1" s="1"/>
  <c r="Y2200" i="1" a="1"/>
  <c r="Y2200" i="1" s="1"/>
  <c r="Y2201" i="1" a="1"/>
  <c r="Y2201" i="1" s="1"/>
  <c r="Y2202" i="1" a="1"/>
  <c r="Y2202" i="1" s="1"/>
  <c r="Y2203" i="1" a="1"/>
  <c r="Y2203" i="1" s="1"/>
  <c r="Y2204" i="1" a="1"/>
  <c r="Y2204" i="1" s="1"/>
  <c r="Y2205" i="1" a="1"/>
  <c r="Y2205" i="1" s="1"/>
  <c r="Y2206" i="1" a="1"/>
  <c r="Y2206" i="1" s="1"/>
  <c r="Y2207" i="1" a="1"/>
  <c r="Y2207" i="1" s="1"/>
  <c r="Y2208" i="1" a="1"/>
  <c r="Y2208" i="1" s="1"/>
  <c r="Y2209" i="1" a="1"/>
  <c r="Y2209" i="1" s="1"/>
  <c r="Y2210" i="1" a="1"/>
  <c r="Y2210" i="1" s="1"/>
  <c r="Y2211" i="1" a="1"/>
  <c r="Y2211" i="1" s="1"/>
  <c r="Y2212" i="1" a="1"/>
  <c r="Y2212" i="1"/>
  <c r="Y2213" i="1" a="1"/>
  <c r="Y2213" i="1" s="1"/>
  <c r="Y2214" i="1" a="1"/>
  <c r="Y2214" i="1" s="1"/>
  <c r="Y2215" i="1" a="1"/>
  <c r="Y2215" i="1" s="1"/>
  <c r="Y2216" i="1" a="1"/>
  <c r="Y2216" i="1" s="1"/>
  <c r="Y2217" i="1" a="1"/>
  <c r="Y2217" i="1" s="1"/>
  <c r="Y2218" i="1" a="1"/>
  <c r="Y2218" i="1" s="1"/>
  <c r="Y2219" i="1" a="1"/>
  <c r="Y2219" i="1" s="1"/>
  <c r="Y2220" i="1" a="1"/>
  <c r="Y2220" i="1" s="1"/>
  <c r="Y2221" i="1" a="1"/>
  <c r="Y2221" i="1" s="1"/>
  <c r="Y2222" i="1" a="1"/>
  <c r="Y2222" i="1" s="1"/>
  <c r="Y2223" i="1" a="1"/>
  <c r="Y2223" i="1" s="1"/>
  <c r="Y2224" i="1" a="1"/>
  <c r="Y2224" i="1" s="1"/>
  <c r="Y2225" i="1" a="1"/>
  <c r="Y2225" i="1" s="1"/>
  <c r="Y2226" i="1" a="1"/>
  <c r="Y2226" i="1" s="1"/>
  <c r="Y2227" i="1" a="1"/>
  <c r="Y2227" i="1" s="1"/>
  <c r="Y2228" i="1" a="1"/>
  <c r="Y2228" i="1" s="1"/>
  <c r="Y2229" i="1" a="1"/>
  <c r="Y2229" i="1" s="1"/>
  <c r="Y2230" i="1" a="1"/>
  <c r="Y2230" i="1" s="1"/>
  <c r="Y2231" i="1" a="1"/>
  <c r="Y2231" i="1" s="1"/>
  <c r="Y2232" i="1" a="1"/>
  <c r="Y2232" i="1" s="1"/>
  <c r="Y2233" i="1" a="1"/>
  <c r="Y2233" i="1" s="1"/>
  <c r="Y2234" i="1" a="1"/>
  <c r="Y2234" i="1" s="1"/>
  <c r="Y2235" i="1" a="1"/>
  <c r="Y2235" i="1" s="1"/>
  <c r="Y2236" i="1" a="1"/>
  <c r="Y2236" i="1"/>
  <c r="Y2237" i="1" a="1"/>
  <c r="Y2237" i="1"/>
  <c r="Y2238" i="1" a="1"/>
  <c r="Y2238" i="1" s="1"/>
  <c r="Y2239" i="1" a="1"/>
  <c r="Y2239" i="1" s="1"/>
  <c r="Y2240" i="1" a="1"/>
  <c r="Y2240" i="1" s="1"/>
  <c r="Y2241" i="1" a="1"/>
  <c r="Y2241" i="1" s="1"/>
  <c r="Y2242" i="1" a="1"/>
  <c r="Y2242" i="1" s="1"/>
  <c r="Y2243" i="1" a="1"/>
  <c r="Y2243" i="1" s="1"/>
  <c r="Y2244" i="1" a="1"/>
  <c r="Y2244" i="1" s="1"/>
  <c r="Y2245" i="1" a="1"/>
  <c r="Y2245" i="1" s="1"/>
  <c r="Y2246" i="1" a="1"/>
  <c r="Y2246" i="1" s="1"/>
  <c r="Y2247" i="1" a="1"/>
  <c r="Y2247" i="1" s="1"/>
  <c r="Y2248" i="1" a="1"/>
  <c r="Y2248" i="1" s="1"/>
  <c r="Y2249" i="1" a="1"/>
  <c r="Y2249" i="1"/>
  <c r="Y2250" i="1" a="1"/>
  <c r="Y2250" i="1" s="1"/>
  <c r="Y2251" i="1" a="1"/>
  <c r="Y2251" i="1" s="1"/>
  <c r="Y2252" i="1" a="1"/>
  <c r="Y2252" i="1" s="1"/>
  <c r="Y2253" i="1" a="1"/>
  <c r="Y2253" i="1" s="1"/>
  <c r="Y2254" i="1" a="1"/>
  <c r="Y2254" i="1" s="1"/>
  <c r="Y2255" i="1" a="1"/>
  <c r="Y2255" i="1"/>
  <c r="Y2256" i="1" a="1"/>
  <c r="Y2256" i="1" s="1"/>
  <c r="Y2257" i="1" a="1"/>
  <c r="Y2257" i="1" s="1"/>
  <c r="Y2258" i="1" a="1"/>
  <c r="Y2258" i="1" s="1"/>
  <c r="Y2259" i="1" a="1"/>
  <c r="Y2259" i="1" s="1"/>
  <c r="Y2260" i="1" a="1"/>
  <c r="Y2260" i="1"/>
  <c r="Y2261" i="1" a="1"/>
  <c r="Y2261" i="1"/>
  <c r="Y2262" i="1" a="1"/>
  <c r="Y2262" i="1" s="1"/>
  <c r="Y2263" i="1" a="1"/>
  <c r="Y2263" i="1" s="1"/>
  <c r="Y2264" i="1" a="1"/>
  <c r="Y2264" i="1" s="1"/>
  <c r="Y2265" i="1" a="1"/>
  <c r="Y2265" i="1" s="1"/>
  <c r="Y2266" i="1" a="1"/>
  <c r="Y2266" i="1" s="1"/>
  <c r="Y2267" i="1" a="1"/>
  <c r="Y2267" i="1" s="1"/>
  <c r="Y2268" i="1" a="1"/>
  <c r="Y2268" i="1" s="1"/>
  <c r="Y2269" i="1" a="1"/>
  <c r="Y2269" i="1"/>
  <c r="Y2270" i="1" a="1"/>
  <c r="Y2270" i="1" s="1"/>
  <c r="Y2271" i="1" a="1"/>
  <c r="Y2271" i="1" s="1"/>
  <c r="Y2272" i="1" a="1"/>
  <c r="Y2272" i="1" s="1"/>
  <c r="Y2273" i="1" a="1"/>
  <c r="Y2273" i="1" s="1"/>
  <c r="Y2274" i="1" a="1"/>
  <c r="Y2274" i="1" s="1"/>
  <c r="Y2275" i="1" a="1"/>
  <c r="Y2275" i="1" s="1"/>
  <c r="Y2276" i="1" a="1"/>
  <c r="Y2276" i="1"/>
  <c r="Y2277" i="1" a="1"/>
  <c r="Y2277" i="1" s="1"/>
  <c r="Y2278" i="1" a="1"/>
  <c r="Y2278" i="1" s="1"/>
  <c r="Y2279" i="1" a="1"/>
  <c r="Y2279" i="1" s="1"/>
  <c r="Y2280" i="1" a="1"/>
  <c r="Y2280" i="1" s="1"/>
  <c r="Y2281" i="1" a="1"/>
  <c r="Y2281" i="1" s="1"/>
  <c r="Y2282" i="1" a="1"/>
  <c r="Y2282" i="1" s="1"/>
  <c r="Y2283" i="1" a="1"/>
  <c r="Y2283" i="1" s="1"/>
  <c r="Y2284" i="1" a="1"/>
  <c r="Y2284" i="1" s="1"/>
  <c r="Y2285" i="1" a="1"/>
  <c r="Y2285" i="1" s="1"/>
  <c r="Y2286" i="1" a="1"/>
  <c r="Y2286" i="1" s="1"/>
  <c r="Y2287" i="1" a="1"/>
  <c r="Y2287" i="1" s="1"/>
  <c r="Y2288" i="1" a="1"/>
  <c r="Y2288" i="1" s="1"/>
  <c r="Y2289" i="1" a="1"/>
  <c r="Y2289" i="1" s="1"/>
  <c r="Y2290" i="1" a="1"/>
  <c r="Y2290" i="1" s="1"/>
  <c r="Y2291" i="1" a="1"/>
  <c r="Y2291" i="1" s="1"/>
  <c r="Y2292" i="1" a="1"/>
  <c r="Y2292" i="1" s="1"/>
  <c r="Y2293" i="1" a="1"/>
  <c r="Y2293" i="1"/>
  <c r="Y2294" i="1" a="1"/>
  <c r="Y2294" i="1" s="1"/>
  <c r="Y2295" i="1" a="1"/>
  <c r="Y2295" i="1" s="1"/>
  <c r="Y2296" i="1" a="1"/>
  <c r="Y2296" i="1" s="1"/>
  <c r="Y2297" i="1" a="1"/>
  <c r="Y2297" i="1" s="1"/>
  <c r="Y2298" i="1" a="1"/>
  <c r="Y2298" i="1" s="1"/>
  <c r="Y2299" i="1" a="1"/>
  <c r="Y2299" i="1" s="1"/>
  <c r="Y2300" i="1" a="1"/>
  <c r="Y2300" i="1" s="1"/>
  <c r="Y2301" i="1" a="1"/>
  <c r="Y2301" i="1" s="1"/>
  <c r="Y2302" i="1" a="1"/>
  <c r="Y2302" i="1" s="1"/>
  <c r="Y2303" i="1" a="1"/>
  <c r="Y2303" i="1" s="1"/>
  <c r="Y2304" i="1" a="1"/>
  <c r="Y2304" i="1" s="1"/>
  <c r="Y2305" i="1" a="1"/>
  <c r="Y2305" i="1" s="1"/>
  <c r="Y2306" i="1" a="1"/>
  <c r="Y2306" i="1" s="1"/>
  <c r="Y2307" i="1" a="1"/>
  <c r="Y2307" i="1" s="1"/>
  <c r="Y2308" i="1" a="1"/>
  <c r="Y2308" i="1" s="1"/>
  <c r="Y2309" i="1" a="1"/>
  <c r="Y2309" i="1"/>
  <c r="Y2310" i="1" a="1"/>
  <c r="Y2310" i="1"/>
  <c r="Y2311" i="1" a="1"/>
  <c r="Y2311" i="1" s="1"/>
  <c r="Y2312" i="1" a="1"/>
  <c r="Y2312" i="1" s="1"/>
  <c r="Y2313" i="1" a="1"/>
  <c r="Y2313" i="1" s="1"/>
  <c r="Y2314" i="1" a="1"/>
  <c r="Y2314" i="1" s="1"/>
  <c r="Y2315" i="1" a="1"/>
  <c r="Y2315" i="1"/>
  <c r="Y2316" i="1" a="1"/>
  <c r="Y2316" i="1" s="1"/>
  <c r="Y2317" i="1" a="1"/>
  <c r="Y2317" i="1" s="1"/>
  <c r="Y2318" i="1" a="1"/>
  <c r="Y2318" i="1" s="1"/>
  <c r="Y2319" i="1" a="1"/>
  <c r="Y2319" i="1" s="1"/>
  <c r="Y2320" i="1" a="1"/>
  <c r="Y2320" i="1" s="1"/>
  <c r="Y2321" i="1" a="1"/>
  <c r="Y2321" i="1" s="1"/>
  <c r="Y2322" i="1" a="1"/>
  <c r="Y2322" i="1" s="1"/>
  <c r="Y2323" i="1" a="1"/>
  <c r="Y2323" i="1" s="1"/>
  <c r="Y2324" i="1" a="1"/>
  <c r="Y2324" i="1" s="1"/>
  <c r="Y2325" i="1" a="1"/>
  <c r="Y2325" i="1" s="1"/>
  <c r="Y2326" i="1" a="1"/>
  <c r="Y2326" i="1"/>
  <c r="Y2327" i="1" a="1"/>
  <c r="Y2327" i="1" s="1"/>
  <c r="Y2328" i="1" a="1"/>
  <c r="Y2328" i="1" s="1"/>
  <c r="Y2329" i="1" a="1"/>
  <c r="Y2329" i="1" s="1"/>
  <c r="Y2330" i="1" a="1"/>
  <c r="Y2330" i="1" s="1"/>
  <c r="Y2331" i="1" a="1"/>
  <c r="Y2331" i="1" s="1"/>
  <c r="Y2332" i="1" a="1"/>
  <c r="Y2332" i="1" s="1"/>
  <c r="Y2333" i="1" a="1"/>
  <c r="Y2333" i="1" s="1"/>
  <c r="Y2334" i="1" a="1"/>
  <c r="Y2334" i="1" s="1"/>
  <c r="Y2335" i="1" a="1"/>
  <c r="Y2335" i="1" s="1"/>
  <c r="Y2336" i="1" a="1"/>
  <c r="Y2336" i="1" s="1"/>
  <c r="Y2337" i="1" a="1"/>
  <c r="Y2337" i="1" s="1"/>
  <c r="Y2338" i="1" a="1"/>
  <c r="Y2338" i="1" s="1"/>
  <c r="Y2339" i="1" a="1"/>
  <c r="Y2339" i="1" s="1"/>
  <c r="Y2340" i="1" a="1"/>
  <c r="Y2340" i="1" s="1"/>
  <c r="Y2341" i="1" a="1"/>
  <c r="Y2341" i="1" s="1"/>
  <c r="Y2342" i="1" a="1"/>
  <c r="Y2342" i="1" s="1"/>
  <c r="Y2343" i="1" a="1"/>
  <c r="Y2343" i="1" s="1"/>
  <c r="Y2344" i="1" a="1"/>
  <c r="Y2344" i="1" s="1"/>
  <c r="Y2345" i="1" a="1"/>
  <c r="Y2345" i="1" s="1"/>
  <c r="Y2346" i="1" a="1"/>
  <c r="Y2346" i="1"/>
  <c r="Y2347" i="1" a="1"/>
  <c r="Y2347" i="1" s="1"/>
  <c r="Y2348" i="1" a="1"/>
  <c r="Y2348" i="1" s="1"/>
  <c r="Y2349" i="1" a="1"/>
  <c r="Y2349" i="1" s="1"/>
  <c r="Y2350" i="1" a="1"/>
  <c r="Y2350" i="1" s="1"/>
  <c r="Y2351" i="1" a="1"/>
  <c r="Y2351" i="1" s="1"/>
  <c r="Y2352" i="1" a="1"/>
  <c r="Y2352" i="1" s="1"/>
  <c r="Y2353" i="1" a="1"/>
  <c r="Y2353" i="1" s="1"/>
  <c r="Y2354" i="1" a="1"/>
  <c r="Y2354" i="1" s="1"/>
  <c r="Y2355" i="1" a="1"/>
  <c r="Y2355" i="1" s="1"/>
  <c r="Y2356" i="1" a="1"/>
  <c r="Y2356" i="1" s="1"/>
  <c r="Y2357" i="1" a="1"/>
  <c r="Y2357" i="1" s="1"/>
  <c r="Y2358" i="1" a="1"/>
  <c r="Y2358" i="1" s="1"/>
  <c r="Y2359" i="1" a="1"/>
  <c r="Y2359" i="1" s="1"/>
  <c r="Y2360" i="1" a="1"/>
  <c r="Y2360" i="1" s="1"/>
  <c r="Y2361" i="1" a="1"/>
  <c r="Y2361" i="1" s="1"/>
  <c r="Y2362" i="1" a="1"/>
  <c r="Y2362" i="1" s="1"/>
  <c r="Y2363" i="1" a="1"/>
  <c r="Y2363" i="1" s="1"/>
  <c r="Y2364" i="1" a="1"/>
  <c r="Y2364" i="1" s="1"/>
  <c r="Y2365" i="1" a="1"/>
  <c r="Y2365" i="1" s="1"/>
  <c r="Y2366" i="1" a="1"/>
  <c r="Y2366" i="1" s="1"/>
  <c r="Y2367" i="1" a="1"/>
  <c r="Y2367" i="1" s="1"/>
  <c r="Y2368" i="1" a="1"/>
  <c r="Y2368" i="1"/>
  <c r="Y2369" i="1" a="1"/>
  <c r="Y2369" i="1" s="1"/>
  <c r="Y2370" i="1" a="1"/>
  <c r="Y2370" i="1" s="1"/>
  <c r="Y2371" i="1" a="1"/>
  <c r="Y2371" i="1"/>
  <c r="Y2372" i="1" a="1"/>
  <c r="Y2372" i="1" s="1"/>
  <c r="Y2373" i="1" a="1"/>
  <c r="Y2373" i="1" s="1"/>
  <c r="Y2374" i="1" a="1"/>
  <c r="Y2374" i="1" s="1"/>
  <c r="Y2375" i="1" a="1"/>
  <c r="Y2375" i="1" s="1"/>
  <c r="Y2376" i="1" a="1"/>
  <c r="Y2376" i="1" s="1"/>
  <c r="Y2377" i="1" a="1"/>
  <c r="Y2377" i="1" s="1"/>
  <c r="Y2378" i="1" a="1"/>
  <c r="Y2378" i="1" s="1"/>
  <c r="Y2379" i="1" a="1"/>
  <c r="Y2379" i="1" s="1"/>
  <c r="Y2380" i="1" a="1"/>
  <c r="Y2380" i="1" s="1"/>
  <c r="Y2381" i="1" a="1"/>
  <c r="Y2381" i="1" s="1"/>
  <c r="Y2382" i="1" a="1"/>
  <c r="Y2382" i="1" s="1"/>
  <c r="Y2383" i="1" a="1"/>
  <c r="Y2383" i="1" s="1"/>
  <c r="Y2384" i="1" a="1"/>
  <c r="Y2384" i="1" s="1"/>
  <c r="Y2385" i="1" a="1"/>
  <c r="Y2385" i="1" s="1"/>
  <c r="Y2386" i="1" a="1"/>
  <c r="Y2386" i="1" s="1"/>
  <c r="Y2387" i="1" a="1"/>
  <c r="Y2387" i="1" s="1"/>
  <c r="Y2388" i="1" a="1"/>
  <c r="Y2388" i="1" s="1"/>
  <c r="Y2389" i="1" a="1"/>
  <c r="Y2389" i="1" s="1"/>
  <c r="Y2390" i="1" a="1"/>
  <c r="Y2390" i="1" s="1"/>
  <c r="Y2391" i="1" a="1"/>
  <c r="Y2391" i="1" s="1"/>
  <c r="Y2392" i="1" a="1"/>
  <c r="Y2392" i="1" s="1"/>
  <c r="Y2393" i="1" a="1"/>
  <c r="Y2393" i="1"/>
  <c r="Y2394" i="1" a="1"/>
  <c r="Y2394" i="1"/>
  <c r="Y2395" i="1" a="1"/>
  <c r="Y2395" i="1" s="1"/>
  <c r="Y2396" i="1" a="1"/>
  <c r="Y2396" i="1" s="1"/>
  <c r="Y2397" i="1" a="1"/>
  <c r="Y2397" i="1" s="1"/>
  <c r="Y2398" i="1" a="1"/>
  <c r="Y2398" i="1" s="1"/>
  <c r="Y2399" i="1" a="1"/>
  <c r="Y2399" i="1" s="1"/>
  <c r="Y2400" i="1" a="1"/>
  <c r="Y2400" i="1" s="1"/>
  <c r="Y2401" i="1" a="1"/>
  <c r="Y2401" i="1" s="1"/>
  <c r="Y2402" i="1" a="1"/>
  <c r="Y2402" i="1"/>
  <c r="Y2403" i="1" a="1"/>
  <c r="Y2403" i="1" s="1"/>
  <c r="Y2404" i="1" a="1"/>
  <c r="Y2404" i="1" s="1"/>
  <c r="Y2405" i="1" a="1"/>
  <c r="Y2405" i="1" s="1"/>
  <c r="Y2406" i="1" a="1"/>
  <c r="Y2406" i="1" s="1"/>
  <c r="Y2407" i="1" a="1"/>
  <c r="Y2407" i="1" s="1"/>
  <c r="Y2408" i="1" a="1"/>
  <c r="Y2408" i="1" s="1"/>
  <c r="Y2409" i="1" a="1"/>
  <c r="Y2409" i="1" s="1"/>
  <c r="Y2410" i="1" a="1"/>
  <c r="Y2410" i="1" s="1"/>
  <c r="Y2411" i="1" a="1"/>
  <c r="Y2411" i="1" s="1"/>
  <c r="Y2412" i="1" a="1"/>
  <c r="Y2412" i="1" s="1"/>
  <c r="Y2413" i="1" a="1"/>
  <c r="Y2413" i="1" s="1"/>
  <c r="Y2414" i="1" a="1"/>
  <c r="Y2414" i="1" s="1"/>
  <c r="Y2415" i="1" a="1"/>
  <c r="Y2415" i="1" s="1"/>
  <c r="Y2416" i="1" a="1"/>
  <c r="Y2416" i="1" s="1"/>
  <c r="Y2417" i="1" a="1"/>
  <c r="Y2417" i="1" s="1"/>
  <c r="Y2418" i="1" a="1"/>
  <c r="Y2418" i="1"/>
  <c r="Y2419" i="1" a="1"/>
  <c r="Y2419" i="1"/>
  <c r="Y2420" i="1" a="1"/>
  <c r="Y2420" i="1" s="1"/>
  <c r="Y2421" i="1" a="1"/>
  <c r="Y2421" i="1" s="1"/>
  <c r="Y2422" i="1" a="1"/>
  <c r="Y2422" i="1" s="1"/>
  <c r="Y2423" i="1" a="1"/>
  <c r="Y2423" i="1" s="1"/>
  <c r="Y2424" i="1" a="1"/>
  <c r="Y2424" i="1" s="1"/>
  <c r="Y2425" i="1" a="1"/>
  <c r="Y2425" i="1" s="1"/>
  <c r="Y2426" i="1" a="1"/>
  <c r="Y2426" i="1" s="1"/>
  <c r="Y2427" i="1" a="1"/>
  <c r="Y2427" i="1" s="1"/>
  <c r="Y2428" i="1" a="1"/>
  <c r="Y2428" i="1" s="1"/>
  <c r="Y2429" i="1" a="1"/>
  <c r="Y2429" i="1" s="1"/>
  <c r="Y2430" i="1" a="1"/>
  <c r="Y2430" i="1" s="1"/>
  <c r="Y2431" i="1" a="1"/>
  <c r="Y2431" i="1" s="1"/>
  <c r="Y2432" i="1" a="1"/>
  <c r="Y2432" i="1" s="1"/>
  <c r="Y2433" i="1" a="1"/>
  <c r="Y2433" i="1" s="1"/>
  <c r="Y2434" i="1" a="1"/>
  <c r="Y2434" i="1"/>
  <c r="Y2435" i="1" a="1"/>
  <c r="Y2435" i="1" s="1"/>
  <c r="Y2436" i="1" a="1"/>
  <c r="Y2436" i="1" s="1"/>
  <c r="Y2437" i="1" a="1"/>
  <c r="Y2437" i="1" s="1"/>
  <c r="Y2438" i="1" a="1"/>
  <c r="Y2438" i="1" s="1"/>
  <c r="Y2439" i="1" a="1"/>
  <c r="Y2439" i="1" s="1"/>
  <c r="Y2440" i="1" a="1"/>
  <c r="Y2440" i="1" s="1"/>
  <c r="Y2441" i="1" a="1"/>
  <c r="Y2441" i="1" s="1"/>
  <c r="Y2442" i="1" a="1"/>
  <c r="Y2442" i="1" s="1"/>
  <c r="Y2443" i="1" a="1"/>
  <c r="Y2443" i="1" s="1"/>
  <c r="Y2444" i="1" a="1"/>
  <c r="Y2444" i="1" s="1"/>
  <c r="Y2445" i="1" a="1"/>
  <c r="Y2445" i="1" s="1"/>
  <c r="Y2446" i="1" a="1"/>
  <c r="Y2446" i="1" s="1"/>
  <c r="Y2447" i="1" a="1"/>
  <c r="Y2447" i="1" s="1"/>
  <c r="Y2448" i="1" a="1"/>
  <c r="Y2448" i="1" s="1"/>
  <c r="Y2449" i="1" a="1"/>
  <c r="Y2449" i="1"/>
  <c r="Y2450" i="1" a="1"/>
  <c r="Y2450" i="1" s="1"/>
  <c r="Y2451" i="1" a="1"/>
  <c r="Y2451" i="1" s="1"/>
  <c r="Y2452" i="1" a="1"/>
  <c r="Y2452" i="1" s="1"/>
  <c r="Y2453" i="1" a="1"/>
  <c r="Y2453" i="1" s="1"/>
  <c r="Y2454" i="1" a="1"/>
  <c r="Y2454" i="1" s="1"/>
  <c r="Y2455" i="1" a="1"/>
  <c r="Y2455" i="1" s="1"/>
  <c r="Y2456" i="1" a="1"/>
  <c r="Y2456" i="1" s="1"/>
  <c r="Y2457" i="1" a="1"/>
  <c r="Y2457" i="1" s="1"/>
  <c r="Y2458" i="1" a="1"/>
  <c r="Y2458" i="1" s="1"/>
  <c r="Y2459" i="1" a="1"/>
  <c r="Y2459" i="1" s="1"/>
  <c r="Y2460" i="1" a="1"/>
  <c r="Y2460" i="1" s="1"/>
  <c r="Y2461" i="1" a="1"/>
  <c r="Y2461" i="1" s="1"/>
  <c r="Y2462" i="1" a="1"/>
  <c r="Y2462" i="1" s="1"/>
  <c r="Y2463" i="1" a="1"/>
  <c r="Y2463" i="1" s="1"/>
  <c r="Y2464" i="1" a="1"/>
  <c r="Y2464" i="1" s="1"/>
  <c r="Y2465" i="1" a="1"/>
  <c r="Y2465" i="1" s="1"/>
  <c r="Y2466" i="1" a="1"/>
  <c r="Y2466" i="1" s="1"/>
  <c r="Y2467" i="1" a="1"/>
  <c r="Y2467" i="1" s="1"/>
  <c r="Y2468" i="1" a="1"/>
  <c r="Y2468" i="1" s="1"/>
  <c r="Y2469" i="1" a="1"/>
  <c r="Y2469" i="1" s="1"/>
  <c r="Y2470" i="1" a="1"/>
  <c r="Y2470" i="1" s="1"/>
  <c r="Y2471" i="1" a="1"/>
  <c r="Y2471" i="1" s="1"/>
  <c r="Y2472" i="1" a="1"/>
  <c r="Y2472" i="1" s="1"/>
  <c r="Y2473" i="1" a="1"/>
  <c r="Y2473" i="1" s="1"/>
  <c r="Y2474" i="1" a="1"/>
  <c r="Y2474" i="1" s="1"/>
  <c r="Y2475" i="1" a="1"/>
  <c r="Y2475" i="1" s="1"/>
  <c r="Y2476" i="1" a="1"/>
  <c r="Y2476" i="1" s="1"/>
  <c r="Y2477" i="1" a="1"/>
  <c r="Y2477" i="1" s="1"/>
  <c r="Y2478" i="1" a="1"/>
  <c r="Y2478" i="1" s="1"/>
  <c r="Y2479" i="1" a="1"/>
  <c r="Y2479" i="1" s="1"/>
  <c r="Y2480" i="1" a="1"/>
  <c r="Y2480" i="1" s="1"/>
  <c r="Y2481" i="1" a="1"/>
  <c r="Y2481" i="1" s="1"/>
  <c r="Y2482" i="1" a="1"/>
  <c r="Y2482" i="1" s="1"/>
  <c r="Y2483" i="1" a="1"/>
  <c r="Y2483" i="1" s="1"/>
  <c r="Y2484" i="1" a="1"/>
  <c r="Y2484" i="1" s="1"/>
  <c r="Y2485" i="1" a="1"/>
  <c r="Y2485" i="1" s="1"/>
  <c r="Y2486" i="1" a="1"/>
  <c r="Y2486" i="1" s="1"/>
  <c r="Y2487" i="1" a="1"/>
  <c r="Y2487" i="1" s="1"/>
  <c r="Y2488" i="1" a="1"/>
  <c r="Y2488" i="1" s="1"/>
  <c r="Y2489" i="1" a="1"/>
  <c r="Y2489" i="1" s="1"/>
  <c r="Y2490" i="1" a="1"/>
  <c r="Y2490" i="1" s="1"/>
  <c r="Y2491" i="1" a="1"/>
  <c r="Y2491" i="1" s="1"/>
  <c r="Y2492" i="1" a="1"/>
  <c r="Y2492" i="1"/>
  <c r="Y2493" i="1" a="1"/>
  <c r="Y2493" i="1" s="1"/>
  <c r="Y2494" i="1" a="1"/>
  <c r="Y2494" i="1" s="1"/>
  <c r="Y2495" i="1" a="1"/>
  <c r="Y2495" i="1"/>
  <c r="Y2496" i="1" a="1"/>
  <c r="Y2496" i="1" s="1"/>
  <c r="Y2497" i="1" a="1"/>
  <c r="Y2497" i="1" s="1"/>
  <c r="Y2498" i="1" a="1"/>
  <c r="Y2498" i="1" s="1"/>
  <c r="Y2499" i="1" a="1"/>
  <c r="Y2499" i="1" s="1"/>
  <c r="Y2500" i="1" a="1"/>
  <c r="Y2500" i="1" s="1"/>
  <c r="Y2501" i="1" a="1"/>
  <c r="Y2501" i="1" s="1"/>
  <c r="Y2502" i="1" a="1"/>
  <c r="Y2502" i="1" s="1"/>
  <c r="Y2503" i="1" a="1"/>
  <c r="Y2503" i="1" s="1"/>
  <c r="Y2504" i="1" a="1"/>
  <c r="Y2504" i="1" s="1"/>
  <c r="Y2505" i="1" a="1"/>
  <c r="Y2505" i="1" s="1"/>
  <c r="Y2506" i="1" a="1"/>
  <c r="Y2506" i="1" s="1"/>
  <c r="Y2507" i="1" a="1"/>
  <c r="Y2507" i="1" s="1"/>
  <c r="Y2508" i="1" a="1"/>
  <c r="Y2508" i="1" s="1"/>
  <c r="Y2509" i="1" a="1"/>
  <c r="Y2509" i="1"/>
  <c r="Y2510" i="1" a="1"/>
  <c r="Y2510" i="1" s="1"/>
  <c r="Y2511" i="1" a="1"/>
  <c r="Y2511" i="1" s="1"/>
  <c r="Y2512" i="1" a="1"/>
  <c r="Y2512" i="1" s="1"/>
  <c r="Y2513" i="1" a="1"/>
  <c r="Y2513" i="1" s="1"/>
  <c r="Y2514" i="1" a="1"/>
  <c r="Y2514" i="1" s="1"/>
  <c r="Y2515" i="1" a="1"/>
  <c r="Y2515" i="1" s="1"/>
  <c r="Y2516" i="1" a="1"/>
  <c r="Y2516" i="1"/>
  <c r="Y2517" i="1" a="1"/>
  <c r="Y2517" i="1"/>
  <c r="Y2518" i="1" a="1"/>
  <c r="Y2518" i="1" s="1"/>
  <c r="Y2519" i="1" a="1"/>
  <c r="Y2519" i="1" s="1"/>
  <c r="Y2520" i="1" a="1"/>
  <c r="Y2520" i="1" s="1"/>
  <c r="Y2521" i="1" a="1"/>
  <c r="Y2521" i="1" s="1"/>
  <c r="Y2522" i="1" a="1"/>
  <c r="Y2522" i="1"/>
  <c r="Y2523" i="1" a="1"/>
  <c r="Y2523" i="1" s="1"/>
  <c r="Y2524" i="1" a="1"/>
  <c r="Y2524" i="1" s="1"/>
  <c r="Y2525" i="1" a="1"/>
  <c r="Y2525" i="1" s="1"/>
  <c r="Y2526" i="1" a="1"/>
  <c r="Y2526" i="1" s="1"/>
  <c r="Y2527" i="1" a="1"/>
  <c r="Y2527" i="1" s="1"/>
  <c r="Y2528" i="1" a="1"/>
  <c r="Y2528" i="1" s="1"/>
  <c r="Y2529" i="1" a="1"/>
  <c r="Y2529" i="1" s="1"/>
  <c r="Y2530" i="1" a="1"/>
  <c r="Y2530" i="1" s="1"/>
  <c r="Y2531" i="1" a="1"/>
  <c r="Y2531" i="1" s="1"/>
  <c r="Y2532" i="1" a="1"/>
  <c r="Y2532" i="1" s="1"/>
  <c r="Y2533" i="1" a="1"/>
  <c r="Y2533" i="1"/>
  <c r="Y2534" i="1" a="1"/>
  <c r="Y2534" i="1" s="1"/>
  <c r="Y2535" i="1" a="1"/>
  <c r="Y2535" i="1" s="1"/>
  <c r="Y2536" i="1" a="1"/>
  <c r="Y2536" i="1"/>
  <c r="Y2537" i="1" a="1"/>
  <c r="Y2537" i="1" s="1"/>
  <c r="Y2538" i="1" a="1"/>
  <c r="Y2538" i="1" s="1"/>
  <c r="Y2539" i="1" a="1"/>
  <c r="Y2539" i="1" s="1"/>
  <c r="Y2540" i="1" a="1"/>
  <c r="Y2540" i="1"/>
  <c r="Y2541" i="1" a="1"/>
  <c r="Y2541" i="1"/>
  <c r="Y2542" i="1" a="1"/>
  <c r="Y2542" i="1" s="1"/>
  <c r="Y2543" i="1" a="1"/>
  <c r="Y2543" i="1" s="1"/>
  <c r="Y2544" i="1" a="1"/>
  <c r="Y2544" i="1" s="1"/>
  <c r="Y2545" i="1" a="1"/>
  <c r="Y2545" i="1" s="1"/>
  <c r="Y2546" i="1" a="1"/>
  <c r="Y2546" i="1" s="1"/>
  <c r="Y2547" i="1" a="1"/>
  <c r="Y2547" i="1" s="1"/>
  <c r="Y2548" i="1" a="1"/>
  <c r="Y2548" i="1" s="1"/>
  <c r="Y2549" i="1" a="1"/>
  <c r="Y2549" i="1" s="1"/>
  <c r="Y2550" i="1" a="1"/>
  <c r="Y2550" i="1" s="1"/>
  <c r="Y2551" i="1" a="1"/>
  <c r="Y2551" i="1" s="1"/>
  <c r="Y2552" i="1" a="1"/>
  <c r="Y2552" i="1" s="1"/>
  <c r="Y2553" i="1" a="1"/>
  <c r="Y2553" i="1" s="1"/>
  <c r="Y2554" i="1" a="1"/>
  <c r="Y2554" i="1" s="1"/>
  <c r="Y2555" i="1" a="1"/>
  <c r="Y2555" i="1" s="1"/>
  <c r="Y2556" i="1" a="1"/>
  <c r="Y2556" i="1" s="1"/>
  <c r="Y2557" i="1" a="1"/>
  <c r="Y2557" i="1" s="1"/>
  <c r="Y2558" i="1" a="1"/>
  <c r="Y2558" i="1" s="1"/>
  <c r="Y2559" i="1" a="1"/>
  <c r="Y2559" i="1" s="1"/>
  <c r="Y2560" i="1" a="1"/>
  <c r="Y2560" i="1" s="1"/>
  <c r="Y2561" i="1" a="1"/>
  <c r="Y2561" i="1"/>
  <c r="Y2562" i="1" a="1"/>
  <c r="Y2562" i="1" s="1"/>
  <c r="Y2563" i="1" a="1"/>
  <c r="Y2563" i="1" s="1"/>
  <c r="Y2564" i="1" a="1"/>
  <c r="Y2564" i="1" s="1"/>
  <c r="Y2565" i="1" a="1"/>
  <c r="Y2565" i="1" s="1"/>
  <c r="Y2566" i="1" a="1"/>
  <c r="Y2566" i="1" s="1"/>
  <c r="Y2567" i="1" a="1"/>
  <c r="Y2567" i="1" s="1"/>
  <c r="Y2568" i="1" a="1"/>
  <c r="Y2568" i="1" s="1"/>
  <c r="Y2569" i="1" a="1"/>
  <c r="Y2569" i="1" s="1"/>
  <c r="Y2570" i="1" a="1"/>
  <c r="Y2570" i="1" s="1"/>
  <c r="Y2571" i="1" a="1"/>
  <c r="Y2571" i="1" s="1"/>
  <c r="Y2572" i="1" a="1"/>
  <c r="Y2572" i="1" s="1"/>
  <c r="Y2573" i="1" a="1"/>
  <c r="Y2573" i="1" s="1"/>
  <c r="Y2574" i="1" a="1"/>
  <c r="Y2574" i="1" s="1"/>
  <c r="Y2575" i="1" a="1"/>
  <c r="Y2575" i="1" s="1"/>
  <c r="Y2576" i="1" a="1"/>
  <c r="Y2576" i="1" s="1"/>
  <c r="Y2577" i="1" a="1"/>
  <c r="Y2577" i="1" s="1"/>
  <c r="Y2578" i="1" a="1"/>
  <c r="Y2578" i="1" s="1"/>
  <c r="Y2579" i="1" a="1"/>
  <c r="Y2579" i="1" s="1"/>
  <c r="Y2580" i="1" a="1"/>
  <c r="Y2580" i="1" s="1"/>
  <c r="Y2581" i="1" a="1"/>
  <c r="Y2581" i="1" s="1"/>
  <c r="Y2582" i="1" a="1"/>
  <c r="Y2582" i="1" s="1"/>
  <c r="Y2583" i="1" a="1"/>
  <c r="Y2583" i="1" s="1"/>
  <c r="Y2584" i="1" a="1"/>
  <c r="Y2584" i="1"/>
  <c r="Y2585" i="1" a="1"/>
  <c r="Y2585" i="1"/>
  <c r="Y2586" i="1" a="1"/>
  <c r="Y2586" i="1"/>
  <c r="Y2587" i="1" a="1"/>
  <c r="Y2587" i="1" s="1"/>
  <c r="Y2588" i="1" a="1"/>
  <c r="Y2588" i="1" s="1"/>
  <c r="Y2589" i="1" a="1"/>
  <c r="Y2589" i="1"/>
  <c r="Y2590" i="1" a="1"/>
  <c r="Y2590" i="1" s="1"/>
  <c r="Y2591" i="1" a="1"/>
  <c r="Y2591" i="1" s="1"/>
  <c r="Y2592" i="1" a="1"/>
  <c r="Y2592" i="1" s="1"/>
  <c r="Y2593" i="1" a="1"/>
  <c r="Y2593" i="1" s="1"/>
  <c r="Y2594" i="1" a="1"/>
  <c r="Y2594" i="1" s="1"/>
  <c r="Y2595" i="1" a="1"/>
  <c r="Y2595" i="1" s="1"/>
  <c r="Y2596" i="1" a="1"/>
  <c r="Y2596" i="1" s="1"/>
  <c r="Y2597" i="1" a="1"/>
  <c r="Y2597" i="1" s="1"/>
  <c r="Y2598" i="1" a="1"/>
  <c r="Y2598" i="1" s="1"/>
  <c r="Y2599" i="1" a="1"/>
  <c r="Y2599" i="1" s="1"/>
  <c r="Y2600" i="1" a="1"/>
  <c r="Y2600" i="1" s="1"/>
  <c r="Y2601" i="1" a="1"/>
  <c r="Y2601" i="1" s="1"/>
  <c r="Y2602" i="1" a="1"/>
  <c r="Y2602" i="1" s="1"/>
  <c r="Y2603" i="1" a="1"/>
  <c r="Y2603" i="1" s="1"/>
  <c r="Y2604" i="1" a="1"/>
  <c r="Y2604" i="1" s="1"/>
  <c r="Y2605" i="1" a="1"/>
  <c r="Y2605" i="1" s="1"/>
  <c r="Y2606" i="1" a="1"/>
  <c r="Y2606" i="1"/>
  <c r="Y2607" i="1" a="1"/>
  <c r="Y2607" i="1" s="1"/>
  <c r="Y2608" i="1" a="1"/>
  <c r="Y2608" i="1" s="1"/>
  <c r="Y2609" i="1" a="1"/>
  <c r="Y2609" i="1" s="1"/>
  <c r="Y2610" i="1" a="1"/>
  <c r="Y2610" i="1"/>
  <c r="Y2611" i="1" a="1"/>
  <c r="Y2611" i="1" s="1"/>
  <c r="Y2612" i="1" a="1"/>
  <c r="Y2612" i="1" s="1"/>
  <c r="Y2613" i="1" a="1"/>
  <c r="Y2613" i="1" s="1"/>
  <c r="Y2614" i="1" a="1"/>
  <c r="Y2614" i="1" s="1"/>
  <c r="Y2615" i="1" a="1"/>
  <c r="Y2615" i="1" s="1"/>
  <c r="Y2616" i="1" a="1"/>
  <c r="Y2616" i="1" s="1"/>
  <c r="Y2617" i="1" a="1"/>
  <c r="Y2617" i="1" s="1"/>
  <c r="Y2618" i="1" a="1"/>
  <c r="Y2618" i="1" s="1"/>
  <c r="Y2619" i="1" a="1"/>
  <c r="Y2619" i="1" s="1"/>
  <c r="Y2620" i="1" a="1"/>
  <c r="Y2620" i="1" s="1"/>
  <c r="Y2621" i="1" a="1"/>
  <c r="Y2621" i="1" s="1"/>
  <c r="Y2622" i="1" a="1"/>
  <c r="Y2622" i="1" s="1"/>
  <c r="Y2623" i="1" a="1"/>
  <c r="Y2623" i="1" s="1"/>
  <c r="Y2624" i="1" a="1"/>
  <c r="Y2624" i="1" s="1"/>
  <c r="Y2625" i="1" a="1"/>
  <c r="Y2625" i="1" s="1"/>
  <c r="Y2626" i="1" a="1"/>
  <c r="Y2626" i="1" s="1"/>
  <c r="Y2627" i="1" a="1"/>
  <c r="Y2627" i="1" s="1"/>
  <c r="Y2628" i="1" a="1"/>
  <c r="Y2628" i="1" s="1"/>
  <c r="Y2629" i="1" a="1"/>
  <c r="Y2629" i="1" s="1"/>
  <c r="Y2630" i="1" a="1"/>
  <c r="Y2630" i="1" s="1"/>
  <c r="Y2631" i="1" a="1"/>
  <c r="Y2631" i="1" s="1"/>
  <c r="Y2632" i="1" a="1"/>
  <c r="Y2632" i="1" s="1"/>
  <c r="Y2633" i="1" a="1"/>
  <c r="Y2633" i="1"/>
  <c r="Y2634" i="1" a="1"/>
  <c r="Y2634" i="1"/>
  <c r="Y2635" i="1" a="1"/>
  <c r="Y2635" i="1" s="1"/>
  <c r="Y2636" i="1" a="1"/>
  <c r="Y2636" i="1" s="1"/>
  <c r="Y2637" i="1" a="1"/>
  <c r="Y2637" i="1"/>
  <c r="Y2638" i="1" a="1"/>
  <c r="Y2638" i="1" s="1"/>
  <c r="Y2639" i="1" a="1"/>
  <c r="Y2639" i="1" s="1"/>
  <c r="Y2640" i="1" a="1"/>
  <c r="Y2640" i="1" s="1"/>
  <c r="Y2641" i="1" a="1"/>
  <c r="Y2641" i="1" s="1"/>
  <c r="Y2642" i="1" a="1"/>
  <c r="Y2642" i="1" s="1"/>
  <c r="Y2643" i="1" a="1"/>
  <c r="Y2643" i="1" s="1"/>
  <c r="Y2644" i="1" a="1"/>
  <c r="Y2644" i="1" s="1"/>
  <c r="Y2645" i="1" a="1"/>
  <c r="Y2645" i="1" s="1"/>
  <c r="Y2646" i="1" a="1"/>
  <c r="Y2646" i="1" s="1"/>
  <c r="Y2647" i="1" a="1"/>
  <c r="Y2647" i="1"/>
  <c r="Y2648" i="1" a="1"/>
  <c r="Y2648" i="1" s="1"/>
  <c r="Y2649" i="1" a="1"/>
  <c r="Y2649" i="1" s="1"/>
  <c r="Y2650" i="1" a="1"/>
  <c r="Y2650" i="1" s="1"/>
  <c r="Y2651" i="1" a="1"/>
  <c r="Y2651" i="1" s="1"/>
  <c r="Y2652" i="1" a="1"/>
  <c r="Y2652" i="1" s="1"/>
  <c r="Y2653" i="1" a="1"/>
  <c r="Y2653" i="1" s="1"/>
  <c r="Y2654" i="1" a="1"/>
  <c r="Y2654" i="1" s="1"/>
  <c r="Y2655" i="1" a="1"/>
  <c r="Y2655" i="1" s="1"/>
  <c r="Y2656" i="1" a="1"/>
  <c r="Y2656" i="1" s="1"/>
  <c r="Y2657" i="1" a="1"/>
  <c r="Y2657" i="1" s="1"/>
  <c r="Y2658" i="1" a="1"/>
  <c r="Y2658" i="1"/>
  <c r="Y2659" i="1" a="1"/>
  <c r="Y2659" i="1" s="1"/>
  <c r="Y2660" i="1" a="1"/>
  <c r="Y2660" i="1" s="1"/>
  <c r="Y2661" i="1" a="1"/>
  <c r="Y2661" i="1" s="1"/>
  <c r="Y2662" i="1" a="1"/>
  <c r="Y2662" i="1" s="1"/>
  <c r="Y2663" i="1" a="1"/>
  <c r="Y2663" i="1" s="1"/>
  <c r="Y2664" i="1" a="1"/>
  <c r="Y2664" i="1" s="1"/>
  <c r="Y2665" i="1" a="1"/>
  <c r="Y2665" i="1" s="1"/>
  <c r="Y2666" i="1" a="1"/>
  <c r="Y2666" i="1" s="1"/>
  <c r="Y2667" i="1" a="1"/>
  <c r="Y2667" i="1" s="1"/>
  <c r="Y2668" i="1" a="1"/>
  <c r="Y2668" i="1" s="1"/>
  <c r="Y2669" i="1" a="1"/>
  <c r="Y2669" i="1" s="1"/>
  <c r="Y2670" i="1" a="1"/>
  <c r="Y2670" i="1" s="1"/>
  <c r="Y2671" i="1" a="1"/>
  <c r="Y2671" i="1" s="1"/>
  <c r="Y2672" i="1" a="1"/>
  <c r="Y2672" i="1" s="1"/>
  <c r="Y2673" i="1" a="1"/>
  <c r="Y2673" i="1" s="1"/>
  <c r="Y2674" i="1" a="1"/>
  <c r="Y2674" i="1" s="1"/>
  <c r="Y2675" i="1" a="1"/>
  <c r="Y2675" i="1" s="1"/>
  <c r="Y2676" i="1" a="1"/>
  <c r="Y2676" i="1" s="1"/>
  <c r="Y2677" i="1" a="1"/>
  <c r="Y2677" i="1" s="1"/>
  <c r="Y2678" i="1" a="1"/>
  <c r="Y2678" i="1" s="1"/>
  <c r="Y2679" i="1" a="1"/>
  <c r="Y2679" i="1" s="1"/>
  <c r="Y2680" i="1" a="1"/>
  <c r="Y2680" i="1" s="1"/>
  <c r="Y2681" i="1" a="1"/>
  <c r="Y2681" i="1" s="1"/>
  <c r="Y2682" i="1" a="1"/>
  <c r="Y2682" i="1" s="1"/>
  <c r="Y2683" i="1" a="1"/>
  <c r="Y2683" i="1"/>
  <c r="Y2684" i="1" a="1"/>
  <c r="Y2684" i="1" s="1"/>
  <c r="Y2685" i="1" a="1"/>
  <c r="Y2685" i="1" s="1"/>
  <c r="Y2686" i="1" a="1"/>
  <c r="Y2686" i="1" s="1"/>
  <c r="Y2687" i="1" a="1"/>
  <c r="Y2687" i="1" s="1"/>
  <c r="Y2688" i="1" a="1"/>
  <c r="Y2688" i="1" s="1"/>
  <c r="Y2689" i="1" a="1"/>
  <c r="Y2689" i="1" s="1"/>
  <c r="Y2690" i="1" a="1"/>
  <c r="Y2690" i="1" s="1"/>
  <c r="Y2691" i="1" a="1"/>
  <c r="Y2691" i="1" s="1"/>
  <c r="Y2692" i="1" a="1"/>
  <c r="Y2692" i="1" s="1"/>
  <c r="Y2693" i="1" a="1"/>
  <c r="Y2693" i="1" s="1"/>
  <c r="Y2694" i="1" a="1"/>
  <c r="Y2694" i="1" s="1"/>
  <c r="Y2695" i="1" a="1"/>
  <c r="Y2695" i="1" s="1"/>
  <c r="Y2696" i="1" a="1"/>
  <c r="Y2696" i="1" s="1"/>
  <c r="Y2697" i="1" a="1"/>
  <c r="Y2697" i="1" s="1"/>
  <c r="Y2698" i="1" a="1"/>
  <c r="Y2698" i="1" s="1"/>
  <c r="Y2699" i="1" a="1"/>
  <c r="Y2699" i="1" s="1"/>
  <c r="Y2700" i="1" a="1"/>
  <c r="Y2700" i="1" s="1"/>
  <c r="Y2701" i="1" a="1"/>
  <c r="Y2701" i="1" s="1"/>
  <c r="Y2702" i="1" a="1"/>
  <c r="Y2702" i="1"/>
  <c r="Y2703" i="1" a="1"/>
  <c r="Y2703" i="1"/>
  <c r="Y2704" i="1" a="1"/>
  <c r="Y2704" i="1"/>
  <c r="Y2705" i="1" a="1"/>
  <c r="Y2705" i="1" s="1"/>
  <c r="Y2706" i="1" a="1"/>
  <c r="Y2706" i="1" s="1"/>
  <c r="Y2707" i="1" a="1"/>
  <c r="Y2707" i="1" s="1"/>
  <c r="Y2708" i="1" a="1"/>
  <c r="Y2708" i="1" s="1"/>
  <c r="Y2709" i="1" a="1"/>
  <c r="Y2709" i="1" s="1"/>
  <c r="Y2710" i="1" a="1"/>
  <c r="Y2710" i="1" s="1"/>
  <c r="Y2711" i="1" a="1"/>
  <c r="Y2711" i="1" s="1"/>
  <c r="Y2712" i="1" a="1"/>
  <c r="Y2712" i="1" s="1"/>
  <c r="Y2713" i="1" a="1"/>
  <c r="Y2713" i="1" s="1"/>
  <c r="Y2714" i="1" a="1"/>
  <c r="Y2714" i="1" s="1"/>
  <c r="Y2715" i="1" a="1"/>
  <c r="Y2715" i="1" s="1"/>
  <c r="Y2716" i="1" a="1"/>
  <c r="Y2716" i="1" s="1"/>
  <c r="Y2717" i="1" a="1"/>
  <c r="Y2717" i="1" s="1"/>
  <c r="Y2718" i="1" a="1"/>
  <c r="Y2718" i="1" s="1"/>
  <c r="Y2719" i="1" a="1"/>
  <c r="Y2719" i="1" s="1"/>
  <c r="Y2720" i="1" a="1"/>
  <c r="Y2720" i="1" s="1"/>
  <c r="Y2721" i="1" a="1"/>
  <c r="Y2721" i="1" s="1"/>
  <c r="Y2722" i="1" a="1"/>
  <c r="Y2722" i="1" s="1"/>
  <c r="Y2723" i="1" a="1"/>
  <c r="Y2723" i="1" s="1"/>
  <c r="Y2724" i="1" a="1"/>
  <c r="Y2724" i="1" s="1"/>
  <c r="Y2725" i="1" a="1"/>
  <c r="Y2725" i="1" s="1"/>
  <c r="Y2726" i="1" a="1"/>
  <c r="Y2726" i="1" s="1"/>
  <c r="Y2727" i="1" a="1"/>
  <c r="Y2727" i="1" s="1"/>
  <c r="Y2728" i="1" a="1"/>
  <c r="Y2728" i="1" s="1"/>
  <c r="Y2729" i="1" a="1"/>
  <c r="Y2729" i="1"/>
  <c r="Y2730" i="1" a="1"/>
  <c r="Y2730" i="1" s="1"/>
  <c r="Y2731" i="1" a="1"/>
  <c r="Y2731" i="1" s="1"/>
  <c r="Y2732" i="1" a="1"/>
  <c r="Y2732" i="1" s="1"/>
  <c r="Y2733" i="1" a="1"/>
  <c r="Y2733" i="1" s="1"/>
  <c r="Y2734" i="1" a="1"/>
  <c r="Y2734" i="1" s="1"/>
  <c r="Y2735" i="1" a="1"/>
  <c r="Y2735" i="1" s="1"/>
  <c r="Y2736" i="1" a="1"/>
  <c r="Y2736" i="1" s="1"/>
  <c r="Y2737" i="1" a="1"/>
  <c r="Y2737" i="1" s="1"/>
  <c r="Y2738" i="1" a="1"/>
  <c r="Y2738" i="1" s="1"/>
  <c r="Y2739" i="1" a="1"/>
  <c r="Y2739" i="1" s="1"/>
  <c r="Y2740" i="1" a="1"/>
  <c r="Y2740" i="1" s="1"/>
  <c r="Y2741" i="1" a="1"/>
  <c r="Y2741" i="1" s="1"/>
  <c r="Y2742" i="1" a="1"/>
  <c r="Y2742" i="1" s="1"/>
  <c r="Y2743" i="1" a="1"/>
  <c r="Y2743" i="1" s="1"/>
  <c r="Y2744" i="1" a="1"/>
  <c r="Y2744" i="1" s="1"/>
  <c r="Y2745" i="1" a="1"/>
  <c r="Y2745" i="1" s="1"/>
  <c r="Y2746" i="1" a="1"/>
  <c r="Y2746" i="1" s="1"/>
  <c r="Y2747" i="1" a="1"/>
  <c r="Y2747" i="1" s="1"/>
  <c r="Y2748" i="1" a="1"/>
  <c r="Y2748" i="1" s="1"/>
  <c r="Y2749" i="1" a="1"/>
  <c r="Y2749" i="1" s="1"/>
  <c r="Y2750" i="1" a="1"/>
  <c r="Y2750" i="1" s="1"/>
  <c r="Y2751" i="1" a="1"/>
  <c r="Y2751" i="1"/>
  <c r="Y2752" i="1" a="1"/>
  <c r="Y2752" i="1" s="1"/>
  <c r="Y2753" i="1" a="1"/>
  <c r="Y2753" i="1" s="1"/>
  <c r="Y2754" i="1" a="1"/>
  <c r="Y2754" i="1" s="1"/>
  <c r="Y2755" i="1" a="1"/>
  <c r="Y2755" i="1" s="1"/>
  <c r="Y2756" i="1" a="1"/>
  <c r="Y2756" i="1" s="1"/>
  <c r="Y2757" i="1" a="1"/>
  <c r="Y2757" i="1" s="1"/>
  <c r="Y2758" i="1" a="1"/>
  <c r="Y2758" i="1" s="1"/>
  <c r="Y2759" i="1" a="1"/>
  <c r="Y2759" i="1" s="1"/>
  <c r="Y2760" i="1" a="1"/>
  <c r="Y2760" i="1" s="1"/>
  <c r="Y2761" i="1" a="1"/>
  <c r="Y2761" i="1" s="1"/>
  <c r="Y2762" i="1" a="1"/>
  <c r="Y2762" i="1" s="1"/>
  <c r="Y2763" i="1" a="1"/>
  <c r="Y2763" i="1" s="1"/>
  <c r="Y2764" i="1" a="1"/>
  <c r="Y2764" i="1" s="1"/>
  <c r="Y2765" i="1" a="1"/>
  <c r="Y2765" i="1" s="1"/>
  <c r="Y2766" i="1" a="1"/>
  <c r="Y2766" i="1" s="1"/>
  <c r="Y2767" i="1" a="1"/>
  <c r="Y2767" i="1" s="1"/>
  <c r="Y2768" i="1" a="1"/>
  <c r="Y2768" i="1" s="1"/>
  <c r="Y2769" i="1" a="1"/>
  <c r="Y2769" i="1" s="1"/>
  <c r="Y2770" i="1" a="1"/>
  <c r="Y2770" i="1" s="1"/>
  <c r="Y2771" i="1" a="1"/>
  <c r="Y2771" i="1" s="1"/>
  <c r="Y2772" i="1" a="1"/>
  <c r="Y2772" i="1" s="1"/>
  <c r="Y2773" i="1" a="1"/>
  <c r="Y2773" i="1"/>
  <c r="Y2774" i="1" a="1"/>
  <c r="Y2774" i="1"/>
  <c r="Y2775" i="1" a="1"/>
  <c r="Y2775" i="1" s="1"/>
  <c r="Y2776" i="1" a="1"/>
  <c r="Y2776" i="1" s="1"/>
  <c r="Y2777" i="1" a="1"/>
  <c r="Y2777" i="1" s="1"/>
  <c r="Y2778" i="1" a="1"/>
  <c r="Y2778" i="1" s="1"/>
  <c r="Y2779" i="1" a="1"/>
  <c r="Y2779" i="1" s="1"/>
  <c r="Y2780" i="1" a="1"/>
  <c r="Y2780" i="1"/>
  <c r="Y2781" i="1" a="1"/>
  <c r="Y2781" i="1" s="1"/>
  <c r="Y2782" i="1" a="1"/>
  <c r="Y2782" i="1" s="1"/>
  <c r="Y2783" i="1" a="1"/>
  <c r="Y2783" i="1"/>
  <c r="Y2784" i="1" a="1"/>
  <c r="Y2784" i="1" s="1"/>
  <c r="Y2785" i="1" a="1"/>
  <c r="Y2785" i="1" s="1"/>
  <c r="Y2786" i="1" a="1"/>
  <c r="Y2786" i="1" s="1"/>
  <c r="Y2787" i="1" a="1"/>
  <c r="Y2787" i="1" s="1"/>
  <c r="Y2788" i="1" a="1"/>
  <c r="Y2788" i="1" s="1"/>
  <c r="Y2789" i="1" a="1"/>
  <c r="Y2789" i="1" s="1"/>
  <c r="Y2790" i="1" a="1"/>
  <c r="Y2790" i="1" s="1"/>
  <c r="Y2791" i="1" a="1"/>
  <c r="Y2791" i="1" s="1"/>
  <c r="Y2792" i="1" a="1"/>
  <c r="Y2792" i="1" s="1"/>
  <c r="Y2793" i="1" a="1"/>
  <c r="Y2793" i="1" s="1"/>
  <c r="Y2794" i="1" a="1"/>
  <c r="Y2794" i="1" s="1"/>
  <c r="Y2795" i="1" a="1"/>
  <c r="Y2795" i="1" s="1"/>
  <c r="Y2796" i="1" a="1"/>
  <c r="Y2796" i="1" s="1"/>
  <c r="Y2797" i="1" a="1"/>
  <c r="Y2797" i="1"/>
  <c r="Y2798" i="1" a="1"/>
  <c r="Y2798" i="1" s="1"/>
  <c r="Y2799" i="1" a="1"/>
  <c r="Y2799" i="1" s="1"/>
  <c r="Y2800" i="1" a="1"/>
  <c r="Y2800" i="1" s="1"/>
  <c r="Y2801" i="1" a="1"/>
  <c r="Y2801" i="1" s="1"/>
  <c r="Y2802" i="1" a="1"/>
  <c r="Y2802" i="1" s="1"/>
  <c r="Y2803" i="1" a="1"/>
  <c r="Y2803" i="1"/>
  <c r="Y2804" i="1" a="1"/>
  <c r="Y2804" i="1" s="1"/>
  <c r="Y2805" i="1" a="1"/>
  <c r="Y2805" i="1" s="1"/>
  <c r="Y2806" i="1" a="1"/>
  <c r="Y2806" i="1" s="1"/>
  <c r="Y2807" i="1" a="1"/>
  <c r="Y2807" i="1" s="1"/>
  <c r="Y2808" i="1" a="1"/>
  <c r="Y2808" i="1" s="1"/>
  <c r="Y2809" i="1" a="1"/>
  <c r="Y2809" i="1" s="1"/>
  <c r="Y2810" i="1" a="1"/>
  <c r="Y2810" i="1" s="1"/>
  <c r="Y2811" i="1" a="1"/>
  <c r="Y2811" i="1" s="1"/>
  <c r="Y2812" i="1" a="1"/>
  <c r="Y2812" i="1" s="1"/>
  <c r="Y2813" i="1" a="1"/>
  <c r="Y2813" i="1" s="1"/>
  <c r="Y2814" i="1" a="1"/>
  <c r="Y2814" i="1" s="1"/>
  <c r="Y2815" i="1" a="1"/>
  <c r="Y2815" i="1" s="1"/>
  <c r="Y2816" i="1" a="1"/>
  <c r="Y2816" i="1" s="1"/>
  <c r="Y2817" i="1" a="1"/>
  <c r="Y2817" i="1" s="1"/>
  <c r="Y2818" i="1" a="1"/>
  <c r="Y2818" i="1" s="1"/>
  <c r="Y2819" i="1" a="1"/>
  <c r="Y2819" i="1" s="1"/>
  <c r="Y2820" i="1" a="1"/>
  <c r="Y2820" i="1" s="1"/>
  <c r="Y2821" i="1" a="1"/>
  <c r="Y2821" i="1"/>
  <c r="Y2822" i="1" a="1"/>
  <c r="Y2822" i="1" s="1"/>
  <c r="Y2823" i="1" a="1"/>
  <c r="Y2823" i="1" s="1"/>
  <c r="Y2824" i="1" a="1"/>
  <c r="Y2824" i="1" s="1"/>
  <c r="Y2825" i="1" a="1"/>
  <c r="Y2825" i="1" s="1"/>
  <c r="Y2826" i="1" a="1"/>
  <c r="Y2826" i="1" s="1"/>
  <c r="Y2827" i="1" a="1"/>
  <c r="Y2827" i="1" s="1"/>
  <c r="Y2828" i="1" a="1"/>
  <c r="Y2828" i="1"/>
  <c r="Y2829" i="1" a="1"/>
  <c r="Y2829" i="1" s="1"/>
  <c r="Y2830" i="1" a="1"/>
  <c r="Y2830" i="1"/>
  <c r="Y2831" i="1" a="1"/>
  <c r="Y2831" i="1" s="1"/>
  <c r="Y2832" i="1" a="1"/>
  <c r="Y2832" i="1" s="1"/>
  <c r="Y2833" i="1" a="1"/>
  <c r="Y2833" i="1" s="1"/>
  <c r="Y2834" i="1" a="1"/>
  <c r="Y2834" i="1" s="1"/>
  <c r="Y2835" i="1" a="1"/>
  <c r="Y2835" i="1" s="1"/>
  <c r="Y2836" i="1" a="1"/>
  <c r="Y2836" i="1" s="1"/>
  <c r="Y2837" i="1" a="1"/>
  <c r="Y2837" i="1" s="1"/>
  <c r="Y2838" i="1" a="1"/>
  <c r="Y2838" i="1" s="1"/>
  <c r="Y2839" i="1" a="1"/>
  <c r="Y2839" i="1" s="1"/>
  <c r="Y2840" i="1" a="1"/>
  <c r="Y2840" i="1" s="1"/>
  <c r="Y2841" i="1" a="1"/>
  <c r="Y2841" i="1" s="1"/>
  <c r="Y2842" i="1" a="1"/>
  <c r="Y2842" i="1" s="1"/>
  <c r="Y2843" i="1" a="1"/>
  <c r="Y2843" i="1" s="1"/>
  <c r="Y2844" i="1" a="1"/>
  <c r="Y2844" i="1" s="1"/>
  <c r="Y2845" i="1" a="1"/>
  <c r="Y2845" i="1" s="1"/>
  <c r="Y2846" i="1" a="1"/>
  <c r="Y2846" i="1"/>
  <c r="Y2847" i="1" a="1"/>
  <c r="Y2847" i="1" s="1"/>
  <c r="Y2848" i="1" a="1"/>
  <c r="Y2848" i="1" s="1"/>
  <c r="Y2849" i="1" a="1"/>
  <c r="Y2849" i="1" s="1"/>
  <c r="Y2850" i="1" a="1"/>
  <c r="Y2850" i="1" s="1"/>
  <c r="Y2851" i="1" a="1"/>
  <c r="Y2851" i="1" s="1"/>
  <c r="Y2852" i="1" a="1"/>
  <c r="Y2852" i="1" s="1"/>
  <c r="Y2853" i="1" a="1"/>
  <c r="Y2853" i="1"/>
  <c r="Y2854" i="1" a="1"/>
  <c r="Y2854" i="1"/>
  <c r="Y2855" i="1" a="1"/>
  <c r="Y2855" i="1" s="1"/>
  <c r="Y2856" i="1" a="1"/>
  <c r="Y2856" i="1" s="1"/>
  <c r="Y2857" i="1" a="1"/>
  <c r="Y2857" i="1" s="1"/>
  <c r="Y2858" i="1" a="1"/>
  <c r="Y2858" i="1" s="1"/>
  <c r="Y2859" i="1" a="1"/>
  <c r="Y2859" i="1" s="1"/>
  <c r="Y2860" i="1" a="1"/>
  <c r="Y2860" i="1"/>
  <c r="Y2861" i="1" a="1"/>
  <c r="Y2861" i="1" s="1"/>
  <c r="Y2862" i="1" a="1"/>
  <c r="Y2862" i="1" s="1"/>
  <c r="Y2863" i="1" a="1"/>
  <c r="Y2863" i="1" s="1"/>
  <c r="Y2864" i="1" a="1"/>
  <c r="Y2864" i="1" s="1"/>
  <c r="Y2865" i="1" a="1"/>
  <c r="Y2865" i="1" s="1"/>
  <c r="Y2866" i="1" a="1"/>
  <c r="Y2866" i="1" s="1"/>
  <c r="Y2867" i="1" a="1"/>
  <c r="Y2867" i="1" s="1"/>
  <c r="Y2868" i="1" a="1"/>
  <c r="Y2868" i="1" s="1"/>
  <c r="Y2869" i="1" a="1"/>
  <c r="Y2869" i="1" s="1"/>
  <c r="Y2870" i="1" a="1"/>
  <c r="Y2870" i="1" s="1"/>
  <c r="Y2871" i="1" a="1"/>
  <c r="Y2871" i="1"/>
  <c r="Y2872" i="1" a="1"/>
  <c r="Y2872" i="1" s="1"/>
  <c r="Y2873" i="1" a="1"/>
  <c r="Y2873" i="1" s="1"/>
  <c r="Y2874" i="1" a="1"/>
  <c r="Y2874" i="1" s="1"/>
  <c r="Y2875" i="1" a="1"/>
  <c r="Y2875" i="1"/>
  <c r="Y2876" i="1" a="1"/>
  <c r="Y2876" i="1" s="1"/>
  <c r="Y2877" i="1" a="1"/>
  <c r="Y2877" i="1" s="1"/>
  <c r="Y2878" i="1" a="1"/>
  <c r="Y2878" i="1"/>
  <c r="Y2879" i="1" a="1"/>
  <c r="Y2879" i="1" s="1"/>
  <c r="Y2880" i="1" a="1"/>
  <c r="Y2880" i="1" s="1"/>
  <c r="Y2881" i="1" a="1"/>
  <c r="Y2881" i="1" s="1"/>
  <c r="Y2882" i="1" a="1"/>
  <c r="Y2882" i="1" s="1"/>
  <c r="Y2883" i="1" a="1"/>
  <c r="Y2883" i="1" s="1"/>
  <c r="Y2884" i="1" a="1"/>
  <c r="Y2884" i="1" s="1"/>
  <c r="Y2885" i="1" a="1"/>
  <c r="Y2885" i="1"/>
  <c r="Y2886" i="1" a="1"/>
  <c r="Y2886" i="1" s="1"/>
  <c r="Y2887" i="1" a="1"/>
  <c r="Y2887" i="1" s="1"/>
  <c r="Y2888" i="1" a="1"/>
  <c r="Y2888" i="1" s="1"/>
  <c r="Y2889" i="1" a="1"/>
  <c r="Y2889" i="1" s="1"/>
  <c r="Y2890" i="1" a="1"/>
  <c r="Y2890" i="1" s="1"/>
  <c r="Y2891" i="1" a="1"/>
  <c r="Y2891" i="1" s="1"/>
  <c r="Y2892" i="1" a="1"/>
  <c r="Y2892" i="1" s="1"/>
  <c r="Y2893" i="1" a="1"/>
  <c r="Y2893" i="1" s="1"/>
  <c r="Y2894" i="1" a="1"/>
  <c r="Y2894" i="1" s="1"/>
  <c r="Y2895" i="1" a="1"/>
  <c r="Y2895" i="1" s="1"/>
  <c r="Y2896" i="1" a="1"/>
  <c r="Y2896" i="1"/>
  <c r="Y2897" i="1" a="1"/>
  <c r="Y2897" i="1" s="1"/>
  <c r="Y2898" i="1" a="1"/>
  <c r="Y2898" i="1" s="1"/>
  <c r="Y2899" i="1" a="1"/>
  <c r="Y2899" i="1" s="1"/>
  <c r="Y2900" i="1" a="1"/>
  <c r="Y2900" i="1" s="1"/>
  <c r="Y2901" i="1" a="1"/>
  <c r="Y2901" i="1"/>
  <c r="Y2902" i="1" a="1"/>
  <c r="Y2902" i="1" s="1"/>
  <c r="Y2903" i="1" a="1"/>
  <c r="Y2903" i="1"/>
  <c r="Y2904" i="1" a="1"/>
  <c r="Y2904" i="1" s="1"/>
  <c r="Y2905" i="1" a="1"/>
  <c r="Y2905" i="1" s="1"/>
  <c r="Y2906" i="1" a="1"/>
  <c r="Y2906" i="1" s="1"/>
  <c r="Y2907" i="1" a="1"/>
  <c r="Y2907" i="1" s="1"/>
  <c r="Y2908" i="1" a="1"/>
  <c r="Y2908" i="1" s="1"/>
  <c r="Y2909" i="1" a="1"/>
  <c r="Y2909" i="1" s="1"/>
  <c r="Y2910" i="1" a="1"/>
  <c r="Y2910" i="1"/>
  <c r="Y2911" i="1" a="1"/>
  <c r="Y2911" i="1" s="1"/>
  <c r="Y2912" i="1" a="1"/>
  <c r="Y2912" i="1" s="1"/>
  <c r="Y2913" i="1" a="1"/>
  <c r="Y2913" i="1" s="1"/>
  <c r="Y2914" i="1" a="1"/>
  <c r="Y2914" i="1" s="1"/>
  <c r="Y2915" i="1" a="1"/>
  <c r="Y2915" i="1" s="1"/>
  <c r="Y2916" i="1" a="1"/>
  <c r="Y2916" i="1" s="1"/>
  <c r="Y2917" i="1" a="1"/>
  <c r="Y2917" i="1" s="1"/>
  <c r="Y2918" i="1" a="1"/>
  <c r="Y2918" i="1" s="1"/>
  <c r="Y2919" i="1" a="1"/>
  <c r="Y2919" i="1" s="1"/>
  <c r="Y2920" i="1" a="1"/>
  <c r="Y2920" i="1" s="1"/>
  <c r="Y2921" i="1" a="1"/>
  <c r="Y2921" i="1" s="1"/>
  <c r="Y2922" i="1" a="1"/>
  <c r="Y2922" i="1" s="1"/>
  <c r="Y2923" i="1" a="1"/>
  <c r="Y2923" i="1" s="1"/>
  <c r="Y2924" i="1" a="1"/>
  <c r="Y2924" i="1" s="1"/>
  <c r="Y2925" i="1" a="1"/>
  <c r="Y2925" i="1" s="1"/>
  <c r="Y2926" i="1" a="1"/>
  <c r="Y2926" i="1" s="1"/>
  <c r="Y2927" i="1" a="1"/>
  <c r="Y2927" i="1" s="1"/>
  <c r="Y2928" i="1" a="1"/>
  <c r="Y2928" i="1" s="1"/>
  <c r="Y2929" i="1" a="1"/>
  <c r="Y2929" i="1" s="1"/>
  <c r="Y2930" i="1" a="1"/>
  <c r="Y2930" i="1" s="1"/>
  <c r="Y2931" i="1" a="1"/>
  <c r="Y2931" i="1" s="1"/>
  <c r="Y2932" i="1" a="1"/>
  <c r="Y2932" i="1" s="1"/>
  <c r="Y2933" i="1" a="1"/>
  <c r="Y2933" i="1" s="1"/>
  <c r="Y2934" i="1" a="1"/>
  <c r="Y2934" i="1" s="1"/>
  <c r="Y2935" i="1" a="1"/>
  <c r="Y2935" i="1"/>
  <c r="Y2936" i="1" a="1"/>
  <c r="Y2936" i="1" s="1"/>
  <c r="Y2937" i="1" a="1"/>
  <c r="Y2937" i="1" s="1"/>
  <c r="Y2938" i="1" a="1"/>
  <c r="Y2938" i="1" s="1"/>
  <c r="Y2939" i="1" a="1"/>
  <c r="Y2939" i="1" s="1"/>
  <c r="Y2940" i="1" a="1"/>
  <c r="Y2940" i="1" s="1"/>
  <c r="Y2941" i="1" a="1"/>
  <c r="Y2941" i="1"/>
  <c r="Y2942" i="1" a="1"/>
  <c r="Y2942" i="1" s="1"/>
  <c r="Y2943" i="1" a="1"/>
  <c r="Y2943" i="1" s="1"/>
  <c r="Y2944" i="1" a="1"/>
  <c r="Y2944" i="1" s="1"/>
  <c r="Y2945" i="1" a="1"/>
  <c r="Y2945" i="1" s="1"/>
  <c r="Y2946" i="1" a="1"/>
  <c r="Y2946" i="1" s="1"/>
  <c r="Y2947" i="1" a="1"/>
  <c r="Y2947" i="1" s="1"/>
  <c r="Y2948" i="1" a="1"/>
  <c r="Y2948" i="1" s="1"/>
  <c r="Y2949" i="1" a="1"/>
  <c r="Y2949" i="1" s="1"/>
  <c r="Y2950" i="1" a="1"/>
  <c r="Y2950" i="1" s="1"/>
  <c r="Y2951" i="1" a="1"/>
  <c r="Y2951" i="1" s="1"/>
  <c r="Y2952" i="1" a="1"/>
  <c r="Y2952" i="1" s="1"/>
  <c r="Y2953" i="1" a="1"/>
  <c r="Y2953" i="1" s="1"/>
  <c r="Y2954" i="1" a="1"/>
  <c r="Y2954" i="1" s="1"/>
  <c r="Y2955" i="1" a="1"/>
  <c r="Y2955" i="1" s="1"/>
  <c r="Y2956" i="1" a="1"/>
  <c r="Y2956" i="1" s="1"/>
  <c r="Y2957" i="1" a="1"/>
  <c r="Y2957" i="1" s="1"/>
  <c r="Y2958" i="1" a="1"/>
  <c r="Y2958" i="1" s="1"/>
  <c r="Y2959" i="1" a="1"/>
  <c r="Y2959" i="1" s="1"/>
  <c r="Y2960" i="1" a="1"/>
  <c r="Y2960" i="1" s="1"/>
  <c r="Y2961" i="1" a="1"/>
  <c r="Y2961" i="1" s="1"/>
  <c r="Y2962" i="1" a="1"/>
  <c r="Y2962" i="1" s="1"/>
  <c r="Y2963" i="1" a="1"/>
  <c r="Y2963" i="1" s="1"/>
  <c r="Y2964" i="1" a="1"/>
  <c r="Y2964" i="1" s="1"/>
  <c r="Y2965" i="1" a="1"/>
  <c r="Y2965" i="1" s="1"/>
  <c r="Y2966" i="1" a="1"/>
  <c r="Y2966" i="1" s="1"/>
  <c r="Y2967" i="1" a="1"/>
  <c r="Y2967" i="1" s="1"/>
  <c r="Y2968" i="1" a="1"/>
  <c r="Y2968" i="1"/>
  <c r="Y2969" i="1" a="1"/>
  <c r="Y2969" i="1" s="1"/>
  <c r="Y2970" i="1" a="1"/>
  <c r="Y2970" i="1" s="1"/>
  <c r="Y2971" i="1" a="1"/>
  <c r="Y2971" i="1" s="1"/>
  <c r="Y2972" i="1" a="1"/>
  <c r="Y2972" i="1" s="1"/>
  <c r="Y2973" i="1" a="1"/>
  <c r="Y2973" i="1" s="1"/>
  <c r="Y2974" i="1" a="1"/>
  <c r="Y2974" i="1" s="1"/>
  <c r="Y2975" i="1" a="1"/>
  <c r="Y2975" i="1"/>
  <c r="Y2976" i="1" a="1"/>
  <c r="Y2976" i="1" s="1"/>
  <c r="Y2977" i="1" a="1"/>
  <c r="Y2977" i="1" s="1"/>
  <c r="Y2978" i="1" a="1"/>
  <c r="Y2978" i="1" s="1"/>
  <c r="Y2979" i="1" a="1"/>
  <c r="Y2979" i="1" s="1"/>
  <c r="Y2980" i="1" a="1"/>
  <c r="Y2980" i="1" s="1"/>
  <c r="Y2981" i="1" a="1"/>
  <c r="Y2981" i="1" s="1"/>
  <c r="Y2982" i="1" a="1"/>
  <c r="Y2982" i="1" s="1"/>
  <c r="Y2983" i="1" a="1"/>
  <c r="Y2983" i="1" s="1"/>
  <c r="Y2984" i="1" a="1"/>
  <c r="Y2984" i="1" s="1"/>
  <c r="Y2985" i="1" a="1"/>
  <c r="Y2985" i="1" s="1"/>
  <c r="Y2986" i="1" a="1"/>
  <c r="Y2986" i="1" s="1"/>
  <c r="Y2987" i="1" a="1"/>
  <c r="Y2987" i="1" s="1"/>
  <c r="Y2988" i="1" a="1"/>
  <c r="Y2988" i="1" s="1"/>
  <c r="Y2989" i="1" a="1"/>
  <c r="Y2989" i="1" s="1"/>
  <c r="Y2990" i="1" a="1"/>
  <c r="Y2990" i="1" s="1"/>
  <c r="Y2991" i="1" a="1"/>
  <c r="Y2991" i="1"/>
  <c r="Y2992" i="1" a="1"/>
  <c r="Y2992" i="1" s="1"/>
  <c r="Y2993" i="1" a="1"/>
  <c r="Y2993" i="1" s="1"/>
  <c r="Y2994" i="1" a="1"/>
  <c r="Y2994" i="1" s="1"/>
  <c r="Y2995" i="1" a="1"/>
  <c r="Y2995" i="1" s="1"/>
  <c r="Y2996" i="1" a="1"/>
  <c r="Y2996" i="1"/>
  <c r="Y2997" i="1" a="1"/>
  <c r="Y2997" i="1" s="1"/>
  <c r="Y2998" i="1" a="1"/>
  <c r="Y2998" i="1" s="1"/>
  <c r="Y2999" i="1" a="1"/>
  <c r="Y2999" i="1" s="1"/>
  <c r="Y3000" i="1" a="1"/>
  <c r="Y3000" i="1" s="1"/>
  <c r="Y3001" i="1" a="1"/>
  <c r="Y3001" i="1" s="1"/>
  <c r="Y3002" i="1" a="1"/>
  <c r="Y3002" i="1" s="1"/>
  <c r="Y3003" i="1" a="1"/>
  <c r="Y3003" i="1" s="1"/>
  <c r="Y3004" i="1" a="1"/>
  <c r="Y3004" i="1" s="1"/>
  <c r="Y3005" i="1" a="1"/>
  <c r="Y3005" i="1" s="1"/>
  <c r="Y3006" i="1" a="1"/>
  <c r="Y3006" i="1" s="1"/>
  <c r="Y3007" i="1" a="1"/>
  <c r="Y3007" i="1" s="1"/>
  <c r="Y3008" i="1" a="1"/>
  <c r="Y3008" i="1" s="1"/>
  <c r="Y3009" i="1" a="1"/>
  <c r="Y3009" i="1" s="1"/>
  <c r="Y3010" i="1" a="1"/>
  <c r="Y3010" i="1" s="1"/>
  <c r="Y3011" i="1" a="1"/>
  <c r="Y3011" i="1" s="1"/>
  <c r="Y3012" i="1" a="1"/>
  <c r="Y3012" i="1" s="1"/>
  <c r="Y3013" i="1" a="1"/>
  <c r="Y3013" i="1" s="1"/>
  <c r="Y3014" i="1" a="1"/>
  <c r="Y3014" i="1"/>
  <c r="Y3015" i="1" a="1"/>
  <c r="Y3015" i="1" s="1"/>
  <c r="Y3016" i="1" a="1"/>
  <c r="Y3016" i="1" s="1"/>
  <c r="Y3017" i="1" a="1"/>
  <c r="Y3017" i="1"/>
  <c r="Y3018" i="1" a="1"/>
  <c r="Y3018" i="1"/>
  <c r="Y3019" i="1" a="1"/>
  <c r="Y3019" i="1" s="1"/>
  <c r="Y3020" i="1" a="1"/>
  <c r="Y3020" i="1" s="1"/>
  <c r="Y3021" i="1" a="1"/>
  <c r="Y3021" i="1" s="1"/>
  <c r="Y3022" i="1" a="1"/>
  <c r="Y3022" i="1" s="1"/>
  <c r="Y3023" i="1" a="1"/>
  <c r="Y3023" i="1"/>
  <c r="Y3024" i="1" a="1"/>
  <c r="Y3024" i="1" s="1"/>
  <c r="Y3025" i="1" a="1"/>
  <c r="Y3025" i="1" s="1"/>
  <c r="Y3026" i="1" a="1"/>
  <c r="Y3026" i="1" s="1"/>
  <c r="Y3027" i="1" a="1"/>
  <c r="Y3027" i="1" s="1"/>
  <c r="Y3028" i="1" a="1"/>
  <c r="Y3028" i="1" s="1"/>
  <c r="Y3029" i="1" a="1"/>
  <c r="Y3029" i="1" s="1"/>
  <c r="Y3030" i="1" a="1"/>
  <c r="Y3030" i="1" s="1"/>
  <c r="Y3031" i="1" a="1"/>
  <c r="Y3031" i="1" s="1"/>
  <c r="Y3032" i="1" a="1"/>
  <c r="Y3032" i="1" s="1"/>
  <c r="Y3033" i="1" a="1"/>
  <c r="Y3033" i="1" s="1"/>
  <c r="Y3034" i="1" a="1"/>
  <c r="Y3034" i="1" s="1"/>
  <c r="Y3035" i="1" a="1"/>
  <c r="Y3035" i="1" s="1"/>
  <c r="Y3036" i="1" a="1"/>
  <c r="Y3036" i="1" s="1"/>
  <c r="Y3037" i="1" a="1"/>
  <c r="Y3037" i="1" s="1"/>
  <c r="Y3038" i="1" a="1"/>
  <c r="Y3038" i="1" s="1"/>
  <c r="Y3039" i="1" a="1"/>
  <c r="Y3039" i="1" s="1"/>
  <c r="Y3040" i="1" a="1"/>
  <c r="Y3040" i="1" s="1"/>
  <c r="Y3041" i="1" a="1"/>
  <c r="Y3041" i="1" s="1"/>
  <c r="Y3042" i="1" a="1"/>
  <c r="Y3042" i="1" s="1"/>
  <c r="Y3043" i="1" a="1"/>
  <c r="Y3043" i="1" s="1"/>
  <c r="Y3044" i="1" a="1"/>
  <c r="Y3044" i="1" s="1"/>
  <c r="Y3045" i="1" a="1"/>
  <c r="Y3045" i="1" s="1"/>
  <c r="Y3046" i="1" a="1"/>
  <c r="Y3046" i="1"/>
  <c r="Y3047" i="1" a="1"/>
  <c r="Y3047" i="1" s="1"/>
  <c r="Y3048" i="1" a="1"/>
  <c r="Y3048" i="1" s="1"/>
  <c r="Y3049" i="1" a="1"/>
  <c r="Y3049" i="1" s="1"/>
  <c r="Y3050" i="1" a="1"/>
  <c r="Y3050" i="1" s="1"/>
  <c r="Y3051" i="1" a="1"/>
  <c r="Y3051" i="1" s="1"/>
  <c r="Y3052" i="1" a="1"/>
  <c r="Y3052" i="1" s="1"/>
  <c r="Y3053" i="1" a="1"/>
  <c r="Y3053" i="1" s="1"/>
  <c r="Y3054" i="1" a="1"/>
  <c r="Y3054" i="1" s="1"/>
  <c r="Y3055" i="1" a="1"/>
  <c r="Y3055" i="1" s="1"/>
  <c r="Y3056" i="1" a="1"/>
  <c r="Y3056" i="1" s="1"/>
  <c r="Y3057" i="1" a="1"/>
  <c r="Y3057" i="1" s="1"/>
  <c r="Y3058" i="1" a="1"/>
  <c r="Y3058" i="1" s="1"/>
  <c r="Y3059" i="1" a="1"/>
  <c r="Y3059" i="1" s="1"/>
  <c r="Y3060" i="1" a="1"/>
  <c r="Y3060" i="1" s="1"/>
  <c r="Y3061" i="1" a="1"/>
  <c r="Y3061" i="1" s="1"/>
  <c r="Y3062" i="1" a="1"/>
  <c r="Y3062" i="1" s="1"/>
  <c r="Y3063" i="1" a="1"/>
  <c r="Y3063" i="1" s="1"/>
  <c r="Y3064" i="1" a="1"/>
  <c r="Y3064" i="1" s="1"/>
  <c r="Y3065" i="1" a="1"/>
  <c r="Y3065" i="1" s="1"/>
  <c r="Y3066" i="1" a="1"/>
  <c r="Y3066" i="1"/>
  <c r="Y3067" i="1" a="1"/>
  <c r="Y3067" i="1"/>
  <c r="Y3068" i="1" a="1"/>
  <c r="Y3068" i="1" s="1"/>
  <c r="Y3069" i="1" a="1"/>
  <c r="Y3069" i="1" s="1"/>
  <c r="Y3070" i="1" a="1"/>
  <c r="Y3070" i="1" s="1"/>
  <c r="Y3071" i="1" a="1"/>
  <c r="Y3071" i="1" s="1"/>
  <c r="Y3072" i="1" a="1"/>
  <c r="Y3072" i="1" s="1"/>
  <c r="Y3073" i="1" a="1"/>
  <c r="Y3073" i="1" s="1"/>
  <c r="Y3074" i="1" a="1"/>
  <c r="Y3074" i="1" s="1"/>
  <c r="Y3075" i="1" a="1"/>
  <c r="Y3075" i="1" s="1"/>
  <c r="Y3076" i="1" a="1"/>
  <c r="Y3076" i="1" s="1"/>
  <c r="Y3077" i="1" a="1"/>
  <c r="Y3077" i="1" s="1"/>
  <c r="Y3078" i="1" a="1"/>
  <c r="Y3078" i="1" s="1"/>
  <c r="Y3079" i="1" a="1"/>
  <c r="Y3079" i="1" s="1"/>
  <c r="Y3080" i="1" a="1"/>
  <c r="Y3080" i="1"/>
  <c r="Y3081" i="1" a="1"/>
  <c r="Y3081" i="1" s="1"/>
  <c r="Y3082" i="1" a="1"/>
  <c r="Y3082" i="1" s="1"/>
  <c r="Y3083" i="1" a="1"/>
  <c r="Y3083" i="1" s="1"/>
  <c r="Y3084" i="1" a="1"/>
  <c r="Y3084" i="1" s="1"/>
  <c r="Y3085" i="1" a="1"/>
  <c r="Y3085" i="1" s="1"/>
  <c r="Y3086" i="1" a="1"/>
  <c r="Y3086" i="1" s="1"/>
  <c r="Y3087" i="1" a="1"/>
  <c r="Y3087" i="1" s="1"/>
  <c r="Y3088" i="1" a="1"/>
  <c r="Y3088" i="1" s="1"/>
  <c r="Y3089" i="1" a="1"/>
  <c r="Y3089" i="1" s="1"/>
  <c r="Y3090" i="1" a="1"/>
  <c r="Y3090" i="1" s="1"/>
  <c r="Y3091" i="1" a="1"/>
  <c r="Y3091" i="1" s="1"/>
  <c r="Y3092" i="1" a="1"/>
  <c r="Y3092" i="1" s="1"/>
  <c r="Y3093" i="1" a="1"/>
  <c r="Y3093" i="1" s="1"/>
  <c r="Y3094" i="1" a="1"/>
  <c r="Y3094" i="1" s="1"/>
  <c r="Y3095" i="1" a="1"/>
  <c r="Y3095" i="1" s="1"/>
  <c r="Y3096" i="1" a="1"/>
  <c r="Y3096" i="1" s="1"/>
  <c r="Y3097" i="1" a="1"/>
  <c r="Y3097" i="1" s="1"/>
  <c r="Y3098" i="1" a="1"/>
  <c r="Y3098" i="1" s="1"/>
  <c r="Y3099" i="1" a="1"/>
  <c r="Y3099" i="1" s="1"/>
  <c r="Y3100" i="1" a="1"/>
  <c r="Y3100" i="1" s="1"/>
  <c r="Y3101" i="1" a="1"/>
  <c r="Y3101" i="1" s="1"/>
  <c r="Y3102" i="1" a="1"/>
  <c r="Y3102" i="1" s="1"/>
  <c r="Y3103" i="1" a="1"/>
  <c r="Y3103" i="1" s="1"/>
  <c r="Y3104" i="1" a="1"/>
  <c r="Y3104" i="1" s="1"/>
  <c r="Y3105" i="1" a="1"/>
  <c r="Y3105" i="1" s="1"/>
  <c r="Y3106" i="1" a="1"/>
  <c r="Y3106" i="1" s="1"/>
  <c r="Y3107" i="1" a="1"/>
  <c r="Y3107" i="1" s="1"/>
  <c r="Y3108" i="1" a="1"/>
  <c r="Y3108" i="1" s="1"/>
  <c r="Y3109" i="1" a="1"/>
  <c r="Y3109" i="1" s="1"/>
  <c r="Y3110" i="1" a="1"/>
  <c r="Y3110" i="1" s="1"/>
  <c r="Y3111" i="1" a="1"/>
  <c r="Y3111" i="1" s="1"/>
  <c r="Y3112" i="1" a="1"/>
  <c r="Y3112" i="1"/>
  <c r="Y3113" i="1" a="1"/>
  <c r="Y3113" i="1" s="1"/>
  <c r="Y3114" i="1" a="1"/>
  <c r="Y3114" i="1" s="1"/>
  <c r="Y3115" i="1" a="1"/>
  <c r="Y3115" i="1" s="1"/>
  <c r="Y3116" i="1" a="1"/>
  <c r="Y3116" i="1" s="1"/>
  <c r="Y3117" i="1" a="1"/>
  <c r="Y3117" i="1" s="1"/>
  <c r="Y3118" i="1" a="1"/>
  <c r="Y3118" i="1" s="1"/>
  <c r="Y3119" i="1" a="1"/>
  <c r="Y3119" i="1" s="1"/>
  <c r="Y3120" i="1" a="1"/>
  <c r="Y3120" i="1" s="1"/>
  <c r="Y3121" i="1" a="1"/>
  <c r="Y3121" i="1" s="1"/>
  <c r="Y3122" i="1" a="1"/>
  <c r="Y3122" i="1" s="1"/>
  <c r="Y3123" i="1" a="1"/>
  <c r="Y3123" i="1" s="1"/>
  <c r="Y3124" i="1" a="1"/>
  <c r="Y3124" i="1" s="1"/>
  <c r="Y3125" i="1" a="1"/>
  <c r="Y3125" i="1" s="1"/>
  <c r="Y3126" i="1" a="1"/>
  <c r="Y3126" i="1" s="1"/>
  <c r="Y3127" i="1" a="1"/>
  <c r="Y3127" i="1"/>
  <c r="Y3128" i="1" a="1"/>
  <c r="Y3128" i="1" s="1"/>
  <c r="Y3129" i="1" a="1"/>
  <c r="Y3129" i="1" s="1"/>
  <c r="Y3130" i="1" a="1"/>
  <c r="Y3130" i="1" s="1"/>
  <c r="Y3131" i="1" a="1"/>
  <c r="Y3131" i="1" s="1"/>
  <c r="Y3132" i="1" a="1"/>
  <c r="Y3132" i="1" s="1"/>
  <c r="Y3133" i="1" a="1"/>
  <c r="Y3133" i="1" s="1"/>
  <c r="Y3134" i="1" a="1"/>
  <c r="Y3134" i="1"/>
  <c r="Y3135" i="1" a="1"/>
  <c r="Y3135" i="1" s="1"/>
  <c r="Y3136" i="1" a="1"/>
  <c r="Y3136" i="1" s="1"/>
  <c r="Y3137" i="1" a="1"/>
  <c r="Y3137" i="1" s="1"/>
  <c r="Y3138" i="1" a="1"/>
  <c r="Y3138" i="1" s="1"/>
  <c r="Y3139" i="1" a="1"/>
  <c r="Y3139" i="1" s="1"/>
  <c r="Y3140" i="1" a="1"/>
  <c r="Y3140" i="1" s="1"/>
  <c r="Y3141" i="1" a="1"/>
  <c r="Y3141" i="1" s="1"/>
  <c r="Y3142" i="1" a="1"/>
  <c r="Y3142" i="1" s="1"/>
  <c r="Y3143" i="1" a="1"/>
  <c r="Y3143" i="1"/>
  <c r="Y3144" i="1" a="1"/>
  <c r="Y3144" i="1" s="1"/>
  <c r="Y3145" i="1" a="1"/>
  <c r="Y3145" i="1" s="1"/>
  <c r="Y3146" i="1" a="1"/>
  <c r="Y3146" i="1" s="1"/>
  <c r="Y3147" i="1" a="1"/>
  <c r="Y3147" i="1" s="1"/>
  <c r="Y3148" i="1" a="1"/>
  <c r="Y3148" i="1" s="1"/>
  <c r="Y3149" i="1" a="1"/>
  <c r="Y3149" i="1"/>
  <c r="Y3150" i="1" a="1"/>
  <c r="Y3150" i="1" s="1"/>
  <c r="Y3151" i="1" a="1"/>
  <c r="Y3151" i="1" s="1"/>
  <c r="Y3152" i="1" a="1"/>
  <c r="Y3152" i="1"/>
  <c r="Y3153" i="1" a="1"/>
  <c r="Y3153" i="1" s="1"/>
  <c r="Y3154" i="1" a="1"/>
  <c r="Y3154" i="1" s="1"/>
  <c r="Y3155" i="1" a="1"/>
  <c r="Y3155" i="1" s="1"/>
  <c r="Y3156" i="1" a="1"/>
  <c r="Y3156" i="1"/>
  <c r="Y3157" i="1" a="1"/>
  <c r="Y3157" i="1" s="1"/>
  <c r="Y3158" i="1" a="1"/>
  <c r="Y3158" i="1" s="1"/>
  <c r="Y3159" i="1" a="1"/>
  <c r="Y3159" i="1" s="1"/>
  <c r="Y3160" i="1" a="1"/>
  <c r="Y3160" i="1" s="1"/>
  <c r="Y3161" i="1" a="1"/>
  <c r="Y3161" i="1" s="1"/>
  <c r="Y3162" i="1" a="1"/>
  <c r="Y3162" i="1" s="1"/>
  <c r="Y3163" i="1" a="1"/>
  <c r="Y3163" i="1" s="1"/>
  <c r="Y3164" i="1" a="1"/>
  <c r="Y3164" i="1" s="1"/>
  <c r="Y3165" i="1" a="1"/>
  <c r="Y3165" i="1" s="1"/>
  <c r="Y3166" i="1" a="1"/>
  <c r="Y3166" i="1" s="1"/>
  <c r="Y3167" i="1" a="1"/>
  <c r="Y3167" i="1" s="1"/>
  <c r="Y3168" i="1" a="1"/>
  <c r="Y3168" i="1" s="1"/>
  <c r="Y3169" i="1" a="1"/>
  <c r="Y3169" i="1" s="1"/>
  <c r="Y3170" i="1" a="1"/>
  <c r="Y3170" i="1"/>
  <c r="Y3171" i="1" a="1"/>
  <c r="Y3171" i="1" s="1"/>
  <c r="Y3172" i="1" a="1"/>
  <c r="Y3172" i="1" s="1"/>
  <c r="Y3173" i="1" a="1"/>
  <c r="Y3173" i="1" s="1"/>
  <c r="Y3174" i="1" a="1"/>
  <c r="Y3174" i="1" s="1"/>
  <c r="Y3175" i="1" a="1"/>
  <c r="Y3175" i="1" s="1"/>
  <c r="Y3176" i="1" a="1"/>
  <c r="Y3176" i="1" s="1"/>
  <c r="Y3177" i="1" a="1"/>
  <c r="Y3177" i="1" s="1"/>
  <c r="Y3178" i="1" a="1"/>
  <c r="Y3178" i="1" s="1"/>
  <c r="Y3179" i="1" a="1"/>
  <c r="Y3179" i="1" s="1"/>
  <c r="Y3180" i="1" a="1"/>
  <c r="Y3180" i="1" s="1"/>
  <c r="Y3181" i="1" a="1"/>
  <c r="Y3181" i="1" s="1"/>
  <c r="Y3182" i="1" a="1"/>
  <c r="Y3182" i="1" s="1"/>
  <c r="Y3183" i="1" a="1"/>
  <c r="Y3183" i="1" s="1"/>
  <c r="Y3184" i="1" a="1"/>
  <c r="Y3184" i="1" s="1"/>
  <c r="Y3185" i="1" a="1"/>
  <c r="Y3185" i="1" s="1"/>
  <c r="Y3186" i="1" a="1"/>
  <c r="Y3186" i="1" s="1"/>
  <c r="Y3187" i="1" a="1"/>
  <c r="Y3187" i="1" s="1"/>
  <c r="Y3188" i="1" a="1"/>
  <c r="Y3188" i="1" s="1"/>
  <c r="Y3189" i="1" a="1"/>
  <c r="Y3189" i="1" s="1"/>
  <c r="Y3190" i="1" a="1"/>
  <c r="Y3190" i="1" s="1"/>
  <c r="Y3191" i="1" a="1"/>
  <c r="Y3191" i="1"/>
  <c r="Y3192" i="1" a="1"/>
  <c r="Y3192" i="1" s="1"/>
  <c r="Y3193" i="1" a="1"/>
  <c r="Y3193" i="1"/>
  <c r="Y3194" i="1" a="1"/>
  <c r="Y3194" i="1" s="1"/>
  <c r="Y3195" i="1" a="1"/>
  <c r="Y3195" i="1" s="1"/>
  <c r="Y3196" i="1" a="1"/>
  <c r="Y3196" i="1" s="1"/>
  <c r="Y3197" i="1" a="1"/>
  <c r="Y3197" i="1" s="1"/>
  <c r="Y3198" i="1" a="1"/>
  <c r="Y3198" i="1" s="1"/>
  <c r="Y3199" i="1" a="1"/>
  <c r="Y3199" i="1"/>
  <c r="Y3200" i="1" a="1"/>
  <c r="Y3200" i="1" s="1"/>
  <c r="Y3201" i="1" a="1"/>
  <c r="Y3201" i="1" s="1"/>
  <c r="Y3202" i="1" a="1"/>
  <c r="Y3202" i="1" s="1"/>
  <c r="Y3203" i="1" a="1"/>
  <c r="Y3203" i="1" s="1"/>
  <c r="Y3204" i="1" a="1"/>
  <c r="Y3204" i="1" s="1"/>
  <c r="Y3205" i="1" a="1"/>
  <c r="Y3205" i="1" s="1"/>
  <c r="Y3206" i="1" a="1"/>
  <c r="Y3206" i="1" s="1"/>
  <c r="Y3207" i="1" a="1"/>
  <c r="Y3207" i="1" s="1"/>
  <c r="Y3208" i="1" a="1"/>
  <c r="Y3208" i="1" s="1"/>
  <c r="Y3209" i="1" a="1"/>
  <c r="Y3209" i="1" s="1"/>
  <c r="Y3210" i="1" a="1"/>
  <c r="Y3210" i="1" s="1"/>
  <c r="Y3211" i="1" a="1"/>
  <c r="Y3211" i="1" s="1"/>
  <c r="Y3212" i="1" a="1"/>
  <c r="Y3212" i="1" s="1"/>
  <c r="Y3213" i="1" a="1"/>
  <c r="Y3213" i="1" s="1"/>
  <c r="Y3214" i="1" a="1"/>
  <c r="Y3214" i="1" s="1"/>
  <c r="Y3215" i="1" a="1"/>
  <c r="Y3215" i="1" s="1"/>
  <c r="Y3216" i="1" a="1"/>
  <c r="Y3216" i="1" s="1"/>
  <c r="Y3217" i="1" a="1"/>
  <c r="Y3217" i="1" s="1"/>
  <c r="Y3218" i="1" a="1"/>
  <c r="Y3218" i="1" s="1"/>
  <c r="Y3219" i="1" a="1"/>
  <c r="Y3219" i="1" s="1"/>
  <c r="Y3220" i="1" a="1"/>
  <c r="Y3220" i="1" s="1"/>
  <c r="Y3221" i="1" a="1"/>
  <c r="Y3221" i="1" s="1"/>
  <c r="Y3222" i="1" a="1"/>
  <c r="Y3222" i="1" s="1"/>
  <c r="Y3223" i="1" a="1"/>
  <c r="Y3223" i="1" s="1"/>
  <c r="Y3224" i="1" a="1"/>
  <c r="Y3224" i="1" s="1"/>
  <c r="Y3225" i="1" a="1"/>
  <c r="Y3225" i="1" s="1"/>
  <c r="Y3226" i="1" a="1"/>
  <c r="Y3226" i="1" s="1"/>
  <c r="Y3227" i="1" a="1"/>
  <c r="Y3227" i="1" s="1"/>
  <c r="Y3228" i="1" a="1"/>
  <c r="Y3228" i="1" s="1"/>
  <c r="Y3229" i="1" a="1"/>
  <c r="Y3229" i="1" s="1"/>
  <c r="Y3230" i="1" a="1"/>
  <c r="Y3230" i="1" s="1"/>
  <c r="Y3231" i="1" a="1"/>
  <c r="Y3231" i="1" s="1"/>
  <c r="Y3232" i="1" a="1"/>
  <c r="Y3232" i="1" s="1"/>
  <c r="Y3233" i="1" a="1"/>
  <c r="Y3233" i="1" s="1"/>
  <c r="Y3234" i="1" a="1"/>
  <c r="Y3234" i="1" s="1"/>
  <c r="Y3235" i="1" a="1"/>
  <c r="Y3235" i="1" s="1"/>
  <c r="Y3236" i="1" a="1"/>
  <c r="Y3236" i="1" s="1"/>
  <c r="Y3237" i="1" a="1"/>
  <c r="Y3237" i="1" s="1"/>
  <c r="Y3238" i="1" a="1"/>
  <c r="Y3238" i="1" s="1"/>
  <c r="Y3239" i="1" a="1"/>
  <c r="Y3239" i="1" s="1"/>
  <c r="Y3240" i="1" a="1"/>
  <c r="Y3240" i="1" s="1"/>
  <c r="Y3241" i="1" a="1"/>
  <c r="Y3241" i="1"/>
  <c r="Y3242" i="1" a="1"/>
  <c r="Y3242" i="1"/>
  <c r="Y3243" i="1" a="1"/>
  <c r="Y3243" i="1" s="1"/>
  <c r="Y3244" i="1" a="1"/>
  <c r="Y3244" i="1" s="1"/>
  <c r="Y3245" i="1" a="1"/>
  <c r="Y3245" i="1" s="1"/>
  <c r="Y3246" i="1" a="1"/>
  <c r="Y3246" i="1" s="1"/>
  <c r="Y3247" i="1" a="1"/>
  <c r="Y3247" i="1" s="1"/>
  <c r="Y3248" i="1" a="1"/>
  <c r="Y3248" i="1" s="1"/>
  <c r="Y3249" i="1" a="1"/>
  <c r="Y3249" i="1" s="1"/>
  <c r="Y3250" i="1" a="1"/>
  <c r="Y3250" i="1" s="1"/>
  <c r="Y3251" i="1" a="1"/>
  <c r="Y3251" i="1" s="1"/>
  <c r="Y3252" i="1" a="1"/>
  <c r="Y3252" i="1" s="1"/>
  <c r="Y3253" i="1" a="1"/>
  <c r="Y3253" i="1" s="1"/>
  <c r="Y3254" i="1" a="1"/>
  <c r="Y3254" i="1" s="1"/>
  <c r="Y3255" i="1" a="1"/>
  <c r="Y3255" i="1" s="1"/>
  <c r="Y3256" i="1" a="1"/>
  <c r="Y3256" i="1" s="1"/>
  <c r="Y3257" i="1" a="1"/>
  <c r="Y3257" i="1" s="1"/>
  <c r="Y3258" i="1" a="1"/>
  <c r="Y3258" i="1" s="1"/>
  <c r="Y3259" i="1" a="1"/>
  <c r="Y3259" i="1"/>
  <c r="Y3260" i="1" a="1"/>
  <c r="Y3260" i="1" s="1"/>
  <c r="Y3261" i="1" a="1"/>
  <c r="Y3261" i="1" s="1"/>
  <c r="Y3262" i="1" a="1"/>
  <c r="Y3262" i="1" s="1"/>
  <c r="Y3263" i="1" a="1"/>
  <c r="Y3263" i="1" s="1"/>
  <c r="Y3264" i="1" a="1"/>
  <c r="Y3264" i="1" s="1"/>
  <c r="Y3265" i="1" a="1"/>
  <c r="Y3265" i="1"/>
  <c r="Y3266" i="1" a="1"/>
  <c r="Y3266" i="1" s="1"/>
  <c r="Y3267" i="1" a="1"/>
  <c r="Y3267" i="1" s="1"/>
  <c r="Y3268" i="1" a="1"/>
  <c r="Y3268" i="1" s="1"/>
  <c r="Y3269" i="1" a="1"/>
  <c r="Y3269" i="1" s="1"/>
  <c r="Y3270" i="1" a="1"/>
  <c r="Y3270" i="1" s="1"/>
  <c r="Y3271" i="1" a="1"/>
  <c r="Y3271" i="1" s="1"/>
  <c r="Y3272" i="1" a="1"/>
  <c r="Y3272" i="1" s="1"/>
  <c r="Y3273" i="1" a="1"/>
  <c r="Y3273" i="1" s="1"/>
  <c r="Y3274" i="1" a="1"/>
  <c r="Y3274" i="1" s="1"/>
  <c r="Y3275" i="1" a="1"/>
  <c r="Y3275" i="1" s="1"/>
  <c r="Y3276" i="1" a="1"/>
  <c r="Y3276" i="1" s="1"/>
  <c r="Y3277" i="1" a="1"/>
  <c r="Y3277" i="1" s="1"/>
  <c r="Y3278" i="1" a="1"/>
  <c r="Y3278" i="1" s="1"/>
  <c r="Y3279" i="1" a="1"/>
  <c r="Y3279" i="1" s="1"/>
  <c r="Y3280" i="1" a="1"/>
  <c r="Y3280" i="1" s="1"/>
  <c r="Y3281" i="1" a="1"/>
  <c r="Y3281" i="1" s="1"/>
  <c r="Y3282" i="1" a="1"/>
  <c r="Y3282" i="1" s="1"/>
  <c r="Y3283" i="1" a="1"/>
  <c r="Y3283" i="1" s="1"/>
  <c r="Y3284" i="1" a="1"/>
  <c r="Y3284" i="1" s="1"/>
  <c r="Y3285" i="1" a="1"/>
  <c r="Y3285" i="1" s="1"/>
  <c r="Y3286" i="1" a="1"/>
  <c r="Y3286" i="1" s="1"/>
  <c r="Y3287" i="1" a="1"/>
  <c r="Y3287" i="1" s="1"/>
  <c r="Y3288" i="1" a="1"/>
  <c r="Y3288" i="1" s="1"/>
  <c r="Y3289" i="1" a="1"/>
  <c r="Y3289" i="1" s="1"/>
  <c r="Y3290" i="1" a="1"/>
  <c r="Y3290" i="1" s="1"/>
  <c r="Y3291" i="1" a="1"/>
  <c r="Y3291" i="1"/>
  <c r="Y3292" i="1" a="1"/>
  <c r="Y3292" i="1" s="1"/>
  <c r="Y3293" i="1" a="1"/>
  <c r="Y3293" i="1" s="1"/>
  <c r="Y3294" i="1" a="1"/>
  <c r="Y3294" i="1" s="1"/>
  <c r="Y3295" i="1" a="1"/>
  <c r="Y3295" i="1" s="1"/>
  <c r="Y3296" i="1" a="1"/>
  <c r="Y3296" i="1" s="1"/>
  <c r="Y3297" i="1" a="1"/>
  <c r="Y3297" i="1" s="1"/>
  <c r="Y3298" i="1" a="1"/>
  <c r="Y3298" i="1" s="1"/>
  <c r="Y3299" i="1" a="1"/>
  <c r="Y3299" i="1" s="1"/>
  <c r="Y3300" i="1" a="1"/>
  <c r="Y3300" i="1" s="1"/>
  <c r="Y3301" i="1" a="1"/>
  <c r="Y3301" i="1" s="1"/>
  <c r="Y3302" i="1" a="1"/>
  <c r="Y3302" i="1" s="1"/>
  <c r="Y3303" i="1" a="1"/>
  <c r="Y3303" i="1" s="1"/>
  <c r="Y3304" i="1" a="1"/>
  <c r="Y3304" i="1" s="1"/>
  <c r="Y3305" i="1" a="1"/>
  <c r="Y3305" i="1" s="1"/>
  <c r="Y3306" i="1" a="1"/>
  <c r="Y3306" i="1" s="1"/>
  <c r="Y3307" i="1" a="1"/>
  <c r="Y3307" i="1" s="1"/>
  <c r="Y3308" i="1" a="1"/>
  <c r="Y3308" i="1" s="1"/>
  <c r="Y3309" i="1" a="1"/>
  <c r="Y3309" i="1"/>
  <c r="Y3310" i="1" a="1"/>
  <c r="Y3310" i="1" s="1"/>
  <c r="Y3311" i="1" a="1"/>
  <c r="Y3311" i="1" s="1"/>
  <c r="Y3312" i="1" a="1"/>
  <c r="Y3312" i="1" s="1"/>
  <c r="Y3313" i="1" a="1"/>
  <c r="Y3313" i="1" s="1"/>
  <c r="Y3314" i="1" a="1"/>
  <c r="Y3314" i="1" s="1"/>
  <c r="Y3315" i="1" a="1"/>
  <c r="Y3315" i="1"/>
  <c r="Y3316" i="1" a="1"/>
  <c r="Y3316" i="1" s="1"/>
  <c r="Y3317" i="1" a="1"/>
  <c r="Y3317" i="1"/>
  <c r="Y3318" i="1" a="1"/>
  <c r="Y3318" i="1" s="1"/>
  <c r="Y3319" i="1" a="1"/>
  <c r="Y3319" i="1" s="1"/>
  <c r="Y3320" i="1" a="1"/>
  <c r="Y3320" i="1" s="1"/>
  <c r="Y3321" i="1" a="1"/>
  <c r="Y3321" i="1" s="1"/>
  <c r="Y3322" i="1" a="1"/>
  <c r="Y3322" i="1" s="1"/>
  <c r="Y3323" i="1" a="1"/>
  <c r="Y3323" i="1" s="1"/>
  <c r="Y3324" i="1" a="1"/>
  <c r="Y3324" i="1" s="1"/>
  <c r="Y3325" i="1" a="1"/>
  <c r="Y3325" i="1" s="1"/>
  <c r="Y3326" i="1" a="1"/>
  <c r="Y3326" i="1" s="1"/>
  <c r="Y3327" i="1" a="1"/>
  <c r="Y3327" i="1" s="1"/>
  <c r="Y3328" i="1" a="1"/>
  <c r="Y3328" i="1" s="1"/>
  <c r="Y3329" i="1" a="1"/>
  <c r="Y3329" i="1" s="1"/>
  <c r="Y3330" i="1" a="1"/>
  <c r="Y3330" i="1" s="1"/>
  <c r="Y3331" i="1" a="1"/>
  <c r="Y3331" i="1" s="1"/>
  <c r="Y3332" i="1" a="1"/>
  <c r="Y3332" i="1" s="1"/>
  <c r="Y3333" i="1" a="1"/>
  <c r="Y3333" i="1" s="1"/>
  <c r="Y3334" i="1" a="1"/>
  <c r="Y3334" i="1" s="1"/>
  <c r="Y3335" i="1" a="1"/>
  <c r="Y3335" i="1" s="1"/>
  <c r="Y3336" i="1" a="1"/>
  <c r="Y3336" i="1" s="1"/>
  <c r="Y3337" i="1" a="1"/>
  <c r="Y3337" i="1" s="1"/>
  <c r="Y3338" i="1" a="1"/>
  <c r="Y3338" i="1" s="1"/>
  <c r="Y3339" i="1" a="1"/>
  <c r="Y3339" i="1" s="1"/>
  <c r="Y3340" i="1" a="1"/>
  <c r="Y3340" i="1" s="1"/>
  <c r="Y3341" i="1" a="1"/>
  <c r="Y3341" i="1" s="1"/>
  <c r="Y3342" i="1" a="1"/>
  <c r="Y3342" i="1" s="1"/>
  <c r="Y3343" i="1" a="1"/>
  <c r="Y3343" i="1" s="1"/>
  <c r="Y3344" i="1" a="1"/>
  <c r="Y3344" i="1" s="1"/>
  <c r="Y3345" i="1" a="1"/>
  <c r="Y3345" i="1" s="1"/>
  <c r="Y3346" i="1" a="1"/>
  <c r="Y3346" i="1" s="1"/>
  <c r="Y3347" i="1" a="1"/>
  <c r="Y3347" i="1"/>
  <c r="Y3348" i="1" a="1"/>
  <c r="Y3348" i="1" s="1"/>
  <c r="Y3349" i="1" a="1"/>
  <c r="Y3349" i="1" s="1"/>
  <c r="Y3350" i="1" a="1"/>
  <c r="Y3350" i="1" s="1"/>
  <c r="Y3351" i="1" a="1"/>
  <c r="Y3351" i="1" s="1"/>
  <c r="Y3352" i="1" a="1"/>
  <c r="Y3352" i="1" s="1"/>
  <c r="Y3353" i="1" a="1"/>
  <c r="Y3353" i="1" s="1"/>
  <c r="Y3354" i="1" a="1"/>
  <c r="Y3354" i="1" s="1"/>
  <c r="Y3355" i="1" a="1"/>
  <c r="Y3355" i="1" s="1"/>
  <c r="Y3356" i="1" a="1"/>
  <c r="Y3356" i="1"/>
  <c r="Y3357" i="1" a="1"/>
  <c r="Y3357" i="1" s="1"/>
  <c r="Y3358" i="1" a="1"/>
  <c r="Y3358" i="1" s="1"/>
  <c r="Y3359" i="1" a="1"/>
  <c r="Y3359" i="1" s="1"/>
  <c r="Y3360" i="1" a="1"/>
  <c r="Y3360" i="1" s="1"/>
  <c r="Y3361" i="1" a="1"/>
  <c r="Y3361" i="1" s="1"/>
  <c r="Y3362" i="1" a="1"/>
  <c r="Y3362" i="1" s="1"/>
  <c r="Y3363" i="1" a="1"/>
  <c r="Y3363" i="1" s="1"/>
  <c r="Y3364" i="1" a="1"/>
  <c r="Y3364" i="1"/>
  <c r="Y3365" i="1" a="1"/>
  <c r="Y3365" i="1" s="1"/>
  <c r="Y3366" i="1" a="1"/>
  <c r="Y3366" i="1"/>
  <c r="Y3367" i="1" a="1"/>
  <c r="Y3367" i="1" s="1"/>
  <c r="Y3368" i="1" a="1"/>
  <c r="Y3368" i="1" s="1"/>
  <c r="Y3369" i="1" a="1"/>
  <c r="Y3369" i="1" s="1"/>
  <c r="Y3370" i="1" a="1"/>
  <c r="Y3370" i="1" s="1"/>
  <c r="Y3371" i="1" a="1"/>
  <c r="Y3371" i="1" s="1"/>
  <c r="Y3372" i="1" a="1"/>
  <c r="Y3372" i="1" s="1"/>
  <c r="Y3373" i="1" a="1"/>
  <c r="Y3373" i="1" s="1"/>
  <c r="Y3374" i="1" a="1"/>
  <c r="Y3374" i="1" s="1"/>
  <c r="Y3375" i="1" a="1"/>
  <c r="Y3375" i="1" s="1"/>
  <c r="Y3376" i="1" a="1"/>
  <c r="Y3376" i="1" s="1"/>
  <c r="Y3377" i="1" a="1"/>
  <c r="Y3377" i="1" s="1"/>
  <c r="Y3378" i="1" a="1"/>
  <c r="Y3378" i="1" s="1"/>
  <c r="Y3379" i="1" a="1"/>
  <c r="Y3379" i="1" s="1"/>
  <c r="Y3380" i="1" a="1"/>
  <c r="Y3380" i="1" s="1"/>
  <c r="Y3381" i="1" a="1"/>
  <c r="Y3381" i="1"/>
  <c r="Y3382" i="1" a="1"/>
  <c r="Y3382" i="1" s="1"/>
  <c r="Y3383" i="1" a="1"/>
  <c r="Y3383" i="1"/>
  <c r="Y3384" i="1" a="1"/>
  <c r="Y3384" i="1" s="1"/>
  <c r="Y3385" i="1" a="1"/>
  <c r="Y3385" i="1" s="1"/>
  <c r="Y3386" i="1" a="1"/>
  <c r="Y3386" i="1" s="1"/>
  <c r="Y3387" i="1" a="1"/>
  <c r="Y3387" i="1"/>
  <c r="Y3388" i="1" a="1"/>
  <c r="Y3388" i="1" s="1"/>
  <c r="Y3389" i="1" a="1"/>
  <c r="Y3389" i="1"/>
  <c r="Y3390" i="1" a="1"/>
  <c r="Y3390" i="1" s="1"/>
  <c r="Y3391" i="1" a="1"/>
  <c r="Y3391" i="1" s="1"/>
  <c r="Y3392" i="1" a="1"/>
  <c r="Y3392" i="1" s="1"/>
  <c r="Y3393" i="1" a="1"/>
  <c r="Y3393" i="1" s="1"/>
  <c r="Y3394" i="1" a="1"/>
  <c r="Y3394" i="1" s="1"/>
  <c r="Y3395" i="1" a="1"/>
  <c r="Y3395" i="1" s="1"/>
  <c r="Y3396" i="1" a="1"/>
  <c r="Y3396" i="1"/>
  <c r="Y3397" i="1" a="1"/>
  <c r="Y3397" i="1" s="1"/>
  <c r="Y3398" i="1" a="1"/>
  <c r="Y3398" i="1" s="1"/>
  <c r="Y3399" i="1" a="1"/>
  <c r="Y3399" i="1" s="1"/>
  <c r="Y3400" i="1" a="1"/>
  <c r="Y3400" i="1" s="1"/>
  <c r="Y3401" i="1" a="1"/>
  <c r="Y3401" i="1" s="1"/>
  <c r="Y3402" i="1" a="1"/>
  <c r="Y3402" i="1" s="1"/>
  <c r="Y3403" i="1" a="1"/>
  <c r="Y3403" i="1" s="1"/>
  <c r="Y3404" i="1" a="1"/>
  <c r="Y3404" i="1" s="1"/>
  <c r="Y3405" i="1" a="1"/>
  <c r="Y3405" i="1" s="1"/>
  <c r="Y3406" i="1" a="1"/>
  <c r="Y3406" i="1" s="1"/>
  <c r="Y3407" i="1" a="1"/>
  <c r="Y3407" i="1" s="1"/>
  <c r="Y3408" i="1" a="1"/>
  <c r="Y3408" i="1" s="1"/>
  <c r="Y3409" i="1" a="1"/>
  <c r="Y3409" i="1" s="1"/>
  <c r="Y3410" i="1" a="1"/>
  <c r="Y3410" i="1" s="1"/>
  <c r="Y3411" i="1" a="1"/>
  <c r="Y3411" i="1" s="1"/>
  <c r="Y3412" i="1" a="1"/>
  <c r="Y3412" i="1" s="1"/>
  <c r="Y3413" i="1" a="1"/>
  <c r="Y3413" i="1" s="1"/>
  <c r="Y3414" i="1" a="1"/>
  <c r="Y3414" i="1" s="1"/>
  <c r="Y3415" i="1" a="1"/>
  <c r="Y3415" i="1" s="1"/>
  <c r="Y3416" i="1" a="1"/>
  <c r="Y3416" i="1"/>
  <c r="Y3417" i="1" a="1"/>
  <c r="Y3417" i="1" s="1"/>
  <c r="Y3418" i="1" a="1"/>
  <c r="Y3418" i="1" s="1"/>
  <c r="Y3419" i="1" a="1"/>
  <c r="Y3419" i="1" s="1"/>
  <c r="Y3420" i="1" a="1"/>
  <c r="Y3420" i="1" s="1"/>
  <c r="Y3421" i="1" a="1"/>
  <c r="Y3421" i="1" s="1"/>
  <c r="Y3422" i="1" a="1"/>
  <c r="Y3422" i="1" s="1"/>
  <c r="Y3423" i="1" a="1"/>
  <c r="Y3423" i="1" s="1"/>
  <c r="Y3424" i="1" a="1"/>
  <c r="Y3424" i="1" s="1"/>
  <c r="Y3425" i="1" a="1"/>
  <c r="Y3425" i="1" s="1"/>
  <c r="Y3426" i="1" a="1"/>
  <c r="Y3426" i="1" s="1"/>
  <c r="Y3427" i="1" a="1"/>
  <c r="Y3427" i="1" s="1"/>
  <c r="Y3428" i="1" a="1"/>
  <c r="Y3428" i="1" s="1"/>
  <c r="Y3429" i="1" a="1"/>
  <c r="Y3429" i="1" s="1"/>
  <c r="Y3430" i="1" a="1"/>
  <c r="Y3430" i="1" s="1"/>
  <c r="Y3431" i="1" a="1"/>
  <c r="Y3431" i="1" s="1"/>
  <c r="Y3432" i="1" a="1"/>
  <c r="Y3432" i="1" s="1"/>
  <c r="Y3433" i="1" a="1"/>
  <c r="Y3433" i="1"/>
  <c r="Y3434" i="1" a="1"/>
  <c r="Y3434" i="1" s="1"/>
  <c r="Y3435" i="1" a="1"/>
  <c r="Y3435" i="1" s="1"/>
  <c r="Y3436" i="1" a="1"/>
  <c r="Y3436" i="1" s="1"/>
  <c r="Y3437" i="1" a="1"/>
  <c r="Y3437" i="1" s="1"/>
  <c r="Y3438" i="1" a="1"/>
  <c r="Y3438" i="1" s="1"/>
  <c r="Y3439" i="1" a="1"/>
  <c r="Y3439" i="1" s="1"/>
  <c r="Y3440" i="1" a="1"/>
  <c r="Y3440" i="1" s="1"/>
  <c r="Y3441" i="1" a="1"/>
  <c r="Y3441" i="1" s="1"/>
  <c r="Y3442" i="1" a="1"/>
  <c r="Y3442" i="1" s="1"/>
  <c r="Y3443" i="1" a="1"/>
  <c r="Y3443" i="1" s="1"/>
  <c r="Y3444" i="1" a="1"/>
  <c r="Y3444" i="1" s="1"/>
  <c r="Y3445" i="1" a="1"/>
  <c r="Y3445" i="1" s="1"/>
  <c r="Y3446" i="1" a="1"/>
  <c r="Y3446" i="1" s="1"/>
  <c r="Y3447" i="1" a="1"/>
  <c r="Y3447" i="1" s="1"/>
  <c r="Y3448" i="1" a="1"/>
  <c r="Y3448" i="1" s="1"/>
  <c r="Y3449" i="1" a="1"/>
  <c r="Y3449" i="1" s="1"/>
  <c r="Y3450" i="1" a="1"/>
  <c r="Y3450" i="1" s="1"/>
  <c r="Y3451" i="1" a="1"/>
  <c r="Y3451" i="1" s="1"/>
  <c r="Y3452" i="1" a="1"/>
  <c r="Y3452" i="1" s="1"/>
  <c r="Y3453" i="1" a="1"/>
  <c r="Y3453" i="1" s="1"/>
  <c r="Y3454" i="1" a="1"/>
  <c r="Y3454" i="1" s="1"/>
  <c r="Y3455" i="1" a="1"/>
  <c r="Y3455" i="1" s="1"/>
  <c r="Y3456" i="1" a="1"/>
  <c r="Y3456" i="1"/>
  <c r="Y3457" i="1" a="1"/>
  <c r="Y3457" i="1" s="1"/>
  <c r="Y3458" i="1" a="1"/>
  <c r="Y3458" i="1"/>
  <c r="Y3459" i="1" a="1"/>
  <c r="Y3459" i="1" s="1"/>
  <c r="Y3460" i="1" a="1"/>
  <c r="Y3460" i="1" s="1"/>
  <c r="Y3461" i="1" a="1"/>
  <c r="Y3461" i="1" s="1"/>
  <c r="Y3462" i="1" a="1"/>
  <c r="Y3462" i="1"/>
  <c r="Y3463" i="1" a="1"/>
  <c r="Y3463" i="1" s="1"/>
  <c r="Y3464" i="1" a="1"/>
  <c r="Y3464" i="1"/>
  <c r="Y3465" i="1" a="1"/>
  <c r="Y3465" i="1" s="1"/>
  <c r="Y3466" i="1" a="1"/>
  <c r="Y3466" i="1" s="1"/>
  <c r="Y3467" i="1" a="1"/>
  <c r="Y3467" i="1" s="1"/>
  <c r="Y3468" i="1" a="1"/>
  <c r="Y3468" i="1" s="1"/>
  <c r="Y3469" i="1" a="1"/>
  <c r="Y3469" i="1" s="1"/>
  <c r="Y3470" i="1" a="1"/>
  <c r="Y3470" i="1" s="1"/>
  <c r="Y3471" i="1" a="1"/>
  <c r="Y3471" i="1" s="1"/>
  <c r="Y3472" i="1" a="1"/>
  <c r="Y3472" i="1" s="1"/>
  <c r="Y3473" i="1" a="1"/>
  <c r="Y3473" i="1" s="1"/>
  <c r="Y3474" i="1" a="1"/>
  <c r="Y3474" i="1" s="1"/>
  <c r="Y3475" i="1" a="1"/>
  <c r="Y3475" i="1"/>
  <c r="Y3476" i="1" a="1"/>
  <c r="Y3476" i="1" s="1"/>
  <c r="Y3477" i="1" a="1"/>
  <c r="Y3477" i="1" s="1"/>
  <c r="Y3478" i="1" a="1"/>
  <c r="Y3478" i="1" s="1"/>
  <c r="Y3479" i="1" a="1"/>
  <c r="Y3479" i="1"/>
  <c r="Y3480" i="1" a="1"/>
  <c r="Y3480" i="1" s="1"/>
  <c r="Y3481" i="1" a="1"/>
  <c r="Y3481" i="1"/>
  <c r="Y3482" i="1" a="1"/>
  <c r="Y3482" i="1" s="1"/>
  <c r="Y3483" i="1" a="1"/>
  <c r="Y3483" i="1" s="1"/>
  <c r="Y3484" i="1" a="1"/>
  <c r="Y3484" i="1" s="1"/>
  <c r="Y3485" i="1" a="1"/>
  <c r="Y3485" i="1" s="1"/>
  <c r="Y3486" i="1" a="1"/>
  <c r="Y3486" i="1" s="1"/>
  <c r="Y3487" i="1" a="1"/>
  <c r="Y3487" i="1"/>
  <c r="Y3488" i="1" a="1"/>
  <c r="Y3488" i="1" s="1"/>
  <c r="Y3489" i="1" a="1"/>
  <c r="Y3489" i="1" s="1"/>
  <c r="Y3490" i="1" a="1"/>
  <c r="Y3490" i="1" s="1"/>
  <c r="Y3491" i="1" a="1"/>
  <c r="Y3491" i="1" s="1"/>
  <c r="Y3492" i="1" a="1"/>
  <c r="Y3492" i="1" s="1"/>
  <c r="Y3493" i="1" a="1"/>
  <c r="Y3493" i="1" s="1"/>
  <c r="Y3494" i="1" a="1"/>
  <c r="Y3494" i="1"/>
  <c r="Y3495" i="1" a="1"/>
  <c r="Y3495" i="1" s="1"/>
  <c r="Y3496" i="1" a="1"/>
  <c r="Y3496" i="1" s="1"/>
  <c r="Y3497" i="1" a="1"/>
  <c r="Y3497" i="1" s="1"/>
  <c r="Y3498" i="1" a="1"/>
  <c r="Y3498" i="1" s="1"/>
  <c r="Y3499" i="1" a="1"/>
  <c r="Y3499" i="1" s="1"/>
  <c r="Y3500" i="1" a="1"/>
  <c r="Y3500" i="1" s="1"/>
  <c r="Y3501" i="1" a="1"/>
  <c r="Y3501" i="1" s="1"/>
  <c r="Y3502" i="1" a="1"/>
  <c r="Y3502" i="1" s="1"/>
  <c r="Y3503" i="1" a="1"/>
  <c r="Y3503" i="1"/>
  <c r="Y3504" i="1" a="1"/>
  <c r="Y3504" i="1"/>
  <c r="Y3505" i="1" a="1"/>
  <c r="Y3505" i="1" s="1"/>
  <c r="Y3506" i="1" a="1"/>
  <c r="Y3506" i="1"/>
  <c r="Y3507" i="1" a="1"/>
  <c r="Y3507" i="1" s="1"/>
  <c r="Y3508" i="1" a="1"/>
  <c r="Y3508" i="1"/>
  <c r="Y3509" i="1" a="1"/>
  <c r="Y3509" i="1" s="1"/>
  <c r="Y3510" i="1" a="1"/>
  <c r="Y3510" i="1" s="1"/>
  <c r="Y3511" i="1" a="1"/>
  <c r="Y3511" i="1" s="1"/>
  <c r="Y3512" i="1" a="1"/>
  <c r="Y3512" i="1"/>
  <c r="Y3513" i="1" a="1"/>
  <c r="Y3513" i="1" s="1"/>
  <c r="Y3514" i="1" a="1"/>
  <c r="Y3514" i="1" s="1"/>
  <c r="Y3515" i="1" a="1"/>
  <c r="Y3515" i="1" s="1"/>
  <c r="Y3516" i="1" a="1"/>
  <c r="Y3516" i="1" s="1"/>
  <c r="Y3517" i="1" a="1"/>
  <c r="Y3517" i="1" s="1"/>
  <c r="Y3518" i="1" a="1"/>
  <c r="Y3518" i="1" s="1"/>
  <c r="Y3519" i="1" a="1"/>
  <c r="Y3519" i="1"/>
  <c r="Y3520" i="1" a="1"/>
  <c r="Y3520" i="1" s="1"/>
  <c r="Y3521" i="1" a="1"/>
  <c r="Y3521" i="1"/>
  <c r="Y3522" i="1" a="1"/>
  <c r="Y3522" i="1" s="1"/>
  <c r="Y3523" i="1" a="1"/>
  <c r="Y3523" i="1" s="1"/>
  <c r="Y3524" i="1" a="1"/>
  <c r="Y3524" i="1" s="1"/>
  <c r="Y3525" i="1" a="1"/>
  <c r="Y3525" i="1" s="1"/>
  <c r="Y3526" i="1" a="1"/>
  <c r="Y3526" i="1" s="1"/>
  <c r="Y3527" i="1" a="1"/>
  <c r="Y3527" i="1" s="1"/>
  <c r="Y3528" i="1" a="1"/>
  <c r="Y3528" i="1"/>
  <c r="Y3529" i="1" a="1"/>
  <c r="Y3529" i="1"/>
  <c r="Y3530" i="1" a="1"/>
  <c r="Y3530" i="1" s="1"/>
  <c r="Y3531" i="1" a="1"/>
  <c r="Y3531" i="1"/>
  <c r="Y3532" i="1" a="1"/>
  <c r="Y3532" i="1" s="1"/>
  <c r="Y3533" i="1" a="1"/>
  <c r="Y3533" i="1"/>
  <c r="Y3534" i="1" a="1"/>
  <c r="Y3534" i="1" s="1"/>
  <c r="Y3535" i="1" a="1"/>
  <c r="Y3535" i="1" s="1"/>
  <c r="Y3536" i="1" a="1"/>
  <c r="Y3536" i="1" s="1"/>
  <c r="Y3537" i="1" a="1"/>
  <c r="Y3537" i="1"/>
  <c r="Y3538" i="1" a="1"/>
  <c r="Y3538" i="1" s="1"/>
  <c r="Y3539" i="1" a="1"/>
  <c r="Y3539" i="1" s="1"/>
  <c r="Y3540" i="1" a="1"/>
  <c r="Y3540" i="1" s="1"/>
  <c r="Y3541" i="1" a="1"/>
  <c r="Y3541" i="1" s="1"/>
  <c r="Y3542" i="1" a="1"/>
  <c r="Y3542" i="1" s="1"/>
  <c r="Y3543" i="1" a="1"/>
  <c r="Y3543" i="1" s="1"/>
  <c r="Y3544" i="1" a="1"/>
  <c r="Y3544" i="1"/>
  <c r="Y3545" i="1" a="1"/>
  <c r="Y3545" i="1" s="1"/>
  <c r="Y3546" i="1" a="1"/>
  <c r="Y3546" i="1"/>
  <c r="Y3547" i="1" a="1"/>
  <c r="Y3547" i="1"/>
  <c r="Y3548" i="1" a="1"/>
  <c r="Y3548" i="1" s="1"/>
  <c r="Y3549" i="1" a="1"/>
  <c r="Y3549" i="1" s="1"/>
  <c r="Y3550" i="1" a="1"/>
  <c r="Y3550" i="1" s="1"/>
  <c r="Y3551" i="1" a="1"/>
  <c r="Y3551" i="1" s="1"/>
  <c r="Y3552" i="1" a="1"/>
  <c r="Y3552" i="1"/>
  <c r="Y3553" i="1" a="1"/>
  <c r="Y3553" i="1"/>
  <c r="Y3554" i="1" a="1"/>
  <c r="Y3554" i="1" s="1"/>
  <c r="Y3555" i="1" a="1"/>
  <c r="Y3555" i="1" s="1"/>
  <c r="Y3556" i="1" a="1"/>
  <c r="Y3556" i="1" s="1"/>
  <c r="Y3557" i="1" a="1"/>
  <c r="Y3557" i="1" s="1"/>
  <c r="Y3558" i="1" a="1"/>
  <c r="Y3558" i="1"/>
  <c r="Y3559" i="1" a="1"/>
  <c r="Y3559" i="1" s="1"/>
  <c r="Y3560" i="1" a="1"/>
  <c r="Y3560" i="1" s="1"/>
  <c r="Y3561" i="1" a="1"/>
  <c r="Y3561" i="1" s="1"/>
  <c r="Y3562" i="1" a="1"/>
  <c r="Y3562" i="1" s="1"/>
  <c r="Y3563" i="1" a="1"/>
  <c r="Y3563" i="1" s="1"/>
  <c r="Y3564" i="1" a="1"/>
  <c r="Y3564" i="1" s="1"/>
  <c r="Y3565" i="1" a="1"/>
  <c r="Y3565" i="1" s="1"/>
  <c r="Y3566" i="1" a="1"/>
  <c r="Y3566" i="1" s="1"/>
  <c r="Y3567" i="1" a="1"/>
  <c r="Y3567" i="1" s="1"/>
  <c r="Y3568" i="1" a="1"/>
  <c r="Y3568" i="1" s="1"/>
  <c r="Y3569" i="1" a="1"/>
  <c r="Y3569" i="1"/>
  <c r="Y3570" i="1" a="1"/>
  <c r="Y3570" i="1" s="1"/>
  <c r="Y3571" i="1" a="1"/>
  <c r="Y3571" i="1" s="1"/>
  <c r="Y3572" i="1" a="1"/>
  <c r="Y3572" i="1"/>
  <c r="Y3573" i="1" a="1"/>
  <c r="Y3573" i="1" s="1"/>
  <c r="Y3574" i="1" a="1"/>
  <c r="Y3574" i="1" s="1"/>
  <c r="Y3575" i="1" a="1"/>
  <c r="Y3575" i="1" s="1"/>
  <c r="Y3576" i="1" a="1"/>
  <c r="Y3576" i="1" s="1"/>
  <c r="Y3577" i="1" a="1"/>
  <c r="Y3577" i="1" s="1"/>
  <c r="Y3578" i="1" a="1"/>
  <c r="Y3578" i="1" s="1"/>
  <c r="Y3579" i="1" a="1"/>
  <c r="Y3579" i="1"/>
  <c r="Y3580" i="1" a="1"/>
  <c r="Y3580" i="1" s="1"/>
  <c r="Y3581" i="1" a="1"/>
  <c r="Y3581" i="1" s="1"/>
  <c r="Y3582" i="1" a="1"/>
  <c r="Y3582" i="1" s="1"/>
  <c r="Y3583" i="1" a="1"/>
  <c r="Y3583" i="1" s="1"/>
  <c r="Y3584" i="1" a="1"/>
  <c r="Y3584" i="1" s="1"/>
  <c r="Y3585" i="1" a="1"/>
  <c r="Y3585" i="1" s="1"/>
  <c r="Y3586" i="1" a="1"/>
  <c r="Y3586" i="1" s="1"/>
  <c r="Y3587" i="1" a="1"/>
  <c r="Y3587" i="1" s="1"/>
  <c r="Y3588" i="1" a="1"/>
  <c r="Y3588" i="1" s="1"/>
  <c r="Y3589" i="1" a="1"/>
  <c r="Y3589" i="1" s="1"/>
  <c r="Y3590" i="1" a="1"/>
  <c r="Y3590" i="1" s="1"/>
  <c r="Y3591" i="1" a="1"/>
  <c r="Y3591" i="1" s="1"/>
  <c r="Y3592" i="1" a="1"/>
  <c r="Y3592" i="1" s="1"/>
  <c r="Y3593" i="1" a="1"/>
  <c r="Y3593" i="1" s="1"/>
  <c r="Y3594" i="1" a="1"/>
  <c r="Y3594" i="1" s="1"/>
  <c r="Y3595" i="1" a="1"/>
  <c r="Y3595" i="1" s="1"/>
  <c r="Y3596" i="1" a="1"/>
  <c r="Y3596" i="1" s="1"/>
  <c r="Y3597" i="1" a="1"/>
  <c r="Y3597" i="1"/>
  <c r="Y3598" i="1" a="1"/>
  <c r="Y3598" i="1" s="1"/>
  <c r="Y3599" i="1" a="1"/>
  <c r="Y3599" i="1" s="1"/>
  <c r="Y3600" i="1" a="1"/>
  <c r="Y3600" i="1"/>
  <c r="Y3601" i="1" a="1"/>
  <c r="Y3601" i="1" s="1"/>
  <c r="Y3602" i="1" a="1"/>
  <c r="Y3602" i="1"/>
  <c r="Y3603" i="1" a="1"/>
  <c r="Y3603" i="1" s="1"/>
  <c r="Y3604" i="1" a="1"/>
  <c r="Y3604" i="1"/>
  <c r="Y3605" i="1" a="1"/>
  <c r="Y3605" i="1" s="1"/>
  <c r="Y3606" i="1" a="1"/>
  <c r="Y3606" i="1" s="1"/>
  <c r="Y3607" i="1" a="1"/>
  <c r="Y3607" i="1" s="1"/>
  <c r="Y3608" i="1" a="1"/>
  <c r="Y3608" i="1" s="1"/>
  <c r="Y3609" i="1" a="1"/>
  <c r="Y3609" i="1" s="1"/>
  <c r="Y3610" i="1" a="1"/>
  <c r="Y3610" i="1" s="1"/>
  <c r="Y3611" i="1" a="1"/>
  <c r="Y3611" i="1" s="1"/>
  <c r="Y3612" i="1" a="1"/>
  <c r="Y3612" i="1" s="1"/>
  <c r="Y3613" i="1" a="1"/>
  <c r="Y3613" i="1"/>
  <c r="Y3614" i="1" a="1"/>
  <c r="Y3614" i="1" s="1"/>
  <c r="Y3615" i="1" a="1"/>
  <c r="Y3615" i="1" s="1"/>
  <c r="Y3616" i="1" a="1"/>
  <c r="Y3616" i="1" s="1"/>
  <c r="Y3617" i="1" a="1"/>
  <c r="Y3617" i="1"/>
  <c r="Y3618" i="1" a="1"/>
  <c r="Y3618" i="1" s="1"/>
  <c r="Y3619" i="1" a="1"/>
  <c r="Y3619" i="1"/>
  <c r="Y3620" i="1" a="1"/>
  <c r="Y3620" i="1" s="1"/>
  <c r="Y3621" i="1" a="1"/>
  <c r="Y3621" i="1" s="1"/>
  <c r="Y3622" i="1" a="1"/>
  <c r="Y3622" i="1" s="1"/>
  <c r="Y3623" i="1" a="1"/>
  <c r="Y3623" i="1" s="1"/>
  <c r="Y3624" i="1" a="1"/>
  <c r="Y3624" i="1" s="1"/>
  <c r="Y3625" i="1" a="1"/>
  <c r="Y3625" i="1" s="1"/>
  <c r="Y3626" i="1" a="1"/>
  <c r="Y3626" i="1" s="1"/>
  <c r="Y3627" i="1" a="1"/>
  <c r="Y3627" i="1" s="1"/>
  <c r="Y3628" i="1" a="1"/>
  <c r="Y3628" i="1" s="1"/>
  <c r="Y3629" i="1" a="1"/>
  <c r="Y3629" i="1"/>
  <c r="Y3630" i="1" a="1"/>
  <c r="Y3630" i="1" s="1"/>
  <c r="Y3631" i="1" a="1"/>
  <c r="Y3631" i="1" s="1"/>
  <c r="Y3632" i="1" a="1"/>
  <c r="Y3632" i="1" s="1"/>
  <c r="Y3633" i="1" a="1"/>
  <c r="Y3633" i="1" s="1"/>
  <c r="Y3634" i="1" a="1"/>
  <c r="Y3634" i="1" s="1"/>
  <c r="Y3635" i="1" a="1"/>
  <c r="Y3635" i="1" s="1"/>
  <c r="Y3636" i="1" a="1"/>
  <c r="Y3636" i="1" s="1"/>
  <c r="Y3637" i="1" a="1"/>
  <c r="Y3637" i="1" s="1"/>
  <c r="Y3638" i="1" a="1"/>
  <c r="Y3638" i="1" s="1"/>
  <c r="Y3639" i="1" a="1"/>
  <c r="Y3639" i="1" s="1"/>
  <c r="Y3640" i="1" a="1"/>
  <c r="Y3640" i="1" s="1"/>
  <c r="Y3641" i="1" a="1"/>
  <c r="Y3641" i="1" s="1"/>
  <c r="Y3642" i="1" a="1"/>
  <c r="Y3642" i="1" s="1"/>
  <c r="Y3643" i="1" a="1"/>
  <c r="Y3643" i="1" s="1"/>
  <c r="Y3644" i="1" a="1"/>
  <c r="Y3644" i="1" s="1"/>
  <c r="Y3645" i="1" a="1"/>
  <c r="Y3645" i="1" s="1"/>
  <c r="Y3646" i="1" a="1"/>
  <c r="Y3646" i="1" s="1"/>
  <c r="Y3647" i="1" a="1"/>
  <c r="Y3647" i="1" s="1"/>
  <c r="Y3648" i="1" a="1"/>
  <c r="Y3648" i="1" s="1"/>
  <c r="Y3649" i="1" a="1"/>
  <c r="Y3649" i="1" s="1"/>
  <c r="Y3650" i="1" a="1"/>
  <c r="Y3650" i="1" s="1"/>
  <c r="Y3651" i="1" a="1"/>
  <c r="Y3651" i="1" s="1"/>
  <c r="Y3652" i="1" a="1"/>
  <c r="Y3652" i="1"/>
  <c r="Y3653" i="1" a="1"/>
  <c r="Y3653" i="1" s="1"/>
  <c r="Y3654" i="1" a="1"/>
  <c r="Y3654" i="1" s="1"/>
  <c r="Y3655" i="1" a="1"/>
  <c r="Y3655" i="1" s="1"/>
  <c r="Y3656" i="1" a="1"/>
  <c r="Y3656" i="1" s="1"/>
  <c r="Y3657" i="1" a="1"/>
  <c r="Y3657" i="1" s="1"/>
  <c r="Y3658" i="1" a="1"/>
  <c r="Y3658" i="1" s="1"/>
  <c r="Y3659" i="1" a="1"/>
  <c r="Y3659" i="1"/>
  <c r="Y3660" i="1" a="1"/>
  <c r="Y3660" i="1"/>
  <c r="Y3661" i="1" a="1"/>
  <c r="Y3661" i="1" s="1"/>
  <c r="Y3662" i="1" a="1"/>
  <c r="Y3662" i="1" s="1"/>
  <c r="Y3663" i="1" a="1"/>
  <c r="Y3663" i="1" s="1"/>
  <c r="Y3664" i="1" a="1"/>
  <c r="Y3664" i="1" s="1"/>
  <c r="Y3665" i="1" a="1"/>
  <c r="Y3665" i="1" s="1"/>
  <c r="Y3666" i="1" a="1"/>
  <c r="Y3666" i="1" s="1"/>
  <c r="Y3667" i="1" a="1"/>
  <c r="Y3667" i="1" s="1"/>
  <c r="Y3668" i="1" a="1"/>
  <c r="Y3668" i="1" s="1"/>
  <c r="Y3669" i="1" a="1"/>
  <c r="Y3669" i="1" s="1"/>
  <c r="Y3670" i="1" a="1"/>
  <c r="Y3670" i="1" s="1"/>
  <c r="Y3671" i="1" a="1"/>
  <c r="Y3671" i="1" s="1"/>
  <c r="Y3672" i="1" a="1"/>
  <c r="Y3672" i="1" s="1"/>
  <c r="Y3673" i="1" a="1"/>
  <c r="Y3673" i="1" s="1"/>
  <c r="Y3674" i="1" a="1"/>
  <c r="Y3674" i="1" s="1"/>
  <c r="Y3675" i="1" a="1"/>
  <c r="Y3675" i="1" s="1"/>
  <c r="Y3676" i="1" a="1"/>
  <c r="Y3676" i="1" s="1"/>
  <c r="Y3677" i="1" a="1"/>
  <c r="Y3677" i="1" s="1"/>
  <c r="Y3678" i="1" a="1"/>
  <c r="Y3678" i="1" s="1"/>
  <c r="Y3679" i="1" a="1"/>
  <c r="Y3679" i="1" s="1"/>
  <c r="Y3680" i="1" a="1"/>
  <c r="Y3680" i="1" s="1"/>
  <c r="Y3681" i="1" a="1"/>
  <c r="Y3681" i="1" s="1"/>
  <c r="Y3682" i="1" a="1"/>
  <c r="Y3682" i="1" s="1"/>
  <c r="Y3683" i="1" a="1"/>
  <c r="Y3683" i="1" s="1"/>
  <c r="Y3684" i="1" a="1"/>
  <c r="Y3684" i="1" s="1"/>
  <c r="Y3685" i="1" a="1"/>
  <c r="Y3685" i="1" s="1"/>
  <c r="Y3686" i="1" a="1"/>
  <c r="Y3686" i="1" s="1"/>
  <c r="Y3687" i="1" a="1"/>
  <c r="Y3687" i="1" s="1"/>
  <c r="Y3688" i="1" a="1"/>
  <c r="Y3688" i="1"/>
  <c r="Y3689" i="1" a="1"/>
  <c r="Y3689" i="1" s="1"/>
  <c r="Y3690" i="1" a="1"/>
  <c r="Y3690" i="1" s="1"/>
  <c r="Y3691" i="1" a="1"/>
  <c r="Y3691" i="1" s="1"/>
  <c r="Y3692" i="1" a="1"/>
  <c r="Y3692" i="1" s="1"/>
  <c r="Y3693" i="1" a="1"/>
  <c r="Y3693" i="1" s="1"/>
  <c r="Y3694" i="1" a="1"/>
  <c r="Y3694" i="1" s="1"/>
  <c r="Y3695" i="1" a="1"/>
  <c r="Y3695" i="1" s="1"/>
  <c r="Y3696" i="1" a="1"/>
  <c r="Y3696" i="1" s="1"/>
  <c r="Y3697" i="1" a="1"/>
  <c r="Y3697" i="1" s="1"/>
  <c r="Y3698" i="1" a="1"/>
  <c r="Y3698" i="1" s="1"/>
  <c r="Y3699" i="1" a="1"/>
  <c r="Y3699" i="1" s="1"/>
  <c r="Y3700" i="1" a="1"/>
  <c r="Y3700" i="1" s="1"/>
  <c r="Y3701" i="1" a="1"/>
  <c r="Y3701" i="1" s="1"/>
  <c r="Y3702" i="1" a="1"/>
  <c r="Y3702" i="1" s="1"/>
  <c r="Y3703" i="1" a="1"/>
  <c r="Y3703" i="1"/>
  <c r="Y3704" i="1" a="1"/>
  <c r="Y3704" i="1" s="1"/>
  <c r="Y3705" i="1" a="1"/>
  <c r="Y3705" i="1" s="1"/>
  <c r="Y3706" i="1" a="1"/>
  <c r="Y3706" i="1" s="1"/>
  <c r="Y3707" i="1" a="1"/>
  <c r="Y3707" i="1" s="1"/>
  <c r="Y3708" i="1" a="1"/>
  <c r="Y3708" i="1" s="1"/>
  <c r="Y3709" i="1" a="1"/>
  <c r="Y3709" i="1" s="1"/>
  <c r="Y3710" i="1" a="1"/>
  <c r="Y3710" i="1" s="1"/>
  <c r="Y3711" i="1" a="1"/>
  <c r="Y3711" i="1" s="1"/>
  <c r="Y3712" i="1" a="1"/>
  <c r="Y3712" i="1" s="1"/>
  <c r="Y3713" i="1" a="1"/>
  <c r="Y3713" i="1" s="1"/>
  <c r="Y3714" i="1" a="1"/>
  <c r="Y3714" i="1" s="1"/>
  <c r="Y3715" i="1" a="1"/>
  <c r="Y3715" i="1" s="1"/>
  <c r="Y3716" i="1" a="1"/>
  <c r="Y3716" i="1" s="1"/>
  <c r="Y3717" i="1" a="1"/>
  <c r="Y3717" i="1"/>
  <c r="Y3718" i="1" a="1"/>
  <c r="Y3718" i="1" s="1"/>
  <c r="Y3719" i="1" a="1"/>
  <c r="Y3719" i="1" s="1"/>
  <c r="Y3720" i="1" a="1"/>
  <c r="Y3720" i="1" s="1"/>
  <c r="Y3721" i="1" a="1"/>
  <c r="Y3721" i="1" s="1"/>
  <c r="Y3722" i="1" a="1"/>
  <c r="Y3722" i="1" s="1"/>
  <c r="Y3723" i="1" a="1"/>
  <c r="Y3723" i="1" s="1"/>
  <c r="Y3724" i="1" a="1"/>
  <c r="Y3724" i="1" s="1"/>
  <c r="Y3725" i="1" a="1"/>
  <c r="Y3725" i="1" s="1"/>
  <c r="Y3726" i="1" a="1"/>
  <c r="Y3726" i="1" s="1"/>
  <c r="Y3727" i="1" a="1"/>
  <c r="Y3727" i="1" s="1"/>
  <c r="Y3728" i="1" a="1"/>
  <c r="Y3728" i="1"/>
  <c r="Y3729" i="1" a="1"/>
  <c r="Y3729" i="1" s="1"/>
  <c r="Y3730" i="1" a="1"/>
  <c r="Y3730" i="1" s="1"/>
  <c r="Y3731" i="1" a="1"/>
  <c r="Y3731" i="1" s="1"/>
  <c r="Y3732" i="1" a="1"/>
  <c r="Y3732" i="1" s="1"/>
  <c r="Y3733" i="1" a="1"/>
  <c r="Y3733" i="1" s="1"/>
  <c r="Y3734" i="1" a="1"/>
  <c r="Y3734" i="1"/>
  <c r="Y3735" i="1" a="1"/>
  <c r="Y3735" i="1"/>
  <c r="Y3736" i="1" a="1"/>
  <c r="Y3736" i="1" s="1"/>
  <c r="Y3737" i="1" a="1"/>
  <c r="Y3737" i="1" s="1"/>
  <c r="Y3738" i="1" a="1"/>
  <c r="Y3738" i="1" s="1"/>
  <c r="Y3739" i="1" a="1"/>
  <c r="Y3739" i="1" s="1"/>
  <c r="Y3740" i="1" a="1"/>
  <c r="Y3740" i="1" s="1"/>
  <c r="Y3741" i="1" a="1"/>
  <c r="Y3741" i="1" s="1"/>
  <c r="Y3742" i="1" a="1"/>
  <c r="Y3742" i="1" s="1"/>
  <c r="Y3743" i="1" a="1"/>
  <c r="Y3743" i="1" s="1"/>
  <c r="Y3744" i="1" a="1"/>
  <c r="Y3744" i="1"/>
  <c r="Y3745" i="1" a="1"/>
  <c r="Y3745" i="1" s="1"/>
  <c r="Y3746" i="1" a="1"/>
  <c r="Y3746" i="1"/>
  <c r="Y3747" i="1" a="1"/>
  <c r="Y3747" i="1" s="1"/>
  <c r="Y3748" i="1" a="1"/>
  <c r="Y3748" i="1" s="1"/>
  <c r="Y3749" i="1" a="1"/>
  <c r="Y3749" i="1" s="1"/>
  <c r="Y3750" i="1" a="1"/>
  <c r="Y3750" i="1" s="1"/>
  <c r="Y3751" i="1" a="1"/>
  <c r="Y3751" i="1" s="1"/>
  <c r="Y3752" i="1" a="1"/>
  <c r="Y3752" i="1" s="1"/>
  <c r="Y3753" i="1" a="1"/>
  <c r="Y3753" i="1"/>
  <c r="Y3754" i="1" a="1"/>
  <c r="Y3754" i="1" s="1"/>
  <c r="Y3755" i="1" a="1"/>
  <c r="Y3755" i="1" s="1"/>
  <c r="Y3756" i="1" a="1"/>
  <c r="Y3756" i="1" s="1"/>
  <c r="Y3757" i="1" a="1"/>
  <c r="Y3757" i="1" s="1"/>
  <c r="Y3758" i="1" a="1"/>
  <c r="Y3758" i="1" s="1"/>
  <c r="Y3759" i="1" a="1"/>
  <c r="Y3759" i="1" s="1"/>
  <c r="Y3760" i="1" a="1"/>
  <c r="Y3760" i="1" s="1"/>
  <c r="Y3761" i="1" a="1"/>
  <c r="Y3761" i="1" s="1"/>
  <c r="Y3762" i="1" a="1"/>
  <c r="Y3762" i="1" s="1"/>
  <c r="Y3763" i="1" a="1"/>
  <c r="Y3763" i="1"/>
  <c r="Y3764" i="1" a="1"/>
  <c r="Y3764" i="1" s="1"/>
  <c r="Y3765" i="1" a="1"/>
  <c r="Y3765" i="1" s="1"/>
  <c r="Y3766" i="1" a="1"/>
  <c r="Y3766" i="1" s="1"/>
  <c r="Y3767" i="1" a="1"/>
  <c r="Y3767" i="1"/>
  <c r="Y3768" i="1" a="1"/>
  <c r="Y3768" i="1" s="1"/>
  <c r="Y3769" i="1" a="1"/>
  <c r="Y3769" i="1"/>
  <c r="Y3770" i="1" a="1"/>
  <c r="Y3770" i="1" s="1"/>
  <c r="Y3771" i="1" a="1"/>
  <c r="Y3771" i="1" s="1"/>
  <c r="Y3772" i="1" a="1"/>
  <c r="Y3772" i="1" s="1"/>
  <c r="Y3773" i="1" a="1"/>
  <c r="Y3773" i="1" s="1"/>
  <c r="Y3774" i="1" a="1"/>
  <c r="Y3774" i="1" s="1"/>
  <c r="Y3775" i="1" a="1"/>
  <c r="Y3775" i="1"/>
  <c r="Y3776" i="1" a="1"/>
  <c r="Y3776" i="1" s="1"/>
  <c r="Y3777" i="1" a="1"/>
  <c r="Y3777" i="1" s="1"/>
  <c r="Y3778" i="1" a="1"/>
  <c r="Y3778" i="1" s="1"/>
  <c r="Y3779" i="1" a="1"/>
  <c r="Y3779" i="1" s="1"/>
  <c r="Y3780" i="1" a="1"/>
  <c r="Y3780" i="1"/>
  <c r="Y3781" i="1" a="1"/>
  <c r="Y3781" i="1" s="1"/>
  <c r="Y3782" i="1" a="1"/>
  <c r="Y3782" i="1" s="1"/>
  <c r="Y3783" i="1" a="1"/>
  <c r="Y3783" i="1" s="1"/>
  <c r="Y3784" i="1" a="1"/>
  <c r="Y3784" i="1" s="1"/>
  <c r="Y3785" i="1" a="1"/>
  <c r="Y3785" i="1"/>
  <c r="Y3786" i="1" a="1"/>
  <c r="Y3786" i="1" s="1"/>
  <c r="Y3787" i="1" a="1"/>
  <c r="Y3787" i="1" s="1"/>
  <c r="Y3788" i="1" a="1"/>
  <c r="Y3788" i="1" s="1"/>
  <c r="Y3789" i="1" a="1"/>
  <c r="Y3789" i="1" s="1"/>
  <c r="Y3790" i="1" a="1"/>
  <c r="Y3790" i="1" s="1"/>
  <c r="Y3791" i="1" a="1"/>
  <c r="Y3791" i="1"/>
  <c r="Y3792" i="1" a="1"/>
  <c r="Y3792" i="1" s="1"/>
  <c r="Y3793" i="1" a="1"/>
  <c r="Y3793" i="1" s="1"/>
  <c r="Y3794" i="1" a="1"/>
  <c r="Y3794" i="1" s="1"/>
  <c r="Y3795" i="1" a="1"/>
  <c r="Y3795" i="1" s="1"/>
  <c r="Y3796" i="1" a="1"/>
  <c r="Y3796" i="1" s="1"/>
  <c r="Y3797" i="1" a="1"/>
  <c r="Y3797" i="1" s="1"/>
  <c r="Y3798" i="1" a="1"/>
  <c r="Y3798" i="1" s="1"/>
  <c r="Y3799" i="1" a="1"/>
  <c r="Y3799" i="1" s="1"/>
  <c r="Y3800" i="1" a="1"/>
  <c r="Y3800" i="1"/>
  <c r="Y3801" i="1" a="1"/>
  <c r="Y3801" i="1" s="1"/>
  <c r="Y3802" i="1" a="1"/>
  <c r="Y3802" i="1" s="1"/>
  <c r="Y3803" i="1" a="1"/>
  <c r="Y3803" i="1" s="1"/>
  <c r="Y3804" i="1" a="1"/>
  <c r="Y3804" i="1" s="1"/>
  <c r="Y3805" i="1" a="1"/>
  <c r="Y3805" i="1" s="1"/>
  <c r="Y3806" i="1" a="1"/>
  <c r="Y3806" i="1" s="1"/>
  <c r="Y3807" i="1" a="1"/>
  <c r="Y3807" i="1" s="1"/>
  <c r="Y3808" i="1" a="1"/>
  <c r="Y3808" i="1" s="1"/>
  <c r="Y3809" i="1" a="1"/>
  <c r="Y3809" i="1" s="1"/>
  <c r="Y3810" i="1" a="1"/>
  <c r="Y3810" i="1" s="1"/>
  <c r="Y3811" i="1" a="1"/>
  <c r="Y3811" i="1" s="1"/>
  <c r="Y3812" i="1" a="1"/>
  <c r="Y3812" i="1" s="1"/>
  <c r="Y3813" i="1" a="1"/>
  <c r="Y3813" i="1" s="1"/>
  <c r="Y3814" i="1" a="1"/>
  <c r="Y3814" i="1" s="1"/>
  <c r="Y3815" i="1" a="1"/>
  <c r="Y3815" i="1"/>
  <c r="Y3816" i="1" a="1"/>
  <c r="Y3816" i="1"/>
  <c r="Y3817" i="1" a="1"/>
  <c r="Y3817" i="1" s="1"/>
  <c r="Y3818" i="1" a="1"/>
  <c r="Y3818" i="1" s="1"/>
  <c r="Y3819" i="1" a="1"/>
  <c r="Y3819" i="1" s="1"/>
  <c r="Y3820" i="1" a="1"/>
  <c r="Y3820" i="1" s="1"/>
  <c r="Y3821" i="1" a="1"/>
  <c r="Y3821" i="1"/>
  <c r="Y3822" i="1" a="1"/>
  <c r="Y3822" i="1" s="1"/>
  <c r="Y3823" i="1" a="1"/>
  <c r="Y3823" i="1" s="1"/>
  <c r="Y3824" i="1" a="1"/>
  <c r="Y3824" i="1" s="1"/>
  <c r="Y3825" i="1" a="1"/>
  <c r="Y3825" i="1"/>
  <c r="Y3826" i="1" a="1"/>
  <c r="Y3826" i="1" s="1"/>
  <c r="Y3827" i="1" a="1"/>
  <c r="Y3827" i="1" s="1"/>
  <c r="Y3828" i="1" a="1"/>
  <c r="Y3828" i="1" s="1"/>
  <c r="Y3829" i="1" a="1"/>
  <c r="Y3829" i="1" s="1"/>
  <c r="Y3830" i="1" a="1"/>
  <c r="Y3830" i="1" s="1"/>
  <c r="Y3831" i="1" a="1"/>
  <c r="Y3831" i="1" s="1"/>
  <c r="Y3832" i="1" a="1"/>
  <c r="Y3832" i="1" s="1"/>
  <c r="Y3833" i="1" a="1"/>
  <c r="Y3833" i="1" s="1"/>
  <c r="Y3834" i="1" a="1"/>
  <c r="Y3834" i="1" s="1"/>
  <c r="Y3835" i="1" a="1"/>
  <c r="Y3835" i="1"/>
  <c r="Y3836" i="1" a="1"/>
  <c r="Y3836" i="1" s="1"/>
  <c r="Y3837" i="1" a="1"/>
  <c r="Y3837" i="1" s="1"/>
  <c r="Y3838" i="1" a="1"/>
  <c r="Y3838" i="1" s="1"/>
  <c r="Y3839" i="1" a="1"/>
  <c r="Y3839" i="1" s="1"/>
  <c r="Y3840" i="1" a="1"/>
  <c r="Y3840" i="1" s="1"/>
  <c r="Y3841" i="1" a="1"/>
  <c r="Y3841" i="1" s="1"/>
  <c r="Y3842" i="1" a="1"/>
  <c r="Y3842" i="1" s="1"/>
  <c r="Y3843" i="1" a="1"/>
  <c r="Y3843" i="1" s="1"/>
  <c r="Y3844" i="1" a="1"/>
  <c r="Y3844" i="1"/>
  <c r="Y3845" i="1" a="1"/>
  <c r="Y3845" i="1" s="1"/>
  <c r="Y3846" i="1" a="1"/>
  <c r="Y3846" i="1" s="1"/>
  <c r="Y3847" i="1" a="1"/>
  <c r="Y3847" i="1" s="1"/>
  <c r="Y3848" i="1" a="1"/>
  <c r="Y3848" i="1" s="1"/>
  <c r="Y3849" i="1" a="1"/>
  <c r="Y3849" i="1"/>
  <c r="Y3850" i="1" a="1"/>
  <c r="Y3850" i="1" s="1"/>
  <c r="Y3851" i="1" a="1"/>
  <c r="Y3851" i="1" s="1"/>
  <c r="Y3852" i="1" a="1"/>
  <c r="Y3852" i="1" s="1"/>
  <c r="Y3853" i="1" a="1"/>
  <c r="Y3853" i="1" s="1"/>
  <c r="Y3854" i="1" a="1"/>
  <c r="Y3854" i="1" s="1"/>
  <c r="Y3855" i="1" a="1"/>
  <c r="Y3855" i="1"/>
  <c r="Y3856" i="1" a="1"/>
  <c r="Y3856" i="1" s="1"/>
  <c r="Y3857" i="1" a="1"/>
  <c r="Y3857" i="1" s="1"/>
  <c r="Y3858" i="1" a="1"/>
  <c r="Y3858" i="1" s="1"/>
  <c r="Y3859" i="1" a="1"/>
  <c r="Y3859" i="1" s="1"/>
  <c r="Y3860" i="1" a="1"/>
  <c r="Y3860" i="1"/>
  <c r="Y3861" i="1" a="1"/>
  <c r="Y3861" i="1" s="1"/>
  <c r="Y3862" i="1" a="1"/>
  <c r="Y3862" i="1" s="1"/>
  <c r="Y3863" i="1" a="1"/>
  <c r="Y3863" i="1" s="1"/>
  <c r="Y3864" i="1" a="1"/>
  <c r="Y3864" i="1" s="1"/>
  <c r="Y3865" i="1" a="1"/>
  <c r="Y3865" i="1" s="1"/>
  <c r="Y3866" i="1" a="1"/>
  <c r="Y3866" i="1"/>
  <c r="Y3867" i="1" a="1"/>
  <c r="Y3867" i="1" s="1"/>
  <c r="Y3868" i="1" a="1"/>
  <c r="Y3868" i="1" s="1"/>
  <c r="Y3869" i="1" a="1"/>
  <c r="Y3869" i="1" s="1"/>
  <c r="Y3870" i="1" a="1"/>
  <c r="Y3870" i="1" s="1"/>
  <c r="Y3871" i="1" a="1"/>
  <c r="Y3871" i="1" s="1"/>
  <c r="Y3872" i="1" a="1"/>
  <c r="Y3872" i="1" s="1"/>
  <c r="Y3873" i="1" a="1"/>
  <c r="Y3873" i="1" s="1"/>
  <c r="Y3874" i="1" a="1"/>
  <c r="Y3874" i="1" s="1"/>
  <c r="Y3875" i="1" a="1"/>
  <c r="Y3875" i="1" s="1"/>
  <c r="Y3876" i="1" a="1"/>
  <c r="Y3876" i="1" s="1"/>
  <c r="Y3877" i="1" a="1"/>
  <c r="Y3877" i="1" s="1"/>
  <c r="Y3878" i="1" a="1"/>
  <c r="Y3878" i="1" s="1"/>
  <c r="Y3879" i="1" a="1"/>
  <c r="Y3879" i="1" s="1"/>
  <c r="Y3880" i="1" a="1"/>
  <c r="Y3880" i="1"/>
  <c r="Y3881" i="1" a="1"/>
  <c r="Y3881" i="1" s="1"/>
  <c r="Y3882" i="1" a="1"/>
  <c r="Y3882" i="1" s="1"/>
  <c r="Y3883" i="1" a="1"/>
  <c r="Y3883" i="1" s="1"/>
  <c r="Y3884" i="1" a="1"/>
  <c r="Y3884" i="1" s="1"/>
  <c r="Y3885" i="1" a="1"/>
  <c r="Y3885" i="1" s="1"/>
  <c r="Y3886" i="1" a="1"/>
  <c r="Y3886" i="1" s="1"/>
  <c r="Y3887" i="1" a="1"/>
  <c r="Y3887" i="1" s="1"/>
  <c r="Y3888" i="1" a="1"/>
  <c r="Y3888" i="1" s="1"/>
  <c r="Y3889" i="1" a="1"/>
  <c r="Y3889" i="1" s="1"/>
  <c r="Y3890" i="1" a="1"/>
  <c r="Y3890" i="1" s="1"/>
  <c r="Y3891" i="1" a="1"/>
  <c r="Y3891" i="1"/>
  <c r="Y3892" i="1" a="1"/>
  <c r="Y3892" i="1" s="1"/>
  <c r="Y3893" i="1" a="1"/>
  <c r="Y3893" i="1" s="1"/>
  <c r="Y3894" i="1" a="1"/>
  <c r="Y3894" i="1" s="1"/>
  <c r="Y3895" i="1" a="1"/>
  <c r="Y3895" i="1" s="1"/>
  <c r="Y3896" i="1" a="1"/>
  <c r="Y3896" i="1" s="1"/>
  <c r="Y3897" i="1" a="1"/>
  <c r="Y3897" i="1" s="1"/>
  <c r="Y3898" i="1" a="1"/>
  <c r="Y3898" i="1" s="1"/>
  <c r="Y3899" i="1" a="1"/>
  <c r="Y3899" i="1" s="1"/>
  <c r="Y3900" i="1" a="1"/>
  <c r="Y3900" i="1" s="1"/>
  <c r="Y3901" i="1" a="1"/>
  <c r="Y3901" i="1"/>
  <c r="Y3902" i="1" a="1"/>
  <c r="Y3902" i="1" s="1"/>
  <c r="Y3903" i="1" a="1"/>
  <c r="Y3903" i="1" s="1"/>
  <c r="Y3904" i="1" a="1"/>
  <c r="Y3904" i="1" s="1"/>
  <c r="Y3905" i="1" a="1"/>
  <c r="Y3905" i="1" s="1"/>
  <c r="Y3906" i="1" a="1"/>
  <c r="Y3906" i="1" s="1"/>
  <c r="Y3907" i="1" a="1"/>
  <c r="Y3907" i="1"/>
  <c r="Y3908" i="1" a="1"/>
  <c r="Y3908" i="1" s="1"/>
  <c r="Y3909" i="1" a="1"/>
  <c r="Y3909" i="1" s="1"/>
  <c r="Y3910" i="1" a="1"/>
  <c r="Y3910" i="1" s="1"/>
  <c r="Y3911" i="1" a="1"/>
  <c r="Y3911" i="1" s="1"/>
  <c r="Y3912" i="1" a="1"/>
  <c r="Y3912" i="1" s="1"/>
  <c r="Y3913" i="1" a="1"/>
  <c r="Y3913" i="1" s="1"/>
  <c r="Y3914" i="1" a="1"/>
  <c r="Y3914" i="1" s="1"/>
  <c r="Y3915" i="1" a="1"/>
  <c r="Y3915" i="1" s="1"/>
  <c r="Y3916" i="1" a="1"/>
  <c r="Y3916" i="1" s="1"/>
  <c r="Y3917" i="1" a="1"/>
  <c r="Y3917" i="1" s="1"/>
  <c r="Y3918" i="1" a="1"/>
  <c r="Y3918" i="1" s="1"/>
  <c r="Y3919" i="1" a="1"/>
  <c r="Y3919" i="1" s="1"/>
  <c r="Y3920" i="1" a="1"/>
  <c r="Y3920" i="1" s="1"/>
  <c r="Y3921" i="1" a="1"/>
  <c r="Y3921" i="1" s="1"/>
  <c r="Y3922" i="1" a="1"/>
  <c r="Y3922" i="1" s="1"/>
  <c r="Y3923" i="1" a="1"/>
  <c r="Y3923" i="1"/>
  <c r="Y3924" i="1" a="1"/>
  <c r="Y3924" i="1" s="1"/>
  <c r="Y3925" i="1" a="1"/>
  <c r="Y3925" i="1" s="1"/>
  <c r="Y3926" i="1" a="1"/>
  <c r="Y3926" i="1"/>
  <c r="Y3927" i="1" a="1"/>
  <c r="Y3927" i="1" s="1"/>
  <c r="Y3928" i="1" a="1"/>
  <c r="Y3928" i="1" s="1"/>
  <c r="Y3929" i="1" a="1"/>
  <c r="Y3929" i="1" s="1"/>
  <c r="Y3930" i="1" a="1"/>
  <c r="Y3930" i="1" s="1"/>
  <c r="Y3931" i="1" a="1"/>
  <c r="Y3931" i="1" s="1"/>
  <c r="Y3932" i="1" a="1"/>
  <c r="Y3932" i="1" s="1"/>
  <c r="Y3933" i="1" a="1"/>
  <c r="Y3933" i="1" s="1"/>
  <c r="Y3934" i="1" a="1"/>
  <c r="Y3934" i="1" s="1"/>
  <c r="Y3935" i="1" a="1"/>
  <c r="Y3935" i="1" s="1"/>
  <c r="Y3936" i="1" a="1"/>
  <c r="Y3936" i="1" s="1"/>
  <c r="Y3937" i="1" a="1"/>
  <c r="Y3937" i="1" s="1"/>
  <c r="Y3938" i="1" a="1"/>
  <c r="Y3938" i="1" s="1"/>
  <c r="Y3939" i="1" a="1"/>
  <c r="Y3939" i="1" s="1"/>
  <c r="Y3940" i="1" a="1"/>
  <c r="Y3940" i="1" s="1"/>
  <c r="Y3941" i="1" a="1"/>
  <c r="Y3941" i="1" s="1"/>
  <c r="Y3942" i="1" a="1"/>
  <c r="Y3942" i="1"/>
  <c r="Y3943" i="1" a="1"/>
  <c r="Y3943" i="1" s="1"/>
  <c r="Y3944" i="1" a="1"/>
  <c r="Y3944" i="1" s="1"/>
  <c r="Y3945" i="1" a="1"/>
  <c r="Y3945" i="1" s="1"/>
  <c r="Y3946" i="1" a="1"/>
  <c r="Y3946" i="1" s="1"/>
  <c r="Y3947" i="1" a="1"/>
  <c r="Y3947" i="1" s="1"/>
  <c r="Y3948" i="1" a="1"/>
  <c r="Y3948" i="1" s="1"/>
  <c r="Y3949" i="1" a="1"/>
  <c r="Y3949" i="1" s="1"/>
  <c r="Y3950" i="1" a="1"/>
  <c r="Y3950" i="1" s="1"/>
  <c r="Y3951" i="1" a="1"/>
  <c r="Y3951" i="1" s="1"/>
  <c r="Y3952" i="1" a="1"/>
  <c r="Y3952" i="1" s="1"/>
  <c r="Y3953" i="1" a="1"/>
  <c r="Y3953" i="1" s="1"/>
  <c r="Y3954" i="1" a="1"/>
  <c r="Y3954" i="1" s="1"/>
  <c r="Y3955" i="1" a="1"/>
  <c r="Y3955" i="1" s="1"/>
  <c r="Y3956" i="1" a="1"/>
  <c r="Y3956" i="1" s="1"/>
  <c r="Y3957" i="1" a="1"/>
  <c r="Y3957" i="1" s="1"/>
  <c r="Y3958" i="1" a="1"/>
  <c r="Y3958" i="1" s="1"/>
  <c r="Y3959" i="1" a="1"/>
  <c r="Y3959" i="1" s="1"/>
  <c r="Y3960" i="1" a="1"/>
  <c r="Y3960" i="1" s="1"/>
  <c r="Y3961" i="1" a="1"/>
  <c r="Y3961" i="1" s="1"/>
  <c r="Y3962" i="1" a="1"/>
  <c r="Y3962" i="1" s="1"/>
  <c r="Y3963" i="1" a="1"/>
  <c r="Y3963" i="1" s="1"/>
  <c r="Y3964" i="1" a="1"/>
  <c r="Y3964" i="1" s="1"/>
  <c r="Y3965" i="1" a="1"/>
  <c r="Y3965" i="1" s="1"/>
  <c r="Y3966" i="1" a="1"/>
  <c r="Y3966" i="1"/>
  <c r="Y3967" i="1" a="1"/>
  <c r="Y3967" i="1" s="1"/>
  <c r="Y3968" i="1" a="1"/>
  <c r="Y3968" i="1" s="1"/>
  <c r="Y3969" i="1" a="1"/>
  <c r="Y3969" i="1" s="1"/>
  <c r="Y3970" i="1" a="1"/>
  <c r="Y3970" i="1" s="1"/>
  <c r="Y3971" i="1" a="1"/>
  <c r="Y3971" i="1" s="1"/>
  <c r="Y3972" i="1" a="1"/>
  <c r="Y3972" i="1" s="1"/>
  <c r="Y3973" i="1" a="1"/>
  <c r="Y3973" i="1" s="1"/>
  <c r="Y3974" i="1" a="1"/>
  <c r="Y3974" i="1" s="1"/>
  <c r="Y3975" i="1" a="1"/>
  <c r="Y3975" i="1" s="1"/>
  <c r="Y3976" i="1" a="1"/>
  <c r="Y3976" i="1" s="1"/>
  <c r="Y3977" i="1" a="1"/>
  <c r="Y3977" i="1" s="1"/>
  <c r="Y3978" i="1" a="1"/>
  <c r="Y3978" i="1" s="1"/>
  <c r="Y3979" i="1" a="1"/>
  <c r="Y3979" i="1" s="1"/>
  <c r="Y3980" i="1" a="1"/>
  <c r="Y3980" i="1" s="1"/>
  <c r="Y3981" i="1" a="1"/>
  <c r="Y3981" i="1" s="1"/>
  <c r="Y3982" i="1" a="1"/>
  <c r="Y3982" i="1" s="1"/>
  <c r="Y3983" i="1" a="1"/>
  <c r="Y3983" i="1" s="1"/>
  <c r="Y3984" i="1" a="1"/>
  <c r="Y3984" i="1" s="1"/>
  <c r="Y3985" i="1" a="1"/>
  <c r="Y3985" i="1" s="1"/>
  <c r="Y3986" i="1" a="1"/>
  <c r="Y3986" i="1" s="1"/>
  <c r="Y3987" i="1" a="1"/>
  <c r="Y3987" i="1" s="1"/>
  <c r="Y3988" i="1" a="1"/>
  <c r="Y3988" i="1" s="1"/>
  <c r="Y3989" i="1" a="1"/>
  <c r="Y3989" i="1" s="1"/>
  <c r="Y3990" i="1" a="1"/>
  <c r="Y3990" i="1" s="1"/>
  <c r="Y3991" i="1" a="1"/>
  <c r="Y3991" i="1"/>
  <c r="Y3992" i="1" a="1"/>
  <c r="Y3992" i="1" s="1"/>
  <c r="Y3993" i="1" a="1"/>
  <c r="Y3993" i="1" s="1"/>
  <c r="Y3994" i="1" a="1"/>
  <c r="Y3994" i="1" s="1"/>
  <c r="Y3995" i="1" a="1"/>
  <c r="Y3995" i="1" s="1"/>
  <c r="Y3996" i="1" a="1"/>
  <c r="Y3996" i="1" s="1"/>
  <c r="Y3997" i="1" a="1"/>
  <c r="Y3997" i="1" s="1"/>
  <c r="Y3998" i="1" a="1"/>
  <c r="Y3998" i="1" s="1"/>
  <c r="Y3999" i="1" a="1"/>
  <c r="Y3999" i="1" s="1"/>
  <c r="Y4000" i="1" a="1"/>
  <c r="Y4000" i="1" s="1"/>
  <c r="Y4001" i="1" a="1"/>
  <c r="Y4001" i="1" s="1"/>
  <c r="Y4002" i="1" a="1"/>
  <c r="Y4002" i="1" s="1"/>
  <c r="Y4003" i="1" a="1"/>
  <c r="Y4003" i="1" s="1"/>
  <c r="Y4004" i="1" a="1"/>
  <c r="Y4004" i="1" s="1"/>
  <c r="Y4005" i="1" a="1"/>
  <c r="Y4005" i="1" s="1"/>
  <c r="Y4006" i="1" a="1"/>
  <c r="Y4006" i="1" s="1"/>
  <c r="Y4007" i="1" a="1"/>
  <c r="Y4007" i="1" s="1"/>
  <c r="Y4008" i="1" a="1"/>
  <c r="Y4008" i="1" s="1"/>
  <c r="Y4009" i="1" a="1"/>
  <c r="Y4009" i="1" s="1"/>
  <c r="Y4010" i="1" a="1"/>
  <c r="Y4010" i="1" s="1"/>
  <c r="Y4011" i="1" a="1"/>
  <c r="Y4011" i="1" s="1"/>
  <c r="Y4012" i="1" a="1"/>
  <c r="Y4012" i="1" s="1"/>
  <c r="Y4013" i="1" a="1"/>
  <c r="Y4013" i="1" s="1"/>
  <c r="Y4014" i="1" a="1"/>
  <c r="Y4014" i="1" s="1"/>
  <c r="Y4015" i="1" a="1"/>
  <c r="Y4015" i="1"/>
  <c r="Y4016" i="1" a="1"/>
  <c r="Y4016" i="1" s="1"/>
  <c r="Y4017" i="1" a="1"/>
  <c r="Y4017" i="1" s="1"/>
  <c r="Y4018" i="1" a="1"/>
  <c r="Y4018" i="1" s="1"/>
  <c r="Y4019" i="1" a="1"/>
  <c r="Y4019" i="1" s="1"/>
  <c r="Y4020" i="1" a="1"/>
  <c r="Y4020" i="1" s="1"/>
  <c r="Y4021" i="1" a="1"/>
  <c r="Y4021" i="1" s="1"/>
  <c r="Y4022" i="1" a="1"/>
  <c r="Y4022" i="1" s="1"/>
  <c r="Y4023" i="1" a="1"/>
  <c r="Y4023" i="1" s="1"/>
  <c r="Y4024" i="1" a="1"/>
  <c r="Y4024" i="1" s="1"/>
  <c r="Y4025" i="1" a="1"/>
  <c r="Y4025" i="1" s="1"/>
  <c r="Y4026" i="1" a="1"/>
  <c r="Y4026" i="1" s="1"/>
  <c r="Y4027" i="1" a="1"/>
  <c r="Y4027" i="1" s="1"/>
  <c r="Y4028" i="1" a="1"/>
  <c r="Y4028" i="1" s="1"/>
  <c r="Y4029" i="1" a="1"/>
  <c r="Y4029" i="1" s="1"/>
  <c r="Y4030" i="1" a="1"/>
  <c r="Y4030" i="1" s="1"/>
  <c r="Y4031" i="1" a="1"/>
  <c r="Y4031" i="1" s="1"/>
  <c r="Y4032" i="1" a="1"/>
  <c r="Y4032" i="1" s="1"/>
  <c r="Y4033" i="1" a="1"/>
  <c r="Y4033" i="1" s="1"/>
  <c r="Y4034" i="1" a="1"/>
  <c r="Y4034" i="1" s="1"/>
  <c r="Y4035" i="1" a="1"/>
  <c r="Y4035" i="1" s="1"/>
  <c r="Y4036" i="1" a="1"/>
  <c r="Y4036" i="1" s="1"/>
  <c r="Y4037" i="1" a="1"/>
  <c r="Y4037" i="1" s="1"/>
  <c r="Y4038" i="1" a="1"/>
  <c r="Y4038" i="1" s="1"/>
  <c r="Y4039" i="1" a="1"/>
  <c r="Y4039" i="1" s="1"/>
  <c r="Y4040" i="1" a="1"/>
  <c r="Y4040" i="1" s="1"/>
  <c r="Y4041" i="1" a="1"/>
  <c r="Y4041" i="1"/>
  <c r="Y4042" i="1" a="1"/>
  <c r="Y4042" i="1" s="1"/>
  <c r="Y4043" i="1" a="1"/>
  <c r="Y4043" i="1" s="1"/>
  <c r="Y4044" i="1" a="1"/>
  <c r="Y4044" i="1" s="1"/>
  <c r="Y4045" i="1" a="1"/>
  <c r="Y4045" i="1" s="1"/>
  <c r="Y4046" i="1" a="1"/>
  <c r="Y4046" i="1" s="1"/>
  <c r="Y4047" i="1" a="1"/>
  <c r="Y4047" i="1"/>
  <c r="Y4048" i="1" a="1"/>
  <c r="Y4048" i="1" s="1"/>
  <c r="Y4049" i="1" a="1"/>
  <c r="Y4049" i="1" s="1"/>
  <c r="Y4050" i="1" a="1"/>
  <c r="Y4050" i="1" s="1"/>
  <c r="Y4051" i="1" a="1"/>
  <c r="Y4051" i="1" s="1"/>
  <c r="Y4052" i="1" a="1"/>
  <c r="Y4052" i="1" s="1"/>
  <c r="Y4053" i="1" a="1"/>
  <c r="Y4053" i="1" s="1"/>
  <c r="Y4054" i="1" a="1"/>
  <c r="Y4054" i="1" s="1"/>
  <c r="Y4055" i="1" a="1"/>
  <c r="Y4055" i="1" s="1"/>
  <c r="Y4056" i="1" a="1"/>
  <c r="Y4056" i="1" s="1"/>
  <c r="Y4057" i="1" a="1"/>
  <c r="Y4057" i="1" s="1"/>
  <c r="Y4058" i="1" a="1"/>
  <c r="Y4058" i="1" s="1"/>
  <c r="Y4059" i="1" a="1"/>
  <c r="Y4059" i="1"/>
  <c r="Y4060" i="1" a="1"/>
  <c r="Y4060" i="1" s="1"/>
  <c r="Y4061" i="1" a="1"/>
  <c r="Y4061" i="1" s="1"/>
  <c r="Y4062" i="1" a="1"/>
  <c r="Y4062" i="1"/>
  <c r="Y4063" i="1" a="1"/>
  <c r="Y4063" i="1" s="1"/>
  <c r="Y4064" i="1" a="1"/>
  <c r="Y4064" i="1" s="1"/>
  <c r="Y4065" i="1" a="1"/>
  <c r="Y4065" i="1" s="1"/>
  <c r="Y4066" i="1" a="1"/>
  <c r="Y4066" i="1" s="1"/>
  <c r="Y4067" i="1" a="1"/>
  <c r="Y4067" i="1" s="1"/>
  <c r="Y4068" i="1" a="1"/>
  <c r="Y4068" i="1" s="1"/>
  <c r="Y4069" i="1" a="1"/>
  <c r="Y4069" i="1" s="1"/>
  <c r="Y4070" i="1" a="1"/>
  <c r="Y4070" i="1" s="1"/>
  <c r="Y4071" i="1" a="1"/>
  <c r="Y4071" i="1" s="1"/>
  <c r="Y4072" i="1" a="1"/>
  <c r="Y4072" i="1"/>
  <c r="Y4073" i="1" a="1"/>
  <c r="Y4073" i="1" s="1"/>
  <c r="Y4074" i="1" a="1"/>
  <c r="Y4074" i="1" s="1"/>
  <c r="Y4075" i="1" a="1"/>
  <c r="Y4075" i="1" s="1"/>
  <c r="Y4076" i="1" a="1"/>
  <c r="Y4076" i="1" s="1"/>
  <c r="Y4077" i="1" a="1"/>
  <c r="Y4077" i="1" s="1"/>
  <c r="Y4078" i="1" a="1"/>
  <c r="Y4078" i="1" s="1"/>
  <c r="Y4079" i="1" a="1"/>
  <c r="Y4079" i="1"/>
  <c r="Y4080" i="1" a="1"/>
  <c r="Y4080" i="1" s="1"/>
  <c r="Y4081" i="1" a="1"/>
  <c r="Y4081" i="1" s="1"/>
  <c r="Y4082" i="1" a="1"/>
  <c r="Y4082" i="1" s="1"/>
  <c r="Y4083" i="1" a="1"/>
  <c r="Y4083" i="1" s="1"/>
  <c r="Y4084" i="1" a="1"/>
  <c r="Y4084" i="1" s="1"/>
  <c r="Y4085" i="1" a="1"/>
  <c r="Y4085" i="1" s="1"/>
  <c r="Y4086" i="1" a="1"/>
  <c r="Y4086" i="1" s="1"/>
  <c r="Y4087" i="1" a="1"/>
  <c r="Y4087" i="1" s="1"/>
  <c r="Y4088" i="1" a="1"/>
  <c r="Y4088" i="1" s="1"/>
  <c r="Y4089" i="1" a="1"/>
  <c r="Y4089" i="1" s="1"/>
  <c r="Y4090" i="1" a="1"/>
  <c r="Y4090" i="1" s="1"/>
  <c r="Y4091" i="1" a="1"/>
  <c r="Y4091" i="1" s="1"/>
  <c r="Y4092" i="1" a="1"/>
  <c r="Y4092" i="1" s="1"/>
  <c r="Y4093" i="1" a="1"/>
  <c r="Y4093" i="1" s="1"/>
  <c r="Y4094" i="1" a="1"/>
  <c r="Y4094" i="1" s="1"/>
  <c r="Y4095" i="1" a="1"/>
  <c r="Y4095" i="1" s="1"/>
  <c r="Y4096" i="1" a="1"/>
  <c r="Y4096" i="1" s="1"/>
  <c r="Y4097" i="1" a="1"/>
  <c r="Y4097" i="1" s="1"/>
  <c r="Y4098" i="1" a="1"/>
  <c r="Y4098" i="1" s="1"/>
  <c r="Y4099" i="1" a="1"/>
  <c r="Y4099" i="1" s="1"/>
  <c r="Y4100" i="1" a="1"/>
  <c r="Y4100" i="1" s="1"/>
  <c r="Y4101" i="1" a="1"/>
  <c r="Y4101" i="1" s="1"/>
  <c r="Y4102" i="1" a="1"/>
  <c r="Y4102" i="1" s="1"/>
  <c r="Y4103" i="1" a="1"/>
  <c r="Y4103" i="1" s="1"/>
  <c r="Y4104" i="1" a="1"/>
  <c r="Y4104" i="1" s="1"/>
  <c r="Y4105" i="1" a="1"/>
  <c r="Y4105" i="1" s="1"/>
  <c r="Y4106" i="1" a="1"/>
  <c r="Y4106" i="1" s="1"/>
  <c r="Y4107" i="1" a="1"/>
  <c r="Y4107" i="1" s="1"/>
  <c r="Y4108" i="1" a="1"/>
  <c r="Y4108" i="1" s="1"/>
  <c r="Y4109" i="1" a="1"/>
  <c r="Y4109" i="1" s="1"/>
  <c r="Y4110" i="1" a="1"/>
  <c r="Y4110" i="1" s="1"/>
  <c r="Y4111" i="1" a="1"/>
  <c r="Y4111" i="1" s="1"/>
  <c r="Y4112" i="1" a="1"/>
  <c r="Y4112" i="1" s="1"/>
  <c r="Y4113" i="1" a="1"/>
  <c r="Y4113" i="1" s="1"/>
  <c r="Y4114" i="1" a="1"/>
  <c r="Y4114" i="1" s="1"/>
  <c r="Y4115" i="1" a="1"/>
  <c r="Y4115" i="1" s="1"/>
  <c r="Y4116" i="1" a="1"/>
  <c r="Y4116" i="1" s="1"/>
  <c r="Y4117" i="1" a="1"/>
  <c r="Y4117" i="1" s="1"/>
  <c r="Y4118" i="1" a="1"/>
  <c r="Y4118" i="1"/>
  <c r="Y4119" i="1" a="1"/>
  <c r="Y4119" i="1" s="1"/>
  <c r="Y4120" i="1" a="1"/>
  <c r="Y4120" i="1" s="1"/>
  <c r="Y4121" i="1" a="1"/>
  <c r="Y4121" i="1" s="1"/>
  <c r="Y4122" i="1" a="1"/>
  <c r="Y4122" i="1" s="1"/>
  <c r="Y4123" i="1" a="1"/>
  <c r="Y4123" i="1" s="1"/>
  <c r="Y4124" i="1" a="1"/>
  <c r="Y4124" i="1" s="1"/>
  <c r="Y4125" i="1" a="1"/>
  <c r="Y4125" i="1" s="1"/>
  <c r="Y4126" i="1" a="1"/>
  <c r="Y4126" i="1" s="1"/>
  <c r="Y4127" i="1" a="1"/>
  <c r="Y4127" i="1" s="1"/>
  <c r="Y4128" i="1" a="1"/>
  <c r="Y4128" i="1" s="1"/>
  <c r="Y4129" i="1" a="1"/>
  <c r="Y4129" i="1" s="1"/>
  <c r="Y4130" i="1" a="1"/>
  <c r="Y4130" i="1" s="1"/>
  <c r="Y4131" i="1" a="1"/>
  <c r="Y4131" i="1" s="1"/>
  <c r="Y4132" i="1" a="1"/>
  <c r="Y4132" i="1" s="1"/>
  <c r="Y4133" i="1" a="1"/>
  <c r="Y4133" i="1" s="1"/>
  <c r="Y4134" i="1" a="1"/>
  <c r="Y4134" i="1" s="1"/>
  <c r="Y4135" i="1" a="1"/>
  <c r="Y4135" i="1" s="1"/>
  <c r="Y4136" i="1" a="1"/>
  <c r="Y4136" i="1" s="1"/>
  <c r="Y4137" i="1" a="1"/>
  <c r="Y4137" i="1" s="1"/>
  <c r="Y4138" i="1" a="1"/>
  <c r="Y4138" i="1" s="1"/>
  <c r="Y4139" i="1" a="1"/>
  <c r="Y4139" i="1" s="1"/>
  <c r="Y4140" i="1" a="1"/>
  <c r="Y4140" i="1" s="1"/>
  <c r="Y4141" i="1" a="1"/>
  <c r="Y4141" i="1" s="1"/>
  <c r="Y4142" i="1" a="1"/>
  <c r="Y4142" i="1" s="1"/>
  <c r="Y4143" i="1" a="1"/>
  <c r="Y4143" i="1"/>
  <c r="Y4144" i="1" a="1"/>
  <c r="Y4144" i="1" s="1"/>
  <c r="Y4145" i="1" a="1"/>
  <c r="Y4145" i="1" s="1"/>
  <c r="Y4146" i="1" a="1"/>
  <c r="Y4146" i="1" s="1"/>
  <c r="Y4147" i="1" a="1"/>
  <c r="Y4147" i="1" s="1"/>
  <c r="Y4148" i="1" a="1"/>
  <c r="Y4148" i="1" s="1"/>
  <c r="Y4149" i="1" a="1"/>
  <c r="Y4149" i="1" s="1"/>
  <c r="Y4150" i="1" a="1"/>
  <c r="Y4150" i="1" s="1"/>
  <c r="Y4151" i="1" a="1"/>
  <c r="Y4151" i="1" s="1"/>
  <c r="Y4152" i="1" a="1"/>
  <c r="Y4152" i="1" s="1"/>
  <c r="Y4153" i="1" a="1"/>
  <c r="Y4153" i="1" s="1"/>
  <c r="Y4154" i="1" a="1"/>
  <c r="Y4154" i="1"/>
  <c r="Y4155" i="1" a="1"/>
  <c r="Y4155" i="1" s="1"/>
  <c r="Y4156" i="1" a="1"/>
  <c r="Y4156" i="1" s="1"/>
  <c r="Y4157" i="1" a="1"/>
  <c r="Y4157" i="1" s="1"/>
  <c r="Y4158" i="1" a="1"/>
  <c r="Y4158" i="1" s="1"/>
  <c r="Y4159" i="1" a="1"/>
  <c r="Y4159" i="1" s="1"/>
  <c r="Y4160" i="1" a="1"/>
  <c r="Y4160" i="1" s="1"/>
  <c r="Y4161" i="1" a="1"/>
  <c r="Y4161" i="1" s="1"/>
  <c r="Y4162" i="1" a="1"/>
  <c r="Y4162" i="1" s="1"/>
  <c r="Y4163" i="1" a="1"/>
  <c r="Y4163" i="1" s="1"/>
  <c r="Y4164" i="1" a="1"/>
  <c r="Y4164" i="1" s="1"/>
  <c r="Y4165" i="1" a="1"/>
  <c r="Y4165" i="1" s="1"/>
  <c r="Y4166" i="1" a="1"/>
  <c r="Y4166" i="1" s="1"/>
  <c r="Y4167" i="1" a="1"/>
  <c r="Y4167" i="1" s="1"/>
  <c r="Y4168" i="1" a="1"/>
  <c r="Y4168" i="1" s="1"/>
  <c r="Y4169" i="1" a="1"/>
  <c r="Y4169" i="1" s="1"/>
  <c r="Y4170" i="1" a="1"/>
  <c r="Y4170" i="1" s="1"/>
  <c r="Y4171" i="1" a="1"/>
  <c r="Y4171" i="1" s="1"/>
  <c r="Y4172" i="1" a="1"/>
  <c r="Y4172" i="1" s="1"/>
  <c r="Y4173" i="1" a="1"/>
  <c r="Y4173" i="1" s="1"/>
  <c r="Y4174" i="1" a="1"/>
  <c r="Y4174" i="1" s="1"/>
  <c r="Y4175" i="1" a="1"/>
  <c r="Y4175" i="1" s="1"/>
  <c r="Y4176" i="1" a="1"/>
  <c r="Y4176" i="1" s="1"/>
  <c r="Y4177" i="1" a="1"/>
  <c r="Y4177" i="1" s="1"/>
  <c r="Y4178" i="1" a="1"/>
  <c r="Y4178" i="1" s="1"/>
  <c r="Y4179" i="1" a="1"/>
  <c r="Y4179" i="1" s="1"/>
  <c r="Y4180" i="1" a="1"/>
  <c r="Y4180" i="1" s="1"/>
  <c r="Y4181" i="1" a="1"/>
  <c r="Y4181" i="1" s="1"/>
  <c r="Y4182" i="1" a="1"/>
  <c r="Y4182" i="1" s="1"/>
  <c r="Y4183" i="1" a="1"/>
  <c r="Y4183" i="1" s="1"/>
  <c r="Y4184" i="1" a="1"/>
  <c r="Y4184" i="1" s="1"/>
  <c r="Y4185" i="1" a="1"/>
  <c r="Y4185" i="1" s="1"/>
  <c r="Y4186" i="1" a="1"/>
  <c r="Y4186" i="1" s="1"/>
  <c r="Y4187" i="1" a="1"/>
  <c r="Y4187" i="1" s="1"/>
  <c r="Y4188" i="1" a="1"/>
  <c r="Y4188" i="1" s="1"/>
  <c r="Y4189" i="1" a="1"/>
  <c r="Y4189" i="1" s="1"/>
  <c r="Y4190" i="1" a="1"/>
  <c r="Y4190" i="1" s="1"/>
  <c r="Y4191" i="1" a="1"/>
  <c r="Y4191" i="1" s="1"/>
  <c r="Y4192" i="1" a="1"/>
  <c r="Y4192" i="1" s="1"/>
  <c r="Y4193" i="1" a="1"/>
  <c r="Y4193" i="1" s="1"/>
  <c r="Y4194" i="1" a="1"/>
  <c r="Y4194" i="1" s="1"/>
  <c r="Y4195" i="1" a="1"/>
  <c r="Y4195" i="1" s="1"/>
  <c r="Y4196" i="1" a="1"/>
  <c r="Y4196" i="1" s="1"/>
  <c r="Y4197" i="1" a="1"/>
  <c r="Y4197" i="1" s="1"/>
  <c r="Y4198" i="1" a="1"/>
  <c r="Y4198" i="1" s="1"/>
  <c r="Y4199" i="1" a="1"/>
  <c r="Y4199" i="1" s="1"/>
  <c r="Y4200" i="1" a="1"/>
  <c r="Y4200" i="1" s="1"/>
  <c r="Y4201" i="1" a="1"/>
  <c r="Y4201" i="1" s="1"/>
  <c r="Y4202" i="1" a="1"/>
  <c r="Y4202" i="1" s="1"/>
  <c r="Y4203" i="1" a="1"/>
  <c r="Y4203" i="1" s="1"/>
  <c r="Y4204" i="1" a="1"/>
  <c r="Y4204" i="1"/>
  <c r="Y4205" i="1" a="1"/>
  <c r="Y4205" i="1" s="1"/>
  <c r="Y4206" i="1" a="1"/>
  <c r="Y4206" i="1" s="1"/>
  <c r="Y4207" i="1" a="1"/>
  <c r="Y4207" i="1" s="1"/>
  <c r="Y4208" i="1" a="1"/>
  <c r="Y4208" i="1" s="1"/>
  <c r="Y4209" i="1" a="1"/>
  <c r="Y4209" i="1" s="1"/>
  <c r="Y4210" i="1" a="1"/>
  <c r="Y4210" i="1" s="1"/>
  <c r="Y4211" i="1" a="1"/>
  <c r="Y4211" i="1"/>
  <c r="Y4212" i="1" a="1"/>
  <c r="Y4212" i="1" s="1"/>
  <c r="Y4213" i="1" a="1"/>
  <c r="Y4213" i="1" s="1"/>
  <c r="Y4214" i="1" a="1"/>
  <c r="Y4214" i="1"/>
  <c r="Y4215" i="1" a="1"/>
  <c r="Y4215" i="1" s="1"/>
  <c r="Y4216" i="1" a="1"/>
  <c r="Y4216" i="1" s="1"/>
  <c r="Y4217" i="1" a="1"/>
  <c r="Y4217" i="1" s="1"/>
  <c r="Y4218" i="1" a="1"/>
  <c r="Y4218" i="1" s="1"/>
  <c r="Y4219" i="1" a="1"/>
  <c r="Y4219" i="1" s="1"/>
  <c r="Y4220" i="1" a="1"/>
  <c r="Y4220" i="1" s="1"/>
  <c r="Y4221" i="1" a="1"/>
  <c r="Y4221" i="1" s="1"/>
  <c r="Y4222" i="1" a="1"/>
  <c r="Y4222" i="1" s="1"/>
  <c r="Y4223" i="1" a="1"/>
  <c r="Y4223" i="1" s="1"/>
  <c r="Y4224" i="1" a="1"/>
  <c r="Y4224" i="1" s="1"/>
  <c r="Y4225" i="1" a="1"/>
  <c r="Y4225" i="1" s="1"/>
  <c r="Y4226" i="1" a="1"/>
  <c r="Y4226" i="1" s="1"/>
  <c r="Y4227" i="1" a="1"/>
  <c r="Y4227" i="1" s="1"/>
  <c r="Y4228" i="1" a="1"/>
  <c r="Y4228" i="1" s="1"/>
  <c r="Y4229" i="1" a="1"/>
  <c r="Y4229" i="1" s="1"/>
  <c r="Y4230" i="1" a="1"/>
  <c r="Y4230" i="1" s="1"/>
  <c r="Y4231" i="1" a="1"/>
  <c r="Y4231" i="1" s="1"/>
  <c r="Y4232" i="1" a="1"/>
  <c r="Y4232" i="1" s="1"/>
  <c r="Y4233" i="1" a="1"/>
  <c r="Y4233" i="1" s="1"/>
  <c r="Y4234" i="1" a="1"/>
  <c r="Y4234" i="1" s="1"/>
  <c r="Y4235" i="1" a="1"/>
  <c r="Y4235" i="1" s="1"/>
  <c r="Y4236" i="1" a="1"/>
  <c r="Y4236" i="1" s="1"/>
  <c r="Y4237" i="1" a="1"/>
  <c r="Y4237" i="1" s="1"/>
  <c r="Y4238" i="1" a="1"/>
  <c r="Y4238" i="1" s="1"/>
  <c r="Y4239" i="1" a="1"/>
  <c r="Y4239" i="1"/>
  <c r="Y4240" i="1" a="1"/>
  <c r="Y4240" i="1" s="1"/>
  <c r="Y4241" i="1" a="1"/>
  <c r="Y4241" i="1" s="1"/>
  <c r="Y4242" i="1" a="1"/>
  <c r="Y4242" i="1" s="1"/>
  <c r="Y4243" i="1" a="1"/>
  <c r="Y4243" i="1" s="1"/>
  <c r="Y4244" i="1" a="1"/>
  <c r="Y4244" i="1" s="1"/>
  <c r="Y4245" i="1" a="1"/>
  <c r="Y4245" i="1" s="1"/>
  <c r="Y4246" i="1" a="1"/>
  <c r="Y4246" i="1" s="1"/>
  <c r="Y4247" i="1" a="1"/>
  <c r="Y4247" i="1"/>
  <c r="Y4248" i="1" a="1"/>
  <c r="Y4248" i="1" s="1"/>
  <c r="Y4249" i="1" a="1"/>
  <c r="Y4249" i="1" s="1"/>
  <c r="Y4250" i="1" a="1"/>
  <c r="Y4250" i="1"/>
  <c r="Y4251" i="1" a="1"/>
  <c r="Y4251" i="1" s="1"/>
  <c r="Y4252" i="1" a="1"/>
  <c r="Y4252" i="1" s="1"/>
  <c r="Y4253" i="1" a="1"/>
  <c r="Y4253" i="1"/>
  <c r="Y4254" i="1" a="1"/>
  <c r="Y4254" i="1" s="1"/>
  <c r="Y4255" i="1" a="1"/>
  <c r="Y4255" i="1" s="1"/>
  <c r="Y4256" i="1" a="1"/>
  <c r="Y4256" i="1" s="1"/>
  <c r="Y4257" i="1" a="1"/>
  <c r="Y4257" i="1" s="1"/>
  <c r="Y4258" i="1" a="1"/>
  <c r="Y4258" i="1" s="1"/>
  <c r="Y4259" i="1" a="1"/>
  <c r="Y4259" i="1" s="1"/>
  <c r="Y4260" i="1" a="1"/>
  <c r="Y4260" i="1" s="1"/>
  <c r="Y4261" i="1" a="1"/>
  <c r="Y4261" i="1" s="1"/>
  <c r="Y4262" i="1" a="1"/>
  <c r="Y4262" i="1" s="1"/>
  <c r="Y4263" i="1" a="1"/>
  <c r="Y4263" i="1" s="1"/>
  <c r="Y4264" i="1" a="1"/>
  <c r="Y4264" i="1" s="1"/>
  <c r="Y4265" i="1" a="1"/>
  <c r="Y4265" i="1" s="1"/>
  <c r="Y4266" i="1" a="1"/>
  <c r="Y4266" i="1" s="1"/>
  <c r="Y4267" i="1" a="1"/>
  <c r="Y4267" i="1" s="1"/>
  <c r="Y4268" i="1" a="1"/>
  <c r="Y4268" i="1" s="1"/>
  <c r="Y4269" i="1" a="1"/>
  <c r="Y4269" i="1" s="1"/>
  <c r="Y4270" i="1" a="1"/>
  <c r="Y4270" i="1" s="1"/>
  <c r="Y4271" i="1" a="1"/>
  <c r="Y4271" i="1" s="1"/>
  <c r="Y4272" i="1" a="1"/>
  <c r="Y4272" i="1" s="1"/>
  <c r="Y4273" i="1" a="1"/>
  <c r="Y4273" i="1" s="1"/>
  <c r="Y4274" i="1" a="1"/>
  <c r="Y4274" i="1" s="1"/>
  <c r="Y4275" i="1" a="1"/>
  <c r="Y4275" i="1" s="1"/>
  <c r="Y4276" i="1" a="1"/>
  <c r="Y4276" i="1" s="1"/>
  <c r="Y4277" i="1" a="1"/>
  <c r="Y4277" i="1" s="1"/>
  <c r="Y4278" i="1" a="1"/>
  <c r="Y4278" i="1" s="1"/>
  <c r="Y4279" i="1" a="1"/>
  <c r="Y4279" i="1" s="1"/>
  <c r="Y4280" i="1" a="1"/>
  <c r="Y4280" i="1" s="1"/>
  <c r="Y4281" i="1" a="1"/>
  <c r="Y4281" i="1" s="1"/>
  <c r="Y4282" i="1" a="1"/>
  <c r="Y4282" i="1" s="1"/>
  <c r="Y4283" i="1" a="1"/>
  <c r="Y4283" i="1" s="1"/>
  <c r="Y4284" i="1" a="1"/>
  <c r="Y4284" i="1" s="1"/>
  <c r="Y4285" i="1" a="1"/>
  <c r="Y4285" i="1" s="1"/>
  <c r="Y4286" i="1" a="1"/>
  <c r="Y4286" i="1" s="1"/>
  <c r="Y4287" i="1" a="1"/>
  <c r="Y4287" i="1" s="1"/>
  <c r="Y4288" i="1" a="1"/>
  <c r="Y4288" i="1" s="1"/>
  <c r="Y4289" i="1" a="1"/>
  <c r="Y4289" i="1" s="1"/>
  <c r="Y4290" i="1" a="1"/>
  <c r="Y4290" i="1" s="1"/>
  <c r="Y4291" i="1" a="1"/>
  <c r="Y4291" i="1" s="1"/>
  <c r="Y4292" i="1" a="1"/>
  <c r="Y4292" i="1" s="1"/>
  <c r="Y4293" i="1" a="1"/>
  <c r="Y4293" i="1" s="1"/>
  <c r="Y4294" i="1" a="1"/>
  <c r="Y4294" i="1" s="1"/>
  <c r="Y4295" i="1" a="1"/>
  <c r="Y4295" i="1" s="1"/>
  <c r="Y4296" i="1" a="1"/>
  <c r="Y4296" i="1" s="1"/>
  <c r="Y4297" i="1" a="1"/>
  <c r="Y4297" i="1" s="1"/>
  <c r="Y4298" i="1" a="1"/>
  <c r="Y4298" i="1" s="1"/>
  <c r="Y4299" i="1" a="1"/>
  <c r="Y4299" i="1" s="1"/>
  <c r="Y4300" i="1" a="1"/>
  <c r="Y4300" i="1" s="1"/>
  <c r="Y4301" i="1" a="1"/>
  <c r="Y4301" i="1" s="1"/>
  <c r="Y4302" i="1" a="1"/>
  <c r="Y4302" i="1" s="1"/>
  <c r="Y4303" i="1" a="1"/>
  <c r="Y4303" i="1"/>
  <c r="Y4304" i="1" a="1"/>
  <c r="Y4304" i="1" s="1"/>
  <c r="Y4305" i="1" a="1"/>
  <c r="Y4305" i="1" s="1"/>
  <c r="Y4306" i="1" a="1"/>
  <c r="Y4306" i="1" s="1"/>
  <c r="Y4307" i="1" a="1"/>
  <c r="Y4307" i="1" s="1"/>
  <c r="Y4308" i="1" a="1"/>
  <c r="Y4308" i="1" s="1"/>
  <c r="Y4309" i="1" a="1"/>
  <c r="Y4309" i="1" s="1"/>
  <c r="Y4310" i="1" a="1"/>
  <c r="Y4310" i="1"/>
  <c r="Y4311" i="1" a="1"/>
  <c r="Y4311" i="1" s="1"/>
  <c r="Y4312" i="1" a="1"/>
  <c r="Y4312" i="1" s="1"/>
  <c r="Y4313" i="1" a="1"/>
  <c r="Y4313" i="1" s="1"/>
  <c r="Y4314" i="1" a="1"/>
  <c r="Y4314" i="1" s="1"/>
  <c r="Y4315" i="1" a="1"/>
  <c r="Y4315" i="1"/>
  <c r="Y4316" i="1" a="1"/>
  <c r="Y4316" i="1" s="1"/>
  <c r="Y4317" i="1" a="1"/>
  <c r="Y4317" i="1" s="1"/>
  <c r="Y4318" i="1" a="1"/>
  <c r="Y4318" i="1" s="1"/>
  <c r="Y4319" i="1" a="1"/>
  <c r="Y4319" i="1" s="1"/>
  <c r="Y4320" i="1" a="1"/>
  <c r="Y4320" i="1" s="1"/>
  <c r="Y4321" i="1" a="1"/>
  <c r="Y4321" i="1" s="1"/>
  <c r="Y4322" i="1" a="1"/>
  <c r="Y4322" i="1" s="1"/>
  <c r="Y4323" i="1" a="1"/>
  <c r="Y4323" i="1" s="1"/>
  <c r="Y4324" i="1" a="1"/>
  <c r="Y4324" i="1" s="1"/>
  <c r="Y4325" i="1" a="1"/>
  <c r="Y4325" i="1" s="1"/>
  <c r="Y4326" i="1" a="1"/>
  <c r="Y4326" i="1" s="1"/>
  <c r="Y4327" i="1" a="1"/>
  <c r="Y4327" i="1" s="1"/>
  <c r="Y4328" i="1" a="1"/>
  <c r="Y4328" i="1" s="1"/>
  <c r="Y4329" i="1" a="1"/>
  <c r="Y4329" i="1" s="1"/>
  <c r="Y4330" i="1" a="1"/>
  <c r="Y4330" i="1" s="1"/>
  <c r="Y4331" i="1" a="1"/>
  <c r="Y4331" i="1" s="1"/>
  <c r="Y4332" i="1" a="1"/>
  <c r="Y4332" i="1" s="1"/>
  <c r="Y4333" i="1" a="1"/>
  <c r="Y4333" i="1" s="1"/>
  <c r="Y4334" i="1" a="1"/>
  <c r="Y4334" i="1" s="1"/>
  <c r="Y4335" i="1" a="1"/>
  <c r="Y4335" i="1" s="1"/>
  <c r="Y4336" i="1" a="1"/>
  <c r="Y4336" i="1" s="1"/>
  <c r="Y4337" i="1" a="1"/>
  <c r="Y4337" i="1" s="1"/>
  <c r="Y4338" i="1" a="1"/>
  <c r="Y4338" i="1" s="1"/>
  <c r="Y4339" i="1" a="1"/>
  <c r="Y4339" i="1"/>
  <c r="Y4340" i="1" a="1"/>
  <c r="Y4340" i="1" s="1"/>
  <c r="Y4341" i="1" a="1"/>
  <c r="Y4341" i="1" s="1"/>
  <c r="Y4342" i="1" a="1"/>
  <c r="Y4342" i="1" s="1"/>
  <c r="Y4343" i="1" a="1"/>
  <c r="Y4343" i="1" s="1"/>
  <c r="Y4344" i="1" a="1"/>
  <c r="Y4344" i="1" s="1"/>
  <c r="Y4345" i="1" a="1"/>
  <c r="Y4345" i="1" s="1"/>
  <c r="Y4346" i="1" a="1"/>
  <c r="Y4346" i="1" s="1"/>
  <c r="Y4347" i="1" a="1"/>
  <c r="Y4347" i="1" s="1"/>
  <c r="Y4348" i="1" a="1"/>
  <c r="Y4348" i="1" s="1"/>
  <c r="Y4349" i="1" a="1"/>
  <c r="Y4349" i="1" s="1"/>
  <c r="Y4350" i="1" a="1"/>
  <c r="Y4350" i="1" s="1"/>
  <c r="Y4351" i="1" a="1"/>
  <c r="Y4351" i="1" s="1"/>
  <c r="Y4352" i="1" a="1"/>
  <c r="Y4352" i="1" s="1"/>
  <c r="Y4353" i="1" a="1"/>
  <c r="Y4353" i="1" s="1"/>
  <c r="Y4354" i="1" a="1"/>
  <c r="Y4354" i="1" s="1"/>
  <c r="Y4355" i="1" a="1"/>
  <c r="Y4355" i="1" s="1"/>
  <c r="Y4356" i="1" a="1"/>
  <c r="Y4356" i="1" s="1"/>
  <c r="Y4357" i="1" a="1"/>
  <c r="Y4357" i="1" s="1"/>
  <c r="Y4358" i="1" a="1"/>
  <c r="Y4358" i="1" s="1"/>
  <c r="Y4359" i="1" a="1"/>
  <c r="Y4359" i="1" s="1"/>
  <c r="Y4360" i="1" a="1"/>
  <c r="Y4360" i="1" s="1"/>
  <c r="Y4361" i="1" a="1"/>
  <c r="Y4361" i="1" s="1"/>
  <c r="Y4362" i="1" a="1"/>
  <c r="Y4362" i="1" s="1"/>
  <c r="Y4363" i="1" a="1"/>
  <c r="Y4363" i="1" s="1"/>
  <c r="Y4364" i="1" a="1"/>
  <c r="Y4364" i="1" s="1"/>
  <c r="Y4365" i="1" a="1"/>
  <c r="Y4365" i="1"/>
  <c r="Y4366" i="1" a="1"/>
  <c r="Y4366" i="1" s="1"/>
  <c r="Y4367" i="1" a="1"/>
  <c r="Y4367" i="1" s="1"/>
  <c r="Y4368" i="1" a="1"/>
  <c r="Y4368" i="1" s="1"/>
  <c r="Y4369" i="1" a="1"/>
  <c r="Y4369" i="1" s="1"/>
  <c r="Y4370" i="1" a="1"/>
  <c r="Y4370" i="1" s="1"/>
  <c r="Y4371" i="1" a="1"/>
  <c r="Y4371" i="1" s="1"/>
  <c r="Y4372" i="1" a="1"/>
  <c r="Y4372" i="1" s="1"/>
  <c r="Y4373" i="1" a="1"/>
  <c r="Y4373" i="1" s="1"/>
  <c r="Y4374" i="1" a="1"/>
  <c r="Y4374" i="1" s="1"/>
  <c r="Y4375" i="1" a="1"/>
  <c r="Y4375" i="1" s="1"/>
  <c r="Y4376" i="1" a="1"/>
  <c r="Y4376" i="1" s="1"/>
  <c r="Y4377" i="1" a="1"/>
  <c r="Y4377" i="1" s="1"/>
  <c r="Y4378" i="1" a="1"/>
  <c r="Y4378" i="1" s="1"/>
  <c r="Y4379" i="1" a="1"/>
  <c r="Y4379" i="1" s="1"/>
  <c r="Y4380" i="1" a="1"/>
  <c r="Y4380" i="1" s="1"/>
  <c r="Y4381" i="1" a="1"/>
  <c r="Y4381" i="1" s="1"/>
  <c r="Y4382" i="1" a="1"/>
  <c r="Y4382" i="1" s="1"/>
  <c r="Y4383" i="1" a="1"/>
  <c r="Y4383" i="1" s="1"/>
  <c r="Y4384" i="1" a="1"/>
  <c r="Y4384" i="1" s="1"/>
  <c r="Y4385" i="1" a="1"/>
  <c r="Y4385" i="1" s="1"/>
  <c r="Y4386" i="1" a="1"/>
  <c r="Y4386" i="1" s="1"/>
  <c r="Y4387" i="1" a="1"/>
  <c r="Y4387" i="1" s="1"/>
  <c r="Y4388" i="1" a="1"/>
  <c r="Y4388" i="1" s="1"/>
  <c r="Y4389" i="1" a="1"/>
  <c r="Y4389" i="1" s="1"/>
  <c r="Y4390" i="1" a="1"/>
  <c r="Y4390" i="1" s="1"/>
  <c r="Y4391" i="1" a="1"/>
  <c r="Y4391" i="1" s="1"/>
  <c r="Y4392" i="1" a="1"/>
  <c r="Y4392" i="1" s="1"/>
  <c r="Y4393" i="1" a="1"/>
  <c r="Y4393" i="1" s="1"/>
  <c r="Y4394" i="1" a="1"/>
  <c r="Y4394" i="1" s="1"/>
  <c r="Y4395" i="1" a="1"/>
  <c r="Y4395" i="1" s="1"/>
  <c r="Y4396" i="1" a="1"/>
  <c r="Y4396" i="1" s="1"/>
  <c r="Y4397" i="1" a="1"/>
  <c r="Y4397" i="1"/>
  <c r="Y4398" i="1" a="1"/>
  <c r="Y4398" i="1" s="1"/>
  <c r="Y4399" i="1" a="1"/>
  <c r="Y4399" i="1" s="1"/>
  <c r="Y4400" i="1" a="1"/>
  <c r="Y4400" i="1" s="1"/>
  <c r="Y4401" i="1" a="1"/>
  <c r="Y4401" i="1" s="1"/>
  <c r="Y4402" i="1" a="1"/>
  <c r="Y4402" i="1" s="1"/>
  <c r="Y4403" i="1" a="1"/>
  <c r="Y4403" i="1" s="1"/>
  <c r="Y4404" i="1" a="1"/>
  <c r="Y4404" i="1" s="1"/>
  <c r="Y4405" i="1" a="1"/>
  <c r="Y4405" i="1" s="1"/>
  <c r="Y4406" i="1" a="1"/>
  <c r="Y4406" i="1" s="1"/>
  <c r="Y4407" i="1" a="1"/>
  <c r="Y4407" i="1" s="1"/>
  <c r="Y4408" i="1" a="1"/>
  <c r="Y4408" i="1" s="1"/>
  <c r="Y4409" i="1" a="1"/>
  <c r="Y4409" i="1" s="1"/>
  <c r="Y4410" i="1" a="1"/>
  <c r="Y4410" i="1" s="1"/>
  <c r="Y4411" i="1" a="1"/>
  <c r="Y4411" i="1" s="1"/>
  <c r="Y4412" i="1" a="1"/>
  <c r="Y4412" i="1" s="1"/>
  <c r="Y4413" i="1" a="1"/>
  <c r="Y4413" i="1" s="1"/>
  <c r="Y4414" i="1" a="1"/>
  <c r="Y4414" i="1" s="1"/>
  <c r="Y4415" i="1" a="1"/>
  <c r="Y4415" i="1" s="1"/>
  <c r="Y4416" i="1" a="1"/>
  <c r="Y4416" i="1" s="1"/>
  <c r="Y4417" i="1" a="1"/>
  <c r="Y4417" i="1" s="1"/>
  <c r="Y4418" i="1" a="1"/>
  <c r="Y4418" i="1" s="1"/>
  <c r="Y4419" i="1" a="1"/>
  <c r="Y4419" i="1" s="1"/>
  <c r="Y4420" i="1" a="1"/>
  <c r="Y4420" i="1" s="1"/>
  <c r="Y4421" i="1" a="1"/>
  <c r="Y4421" i="1" s="1"/>
  <c r="Y4422" i="1" a="1"/>
  <c r="Y4422" i="1" s="1"/>
  <c r="Y4423" i="1" a="1"/>
  <c r="Y4423" i="1" s="1"/>
  <c r="Y4424" i="1" a="1"/>
  <c r="Y4424" i="1" s="1"/>
  <c r="Y4425" i="1" a="1"/>
  <c r="Y4425" i="1" s="1"/>
  <c r="Y4426" i="1" a="1"/>
  <c r="Y4426" i="1" s="1"/>
  <c r="Y4427" i="1" a="1"/>
  <c r="Y4427" i="1" s="1"/>
  <c r="Y4428" i="1" a="1"/>
  <c r="Y4428" i="1"/>
  <c r="Y4429" i="1" a="1"/>
  <c r="Y4429" i="1" s="1"/>
  <c r="Y4430" i="1" a="1"/>
  <c r="Y4430" i="1" s="1"/>
  <c r="Y4431" i="1" a="1"/>
  <c r="Y4431" i="1"/>
  <c r="Y4432" i="1" a="1"/>
  <c r="Y4432" i="1" s="1"/>
  <c r="Y4433" i="1" a="1"/>
  <c r="Y4433" i="1" s="1"/>
  <c r="Y4434" i="1" a="1"/>
  <c r="Y4434" i="1" s="1"/>
  <c r="Y4435" i="1" a="1"/>
  <c r="Y4435" i="1" s="1"/>
  <c r="Y4436" i="1" a="1"/>
  <c r="Y4436" i="1" s="1"/>
  <c r="Y4437" i="1" a="1"/>
  <c r="Y4437" i="1" s="1"/>
  <c r="Y4438" i="1" a="1"/>
  <c r="Y4438" i="1" s="1"/>
  <c r="Y4439" i="1" a="1"/>
  <c r="Y4439" i="1" s="1"/>
  <c r="Y4440" i="1" a="1"/>
  <c r="Y4440" i="1" s="1"/>
  <c r="Y4441" i="1" a="1"/>
  <c r="Y4441" i="1" s="1"/>
  <c r="Y4442" i="1" a="1"/>
  <c r="Y4442" i="1" s="1"/>
  <c r="Y4443" i="1" a="1"/>
  <c r="Y4443" i="1" s="1"/>
  <c r="Y4444" i="1" a="1"/>
  <c r="Y4444" i="1" s="1"/>
  <c r="Y4445" i="1" a="1"/>
  <c r="Y4445" i="1" s="1"/>
  <c r="Y4446" i="1" a="1"/>
  <c r="Y4446" i="1" s="1"/>
  <c r="Y4447" i="1" a="1"/>
  <c r="Y4447" i="1"/>
  <c r="Y4448" i="1" a="1"/>
  <c r="Y4448" i="1" s="1"/>
  <c r="Y4449" i="1" a="1"/>
  <c r="Y4449" i="1" s="1"/>
  <c r="Y4450" i="1" a="1"/>
  <c r="Y4450" i="1" s="1"/>
  <c r="Y4451" i="1" a="1"/>
  <c r="Y4451" i="1" s="1"/>
  <c r="Y4452" i="1" a="1"/>
  <c r="Y4452" i="1" s="1"/>
  <c r="Y4453" i="1" a="1"/>
  <c r="Y4453" i="1" s="1"/>
  <c r="Y4454" i="1" a="1"/>
  <c r="Y4454" i="1" s="1"/>
  <c r="Y4455" i="1" a="1"/>
  <c r="Y4455" i="1" s="1"/>
  <c r="Y4456" i="1" a="1"/>
  <c r="Y4456" i="1" s="1"/>
  <c r="Y4457" i="1" a="1"/>
  <c r="Y4457" i="1" s="1"/>
  <c r="Y4458" i="1" a="1"/>
  <c r="Y4458" i="1" s="1"/>
  <c r="Y4459" i="1" a="1"/>
  <c r="Y4459" i="1" s="1"/>
  <c r="Y4460" i="1" a="1"/>
  <c r="Y4460" i="1" s="1"/>
  <c r="Y4461" i="1" a="1"/>
  <c r="Y4461" i="1" s="1"/>
  <c r="Y4462" i="1" a="1"/>
  <c r="Y4462" i="1" s="1"/>
  <c r="Y4463" i="1" a="1"/>
  <c r="Y4463" i="1" s="1"/>
  <c r="Y4464" i="1" a="1"/>
  <c r="Y4464" i="1" s="1"/>
  <c r="Y4465" i="1" a="1"/>
  <c r="Y4465" i="1" s="1"/>
  <c r="Y4466" i="1" a="1"/>
  <c r="Y4466" i="1" s="1"/>
  <c r="Y4467" i="1" a="1"/>
  <c r="Y4467" i="1"/>
  <c r="Y4468" i="1" a="1"/>
  <c r="Y4468" i="1" s="1"/>
  <c r="Y4469" i="1" a="1"/>
  <c r="Y4469" i="1" s="1"/>
  <c r="Y4470" i="1" a="1"/>
  <c r="Y4470" i="1" s="1"/>
  <c r="Y4471" i="1" a="1"/>
  <c r="Y4471" i="1" s="1"/>
  <c r="Y4472" i="1" a="1"/>
  <c r="Y4472" i="1" s="1"/>
  <c r="Y4473" i="1" a="1"/>
  <c r="Y4473" i="1" s="1"/>
  <c r="Y4474" i="1" a="1"/>
  <c r="Y4474" i="1" s="1"/>
  <c r="Y4475" i="1" a="1"/>
  <c r="Y4475" i="1" s="1"/>
  <c r="Y4476" i="1" a="1"/>
  <c r="Y4476" i="1" s="1"/>
  <c r="Y4477" i="1" a="1"/>
  <c r="Y4477" i="1" s="1"/>
  <c r="Y4478" i="1" a="1"/>
  <c r="Y4478" i="1" s="1"/>
  <c r="Y4479" i="1" a="1"/>
  <c r="Y4479" i="1" s="1"/>
  <c r="Y4480" i="1" a="1"/>
  <c r="Y4480" i="1" s="1"/>
  <c r="Y4481" i="1" a="1"/>
  <c r="Y4481" i="1" s="1"/>
  <c r="Y4482" i="1" a="1"/>
  <c r="Y4482" i="1" s="1"/>
  <c r="Y4483" i="1" a="1"/>
  <c r="Y4483" i="1" s="1"/>
  <c r="Y4484" i="1" a="1"/>
  <c r="Y4484" i="1" s="1"/>
  <c r="Y4485" i="1" a="1"/>
  <c r="Y4485" i="1" s="1"/>
  <c r="Y4486" i="1" a="1"/>
  <c r="Y4486" i="1" s="1"/>
  <c r="Y4487" i="1" a="1"/>
  <c r="Y4487" i="1"/>
  <c r="Y4488" i="1" a="1"/>
  <c r="Y4488" i="1" s="1"/>
  <c r="Y4489" i="1" a="1"/>
  <c r="Y4489" i="1" s="1"/>
  <c r="Y4490" i="1" a="1"/>
  <c r="Y4490" i="1" s="1"/>
  <c r="Y4491" i="1" a="1"/>
  <c r="Y4491" i="1" s="1"/>
  <c r="Y4492" i="1" a="1"/>
  <c r="Y4492" i="1"/>
  <c r="Y4493" i="1" a="1"/>
  <c r="Y4493" i="1" s="1"/>
  <c r="Y4494" i="1" a="1"/>
  <c r="Y4494" i="1" s="1"/>
  <c r="Y4495" i="1" a="1"/>
  <c r="Y4495" i="1" s="1"/>
  <c r="Y4496" i="1" a="1"/>
  <c r="Y4496" i="1" s="1"/>
  <c r="Y4497" i="1" a="1"/>
  <c r="Y4497" i="1"/>
  <c r="Y4498" i="1" a="1"/>
  <c r="Y4498" i="1" s="1"/>
  <c r="Y4499" i="1" a="1"/>
  <c r="Y4499" i="1" s="1"/>
  <c r="Y4500" i="1" a="1"/>
  <c r="Y4500" i="1" s="1"/>
  <c r="Y4501" i="1" a="1"/>
  <c r="Y4501" i="1" s="1"/>
  <c r="Y4502" i="1" a="1"/>
  <c r="Y4502" i="1" s="1"/>
  <c r="Y4503" i="1" a="1"/>
  <c r="Y4503" i="1" s="1"/>
  <c r="Y4504" i="1" a="1"/>
  <c r="Y4504" i="1" s="1"/>
  <c r="Y4505" i="1" a="1"/>
  <c r="Y4505" i="1" s="1"/>
  <c r="Y4506" i="1" a="1"/>
  <c r="Y4506" i="1" s="1"/>
  <c r="Y4507" i="1" a="1"/>
  <c r="Y4507" i="1" s="1"/>
  <c r="Y4508" i="1" a="1"/>
  <c r="Y4508" i="1" s="1"/>
  <c r="Y4509" i="1" a="1"/>
  <c r="Y4509" i="1" s="1"/>
  <c r="Y4510" i="1" a="1"/>
  <c r="Y4510" i="1" s="1"/>
  <c r="Y4511" i="1" a="1"/>
  <c r="Y4511" i="1" s="1"/>
  <c r="Y4512" i="1" a="1"/>
  <c r="Y4512" i="1" s="1"/>
  <c r="Y4513" i="1" a="1"/>
  <c r="Y4513" i="1" s="1"/>
  <c r="Y4514" i="1" a="1"/>
  <c r="Y4514" i="1" s="1"/>
  <c r="Y4515" i="1" a="1"/>
  <c r="Y4515" i="1" s="1"/>
  <c r="Y4516" i="1" a="1"/>
  <c r="Y4516" i="1"/>
  <c r="Y4517" i="1" a="1"/>
  <c r="Y4517" i="1" s="1"/>
  <c r="Y4518" i="1" a="1"/>
  <c r="Y4518" i="1" s="1"/>
  <c r="Y4519" i="1" a="1"/>
  <c r="Y4519" i="1" s="1"/>
  <c r="Y4520" i="1" a="1"/>
  <c r="Y4520" i="1" s="1"/>
  <c r="Y4521" i="1" a="1"/>
  <c r="Y4521" i="1" s="1"/>
  <c r="Y4522" i="1" a="1"/>
  <c r="Y4522" i="1" s="1"/>
  <c r="Y4523" i="1" a="1"/>
  <c r="Y4523" i="1" s="1"/>
  <c r="Y4524" i="1" a="1"/>
  <c r="Y4524" i="1" s="1"/>
  <c r="Y4525" i="1" a="1"/>
  <c r="Y4525" i="1" s="1"/>
  <c r="Y4526" i="1" a="1"/>
  <c r="Y4526" i="1" s="1"/>
  <c r="Y4527" i="1" a="1"/>
  <c r="Y4527" i="1" s="1"/>
  <c r="Y4528" i="1" a="1"/>
  <c r="Y4528" i="1" s="1"/>
  <c r="Y4529" i="1" a="1"/>
  <c r="Y4529" i="1" s="1"/>
  <c r="Y4530" i="1" a="1"/>
  <c r="Y4530" i="1" s="1"/>
  <c r="Y4531" i="1" a="1"/>
  <c r="Y4531" i="1" s="1"/>
  <c r="Y4532" i="1" a="1"/>
  <c r="Y4532" i="1" s="1"/>
  <c r="Y4533" i="1" a="1"/>
  <c r="Y4533" i="1" s="1"/>
  <c r="Y4534" i="1" a="1"/>
  <c r="Y4534" i="1" s="1"/>
  <c r="Y4535" i="1" a="1"/>
  <c r="Y4535" i="1" s="1"/>
  <c r="Y4536" i="1" a="1"/>
  <c r="Y4536" i="1" s="1"/>
  <c r="Y4537" i="1" a="1"/>
  <c r="Y4537" i="1" s="1"/>
  <c r="Y4538" i="1" a="1"/>
  <c r="Y4538" i="1" s="1"/>
  <c r="Y4539" i="1" a="1"/>
  <c r="Y4539" i="1" s="1"/>
  <c r="Y4540" i="1" a="1"/>
  <c r="Y4540" i="1" s="1"/>
  <c r="Y4541" i="1" a="1"/>
  <c r="Y4541" i="1" s="1"/>
  <c r="Y4542" i="1" a="1"/>
  <c r="Y4542" i="1" s="1"/>
  <c r="Y4543" i="1" a="1"/>
  <c r="Y4543" i="1" s="1"/>
  <c r="Y4544" i="1" a="1"/>
  <c r="Y4544" i="1" s="1"/>
  <c r="Y4545" i="1" a="1"/>
  <c r="Y4545" i="1" s="1"/>
  <c r="Y4546" i="1" a="1"/>
  <c r="Y4546" i="1" s="1"/>
  <c r="Y4547" i="1" a="1"/>
  <c r="Y4547" i="1" s="1"/>
  <c r="Y4548" i="1" a="1"/>
  <c r="Y4548" i="1" s="1"/>
  <c r="Y4549" i="1" a="1"/>
  <c r="Y4549" i="1" s="1"/>
  <c r="Y4550" i="1" a="1"/>
  <c r="Y4550" i="1" s="1"/>
  <c r="Y4551" i="1" a="1"/>
  <c r="Y4551" i="1" s="1"/>
  <c r="Y4552" i="1" a="1"/>
  <c r="Y4552" i="1" s="1"/>
  <c r="Y4553" i="1" a="1"/>
  <c r="Y4553" i="1" s="1"/>
  <c r="Y4554" i="1" a="1"/>
  <c r="Y4554" i="1" s="1"/>
  <c r="Y4555" i="1" a="1"/>
  <c r="Y4555" i="1" s="1"/>
  <c r="Y4556" i="1" a="1"/>
  <c r="Y4556" i="1" s="1"/>
  <c r="Y4557" i="1" a="1"/>
  <c r="Y4557" i="1" s="1"/>
  <c r="Y4558" i="1" a="1"/>
  <c r="Y4558" i="1" s="1"/>
  <c r="Y4559" i="1" a="1"/>
  <c r="Y4559" i="1" s="1"/>
  <c r="Y4560" i="1" a="1"/>
  <c r="Y4560" i="1"/>
  <c r="Y4561" i="1" a="1"/>
  <c r="Y4561" i="1" s="1"/>
  <c r="Y4562" i="1" a="1"/>
  <c r="Y4562" i="1" s="1"/>
  <c r="Y4563" i="1" a="1"/>
  <c r="Y4563" i="1" s="1"/>
  <c r="Y4564" i="1" a="1"/>
  <c r="Y4564" i="1" s="1"/>
  <c r="Y4565" i="1" a="1"/>
  <c r="Y4565" i="1"/>
  <c r="Y4566" i="1" a="1"/>
  <c r="Y4566" i="1" s="1"/>
  <c r="Y4567" i="1" a="1"/>
  <c r="Y4567" i="1" s="1"/>
  <c r="Y4568" i="1" a="1"/>
  <c r="Y4568" i="1" s="1"/>
  <c r="Y4569" i="1" a="1"/>
  <c r="Y4569" i="1" s="1"/>
  <c r="Y4570" i="1" a="1"/>
  <c r="Y4570" i="1" s="1"/>
  <c r="Y4571" i="1" a="1"/>
  <c r="Y4571" i="1"/>
  <c r="Y4572" i="1" a="1"/>
  <c r="Y4572" i="1" s="1"/>
  <c r="Y4573" i="1" a="1"/>
  <c r="Y4573" i="1" s="1"/>
  <c r="Y4574" i="1" a="1"/>
  <c r="Y4574" i="1"/>
  <c r="Y4575" i="1" a="1"/>
  <c r="Y4575" i="1" s="1"/>
  <c r="Y4576" i="1" a="1"/>
  <c r="Y4576" i="1" s="1"/>
  <c r="Y4577" i="1" a="1"/>
  <c r="Y4577" i="1" s="1"/>
  <c r="Y4578" i="1" a="1"/>
  <c r="Y4578" i="1" s="1"/>
  <c r="Y4579" i="1" a="1"/>
  <c r="Y4579" i="1" s="1"/>
  <c r="Y4580" i="1" a="1"/>
  <c r="Y4580" i="1" s="1"/>
  <c r="Y4581" i="1" a="1"/>
  <c r="Y4581" i="1" s="1"/>
  <c r="Y4582" i="1" a="1"/>
  <c r="Y4582" i="1" s="1"/>
  <c r="Y4583" i="1" a="1"/>
  <c r="Y4583" i="1" s="1"/>
  <c r="Y4584" i="1" a="1"/>
  <c r="Y4584" i="1" s="1"/>
  <c r="Y4585" i="1" a="1"/>
  <c r="Y4585" i="1" s="1"/>
  <c r="Y4586" i="1" a="1"/>
  <c r="Y4586" i="1" s="1"/>
  <c r="Y4587" i="1" a="1"/>
  <c r="Y4587" i="1"/>
  <c r="Y4588" i="1" a="1"/>
  <c r="Y4588" i="1" s="1"/>
  <c r="Y4589" i="1" a="1"/>
  <c r="Y4589" i="1" s="1"/>
  <c r="Y4590" i="1" a="1"/>
  <c r="Y4590" i="1" s="1"/>
  <c r="Y4591" i="1" a="1"/>
  <c r="Y4591" i="1" s="1"/>
  <c r="Y4592" i="1" a="1"/>
  <c r="Y4592" i="1" s="1"/>
  <c r="Y4593" i="1" a="1"/>
  <c r="Y4593" i="1"/>
  <c r="Y4594" i="1" a="1"/>
  <c r="Y4594" i="1" s="1"/>
  <c r="Y4595" i="1" a="1"/>
  <c r="Y4595" i="1" s="1"/>
  <c r="Y4596" i="1" a="1"/>
  <c r="Y4596" i="1" s="1"/>
  <c r="Y4597" i="1" a="1"/>
  <c r="Y4597" i="1" s="1"/>
  <c r="Y4598" i="1" a="1"/>
  <c r="Y4598" i="1" s="1"/>
  <c r="Y4599" i="1" a="1"/>
  <c r="Y4599" i="1" s="1"/>
  <c r="Y4600" i="1" a="1"/>
  <c r="Y4600" i="1" s="1"/>
  <c r="Y4601" i="1" a="1"/>
  <c r="Y4601" i="1" s="1"/>
  <c r="Y4602" i="1" a="1"/>
  <c r="Y4602" i="1" s="1"/>
  <c r="Y4603" i="1" a="1"/>
  <c r="Y4603" i="1" s="1"/>
  <c r="Y4604" i="1" a="1"/>
  <c r="Y4604" i="1" s="1"/>
  <c r="Y4605" i="1" a="1"/>
  <c r="Y4605" i="1" s="1"/>
  <c r="Y4606" i="1" a="1"/>
  <c r="Y4606" i="1" s="1"/>
  <c r="Y4607" i="1" a="1"/>
  <c r="Y4607" i="1" s="1"/>
  <c r="Y4608" i="1" a="1"/>
  <c r="Y4608" i="1" s="1"/>
  <c r="Y4609" i="1" a="1"/>
  <c r="Y4609" i="1" s="1"/>
  <c r="Y4610" i="1" a="1"/>
  <c r="Y4610" i="1" s="1"/>
  <c r="Y4611" i="1" a="1"/>
  <c r="Y4611" i="1" s="1"/>
  <c r="Y4612" i="1" a="1"/>
  <c r="Y4612" i="1" s="1"/>
  <c r="Y4613" i="1" a="1"/>
  <c r="Y4613" i="1" s="1"/>
  <c r="Y4614" i="1" a="1"/>
  <c r="Y4614" i="1" s="1"/>
  <c r="Y4615" i="1" a="1"/>
  <c r="Y4615" i="1"/>
  <c r="Y4616" i="1" a="1"/>
  <c r="Y4616" i="1" s="1"/>
  <c r="Y4617" i="1" a="1"/>
  <c r="Y4617" i="1" s="1"/>
  <c r="Y4618" i="1" a="1"/>
  <c r="Y4618" i="1" s="1"/>
  <c r="Y4619" i="1" a="1"/>
  <c r="Y4619" i="1" s="1"/>
  <c r="Y4620" i="1" a="1"/>
  <c r="Y4620" i="1" s="1"/>
  <c r="Y4621" i="1" a="1"/>
  <c r="Y4621" i="1" s="1"/>
  <c r="Y4622" i="1" a="1"/>
  <c r="Y4622" i="1" s="1"/>
  <c r="Y4623" i="1" a="1"/>
  <c r="Y4623" i="1" s="1"/>
  <c r="Y4624" i="1" a="1"/>
  <c r="Y4624" i="1" s="1"/>
  <c r="Y4625" i="1" a="1"/>
  <c r="Y4625" i="1" s="1"/>
  <c r="Y4626" i="1" a="1"/>
  <c r="Y4626" i="1" s="1"/>
  <c r="Y4627" i="1" a="1"/>
  <c r="Y4627" i="1" s="1"/>
  <c r="Y4628" i="1" a="1"/>
  <c r="Y4628" i="1" s="1"/>
  <c r="Y4629" i="1" a="1"/>
  <c r="Y4629" i="1" s="1"/>
  <c r="Y4630" i="1" a="1"/>
  <c r="Y4630" i="1" s="1"/>
  <c r="Y4631" i="1" a="1"/>
  <c r="Y4631" i="1" s="1"/>
  <c r="Y4632" i="1" a="1"/>
  <c r="Y4632" i="1" s="1"/>
  <c r="Y4633" i="1" a="1"/>
  <c r="Y4633" i="1" s="1"/>
  <c r="Y4634" i="1" a="1"/>
  <c r="Y4634" i="1" s="1"/>
  <c r="Y4635" i="1" a="1"/>
  <c r="Y4635" i="1" s="1"/>
  <c r="Y4636" i="1" a="1"/>
  <c r="Y4636" i="1" s="1"/>
  <c r="Y4637" i="1" a="1"/>
  <c r="Y4637" i="1" s="1"/>
  <c r="Y4638" i="1" a="1"/>
  <c r="Y4638" i="1" s="1"/>
  <c r="Y4639" i="1" a="1"/>
  <c r="Y4639" i="1" s="1"/>
  <c r="Y4640" i="1" a="1"/>
  <c r="Y4640" i="1"/>
  <c r="Y4641" i="1" a="1"/>
  <c r="Y4641" i="1" s="1"/>
  <c r="Y4642" i="1" a="1"/>
  <c r="Y4642" i="1" s="1"/>
  <c r="Y4643" i="1" a="1"/>
  <c r="Y4643" i="1" s="1"/>
  <c r="Y4644" i="1" a="1"/>
  <c r="Y4644" i="1" s="1"/>
  <c r="Y4645" i="1" a="1"/>
  <c r="Y4645" i="1" s="1"/>
  <c r="Y4646" i="1" a="1"/>
  <c r="Y4646" i="1" s="1"/>
  <c r="Y4647" i="1" a="1"/>
  <c r="Y4647" i="1" s="1"/>
  <c r="Y4648" i="1" a="1"/>
  <c r="Y4648" i="1" s="1"/>
  <c r="Y4649" i="1" a="1"/>
  <c r="Y4649" i="1" s="1"/>
  <c r="Y4650" i="1" a="1"/>
  <c r="Y4650" i="1"/>
  <c r="Y4651" i="1" a="1"/>
  <c r="Y4651" i="1" s="1"/>
  <c r="Y4652" i="1" a="1"/>
  <c r="Y4652" i="1" s="1"/>
  <c r="Y4653" i="1" a="1"/>
  <c r="Y4653" i="1" s="1"/>
  <c r="Y4654" i="1" a="1"/>
  <c r="Y4654" i="1" s="1"/>
  <c r="Y4655" i="1" a="1"/>
  <c r="Y4655" i="1" s="1"/>
  <c r="Y4656" i="1" a="1"/>
  <c r="Y4656" i="1" s="1"/>
  <c r="Y4657" i="1" a="1"/>
  <c r="Y4657" i="1" s="1"/>
  <c r="Y4658" i="1" a="1"/>
  <c r="Y4658" i="1" s="1"/>
  <c r="Y4659" i="1" a="1"/>
  <c r="Y4659" i="1" s="1"/>
  <c r="Y4660" i="1" a="1"/>
  <c r="Y4660" i="1" s="1"/>
  <c r="Y4661" i="1" a="1"/>
  <c r="Y4661" i="1" s="1"/>
  <c r="Y4662" i="1" a="1"/>
  <c r="Y4662" i="1" s="1"/>
  <c r="Y4663" i="1" a="1"/>
  <c r="Y4663" i="1" s="1"/>
  <c r="Y4664" i="1" a="1"/>
  <c r="Y4664" i="1" s="1"/>
  <c r="Y4665" i="1" a="1"/>
  <c r="Y4665" i="1" s="1"/>
  <c r="Y4666" i="1" a="1"/>
  <c r="Y4666" i="1" s="1"/>
  <c r="Y4667" i="1" a="1"/>
  <c r="Y4667" i="1" s="1"/>
  <c r="Y4668" i="1" a="1"/>
  <c r="Y4668" i="1" s="1"/>
  <c r="Y4669" i="1" a="1"/>
  <c r="Y4669" i="1" s="1"/>
  <c r="Y4670" i="1" a="1"/>
  <c r="Y4670" i="1" s="1"/>
  <c r="Y4671" i="1" a="1"/>
  <c r="Y4671" i="1"/>
  <c r="Y4672" i="1" a="1"/>
  <c r="Y4672" i="1" s="1"/>
  <c r="Y4673" i="1" a="1"/>
  <c r="Y4673" i="1" s="1"/>
  <c r="Y4674" i="1" a="1"/>
  <c r="Y4674" i="1" s="1"/>
  <c r="Y4675" i="1" a="1"/>
  <c r="Y4675" i="1" s="1"/>
  <c r="Y4676" i="1" a="1"/>
  <c r="Y4676" i="1" s="1"/>
  <c r="Y4677" i="1" a="1"/>
  <c r="Y4677" i="1" s="1"/>
  <c r="Y4678" i="1" a="1"/>
  <c r="Y4678" i="1" s="1"/>
  <c r="Y4679" i="1" a="1"/>
  <c r="Y4679" i="1" s="1"/>
  <c r="Y4680" i="1" a="1"/>
  <c r="Y4680" i="1" s="1"/>
  <c r="Y4681" i="1" a="1"/>
  <c r="Y4681" i="1" s="1"/>
  <c r="Y4682" i="1" a="1"/>
  <c r="Y4682" i="1" s="1"/>
  <c r="Y4683" i="1" a="1"/>
  <c r="Y4683" i="1" s="1"/>
  <c r="Y4684" i="1" a="1"/>
  <c r="Y4684" i="1" s="1"/>
  <c r="Y4685" i="1" a="1"/>
  <c r="Y4685" i="1" s="1"/>
  <c r="Y4686" i="1" a="1"/>
  <c r="Y4686" i="1" s="1"/>
  <c r="Y4687" i="1" a="1"/>
  <c r="Y4687" i="1" s="1"/>
  <c r="Y4688" i="1" a="1"/>
  <c r="Y4688" i="1" s="1"/>
  <c r="Y4689" i="1" a="1"/>
  <c r="Y4689" i="1" s="1"/>
  <c r="Y4690" i="1" a="1"/>
  <c r="Y4690" i="1" s="1"/>
  <c r="Y4691" i="1" a="1"/>
  <c r="Y4691" i="1" s="1"/>
  <c r="Y4692" i="1" a="1"/>
  <c r="Y4692" i="1" s="1"/>
  <c r="Y4693" i="1" a="1"/>
  <c r="Y4693" i="1" s="1"/>
  <c r="Y4694" i="1" a="1"/>
  <c r="Y4694" i="1" s="1"/>
  <c r="Y4695" i="1" a="1"/>
  <c r="Y4695" i="1" s="1"/>
  <c r="Y4696" i="1" a="1"/>
  <c r="Y4696" i="1" s="1"/>
  <c r="Y4697" i="1" a="1"/>
  <c r="Y4697" i="1"/>
  <c r="Y4698" i="1" a="1"/>
  <c r="Y4698" i="1" s="1"/>
  <c r="Y4699" i="1" a="1"/>
  <c r="Y4699" i="1" s="1"/>
  <c r="Y4700" i="1" a="1"/>
  <c r="Y4700" i="1" s="1"/>
  <c r="Y4701" i="1" a="1"/>
  <c r="Y4701" i="1" s="1"/>
  <c r="Y4702" i="1" a="1"/>
  <c r="Y4702" i="1" s="1"/>
  <c r="Y4703" i="1" a="1"/>
  <c r="Y4703" i="1" s="1"/>
  <c r="Y4704" i="1" a="1"/>
  <c r="Y4704" i="1" s="1"/>
  <c r="Y4705" i="1" a="1"/>
  <c r="Y4705" i="1"/>
  <c r="Y4706" i="1" a="1"/>
  <c r="Y4706" i="1" s="1"/>
  <c r="Y4707" i="1" a="1"/>
  <c r="Y4707" i="1" s="1"/>
  <c r="Y4708" i="1" a="1"/>
  <c r="Y4708" i="1" s="1"/>
  <c r="Y4709" i="1" a="1"/>
  <c r="Y4709" i="1" s="1"/>
  <c r="Y4710" i="1" a="1"/>
  <c r="Y4710" i="1" s="1"/>
  <c r="Y4711" i="1" a="1"/>
  <c r="Y4711" i="1" s="1"/>
  <c r="Y4712" i="1" a="1"/>
  <c r="Y4712" i="1" s="1"/>
  <c r="Y4713" i="1" a="1"/>
  <c r="Y4713" i="1" s="1"/>
  <c r="Y4714" i="1" a="1"/>
  <c r="Y4714" i="1" s="1"/>
  <c r="Y4715" i="1" a="1"/>
  <c r="Y4715" i="1" s="1"/>
  <c r="Y4716" i="1" a="1"/>
  <c r="Y4716" i="1" s="1"/>
  <c r="Y4717" i="1" a="1"/>
  <c r="Y4717" i="1" s="1"/>
  <c r="Y4718" i="1" a="1"/>
  <c r="Y4718" i="1" s="1"/>
  <c r="Y4719" i="1" a="1"/>
  <c r="Y4719" i="1" s="1"/>
  <c r="Y4720" i="1" a="1"/>
  <c r="Y4720" i="1" s="1"/>
  <c r="Y4721" i="1" a="1"/>
  <c r="Y4721" i="1" s="1"/>
  <c r="Y4722" i="1" a="1"/>
  <c r="Y4722" i="1" s="1"/>
  <c r="Y4723" i="1" a="1"/>
  <c r="Y4723" i="1" s="1"/>
  <c r="Y4724" i="1" a="1"/>
  <c r="Y4724" i="1" s="1"/>
  <c r="Y4725" i="1" a="1"/>
  <c r="Y4725" i="1" s="1"/>
  <c r="Y4726" i="1" a="1"/>
  <c r="Y4726" i="1" s="1"/>
  <c r="Y4727" i="1" a="1"/>
  <c r="Y4727" i="1" s="1"/>
  <c r="Y4728" i="1" a="1"/>
  <c r="Y4728" i="1" s="1"/>
  <c r="Y4729" i="1" a="1"/>
  <c r="Y4729" i="1" s="1"/>
  <c r="Y4730" i="1" a="1"/>
  <c r="Y4730" i="1" s="1"/>
  <c r="Y4731" i="1" a="1"/>
  <c r="Y4731" i="1" s="1"/>
  <c r="Y4732" i="1" a="1"/>
  <c r="Y4732" i="1" s="1"/>
  <c r="Y4733" i="1" a="1"/>
  <c r="Y4733" i="1" s="1"/>
  <c r="Y4734" i="1" a="1"/>
  <c r="Y4734" i="1" s="1"/>
  <c r="Y4735" i="1" a="1"/>
  <c r="Y4735" i="1" s="1"/>
  <c r="Y4736" i="1" a="1"/>
  <c r="Y4736" i="1" s="1"/>
  <c r="Y4737" i="1" a="1"/>
  <c r="Y4737" i="1" s="1"/>
  <c r="Y4738" i="1" a="1"/>
  <c r="Y4738" i="1" s="1"/>
  <c r="Y4739" i="1" a="1"/>
  <c r="Y4739" i="1" s="1"/>
  <c r="Y4740" i="1" a="1"/>
  <c r="Y4740" i="1" s="1"/>
  <c r="Y4741" i="1" a="1"/>
  <c r="Y4741" i="1" s="1"/>
  <c r="Y4742" i="1" a="1"/>
  <c r="Y4742" i="1" s="1"/>
  <c r="Y4743" i="1" a="1"/>
  <c r="Y4743" i="1" s="1"/>
  <c r="Y4744" i="1" a="1"/>
  <c r="Y4744" i="1" s="1"/>
  <c r="Y4745" i="1" a="1"/>
  <c r="Y4745" i="1" s="1"/>
  <c r="Y4746" i="1" a="1"/>
  <c r="Y4746" i="1" s="1"/>
  <c r="Y4747" i="1" a="1"/>
  <c r="Y4747" i="1" s="1"/>
  <c r="Y4748" i="1" a="1"/>
  <c r="Y4748" i="1" s="1"/>
  <c r="Y4749" i="1" a="1"/>
  <c r="Y4749" i="1" s="1"/>
  <c r="Y4750" i="1" a="1"/>
  <c r="Y4750" i="1" s="1"/>
  <c r="Y4751" i="1" a="1"/>
  <c r="Y4751" i="1" s="1"/>
  <c r="Y4752" i="1" a="1"/>
  <c r="Y4752" i="1" s="1"/>
  <c r="Y4753" i="1" a="1"/>
  <c r="Y4753" i="1" s="1"/>
  <c r="Y4754" i="1" a="1"/>
  <c r="Y4754" i="1" s="1"/>
  <c r="Y4755" i="1" a="1"/>
  <c r="Y4755" i="1" s="1"/>
  <c r="Y4756" i="1" a="1"/>
  <c r="Y4756" i="1" s="1"/>
  <c r="Y4757" i="1" a="1"/>
  <c r="Y4757" i="1" s="1"/>
  <c r="Y4758" i="1" a="1"/>
  <c r="Y4758" i="1" s="1"/>
  <c r="Y4759" i="1" a="1"/>
  <c r="Y4759" i="1" s="1"/>
  <c r="Y4760" i="1" a="1"/>
  <c r="Y4760" i="1"/>
  <c r="Y4761" i="1" a="1"/>
  <c r="Y4761" i="1" s="1"/>
  <c r="Y4762" i="1" a="1"/>
  <c r="Y4762" i="1" s="1"/>
  <c r="Y4763" i="1" a="1"/>
  <c r="Y4763" i="1" s="1"/>
  <c r="Y4764" i="1" a="1"/>
  <c r="Y4764" i="1" s="1"/>
  <c r="Y4765" i="1" a="1"/>
  <c r="Y4765" i="1" s="1"/>
  <c r="Y4766" i="1" a="1"/>
  <c r="Y4766" i="1" s="1"/>
  <c r="Y4767" i="1" a="1"/>
  <c r="Y4767" i="1" s="1"/>
  <c r="Y4768" i="1" a="1"/>
  <c r="Y4768" i="1" s="1"/>
  <c r="Y4769" i="1" a="1"/>
  <c r="Y4769" i="1" s="1"/>
  <c r="Y4770" i="1" a="1"/>
  <c r="Y4770" i="1" s="1"/>
  <c r="Y4771" i="1" a="1"/>
  <c r="Y4771" i="1" s="1"/>
  <c r="Y4772" i="1" a="1"/>
  <c r="Y4772" i="1" s="1"/>
  <c r="Y4773" i="1" a="1"/>
  <c r="Y4773" i="1" s="1"/>
  <c r="Y4774" i="1" a="1"/>
  <c r="Y4774" i="1" s="1"/>
  <c r="Y4775" i="1" a="1"/>
  <c r="Y4775" i="1" s="1"/>
  <c r="Y4776" i="1" a="1"/>
  <c r="Y4776" i="1" s="1"/>
  <c r="Y4777" i="1" a="1"/>
  <c r="Y4777" i="1" s="1"/>
  <c r="Y4778" i="1" a="1"/>
  <c r="Y4778" i="1" s="1"/>
  <c r="Y4779" i="1" a="1"/>
  <c r="Y4779" i="1" s="1"/>
  <c r="Y4780" i="1" a="1"/>
  <c r="Y4780" i="1" s="1"/>
  <c r="Y4781" i="1" a="1"/>
  <c r="Y4781" i="1" s="1"/>
  <c r="Y4782" i="1" a="1"/>
  <c r="Y4782" i="1" s="1"/>
  <c r="Y4783" i="1" a="1"/>
  <c r="Y4783" i="1" s="1"/>
  <c r="Y4784" i="1" a="1"/>
  <c r="Y4784" i="1" s="1"/>
  <c r="Y4785" i="1" a="1"/>
  <c r="Y4785" i="1" s="1"/>
  <c r="Y4786" i="1" a="1"/>
  <c r="Y4786" i="1" s="1"/>
  <c r="Y4787" i="1" a="1"/>
  <c r="Y4787" i="1" s="1"/>
  <c r="Y4788" i="1" a="1"/>
  <c r="Y4788" i="1" s="1"/>
  <c r="Y4789" i="1" a="1"/>
  <c r="Y4789" i="1" s="1"/>
  <c r="Y4790" i="1" a="1"/>
  <c r="Y4790" i="1" s="1"/>
  <c r="Y4791" i="1" a="1"/>
  <c r="Y4791" i="1" s="1"/>
  <c r="Y4792" i="1" a="1"/>
  <c r="Y4792" i="1"/>
  <c r="Y4793" i="1" a="1"/>
  <c r="Y4793" i="1" s="1"/>
  <c r="Y4794" i="1" a="1"/>
  <c r="Y4794" i="1" s="1"/>
  <c r="Y4795" i="1" a="1"/>
  <c r="Y4795" i="1" s="1"/>
  <c r="Y4796" i="1" a="1"/>
  <c r="Y4796" i="1"/>
  <c r="Y4797" i="1" a="1"/>
  <c r="Y4797" i="1" s="1"/>
  <c r="Y4798" i="1" a="1"/>
  <c r="Y4798" i="1" s="1"/>
  <c r="Y4799" i="1" a="1"/>
  <c r="Y4799" i="1" s="1"/>
  <c r="Y4800" i="1" a="1"/>
  <c r="Y4800" i="1" s="1"/>
  <c r="Y4801" i="1" a="1"/>
  <c r="Y4801" i="1" s="1"/>
  <c r="Y4802" i="1" a="1"/>
  <c r="Y4802" i="1" s="1"/>
  <c r="Y4803" i="1" a="1"/>
  <c r="Y4803" i="1" s="1"/>
  <c r="Y4804" i="1" a="1"/>
  <c r="Y4804" i="1" s="1"/>
  <c r="Y4805" i="1" a="1"/>
  <c r="Y4805" i="1" s="1"/>
  <c r="Y4806" i="1" a="1"/>
  <c r="Y4806" i="1" s="1"/>
  <c r="Y4807" i="1" a="1"/>
  <c r="Y4807" i="1" s="1"/>
  <c r="Y4808" i="1" a="1"/>
  <c r="Y4808" i="1" s="1"/>
  <c r="Y4809" i="1" a="1"/>
  <c r="Y4809" i="1" s="1"/>
  <c r="Y4810" i="1" a="1"/>
  <c r="Y4810" i="1" s="1"/>
  <c r="Y4811" i="1" a="1"/>
  <c r="Y4811" i="1" s="1"/>
  <c r="Y4812" i="1" a="1"/>
  <c r="Y4812" i="1" s="1"/>
  <c r="Y4813" i="1" a="1"/>
  <c r="Y4813" i="1"/>
  <c r="Y4814" i="1" a="1"/>
  <c r="Y4814" i="1" s="1"/>
  <c r="Y4815" i="1" a="1"/>
  <c r="Y4815" i="1" s="1"/>
  <c r="Y4816" i="1" a="1"/>
  <c r="Y4816" i="1" s="1"/>
  <c r="Y4817" i="1" a="1"/>
  <c r="Y4817" i="1" s="1"/>
  <c r="Y4818" i="1" a="1"/>
  <c r="Y4818" i="1" s="1"/>
  <c r="Y4819" i="1" a="1"/>
  <c r="Y4819" i="1" s="1"/>
  <c r="Y4820" i="1" a="1"/>
  <c r="Y4820" i="1" s="1"/>
  <c r="Y4821" i="1" a="1"/>
  <c r="Y4821" i="1" s="1"/>
  <c r="Y4822" i="1" a="1"/>
  <c r="Y4822" i="1" s="1"/>
  <c r="Y4823" i="1" a="1"/>
  <c r="Y4823" i="1" s="1"/>
  <c r="Y4824" i="1" a="1"/>
  <c r="Y4824" i="1" s="1"/>
  <c r="Y4825" i="1" a="1"/>
  <c r="Y4825" i="1"/>
  <c r="Y4826" i="1" a="1"/>
  <c r="Y4826" i="1" s="1"/>
  <c r="Y4827" i="1" a="1"/>
  <c r="Y4827" i="1" s="1"/>
  <c r="Y4828" i="1" a="1"/>
  <c r="Y4828" i="1" s="1"/>
  <c r="Y4829" i="1" a="1"/>
  <c r="Y4829" i="1" s="1"/>
  <c r="Y4830" i="1" a="1"/>
  <c r="Y4830" i="1" s="1"/>
  <c r="Y4831" i="1" a="1"/>
  <c r="Y4831" i="1" s="1"/>
  <c r="Y4832" i="1" a="1"/>
  <c r="Y4832" i="1" s="1"/>
  <c r="Y4833" i="1" a="1"/>
  <c r="Y4833" i="1" s="1"/>
  <c r="Y4834" i="1" a="1"/>
  <c r="Y4834" i="1" s="1"/>
  <c r="Y4835" i="1" a="1"/>
  <c r="Y4835" i="1" s="1"/>
  <c r="Y4836" i="1" a="1"/>
  <c r="Y4836" i="1" s="1"/>
  <c r="Y4837" i="1" a="1"/>
  <c r="Y4837" i="1"/>
  <c r="Y4838" i="1" a="1"/>
  <c r="Y4838" i="1" s="1"/>
  <c r="Y4839" i="1" a="1"/>
  <c r="Y4839" i="1" s="1"/>
  <c r="Y4840" i="1" a="1"/>
  <c r="Y4840" i="1" s="1"/>
  <c r="Y4841" i="1" a="1"/>
  <c r="Y4841" i="1" s="1"/>
  <c r="Y4842" i="1" a="1"/>
  <c r="Y4842" i="1" s="1"/>
  <c r="Y4843" i="1" a="1"/>
  <c r="Y4843" i="1" s="1"/>
  <c r="Y4844" i="1" a="1"/>
  <c r="Y4844" i="1" s="1"/>
  <c r="Y4845" i="1" a="1"/>
  <c r="Y4845" i="1" s="1"/>
  <c r="Y4846" i="1" a="1"/>
  <c r="Y4846" i="1" s="1"/>
  <c r="Y4847" i="1" a="1"/>
  <c r="Y4847" i="1" s="1"/>
  <c r="Y4848" i="1" a="1"/>
  <c r="Y4848" i="1" s="1"/>
  <c r="Y4849" i="1" a="1"/>
  <c r="Y4849" i="1" s="1"/>
  <c r="Y4850" i="1" a="1"/>
  <c r="Y4850" i="1" s="1"/>
  <c r="Y4851" i="1" a="1"/>
  <c r="Y4851" i="1" s="1"/>
  <c r="Y4852" i="1" a="1"/>
  <c r="Y4852" i="1" s="1"/>
  <c r="Y4853" i="1" a="1"/>
  <c r="Y4853" i="1" s="1"/>
  <c r="Y4854" i="1" a="1"/>
  <c r="Y4854" i="1" s="1"/>
  <c r="Y4855" i="1" a="1"/>
  <c r="Y4855" i="1" s="1"/>
  <c r="Y4856" i="1" a="1"/>
  <c r="Y4856" i="1" s="1"/>
  <c r="Y4857" i="1" a="1"/>
  <c r="Y4857" i="1" s="1"/>
  <c r="Y4858" i="1" a="1"/>
  <c r="Y4858" i="1" s="1"/>
  <c r="Y4859" i="1" a="1"/>
  <c r="Y4859" i="1" s="1"/>
  <c r="Y4860" i="1" a="1"/>
  <c r="Y4860" i="1" s="1"/>
  <c r="Y4861" i="1" a="1"/>
  <c r="Y4861" i="1" s="1"/>
  <c r="Y4862" i="1" a="1"/>
  <c r="Y4862" i="1" s="1"/>
  <c r="Y4863" i="1" a="1"/>
  <c r="Y4863" i="1"/>
  <c r="Y4864" i="1" a="1"/>
  <c r="Y4864" i="1" s="1"/>
  <c r="Y4865" i="1" a="1"/>
  <c r="Y4865" i="1"/>
  <c r="Y4866" i="1" a="1"/>
  <c r="Y4866" i="1" s="1"/>
  <c r="Y4867" i="1" a="1"/>
  <c r="Y4867" i="1" s="1"/>
  <c r="Y4868" i="1" a="1"/>
  <c r="Y4868" i="1" s="1"/>
  <c r="Y4869" i="1" a="1"/>
  <c r="Y4869" i="1" s="1"/>
  <c r="Y4870" i="1" a="1"/>
  <c r="Y4870" i="1" s="1"/>
  <c r="Y4871" i="1" a="1"/>
  <c r="Y4871" i="1"/>
  <c r="Y4872" i="1" a="1"/>
  <c r="Y4872" i="1" s="1"/>
  <c r="Y4873" i="1" a="1"/>
  <c r="Y4873" i="1" s="1"/>
  <c r="Y4874" i="1" a="1"/>
  <c r="Y4874" i="1" s="1"/>
  <c r="Y4875" i="1" a="1"/>
  <c r="Y4875" i="1" s="1"/>
  <c r="Y4876" i="1" a="1"/>
  <c r="Y4876" i="1" s="1"/>
  <c r="Y4877" i="1" a="1"/>
  <c r="Y4877" i="1" s="1"/>
  <c r="Y4878" i="1" a="1"/>
  <c r="Y4878" i="1" s="1"/>
  <c r="Y4879" i="1" a="1"/>
  <c r="Y4879" i="1" s="1"/>
  <c r="Y4880" i="1" a="1"/>
  <c r="Y4880" i="1" s="1"/>
  <c r="Y4881" i="1" a="1"/>
  <c r="Y4881" i="1" s="1"/>
  <c r="Y4882" i="1" a="1"/>
  <c r="Y4882" i="1" s="1"/>
  <c r="Y4883" i="1" a="1"/>
  <c r="Y4883" i="1" s="1"/>
  <c r="Y4884" i="1" a="1"/>
  <c r="Y4884" i="1" s="1"/>
  <c r="Y4885" i="1" a="1"/>
  <c r="Y4885" i="1" s="1"/>
  <c r="Y4886" i="1" a="1"/>
  <c r="Y4886" i="1" s="1"/>
  <c r="Y4887" i="1" a="1"/>
  <c r="Y4887" i="1" s="1"/>
  <c r="Y4888" i="1" a="1"/>
  <c r="Y4888" i="1"/>
  <c r="Y4889" i="1" a="1"/>
  <c r="Y4889" i="1" s="1"/>
  <c r="Y4890" i="1" a="1"/>
  <c r="Y4890" i="1" s="1"/>
  <c r="Y4891" i="1" a="1"/>
  <c r="Y4891" i="1" s="1"/>
  <c r="Y4892" i="1" a="1"/>
  <c r="Y4892" i="1" s="1"/>
  <c r="Y4893" i="1" a="1"/>
  <c r="Y4893" i="1" s="1"/>
  <c r="Y4894" i="1" a="1"/>
  <c r="Y4894" i="1" s="1"/>
  <c r="Y4895" i="1" a="1"/>
  <c r="Y4895" i="1" s="1"/>
  <c r="Y4896" i="1" a="1"/>
  <c r="Y4896" i="1"/>
  <c r="Y4897" i="1" a="1"/>
  <c r="Y4897" i="1" s="1"/>
  <c r="Y4898" i="1" a="1"/>
  <c r="Y4898" i="1" s="1"/>
  <c r="Y4899" i="1" a="1"/>
  <c r="Y4899" i="1" s="1"/>
  <c r="Y4900" i="1" a="1"/>
  <c r="Y4900" i="1"/>
  <c r="Y4901" i="1" a="1"/>
  <c r="Y4901" i="1" s="1"/>
  <c r="Y4902" i="1" a="1"/>
  <c r="Y4902" i="1" s="1"/>
  <c r="Y4903" i="1" a="1"/>
  <c r="Y4903" i="1" s="1"/>
  <c r="Y4904" i="1" a="1"/>
  <c r="Y4904" i="1" s="1"/>
  <c r="Y4905" i="1" a="1"/>
  <c r="Y4905" i="1" s="1"/>
  <c r="Y4906" i="1" a="1"/>
  <c r="Y4906" i="1" s="1"/>
  <c r="Y4907" i="1" a="1"/>
  <c r="Y4907" i="1" s="1"/>
  <c r="Y4908" i="1" a="1"/>
  <c r="Y4908" i="1" s="1"/>
  <c r="Y4909" i="1" a="1"/>
  <c r="Y4909" i="1" s="1"/>
  <c r="Y4910" i="1" a="1"/>
  <c r="Y4910" i="1" s="1"/>
  <c r="Y4911" i="1" a="1"/>
  <c r="Y4911" i="1" s="1"/>
  <c r="Y4912" i="1" a="1"/>
  <c r="Y4912" i="1" s="1"/>
  <c r="Y4913" i="1" a="1"/>
  <c r="Y4913" i="1" s="1"/>
  <c r="Y4914" i="1" a="1"/>
  <c r="Y4914" i="1" s="1"/>
  <c r="Y4915" i="1" a="1"/>
  <c r="Y4915" i="1" s="1"/>
  <c r="Y4916" i="1" a="1"/>
  <c r="Y4916" i="1" s="1"/>
  <c r="Y4917" i="1" a="1"/>
  <c r="Y4917" i="1" s="1"/>
  <c r="Y4918" i="1" a="1"/>
  <c r="Y4918" i="1" s="1"/>
  <c r="Y4919" i="1" a="1"/>
  <c r="Y4919" i="1" s="1"/>
  <c r="Y4920" i="1" a="1"/>
  <c r="Y4920" i="1" s="1"/>
  <c r="Y4921" i="1" a="1"/>
  <c r="Y4921" i="1" s="1"/>
  <c r="Y4922" i="1" a="1"/>
  <c r="Y4922" i="1" s="1"/>
  <c r="Y4923" i="1" a="1"/>
  <c r="Y4923" i="1" s="1"/>
  <c r="Y4924" i="1" a="1"/>
  <c r="Y4924" i="1" s="1"/>
  <c r="Y4925" i="1" a="1"/>
  <c r="Y4925" i="1"/>
  <c r="Y4926" i="1" a="1"/>
  <c r="Y4926" i="1" s="1"/>
  <c r="Y4927" i="1" a="1"/>
  <c r="Y4927" i="1" s="1"/>
  <c r="Y4928" i="1" a="1"/>
  <c r="Y4928" i="1" s="1"/>
  <c r="Y4929" i="1" a="1"/>
  <c r="Y4929" i="1"/>
  <c r="Y4930" i="1" a="1"/>
  <c r="Y4930" i="1" s="1"/>
  <c r="Y4931" i="1" a="1"/>
  <c r="Y4931" i="1" s="1"/>
  <c r="Y4932" i="1" a="1"/>
  <c r="Y4932" i="1"/>
  <c r="Y4933" i="1" a="1"/>
  <c r="Y4933" i="1" s="1"/>
  <c r="Y4934" i="1" a="1"/>
  <c r="Y4934" i="1" s="1"/>
  <c r="Y4935" i="1" a="1"/>
  <c r="Y4935" i="1" s="1"/>
  <c r="Y4936" i="1" a="1"/>
  <c r="Y4936" i="1" s="1"/>
  <c r="Y4937" i="1" a="1"/>
  <c r="Y4937" i="1" s="1"/>
  <c r="Y4938" i="1" a="1"/>
  <c r="Y4938" i="1" s="1"/>
  <c r="Y4939" i="1" a="1"/>
  <c r="Y4939" i="1" s="1"/>
  <c r="Y4940" i="1" a="1"/>
  <c r="Y4940" i="1" s="1"/>
  <c r="Y4941" i="1" a="1"/>
  <c r="Y4941" i="1" s="1"/>
  <c r="Y4942" i="1" a="1"/>
  <c r="Y4942" i="1" s="1"/>
  <c r="Y4943" i="1" a="1"/>
  <c r="Y4943" i="1" s="1"/>
  <c r="Y4944" i="1" a="1"/>
  <c r="Y4944" i="1" s="1"/>
  <c r="Y4945" i="1" a="1"/>
  <c r="Y4945" i="1" s="1"/>
  <c r="Y4946" i="1" a="1"/>
  <c r="Y4946" i="1" s="1"/>
  <c r="Y4947" i="1" a="1"/>
  <c r="Y4947" i="1" s="1"/>
  <c r="Y4948" i="1" a="1"/>
  <c r="Y4948" i="1" s="1"/>
  <c r="Y4949" i="1" a="1"/>
  <c r="Y4949" i="1" s="1"/>
  <c r="Y4950" i="1" a="1"/>
  <c r="Y4950" i="1" s="1"/>
  <c r="Y4951" i="1" a="1"/>
  <c r="Y4951" i="1" s="1"/>
  <c r="Y4952" i="1" a="1"/>
  <c r="Y4952" i="1" s="1"/>
  <c r="Y4953" i="1" a="1"/>
  <c r="Y4953" i="1" s="1"/>
  <c r="Y4954" i="1" a="1"/>
  <c r="Y4954" i="1"/>
  <c r="Y4955" i="1" a="1"/>
  <c r="Y4955" i="1" s="1"/>
  <c r="Y4956" i="1" a="1"/>
  <c r="Y4956" i="1" s="1"/>
  <c r="Y4957" i="1" a="1"/>
  <c r="Y4957" i="1" s="1"/>
  <c r="Y4958" i="1" a="1"/>
  <c r="Y4958" i="1" s="1"/>
  <c r="Y4959" i="1" a="1"/>
  <c r="Y4959" i="1" s="1"/>
  <c r="Y4960" i="1" a="1"/>
  <c r="Y4960" i="1" s="1"/>
  <c r="Y4961" i="1" a="1"/>
  <c r="Y4961" i="1" s="1"/>
  <c r="Y4962" i="1" a="1"/>
  <c r="Y4962" i="1" s="1"/>
  <c r="Y4963" i="1" a="1"/>
  <c r="Y4963" i="1" s="1"/>
  <c r="Y4964" i="1" a="1"/>
  <c r="Y4964" i="1" s="1"/>
  <c r="Y4965" i="1" a="1"/>
  <c r="Y4965" i="1" s="1"/>
  <c r="Y4966" i="1" a="1"/>
  <c r="Y4966" i="1" s="1"/>
  <c r="Y4967" i="1" a="1"/>
  <c r="Y4967" i="1" s="1"/>
  <c r="Y4968" i="1" a="1"/>
  <c r="Y4968" i="1" s="1"/>
  <c r="Y4969" i="1" a="1"/>
  <c r="Y4969" i="1" s="1"/>
  <c r="Y4970" i="1" a="1"/>
  <c r="Y4970" i="1"/>
  <c r="Y4971" i="1" a="1"/>
  <c r="Y4971" i="1"/>
  <c r="Y4972" i="1" a="1"/>
  <c r="Y4972" i="1" s="1"/>
  <c r="Y4973" i="1" a="1"/>
  <c r="Y4973" i="1" s="1"/>
  <c r="Y4974" i="1" a="1"/>
  <c r="Y4974" i="1" s="1"/>
  <c r="Y4975" i="1" a="1"/>
  <c r="Y4975" i="1" s="1"/>
  <c r="Y4976" i="1" a="1"/>
  <c r="Y4976" i="1"/>
  <c r="Y4977" i="1" a="1"/>
  <c r="Y4977" i="1" s="1"/>
  <c r="Y4978" i="1" a="1"/>
  <c r="Y4978" i="1" s="1"/>
  <c r="Y4979" i="1" a="1"/>
  <c r="Y4979" i="1"/>
  <c r="Y4980" i="1" a="1"/>
  <c r="Y4980" i="1" s="1"/>
  <c r="Y4981" i="1" a="1"/>
  <c r="Y4981" i="1" s="1"/>
  <c r="Y4982" i="1" a="1"/>
  <c r="Y4982" i="1" s="1"/>
  <c r="Y4983" i="1" a="1"/>
  <c r="Y4983" i="1" s="1"/>
  <c r="Y4984" i="1" a="1"/>
  <c r="Y4984" i="1" s="1"/>
  <c r="Y4985" i="1" a="1"/>
  <c r="Y4985" i="1" s="1"/>
  <c r="Y4986" i="1" a="1"/>
  <c r="Y4986" i="1" s="1"/>
  <c r="Y4987" i="1" a="1"/>
  <c r="Y4987" i="1" s="1"/>
  <c r="Y4988" i="1" a="1"/>
  <c r="Y4988" i="1" s="1"/>
  <c r="Y4989" i="1" a="1"/>
  <c r="Y4989" i="1" s="1"/>
  <c r="Y4990" i="1" a="1"/>
  <c r="Y4990" i="1" s="1"/>
  <c r="Y4991" i="1" a="1"/>
  <c r="Y4991" i="1" s="1"/>
  <c r="Y4992" i="1" a="1"/>
  <c r="Y4992" i="1" s="1"/>
  <c r="Y4993" i="1" a="1"/>
  <c r="Y4993" i="1" s="1"/>
  <c r="Y4994" i="1" a="1"/>
  <c r="Y4994" i="1"/>
  <c r="Y4995" i="1" a="1"/>
  <c r="Y4995" i="1" s="1"/>
  <c r="Y4996" i="1" a="1"/>
  <c r="Y4996" i="1" s="1"/>
  <c r="Y4997" i="1" a="1"/>
  <c r="Y4997" i="1" s="1"/>
  <c r="Y4998" i="1" a="1"/>
  <c r="Y4998" i="1" s="1"/>
  <c r="Y4999" i="1" a="1"/>
  <c r="Y4999" i="1" s="1"/>
  <c r="Y5000" i="1" a="1"/>
  <c r="Y5000" i="1" s="1"/>
  <c r="Y5001" i="1" a="1"/>
  <c r="Y5001" i="1" s="1"/>
  <c r="Y5002" i="1" a="1"/>
  <c r="Y5002" i="1"/>
  <c r="Y5003" i="1" a="1"/>
  <c r="Y5003" i="1" s="1"/>
  <c r="Y5004" i="1" a="1"/>
  <c r="Y5004" i="1"/>
  <c r="Y5005" i="1" a="1"/>
  <c r="Y5005" i="1" s="1"/>
  <c r="Y5006" i="1" a="1"/>
  <c r="Y5006" i="1" s="1"/>
  <c r="Y5007" i="1" a="1"/>
  <c r="Y5007" i="1" s="1"/>
  <c r="Y5008" i="1" a="1"/>
  <c r="Y5008" i="1" s="1"/>
  <c r="Y5009" i="1" a="1"/>
  <c r="Y5009" i="1" s="1"/>
  <c r="Y5010" i="1" a="1"/>
  <c r="Y5010" i="1" s="1"/>
  <c r="Y5011" i="1" a="1"/>
  <c r="Y5011" i="1" s="1"/>
  <c r="Y5012" i="1" a="1"/>
  <c r="Y5012" i="1" s="1"/>
  <c r="Y5013" i="1" a="1"/>
  <c r="Y5013" i="1" s="1"/>
  <c r="Y5014" i="1" a="1"/>
  <c r="Y5014" i="1" s="1"/>
  <c r="Y5015" i="1" a="1"/>
  <c r="Y5015" i="1"/>
  <c r="Y5016" i="1" a="1"/>
  <c r="Y5016" i="1" s="1"/>
  <c r="Y5017" i="1" a="1"/>
  <c r="Y5017" i="1" s="1"/>
  <c r="Y5018" i="1" a="1"/>
  <c r="Y5018" i="1" s="1"/>
  <c r="Y5019" i="1" a="1"/>
  <c r="Y5019" i="1" s="1"/>
  <c r="Y5020" i="1" a="1"/>
  <c r="Y5020" i="1" s="1"/>
  <c r="Y5021" i="1" a="1"/>
  <c r="Y5021" i="1" s="1"/>
  <c r="Y5022" i="1" a="1"/>
  <c r="Y5022" i="1" s="1"/>
  <c r="Y5023" i="1" a="1"/>
  <c r="Y5023" i="1" s="1"/>
  <c r="Y5024" i="1" a="1"/>
  <c r="Y5024" i="1"/>
  <c r="Y5025" i="1" a="1"/>
  <c r="Y5025" i="1" s="1"/>
  <c r="Y5026" i="1" a="1"/>
  <c r="Y5026" i="1" s="1"/>
  <c r="Y5027" i="1" a="1"/>
  <c r="Y5027" i="1" s="1"/>
  <c r="Y5028" i="1" a="1"/>
  <c r="Y5028" i="1" s="1"/>
  <c r="Y5029" i="1" a="1"/>
  <c r="Y5029" i="1" s="1"/>
  <c r="Y5030" i="1" a="1"/>
  <c r="Y5030" i="1" s="1"/>
  <c r="Y5031" i="1" a="1"/>
  <c r="Y5031" i="1" s="1"/>
  <c r="Y5032" i="1" a="1"/>
  <c r="Y5032" i="1" s="1"/>
  <c r="Y5033" i="1" a="1"/>
  <c r="Y5033" i="1" s="1"/>
  <c r="Y5034" i="1" a="1"/>
  <c r="Y5034" i="1" s="1"/>
  <c r="Y5035" i="1" a="1"/>
  <c r="Y5035" i="1" s="1"/>
  <c r="Y5036" i="1" a="1"/>
  <c r="Y5036" i="1" s="1"/>
  <c r="Y5037" i="1" a="1"/>
  <c r="Y5037" i="1" s="1"/>
  <c r="Y5038" i="1" a="1"/>
  <c r="Y5038" i="1"/>
  <c r="Y5039" i="1" a="1"/>
  <c r="Y5039" i="1" s="1"/>
  <c r="Y5040" i="1" a="1"/>
  <c r="Y5040" i="1"/>
  <c r="Y5041" i="1" a="1"/>
  <c r="Y5041" i="1" s="1"/>
  <c r="Y5042" i="1" a="1"/>
  <c r="Y5042" i="1" s="1"/>
  <c r="Y5043" i="1" a="1"/>
  <c r="Y5043" i="1" s="1"/>
  <c r="Y5044" i="1" a="1"/>
  <c r="Y5044" i="1" s="1"/>
  <c r="Y5045" i="1" a="1"/>
  <c r="Y5045" i="1" s="1"/>
  <c r="Y5046" i="1" a="1"/>
  <c r="Y5046" i="1" s="1"/>
  <c r="Y5047" i="1" a="1"/>
  <c r="Y5047" i="1" s="1"/>
  <c r="Y5048" i="1" a="1"/>
  <c r="Y5048" i="1" s="1"/>
  <c r="Y5049" i="1" a="1"/>
  <c r="Y5049" i="1" s="1"/>
  <c r="Y5050" i="1" a="1"/>
  <c r="Y5050" i="1" s="1"/>
  <c r="Y5051" i="1" a="1"/>
  <c r="Y5051" i="1" s="1"/>
  <c r="Y5052" i="1" a="1"/>
  <c r="Y5052" i="1" s="1"/>
  <c r="Y5053" i="1" a="1"/>
  <c r="Y5053" i="1" s="1"/>
  <c r="Y5054" i="1" a="1"/>
  <c r="Y5054" i="1" s="1"/>
  <c r="Y5055" i="1" a="1"/>
  <c r="Y5055" i="1" s="1"/>
  <c r="Y5056" i="1" a="1"/>
  <c r="Y5056" i="1" s="1"/>
  <c r="Y5057" i="1" a="1"/>
  <c r="Y5057" i="1" s="1"/>
  <c r="Y5058" i="1" a="1"/>
  <c r="Y5058" i="1"/>
  <c r="Y5059" i="1" a="1"/>
  <c r="Y5059" i="1" s="1"/>
  <c r="Y5060" i="1" a="1"/>
  <c r="Y5060" i="1"/>
  <c r="Y5061" i="1" a="1"/>
  <c r="Y5061" i="1" s="1"/>
  <c r="Y5062" i="1" a="1"/>
  <c r="Y5062" i="1"/>
  <c r="Y5063" i="1" a="1"/>
  <c r="Y5063" i="1"/>
  <c r="Y5064" i="1" a="1"/>
  <c r="Y5064" i="1" s="1"/>
  <c r="Y5065" i="1" a="1"/>
  <c r="Y5065" i="1" s="1"/>
  <c r="Y5066" i="1" a="1"/>
  <c r="Y5066" i="1" s="1"/>
  <c r="Y5067" i="1" a="1"/>
  <c r="Y5067" i="1" s="1"/>
  <c r="Y5068" i="1" a="1"/>
  <c r="Y5068" i="1" s="1"/>
  <c r="Y5069" i="1" a="1"/>
  <c r="Y5069" i="1" s="1"/>
  <c r="Y5070" i="1" a="1"/>
  <c r="Y5070" i="1"/>
  <c r="Y5071" i="1" a="1"/>
  <c r="Y5071" i="1" s="1"/>
  <c r="Y5072" i="1" a="1"/>
  <c r="Y5072" i="1"/>
  <c r="Y5073" i="1" a="1"/>
  <c r="Y5073" i="1" s="1"/>
  <c r="Y5074" i="1" a="1"/>
  <c r="Y5074" i="1" s="1"/>
  <c r="Y5075" i="1" a="1"/>
  <c r="Y5075" i="1" s="1"/>
  <c r="Y5076" i="1" a="1"/>
  <c r="Y5076" i="1" s="1"/>
  <c r="Y5077" i="1" a="1"/>
  <c r="Y5077" i="1" s="1"/>
  <c r="Y5078" i="1" a="1"/>
  <c r="Y5078" i="1" s="1"/>
  <c r="Y5079" i="1" a="1"/>
  <c r="Y5079" i="1" s="1"/>
  <c r="Y5080" i="1" a="1"/>
  <c r="Y5080" i="1" s="1"/>
  <c r="Y5081" i="1" a="1"/>
  <c r="Y5081" i="1" s="1"/>
  <c r="Y5082" i="1" a="1"/>
  <c r="Y5082" i="1"/>
  <c r="Y5083" i="1" a="1"/>
  <c r="Y5083" i="1" s="1"/>
  <c r="Y5084" i="1" a="1"/>
  <c r="Y5084" i="1" s="1"/>
  <c r="Y5085" i="1" a="1"/>
  <c r="Y5085" i="1" s="1"/>
  <c r="Y5086" i="1" a="1"/>
  <c r="Y5086" i="1"/>
  <c r="Y5087" i="1" a="1"/>
  <c r="Y5087" i="1" s="1"/>
  <c r="Y5088" i="1" a="1"/>
  <c r="Y5088" i="1" s="1"/>
  <c r="Y5089" i="1" a="1"/>
  <c r="Y5089" i="1" s="1"/>
  <c r="Y5090" i="1" a="1"/>
  <c r="Y5090" i="1" s="1"/>
  <c r="Y5091" i="1" a="1"/>
  <c r="Y5091" i="1" s="1"/>
  <c r="Y5092" i="1" a="1"/>
  <c r="Y5092" i="1" s="1"/>
  <c r="Y5093" i="1" a="1"/>
  <c r="Y5093" i="1" s="1"/>
  <c r="Y5094" i="1" a="1"/>
  <c r="Y5094" i="1" s="1"/>
  <c r="Y5095" i="1" a="1"/>
  <c r="Y5095" i="1" s="1"/>
  <c r="Y5096" i="1" a="1"/>
  <c r="Y5096" i="1" s="1"/>
  <c r="Y5097" i="1" a="1"/>
  <c r="Y5097" i="1" s="1"/>
  <c r="Y5098" i="1" a="1"/>
  <c r="Y5098" i="1" s="1"/>
  <c r="Y5099" i="1" a="1"/>
  <c r="Y5099" i="1" s="1"/>
  <c r="Y5100" i="1" a="1"/>
  <c r="Y5100" i="1" s="1"/>
  <c r="Y5101" i="1" a="1"/>
  <c r="Y5101" i="1" s="1"/>
  <c r="Y5102" i="1" a="1"/>
  <c r="Y5102" i="1" s="1"/>
  <c r="Y5103" i="1" a="1"/>
  <c r="Y5103" i="1" s="1"/>
  <c r="Y5104" i="1" a="1"/>
  <c r="Y5104" i="1" s="1"/>
  <c r="Y5105" i="1" a="1"/>
  <c r="Y5105" i="1" s="1"/>
  <c r="Y5106" i="1" a="1"/>
  <c r="Y5106" i="1" s="1"/>
  <c r="Y5107" i="1" a="1"/>
  <c r="Y5107" i="1" s="1"/>
  <c r="Y5108" i="1" a="1"/>
  <c r="Y5108" i="1" s="1"/>
  <c r="Y5109" i="1" a="1"/>
  <c r="Y5109" i="1" s="1"/>
  <c r="Y5110" i="1" a="1"/>
  <c r="Y5110" i="1" s="1"/>
  <c r="Y5111" i="1" a="1"/>
  <c r="Y5111" i="1" s="1"/>
  <c r="Y5112" i="1" a="1"/>
  <c r="Y5112" i="1" s="1"/>
  <c r="Y5113" i="1" a="1"/>
  <c r="Y5113" i="1" s="1"/>
  <c r="Y5114" i="1" a="1"/>
  <c r="Y5114" i="1" s="1"/>
  <c r="Y5115" i="1" a="1"/>
  <c r="Y5115" i="1" s="1"/>
  <c r="Y5116" i="1" a="1"/>
  <c r="Y5116" i="1" s="1"/>
  <c r="Y5117" i="1" a="1"/>
  <c r="Y5117" i="1" s="1"/>
  <c r="Y5118" i="1" a="1"/>
  <c r="Y5118" i="1" s="1"/>
  <c r="Y5119" i="1" a="1"/>
  <c r="Y5119" i="1" s="1"/>
  <c r="Y5120" i="1" a="1"/>
  <c r="Y5120" i="1" s="1"/>
  <c r="Y5121" i="1" a="1"/>
  <c r="Y5121" i="1" s="1"/>
  <c r="Y5122" i="1" a="1"/>
  <c r="Y5122" i="1" s="1"/>
  <c r="Y5123" i="1" a="1"/>
  <c r="Y5123" i="1" s="1"/>
  <c r="Y5124" i="1" a="1"/>
  <c r="Y5124" i="1" s="1"/>
  <c r="Y5125" i="1" a="1"/>
  <c r="Y5125" i="1" s="1"/>
  <c r="Y5126" i="1" a="1"/>
  <c r="Y5126" i="1" s="1"/>
  <c r="Y5127" i="1" a="1"/>
  <c r="Y5127" i="1" s="1"/>
  <c r="Y5128" i="1" a="1"/>
  <c r="Y5128" i="1" s="1"/>
  <c r="Y5129" i="1" a="1"/>
  <c r="Y5129" i="1" s="1"/>
  <c r="Y5130" i="1" a="1"/>
  <c r="Y5130" i="1" s="1"/>
  <c r="Y5131" i="1" a="1"/>
  <c r="Y5131" i="1" s="1"/>
  <c r="Y5132" i="1" a="1"/>
  <c r="Y5132" i="1" s="1"/>
  <c r="Y5133" i="1" a="1"/>
  <c r="Y5133" i="1" s="1"/>
  <c r="Y5134" i="1" a="1"/>
  <c r="Y5134" i="1" s="1"/>
  <c r="Y5135" i="1" a="1"/>
  <c r="Y5135" i="1" s="1"/>
  <c r="Y5136" i="1" a="1"/>
  <c r="Y5136" i="1" s="1"/>
  <c r="Y5137" i="1" a="1"/>
  <c r="Y5137" i="1" s="1"/>
  <c r="Y5138" i="1" a="1"/>
  <c r="Y5138" i="1" s="1"/>
  <c r="Y5139" i="1" a="1"/>
  <c r="Y5139" i="1" s="1"/>
  <c r="Y5140" i="1" a="1"/>
  <c r="Y5140" i="1" s="1"/>
  <c r="Y5141" i="1" a="1"/>
  <c r="Y5141" i="1" s="1"/>
  <c r="Y5142" i="1" a="1"/>
  <c r="Y5142" i="1" s="1"/>
  <c r="Y5143" i="1" a="1"/>
  <c r="Y5143" i="1" s="1"/>
  <c r="Y5144" i="1" a="1"/>
  <c r="Y5144" i="1" s="1"/>
  <c r="Y5145" i="1" a="1"/>
  <c r="Y5145" i="1" s="1"/>
  <c r="Y5146" i="1" a="1"/>
  <c r="Y5146" i="1"/>
  <c r="Y5147" i="1" a="1"/>
  <c r="Y5147" i="1" s="1"/>
  <c r="Y5148" i="1" a="1"/>
  <c r="Y5148" i="1" s="1"/>
  <c r="Y5149" i="1" a="1"/>
  <c r="Y5149" i="1" s="1"/>
  <c r="Y5150" i="1" a="1"/>
  <c r="Y5150" i="1" s="1"/>
  <c r="Y5151" i="1" a="1"/>
  <c r="Y5151" i="1" s="1"/>
  <c r="Y5152" i="1" a="1"/>
  <c r="Y5152" i="1" s="1"/>
  <c r="Y5153" i="1" a="1"/>
  <c r="Y5153" i="1" s="1"/>
  <c r="Y5154" i="1" a="1"/>
  <c r="Y5154" i="1" s="1"/>
  <c r="Y5155" i="1" a="1"/>
  <c r="Y5155" i="1" s="1"/>
  <c r="Y5156" i="1" a="1"/>
  <c r="Y5156" i="1" s="1"/>
  <c r="Y5157" i="1" a="1"/>
  <c r="Y5157" i="1" s="1"/>
  <c r="Y5158" i="1" a="1"/>
  <c r="Y5158" i="1" s="1"/>
  <c r="Y5159" i="1" a="1"/>
  <c r="Y5159" i="1" s="1"/>
  <c r="Y5160" i="1" a="1"/>
  <c r="Y5160" i="1" s="1"/>
  <c r="Y5161" i="1" a="1"/>
  <c r="Y5161" i="1" s="1"/>
  <c r="Y5162" i="1" a="1"/>
  <c r="Y5162" i="1" s="1"/>
  <c r="Y5163" i="1" a="1"/>
  <c r="Y5163" i="1" s="1"/>
  <c r="Y5164" i="1" a="1"/>
  <c r="Y5164" i="1" s="1"/>
  <c r="Y5165" i="1" a="1"/>
  <c r="Y5165" i="1" s="1"/>
  <c r="Y5166" i="1" a="1"/>
  <c r="Y5166" i="1" s="1"/>
  <c r="Y5167" i="1" a="1"/>
  <c r="Y5167" i="1" s="1"/>
  <c r="Y5168" i="1" a="1"/>
  <c r="Y5168" i="1" s="1"/>
  <c r="Y5169" i="1" a="1"/>
  <c r="Y5169" i="1" s="1"/>
  <c r="Y5170" i="1" a="1"/>
  <c r="Y5170" i="1" s="1"/>
  <c r="Y5171" i="1" a="1"/>
  <c r="Y5171" i="1" s="1"/>
  <c r="Y5172" i="1" a="1"/>
  <c r="Y5172" i="1" s="1"/>
  <c r="Y5173" i="1" a="1"/>
  <c r="Y5173" i="1" s="1"/>
  <c r="Y5174" i="1" a="1"/>
  <c r="Y5174" i="1" s="1"/>
  <c r="Y5175" i="1" a="1"/>
  <c r="Y5175" i="1" s="1"/>
  <c r="Y5176" i="1" a="1"/>
  <c r="Y5176" i="1" s="1"/>
  <c r="Y5177" i="1" a="1"/>
  <c r="Y5177" i="1" s="1"/>
  <c r="Y5178" i="1" a="1"/>
  <c r="Y5178" i="1" s="1"/>
  <c r="Y5179" i="1" a="1"/>
  <c r="Y5179" i="1" s="1"/>
  <c r="Y5180" i="1" a="1"/>
  <c r="Y5180" i="1" s="1"/>
  <c r="Y5181" i="1" a="1"/>
  <c r="Y5181" i="1" s="1"/>
  <c r="Y5182" i="1" a="1"/>
  <c r="Y5182" i="1" s="1"/>
  <c r="Y5183" i="1" a="1"/>
  <c r="Y5183" i="1" s="1"/>
  <c r="Y5184" i="1" a="1"/>
  <c r="Y5184" i="1" s="1"/>
  <c r="Y5185" i="1" a="1"/>
  <c r="Y5185" i="1" s="1"/>
  <c r="Y5186" i="1" a="1"/>
  <c r="Y5186" i="1" s="1"/>
  <c r="Y5187" i="1" a="1"/>
  <c r="Y5187" i="1" s="1"/>
  <c r="Y5188" i="1" a="1"/>
  <c r="Y5188" i="1" s="1"/>
  <c r="Y5189" i="1" a="1"/>
  <c r="Y5189" i="1" s="1"/>
  <c r="Y5190" i="1" a="1"/>
  <c r="Y5190" i="1" s="1"/>
  <c r="Y5191" i="1" a="1"/>
  <c r="Y5191" i="1" s="1"/>
  <c r="Y5192" i="1" a="1"/>
  <c r="Y5192" i="1" s="1"/>
  <c r="Y5193" i="1" a="1"/>
  <c r="Y5193" i="1" s="1"/>
  <c r="Y5194" i="1" a="1"/>
  <c r="Y5194" i="1" s="1"/>
  <c r="Y5195" i="1" a="1"/>
  <c r="Y5195" i="1" s="1"/>
  <c r="Y5196" i="1" a="1"/>
  <c r="Y5196" i="1" s="1"/>
  <c r="Y5197" i="1" a="1"/>
  <c r="Y5197" i="1" s="1"/>
  <c r="Y5198" i="1" a="1"/>
  <c r="Y5198" i="1" s="1"/>
  <c r="Y5199" i="1" a="1"/>
  <c r="Y5199" i="1" s="1"/>
  <c r="Y5200" i="1" a="1"/>
  <c r="Y5200" i="1" s="1"/>
  <c r="Y5201" i="1" a="1"/>
  <c r="Y5201" i="1" s="1"/>
  <c r="Y5202" i="1" a="1"/>
  <c r="Y5202" i="1" s="1"/>
  <c r="Y5203" i="1" a="1"/>
  <c r="Y5203" i="1" s="1"/>
  <c r="Y5204" i="1" a="1"/>
  <c r="Y5204" i="1" s="1"/>
  <c r="Y5205" i="1" a="1"/>
  <c r="Y5205" i="1" s="1"/>
  <c r="Y5206" i="1" a="1"/>
  <c r="Y5206" i="1" s="1"/>
  <c r="Y5207" i="1" a="1"/>
  <c r="Y5207" i="1" s="1"/>
  <c r="Y5208" i="1" a="1"/>
  <c r="Y5208" i="1" s="1"/>
  <c r="Y5209" i="1" a="1"/>
  <c r="Y5209" i="1" s="1"/>
  <c r="Y5210" i="1" a="1"/>
  <c r="Y5210" i="1" s="1"/>
  <c r="Y5211" i="1" a="1"/>
  <c r="Y5211" i="1" s="1"/>
  <c r="Y5212" i="1" a="1"/>
  <c r="Y5212" i="1" s="1"/>
  <c r="Y5213" i="1" a="1"/>
  <c r="Y5213" i="1" s="1"/>
  <c r="Y5214" i="1" a="1"/>
  <c r="Y5214" i="1" s="1"/>
  <c r="Y5215" i="1" a="1"/>
  <c r="Y5215" i="1" s="1"/>
  <c r="Y5216" i="1" a="1"/>
  <c r="Y5216" i="1" s="1"/>
  <c r="Y5217" i="1" a="1"/>
  <c r="Y5217" i="1" s="1"/>
  <c r="Y5218" i="1" a="1"/>
  <c r="Y5218" i="1" s="1"/>
  <c r="Y5219" i="1" a="1"/>
  <c r="Y5219" i="1" s="1"/>
  <c r="Y5220" i="1" a="1"/>
  <c r="Y5220" i="1" s="1"/>
  <c r="Y5221" i="1" a="1"/>
  <c r="Y5221" i="1" s="1"/>
  <c r="Y5222" i="1" a="1"/>
  <c r="Y5222" i="1" s="1"/>
  <c r="Y5223" i="1" a="1"/>
  <c r="Y5223" i="1" s="1"/>
  <c r="Y5224" i="1" a="1"/>
  <c r="Y5224" i="1" s="1"/>
  <c r="Y5225" i="1" a="1"/>
  <c r="Y5225" i="1" s="1"/>
  <c r="Y5226" i="1" a="1"/>
  <c r="Y5226" i="1" s="1"/>
  <c r="Y5227" i="1" a="1"/>
  <c r="Y5227" i="1" s="1"/>
  <c r="Y5228" i="1" a="1"/>
  <c r="Y5228" i="1" s="1"/>
  <c r="Y5229" i="1" a="1"/>
  <c r="Y5229" i="1" s="1"/>
  <c r="Y5230" i="1" a="1"/>
  <c r="Y5230" i="1" s="1"/>
  <c r="Y5231" i="1" a="1"/>
  <c r="Y5231" i="1" s="1"/>
  <c r="Y5232" i="1" a="1"/>
  <c r="Y5232" i="1" s="1"/>
  <c r="Y5233" i="1" a="1"/>
  <c r="Y5233" i="1" s="1"/>
  <c r="Y5234" i="1" a="1"/>
  <c r="Y5234" i="1" s="1"/>
  <c r="Y5235" i="1" a="1"/>
  <c r="Y5235" i="1" s="1"/>
  <c r="Y5236" i="1" a="1"/>
  <c r="Y5236" i="1" s="1"/>
  <c r="Y5237" i="1" a="1"/>
  <c r="Y5237" i="1" s="1"/>
  <c r="Y5238" i="1" a="1"/>
  <c r="Y5238" i="1" s="1"/>
  <c r="Y5239" i="1" a="1"/>
  <c r="Y5239" i="1" s="1"/>
  <c r="Y5240" i="1" a="1"/>
  <c r="Y5240" i="1" s="1"/>
  <c r="Y5241" i="1" a="1"/>
  <c r="Y5241" i="1" s="1"/>
  <c r="Y5242" i="1" a="1"/>
  <c r="Y5242" i="1" s="1"/>
  <c r="Y5243" i="1" a="1"/>
  <c r="Y5243" i="1" s="1"/>
  <c r="Y5244" i="1" a="1"/>
  <c r="Y5244" i="1" s="1"/>
  <c r="Y5245" i="1" a="1"/>
  <c r="Y5245" i="1" s="1"/>
  <c r="Y5246" i="1" a="1"/>
  <c r="Y5246" i="1" s="1"/>
  <c r="Y5247" i="1" a="1"/>
  <c r="Y5247" i="1" s="1"/>
  <c r="Y5248" i="1" a="1"/>
  <c r="Y5248" i="1" s="1"/>
  <c r="Y5249" i="1" a="1"/>
  <c r="Y5249" i="1" s="1"/>
  <c r="Y5250" i="1" a="1"/>
  <c r="Y5250" i="1" s="1"/>
  <c r="Y5251" i="1" a="1"/>
  <c r="Y5251" i="1" s="1"/>
  <c r="Y5252" i="1" a="1"/>
  <c r="Y5252" i="1" s="1"/>
  <c r="Y5253" i="1" a="1"/>
  <c r="Y5253" i="1" s="1"/>
  <c r="Y5254" i="1" a="1"/>
  <c r="Y5254" i="1" s="1"/>
  <c r="Y5255" i="1" a="1"/>
  <c r="Y5255" i="1" s="1"/>
  <c r="Y5256" i="1" a="1"/>
  <c r="Y5256" i="1" s="1"/>
  <c r="Y5257" i="1" a="1"/>
  <c r="Y5257" i="1" s="1"/>
  <c r="Y5258" i="1" a="1"/>
  <c r="Y5258" i="1" s="1"/>
  <c r="Y5259" i="1" a="1"/>
  <c r="Y5259" i="1" s="1"/>
  <c r="Y5260" i="1" a="1"/>
  <c r="Y5260" i="1" s="1"/>
  <c r="Y5261" i="1" a="1"/>
  <c r="Y5261" i="1" s="1"/>
  <c r="Y5262" i="1" a="1"/>
  <c r="Y5262" i="1" s="1"/>
  <c r="Y5263" i="1" a="1"/>
  <c r="Y5263" i="1" s="1"/>
  <c r="Y5264" i="1" a="1"/>
  <c r="Y5264" i="1" s="1"/>
  <c r="Y5265" i="1" a="1"/>
  <c r="Y5265" i="1" s="1"/>
  <c r="Y5266" i="1" a="1"/>
  <c r="Y5266" i="1" s="1"/>
  <c r="Y5267" i="1" a="1"/>
  <c r="Y5267" i="1" s="1"/>
  <c r="Y5268" i="1" a="1"/>
  <c r="Y5268" i="1" s="1"/>
  <c r="Y5269" i="1" a="1"/>
  <c r="Y5269" i="1" s="1"/>
  <c r="Y2" i="1" a="1"/>
  <c r="Y2" i="1" s="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W2" i="1" a="1"/>
  <c r="W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2"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T5269" i="1"/>
  <c r="S5269" i="1"/>
  <c r="R5269" i="1"/>
  <c r="O5269" i="1"/>
  <c r="N5269" i="1"/>
  <c r="M5269" i="1"/>
  <c r="T5268" i="1"/>
  <c r="S5268" i="1"/>
  <c r="R5268" i="1"/>
  <c r="O5268" i="1"/>
  <c r="N5268" i="1"/>
  <c r="M5268" i="1"/>
  <c r="T5267" i="1"/>
  <c r="S5267" i="1"/>
  <c r="R5267" i="1"/>
  <c r="O5267" i="1"/>
  <c r="N5267" i="1"/>
  <c r="M5267" i="1"/>
  <c r="T5266" i="1"/>
  <c r="S5266" i="1"/>
  <c r="R5266" i="1"/>
  <c r="O5266" i="1"/>
  <c r="N5266" i="1"/>
  <c r="M5266" i="1"/>
  <c r="T5265" i="1"/>
  <c r="S5265" i="1"/>
  <c r="R5265" i="1"/>
  <c r="O5265" i="1"/>
  <c r="N5265" i="1"/>
  <c r="M5265" i="1"/>
  <c r="T5264" i="1"/>
  <c r="S5264" i="1"/>
  <c r="R5264" i="1"/>
  <c r="O5264" i="1"/>
  <c r="N5264" i="1"/>
  <c r="M5264" i="1"/>
  <c r="T5263" i="1"/>
  <c r="S5263" i="1"/>
  <c r="R5263" i="1"/>
  <c r="O5263" i="1"/>
  <c r="N5263" i="1"/>
  <c r="M5263" i="1"/>
  <c r="T5262" i="1"/>
  <c r="S5262" i="1"/>
  <c r="R5262" i="1"/>
  <c r="O5262" i="1"/>
  <c r="N5262" i="1"/>
  <c r="M5262" i="1"/>
  <c r="T5261" i="1"/>
  <c r="S5261" i="1"/>
  <c r="R5261" i="1"/>
  <c r="O5261" i="1"/>
  <c r="N5261" i="1"/>
  <c r="M5261" i="1"/>
  <c r="T5260" i="1"/>
  <c r="S5260" i="1"/>
  <c r="R5260" i="1"/>
  <c r="O5260" i="1"/>
  <c r="N5260" i="1"/>
  <c r="M5260" i="1"/>
  <c r="T5259" i="1"/>
  <c r="S5259" i="1"/>
  <c r="R5259" i="1"/>
  <c r="O5259" i="1"/>
  <c r="N5259" i="1"/>
  <c r="M5259" i="1"/>
  <c r="T5258" i="1"/>
  <c r="S5258" i="1"/>
  <c r="R5258" i="1"/>
  <c r="O5258" i="1"/>
  <c r="N5258" i="1"/>
  <c r="M5258" i="1"/>
  <c r="T5257" i="1"/>
  <c r="S5257" i="1"/>
  <c r="R5257" i="1"/>
  <c r="O5257" i="1"/>
  <c r="N5257" i="1"/>
  <c r="M5257" i="1"/>
  <c r="T5256" i="1"/>
  <c r="S5256" i="1"/>
  <c r="R5256" i="1"/>
  <c r="O5256" i="1"/>
  <c r="N5256" i="1"/>
  <c r="M5256" i="1"/>
  <c r="T5255" i="1"/>
  <c r="S5255" i="1"/>
  <c r="R5255" i="1"/>
  <c r="O5255" i="1"/>
  <c r="N5255" i="1"/>
  <c r="M5255" i="1"/>
  <c r="T5254" i="1"/>
  <c r="S5254" i="1"/>
  <c r="R5254" i="1"/>
  <c r="O5254" i="1"/>
  <c r="N5254" i="1"/>
  <c r="M5254" i="1"/>
  <c r="T5253" i="1"/>
  <c r="S5253" i="1"/>
  <c r="R5253" i="1"/>
  <c r="O5253" i="1"/>
  <c r="N5253" i="1"/>
  <c r="M5253" i="1"/>
  <c r="T5252" i="1"/>
  <c r="S5252" i="1"/>
  <c r="R5252" i="1"/>
  <c r="O5252" i="1"/>
  <c r="N5252" i="1"/>
  <c r="M5252" i="1"/>
  <c r="T5251" i="1"/>
  <c r="S5251" i="1"/>
  <c r="R5251" i="1"/>
  <c r="O5251" i="1"/>
  <c r="N5251" i="1"/>
  <c r="M5251" i="1"/>
  <c r="T5250" i="1"/>
  <c r="S5250" i="1"/>
  <c r="R5250" i="1"/>
  <c r="O5250" i="1"/>
  <c r="N5250" i="1"/>
  <c r="M5250" i="1"/>
  <c r="T5249" i="1"/>
  <c r="S5249" i="1"/>
  <c r="R5249" i="1"/>
  <c r="O5249" i="1"/>
  <c r="N5249" i="1"/>
  <c r="M5249" i="1"/>
  <c r="T5248" i="1"/>
  <c r="S5248" i="1"/>
  <c r="R5248" i="1"/>
  <c r="O5248" i="1"/>
  <c r="N5248" i="1"/>
  <c r="M5248" i="1"/>
  <c r="T5247" i="1"/>
  <c r="S5247" i="1"/>
  <c r="R5247" i="1"/>
  <c r="O5247" i="1"/>
  <c r="N5247" i="1"/>
  <c r="M5247" i="1"/>
  <c r="T5246" i="1"/>
  <c r="S5246" i="1"/>
  <c r="R5246" i="1"/>
  <c r="O5246" i="1"/>
  <c r="N5246" i="1"/>
  <c r="M5246" i="1"/>
  <c r="T5245" i="1"/>
  <c r="S5245" i="1"/>
  <c r="R5245" i="1"/>
  <c r="O5245" i="1"/>
  <c r="N5245" i="1"/>
  <c r="M5245" i="1"/>
  <c r="T5244" i="1"/>
  <c r="S5244" i="1"/>
  <c r="R5244" i="1"/>
  <c r="O5244" i="1"/>
  <c r="N5244" i="1"/>
  <c r="M5244" i="1"/>
  <c r="T5243" i="1"/>
  <c r="S5243" i="1"/>
  <c r="R5243" i="1"/>
  <c r="O5243" i="1"/>
  <c r="N5243" i="1"/>
  <c r="M5243" i="1"/>
  <c r="T5242" i="1"/>
  <c r="S5242" i="1"/>
  <c r="R5242" i="1"/>
  <c r="O5242" i="1"/>
  <c r="N5242" i="1"/>
  <c r="M5242" i="1"/>
  <c r="T5241" i="1"/>
  <c r="S5241" i="1"/>
  <c r="R5241" i="1"/>
  <c r="O5241" i="1"/>
  <c r="N5241" i="1"/>
  <c r="M5241" i="1"/>
  <c r="T5240" i="1"/>
  <c r="S5240" i="1"/>
  <c r="R5240" i="1"/>
  <c r="O5240" i="1"/>
  <c r="N5240" i="1"/>
  <c r="M5240" i="1"/>
  <c r="T5239" i="1"/>
  <c r="S5239" i="1"/>
  <c r="R5239" i="1"/>
  <c r="O5239" i="1"/>
  <c r="N5239" i="1"/>
  <c r="M5239" i="1"/>
  <c r="T5238" i="1"/>
  <c r="S5238" i="1"/>
  <c r="R5238" i="1"/>
  <c r="O5238" i="1"/>
  <c r="N5238" i="1"/>
  <c r="M5238" i="1"/>
  <c r="T5237" i="1"/>
  <c r="S5237" i="1"/>
  <c r="R5237" i="1"/>
  <c r="O5237" i="1"/>
  <c r="N5237" i="1"/>
  <c r="M5237" i="1"/>
  <c r="T5236" i="1"/>
  <c r="S5236" i="1"/>
  <c r="R5236" i="1"/>
  <c r="O5236" i="1"/>
  <c r="N5236" i="1"/>
  <c r="M5236" i="1"/>
  <c r="T5235" i="1"/>
  <c r="S5235" i="1"/>
  <c r="R5235" i="1"/>
  <c r="O5235" i="1"/>
  <c r="N5235" i="1"/>
  <c r="M5235" i="1"/>
  <c r="T5234" i="1"/>
  <c r="S5234" i="1"/>
  <c r="R5234" i="1"/>
  <c r="O5234" i="1"/>
  <c r="N5234" i="1"/>
  <c r="M5234" i="1"/>
  <c r="T5233" i="1"/>
  <c r="S5233" i="1"/>
  <c r="R5233" i="1"/>
  <c r="O5233" i="1"/>
  <c r="N5233" i="1"/>
  <c r="M5233" i="1"/>
  <c r="T5232" i="1"/>
  <c r="S5232" i="1"/>
  <c r="R5232" i="1"/>
  <c r="O5232" i="1"/>
  <c r="N5232" i="1"/>
  <c r="M5232" i="1"/>
  <c r="T5231" i="1"/>
  <c r="S5231" i="1"/>
  <c r="R5231" i="1"/>
  <c r="O5231" i="1"/>
  <c r="N5231" i="1"/>
  <c r="M5231" i="1"/>
  <c r="T5230" i="1"/>
  <c r="S5230" i="1"/>
  <c r="R5230" i="1"/>
  <c r="O5230" i="1"/>
  <c r="N5230" i="1"/>
  <c r="M5230" i="1"/>
  <c r="T5229" i="1"/>
  <c r="S5229" i="1"/>
  <c r="R5229" i="1"/>
  <c r="O5229" i="1"/>
  <c r="N5229" i="1"/>
  <c r="M5229" i="1"/>
  <c r="T5228" i="1"/>
  <c r="S5228" i="1"/>
  <c r="R5228" i="1"/>
  <c r="O5228" i="1"/>
  <c r="N5228" i="1"/>
  <c r="M5228" i="1"/>
  <c r="T5227" i="1"/>
  <c r="S5227" i="1"/>
  <c r="R5227" i="1"/>
  <c r="O5227" i="1"/>
  <c r="N5227" i="1"/>
  <c r="M5227" i="1"/>
  <c r="T5226" i="1"/>
  <c r="S5226" i="1"/>
  <c r="R5226" i="1"/>
  <c r="O5226" i="1"/>
  <c r="N5226" i="1"/>
  <c r="M5226" i="1"/>
  <c r="T5225" i="1"/>
  <c r="S5225" i="1"/>
  <c r="R5225" i="1"/>
  <c r="O5225" i="1"/>
  <c r="N5225" i="1"/>
  <c r="M5225" i="1"/>
  <c r="T5224" i="1"/>
  <c r="S5224" i="1"/>
  <c r="R5224" i="1"/>
  <c r="O5224" i="1"/>
  <c r="N5224" i="1"/>
  <c r="M5224" i="1"/>
  <c r="T5223" i="1"/>
  <c r="S5223" i="1"/>
  <c r="R5223" i="1"/>
  <c r="O5223" i="1"/>
  <c r="N5223" i="1"/>
  <c r="M5223" i="1"/>
  <c r="T5222" i="1"/>
  <c r="S5222" i="1"/>
  <c r="R5222" i="1"/>
  <c r="O5222" i="1"/>
  <c r="N5222" i="1"/>
  <c r="M5222" i="1"/>
  <c r="T5221" i="1"/>
  <c r="S5221" i="1"/>
  <c r="R5221" i="1"/>
  <c r="O5221" i="1"/>
  <c r="N5221" i="1"/>
  <c r="M5221" i="1"/>
  <c r="T5220" i="1"/>
  <c r="S5220" i="1"/>
  <c r="R5220" i="1"/>
  <c r="O5220" i="1"/>
  <c r="N5220" i="1"/>
  <c r="M5220" i="1"/>
  <c r="T5219" i="1"/>
  <c r="S5219" i="1"/>
  <c r="R5219" i="1"/>
  <c r="O5219" i="1"/>
  <c r="N5219" i="1"/>
  <c r="M5219" i="1"/>
  <c r="T5218" i="1"/>
  <c r="S5218" i="1"/>
  <c r="R5218" i="1"/>
  <c r="O5218" i="1"/>
  <c r="N5218" i="1"/>
  <c r="M5218" i="1"/>
  <c r="T5217" i="1"/>
  <c r="S5217" i="1"/>
  <c r="R5217" i="1"/>
  <c r="O5217" i="1"/>
  <c r="N5217" i="1"/>
  <c r="M5217" i="1"/>
  <c r="T5216" i="1"/>
  <c r="S5216" i="1"/>
  <c r="R5216" i="1"/>
  <c r="O5216" i="1"/>
  <c r="N5216" i="1"/>
  <c r="M5216" i="1"/>
  <c r="T5215" i="1"/>
  <c r="S5215" i="1"/>
  <c r="R5215" i="1"/>
  <c r="O5215" i="1"/>
  <c r="N5215" i="1"/>
  <c r="M5215" i="1"/>
  <c r="T5214" i="1"/>
  <c r="S5214" i="1"/>
  <c r="R5214" i="1"/>
  <c r="O5214" i="1"/>
  <c r="N5214" i="1"/>
  <c r="M5214" i="1"/>
  <c r="T5213" i="1"/>
  <c r="S5213" i="1"/>
  <c r="R5213" i="1"/>
  <c r="O5213" i="1"/>
  <c r="N5213" i="1"/>
  <c r="M5213" i="1"/>
  <c r="T5212" i="1"/>
  <c r="S5212" i="1"/>
  <c r="R5212" i="1"/>
  <c r="O5212" i="1"/>
  <c r="N5212" i="1"/>
  <c r="M5212" i="1"/>
  <c r="T5211" i="1"/>
  <c r="S5211" i="1"/>
  <c r="R5211" i="1"/>
  <c r="O5211" i="1"/>
  <c r="N5211" i="1"/>
  <c r="M5211" i="1"/>
  <c r="T5210" i="1"/>
  <c r="S5210" i="1"/>
  <c r="R5210" i="1"/>
  <c r="O5210" i="1"/>
  <c r="N5210" i="1"/>
  <c r="M5210" i="1"/>
  <c r="T5209" i="1"/>
  <c r="S5209" i="1"/>
  <c r="R5209" i="1"/>
  <c r="O5209" i="1"/>
  <c r="N5209" i="1"/>
  <c r="M5209" i="1"/>
  <c r="T5208" i="1"/>
  <c r="S5208" i="1"/>
  <c r="R5208" i="1"/>
  <c r="O5208" i="1"/>
  <c r="N5208" i="1"/>
  <c r="M5208" i="1"/>
  <c r="T5207" i="1"/>
  <c r="S5207" i="1"/>
  <c r="R5207" i="1"/>
  <c r="O5207" i="1"/>
  <c r="N5207" i="1"/>
  <c r="M5207" i="1"/>
  <c r="T5206" i="1"/>
  <c r="S5206" i="1"/>
  <c r="R5206" i="1"/>
  <c r="O5206" i="1"/>
  <c r="N5206" i="1"/>
  <c r="M5206" i="1"/>
  <c r="T5205" i="1"/>
  <c r="S5205" i="1"/>
  <c r="R5205" i="1"/>
  <c r="O5205" i="1"/>
  <c r="N5205" i="1"/>
  <c r="M5205" i="1"/>
  <c r="T5204" i="1"/>
  <c r="S5204" i="1"/>
  <c r="R5204" i="1"/>
  <c r="O5204" i="1"/>
  <c r="N5204" i="1"/>
  <c r="M5204" i="1"/>
  <c r="T5203" i="1"/>
  <c r="S5203" i="1"/>
  <c r="R5203" i="1"/>
  <c r="O5203" i="1"/>
  <c r="N5203" i="1"/>
  <c r="M5203" i="1"/>
  <c r="T5202" i="1"/>
  <c r="S5202" i="1"/>
  <c r="R5202" i="1"/>
  <c r="O5202" i="1"/>
  <c r="N5202" i="1"/>
  <c r="M5202" i="1"/>
  <c r="T5201" i="1"/>
  <c r="S5201" i="1"/>
  <c r="R5201" i="1"/>
  <c r="O5201" i="1"/>
  <c r="N5201" i="1"/>
  <c r="M5201" i="1"/>
  <c r="T5200" i="1"/>
  <c r="S5200" i="1"/>
  <c r="R5200" i="1"/>
  <c r="O5200" i="1"/>
  <c r="N5200" i="1"/>
  <c r="M5200" i="1"/>
  <c r="T5199" i="1"/>
  <c r="S5199" i="1"/>
  <c r="R5199" i="1"/>
  <c r="O5199" i="1"/>
  <c r="N5199" i="1"/>
  <c r="M5199" i="1"/>
  <c r="T5198" i="1"/>
  <c r="S5198" i="1"/>
  <c r="R5198" i="1"/>
  <c r="O5198" i="1"/>
  <c r="N5198" i="1"/>
  <c r="M5198" i="1"/>
  <c r="T5197" i="1"/>
  <c r="S5197" i="1"/>
  <c r="R5197" i="1"/>
  <c r="O5197" i="1"/>
  <c r="N5197" i="1"/>
  <c r="M5197" i="1"/>
  <c r="T5196" i="1"/>
  <c r="S5196" i="1"/>
  <c r="R5196" i="1"/>
  <c r="O5196" i="1"/>
  <c r="N5196" i="1"/>
  <c r="M5196" i="1"/>
  <c r="T5195" i="1"/>
  <c r="S5195" i="1"/>
  <c r="R5195" i="1"/>
  <c r="O5195" i="1"/>
  <c r="N5195" i="1"/>
  <c r="M5195" i="1"/>
  <c r="T5194" i="1"/>
  <c r="S5194" i="1"/>
  <c r="R5194" i="1"/>
  <c r="O5194" i="1"/>
  <c r="N5194" i="1"/>
  <c r="M5194" i="1"/>
  <c r="T5193" i="1"/>
  <c r="S5193" i="1"/>
  <c r="R5193" i="1"/>
  <c r="O5193" i="1"/>
  <c r="N5193" i="1"/>
  <c r="M5193" i="1"/>
  <c r="T5192" i="1"/>
  <c r="S5192" i="1"/>
  <c r="R5192" i="1"/>
  <c r="O5192" i="1"/>
  <c r="N5192" i="1"/>
  <c r="M5192" i="1"/>
  <c r="T5191" i="1"/>
  <c r="S5191" i="1"/>
  <c r="R5191" i="1"/>
  <c r="O5191" i="1"/>
  <c r="N5191" i="1"/>
  <c r="M5191" i="1"/>
  <c r="T5190" i="1"/>
  <c r="S5190" i="1"/>
  <c r="R5190" i="1"/>
  <c r="O5190" i="1"/>
  <c r="N5190" i="1"/>
  <c r="M5190" i="1"/>
  <c r="T5189" i="1"/>
  <c r="S5189" i="1"/>
  <c r="R5189" i="1"/>
  <c r="O5189" i="1"/>
  <c r="N5189" i="1"/>
  <c r="M5189" i="1"/>
  <c r="T5188" i="1"/>
  <c r="S5188" i="1"/>
  <c r="R5188" i="1"/>
  <c r="O5188" i="1"/>
  <c r="N5188" i="1"/>
  <c r="M5188" i="1"/>
  <c r="T5187" i="1"/>
  <c r="S5187" i="1"/>
  <c r="R5187" i="1"/>
  <c r="O5187" i="1"/>
  <c r="N5187" i="1"/>
  <c r="M5187" i="1"/>
  <c r="T5186" i="1"/>
  <c r="S5186" i="1"/>
  <c r="R5186" i="1"/>
  <c r="O5186" i="1"/>
  <c r="N5186" i="1"/>
  <c r="M5186" i="1"/>
  <c r="T5185" i="1"/>
  <c r="S5185" i="1"/>
  <c r="R5185" i="1"/>
  <c r="O5185" i="1"/>
  <c r="N5185" i="1"/>
  <c r="M5185" i="1"/>
  <c r="T5184" i="1"/>
  <c r="S5184" i="1"/>
  <c r="R5184" i="1"/>
  <c r="O5184" i="1"/>
  <c r="N5184" i="1"/>
  <c r="M5184" i="1"/>
  <c r="T5183" i="1"/>
  <c r="S5183" i="1"/>
  <c r="R5183" i="1"/>
  <c r="O5183" i="1"/>
  <c r="N5183" i="1"/>
  <c r="M5183" i="1"/>
  <c r="T5182" i="1"/>
  <c r="S5182" i="1"/>
  <c r="R5182" i="1"/>
  <c r="O5182" i="1"/>
  <c r="N5182" i="1"/>
  <c r="M5182" i="1"/>
  <c r="T5181" i="1"/>
  <c r="S5181" i="1"/>
  <c r="R5181" i="1"/>
  <c r="O5181" i="1"/>
  <c r="N5181" i="1"/>
  <c r="M5181" i="1"/>
  <c r="T5180" i="1"/>
  <c r="S5180" i="1"/>
  <c r="R5180" i="1"/>
  <c r="O5180" i="1"/>
  <c r="N5180" i="1"/>
  <c r="M5180" i="1"/>
  <c r="T5179" i="1"/>
  <c r="S5179" i="1"/>
  <c r="R5179" i="1"/>
  <c r="O5179" i="1"/>
  <c r="N5179" i="1"/>
  <c r="M5179" i="1"/>
  <c r="T5178" i="1"/>
  <c r="S5178" i="1"/>
  <c r="R5178" i="1"/>
  <c r="O5178" i="1"/>
  <c r="N5178" i="1"/>
  <c r="M5178" i="1"/>
  <c r="T5177" i="1"/>
  <c r="S5177" i="1"/>
  <c r="R5177" i="1"/>
  <c r="O5177" i="1"/>
  <c r="N5177" i="1"/>
  <c r="M5177" i="1"/>
  <c r="T5176" i="1"/>
  <c r="S5176" i="1"/>
  <c r="R5176" i="1"/>
  <c r="O5176" i="1"/>
  <c r="N5176" i="1"/>
  <c r="M5176" i="1"/>
  <c r="T5175" i="1"/>
  <c r="S5175" i="1"/>
  <c r="R5175" i="1"/>
  <c r="O5175" i="1"/>
  <c r="N5175" i="1"/>
  <c r="M5175" i="1"/>
  <c r="T5174" i="1"/>
  <c r="S5174" i="1"/>
  <c r="R5174" i="1"/>
  <c r="O5174" i="1"/>
  <c r="N5174" i="1"/>
  <c r="M5174" i="1"/>
  <c r="T5173" i="1"/>
  <c r="S5173" i="1"/>
  <c r="R5173" i="1"/>
  <c r="O5173" i="1"/>
  <c r="N5173" i="1"/>
  <c r="M5173" i="1"/>
  <c r="T5172" i="1"/>
  <c r="S5172" i="1"/>
  <c r="R5172" i="1"/>
  <c r="O5172" i="1"/>
  <c r="N5172" i="1"/>
  <c r="M5172" i="1"/>
  <c r="T5171" i="1"/>
  <c r="S5171" i="1"/>
  <c r="R5171" i="1"/>
  <c r="O5171" i="1"/>
  <c r="N5171" i="1"/>
  <c r="M5171" i="1"/>
  <c r="T5170" i="1"/>
  <c r="S5170" i="1"/>
  <c r="R5170" i="1"/>
  <c r="O5170" i="1"/>
  <c r="N5170" i="1"/>
  <c r="M5170" i="1"/>
  <c r="T5169" i="1"/>
  <c r="S5169" i="1"/>
  <c r="R5169" i="1"/>
  <c r="O5169" i="1"/>
  <c r="N5169" i="1"/>
  <c r="M5169" i="1"/>
  <c r="T5168" i="1"/>
  <c r="S5168" i="1"/>
  <c r="R5168" i="1"/>
  <c r="O5168" i="1"/>
  <c r="N5168" i="1"/>
  <c r="M5168" i="1"/>
  <c r="T5167" i="1"/>
  <c r="S5167" i="1"/>
  <c r="R5167" i="1"/>
  <c r="O5167" i="1"/>
  <c r="N5167" i="1"/>
  <c r="M5167" i="1"/>
  <c r="T5166" i="1"/>
  <c r="S5166" i="1"/>
  <c r="R5166" i="1"/>
  <c r="O5166" i="1"/>
  <c r="N5166" i="1"/>
  <c r="M5166" i="1"/>
  <c r="T5165" i="1"/>
  <c r="S5165" i="1"/>
  <c r="R5165" i="1"/>
  <c r="O5165" i="1"/>
  <c r="N5165" i="1"/>
  <c r="M5165" i="1"/>
  <c r="T5164" i="1"/>
  <c r="S5164" i="1"/>
  <c r="R5164" i="1"/>
  <c r="O5164" i="1"/>
  <c r="N5164" i="1"/>
  <c r="M5164" i="1"/>
  <c r="T5163" i="1"/>
  <c r="S5163" i="1"/>
  <c r="R5163" i="1"/>
  <c r="O5163" i="1"/>
  <c r="N5163" i="1"/>
  <c r="M5163" i="1"/>
  <c r="T5162" i="1"/>
  <c r="S5162" i="1"/>
  <c r="R5162" i="1"/>
  <c r="O5162" i="1"/>
  <c r="N5162" i="1"/>
  <c r="M5162" i="1"/>
  <c r="T5161" i="1"/>
  <c r="S5161" i="1"/>
  <c r="R5161" i="1"/>
  <c r="O5161" i="1"/>
  <c r="N5161" i="1"/>
  <c r="M5161" i="1"/>
  <c r="T5160" i="1"/>
  <c r="S5160" i="1"/>
  <c r="R5160" i="1"/>
  <c r="O5160" i="1"/>
  <c r="N5160" i="1"/>
  <c r="M5160" i="1"/>
  <c r="T5159" i="1"/>
  <c r="S5159" i="1"/>
  <c r="R5159" i="1"/>
  <c r="O5159" i="1"/>
  <c r="N5159" i="1"/>
  <c r="M5159" i="1"/>
  <c r="T5158" i="1"/>
  <c r="S5158" i="1"/>
  <c r="R5158" i="1"/>
  <c r="O5158" i="1"/>
  <c r="N5158" i="1"/>
  <c r="M5158" i="1"/>
  <c r="T5157" i="1"/>
  <c r="S5157" i="1"/>
  <c r="R5157" i="1"/>
  <c r="O5157" i="1"/>
  <c r="N5157" i="1"/>
  <c r="M5157" i="1"/>
  <c r="T5156" i="1"/>
  <c r="S5156" i="1"/>
  <c r="R5156" i="1"/>
  <c r="O5156" i="1"/>
  <c r="N5156" i="1"/>
  <c r="M5156" i="1"/>
  <c r="T5155" i="1"/>
  <c r="S5155" i="1"/>
  <c r="R5155" i="1"/>
  <c r="O5155" i="1"/>
  <c r="N5155" i="1"/>
  <c r="M5155" i="1"/>
  <c r="T5154" i="1"/>
  <c r="S5154" i="1"/>
  <c r="R5154" i="1"/>
  <c r="O5154" i="1"/>
  <c r="N5154" i="1"/>
  <c r="M5154" i="1"/>
  <c r="T5153" i="1"/>
  <c r="S5153" i="1"/>
  <c r="R5153" i="1"/>
  <c r="O5153" i="1"/>
  <c r="N5153" i="1"/>
  <c r="M5153" i="1"/>
  <c r="T5152" i="1"/>
  <c r="S5152" i="1"/>
  <c r="R5152" i="1"/>
  <c r="O5152" i="1"/>
  <c r="N5152" i="1"/>
  <c r="M5152" i="1"/>
  <c r="T5151" i="1"/>
  <c r="S5151" i="1"/>
  <c r="R5151" i="1"/>
  <c r="O5151" i="1"/>
  <c r="N5151" i="1"/>
  <c r="M5151" i="1"/>
  <c r="T5150" i="1"/>
  <c r="S5150" i="1"/>
  <c r="R5150" i="1"/>
  <c r="O5150" i="1"/>
  <c r="N5150" i="1"/>
  <c r="M5150" i="1"/>
  <c r="T5149" i="1"/>
  <c r="S5149" i="1"/>
  <c r="R5149" i="1"/>
  <c r="O5149" i="1"/>
  <c r="N5149" i="1"/>
  <c r="M5149" i="1"/>
  <c r="T5148" i="1"/>
  <c r="S5148" i="1"/>
  <c r="R5148" i="1"/>
  <c r="O5148" i="1"/>
  <c r="N5148" i="1"/>
  <c r="M5148" i="1"/>
  <c r="T5147" i="1"/>
  <c r="S5147" i="1"/>
  <c r="R5147" i="1"/>
  <c r="O5147" i="1"/>
  <c r="N5147" i="1"/>
  <c r="M5147" i="1"/>
  <c r="T5146" i="1"/>
  <c r="S5146" i="1"/>
  <c r="R5146" i="1"/>
  <c r="O5146" i="1"/>
  <c r="N5146" i="1"/>
  <c r="M5146" i="1"/>
  <c r="T5145" i="1"/>
  <c r="S5145" i="1"/>
  <c r="R5145" i="1"/>
  <c r="O5145" i="1"/>
  <c r="N5145" i="1"/>
  <c r="M5145" i="1"/>
  <c r="T5144" i="1"/>
  <c r="S5144" i="1"/>
  <c r="R5144" i="1"/>
  <c r="O5144" i="1"/>
  <c r="N5144" i="1"/>
  <c r="M5144" i="1"/>
  <c r="T5143" i="1"/>
  <c r="S5143" i="1"/>
  <c r="R5143" i="1"/>
  <c r="O5143" i="1"/>
  <c r="N5143" i="1"/>
  <c r="M5143" i="1"/>
  <c r="T5142" i="1"/>
  <c r="S5142" i="1"/>
  <c r="R5142" i="1"/>
  <c r="O5142" i="1"/>
  <c r="N5142" i="1"/>
  <c r="M5142" i="1"/>
  <c r="T5141" i="1"/>
  <c r="S5141" i="1"/>
  <c r="R5141" i="1"/>
  <c r="O5141" i="1"/>
  <c r="N5141" i="1"/>
  <c r="M5141" i="1"/>
  <c r="T5140" i="1"/>
  <c r="S5140" i="1"/>
  <c r="R5140" i="1"/>
  <c r="O5140" i="1"/>
  <c r="N5140" i="1"/>
  <c r="M5140" i="1"/>
  <c r="T5139" i="1"/>
  <c r="S5139" i="1"/>
  <c r="R5139" i="1"/>
  <c r="O5139" i="1"/>
  <c r="N5139" i="1"/>
  <c r="M5139" i="1"/>
  <c r="T5138" i="1"/>
  <c r="S5138" i="1"/>
  <c r="R5138" i="1"/>
  <c r="O5138" i="1"/>
  <c r="N5138" i="1"/>
  <c r="M5138" i="1"/>
  <c r="T5137" i="1"/>
  <c r="S5137" i="1"/>
  <c r="R5137" i="1"/>
  <c r="O5137" i="1"/>
  <c r="N5137" i="1"/>
  <c r="M5137" i="1"/>
  <c r="T5136" i="1"/>
  <c r="S5136" i="1"/>
  <c r="R5136" i="1"/>
  <c r="O5136" i="1"/>
  <c r="N5136" i="1"/>
  <c r="M5136" i="1"/>
  <c r="T5135" i="1"/>
  <c r="S5135" i="1"/>
  <c r="R5135" i="1"/>
  <c r="O5135" i="1"/>
  <c r="N5135" i="1"/>
  <c r="M5135" i="1"/>
  <c r="T5134" i="1"/>
  <c r="S5134" i="1"/>
  <c r="R5134" i="1"/>
  <c r="O5134" i="1"/>
  <c r="N5134" i="1"/>
  <c r="M5134" i="1"/>
  <c r="T5133" i="1"/>
  <c r="S5133" i="1"/>
  <c r="R5133" i="1"/>
  <c r="O5133" i="1"/>
  <c r="N5133" i="1"/>
  <c r="M5133" i="1"/>
  <c r="T5132" i="1"/>
  <c r="S5132" i="1"/>
  <c r="R5132" i="1"/>
  <c r="O5132" i="1"/>
  <c r="N5132" i="1"/>
  <c r="M5132" i="1"/>
  <c r="T5131" i="1"/>
  <c r="S5131" i="1"/>
  <c r="R5131" i="1"/>
  <c r="O5131" i="1"/>
  <c r="N5131" i="1"/>
  <c r="M5131" i="1"/>
  <c r="T5130" i="1"/>
  <c r="S5130" i="1"/>
  <c r="R5130" i="1"/>
  <c r="O5130" i="1"/>
  <c r="N5130" i="1"/>
  <c r="M5130" i="1"/>
  <c r="T5129" i="1"/>
  <c r="S5129" i="1"/>
  <c r="R5129" i="1"/>
  <c r="O5129" i="1"/>
  <c r="N5129" i="1"/>
  <c r="M5129" i="1"/>
  <c r="T5128" i="1"/>
  <c r="S5128" i="1"/>
  <c r="R5128" i="1"/>
  <c r="O5128" i="1"/>
  <c r="N5128" i="1"/>
  <c r="M5128" i="1"/>
  <c r="T5127" i="1"/>
  <c r="S5127" i="1"/>
  <c r="R5127" i="1"/>
  <c r="O5127" i="1"/>
  <c r="N5127" i="1"/>
  <c r="M5127" i="1"/>
  <c r="T5126" i="1"/>
  <c r="S5126" i="1"/>
  <c r="R5126" i="1"/>
  <c r="O5126" i="1"/>
  <c r="N5126" i="1"/>
  <c r="M5126" i="1"/>
  <c r="T5125" i="1"/>
  <c r="S5125" i="1"/>
  <c r="R5125" i="1"/>
  <c r="O5125" i="1"/>
  <c r="N5125" i="1"/>
  <c r="M5125" i="1"/>
  <c r="T5124" i="1"/>
  <c r="S5124" i="1"/>
  <c r="R5124" i="1"/>
  <c r="O5124" i="1"/>
  <c r="N5124" i="1"/>
  <c r="M5124" i="1"/>
  <c r="T5123" i="1"/>
  <c r="S5123" i="1"/>
  <c r="R5123" i="1"/>
  <c r="O5123" i="1"/>
  <c r="N5123" i="1"/>
  <c r="M5123" i="1"/>
  <c r="T5122" i="1"/>
  <c r="S5122" i="1"/>
  <c r="R5122" i="1"/>
  <c r="O5122" i="1"/>
  <c r="N5122" i="1"/>
  <c r="M5122" i="1"/>
  <c r="T5121" i="1"/>
  <c r="S5121" i="1"/>
  <c r="R5121" i="1"/>
  <c r="O5121" i="1"/>
  <c r="N5121" i="1"/>
  <c r="M5121" i="1"/>
  <c r="T5120" i="1"/>
  <c r="S5120" i="1"/>
  <c r="R5120" i="1"/>
  <c r="O5120" i="1"/>
  <c r="N5120" i="1"/>
  <c r="M5120" i="1"/>
  <c r="T5119" i="1"/>
  <c r="S5119" i="1"/>
  <c r="R5119" i="1"/>
  <c r="O5119" i="1"/>
  <c r="N5119" i="1"/>
  <c r="M5119" i="1"/>
  <c r="T5118" i="1"/>
  <c r="S5118" i="1"/>
  <c r="R5118" i="1"/>
  <c r="O5118" i="1"/>
  <c r="N5118" i="1"/>
  <c r="M5118" i="1"/>
  <c r="T5117" i="1"/>
  <c r="S5117" i="1"/>
  <c r="R5117" i="1"/>
  <c r="O5117" i="1"/>
  <c r="N5117" i="1"/>
  <c r="M5117" i="1"/>
  <c r="T5116" i="1"/>
  <c r="S5116" i="1"/>
  <c r="R5116" i="1"/>
  <c r="O5116" i="1"/>
  <c r="N5116" i="1"/>
  <c r="M5116" i="1"/>
  <c r="T5115" i="1"/>
  <c r="S5115" i="1"/>
  <c r="R5115" i="1"/>
  <c r="O5115" i="1"/>
  <c r="N5115" i="1"/>
  <c r="M5115" i="1"/>
  <c r="T5114" i="1"/>
  <c r="S5114" i="1"/>
  <c r="R5114" i="1"/>
  <c r="O5114" i="1"/>
  <c r="N5114" i="1"/>
  <c r="M5114" i="1"/>
  <c r="T5113" i="1"/>
  <c r="S5113" i="1"/>
  <c r="R5113" i="1"/>
  <c r="O5113" i="1"/>
  <c r="N5113" i="1"/>
  <c r="M5113" i="1"/>
  <c r="T5112" i="1"/>
  <c r="S5112" i="1"/>
  <c r="R5112" i="1"/>
  <c r="O5112" i="1"/>
  <c r="N5112" i="1"/>
  <c r="M5112" i="1"/>
  <c r="T5111" i="1"/>
  <c r="S5111" i="1"/>
  <c r="R5111" i="1"/>
  <c r="O5111" i="1"/>
  <c r="N5111" i="1"/>
  <c r="M5111" i="1"/>
  <c r="T5110" i="1"/>
  <c r="S5110" i="1"/>
  <c r="R5110" i="1"/>
  <c r="O5110" i="1"/>
  <c r="N5110" i="1"/>
  <c r="M5110" i="1"/>
  <c r="T5109" i="1"/>
  <c r="S5109" i="1"/>
  <c r="R5109" i="1"/>
  <c r="O5109" i="1"/>
  <c r="N5109" i="1"/>
  <c r="M5109" i="1"/>
  <c r="T5108" i="1"/>
  <c r="S5108" i="1"/>
  <c r="R5108" i="1"/>
  <c r="O5108" i="1"/>
  <c r="N5108" i="1"/>
  <c r="M5108" i="1"/>
  <c r="T5107" i="1"/>
  <c r="S5107" i="1"/>
  <c r="R5107" i="1"/>
  <c r="O5107" i="1"/>
  <c r="N5107" i="1"/>
  <c r="M5107" i="1"/>
  <c r="T5106" i="1"/>
  <c r="S5106" i="1"/>
  <c r="R5106" i="1"/>
  <c r="O5106" i="1"/>
  <c r="N5106" i="1"/>
  <c r="M5106" i="1"/>
  <c r="T5105" i="1"/>
  <c r="S5105" i="1"/>
  <c r="R5105" i="1"/>
  <c r="O5105" i="1"/>
  <c r="N5105" i="1"/>
  <c r="M5105" i="1"/>
  <c r="T5104" i="1"/>
  <c r="S5104" i="1"/>
  <c r="R5104" i="1"/>
  <c r="O5104" i="1"/>
  <c r="N5104" i="1"/>
  <c r="M5104" i="1"/>
  <c r="T5103" i="1"/>
  <c r="S5103" i="1"/>
  <c r="R5103" i="1"/>
  <c r="O5103" i="1"/>
  <c r="N5103" i="1"/>
  <c r="M5103" i="1"/>
  <c r="T5102" i="1"/>
  <c r="S5102" i="1"/>
  <c r="R5102" i="1"/>
  <c r="O5102" i="1"/>
  <c r="N5102" i="1"/>
  <c r="M5102" i="1"/>
  <c r="T5101" i="1"/>
  <c r="S5101" i="1"/>
  <c r="R5101" i="1"/>
  <c r="O5101" i="1"/>
  <c r="N5101" i="1"/>
  <c r="M5101" i="1"/>
  <c r="T5100" i="1"/>
  <c r="S5100" i="1"/>
  <c r="R5100" i="1"/>
  <c r="O5100" i="1"/>
  <c r="N5100" i="1"/>
  <c r="M5100" i="1"/>
  <c r="T5099" i="1"/>
  <c r="S5099" i="1"/>
  <c r="R5099" i="1"/>
  <c r="O5099" i="1"/>
  <c r="N5099" i="1"/>
  <c r="M5099" i="1"/>
  <c r="T5098" i="1"/>
  <c r="S5098" i="1"/>
  <c r="R5098" i="1"/>
  <c r="O5098" i="1"/>
  <c r="N5098" i="1"/>
  <c r="M5098" i="1"/>
  <c r="T5097" i="1"/>
  <c r="S5097" i="1"/>
  <c r="R5097" i="1"/>
  <c r="O5097" i="1"/>
  <c r="N5097" i="1"/>
  <c r="M5097" i="1"/>
  <c r="T5096" i="1"/>
  <c r="S5096" i="1"/>
  <c r="R5096" i="1"/>
  <c r="O5096" i="1"/>
  <c r="N5096" i="1"/>
  <c r="M5096" i="1"/>
  <c r="T5095" i="1"/>
  <c r="S5095" i="1"/>
  <c r="R5095" i="1"/>
  <c r="O5095" i="1"/>
  <c r="N5095" i="1"/>
  <c r="M5095" i="1"/>
  <c r="T5094" i="1"/>
  <c r="S5094" i="1"/>
  <c r="R5094" i="1"/>
  <c r="O5094" i="1"/>
  <c r="N5094" i="1"/>
  <c r="M5094" i="1"/>
  <c r="T5093" i="1"/>
  <c r="S5093" i="1"/>
  <c r="R5093" i="1"/>
  <c r="O5093" i="1"/>
  <c r="N5093" i="1"/>
  <c r="M5093" i="1"/>
  <c r="T5092" i="1"/>
  <c r="S5092" i="1"/>
  <c r="R5092" i="1"/>
  <c r="O5092" i="1"/>
  <c r="N5092" i="1"/>
  <c r="M5092" i="1"/>
  <c r="T5091" i="1"/>
  <c r="S5091" i="1"/>
  <c r="R5091" i="1"/>
  <c r="O5091" i="1"/>
  <c r="N5091" i="1"/>
  <c r="M5091" i="1"/>
  <c r="T5090" i="1"/>
  <c r="S5090" i="1"/>
  <c r="R5090" i="1"/>
  <c r="O5090" i="1"/>
  <c r="N5090" i="1"/>
  <c r="M5090" i="1"/>
  <c r="T5089" i="1"/>
  <c r="S5089" i="1"/>
  <c r="R5089" i="1"/>
  <c r="O5089" i="1"/>
  <c r="N5089" i="1"/>
  <c r="M5089" i="1"/>
  <c r="T5088" i="1"/>
  <c r="S5088" i="1"/>
  <c r="R5088" i="1"/>
  <c r="O5088" i="1"/>
  <c r="N5088" i="1"/>
  <c r="M5088" i="1"/>
  <c r="T5087" i="1"/>
  <c r="S5087" i="1"/>
  <c r="R5087" i="1"/>
  <c r="O5087" i="1"/>
  <c r="N5087" i="1"/>
  <c r="M5087" i="1"/>
  <c r="T5086" i="1"/>
  <c r="S5086" i="1"/>
  <c r="R5086" i="1"/>
  <c r="O5086" i="1"/>
  <c r="N5086" i="1"/>
  <c r="M5086" i="1"/>
  <c r="T5085" i="1"/>
  <c r="S5085" i="1"/>
  <c r="R5085" i="1"/>
  <c r="O5085" i="1"/>
  <c r="N5085" i="1"/>
  <c r="M5085" i="1"/>
  <c r="T5084" i="1"/>
  <c r="S5084" i="1"/>
  <c r="R5084" i="1"/>
  <c r="O5084" i="1"/>
  <c r="N5084" i="1"/>
  <c r="M5084" i="1"/>
  <c r="T5083" i="1"/>
  <c r="S5083" i="1"/>
  <c r="R5083" i="1"/>
  <c r="O5083" i="1"/>
  <c r="N5083" i="1"/>
  <c r="M5083" i="1"/>
  <c r="T5082" i="1"/>
  <c r="S5082" i="1"/>
  <c r="R5082" i="1"/>
  <c r="O5082" i="1"/>
  <c r="N5082" i="1"/>
  <c r="M5082" i="1"/>
  <c r="T5081" i="1"/>
  <c r="S5081" i="1"/>
  <c r="R5081" i="1"/>
  <c r="O5081" i="1"/>
  <c r="N5081" i="1"/>
  <c r="M5081" i="1"/>
  <c r="T5080" i="1"/>
  <c r="S5080" i="1"/>
  <c r="R5080" i="1"/>
  <c r="O5080" i="1"/>
  <c r="N5080" i="1"/>
  <c r="M5080" i="1"/>
  <c r="T5079" i="1"/>
  <c r="S5079" i="1"/>
  <c r="R5079" i="1"/>
  <c r="O5079" i="1"/>
  <c r="N5079" i="1"/>
  <c r="M5079" i="1"/>
  <c r="T5078" i="1"/>
  <c r="S5078" i="1"/>
  <c r="R5078" i="1"/>
  <c r="O5078" i="1"/>
  <c r="N5078" i="1"/>
  <c r="M5078" i="1"/>
  <c r="T5077" i="1"/>
  <c r="S5077" i="1"/>
  <c r="R5077" i="1"/>
  <c r="O5077" i="1"/>
  <c r="N5077" i="1"/>
  <c r="M5077" i="1"/>
  <c r="T5076" i="1"/>
  <c r="S5076" i="1"/>
  <c r="R5076" i="1"/>
  <c r="O5076" i="1"/>
  <c r="N5076" i="1"/>
  <c r="M5076" i="1"/>
  <c r="T5075" i="1"/>
  <c r="S5075" i="1"/>
  <c r="R5075" i="1"/>
  <c r="O5075" i="1"/>
  <c r="N5075" i="1"/>
  <c r="M5075" i="1"/>
  <c r="T5074" i="1"/>
  <c r="S5074" i="1"/>
  <c r="R5074" i="1"/>
  <c r="O5074" i="1"/>
  <c r="N5074" i="1"/>
  <c r="M5074" i="1"/>
  <c r="T5073" i="1"/>
  <c r="S5073" i="1"/>
  <c r="R5073" i="1"/>
  <c r="O5073" i="1"/>
  <c r="N5073" i="1"/>
  <c r="M5073" i="1"/>
  <c r="T5072" i="1"/>
  <c r="S5072" i="1"/>
  <c r="R5072" i="1"/>
  <c r="O5072" i="1"/>
  <c r="N5072" i="1"/>
  <c r="M5072" i="1"/>
  <c r="T5071" i="1"/>
  <c r="S5071" i="1"/>
  <c r="R5071" i="1"/>
  <c r="O5071" i="1"/>
  <c r="N5071" i="1"/>
  <c r="M5071" i="1"/>
  <c r="T5070" i="1"/>
  <c r="S5070" i="1"/>
  <c r="R5070" i="1"/>
  <c r="O5070" i="1"/>
  <c r="N5070" i="1"/>
  <c r="M5070" i="1"/>
  <c r="T5069" i="1"/>
  <c r="S5069" i="1"/>
  <c r="R5069" i="1"/>
  <c r="O5069" i="1"/>
  <c r="N5069" i="1"/>
  <c r="M5069" i="1"/>
  <c r="T5068" i="1"/>
  <c r="S5068" i="1"/>
  <c r="R5068" i="1"/>
  <c r="O5068" i="1"/>
  <c r="N5068" i="1"/>
  <c r="M5068" i="1"/>
  <c r="T5067" i="1"/>
  <c r="S5067" i="1"/>
  <c r="R5067" i="1"/>
  <c r="O5067" i="1"/>
  <c r="N5067" i="1"/>
  <c r="M5067" i="1"/>
  <c r="T5066" i="1"/>
  <c r="S5066" i="1"/>
  <c r="R5066" i="1"/>
  <c r="O5066" i="1"/>
  <c r="N5066" i="1"/>
  <c r="M5066" i="1"/>
  <c r="T5065" i="1"/>
  <c r="S5065" i="1"/>
  <c r="R5065" i="1"/>
  <c r="O5065" i="1"/>
  <c r="N5065" i="1"/>
  <c r="M5065" i="1"/>
  <c r="T5064" i="1"/>
  <c r="S5064" i="1"/>
  <c r="R5064" i="1"/>
  <c r="O5064" i="1"/>
  <c r="N5064" i="1"/>
  <c r="M5064" i="1"/>
  <c r="T5063" i="1"/>
  <c r="S5063" i="1"/>
  <c r="R5063" i="1"/>
  <c r="O5063" i="1"/>
  <c r="N5063" i="1"/>
  <c r="M5063" i="1"/>
  <c r="T5062" i="1"/>
  <c r="S5062" i="1"/>
  <c r="R5062" i="1"/>
  <c r="O5062" i="1"/>
  <c r="N5062" i="1"/>
  <c r="M5062" i="1"/>
  <c r="T5061" i="1"/>
  <c r="S5061" i="1"/>
  <c r="R5061" i="1"/>
  <c r="O5061" i="1"/>
  <c r="N5061" i="1"/>
  <c r="M5061" i="1"/>
  <c r="T5060" i="1"/>
  <c r="S5060" i="1"/>
  <c r="R5060" i="1"/>
  <c r="O5060" i="1"/>
  <c r="N5060" i="1"/>
  <c r="M5060" i="1"/>
  <c r="T5059" i="1"/>
  <c r="S5059" i="1"/>
  <c r="R5059" i="1"/>
  <c r="O5059" i="1"/>
  <c r="N5059" i="1"/>
  <c r="M5059" i="1"/>
  <c r="T5058" i="1"/>
  <c r="S5058" i="1"/>
  <c r="R5058" i="1"/>
  <c r="O5058" i="1"/>
  <c r="N5058" i="1"/>
  <c r="M5058" i="1"/>
  <c r="T5057" i="1"/>
  <c r="S5057" i="1"/>
  <c r="R5057" i="1"/>
  <c r="O5057" i="1"/>
  <c r="N5057" i="1"/>
  <c r="M5057" i="1"/>
  <c r="T5056" i="1"/>
  <c r="S5056" i="1"/>
  <c r="R5056" i="1"/>
  <c r="O5056" i="1"/>
  <c r="N5056" i="1"/>
  <c r="M5056" i="1"/>
  <c r="T5055" i="1"/>
  <c r="S5055" i="1"/>
  <c r="R5055" i="1"/>
  <c r="O5055" i="1"/>
  <c r="N5055" i="1"/>
  <c r="M5055" i="1"/>
  <c r="T5054" i="1"/>
  <c r="S5054" i="1"/>
  <c r="R5054" i="1"/>
  <c r="O5054" i="1"/>
  <c r="N5054" i="1"/>
  <c r="M5054" i="1"/>
  <c r="T5053" i="1"/>
  <c r="S5053" i="1"/>
  <c r="R5053" i="1"/>
  <c r="O5053" i="1"/>
  <c r="N5053" i="1"/>
  <c r="M5053" i="1"/>
  <c r="T5052" i="1"/>
  <c r="S5052" i="1"/>
  <c r="R5052" i="1"/>
  <c r="O5052" i="1"/>
  <c r="N5052" i="1"/>
  <c r="M5052" i="1"/>
  <c r="T5051" i="1"/>
  <c r="S5051" i="1"/>
  <c r="R5051" i="1"/>
  <c r="O5051" i="1"/>
  <c r="N5051" i="1"/>
  <c r="M5051" i="1"/>
  <c r="T5050" i="1"/>
  <c r="S5050" i="1"/>
  <c r="R5050" i="1"/>
  <c r="O5050" i="1"/>
  <c r="N5050" i="1"/>
  <c r="M5050" i="1"/>
  <c r="T5049" i="1"/>
  <c r="S5049" i="1"/>
  <c r="R5049" i="1"/>
  <c r="O5049" i="1"/>
  <c r="N5049" i="1"/>
  <c r="M5049" i="1"/>
  <c r="T5048" i="1"/>
  <c r="S5048" i="1"/>
  <c r="R5048" i="1"/>
  <c r="O5048" i="1"/>
  <c r="N5048" i="1"/>
  <c r="M5048" i="1"/>
  <c r="T5047" i="1"/>
  <c r="S5047" i="1"/>
  <c r="R5047" i="1"/>
  <c r="O5047" i="1"/>
  <c r="N5047" i="1"/>
  <c r="M5047" i="1"/>
  <c r="T5046" i="1"/>
  <c r="S5046" i="1"/>
  <c r="R5046" i="1"/>
  <c r="O5046" i="1"/>
  <c r="N5046" i="1"/>
  <c r="M5046" i="1"/>
  <c r="T5045" i="1"/>
  <c r="S5045" i="1"/>
  <c r="R5045" i="1"/>
  <c r="O5045" i="1"/>
  <c r="N5045" i="1"/>
  <c r="M5045" i="1"/>
  <c r="T5044" i="1"/>
  <c r="S5044" i="1"/>
  <c r="R5044" i="1"/>
  <c r="O5044" i="1"/>
  <c r="N5044" i="1"/>
  <c r="M5044" i="1"/>
  <c r="T5043" i="1"/>
  <c r="S5043" i="1"/>
  <c r="R5043" i="1"/>
  <c r="O5043" i="1"/>
  <c r="N5043" i="1"/>
  <c r="M5043" i="1"/>
  <c r="T5042" i="1"/>
  <c r="S5042" i="1"/>
  <c r="R5042" i="1"/>
  <c r="O5042" i="1"/>
  <c r="N5042" i="1"/>
  <c r="M5042" i="1"/>
  <c r="T5041" i="1"/>
  <c r="S5041" i="1"/>
  <c r="R5041" i="1"/>
  <c r="O5041" i="1"/>
  <c r="N5041" i="1"/>
  <c r="M5041" i="1"/>
  <c r="T5040" i="1"/>
  <c r="S5040" i="1"/>
  <c r="R5040" i="1"/>
  <c r="O5040" i="1"/>
  <c r="N5040" i="1"/>
  <c r="M5040" i="1"/>
  <c r="T5039" i="1"/>
  <c r="S5039" i="1"/>
  <c r="R5039" i="1"/>
  <c r="O5039" i="1"/>
  <c r="N5039" i="1"/>
  <c r="M5039" i="1"/>
  <c r="T5038" i="1"/>
  <c r="S5038" i="1"/>
  <c r="R5038" i="1"/>
  <c r="O5038" i="1"/>
  <c r="N5038" i="1"/>
  <c r="M5038" i="1"/>
  <c r="T5037" i="1"/>
  <c r="S5037" i="1"/>
  <c r="R5037" i="1"/>
  <c r="O5037" i="1"/>
  <c r="N5037" i="1"/>
  <c r="M5037" i="1"/>
  <c r="T5036" i="1"/>
  <c r="S5036" i="1"/>
  <c r="R5036" i="1"/>
  <c r="O5036" i="1"/>
  <c r="N5036" i="1"/>
  <c r="M5036" i="1"/>
  <c r="T5035" i="1"/>
  <c r="S5035" i="1"/>
  <c r="R5035" i="1"/>
  <c r="O5035" i="1"/>
  <c r="N5035" i="1"/>
  <c r="M5035" i="1"/>
  <c r="T5034" i="1"/>
  <c r="S5034" i="1"/>
  <c r="R5034" i="1"/>
  <c r="O5034" i="1"/>
  <c r="N5034" i="1"/>
  <c r="M5034" i="1"/>
  <c r="T5033" i="1"/>
  <c r="S5033" i="1"/>
  <c r="R5033" i="1"/>
  <c r="O5033" i="1"/>
  <c r="N5033" i="1"/>
  <c r="M5033" i="1"/>
  <c r="T5032" i="1"/>
  <c r="S5032" i="1"/>
  <c r="R5032" i="1"/>
  <c r="O5032" i="1"/>
  <c r="N5032" i="1"/>
  <c r="M5032" i="1"/>
  <c r="T5031" i="1"/>
  <c r="S5031" i="1"/>
  <c r="R5031" i="1"/>
  <c r="O5031" i="1"/>
  <c r="N5031" i="1"/>
  <c r="M5031" i="1"/>
  <c r="T5030" i="1"/>
  <c r="S5030" i="1"/>
  <c r="R5030" i="1"/>
  <c r="O5030" i="1"/>
  <c r="N5030" i="1"/>
  <c r="M5030" i="1"/>
  <c r="T5029" i="1"/>
  <c r="S5029" i="1"/>
  <c r="R5029" i="1"/>
  <c r="O5029" i="1"/>
  <c r="N5029" i="1"/>
  <c r="M5029" i="1"/>
  <c r="T5028" i="1"/>
  <c r="S5028" i="1"/>
  <c r="R5028" i="1"/>
  <c r="O5028" i="1"/>
  <c r="N5028" i="1"/>
  <c r="M5028" i="1"/>
  <c r="T5027" i="1"/>
  <c r="S5027" i="1"/>
  <c r="R5027" i="1"/>
  <c r="O5027" i="1"/>
  <c r="N5027" i="1"/>
  <c r="M5027" i="1"/>
  <c r="T5026" i="1"/>
  <c r="S5026" i="1"/>
  <c r="R5026" i="1"/>
  <c r="O5026" i="1"/>
  <c r="N5026" i="1"/>
  <c r="M5026" i="1"/>
  <c r="T5025" i="1"/>
  <c r="S5025" i="1"/>
  <c r="R5025" i="1"/>
  <c r="O5025" i="1"/>
  <c r="N5025" i="1"/>
  <c r="M5025" i="1"/>
  <c r="T5024" i="1"/>
  <c r="S5024" i="1"/>
  <c r="R5024" i="1"/>
  <c r="O5024" i="1"/>
  <c r="N5024" i="1"/>
  <c r="M5024" i="1"/>
  <c r="T5023" i="1"/>
  <c r="S5023" i="1"/>
  <c r="R5023" i="1"/>
  <c r="O5023" i="1"/>
  <c r="N5023" i="1"/>
  <c r="M5023" i="1"/>
  <c r="T5022" i="1"/>
  <c r="S5022" i="1"/>
  <c r="R5022" i="1"/>
  <c r="O5022" i="1"/>
  <c r="N5022" i="1"/>
  <c r="M5022" i="1"/>
  <c r="T5021" i="1"/>
  <c r="S5021" i="1"/>
  <c r="R5021" i="1"/>
  <c r="O5021" i="1"/>
  <c r="N5021" i="1"/>
  <c r="M5021" i="1"/>
  <c r="T5020" i="1"/>
  <c r="S5020" i="1"/>
  <c r="R5020" i="1"/>
  <c r="O5020" i="1"/>
  <c r="N5020" i="1"/>
  <c r="M5020" i="1"/>
  <c r="T5019" i="1"/>
  <c r="S5019" i="1"/>
  <c r="R5019" i="1"/>
  <c r="O5019" i="1"/>
  <c r="N5019" i="1"/>
  <c r="M5019" i="1"/>
  <c r="T5018" i="1"/>
  <c r="S5018" i="1"/>
  <c r="R5018" i="1"/>
  <c r="O5018" i="1"/>
  <c r="N5018" i="1"/>
  <c r="M5018" i="1"/>
  <c r="T5017" i="1"/>
  <c r="S5017" i="1"/>
  <c r="R5017" i="1"/>
  <c r="O5017" i="1"/>
  <c r="N5017" i="1"/>
  <c r="M5017" i="1"/>
  <c r="T5016" i="1"/>
  <c r="S5016" i="1"/>
  <c r="R5016" i="1"/>
  <c r="O5016" i="1"/>
  <c r="N5016" i="1"/>
  <c r="M5016" i="1"/>
  <c r="T5015" i="1"/>
  <c r="S5015" i="1"/>
  <c r="R5015" i="1"/>
  <c r="O5015" i="1"/>
  <c r="N5015" i="1"/>
  <c r="M5015" i="1"/>
  <c r="T5014" i="1"/>
  <c r="S5014" i="1"/>
  <c r="R5014" i="1"/>
  <c r="O5014" i="1"/>
  <c r="N5014" i="1"/>
  <c r="M5014" i="1"/>
  <c r="T5013" i="1"/>
  <c r="S5013" i="1"/>
  <c r="R5013" i="1"/>
  <c r="O5013" i="1"/>
  <c r="N5013" i="1"/>
  <c r="M5013" i="1"/>
  <c r="T5012" i="1"/>
  <c r="S5012" i="1"/>
  <c r="R5012" i="1"/>
  <c r="O5012" i="1"/>
  <c r="N5012" i="1"/>
  <c r="M5012" i="1"/>
  <c r="T5011" i="1"/>
  <c r="S5011" i="1"/>
  <c r="R5011" i="1"/>
  <c r="O5011" i="1"/>
  <c r="N5011" i="1"/>
  <c r="M5011" i="1"/>
  <c r="T5010" i="1"/>
  <c r="S5010" i="1"/>
  <c r="R5010" i="1"/>
  <c r="O5010" i="1"/>
  <c r="N5010" i="1"/>
  <c r="M5010" i="1"/>
  <c r="T5009" i="1"/>
  <c r="S5009" i="1"/>
  <c r="R5009" i="1"/>
  <c r="O5009" i="1"/>
  <c r="N5009" i="1"/>
  <c r="M5009" i="1"/>
  <c r="T5008" i="1"/>
  <c r="S5008" i="1"/>
  <c r="R5008" i="1"/>
  <c r="O5008" i="1"/>
  <c r="N5008" i="1"/>
  <c r="M5008" i="1"/>
  <c r="T5007" i="1"/>
  <c r="S5007" i="1"/>
  <c r="R5007" i="1"/>
  <c r="O5007" i="1"/>
  <c r="N5007" i="1"/>
  <c r="M5007" i="1"/>
  <c r="T5006" i="1"/>
  <c r="S5006" i="1"/>
  <c r="R5006" i="1"/>
  <c r="O5006" i="1"/>
  <c r="N5006" i="1"/>
  <c r="M5006" i="1"/>
  <c r="T5005" i="1"/>
  <c r="S5005" i="1"/>
  <c r="R5005" i="1"/>
  <c r="O5005" i="1"/>
  <c r="N5005" i="1"/>
  <c r="M5005" i="1"/>
  <c r="T5004" i="1"/>
  <c r="S5004" i="1"/>
  <c r="R5004" i="1"/>
  <c r="O5004" i="1"/>
  <c r="N5004" i="1"/>
  <c r="M5004" i="1"/>
  <c r="T5003" i="1"/>
  <c r="S5003" i="1"/>
  <c r="R5003" i="1"/>
  <c r="O5003" i="1"/>
  <c r="N5003" i="1"/>
  <c r="M5003" i="1"/>
  <c r="T5002" i="1"/>
  <c r="S5002" i="1"/>
  <c r="R5002" i="1"/>
  <c r="O5002" i="1"/>
  <c r="N5002" i="1"/>
  <c r="M5002" i="1"/>
  <c r="T5001" i="1"/>
  <c r="S5001" i="1"/>
  <c r="R5001" i="1"/>
  <c r="O5001" i="1"/>
  <c r="N5001" i="1"/>
  <c r="M5001" i="1"/>
  <c r="T5000" i="1"/>
  <c r="S5000" i="1"/>
  <c r="R5000" i="1"/>
  <c r="O5000" i="1"/>
  <c r="N5000" i="1"/>
  <c r="M5000" i="1"/>
  <c r="T4999" i="1"/>
  <c r="S4999" i="1"/>
  <c r="R4999" i="1"/>
  <c r="O4999" i="1"/>
  <c r="N4999" i="1"/>
  <c r="M4999" i="1"/>
  <c r="T4998" i="1"/>
  <c r="S4998" i="1"/>
  <c r="R4998" i="1"/>
  <c r="O4998" i="1"/>
  <c r="N4998" i="1"/>
  <c r="M4998" i="1"/>
  <c r="T4997" i="1"/>
  <c r="S4997" i="1"/>
  <c r="R4997" i="1"/>
  <c r="O4997" i="1"/>
  <c r="N4997" i="1"/>
  <c r="M4997" i="1"/>
  <c r="T4996" i="1"/>
  <c r="S4996" i="1"/>
  <c r="R4996" i="1"/>
  <c r="O4996" i="1"/>
  <c r="N4996" i="1"/>
  <c r="M4996" i="1"/>
  <c r="T4995" i="1"/>
  <c r="S4995" i="1"/>
  <c r="R4995" i="1"/>
  <c r="O4995" i="1"/>
  <c r="N4995" i="1"/>
  <c r="M4995" i="1"/>
  <c r="T4994" i="1"/>
  <c r="S4994" i="1"/>
  <c r="R4994" i="1"/>
  <c r="O4994" i="1"/>
  <c r="N4994" i="1"/>
  <c r="M4994" i="1"/>
  <c r="T4993" i="1"/>
  <c r="S4993" i="1"/>
  <c r="R4993" i="1"/>
  <c r="O4993" i="1"/>
  <c r="N4993" i="1"/>
  <c r="M4993" i="1"/>
  <c r="T4992" i="1"/>
  <c r="S4992" i="1"/>
  <c r="R4992" i="1"/>
  <c r="O4992" i="1"/>
  <c r="N4992" i="1"/>
  <c r="M4992" i="1"/>
  <c r="T4991" i="1"/>
  <c r="S4991" i="1"/>
  <c r="R4991" i="1"/>
  <c r="O4991" i="1"/>
  <c r="N4991" i="1"/>
  <c r="M4991" i="1"/>
  <c r="T4990" i="1"/>
  <c r="S4990" i="1"/>
  <c r="R4990" i="1"/>
  <c r="O4990" i="1"/>
  <c r="N4990" i="1"/>
  <c r="M4990" i="1"/>
  <c r="T4989" i="1"/>
  <c r="S4989" i="1"/>
  <c r="R4989" i="1"/>
  <c r="O4989" i="1"/>
  <c r="N4989" i="1"/>
  <c r="M4989" i="1"/>
  <c r="T4988" i="1"/>
  <c r="S4988" i="1"/>
  <c r="R4988" i="1"/>
  <c r="O4988" i="1"/>
  <c r="N4988" i="1"/>
  <c r="M4988" i="1"/>
  <c r="T4987" i="1"/>
  <c r="S4987" i="1"/>
  <c r="R4987" i="1"/>
  <c r="O4987" i="1"/>
  <c r="N4987" i="1"/>
  <c r="M4987" i="1"/>
  <c r="T4986" i="1"/>
  <c r="S4986" i="1"/>
  <c r="R4986" i="1"/>
  <c r="O4986" i="1"/>
  <c r="N4986" i="1"/>
  <c r="M4986" i="1"/>
  <c r="T4985" i="1"/>
  <c r="S4985" i="1"/>
  <c r="R4985" i="1"/>
  <c r="O4985" i="1"/>
  <c r="N4985" i="1"/>
  <c r="M4985" i="1"/>
  <c r="T4984" i="1"/>
  <c r="S4984" i="1"/>
  <c r="R4984" i="1"/>
  <c r="O4984" i="1"/>
  <c r="N4984" i="1"/>
  <c r="M4984" i="1"/>
  <c r="T4983" i="1"/>
  <c r="S4983" i="1"/>
  <c r="R4983" i="1"/>
  <c r="O4983" i="1"/>
  <c r="N4983" i="1"/>
  <c r="M4983" i="1"/>
  <c r="T4982" i="1"/>
  <c r="S4982" i="1"/>
  <c r="R4982" i="1"/>
  <c r="O4982" i="1"/>
  <c r="N4982" i="1"/>
  <c r="M4982" i="1"/>
  <c r="T4981" i="1"/>
  <c r="S4981" i="1"/>
  <c r="R4981" i="1"/>
  <c r="O4981" i="1"/>
  <c r="N4981" i="1"/>
  <c r="M4981" i="1"/>
  <c r="T4980" i="1"/>
  <c r="S4980" i="1"/>
  <c r="R4980" i="1"/>
  <c r="O4980" i="1"/>
  <c r="N4980" i="1"/>
  <c r="M4980" i="1"/>
  <c r="T4979" i="1"/>
  <c r="S4979" i="1"/>
  <c r="R4979" i="1"/>
  <c r="O4979" i="1"/>
  <c r="N4979" i="1"/>
  <c r="M4979" i="1"/>
  <c r="T4978" i="1"/>
  <c r="S4978" i="1"/>
  <c r="R4978" i="1"/>
  <c r="O4978" i="1"/>
  <c r="N4978" i="1"/>
  <c r="M4978" i="1"/>
  <c r="T4977" i="1"/>
  <c r="S4977" i="1"/>
  <c r="R4977" i="1"/>
  <c r="O4977" i="1"/>
  <c r="N4977" i="1"/>
  <c r="M4977" i="1"/>
  <c r="T4976" i="1"/>
  <c r="S4976" i="1"/>
  <c r="R4976" i="1"/>
  <c r="O4976" i="1"/>
  <c r="N4976" i="1"/>
  <c r="M4976" i="1"/>
  <c r="T4975" i="1"/>
  <c r="S4975" i="1"/>
  <c r="R4975" i="1"/>
  <c r="O4975" i="1"/>
  <c r="N4975" i="1"/>
  <c r="M4975" i="1"/>
  <c r="T4974" i="1"/>
  <c r="S4974" i="1"/>
  <c r="R4974" i="1"/>
  <c r="O4974" i="1"/>
  <c r="N4974" i="1"/>
  <c r="M4974" i="1"/>
  <c r="T4973" i="1"/>
  <c r="S4973" i="1"/>
  <c r="R4973" i="1"/>
  <c r="O4973" i="1"/>
  <c r="N4973" i="1"/>
  <c r="M4973" i="1"/>
  <c r="T4972" i="1"/>
  <c r="S4972" i="1"/>
  <c r="R4972" i="1"/>
  <c r="O4972" i="1"/>
  <c r="N4972" i="1"/>
  <c r="M4972" i="1"/>
  <c r="T4971" i="1"/>
  <c r="S4971" i="1"/>
  <c r="R4971" i="1"/>
  <c r="O4971" i="1"/>
  <c r="N4971" i="1"/>
  <c r="M4971" i="1"/>
  <c r="T4970" i="1"/>
  <c r="S4970" i="1"/>
  <c r="R4970" i="1"/>
  <c r="O4970" i="1"/>
  <c r="N4970" i="1"/>
  <c r="M4970" i="1"/>
  <c r="T4969" i="1"/>
  <c r="S4969" i="1"/>
  <c r="R4969" i="1"/>
  <c r="O4969" i="1"/>
  <c r="N4969" i="1"/>
  <c r="M4969" i="1"/>
  <c r="T4968" i="1"/>
  <c r="S4968" i="1"/>
  <c r="R4968" i="1"/>
  <c r="O4968" i="1"/>
  <c r="N4968" i="1"/>
  <c r="M4968" i="1"/>
  <c r="T4967" i="1"/>
  <c r="S4967" i="1"/>
  <c r="R4967" i="1"/>
  <c r="O4967" i="1"/>
  <c r="N4967" i="1"/>
  <c r="M4967" i="1"/>
  <c r="T4966" i="1"/>
  <c r="S4966" i="1"/>
  <c r="R4966" i="1"/>
  <c r="O4966" i="1"/>
  <c r="N4966" i="1"/>
  <c r="M4966" i="1"/>
  <c r="T4965" i="1"/>
  <c r="S4965" i="1"/>
  <c r="R4965" i="1"/>
  <c r="O4965" i="1"/>
  <c r="N4965" i="1"/>
  <c r="M4965" i="1"/>
  <c r="T4964" i="1"/>
  <c r="S4964" i="1"/>
  <c r="R4964" i="1"/>
  <c r="O4964" i="1"/>
  <c r="N4964" i="1"/>
  <c r="M4964" i="1"/>
  <c r="T4963" i="1"/>
  <c r="S4963" i="1"/>
  <c r="R4963" i="1"/>
  <c r="O4963" i="1"/>
  <c r="N4963" i="1"/>
  <c r="M4963" i="1"/>
  <c r="T4962" i="1"/>
  <c r="S4962" i="1"/>
  <c r="R4962" i="1"/>
  <c r="O4962" i="1"/>
  <c r="N4962" i="1"/>
  <c r="M4962" i="1"/>
  <c r="T4961" i="1"/>
  <c r="S4961" i="1"/>
  <c r="R4961" i="1"/>
  <c r="O4961" i="1"/>
  <c r="N4961" i="1"/>
  <c r="M4961" i="1"/>
  <c r="T4960" i="1"/>
  <c r="S4960" i="1"/>
  <c r="R4960" i="1"/>
  <c r="O4960" i="1"/>
  <c r="N4960" i="1"/>
  <c r="M4960" i="1"/>
  <c r="T4959" i="1"/>
  <c r="S4959" i="1"/>
  <c r="R4959" i="1"/>
  <c r="O4959" i="1"/>
  <c r="N4959" i="1"/>
  <c r="M4959" i="1"/>
  <c r="T4958" i="1"/>
  <c r="S4958" i="1"/>
  <c r="R4958" i="1"/>
  <c r="O4958" i="1"/>
  <c r="N4958" i="1"/>
  <c r="M4958" i="1"/>
  <c r="T4957" i="1"/>
  <c r="S4957" i="1"/>
  <c r="R4957" i="1"/>
  <c r="O4957" i="1"/>
  <c r="N4957" i="1"/>
  <c r="M4957" i="1"/>
  <c r="T4956" i="1"/>
  <c r="S4956" i="1"/>
  <c r="R4956" i="1"/>
  <c r="O4956" i="1"/>
  <c r="N4956" i="1"/>
  <c r="M4956" i="1"/>
  <c r="T4955" i="1"/>
  <c r="S4955" i="1"/>
  <c r="R4955" i="1"/>
  <c r="O4955" i="1"/>
  <c r="N4955" i="1"/>
  <c r="M4955" i="1"/>
  <c r="T4954" i="1"/>
  <c r="S4954" i="1"/>
  <c r="R4954" i="1"/>
  <c r="O4954" i="1"/>
  <c r="N4954" i="1"/>
  <c r="M4954" i="1"/>
  <c r="T4953" i="1"/>
  <c r="S4953" i="1"/>
  <c r="R4953" i="1"/>
  <c r="O4953" i="1"/>
  <c r="N4953" i="1"/>
  <c r="M4953" i="1"/>
  <c r="T4952" i="1"/>
  <c r="S4952" i="1"/>
  <c r="R4952" i="1"/>
  <c r="O4952" i="1"/>
  <c r="N4952" i="1"/>
  <c r="M4952" i="1"/>
  <c r="T4951" i="1"/>
  <c r="S4951" i="1"/>
  <c r="R4951" i="1"/>
  <c r="O4951" i="1"/>
  <c r="N4951" i="1"/>
  <c r="M4951" i="1"/>
  <c r="T4950" i="1"/>
  <c r="S4950" i="1"/>
  <c r="R4950" i="1"/>
  <c r="O4950" i="1"/>
  <c r="N4950" i="1"/>
  <c r="M4950" i="1"/>
  <c r="T4949" i="1"/>
  <c r="S4949" i="1"/>
  <c r="R4949" i="1"/>
  <c r="O4949" i="1"/>
  <c r="N4949" i="1"/>
  <c r="M4949" i="1"/>
  <c r="T4948" i="1"/>
  <c r="S4948" i="1"/>
  <c r="R4948" i="1"/>
  <c r="O4948" i="1"/>
  <c r="N4948" i="1"/>
  <c r="M4948" i="1"/>
  <c r="T4947" i="1"/>
  <c r="S4947" i="1"/>
  <c r="R4947" i="1"/>
  <c r="O4947" i="1"/>
  <c r="N4947" i="1"/>
  <c r="M4947" i="1"/>
  <c r="T4946" i="1"/>
  <c r="S4946" i="1"/>
  <c r="R4946" i="1"/>
  <c r="O4946" i="1"/>
  <c r="N4946" i="1"/>
  <c r="M4946" i="1"/>
  <c r="T4945" i="1"/>
  <c r="S4945" i="1"/>
  <c r="R4945" i="1"/>
  <c r="O4945" i="1"/>
  <c r="N4945" i="1"/>
  <c r="M4945" i="1"/>
  <c r="T4944" i="1"/>
  <c r="S4944" i="1"/>
  <c r="R4944" i="1"/>
  <c r="O4944" i="1"/>
  <c r="N4944" i="1"/>
  <c r="M4944" i="1"/>
  <c r="T4943" i="1"/>
  <c r="S4943" i="1"/>
  <c r="R4943" i="1"/>
  <c r="O4943" i="1"/>
  <c r="N4943" i="1"/>
  <c r="M4943" i="1"/>
  <c r="T4942" i="1"/>
  <c r="S4942" i="1"/>
  <c r="R4942" i="1"/>
  <c r="O4942" i="1"/>
  <c r="N4942" i="1"/>
  <c r="M4942" i="1"/>
  <c r="T4941" i="1"/>
  <c r="S4941" i="1"/>
  <c r="R4941" i="1"/>
  <c r="O4941" i="1"/>
  <c r="N4941" i="1"/>
  <c r="M4941" i="1"/>
  <c r="T4940" i="1"/>
  <c r="S4940" i="1"/>
  <c r="R4940" i="1"/>
  <c r="O4940" i="1"/>
  <c r="N4940" i="1"/>
  <c r="M4940" i="1"/>
  <c r="T4939" i="1"/>
  <c r="S4939" i="1"/>
  <c r="R4939" i="1"/>
  <c r="O4939" i="1"/>
  <c r="N4939" i="1"/>
  <c r="M4939" i="1"/>
  <c r="T4938" i="1"/>
  <c r="S4938" i="1"/>
  <c r="R4938" i="1"/>
  <c r="O4938" i="1"/>
  <c r="N4938" i="1"/>
  <c r="M4938" i="1"/>
  <c r="T4937" i="1"/>
  <c r="S4937" i="1"/>
  <c r="R4937" i="1"/>
  <c r="O4937" i="1"/>
  <c r="N4937" i="1"/>
  <c r="M4937" i="1"/>
  <c r="T4936" i="1"/>
  <c r="S4936" i="1"/>
  <c r="R4936" i="1"/>
  <c r="O4936" i="1"/>
  <c r="N4936" i="1"/>
  <c r="M4936" i="1"/>
  <c r="T4935" i="1"/>
  <c r="S4935" i="1"/>
  <c r="R4935" i="1"/>
  <c r="O4935" i="1"/>
  <c r="N4935" i="1"/>
  <c r="M4935" i="1"/>
  <c r="T4934" i="1"/>
  <c r="S4934" i="1"/>
  <c r="R4934" i="1"/>
  <c r="O4934" i="1"/>
  <c r="N4934" i="1"/>
  <c r="M4934" i="1"/>
  <c r="T4933" i="1"/>
  <c r="S4933" i="1"/>
  <c r="R4933" i="1"/>
  <c r="O4933" i="1"/>
  <c r="N4933" i="1"/>
  <c r="M4933" i="1"/>
  <c r="T4932" i="1"/>
  <c r="S4932" i="1"/>
  <c r="R4932" i="1"/>
  <c r="O4932" i="1"/>
  <c r="N4932" i="1"/>
  <c r="M4932" i="1"/>
  <c r="T4931" i="1"/>
  <c r="S4931" i="1"/>
  <c r="R4931" i="1"/>
  <c r="O4931" i="1"/>
  <c r="N4931" i="1"/>
  <c r="M4931" i="1"/>
  <c r="T4930" i="1"/>
  <c r="S4930" i="1"/>
  <c r="R4930" i="1"/>
  <c r="O4930" i="1"/>
  <c r="N4930" i="1"/>
  <c r="M4930" i="1"/>
  <c r="T4929" i="1"/>
  <c r="S4929" i="1"/>
  <c r="R4929" i="1"/>
  <c r="O4929" i="1"/>
  <c r="N4929" i="1"/>
  <c r="M4929" i="1"/>
  <c r="T4928" i="1"/>
  <c r="S4928" i="1"/>
  <c r="R4928" i="1"/>
  <c r="O4928" i="1"/>
  <c r="N4928" i="1"/>
  <c r="M4928" i="1"/>
  <c r="T4927" i="1"/>
  <c r="S4927" i="1"/>
  <c r="R4927" i="1"/>
  <c r="O4927" i="1"/>
  <c r="N4927" i="1"/>
  <c r="M4927" i="1"/>
  <c r="T4926" i="1"/>
  <c r="S4926" i="1"/>
  <c r="R4926" i="1"/>
  <c r="O4926" i="1"/>
  <c r="N4926" i="1"/>
  <c r="M4926" i="1"/>
  <c r="T4925" i="1"/>
  <c r="S4925" i="1"/>
  <c r="R4925" i="1"/>
  <c r="O4925" i="1"/>
  <c r="N4925" i="1"/>
  <c r="M4925" i="1"/>
  <c r="T4924" i="1"/>
  <c r="S4924" i="1"/>
  <c r="R4924" i="1"/>
  <c r="O4924" i="1"/>
  <c r="N4924" i="1"/>
  <c r="M4924" i="1"/>
  <c r="T4923" i="1"/>
  <c r="S4923" i="1"/>
  <c r="R4923" i="1"/>
  <c r="O4923" i="1"/>
  <c r="N4923" i="1"/>
  <c r="M4923" i="1"/>
  <c r="T4922" i="1"/>
  <c r="S4922" i="1"/>
  <c r="R4922" i="1"/>
  <c r="O4922" i="1"/>
  <c r="N4922" i="1"/>
  <c r="M4922" i="1"/>
  <c r="T4921" i="1"/>
  <c r="S4921" i="1"/>
  <c r="R4921" i="1"/>
  <c r="O4921" i="1"/>
  <c r="N4921" i="1"/>
  <c r="M4921" i="1"/>
  <c r="T4920" i="1"/>
  <c r="S4920" i="1"/>
  <c r="R4920" i="1"/>
  <c r="O4920" i="1"/>
  <c r="N4920" i="1"/>
  <c r="M4920" i="1"/>
  <c r="T4919" i="1"/>
  <c r="S4919" i="1"/>
  <c r="R4919" i="1"/>
  <c r="O4919" i="1"/>
  <c r="N4919" i="1"/>
  <c r="M4919" i="1"/>
  <c r="T4918" i="1"/>
  <c r="S4918" i="1"/>
  <c r="R4918" i="1"/>
  <c r="O4918" i="1"/>
  <c r="N4918" i="1"/>
  <c r="M4918" i="1"/>
  <c r="T4917" i="1"/>
  <c r="S4917" i="1"/>
  <c r="R4917" i="1"/>
  <c r="O4917" i="1"/>
  <c r="N4917" i="1"/>
  <c r="M4917" i="1"/>
  <c r="T4916" i="1"/>
  <c r="S4916" i="1"/>
  <c r="R4916" i="1"/>
  <c r="O4916" i="1"/>
  <c r="N4916" i="1"/>
  <c r="M4916" i="1"/>
  <c r="T4915" i="1"/>
  <c r="S4915" i="1"/>
  <c r="R4915" i="1"/>
  <c r="O4915" i="1"/>
  <c r="N4915" i="1"/>
  <c r="M4915" i="1"/>
  <c r="T4914" i="1"/>
  <c r="S4914" i="1"/>
  <c r="R4914" i="1"/>
  <c r="O4914" i="1"/>
  <c r="N4914" i="1"/>
  <c r="M4914" i="1"/>
  <c r="T4913" i="1"/>
  <c r="S4913" i="1"/>
  <c r="R4913" i="1"/>
  <c r="O4913" i="1"/>
  <c r="N4913" i="1"/>
  <c r="M4913" i="1"/>
  <c r="T4912" i="1"/>
  <c r="S4912" i="1"/>
  <c r="R4912" i="1"/>
  <c r="O4912" i="1"/>
  <c r="N4912" i="1"/>
  <c r="M4912" i="1"/>
  <c r="T4911" i="1"/>
  <c r="S4911" i="1"/>
  <c r="R4911" i="1"/>
  <c r="O4911" i="1"/>
  <c r="N4911" i="1"/>
  <c r="M4911" i="1"/>
  <c r="T4910" i="1"/>
  <c r="S4910" i="1"/>
  <c r="R4910" i="1"/>
  <c r="O4910" i="1"/>
  <c r="N4910" i="1"/>
  <c r="M4910" i="1"/>
  <c r="T4909" i="1"/>
  <c r="S4909" i="1"/>
  <c r="R4909" i="1"/>
  <c r="O4909" i="1"/>
  <c r="N4909" i="1"/>
  <c r="M4909" i="1"/>
  <c r="T4908" i="1"/>
  <c r="S4908" i="1"/>
  <c r="R4908" i="1"/>
  <c r="O4908" i="1"/>
  <c r="N4908" i="1"/>
  <c r="M4908" i="1"/>
  <c r="T4907" i="1"/>
  <c r="S4907" i="1"/>
  <c r="R4907" i="1"/>
  <c r="O4907" i="1"/>
  <c r="N4907" i="1"/>
  <c r="M4907" i="1"/>
  <c r="T4906" i="1"/>
  <c r="S4906" i="1"/>
  <c r="R4906" i="1"/>
  <c r="O4906" i="1"/>
  <c r="N4906" i="1"/>
  <c r="M4906" i="1"/>
  <c r="T4905" i="1"/>
  <c r="S4905" i="1"/>
  <c r="R4905" i="1"/>
  <c r="O4905" i="1"/>
  <c r="N4905" i="1"/>
  <c r="M4905" i="1"/>
  <c r="T4904" i="1"/>
  <c r="S4904" i="1"/>
  <c r="R4904" i="1"/>
  <c r="O4904" i="1"/>
  <c r="N4904" i="1"/>
  <c r="M4904" i="1"/>
  <c r="T4903" i="1"/>
  <c r="S4903" i="1"/>
  <c r="R4903" i="1"/>
  <c r="O4903" i="1"/>
  <c r="N4903" i="1"/>
  <c r="M4903" i="1"/>
  <c r="T4902" i="1"/>
  <c r="S4902" i="1"/>
  <c r="R4902" i="1"/>
  <c r="O4902" i="1"/>
  <c r="N4902" i="1"/>
  <c r="M4902" i="1"/>
  <c r="T4901" i="1"/>
  <c r="S4901" i="1"/>
  <c r="R4901" i="1"/>
  <c r="O4901" i="1"/>
  <c r="N4901" i="1"/>
  <c r="M4901" i="1"/>
  <c r="T4900" i="1"/>
  <c r="S4900" i="1"/>
  <c r="R4900" i="1"/>
  <c r="O4900" i="1"/>
  <c r="N4900" i="1"/>
  <c r="M4900" i="1"/>
  <c r="T4899" i="1"/>
  <c r="S4899" i="1"/>
  <c r="R4899" i="1"/>
  <c r="O4899" i="1"/>
  <c r="N4899" i="1"/>
  <c r="M4899" i="1"/>
  <c r="T4898" i="1"/>
  <c r="S4898" i="1"/>
  <c r="R4898" i="1"/>
  <c r="O4898" i="1"/>
  <c r="N4898" i="1"/>
  <c r="M4898" i="1"/>
  <c r="T4897" i="1"/>
  <c r="S4897" i="1"/>
  <c r="R4897" i="1"/>
  <c r="O4897" i="1"/>
  <c r="N4897" i="1"/>
  <c r="M4897" i="1"/>
  <c r="T4896" i="1"/>
  <c r="S4896" i="1"/>
  <c r="R4896" i="1"/>
  <c r="O4896" i="1"/>
  <c r="N4896" i="1"/>
  <c r="M4896" i="1"/>
  <c r="T4895" i="1"/>
  <c r="S4895" i="1"/>
  <c r="R4895" i="1"/>
  <c r="O4895" i="1"/>
  <c r="N4895" i="1"/>
  <c r="M4895" i="1"/>
  <c r="T4894" i="1"/>
  <c r="S4894" i="1"/>
  <c r="R4894" i="1"/>
  <c r="O4894" i="1"/>
  <c r="N4894" i="1"/>
  <c r="M4894" i="1"/>
  <c r="T4893" i="1"/>
  <c r="S4893" i="1"/>
  <c r="R4893" i="1"/>
  <c r="O4893" i="1"/>
  <c r="N4893" i="1"/>
  <c r="M4893" i="1"/>
  <c r="T4892" i="1"/>
  <c r="S4892" i="1"/>
  <c r="R4892" i="1"/>
  <c r="O4892" i="1"/>
  <c r="N4892" i="1"/>
  <c r="M4892" i="1"/>
  <c r="T4891" i="1"/>
  <c r="S4891" i="1"/>
  <c r="R4891" i="1"/>
  <c r="O4891" i="1"/>
  <c r="N4891" i="1"/>
  <c r="M4891" i="1"/>
  <c r="T4890" i="1"/>
  <c r="S4890" i="1"/>
  <c r="R4890" i="1"/>
  <c r="O4890" i="1"/>
  <c r="N4890" i="1"/>
  <c r="M4890" i="1"/>
  <c r="T4889" i="1"/>
  <c r="S4889" i="1"/>
  <c r="R4889" i="1"/>
  <c r="O4889" i="1"/>
  <c r="N4889" i="1"/>
  <c r="M4889" i="1"/>
  <c r="T4888" i="1"/>
  <c r="S4888" i="1"/>
  <c r="R4888" i="1"/>
  <c r="O4888" i="1"/>
  <c r="N4888" i="1"/>
  <c r="M4888" i="1"/>
  <c r="T4887" i="1"/>
  <c r="S4887" i="1"/>
  <c r="R4887" i="1"/>
  <c r="O4887" i="1"/>
  <c r="N4887" i="1"/>
  <c r="M4887" i="1"/>
  <c r="T4886" i="1"/>
  <c r="S4886" i="1"/>
  <c r="R4886" i="1"/>
  <c r="O4886" i="1"/>
  <c r="N4886" i="1"/>
  <c r="M4886" i="1"/>
  <c r="T4885" i="1"/>
  <c r="S4885" i="1"/>
  <c r="R4885" i="1"/>
  <c r="O4885" i="1"/>
  <c r="N4885" i="1"/>
  <c r="M4885" i="1"/>
  <c r="T4884" i="1"/>
  <c r="S4884" i="1"/>
  <c r="R4884" i="1"/>
  <c r="O4884" i="1"/>
  <c r="N4884" i="1"/>
  <c r="M4884" i="1"/>
  <c r="T4883" i="1"/>
  <c r="S4883" i="1"/>
  <c r="R4883" i="1"/>
  <c r="O4883" i="1"/>
  <c r="N4883" i="1"/>
  <c r="M4883" i="1"/>
  <c r="T4882" i="1"/>
  <c r="S4882" i="1"/>
  <c r="R4882" i="1"/>
  <c r="O4882" i="1"/>
  <c r="N4882" i="1"/>
  <c r="M4882" i="1"/>
  <c r="T4881" i="1"/>
  <c r="S4881" i="1"/>
  <c r="R4881" i="1"/>
  <c r="O4881" i="1"/>
  <c r="N4881" i="1"/>
  <c r="M4881" i="1"/>
  <c r="T4880" i="1"/>
  <c r="S4880" i="1"/>
  <c r="R4880" i="1"/>
  <c r="O4880" i="1"/>
  <c r="N4880" i="1"/>
  <c r="M4880" i="1"/>
  <c r="T4879" i="1"/>
  <c r="S4879" i="1"/>
  <c r="R4879" i="1"/>
  <c r="O4879" i="1"/>
  <c r="N4879" i="1"/>
  <c r="M4879" i="1"/>
  <c r="T4878" i="1"/>
  <c r="S4878" i="1"/>
  <c r="R4878" i="1"/>
  <c r="O4878" i="1"/>
  <c r="N4878" i="1"/>
  <c r="M4878" i="1"/>
  <c r="T4877" i="1"/>
  <c r="S4877" i="1"/>
  <c r="R4877" i="1"/>
  <c r="O4877" i="1"/>
  <c r="N4877" i="1"/>
  <c r="M4877" i="1"/>
  <c r="T4876" i="1"/>
  <c r="S4876" i="1"/>
  <c r="R4876" i="1"/>
  <c r="O4876" i="1"/>
  <c r="N4876" i="1"/>
  <c r="M4876" i="1"/>
  <c r="T4875" i="1"/>
  <c r="S4875" i="1"/>
  <c r="R4875" i="1"/>
  <c r="O4875" i="1"/>
  <c r="N4875" i="1"/>
  <c r="M4875" i="1"/>
  <c r="T4874" i="1"/>
  <c r="S4874" i="1"/>
  <c r="R4874" i="1"/>
  <c r="O4874" i="1"/>
  <c r="N4874" i="1"/>
  <c r="M4874" i="1"/>
  <c r="T4873" i="1"/>
  <c r="S4873" i="1"/>
  <c r="R4873" i="1"/>
  <c r="O4873" i="1"/>
  <c r="N4873" i="1"/>
  <c r="M4873" i="1"/>
  <c r="T4872" i="1"/>
  <c r="S4872" i="1"/>
  <c r="R4872" i="1"/>
  <c r="O4872" i="1"/>
  <c r="N4872" i="1"/>
  <c r="M4872" i="1"/>
  <c r="T4871" i="1"/>
  <c r="S4871" i="1"/>
  <c r="R4871" i="1"/>
  <c r="O4871" i="1"/>
  <c r="N4871" i="1"/>
  <c r="M4871" i="1"/>
  <c r="T4870" i="1"/>
  <c r="S4870" i="1"/>
  <c r="R4870" i="1"/>
  <c r="O4870" i="1"/>
  <c r="N4870" i="1"/>
  <c r="M4870" i="1"/>
  <c r="T4869" i="1"/>
  <c r="S4869" i="1"/>
  <c r="R4869" i="1"/>
  <c r="O4869" i="1"/>
  <c r="N4869" i="1"/>
  <c r="M4869" i="1"/>
  <c r="T4868" i="1"/>
  <c r="S4868" i="1"/>
  <c r="R4868" i="1"/>
  <c r="O4868" i="1"/>
  <c r="N4868" i="1"/>
  <c r="M4868" i="1"/>
  <c r="T4867" i="1"/>
  <c r="S4867" i="1"/>
  <c r="R4867" i="1"/>
  <c r="O4867" i="1"/>
  <c r="N4867" i="1"/>
  <c r="M4867" i="1"/>
  <c r="T4866" i="1"/>
  <c r="S4866" i="1"/>
  <c r="R4866" i="1"/>
  <c r="O4866" i="1"/>
  <c r="N4866" i="1"/>
  <c r="M4866" i="1"/>
  <c r="T4865" i="1"/>
  <c r="S4865" i="1"/>
  <c r="R4865" i="1"/>
  <c r="O4865" i="1"/>
  <c r="N4865" i="1"/>
  <c r="M4865" i="1"/>
  <c r="T4864" i="1"/>
  <c r="S4864" i="1"/>
  <c r="R4864" i="1"/>
  <c r="O4864" i="1"/>
  <c r="N4864" i="1"/>
  <c r="M4864" i="1"/>
  <c r="T4863" i="1"/>
  <c r="S4863" i="1"/>
  <c r="R4863" i="1"/>
  <c r="O4863" i="1"/>
  <c r="N4863" i="1"/>
  <c r="M4863" i="1"/>
  <c r="T4862" i="1"/>
  <c r="S4862" i="1"/>
  <c r="R4862" i="1"/>
  <c r="O4862" i="1"/>
  <c r="N4862" i="1"/>
  <c r="M4862" i="1"/>
  <c r="T4861" i="1"/>
  <c r="S4861" i="1"/>
  <c r="R4861" i="1"/>
  <c r="O4861" i="1"/>
  <c r="N4861" i="1"/>
  <c r="M4861" i="1"/>
  <c r="T4860" i="1"/>
  <c r="S4860" i="1"/>
  <c r="R4860" i="1"/>
  <c r="O4860" i="1"/>
  <c r="N4860" i="1"/>
  <c r="M4860" i="1"/>
  <c r="T4859" i="1"/>
  <c r="S4859" i="1"/>
  <c r="R4859" i="1"/>
  <c r="O4859" i="1"/>
  <c r="N4859" i="1"/>
  <c r="M4859" i="1"/>
  <c r="T4858" i="1"/>
  <c r="S4858" i="1"/>
  <c r="R4858" i="1"/>
  <c r="O4858" i="1"/>
  <c r="N4858" i="1"/>
  <c r="M4858" i="1"/>
  <c r="T4857" i="1"/>
  <c r="S4857" i="1"/>
  <c r="R4857" i="1"/>
  <c r="O4857" i="1"/>
  <c r="N4857" i="1"/>
  <c r="M4857" i="1"/>
  <c r="T4856" i="1"/>
  <c r="S4856" i="1"/>
  <c r="R4856" i="1"/>
  <c r="O4856" i="1"/>
  <c r="N4856" i="1"/>
  <c r="M4856" i="1"/>
  <c r="T4855" i="1"/>
  <c r="S4855" i="1"/>
  <c r="R4855" i="1"/>
  <c r="O4855" i="1"/>
  <c r="N4855" i="1"/>
  <c r="M4855" i="1"/>
  <c r="T4854" i="1"/>
  <c r="S4854" i="1"/>
  <c r="R4854" i="1"/>
  <c r="O4854" i="1"/>
  <c r="N4854" i="1"/>
  <c r="M4854" i="1"/>
  <c r="T4853" i="1"/>
  <c r="S4853" i="1"/>
  <c r="R4853" i="1"/>
  <c r="O4853" i="1"/>
  <c r="N4853" i="1"/>
  <c r="M4853" i="1"/>
  <c r="T4852" i="1"/>
  <c r="S4852" i="1"/>
  <c r="R4852" i="1"/>
  <c r="O4852" i="1"/>
  <c r="N4852" i="1"/>
  <c r="M4852" i="1"/>
  <c r="T4851" i="1"/>
  <c r="S4851" i="1"/>
  <c r="R4851" i="1"/>
  <c r="O4851" i="1"/>
  <c r="N4851" i="1"/>
  <c r="M4851" i="1"/>
  <c r="T4850" i="1"/>
  <c r="S4850" i="1"/>
  <c r="R4850" i="1"/>
  <c r="O4850" i="1"/>
  <c r="N4850" i="1"/>
  <c r="M4850" i="1"/>
  <c r="T4849" i="1"/>
  <c r="S4849" i="1"/>
  <c r="R4849" i="1"/>
  <c r="O4849" i="1"/>
  <c r="N4849" i="1"/>
  <c r="M4849" i="1"/>
  <c r="T4848" i="1"/>
  <c r="S4848" i="1"/>
  <c r="R4848" i="1"/>
  <c r="O4848" i="1"/>
  <c r="N4848" i="1"/>
  <c r="M4848" i="1"/>
  <c r="T4847" i="1"/>
  <c r="S4847" i="1"/>
  <c r="R4847" i="1"/>
  <c r="O4847" i="1"/>
  <c r="N4847" i="1"/>
  <c r="M4847" i="1"/>
  <c r="T4846" i="1"/>
  <c r="S4846" i="1"/>
  <c r="R4846" i="1"/>
  <c r="O4846" i="1"/>
  <c r="N4846" i="1"/>
  <c r="M4846" i="1"/>
  <c r="T4845" i="1"/>
  <c r="S4845" i="1"/>
  <c r="R4845" i="1"/>
  <c r="O4845" i="1"/>
  <c r="N4845" i="1"/>
  <c r="M4845" i="1"/>
  <c r="T4844" i="1"/>
  <c r="S4844" i="1"/>
  <c r="R4844" i="1"/>
  <c r="O4844" i="1"/>
  <c r="N4844" i="1"/>
  <c r="M4844" i="1"/>
  <c r="T4843" i="1"/>
  <c r="S4843" i="1"/>
  <c r="R4843" i="1"/>
  <c r="O4843" i="1"/>
  <c r="N4843" i="1"/>
  <c r="M4843" i="1"/>
  <c r="T4842" i="1"/>
  <c r="S4842" i="1"/>
  <c r="R4842" i="1"/>
  <c r="O4842" i="1"/>
  <c r="N4842" i="1"/>
  <c r="M4842" i="1"/>
  <c r="T4841" i="1"/>
  <c r="S4841" i="1"/>
  <c r="R4841" i="1"/>
  <c r="O4841" i="1"/>
  <c r="N4841" i="1"/>
  <c r="M4841" i="1"/>
  <c r="T4840" i="1"/>
  <c r="S4840" i="1"/>
  <c r="R4840" i="1"/>
  <c r="O4840" i="1"/>
  <c r="N4840" i="1"/>
  <c r="M4840" i="1"/>
  <c r="T4839" i="1"/>
  <c r="S4839" i="1"/>
  <c r="R4839" i="1"/>
  <c r="O4839" i="1"/>
  <c r="N4839" i="1"/>
  <c r="M4839" i="1"/>
  <c r="T4838" i="1"/>
  <c r="S4838" i="1"/>
  <c r="R4838" i="1"/>
  <c r="O4838" i="1"/>
  <c r="N4838" i="1"/>
  <c r="M4838" i="1"/>
  <c r="T4837" i="1"/>
  <c r="S4837" i="1"/>
  <c r="R4837" i="1"/>
  <c r="O4837" i="1"/>
  <c r="N4837" i="1"/>
  <c r="M4837" i="1"/>
  <c r="T4836" i="1"/>
  <c r="S4836" i="1"/>
  <c r="R4836" i="1"/>
  <c r="O4836" i="1"/>
  <c r="N4836" i="1"/>
  <c r="M4836" i="1"/>
  <c r="T4835" i="1"/>
  <c r="S4835" i="1"/>
  <c r="R4835" i="1"/>
  <c r="O4835" i="1"/>
  <c r="N4835" i="1"/>
  <c r="M4835" i="1"/>
  <c r="T4834" i="1"/>
  <c r="S4834" i="1"/>
  <c r="R4834" i="1"/>
  <c r="O4834" i="1"/>
  <c r="N4834" i="1"/>
  <c r="M4834" i="1"/>
  <c r="T4833" i="1"/>
  <c r="S4833" i="1"/>
  <c r="R4833" i="1"/>
  <c r="O4833" i="1"/>
  <c r="N4833" i="1"/>
  <c r="M4833" i="1"/>
  <c r="T4832" i="1"/>
  <c r="S4832" i="1"/>
  <c r="R4832" i="1"/>
  <c r="O4832" i="1"/>
  <c r="N4832" i="1"/>
  <c r="M4832" i="1"/>
  <c r="T4831" i="1"/>
  <c r="S4831" i="1"/>
  <c r="R4831" i="1"/>
  <c r="O4831" i="1"/>
  <c r="N4831" i="1"/>
  <c r="M4831" i="1"/>
  <c r="T4830" i="1"/>
  <c r="S4830" i="1"/>
  <c r="R4830" i="1"/>
  <c r="O4830" i="1"/>
  <c r="N4830" i="1"/>
  <c r="M4830" i="1"/>
  <c r="T4829" i="1"/>
  <c r="S4829" i="1"/>
  <c r="R4829" i="1"/>
  <c r="O4829" i="1"/>
  <c r="N4829" i="1"/>
  <c r="M4829" i="1"/>
  <c r="T4828" i="1"/>
  <c r="S4828" i="1"/>
  <c r="R4828" i="1"/>
  <c r="O4828" i="1"/>
  <c r="N4828" i="1"/>
  <c r="M4828" i="1"/>
  <c r="T4827" i="1"/>
  <c r="S4827" i="1"/>
  <c r="R4827" i="1"/>
  <c r="O4827" i="1"/>
  <c r="N4827" i="1"/>
  <c r="M4827" i="1"/>
  <c r="T4826" i="1"/>
  <c r="S4826" i="1"/>
  <c r="R4826" i="1"/>
  <c r="O4826" i="1"/>
  <c r="N4826" i="1"/>
  <c r="M4826" i="1"/>
  <c r="T4825" i="1"/>
  <c r="S4825" i="1"/>
  <c r="R4825" i="1"/>
  <c r="O4825" i="1"/>
  <c r="N4825" i="1"/>
  <c r="M4825" i="1"/>
  <c r="T4824" i="1"/>
  <c r="S4824" i="1"/>
  <c r="R4824" i="1"/>
  <c r="O4824" i="1"/>
  <c r="N4824" i="1"/>
  <c r="M4824" i="1"/>
  <c r="T4823" i="1"/>
  <c r="S4823" i="1"/>
  <c r="R4823" i="1"/>
  <c r="O4823" i="1"/>
  <c r="N4823" i="1"/>
  <c r="M4823" i="1"/>
  <c r="T4822" i="1"/>
  <c r="S4822" i="1"/>
  <c r="R4822" i="1"/>
  <c r="O4822" i="1"/>
  <c r="N4822" i="1"/>
  <c r="M4822" i="1"/>
  <c r="T4821" i="1"/>
  <c r="S4821" i="1"/>
  <c r="R4821" i="1"/>
  <c r="O4821" i="1"/>
  <c r="N4821" i="1"/>
  <c r="M4821" i="1"/>
  <c r="T4820" i="1"/>
  <c r="S4820" i="1"/>
  <c r="R4820" i="1"/>
  <c r="O4820" i="1"/>
  <c r="N4820" i="1"/>
  <c r="M4820" i="1"/>
  <c r="T4819" i="1"/>
  <c r="S4819" i="1"/>
  <c r="R4819" i="1"/>
  <c r="O4819" i="1"/>
  <c r="N4819" i="1"/>
  <c r="M4819" i="1"/>
  <c r="T4818" i="1"/>
  <c r="S4818" i="1"/>
  <c r="R4818" i="1"/>
  <c r="O4818" i="1"/>
  <c r="N4818" i="1"/>
  <c r="M4818" i="1"/>
  <c r="T4817" i="1"/>
  <c r="S4817" i="1"/>
  <c r="R4817" i="1"/>
  <c r="O4817" i="1"/>
  <c r="N4817" i="1"/>
  <c r="M4817" i="1"/>
  <c r="T4816" i="1"/>
  <c r="S4816" i="1"/>
  <c r="R4816" i="1"/>
  <c r="O4816" i="1"/>
  <c r="N4816" i="1"/>
  <c r="M4816" i="1"/>
  <c r="T4815" i="1"/>
  <c r="S4815" i="1"/>
  <c r="R4815" i="1"/>
  <c r="O4815" i="1"/>
  <c r="N4815" i="1"/>
  <c r="M4815" i="1"/>
  <c r="T4814" i="1"/>
  <c r="S4814" i="1"/>
  <c r="R4814" i="1"/>
  <c r="O4814" i="1"/>
  <c r="N4814" i="1"/>
  <c r="M4814" i="1"/>
  <c r="T4813" i="1"/>
  <c r="S4813" i="1"/>
  <c r="R4813" i="1"/>
  <c r="O4813" i="1"/>
  <c r="N4813" i="1"/>
  <c r="M4813" i="1"/>
  <c r="T4812" i="1"/>
  <c r="S4812" i="1"/>
  <c r="R4812" i="1"/>
  <c r="O4812" i="1"/>
  <c r="N4812" i="1"/>
  <c r="M4812" i="1"/>
  <c r="T4811" i="1"/>
  <c r="S4811" i="1"/>
  <c r="R4811" i="1"/>
  <c r="O4811" i="1"/>
  <c r="N4811" i="1"/>
  <c r="M4811" i="1"/>
  <c r="T4810" i="1"/>
  <c r="S4810" i="1"/>
  <c r="R4810" i="1"/>
  <c r="O4810" i="1"/>
  <c r="N4810" i="1"/>
  <c r="M4810" i="1"/>
  <c r="T4809" i="1"/>
  <c r="S4809" i="1"/>
  <c r="R4809" i="1"/>
  <c r="O4809" i="1"/>
  <c r="N4809" i="1"/>
  <c r="M4809" i="1"/>
  <c r="T4808" i="1"/>
  <c r="S4808" i="1"/>
  <c r="R4808" i="1"/>
  <c r="O4808" i="1"/>
  <c r="N4808" i="1"/>
  <c r="M4808" i="1"/>
  <c r="T4807" i="1"/>
  <c r="S4807" i="1"/>
  <c r="R4807" i="1"/>
  <c r="O4807" i="1"/>
  <c r="N4807" i="1"/>
  <c r="M4807" i="1"/>
  <c r="T4806" i="1"/>
  <c r="S4806" i="1"/>
  <c r="R4806" i="1"/>
  <c r="O4806" i="1"/>
  <c r="N4806" i="1"/>
  <c r="M4806" i="1"/>
  <c r="T4805" i="1"/>
  <c r="S4805" i="1"/>
  <c r="R4805" i="1"/>
  <c r="O4805" i="1"/>
  <c r="N4805" i="1"/>
  <c r="M4805" i="1"/>
  <c r="T4804" i="1"/>
  <c r="S4804" i="1"/>
  <c r="R4804" i="1"/>
  <c r="O4804" i="1"/>
  <c r="N4804" i="1"/>
  <c r="M4804" i="1"/>
  <c r="T4803" i="1"/>
  <c r="S4803" i="1"/>
  <c r="R4803" i="1"/>
  <c r="O4803" i="1"/>
  <c r="N4803" i="1"/>
  <c r="M4803" i="1"/>
  <c r="T4802" i="1"/>
  <c r="S4802" i="1"/>
  <c r="R4802" i="1"/>
  <c r="O4802" i="1"/>
  <c r="N4802" i="1"/>
  <c r="M4802" i="1"/>
  <c r="T4801" i="1"/>
  <c r="S4801" i="1"/>
  <c r="R4801" i="1"/>
  <c r="O4801" i="1"/>
  <c r="N4801" i="1"/>
  <c r="M4801" i="1"/>
  <c r="T4800" i="1"/>
  <c r="S4800" i="1"/>
  <c r="R4800" i="1"/>
  <c r="O4800" i="1"/>
  <c r="N4800" i="1"/>
  <c r="M4800" i="1"/>
  <c r="T4799" i="1"/>
  <c r="S4799" i="1"/>
  <c r="R4799" i="1"/>
  <c r="O4799" i="1"/>
  <c r="N4799" i="1"/>
  <c r="M4799" i="1"/>
  <c r="T4798" i="1"/>
  <c r="S4798" i="1"/>
  <c r="R4798" i="1"/>
  <c r="O4798" i="1"/>
  <c r="N4798" i="1"/>
  <c r="M4798" i="1"/>
  <c r="T4797" i="1"/>
  <c r="S4797" i="1"/>
  <c r="R4797" i="1"/>
  <c r="O4797" i="1"/>
  <c r="N4797" i="1"/>
  <c r="M4797" i="1"/>
  <c r="T4796" i="1"/>
  <c r="S4796" i="1"/>
  <c r="R4796" i="1"/>
  <c r="O4796" i="1"/>
  <c r="N4796" i="1"/>
  <c r="M4796" i="1"/>
  <c r="T4795" i="1"/>
  <c r="S4795" i="1"/>
  <c r="R4795" i="1"/>
  <c r="O4795" i="1"/>
  <c r="N4795" i="1"/>
  <c r="M4795" i="1"/>
  <c r="T4794" i="1"/>
  <c r="S4794" i="1"/>
  <c r="R4794" i="1"/>
  <c r="O4794" i="1"/>
  <c r="N4794" i="1"/>
  <c r="M4794" i="1"/>
  <c r="T4793" i="1"/>
  <c r="S4793" i="1"/>
  <c r="R4793" i="1"/>
  <c r="O4793" i="1"/>
  <c r="N4793" i="1"/>
  <c r="M4793" i="1"/>
  <c r="T4792" i="1"/>
  <c r="S4792" i="1"/>
  <c r="R4792" i="1"/>
  <c r="O4792" i="1"/>
  <c r="N4792" i="1"/>
  <c r="M4792" i="1"/>
  <c r="T4791" i="1"/>
  <c r="S4791" i="1"/>
  <c r="R4791" i="1"/>
  <c r="O4791" i="1"/>
  <c r="N4791" i="1"/>
  <c r="M4791" i="1"/>
  <c r="T4790" i="1"/>
  <c r="S4790" i="1"/>
  <c r="R4790" i="1"/>
  <c r="O4790" i="1"/>
  <c r="N4790" i="1"/>
  <c r="M4790" i="1"/>
  <c r="T4789" i="1"/>
  <c r="S4789" i="1"/>
  <c r="R4789" i="1"/>
  <c r="O4789" i="1"/>
  <c r="N4789" i="1"/>
  <c r="M4789" i="1"/>
  <c r="T4788" i="1"/>
  <c r="S4788" i="1"/>
  <c r="R4788" i="1"/>
  <c r="O4788" i="1"/>
  <c r="N4788" i="1"/>
  <c r="M4788" i="1"/>
  <c r="T4787" i="1"/>
  <c r="S4787" i="1"/>
  <c r="R4787" i="1"/>
  <c r="O4787" i="1"/>
  <c r="N4787" i="1"/>
  <c r="M4787" i="1"/>
  <c r="T4786" i="1"/>
  <c r="S4786" i="1"/>
  <c r="R4786" i="1"/>
  <c r="O4786" i="1"/>
  <c r="N4786" i="1"/>
  <c r="M4786" i="1"/>
  <c r="T4785" i="1"/>
  <c r="S4785" i="1"/>
  <c r="R4785" i="1"/>
  <c r="O4785" i="1"/>
  <c r="N4785" i="1"/>
  <c r="M4785" i="1"/>
  <c r="T4784" i="1"/>
  <c r="S4784" i="1"/>
  <c r="R4784" i="1"/>
  <c r="O4784" i="1"/>
  <c r="N4784" i="1"/>
  <c r="M4784" i="1"/>
  <c r="T4783" i="1"/>
  <c r="S4783" i="1"/>
  <c r="R4783" i="1"/>
  <c r="O4783" i="1"/>
  <c r="N4783" i="1"/>
  <c r="M4783" i="1"/>
  <c r="T4782" i="1"/>
  <c r="S4782" i="1"/>
  <c r="R4782" i="1"/>
  <c r="O4782" i="1"/>
  <c r="N4782" i="1"/>
  <c r="M4782" i="1"/>
  <c r="T4781" i="1"/>
  <c r="S4781" i="1"/>
  <c r="R4781" i="1"/>
  <c r="O4781" i="1"/>
  <c r="N4781" i="1"/>
  <c r="M4781" i="1"/>
  <c r="T4780" i="1"/>
  <c r="S4780" i="1"/>
  <c r="R4780" i="1"/>
  <c r="O4780" i="1"/>
  <c r="N4780" i="1"/>
  <c r="M4780" i="1"/>
  <c r="T4779" i="1"/>
  <c r="S4779" i="1"/>
  <c r="R4779" i="1"/>
  <c r="O4779" i="1"/>
  <c r="N4779" i="1"/>
  <c r="M4779" i="1"/>
  <c r="T4778" i="1"/>
  <c r="S4778" i="1"/>
  <c r="R4778" i="1"/>
  <c r="O4778" i="1"/>
  <c r="N4778" i="1"/>
  <c r="M4778" i="1"/>
  <c r="T4777" i="1"/>
  <c r="S4777" i="1"/>
  <c r="R4777" i="1"/>
  <c r="O4777" i="1"/>
  <c r="N4777" i="1"/>
  <c r="M4777" i="1"/>
  <c r="T4776" i="1"/>
  <c r="S4776" i="1"/>
  <c r="R4776" i="1"/>
  <c r="O4776" i="1"/>
  <c r="N4776" i="1"/>
  <c r="M4776" i="1"/>
  <c r="T4775" i="1"/>
  <c r="S4775" i="1"/>
  <c r="R4775" i="1"/>
  <c r="O4775" i="1"/>
  <c r="N4775" i="1"/>
  <c r="M4775" i="1"/>
  <c r="T4774" i="1"/>
  <c r="S4774" i="1"/>
  <c r="R4774" i="1"/>
  <c r="O4774" i="1"/>
  <c r="N4774" i="1"/>
  <c r="M4774" i="1"/>
  <c r="T4773" i="1"/>
  <c r="S4773" i="1"/>
  <c r="R4773" i="1"/>
  <c r="O4773" i="1"/>
  <c r="N4773" i="1"/>
  <c r="M4773" i="1"/>
  <c r="T4772" i="1"/>
  <c r="S4772" i="1"/>
  <c r="R4772" i="1"/>
  <c r="O4772" i="1"/>
  <c r="N4772" i="1"/>
  <c r="M4772" i="1"/>
  <c r="T4771" i="1"/>
  <c r="S4771" i="1"/>
  <c r="R4771" i="1"/>
  <c r="O4771" i="1"/>
  <c r="N4771" i="1"/>
  <c r="M4771" i="1"/>
  <c r="T4770" i="1"/>
  <c r="S4770" i="1"/>
  <c r="R4770" i="1"/>
  <c r="O4770" i="1"/>
  <c r="N4770" i="1"/>
  <c r="M4770" i="1"/>
  <c r="T4769" i="1"/>
  <c r="S4769" i="1"/>
  <c r="R4769" i="1"/>
  <c r="O4769" i="1"/>
  <c r="N4769" i="1"/>
  <c r="M4769" i="1"/>
  <c r="T4768" i="1"/>
  <c r="S4768" i="1"/>
  <c r="R4768" i="1"/>
  <c r="O4768" i="1"/>
  <c r="N4768" i="1"/>
  <c r="M4768" i="1"/>
  <c r="T4767" i="1"/>
  <c r="S4767" i="1"/>
  <c r="R4767" i="1"/>
  <c r="O4767" i="1"/>
  <c r="N4767" i="1"/>
  <c r="M4767" i="1"/>
  <c r="T4766" i="1"/>
  <c r="S4766" i="1"/>
  <c r="R4766" i="1"/>
  <c r="O4766" i="1"/>
  <c r="N4766" i="1"/>
  <c r="M4766" i="1"/>
  <c r="T4765" i="1"/>
  <c r="S4765" i="1"/>
  <c r="R4765" i="1"/>
  <c r="O4765" i="1"/>
  <c r="N4765" i="1"/>
  <c r="M4765" i="1"/>
  <c r="T4764" i="1"/>
  <c r="S4764" i="1"/>
  <c r="R4764" i="1"/>
  <c r="O4764" i="1"/>
  <c r="N4764" i="1"/>
  <c r="M4764" i="1"/>
  <c r="T4763" i="1"/>
  <c r="S4763" i="1"/>
  <c r="R4763" i="1"/>
  <c r="O4763" i="1"/>
  <c r="N4763" i="1"/>
  <c r="M4763" i="1"/>
  <c r="T4762" i="1"/>
  <c r="S4762" i="1"/>
  <c r="R4762" i="1"/>
  <c r="O4762" i="1"/>
  <c r="N4762" i="1"/>
  <c r="M4762" i="1"/>
  <c r="T4761" i="1"/>
  <c r="S4761" i="1"/>
  <c r="R4761" i="1"/>
  <c r="O4761" i="1"/>
  <c r="N4761" i="1"/>
  <c r="M4761" i="1"/>
  <c r="T4760" i="1"/>
  <c r="S4760" i="1"/>
  <c r="R4760" i="1"/>
  <c r="O4760" i="1"/>
  <c r="N4760" i="1"/>
  <c r="M4760" i="1"/>
  <c r="T4759" i="1"/>
  <c r="S4759" i="1"/>
  <c r="R4759" i="1"/>
  <c r="O4759" i="1"/>
  <c r="N4759" i="1"/>
  <c r="M4759" i="1"/>
  <c r="T4758" i="1"/>
  <c r="S4758" i="1"/>
  <c r="R4758" i="1"/>
  <c r="O4758" i="1"/>
  <c r="N4758" i="1"/>
  <c r="M4758" i="1"/>
  <c r="T4757" i="1"/>
  <c r="S4757" i="1"/>
  <c r="R4757" i="1"/>
  <c r="O4757" i="1"/>
  <c r="N4757" i="1"/>
  <c r="M4757" i="1"/>
  <c r="T4756" i="1"/>
  <c r="S4756" i="1"/>
  <c r="R4756" i="1"/>
  <c r="O4756" i="1"/>
  <c r="N4756" i="1"/>
  <c r="M4756" i="1"/>
  <c r="T4755" i="1"/>
  <c r="S4755" i="1"/>
  <c r="R4755" i="1"/>
  <c r="O4755" i="1"/>
  <c r="N4755" i="1"/>
  <c r="M4755" i="1"/>
  <c r="T4754" i="1"/>
  <c r="S4754" i="1"/>
  <c r="R4754" i="1"/>
  <c r="O4754" i="1"/>
  <c r="N4754" i="1"/>
  <c r="M4754" i="1"/>
  <c r="T4753" i="1"/>
  <c r="S4753" i="1"/>
  <c r="R4753" i="1"/>
  <c r="O4753" i="1"/>
  <c r="N4753" i="1"/>
  <c r="M4753" i="1"/>
  <c r="T4752" i="1"/>
  <c r="S4752" i="1"/>
  <c r="R4752" i="1"/>
  <c r="O4752" i="1"/>
  <c r="N4752" i="1"/>
  <c r="M4752" i="1"/>
  <c r="T4751" i="1"/>
  <c r="S4751" i="1"/>
  <c r="R4751" i="1"/>
  <c r="O4751" i="1"/>
  <c r="N4751" i="1"/>
  <c r="M4751" i="1"/>
  <c r="T4750" i="1"/>
  <c r="S4750" i="1"/>
  <c r="R4750" i="1"/>
  <c r="O4750" i="1"/>
  <c r="N4750" i="1"/>
  <c r="M4750" i="1"/>
  <c r="T4749" i="1"/>
  <c r="S4749" i="1"/>
  <c r="R4749" i="1"/>
  <c r="O4749" i="1"/>
  <c r="N4749" i="1"/>
  <c r="M4749" i="1"/>
  <c r="T4748" i="1"/>
  <c r="S4748" i="1"/>
  <c r="R4748" i="1"/>
  <c r="O4748" i="1"/>
  <c r="N4748" i="1"/>
  <c r="M4748" i="1"/>
  <c r="T4747" i="1"/>
  <c r="S4747" i="1"/>
  <c r="R4747" i="1"/>
  <c r="O4747" i="1"/>
  <c r="N4747" i="1"/>
  <c r="M4747" i="1"/>
  <c r="T4746" i="1"/>
  <c r="S4746" i="1"/>
  <c r="R4746" i="1"/>
  <c r="O4746" i="1"/>
  <c r="N4746" i="1"/>
  <c r="M4746" i="1"/>
  <c r="T4745" i="1"/>
  <c r="S4745" i="1"/>
  <c r="R4745" i="1"/>
  <c r="O4745" i="1"/>
  <c r="N4745" i="1"/>
  <c r="M4745" i="1"/>
  <c r="T4744" i="1"/>
  <c r="S4744" i="1"/>
  <c r="R4744" i="1"/>
  <c r="O4744" i="1"/>
  <c r="N4744" i="1"/>
  <c r="M4744" i="1"/>
  <c r="T4743" i="1"/>
  <c r="S4743" i="1"/>
  <c r="R4743" i="1"/>
  <c r="O4743" i="1"/>
  <c r="N4743" i="1"/>
  <c r="M4743" i="1"/>
  <c r="T4742" i="1"/>
  <c r="S4742" i="1"/>
  <c r="R4742" i="1"/>
  <c r="O4742" i="1"/>
  <c r="N4742" i="1"/>
  <c r="M4742" i="1"/>
  <c r="T4741" i="1"/>
  <c r="S4741" i="1"/>
  <c r="R4741" i="1"/>
  <c r="O4741" i="1"/>
  <c r="N4741" i="1"/>
  <c r="M4741" i="1"/>
  <c r="T4740" i="1"/>
  <c r="S4740" i="1"/>
  <c r="R4740" i="1"/>
  <c r="O4740" i="1"/>
  <c r="N4740" i="1"/>
  <c r="M4740" i="1"/>
  <c r="T4739" i="1"/>
  <c r="S4739" i="1"/>
  <c r="R4739" i="1"/>
  <c r="O4739" i="1"/>
  <c r="N4739" i="1"/>
  <c r="M4739" i="1"/>
  <c r="T4738" i="1"/>
  <c r="S4738" i="1"/>
  <c r="R4738" i="1"/>
  <c r="O4738" i="1"/>
  <c r="N4738" i="1"/>
  <c r="M4738" i="1"/>
  <c r="T4737" i="1"/>
  <c r="S4737" i="1"/>
  <c r="R4737" i="1"/>
  <c r="O4737" i="1"/>
  <c r="N4737" i="1"/>
  <c r="M4737" i="1"/>
  <c r="T4736" i="1"/>
  <c r="S4736" i="1"/>
  <c r="R4736" i="1"/>
  <c r="O4736" i="1"/>
  <c r="N4736" i="1"/>
  <c r="M4736" i="1"/>
  <c r="T4735" i="1"/>
  <c r="S4735" i="1"/>
  <c r="R4735" i="1"/>
  <c r="O4735" i="1"/>
  <c r="N4735" i="1"/>
  <c r="M4735" i="1"/>
  <c r="T4734" i="1"/>
  <c r="S4734" i="1"/>
  <c r="R4734" i="1"/>
  <c r="O4734" i="1"/>
  <c r="N4734" i="1"/>
  <c r="M4734" i="1"/>
  <c r="T4733" i="1"/>
  <c r="S4733" i="1"/>
  <c r="R4733" i="1"/>
  <c r="O4733" i="1"/>
  <c r="N4733" i="1"/>
  <c r="M4733" i="1"/>
  <c r="T4732" i="1"/>
  <c r="S4732" i="1"/>
  <c r="R4732" i="1"/>
  <c r="O4732" i="1"/>
  <c r="N4732" i="1"/>
  <c r="M4732" i="1"/>
  <c r="T4731" i="1"/>
  <c r="S4731" i="1"/>
  <c r="R4731" i="1"/>
  <c r="O4731" i="1"/>
  <c r="N4731" i="1"/>
  <c r="M4731" i="1"/>
  <c r="T4730" i="1"/>
  <c r="S4730" i="1"/>
  <c r="R4730" i="1"/>
  <c r="O4730" i="1"/>
  <c r="N4730" i="1"/>
  <c r="M4730" i="1"/>
  <c r="T4729" i="1"/>
  <c r="S4729" i="1"/>
  <c r="R4729" i="1"/>
  <c r="O4729" i="1"/>
  <c r="N4729" i="1"/>
  <c r="M4729" i="1"/>
  <c r="T4728" i="1"/>
  <c r="S4728" i="1"/>
  <c r="R4728" i="1"/>
  <c r="O4728" i="1"/>
  <c r="N4728" i="1"/>
  <c r="M4728" i="1"/>
  <c r="T4727" i="1"/>
  <c r="S4727" i="1"/>
  <c r="R4727" i="1"/>
  <c r="O4727" i="1"/>
  <c r="N4727" i="1"/>
  <c r="M4727" i="1"/>
  <c r="T4726" i="1"/>
  <c r="S4726" i="1"/>
  <c r="R4726" i="1"/>
  <c r="O4726" i="1"/>
  <c r="N4726" i="1"/>
  <c r="M4726" i="1"/>
  <c r="T4725" i="1"/>
  <c r="S4725" i="1"/>
  <c r="R4725" i="1"/>
  <c r="O4725" i="1"/>
  <c r="N4725" i="1"/>
  <c r="M4725" i="1"/>
  <c r="T4724" i="1"/>
  <c r="S4724" i="1"/>
  <c r="R4724" i="1"/>
  <c r="O4724" i="1"/>
  <c r="N4724" i="1"/>
  <c r="M4724" i="1"/>
  <c r="T4723" i="1"/>
  <c r="S4723" i="1"/>
  <c r="R4723" i="1"/>
  <c r="O4723" i="1"/>
  <c r="N4723" i="1"/>
  <c r="M4723" i="1"/>
  <c r="T4722" i="1"/>
  <c r="S4722" i="1"/>
  <c r="R4722" i="1"/>
  <c r="O4722" i="1"/>
  <c r="N4722" i="1"/>
  <c r="M4722" i="1"/>
  <c r="T4721" i="1"/>
  <c r="S4721" i="1"/>
  <c r="R4721" i="1"/>
  <c r="O4721" i="1"/>
  <c r="N4721" i="1"/>
  <c r="M4721" i="1"/>
  <c r="T4720" i="1"/>
  <c r="S4720" i="1"/>
  <c r="R4720" i="1"/>
  <c r="O4720" i="1"/>
  <c r="N4720" i="1"/>
  <c r="M4720" i="1"/>
  <c r="T4719" i="1"/>
  <c r="S4719" i="1"/>
  <c r="R4719" i="1"/>
  <c r="O4719" i="1"/>
  <c r="N4719" i="1"/>
  <c r="M4719" i="1"/>
  <c r="T4718" i="1"/>
  <c r="S4718" i="1"/>
  <c r="R4718" i="1"/>
  <c r="O4718" i="1"/>
  <c r="N4718" i="1"/>
  <c r="M4718" i="1"/>
  <c r="T4717" i="1"/>
  <c r="S4717" i="1"/>
  <c r="R4717" i="1"/>
  <c r="O4717" i="1"/>
  <c r="N4717" i="1"/>
  <c r="M4717" i="1"/>
  <c r="T4716" i="1"/>
  <c r="S4716" i="1"/>
  <c r="R4716" i="1"/>
  <c r="O4716" i="1"/>
  <c r="N4716" i="1"/>
  <c r="M4716" i="1"/>
  <c r="T4715" i="1"/>
  <c r="S4715" i="1"/>
  <c r="R4715" i="1"/>
  <c r="O4715" i="1"/>
  <c r="N4715" i="1"/>
  <c r="M4715" i="1"/>
  <c r="T4714" i="1"/>
  <c r="S4714" i="1"/>
  <c r="R4714" i="1"/>
  <c r="O4714" i="1"/>
  <c r="N4714" i="1"/>
  <c r="M4714" i="1"/>
  <c r="T4713" i="1"/>
  <c r="S4713" i="1"/>
  <c r="R4713" i="1"/>
  <c r="O4713" i="1"/>
  <c r="N4713" i="1"/>
  <c r="M4713" i="1"/>
  <c r="T4712" i="1"/>
  <c r="S4712" i="1"/>
  <c r="R4712" i="1"/>
  <c r="O4712" i="1"/>
  <c r="N4712" i="1"/>
  <c r="M4712" i="1"/>
  <c r="T4711" i="1"/>
  <c r="S4711" i="1"/>
  <c r="R4711" i="1"/>
  <c r="O4711" i="1"/>
  <c r="N4711" i="1"/>
  <c r="M4711" i="1"/>
  <c r="T4710" i="1"/>
  <c r="S4710" i="1"/>
  <c r="R4710" i="1"/>
  <c r="O4710" i="1"/>
  <c r="N4710" i="1"/>
  <c r="M4710" i="1"/>
  <c r="T4709" i="1"/>
  <c r="S4709" i="1"/>
  <c r="R4709" i="1"/>
  <c r="O4709" i="1"/>
  <c r="N4709" i="1"/>
  <c r="M4709" i="1"/>
  <c r="T4708" i="1"/>
  <c r="S4708" i="1"/>
  <c r="R4708" i="1"/>
  <c r="O4708" i="1"/>
  <c r="N4708" i="1"/>
  <c r="M4708" i="1"/>
  <c r="T4707" i="1"/>
  <c r="S4707" i="1"/>
  <c r="R4707" i="1"/>
  <c r="O4707" i="1"/>
  <c r="N4707" i="1"/>
  <c r="M4707" i="1"/>
  <c r="T4706" i="1"/>
  <c r="S4706" i="1"/>
  <c r="R4706" i="1"/>
  <c r="O4706" i="1"/>
  <c r="N4706" i="1"/>
  <c r="M4706" i="1"/>
  <c r="T4705" i="1"/>
  <c r="S4705" i="1"/>
  <c r="R4705" i="1"/>
  <c r="O4705" i="1"/>
  <c r="N4705" i="1"/>
  <c r="M4705" i="1"/>
  <c r="T4704" i="1"/>
  <c r="S4704" i="1"/>
  <c r="R4704" i="1"/>
  <c r="O4704" i="1"/>
  <c r="N4704" i="1"/>
  <c r="M4704" i="1"/>
  <c r="T4703" i="1"/>
  <c r="S4703" i="1"/>
  <c r="R4703" i="1"/>
  <c r="O4703" i="1"/>
  <c r="N4703" i="1"/>
  <c r="M4703" i="1"/>
  <c r="T4702" i="1"/>
  <c r="S4702" i="1"/>
  <c r="R4702" i="1"/>
  <c r="O4702" i="1"/>
  <c r="N4702" i="1"/>
  <c r="M4702" i="1"/>
  <c r="T4701" i="1"/>
  <c r="S4701" i="1"/>
  <c r="R4701" i="1"/>
  <c r="O4701" i="1"/>
  <c r="N4701" i="1"/>
  <c r="M4701" i="1"/>
  <c r="T4700" i="1"/>
  <c r="S4700" i="1"/>
  <c r="R4700" i="1"/>
  <c r="O4700" i="1"/>
  <c r="N4700" i="1"/>
  <c r="M4700" i="1"/>
  <c r="T4699" i="1"/>
  <c r="S4699" i="1"/>
  <c r="R4699" i="1"/>
  <c r="O4699" i="1"/>
  <c r="N4699" i="1"/>
  <c r="M4699" i="1"/>
  <c r="T4698" i="1"/>
  <c r="S4698" i="1"/>
  <c r="R4698" i="1"/>
  <c r="O4698" i="1"/>
  <c r="N4698" i="1"/>
  <c r="M4698" i="1"/>
  <c r="T4697" i="1"/>
  <c r="S4697" i="1"/>
  <c r="R4697" i="1"/>
  <c r="O4697" i="1"/>
  <c r="N4697" i="1"/>
  <c r="M4697" i="1"/>
  <c r="T4696" i="1"/>
  <c r="S4696" i="1"/>
  <c r="R4696" i="1"/>
  <c r="O4696" i="1"/>
  <c r="N4696" i="1"/>
  <c r="M4696" i="1"/>
  <c r="T4695" i="1"/>
  <c r="S4695" i="1"/>
  <c r="R4695" i="1"/>
  <c r="O4695" i="1"/>
  <c r="N4695" i="1"/>
  <c r="M4695" i="1"/>
  <c r="T4694" i="1"/>
  <c r="S4694" i="1"/>
  <c r="R4694" i="1"/>
  <c r="O4694" i="1"/>
  <c r="N4694" i="1"/>
  <c r="M4694" i="1"/>
  <c r="T4693" i="1"/>
  <c r="S4693" i="1"/>
  <c r="R4693" i="1"/>
  <c r="O4693" i="1"/>
  <c r="N4693" i="1"/>
  <c r="M4693" i="1"/>
  <c r="T4692" i="1"/>
  <c r="S4692" i="1"/>
  <c r="R4692" i="1"/>
  <c r="O4692" i="1"/>
  <c r="N4692" i="1"/>
  <c r="M4692" i="1"/>
  <c r="T4691" i="1"/>
  <c r="S4691" i="1"/>
  <c r="R4691" i="1"/>
  <c r="O4691" i="1"/>
  <c r="N4691" i="1"/>
  <c r="M4691" i="1"/>
  <c r="T4690" i="1"/>
  <c r="S4690" i="1"/>
  <c r="R4690" i="1"/>
  <c r="O4690" i="1"/>
  <c r="N4690" i="1"/>
  <c r="M4690" i="1"/>
  <c r="T4689" i="1"/>
  <c r="S4689" i="1"/>
  <c r="R4689" i="1"/>
  <c r="O4689" i="1"/>
  <c r="N4689" i="1"/>
  <c r="M4689" i="1"/>
  <c r="T4688" i="1"/>
  <c r="S4688" i="1"/>
  <c r="R4688" i="1"/>
  <c r="O4688" i="1"/>
  <c r="N4688" i="1"/>
  <c r="M4688" i="1"/>
  <c r="T4687" i="1"/>
  <c r="S4687" i="1"/>
  <c r="R4687" i="1"/>
  <c r="O4687" i="1"/>
  <c r="N4687" i="1"/>
  <c r="M4687" i="1"/>
  <c r="T4686" i="1"/>
  <c r="S4686" i="1"/>
  <c r="R4686" i="1"/>
  <c r="O4686" i="1"/>
  <c r="N4686" i="1"/>
  <c r="M4686" i="1"/>
  <c r="T4685" i="1"/>
  <c r="S4685" i="1"/>
  <c r="R4685" i="1"/>
  <c r="O4685" i="1"/>
  <c r="N4685" i="1"/>
  <c r="M4685" i="1"/>
  <c r="T4684" i="1"/>
  <c r="S4684" i="1"/>
  <c r="R4684" i="1"/>
  <c r="O4684" i="1"/>
  <c r="N4684" i="1"/>
  <c r="M4684" i="1"/>
  <c r="T4683" i="1"/>
  <c r="S4683" i="1"/>
  <c r="R4683" i="1"/>
  <c r="O4683" i="1"/>
  <c r="N4683" i="1"/>
  <c r="M4683" i="1"/>
  <c r="T4682" i="1"/>
  <c r="S4682" i="1"/>
  <c r="R4682" i="1"/>
  <c r="O4682" i="1"/>
  <c r="N4682" i="1"/>
  <c r="M4682" i="1"/>
  <c r="T4681" i="1"/>
  <c r="S4681" i="1"/>
  <c r="R4681" i="1"/>
  <c r="O4681" i="1"/>
  <c r="N4681" i="1"/>
  <c r="M4681" i="1"/>
  <c r="T4680" i="1"/>
  <c r="S4680" i="1"/>
  <c r="R4680" i="1"/>
  <c r="O4680" i="1"/>
  <c r="N4680" i="1"/>
  <c r="M4680" i="1"/>
  <c r="T4679" i="1"/>
  <c r="S4679" i="1"/>
  <c r="R4679" i="1"/>
  <c r="O4679" i="1"/>
  <c r="N4679" i="1"/>
  <c r="M4679" i="1"/>
  <c r="T4678" i="1"/>
  <c r="S4678" i="1"/>
  <c r="R4678" i="1"/>
  <c r="O4678" i="1"/>
  <c r="N4678" i="1"/>
  <c r="M4678" i="1"/>
  <c r="T4677" i="1"/>
  <c r="S4677" i="1"/>
  <c r="R4677" i="1"/>
  <c r="O4677" i="1"/>
  <c r="N4677" i="1"/>
  <c r="M4677" i="1"/>
  <c r="T4676" i="1"/>
  <c r="S4676" i="1"/>
  <c r="R4676" i="1"/>
  <c r="O4676" i="1"/>
  <c r="N4676" i="1"/>
  <c r="M4676" i="1"/>
  <c r="T4675" i="1"/>
  <c r="S4675" i="1"/>
  <c r="R4675" i="1"/>
  <c r="O4675" i="1"/>
  <c r="N4675" i="1"/>
  <c r="M4675" i="1"/>
  <c r="T4674" i="1"/>
  <c r="S4674" i="1"/>
  <c r="R4674" i="1"/>
  <c r="O4674" i="1"/>
  <c r="N4674" i="1"/>
  <c r="M4674" i="1"/>
  <c r="T4673" i="1"/>
  <c r="S4673" i="1"/>
  <c r="R4673" i="1"/>
  <c r="O4673" i="1"/>
  <c r="N4673" i="1"/>
  <c r="M4673" i="1"/>
  <c r="T4672" i="1"/>
  <c r="S4672" i="1"/>
  <c r="R4672" i="1"/>
  <c r="O4672" i="1"/>
  <c r="N4672" i="1"/>
  <c r="M4672" i="1"/>
  <c r="T4671" i="1"/>
  <c r="S4671" i="1"/>
  <c r="R4671" i="1"/>
  <c r="O4671" i="1"/>
  <c r="N4671" i="1"/>
  <c r="M4671" i="1"/>
  <c r="T4670" i="1"/>
  <c r="S4670" i="1"/>
  <c r="R4670" i="1"/>
  <c r="O4670" i="1"/>
  <c r="N4670" i="1"/>
  <c r="M4670" i="1"/>
  <c r="T4669" i="1"/>
  <c r="S4669" i="1"/>
  <c r="R4669" i="1"/>
  <c r="O4669" i="1"/>
  <c r="N4669" i="1"/>
  <c r="M4669" i="1"/>
  <c r="T4668" i="1"/>
  <c r="S4668" i="1"/>
  <c r="R4668" i="1"/>
  <c r="O4668" i="1"/>
  <c r="N4668" i="1"/>
  <c r="M4668" i="1"/>
  <c r="T4667" i="1"/>
  <c r="S4667" i="1"/>
  <c r="R4667" i="1"/>
  <c r="O4667" i="1"/>
  <c r="N4667" i="1"/>
  <c r="M4667" i="1"/>
  <c r="T4666" i="1"/>
  <c r="S4666" i="1"/>
  <c r="R4666" i="1"/>
  <c r="O4666" i="1"/>
  <c r="N4666" i="1"/>
  <c r="M4666" i="1"/>
  <c r="T4665" i="1"/>
  <c r="S4665" i="1"/>
  <c r="R4665" i="1"/>
  <c r="O4665" i="1"/>
  <c r="N4665" i="1"/>
  <c r="M4665" i="1"/>
  <c r="T4664" i="1"/>
  <c r="S4664" i="1"/>
  <c r="R4664" i="1"/>
  <c r="O4664" i="1"/>
  <c r="N4664" i="1"/>
  <c r="M4664" i="1"/>
  <c r="T4663" i="1"/>
  <c r="S4663" i="1"/>
  <c r="R4663" i="1"/>
  <c r="O4663" i="1"/>
  <c r="N4663" i="1"/>
  <c r="M4663" i="1"/>
  <c r="T4662" i="1"/>
  <c r="S4662" i="1"/>
  <c r="R4662" i="1"/>
  <c r="O4662" i="1"/>
  <c r="N4662" i="1"/>
  <c r="M4662" i="1"/>
  <c r="T4661" i="1"/>
  <c r="S4661" i="1"/>
  <c r="R4661" i="1"/>
  <c r="O4661" i="1"/>
  <c r="N4661" i="1"/>
  <c r="M4661" i="1"/>
  <c r="T4660" i="1"/>
  <c r="S4660" i="1"/>
  <c r="R4660" i="1"/>
  <c r="O4660" i="1"/>
  <c r="N4660" i="1"/>
  <c r="M4660" i="1"/>
  <c r="T4659" i="1"/>
  <c r="S4659" i="1"/>
  <c r="R4659" i="1"/>
  <c r="O4659" i="1"/>
  <c r="N4659" i="1"/>
  <c r="M4659" i="1"/>
  <c r="T4658" i="1"/>
  <c r="S4658" i="1"/>
  <c r="R4658" i="1"/>
  <c r="O4658" i="1"/>
  <c r="N4658" i="1"/>
  <c r="M4658" i="1"/>
  <c r="T4657" i="1"/>
  <c r="S4657" i="1"/>
  <c r="R4657" i="1"/>
  <c r="O4657" i="1"/>
  <c r="N4657" i="1"/>
  <c r="M4657" i="1"/>
  <c r="T4656" i="1"/>
  <c r="S4656" i="1"/>
  <c r="R4656" i="1"/>
  <c r="O4656" i="1"/>
  <c r="N4656" i="1"/>
  <c r="M4656" i="1"/>
  <c r="T4655" i="1"/>
  <c r="S4655" i="1"/>
  <c r="R4655" i="1"/>
  <c r="O4655" i="1"/>
  <c r="N4655" i="1"/>
  <c r="M4655" i="1"/>
  <c r="T4654" i="1"/>
  <c r="S4654" i="1"/>
  <c r="R4654" i="1"/>
  <c r="O4654" i="1"/>
  <c r="N4654" i="1"/>
  <c r="M4654" i="1"/>
  <c r="T4653" i="1"/>
  <c r="S4653" i="1"/>
  <c r="R4653" i="1"/>
  <c r="O4653" i="1"/>
  <c r="N4653" i="1"/>
  <c r="M4653" i="1"/>
  <c r="T4652" i="1"/>
  <c r="S4652" i="1"/>
  <c r="R4652" i="1"/>
  <c r="O4652" i="1"/>
  <c r="N4652" i="1"/>
  <c r="M4652" i="1"/>
  <c r="T4651" i="1"/>
  <c r="S4651" i="1"/>
  <c r="R4651" i="1"/>
  <c r="O4651" i="1"/>
  <c r="N4651" i="1"/>
  <c r="M4651" i="1"/>
  <c r="T4650" i="1"/>
  <c r="S4650" i="1"/>
  <c r="R4650" i="1"/>
  <c r="O4650" i="1"/>
  <c r="N4650" i="1"/>
  <c r="M4650" i="1"/>
  <c r="T4649" i="1"/>
  <c r="S4649" i="1"/>
  <c r="R4649" i="1"/>
  <c r="O4649" i="1"/>
  <c r="N4649" i="1"/>
  <c r="M4649" i="1"/>
  <c r="T4648" i="1"/>
  <c r="S4648" i="1"/>
  <c r="R4648" i="1"/>
  <c r="O4648" i="1"/>
  <c r="N4648" i="1"/>
  <c r="M4648" i="1"/>
  <c r="T4647" i="1"/>
  <c r="S4647" i="1"/>
  <c r="R4647" i="1"/>
  <c r="O4647" i="1"/>
  <c r="N4647" i="1"/>
  <c r="M4647" i="1"/>
  <c r="T4646" i="1"/>
  <c r="S4646" i="1"/>
  <c r="R4646" i="1"/>
  <c r="O4646" i="1"/>
  <c r="N4646" i="1"/>
  <c r="M4646" i="1"/>
  <c r="T4645" i="1"/>
  <c r="S4645" i="1"/>
  <c r="R4645" i="1"/>
  <c r="O4645" i="1"/>
  <c r="N4645" i="1"/>
  <c r="M4645" i="1"/>
  <c r="T4644" i="1"/>
  <c r="S4644" i="1"/>
  <c r="R4644" i="1"/>
  <c r="O4644" i="1"/>
  <c r="N4644" i="1"/>
  <c r="M4644" i="1"/>
  <c r="T4643" i="1"/>
  <c r="S4643" i="1"/>
  <c r="R4643" i="1"/>
  <c r="O4643" i="1"/>
  <c r="N4643" i="1"/>
  <c r="M4643" i="1"/>
  <c r="T4642" i="1"/>
  <c r="S4642" i="1"/>
  <c r="R4642" i="1"/>
  <c r="O4642" i="1"/>
  <c r="N4642" i="1"/>
  <c r="M4642" i="1"/>
  <c r="T4641" i="1"/>
  <c r="S4641" i="1"/>
  <c r="R4641" i="1"/>
  <c r="O4641" i="1"/>
  <c r="N4641" i="1"/>
  <c r="M4641" i="1"/>
  <c r="T4640" i="1"/>
  <c r="S4640" i="1"/>
  <c r="R4640" i="1"/>
  <c r="O4640" i="1"/>
  <c r="N4640" i="1"/>
  <c r="M4640" i="1"/>
  <c r="T4639" i="1"/>
  <c r="S4639" i="1"/>
  <c r="R4639" i="1"/>
  <c r="O4639" i="1"/>
  <c r="N4639" i="1"/>
  <c r="M4639" i="1"/>
  <c r="T4638" i="1"/>
  <c r="S4638" i="1"/>
  <c r="R4638" i="1"/>
  <c r="O4638" i="1"/>
  <c r="N4638" i="1"/>
  <c r="M4638" i="1"/>
  <c r="T4637" i="1"/>
  <c r="S4637" i="1"/>
  <c r="R4637" i="1"/>
  <c r="O4637" i="1"/>
  <c r="N4637" i="1"/>
  <c r="M4637" i="1"/>
  <c r="T4636" i="1"/>
  <c r="S4636" i="1"/>
  <c r="R4636" i="1"/>
  <c r="O4636" i="1"/>
  <c r="N4636" i="1"/>
  <c r="M4636" i="1"/>
  <c r="T4635" i="1"/>
  <c r="S4635" i="1"/>
  <c r="R4635" i="1"/>
  <c r="O4635" i="1"/>
  <c r="N4635" i="1"/>
  <c r="M4635" i="1"/>
  <c r="T4634" i="1"/>
  <c r="S4634" i="1"/>
  <c r="R4634" i="1"/>
  <c r="O4634" i="1"/>
  <c r="N4634" i="1"/>
  <c r="M4634" i="1"/>
  <c r="T4633" i="1"/>
  <c r="S4633" i="1"/>
  <c r="R4633" i="1"/>
  <c r="O4633" i="1"/>
  <c r="N4633" i="1"/>
  <c r="M4633" i="1"/>
  <c r="T4632" i="1"/>
  <c r="S4632" i="1"/>
  <c r="R4632" i="1"/>
  <c r="O4632" i="1"/>
  <c r="N4632" i="1"/>
  <c r="M4632" i="1"/>
  <c r="T4631" i="1"/>
  <c r="S4631" i="1"/>
  <c r="R4631" i="1"/>
  <c r="O4631" i="1"/>
  <c r="N4631" i="1"/>
  <c r="M4631" i="1"/>
  <c r="T4630" i="1"/>
  <c r="S4630" i="1"/>
  <c r="R4630" i="1"/>
  <c r="O4630" i="1"/>
  <c r="N4630" i="1"/>
  <c r="M4630" i="1"/>
  <c r="T4629" i="1"/>
  <c r="S4629" i="1"/>
  <c r="R4629" i="1"/>
  <c r="O4629" i="1"/>
  <c r="N4629" i="1"/>
  <c r="M4629" i="1"/>
  <c r="T4628" i="1"/>
  <c r="S4628" i="1"/>
  <c r="R4628" i="1"/>
  <c r="O4628" i="1"/>
  <c r="N4628" i="1"/>
  <c r="M4628" i="1"/>
  <c r="T4627" i="1"/>
  <c r="S4627" i="1"/>
  <c r="R4627" i="1"/>
  <c r="O4627" i="1"/>
  <c r="N4627" i="1"/>
  <c r="M4627" i="1"/>
  <c r="T4626" i="1"/>
  <c r="S4626" i="1"/>
  <c r="R4626" i="1"/>
  <c r="O4626" i="1"/>
  <c r="N4626" i="1"/>
  <c r="M4626" i="1"/>
  <c r="T4625" i="1"/>
  <c r="S4625" i="1"/>
  <c r="R4625" i="1"/>
  <c r="O4625" i="1"/>
  <c r="N4625" i="1"/>
  <c r="M4625" i="1"/>
  <c r="T4624" i="1"/>
  <c r="S4624" i="1"/>
  <c r="R4624" i="1"/>
  <c r="O4624" i="1"/>
  <c r="N4624" i="1"/>
  <c r="M4624" i="1"/>
  <c r="T4623" i="1"/>
  <c r="S4623" i="1"/>
  <c r="R4623" i="1"/>
  <c r="O4623" i="1"/>
  <c r="N4623" i="1"/>
  <c r="M4623" i="1"/>
  <c r="T4622" i="1"/>
  <c r="S4622" i="1"/>
  <c r="R4622" i="1"/>
  <c r="O4622" i="1"/>
  <c r="N4622" i="1"/>
  <c r="M4622" i="1"/>
  <c r="T4621" i="1"/>
  <c r="S4621" i="1"/>
  <c r="R4621" i="1"/>
  <c r="O4621" i="1"/>
  <c r="N4621" i="1"/>
  <c r="M4621" i="1"/>
  <c r="T4620" i="1"/>
  <c r="S4620" i="1"/>
  <c r="R4620" i="1"/>
  <c r="O4620" i="1"/>
  <c r="N4620" i="1"/>
  <c r="M4620" i="1"/>
  <c r="T4619" i="1"/>
  <c r="S4619" i="1"/>
  <c r="R4619" i="1"/>
  <c r="O4619" i="1"/>
  <c r="N4619" i="1"/>
  <c r="M4619" i="1"/>
  <c r="T4618" i="1"/>
  <c r="S4618" i="1"/>
  <c r="R4618" i="1"/>
  <c r="O4618" i="1"/>
  <c r="N4618" i="1"/>
  <c r="M4618" i="1"/>
  <c r="T4617" i="1"/>
  <c r="S4617" i="1"/>
  <c r="R4617" i="1"/>
  <c r="O4617" i="1"/>
  <c r="N4617" i="1"/>
  <c r="M4617" i="1"/>
  <c r="T4616" i="1"/>
  <c r="S4616" i="1"/>
  <c r="R4616" i="1"/>
  <c r="O4616" i="1"/>
  <c r="N4616" i="1"/>
  <c r="M4616" i="1"/>
  <c r="T4615" i="1"/>
  <c r="S4615" i="1"/>
  <c r="R4615" i="1"/>
  <c r="O4615" i="1"/>
  <c r="N4615" i="1"/>
  <c r="M4615" i="1"/>
  <c r="T4614" i="1"/>
  <c r="S4614" i="1"/>
  <c r="R4614" i="1"/>
  <c r="O4614" i="1"/>
  <c r="N4614" i="1"/>
  <c r="M4614" i="1"/>
  <c r="T4613" i="1"/>
  <c r="S4613" i="1"/>
  <c r="R4613" i="1"/>
  <c r="O4613" i="1"/>
  <c r="N4613" i="1"/>
  <c r="M4613" i="1"/>
  <c r="T4612" i="1"/>
  <c r="S4612" i="1"/>
  <c r="R4612" i="1"/>
  <c r="O4612" i="1"/>
  <c r="N4612" i="1"/>
  <c r="M4612" i="1"/>
  <c r="T4611" i="1"/>
  <c r="S4611" i="1"/>
  <c r="R4611" i="1"/>
  <c r="O4611" i="1"/>
  <c r="N4611" i="1"/>
  <c r="M4611" i="1"/>
  <c r="T4610" i="1"/>
  <c r="S4610" i="1"/>
  <c r="R4610" i="1"/>
  <c r="O4610" i="1"/>
  <c r="N4610" i="1"/>
  <c r="M4610" i="1"/>
  <c r="T4609" i="1"/>
  <c r="S4609" i="1"/>
  <c r="R4609" i="1"/>
  <c r="O4609" i="1"/>
  <c r="N4609" i="1"/>
  <c r="M4609" i="1"/>
  <c r="T4608" i="1"/>
  <c r="S4608" i="1"/>
  <c r="R4608" i="1"/>
  <c r="O4608" i="1"/>
  <c r="N4608" i="1"/>
  <c r="M4608" i="1"/>
  <c r="T4607" i="1"/>
  <c r="S4607" i="1"/>
  <c r="R4607" i="1"/>
  <c r="O4607" i="1"/>
  <c r="N4607" i="1"/>
  <c r="M4607" i="1"/>
  <c r="T4606" i="1"/>
  <c r="S4606" i="1"/>
  <c r="R4606" i="1"/>
  <c r="O4606" i="1"/>
  <c r="N4606" i="1"/>
  <c r="M4606" i="1"/>
  <c r="T4605" i="1"/>
  <c r="S4605" i="1"/>
  <c r="R4605" i="1"/>
  <c r="O4605" i="1"/>
  <c r="N4605" i="1"/>
  <c r="M4605" i="1"/>
  <c r="T4604" i="1"/>
  <c r="S4604" i="1"/>
  <c r="R4604" i="1"/>
  <c r="O4604" i="1"/>
  <c r="N4604" i="1"/>
  <c r="M4604" i="1"/>
  <c r="T4603" i="1"/>
  <c r="S4603" i="1"/>
  <c r="R4603" i="1"/>
  <c r="O4603" i="1"/>
  <c r="N4603" i="1"/>
  <c r="M4603" i="1"/>
  <c r="T4602" i="1"/>
  <c r="S4602" i="1"/>
  <c r="R4602" i="1"/>
  <c r="O4602" i="1"/>
  <c r="N4602" i="1"/>
  <c r="M4602" i="1"/>
  <c r="T4601" i="1"/>
  <c r="S4601" i="1"/>
  <c r="R4601" i="1"/>
  <c r="O4601" i="1"/>
  <c r="N4601" i="1"/>
  <c r="M4601" i="1"/>
  <c r="T4600" i="1"/>
  <c r="S4600" i="1"/>
  <c r="R4600" i="1"/>
  <c r="O4600" i="1"/>
  <c r="N4600" i="1"/>
  <c r="M4600" i="1"/>
  <c r="T4599" i="1"/>
  <c r="S4599" i="1"/>
  <c r="R4599" i="1"/>
  <c r="O4599" i="1"/>
  <c r="N4599" i="1"/>
  <c r="M4599" i="1"/>
  <c r="T4598" i="1"/>
  <c r="S4598" i="1"/>
  <c r="R4598" i="1"/>
  <c r="O4598" i="1"/>
  <c r="N4598" i="1"/>
  <c r="M4598" i="1"/>
  <c r="T4597" i="1"/>
  <c r="S4597" i="1"/>
  <c r="R4597" i="1"/>
  <c r="O4597" i="1"/>
  <c r="N4597" i="1"/>
  <c r="M4597" i="1"/>
  <c r="T4596" i="1"/>
  <c r="S4596" i="1"/>
  <c r="R4596" i="1"/>
  <c r="O4596" i="1"/>
  <c r="N4596" i="1"/>
  <c r="M4596" i="1"/>
  <c r="T4595" i="1"/>
  <c r="S4595" i="1"/>
  <c r="R4595" i="1"/>
  <c r="O4595" i="1"/>
  <c r="N4595" i="1"/>
  <c r="M4595" i="1"/>
  <c r="T4594" i="1"/>
  <c r="S4594" i="1"/>
  <c r="R4594" i="1"/>
  <c r="O4594" i="1"/>
  <c r="N4594" i="1"/>
  <c r="M4594" i="1"/>
  <c r="T4593" i="1"/>
  <c r="S4593" i="1"/>
  <c r="R4593" i="1"/>
  <c r="O4593" i="1"/>
  <c r="N4593" i="1"/>
  <c r="M4593" i="1"/>
  <c r="T4592" i="1"/>
  <c r="S4592" i="1"/>
  <c r="R4592" i="1"/>
  <c r="O4592" i="1"/>
  <c r="N4592" i="1"/>
  <c r="M4592" i="1"/>
  <c r="T4591" i="1"/>
  <c r="S4591" i="1"/>
  <c r="R4591" i="1"/>
  <c r="O4591" i="1"/>
  <c r="N4591" i="1"/>
  <c r="M4591" i="1"/>
  <c r="T4590" i="1"/>
  <c r="S4590" i="1"/>
  <c r="R4590" i="1"/>
  <c r="O4590" i="1"/>
  <c r="N4590" i="1"/>
  <c r="M4590" i="1"/>
  <c r="T4589" i="1"/>
  <c r="S4589" i="1"/>
  <c r="R4589" i="1"/>
  <c r="O4589" i="1"/>
  <c r="N4589" i="1"/>
  <c r="M4589" i="1"/>
  <c r="T4588" i="1"/>
  <c r="S4588" i="1"/>
  <c r="R4588" i="1"/>
  <c r="O4588" i="1"/>
  <c r="N4588" i="1"/>
  <c r="M4588" i="1"/>
  <c r="T4587" i="1"/>
  <c r="S4587" i="1"/>
  <c r="R4587" i="1"/>
  <c r="O4587" i="1"/>
  <c r="N4587" i="1"/>
  <c r="M4587" i="1"/>
  <c r="T4586" i="1"/>
  <c r="S4586" i="1"/>
  <c r="R4586" i="1"/>
  <c r="O4586" i="1"/>
  <c r="N4586" i="1"/>
  <c r="M4586" i="1"/>
  <c r="T4585" i="1"/>
  <c r="S4585" i="1"/>
  <c r="R4585" i="1"/>
  <c r="O4585" i="1"/>
  <c r="N4585" i="1"/>
  <c r="M4585" i="1"/>
  <c r="T4584" i="1"/>
  <c r="S4584" i="1"/>
  <c r="R4584" i="1"/>
  <c r="O4584" i="1"/>
  <c r="N4584" i="1"/>
  <c r="M4584" i="1"/>
  <c r="T4583" i="1"/>
  <c r="S4583" i="1"/>
  <c r="R4583" i="1"/>
  <c r="O4583" i="1"/>
  <c r="N4583" i="1"/>
  <c r="M4583" i="1"/>
  <c r="T4582" i="1"/>
  <c r="S4582" i="1"/>
  <c r="R4582" i="1"/>
  <c r="O4582" i="1"/>
  <c r="N4582" i="1"/>
  <c r="M4582" i="1"/>
  <c r="T4581" i="1"/>
  <c r="S4581" i="1"/>
  <c r="R4581" i="1"/>
  <c r="O4581" i="1"/>
  <c r="N4581" i="1"/>
  <c r="M4581" i="1"/>
  <c r="T4580" i="1"/>
  <c r="S4580" i="1"/>
  <c r="R4580" i="1"/>
  <c r="O4580" i="1"/>
  <c r="N4580" i="1"/>
  <c r="M4580" i="1"/>
  <c r="T4579" i="1"/>
  <c r="S4579" i="1"/>
  <c r="R4579" i="1"/>
  <c r="O4579" i="1"/>
  <c r="N4579" i="1"/>
  <c r="M4579" i="1"/>
  <c r="T4578" i="1"/>
  <c r="S4578" i="1"/>
  <c r="R4578" i="1"/>
  <c r="O4578" i="1"/>
  <c r="N4578" i="1"/>
  <c r="M4578" i="1"/>
  <c r="T4577" i="1"/>
  <c r="S4577" i="1"/>
  <c r="R4577" i="1"/>
  <c r="O4577" i="1"/>
  <c r="N4577" i="1"/>
  <c r="M4577" i="1"/>
  <c r="T4576" i="1"/>
  <c r="S4576" i="1"/>
  <c r="R4576" i="1"/>
  <c r="O4576" i="1"/>
  <c r="N4576" i="1"/>
  <c r="M4576" i="1"/>
  <c r="T4575" i="1"/>
  <c r="S4575" i="1"/>
  <c r="R4575" i="1"/>
  <c r="O4575" i="1"/>
  <c r="N4575" i="1"/>
  <c r="M4575" i="1"/>
  <c r="T4574" i="1"/>
  <c r="S4574" i="1"/>
  <c r="R4574" i="1"/>
  <c r="O4574" i="1"/>
  <c r="N4574" i="1"/>
  <c r="M4574" i="1"/>
  <c r="T4573" i="1"/>
  <c r="S4573" i="1"/>
  <c r="R4573" i="1"/>
  <c r="O4573" i="1"/>
  <c r="N4573" i="1"/>
  <c r="M4573" i="1"/>
  <c r="T4572" i="1"/>
  <c r="S4572" i="1"/>
  <c r="R4572" i="1"/>
  <c r="O4572" i="1"/>
  <c r="N4572" i="1"/>
  <c r="M4572" i="1"/>
  <c r="T4571" i="1"/>
  <c r="S4571" i="1"/>
  <c r="R4571" i="1"/>
  <c r="O4571" i="1"/>
  <c r="N4571" i="1"/>
  <c r="M4571" i="1"/>
  <c r="T4570" i="1"/>
  <c r="S4570" i="1"/>
  <c r="R4570" i="1"/>
  <c r="O4570" i="1"/>
  <c r="N4570" i="1"/>
  <c r="M4570" i="1"/>
  <c r="T4569" i="1"/>
  <c r="S4569" i="1"/>
  <c r="R4569" i="1"/>
  <c r="O4569" i="1"/>
  <c r="N4569" i="1"/>
  <c r="M4569" i="1"/>
  <c r="T4568" i="1"/>
  <c r="S4568" i="1"/>
  <c r="R4568" i="1"/>
  <c r="O4568" i="1"/>
  <c r="N4568" i="1"/>
  <c r="M4568" i="1"/>
  <c r="T4567" i="1"/>
  <c r="S4567" i="1"/>
  <c r="R4567" i="1"/>
  <c r="O4567" i="1"/>
  <c r="N4567" i="1"/>
  <c r="M4567" i="1"/>
  <c r="T4566" i="1"/>
  <c r="S4566" i="1"/>
  <c r="R4566" i="1"/>
  <c r="O4566" i="1"/>
  <c r="N4566" i="1"/>
  <c r="M4566" i="1"/>
  <c r="T4565" i="1"/>
  <c r="S4565" i="1"/>
  <c r="R4565" i="1"/>
  <c r="O4565" i="1"/>
  <c r="N4565" i="1"/>
  <c r="M4565" i="1"/>
  <c r="T4564" i="1"/>
  <c r="S4564" i="1"/>
  <c r="R4564" i="1"/>
  <c r="O4564" i="1"/>
  <c r="N4564" i="1"/>
  <c r="M4564" i="1"/>
  <c r="T4563" i="1"/>
  <c r="S4563" i="1"/>
  <c r="R4563" i="1"/>
  <c r="O4563" i="1"/>
  <c r="N4563" i="1"/>
  <c r="M4563" i="1"/>
  <c r="T4562" i="1"/>
  <c r="S4562" i="1"/>
  <c r="R4562" i="1"/>
  <c r="O4562" i="1"/>
  <c r="N4562" i="1"/>
  <c r="M4562" i="1"/>
  <c r="T4561" i="1"/>
  <c r="S4561" i="1"/>
  <c r="R4561" i="1"/>
  <c r="O4561" i="1"/>
  <c r="N4561" i="1"/>
  <c r="M4561" i="1"/>
  <c r="T4560" i="1"/>
  <c r="S4560" i="1"/>
  <c r="R4560" i="1"/>
  <c r="O4560" i="1"/>
  <c r="N4560" i="1"/>
  <c r="M4560" i="1"/>
  <c r="T4559" i="1"/>
  <c r="S4559" i="1"/>
  <c r="R4559" i="1"/>
  <c r="O4559" i="1"/>
  <c r="N4559" i="1"/>
  <c r="M4559" i="1"/>
  <c r="T4558" i="1"/>
  <c r="S4558" i="1"/>
  <c r="R4558" i="1"/>
  <c r="O4558" i="1"/>
  <c r="N4558" i="1"/>
  <c r="M4558" i="1"/>
  <c r="T4557" i="1"/>
  <c r="S4557" i="1"/>
  <c r="R4557" i="1"/>
  <c r="O4557" i="1"/>
  <c r="N4557" i="1"/>
  <c r="M4557" i="1"/>
  <c r="T4556" i="1"/>
  <c r="S4556" i="1"/>
  <c r="R4556" i="1"/>
  <c r="O4556" i="1"/>
  <c r="N4556" i="1"/>
  <c r="M4556" i="1"/>
  <c r="T4555" i="1"/>
  <c r="S4555" i="1"/>
  <c r="R4555" i="1"/>
  <c r="O4555" i="1"/>
  <c r="N4555" i="1"/>
  <c r="M4555" i="1"/>
  <c r="T4554" i="1"/>
  <c r="S4554" i="1"/>
  <c r="R4554" i="1"/>
  <c r="O4554" i="1"/>
  <c r="N4554" i="1"/>
  <c r="M4554" i="1"/>
  <c r="T4553" i="1"/>
  <c r="S4553" i="1"/>
  <c r="R4553" i="1"/>
  <c r="O4553" i="1"/>
  <c r="N4553" i="1"/>
  <c r="M4553" i="1"/>
  <c r="T4552" i="1"/>
  <c r="S4552" i="1"/>
  <c r="R4552" i="1"/>
  <c r="O4552" i="1"/>
  <c r="N4552" i="1"/>
  <c r="M4552" i="1"/>
  <c r="T4551" i="1"/>
  <c r="S4551" i="1"/>
  <c r="R4551" i="1"/>
  <c r="O4551" i="1"/>
  <c r="N4551" i="1"/>
  <c r="M4551" i="1"/>
  <c r="T4550" i="1"/>
  <c r="S4550" i="1"/>
  <c r="R4550" i="1"/>
  <c r="O4550" i="1"/>
  <c r="N4550" i="1"/>
  <c r="M4550" i="1"/>
  <c r="T4549" i="1"/>
  <c r="S4549" i="1"/>
  <c r="R4549" i="1"/>
  <c r="O4549" i="1"/>
  <c r="N4549" i="1"/>
  <c r="M4549" i="1"/>
  <c r="T4548" i="1"/>
  <c r="S4548" i="1"/>
  <c r="R4548" i="1"/>
  <c r="O4548" i="1"/>
  <c r="N4548" i="1"/>
  <c r="M4548" i="1"/>
  <c r="T4547" i="1"/>
  <c r="S4547" i="1"/>
  <c r="R4547" i="1"/>
  <c r="O4547" i="1"/>
  <c r="N4547" i="1"/>
  <c r="M4547" i="1"/>
  <c r="T4546" i="1"/>
  <c r="S4546" i="1"/>
  <c r="R4546" i="1"/>
  <c r="O4546" i="1"/>
  <c r="N4546" i="1"/>
  <c r="M4546" i="1"/>
  <c r="T4545" i="1"/>
  <c r="S4545" i="1"/>
  <c r="R4545" i="1"/>
  <c r="O4545" i="1"/>
  <c r="N4545" i="1"/>
  <c r="M4545" i="1"/>
  <c r="T4544" i="1"/>
  <c r="S4544" i="1"/>
  <c r="R4544" i="1"/>
  <c r="O4544" i="1"/>
  <c r="N4544" i="1"/>
  <c r="M4544" i="1"/>
  <c r="T4543" i="1"/>
  <c r="S4543" i="1"/>
  <c r="R4543" i="1"/>
  <c r="O4543" i="1"/>
  <c r="N4543" i="1"/>
  <c r="M4543" i="1"/>
  <c r="T4542" i="1"/>
  <c r="S4542" i="1"/>
  <c r="R4542" i="1"/>
  <c r="O4542" i="1"/>
  <c r="N4542" i="1"/>
  <c r="M4542" i="1"/>
  <c r="T4541" i="1"/>
  <c r="S4541" i="1"/>
  <c r="R4541" i="1"/>
  <c r="O4541" i="1"/>
  <c r="N4541" i="1"/>
  <c r="M4541" i="1"/>
  <c r="T4540" i="1"/>
  <c r="S4540" i="1"/>
  <c r="R4540" i="1"/>
  <c r="O4540" i="1"/>
  <c r="N4540" i="1"/>
  <c r="M4540" i="1"/>
  <c r="T4539" i="1"/>
  <c r="S4539" i="1"/>
  <c r="R4539" i="1"/>
  <c r="O4539" i="1"/>
  <c r="N4539" i="1"/>
  <c r="M4539" i="1"/>
  <c r="T4538" i="1"/>
  <c r="S4538" i="1"/>
  <c r="R4538" i="1"/>
  <c r="O4538" i="1"/>
  <c r="N4538" i="1"/>
  <c r="M4538" i="1"/>
  <c r="T4537" i="1"/>
  <c r="S4537" i="1"/>
  <c r="R4537" i="1"/>
  <c r="O4537" i="1"/>
  <c r="N4537" i="1"/>
  <c r="M4537" i="1"/>
  <c r="T4536" i="1"/>
  <c r="S4536" i="1"/>
  <c r="R4536" i="1"/>
  <c r="O4536" i="1"/>
  <c r="N4536" i="1"/>
  <c r="M4536" i="1"/>
  <c r="T4535" i="1"/>
  <c r="S4535" i="1"/>
  <c r="R4535" i="1"/>
  <c r="O4535" i="1"/>
  <c r="N4535" i="1"/>
  <c r="M4535" i="1"/>
  <c r="T4534" i="1"/>
  <c r="S4534" i="1"/>
  <c r="R4534" i="1"/>
  <c r="O4534" i="1"/>
  <c r="N4534" i="1"/>
  <c r="M4534" i="1"/>
  <c r="T4533" i="1"/>
  <c r="S4533" i="1"/>
  <c r="R4533" i="1"/>
  <c r="O4533" i="1"/>
  <c r="N4533" i="1"/>
  <c r="M4533" i="1"/>
  <c r="T4532" i="1"/>
  <c r="S4532" i="1"/>
  <c r="R4532" i="1"/>
  <c r="O4532" i="1"/>
  <c r="N4532" i="1"/>
  <c r="M4532" i="1"/>
  <c r="T4531" i="1"/>
  <c r="S4531" i="1"/>
  <c r="R4531" i="1"/>
  <c r="O4531" i="1"/>
  <c r="N4531" i="1"/>
  <c r="M4531" i="1"/>
  <c r="T4530" i="1"/>
  <c r="S4530" i="1"/>
  <c r="R4530" i="1"/>
  <c r="O4530" i="1"/>
  <c r="N4530" i="1"/>
  <c r="M4530" i="1"/>
  <c r="T4529" i="1"/>
  <c r="S4529" i="1"/>
  <c r="R4529" i="1"/>
  <c r="O4529" i="1"/>
  <c r="N4529" i="1"/>
  <c r="M4529" i="1"/>
  <c r="T4528" i="1"/>
  <c r="S4528" i="1"/>
  <c r="R4528" i="1"/>
  <c r="O4528" i="1"/>
  <c r="N4528" i="1"/>
  <c r="M4528" i="1"/>
  <c r="T4527" i="1"/>
  <c r="S4527" i="1"/>
  <c r="R4527" i="1"/>
  <c r="O4527" i="1"/>
  <c r="N4527" i="1"/>
  <c r="M4527" i="1"/>
  <c r="T4526" i="1"/>
  <c r="S4526" i="1"/>
  <c r="R4526" i="1"/>
  <c r="O4526" i="1"/>
  <c r="N4526" i="1"/>
  <c r="M4526" i="1"/>
  <c r="T4525" i="1"/>
  <c r="S4525" i="1"/>
  <c r="R4525" i="1"/>
  <c r="O4525" i="1"/>
  <c r="N4525" i="1"/>
  <c r="M4525" i="1"/>
  <c r="T4524" i="1"/>
  <c r="S4524" i="1"/>
  <c r="R4524" i="1"/>
  <c r="O4524" i="1"/>
  <c r="N4524" i="1"/>
  <c r="M4524" i="1"/>
  <c r="T4523" i="1"/>
  <c r="S4523" i="1"/>
  <c r="R4523" i="1"/>
  <c r="O4523" i="1"/>
  <c r="N4523" i="1"/>
  <c r="M4523" i="1"/>
  <c r="T4522" i="1"/>
  <c r="S4522" i="1"/>
  <c r="R4522" i="1"/>
  <c r="O4522" i="1"/>
  <c r="N4522" i="1"/>
  <c r="M4522" i="1"/>
  <c r="T4521" i="1"/>
  <c r="S4521" i="1"/>
  <c r="R4521" i="1"/>
  <c r="O4521" i="1"/>
  <c r="N4521" i="1"/>
  <c r="M4521" i="1"/>
  <c r="T4520" i="1"/>
  <c r="S4520" i="1"/>
  <c r="R4520" i="1"/>
  <c r="O4520" i="1"/>
  <c r="N4520" i="1"/>
  <c r="M4520" i="1"/>
  <c r="T4519" i="1"/>
  <c r="S4519" i="1"/>
  <c r="R4519" i="1"/>
  <c r="O4519" i="1"/>
  <c r="N4519" i="1"/>
  <c r="M4519" i="1"/>
  <c r="T4518" i="1"/>
  <c r="S4518" i="1"/>
  <c r="R4518" i="1"/>
  <c r="O4518" i="1"/>
  <c r="N4518" i="1"/>
  <c r="M4518" i="1"/>
  <c r="T4517" i="1"/>
  <c r="S4517" i="1"/>
  <c r="R4517" i="1"/>
  <c r="O4517" i="1"/>
  <c r="N4517" i="1"/>
  <c r="M4517" i="1"/>
  <c r="T4516" i="1"/>
  <c r="S4516" i="1"/>
  <c r="R4516" i="1"/>
  <c r="O4516" i="1"/>
  <c r="N4516" i="1"/>
  <c r="M4516" i="1"/>
  <c r="T4515" i="1"/>
  <c r="S4515" i="1"/>
  <c r="R4515" i="1"/>
  <c r="O4515" i="1"/>
  <c r="N4515" i="1"/>
  <c r="M4515" i="1"/>
  <c r="T4514" i="1"/>
  <c r="S4514" i="1"/>
  <c r="R4514" i="1"/>
  <c r="O4514" i="1"/>
  <c r="N4514" i="1"/>
  <c r="M4514" i="1"/>
  <c r="T4513" i="1"/>
  <c r="S4513" i="1"/>
  <c r="R4513" i="1"/>
  <c r="O4513" i="1"/>
  <c r="N4513" i="1"/>
  <c r="M4513" i="1"/>
  <c r="T4512" i="1"/>
  <c r="S4512" i="1"/>
  <c r="R4512" i="1"/>
  <c r="O4512" i="1"/>
  <c r="N4512" i="1"/>
  <c r="M4512" i="1"/>
  <c r="T4511" i="1"/>
  <c r="S4511" i="1"/>
  <c r="R4511" i="1"/>
  <c r="O4511" i="1"/>
  <c r="N4511" i="1"/>
  <c r="M4511" i="1"/>
  <c r="T4510" i="1"/>
  <c r="S4510" i="1"/>
  <c r="R4510" i="1"/>
  <c r="O4510" i="1"/>
  <c r="N4510" i="1"/>
  <c r="M4510" i="1"/>
  <c r="T4509" i="1"/>
  <c r="S4509" i="1"/>
  <c r="R4509" i="1"/>
  <c r="O4509" i="1"/>
  <c r="N4509" i="1"/>
  <c r="M4509" i="1"/>
  <c r="T4508" i="1"/>
  <c r="S4508" i="1"/>
  <c r="R4508" i="1"/>
  <c r="O4508" i="1"/>
  <c r="N4508" i="1"/>
  <c r="M4508" i="1"/>
  <c r="T4507" i="1"/>
  <c r="S4507" i="1"/>
  <c r="R4507" i="1"/>
  <c r="O4507" i="1"/>
  <c r="N4507" i="1"/>
  <c r="M4507" i="1"/>
  <c r="T4506" i="1"/>
  <c r="S4506" i="1"/>
  <c r="R4506" i="1"/>
  <c r="O4506" i="1"/>
  <c r="N4506" i="1"/>
  <c r="M4506" i="1"/>
  <c r="T4505" i="1"/>
  <c r="S4505" i="1"/>
  <c r="R4505" i="1"/>
  <c r="O4505" i="1"/>
  <c r="N4505" i="1"/>
  <c r="M4505" i="1"/>
  <c r="T4504" i="1"/>
  <c r="S4504" i="1"/>
  <c r="R4504" i="1"/>
  <c r="O4504" i="1"/>
  <c r="N4504" i="1"/>
  <c r="M4504" i="1"/>
  <c r="T4503" i="1"/>
  <c r="S4503" i="1"/>
  <c r="R4503" i="1"/>
  <c r="O4503" i="1"/>
  <c r="N4503" i="1"/>
  <c r="M4503" i="1"/>
  <c r="T4502" i="1"/>
  <c r="S4502" i="1"/>
  <c r="R4502" i="1"/>
  <c r="O4502" i="1"/>
  <c r="N4502" i="1"/>
  <c r="M4502" i="1"/>
  <c r="T4501" i="1"/>
  <c r="S4501" i="1"/>
  <c r="R4501" i="1"/>
  <c r="O4501" i="1"/>
  <c r="N4501" i="1"/>
  <c r="M4501" i="1"/>
  <c r="T4500" i="1"/>
  <c r="S4500" i="1"/>
  <c r="R4500" i="1"/>
  <c r="O4500" i="1"/>
  <c r="N4500" i="1"/>
  <c r="M4500" i="1"/>
  <c r="T4499" i="1"/>
  <c r="S4499" i="1"/>
  <c r="R4499" i="1"/>
  <c r="O4499" i="1"/>
  <c r="N4499" i="1"/>
  <c r="M4499" i="1"/>
  <c r="T4498" i="1"/>
  <c r="S4498" i="1"/>
  <c r="R4498" i="1"/>
  <c r="O4498" i="1"/>
  <c r="N4498" i="1"/>
  <c r="M4498" i="1"/>
  <c r="T4497" i="1"/>
  <c r="S4497" i="1"/>
  <c r="R4497" i="1"/>
  <c r="O4497" i="1"/>
  <c r="N4497" i="1"/>
  <c r="M4497" i="1"/>
  <c r="T4496" i="1"/>
  <c r="S4496" i="1"/>
  <c r="R4496" i="1"/>
  <c r="O4496" i="1"/>
  <c r="N4496" i="1"/>
  <c r="M4496" i="1"/>
  <c r="T4495" i="1"/>
  <c r="S4495" i="1"/>
  <c r="R4495" i="1"/>
  <c r="O4495" i="1"/>
  <c r="N4495" i="1"/>
  <c r="M4495" i="1"/>
  <c r="T4494" i="1"/>
  <c r="S4494" i="1"/>
  <c r="R4494" i="1"/>
  <c r="O4494" i="1"/>
  <c r="N4494" i="1"/>
  <c r="M4494" i="1"/>
  <c r="T4493" i="1"/>
  <c r="S4493" i="1"/>
  <c r="R4493" i="1"/>
  <c r="O4493" i="1"/>
  <c r="N4493" i="1"/>
  <c r="M4493" i="1"/>
  <c r="T4492" i="1"/>
  <c r="S4492" i="1"/>
  <c r="R4492" i="1"/>
  <c r="O4492" i="1"/>
  <c r="N4492" i="1"/>
  <c r="M4492" i="1"/>
  <c r="T4491" i="1"/>
  <c r="S4491" i="1"/>
  <c r="R4491" i="1"/>
  <c r="O4491" i="1"/>
  <c r="N4491" i="1"/>
  <c r="M4491" i="1"/>
  <c r="T4490" i="1"/>
  <c r="S4490" i="1"/>
  <c r="R4490" i="1"/>
  <c r="O4490" i="1"/>
  <c r="N4490" i="1"/>
  <c r="M4490" i="1"/>
  <c r="T4489" i="1"/>
  <c r="S4489" i="1"/>
  <c r="R4489" i="1"/>
  <c r="O4489" i="1"/>
  <c r="N4489" i="1"/>
  <c r="M4489" i="1"/>
  <c r="T4488" i="1"/>
  <c r="S4488" i="1"/>
  <c r="R4488" i="1"/>
  <c r="O4488" i="1"/>
  <c r="N4488" i="1"/>
  <c r="M4488" i="1"/>
  <c r="T4487" i="1"/>
  <c r="S4487" i="1"/>
  <c r="R4487" i="1"/>
  <c r="O4487" i="1"/>
  <c r="N4487" i="1"/>
  <c r="M4487" i="1"/>
  <c r="T4486" i="1"/>
  <c r="S4486" i="1"/>
  <c r="R4486" i="1"/>
  <c r="O4486" i="1"/>
  <c r="N4486" i="1"/>
  <c r="M4486" i="1"/>
  <c r="T4485" i="1"/>
  <c r="S4485" i="1"/>
  <c r="R4485" i="1"/>
  <c r="O4485" i="1"/>
  <c r="N4485" i="1"/>
  <c r="M4485" i="1"/>
  <c r="T4484" i="1"/>
  <c r="S4484" i="1"/>
  <c r="R4484" i="1"/>
  <c r="O4484" i="1"/>
  <c r="N4484" i="1"/>
  <c r="M4484" i="1"/>
  <c r="T4483" i="1"/>
  <c r="S4483" i="1"/>
  <c r="R4483" i="1"/>
  <c r="O4483" i="1"/>
  <c r="N4483" i="1"/>
  <c r="M4483" i="1"/>
  <c r="T4482" i="1"/>
  <c r="S4482" i="1"/>
  <c r="R4482" i="1"/>
  <c r="O4482" i="1"/>
  <c r="N4482" i="1"/>
  <c r="M4482" i="1"/>
  <c r="T4481" i="1"/>
  <c r="S4481" i="1"/>
  <c r="R4481" i="1"/>
  <c r="O4481" i="1"/>
  <c r="N4481" i="1"/>
  <c r="M4481" i="1"/>
  <c r="T4480" i="1"/>
  <c r="S4480" i="1"/>
  <c r="R4480" i="1"/>
  <c r="O4480" i="1"/>
  <c r="N4480" i="1"/>
  <c r="M4480" i="1"/>
  <c r="T4479" i="1"/>
  <c r="S4479" i="1"/>
  <c r="R4479" i="1"/>
  <c r="O4479" i="1"/>
  <c r="N4479" i="1"/>
  <c r="M4479" i="1"/>
  <c r="T4478" i="1"/>
  <c r="S4478" i="1"/>
  <c r="R4478" i="1"/>
  <c r="O4478" i="1"/>
  <c r="N4478" i="1"/>
  <c r="M4478" i="1"/>
  <c r="T4477" i="1"/>
  <c r="S4477" i="1"/>
  <c r="R4477" i="1"/>
  <c r="O4477" i="1"/>
  <c r="N4477" i="1"/>
  <c r="M4477" i="1"/>
  <c r="T4476" i="1"/>
  <c r="S4476" i="1"/>
  <c r="R4476" i="1"/>
  <c r="O4476" i="1"/>
  <c r="N4476" i="1"/>
  <c r="M4476" i="1"/>
  <c r="T4475" i="1"/>
  <c r="S4475" i="1"/>
  <c r="R4475" i="1"/>
  <c r="O4475" i="1"/>
  <c r="N4475" i="1"/>
  <c r="M4475" i="1"/>
  <c r="T4474" i="1"/>
  <c r="S4474" i="1"/>
  <c r="R4474" i="1"/>
  <c r="O4474" i="1"/>
  <c r="N4474" i="1"/>
  <c r="M4474" i="1"/>
  <c r="T4473" i="1"/>
  <c r="S4473" i="1"/>
  <c r="R4473" i="1"/>
  <c r="O4473" i="1"/>
  <c r="N4473" i="1"/>
  <c r="M4473" i="1"/>
  <c r="T4472" i="1"/>
  <c r="S4472" i="1"/>
  <c r="R4472" i="1"/>
  <c r="O4472" i="1"/>
  <c r="N4472" i="1"/>
  <c r="M4472" i="1"/>
  <c r="T4471" i="1"/>
  <c r="S4471" i="1"/>
  <c r="R4471" i="1"/>
  <c r="O4471" i="1"/>
  <c r="N4471" i="1"/>
  <c r="M4471" i="1"/>
  <c r="T4470" i="1"/>
  <c r="S4470" i="1"/>
  <c r="R4470" i="1"/>
  <c r="O4470" i="1"/>
  <c r="N4470" i="1"/>
  <c r="M4470" i="1"/>
  <c r="T4469" i="1"/>
  <c r="S4469" i="1"/>
  <c r="R4469" i="1"/>
  <c r="O4469" i="1"/>
  <c r="N4469" i="1"/>
  <c r="M4469" i="1"/>
  <c r="T4468" i="1"/>
  <c r="S4468" i="1"/>
  <c r="R4468" i="1"/>
  <c r="O4468" i="1"/>
  <c r="N4468" i="1"/>
  <c r="M4468" i="1"/>
  <c r="T4467" i="1"/>
  <c r="S4467" i="1"/>
  <c r="R4467" i="1"/>
  <c r="O4467" i="1"/>
  <c r="N4467" i="1"/>
  <c r="M4467" i="1"/>
  <c r="T4466" i="1"/>
  <c r="S4466" i="1"/>
  <c r="R4466" i="1"/>
  <c r="O4466" i="1"/>
  <c r="N4466" i="1"/>
  <c r="M4466" i="1"/>
  <c r="T4465" i="1"/>
  <c r="S4465" i="1"/>
  <c r="R4465" i="1"/>
  <c r="O4465" i="1"/>
  <c r="N4465" i="1"/>
  <c r="M4465" i="1"/>
  <c r="T4464" i="1"/>
  <c r="S4464" i="1"/>
  <c r="R4464" i="1"/>
  <c r="O4464" i="1"/>
  <c r="N4464" i="1"/>
  <c r="M4464" i="1"/>
  <c r="T4463" i="1"/>
  <c r="S4463" i="1"/>
  <c r="R4463" i="1"/>
  <c r="O4463" i="1"/>
  <c r="N4463" i="1"/>
  <c r="M4463" i="1"/>
  <c r="T4462" i="1"/>
  <c r="S4462" i="1"/>
  <c r="R4462" i="1"/>
  <c r="O4462" i="1"/>
  <c r="N4462" i="1"/>
  <c r="M4462" i="1"/>
  <c r="T4461" i="1"/>
  <c r="S4461" i="1"/>
  <c r="R4461" i="1"/>
  <c r="O4461" i="1"/>
  <c r="N4461" i="1"/>
  <c r="M4461" i="1"/>
  <c r="T4460" i="1"/>
  <c r="S4460" i="1"/>
  <c r="R4460" i="1"/>
  <c r="O4460" i="1"/>
  <c r="N4460" i="1"/>
  <c r="M4460" i="1"/>
  <c r="T4459" i="1"/>
  <c r="S4459" i="1"/>
  <c r="R4459" i="1"/>
  <c r="O4459" i="1"/>
  <c r="N4459" i="1"/>
  <c r="M4459" i="1"/>
  <c r="T4458" i="1"/>
  <c r="S4458" i="1"/>
  <c r="R4458" i="1"/>
  <c r="O4458" i="1"/>
  <c r="N4458" i="1"/>
  <c r="M4458" i="1"/>
  <c r="T4457" i="1"/>
  <c r="S4457" i="1"/>
  <c r="R4457" i="1"/>
  <c r="O4457" i="1"/>
  <c r="N4457" i="1"/>
  <c r="M4457" i="1"/>
  <c r="T4456" i="1"/>
  <c r="S4456" i="1"/>
  <c r="R4456" i="1"/>
  <c r="O4456" i="1"/>
  <c r="N4456" i="1"/>
  <c r="M4456" i="1"/>
  <c r="T4455" i="1"/>
  <c r="S4455" i="1"/>
  <c r="R4455" i="1"/>
  <c r="O4455" i="1"/>
  <c r="N4455" i="1"/>
  <c r="M4455" i="1"/>
  <c r="T4454" i="1"/>
  <c r="S4454" i="1"/>
  <c r="R4454" i="1"/>
  <c r="O4454" i="1"/>
  <c r="N4454" i="1"/>
  <c r="M4454" i="1"/>
  <c r="T4453" i="1"/>
  <c r="S4453" i="1"/>
  <c r="R4453" i="1"/>
  <c r="O4453" i="1"/>
  <c r="N4453" i="1"/>
  <c r="M4453" i="1"/>
  <c r="T4452" i="1"/>
  <c r="S4452" i="1"/>
  <c r="R4452" i="1"/>
  <c r="O4452" i="1"/>
  <c r="N4452" i="1"/>
  <c r="M4452" i="1"/>
  <c r="T4451" i="1"/>
  <c r="S4451" i="1"/>
  <c r="R4451" i="1"/>
  <c r="O4451" i="1"/>
  <c r="N4451" i="1"/>
  <c r="M4451" i="1"/>
  <c r="T4450" i="1"/>
  <c r="S4450" i="1"/>
  <c r="R4450" i="1"/>
  <c r="O4450" i="1"/>
  <c r="N4450" i="1"/>
  <c r="M4450" i="1"/>
  <c r="T4449" i="1"/>
  <c r="S4449" i="1"/>
  <c r="R4449" i="1"/>
  <c r="O4449" i="1"/>
  <c r="N4449" i="1"/>
  <c r="M4449" i="1"/>
  <c r="T4448" i="1"/>
  <c r="S4448" i="1"/>
  <c r="R4448" i="1"/>
  <c r="O4448" i="1"/>
  <c r="N4448" i="1"/>
  <c r="M4448" i="1"/>
  <c r="T4447" i="1"/>
  <c r="S4447" i="1"/>
  <c r="R4447" i="1"/>
  <c r="O4447" i="1"/>
  <c r="N4447" i="1"/>
  <c r="M4447" i="1"/>
  <c r="T4446" i="1"/>
  <c r="S4446" i="1"/>
  <c r="R4446" i="1"/>
  <c r="O4446" i="1"/>
  <c r="N4446" i="1"/>
  <c r="M4446" i="1"/>
  <c r="T4445" i="1"/>
  <c r="S4445" i="1"/>
  <c r="R4445" i="1"/>
  <c r="O4445" i="1"/>
  <c r="N4445" i="1"/>
  <c r="M4445" i="1"/>
  <c r="T4444" i="1"/>
  <c r="S4444" i="1"/>
  <c r="R4444" i="1"/>
  <c r="O4444" i="1"/>
  <c r="N4444" i="1"/>
  <c r="M4444" i="1"/>
  <c r="T4443" i="1"/>
  <c r="S4443" i="1"/>
  <c r="R4443" i="1"/>
  <c r="O4443" i="1"/>
  <c r="N4443" i="1"/>
  <c r="M4443" i="1"/>
  <c r="T4442" i="1"/>
  <c r="S4442" i="1"/>
  <c r="R4442" i="1"/>
  <c r="O4442" i="1"/>
  <c r="N4442" i="1"/>
  <c r="M4442" i="1"/>
  <c r="T4441" i="1"/>
  <c r="S4441" i="1"/>
  <c r="R4441" i="1"/>
  <c r="O4441" i="1"/>
  <c r="N4441" i="1"/>
  <c r="M4441" i="1"/>
  <c r="T4440" i="1"/>
  <c r="S4440" i="1"/>
  <c r="R4440" i="1"/>
  <c r="O4440" i="1"/>
  <c r="N4440" i="1"/>
  <c r="M4440" i="1"/>
  <c r="T4439" i="1"/>
  <c r="S4439" i="1"/>
  <c r="R4439" i="1"/>
  <c r="O4439" i="1"/>
  <c r="N4439" i="1"/>
  <c r="M4439" i="1"/>
  <c r="T4438" i="1"/>
  <c r="S4438" i="1"/>
  <c r="R4438" i="1"/>
  <c r="O4438" i="1"/>
  <c r="N4438" i="1"/>
  <c r="M4438" i="1"/>
  <c r="T4437" i="1"/>
  <c r="S4437" i="1"/>
  <c r="R4437" i="1"/>
  <c r="O4437" i="1"/>
  <c r="N4437" i="1"/>
  <c r="M4437" i="1"/>
  <c r="T4436" i="1"/>
  <c r="S4436" i="1"/>
  <c r="R4436" i="1"/>
  <c r="O4436" i="1"/>
  <c r="N4436" i="1"/>
  <c r="M4436" i="1"/>
  <c r="T4435" i="1"/>
  <c r="S4435" i="1"/>
  <c r="R4435" i="1"/>
  <c r="O4435" i="1"/>
  <c r="N4435" i="1"/>
  <c r="M4435" i="1"/>
  <c r="T4434" i="1"/>
  <c r="S4434" i="1"/>
  <c r="R4434" i="1"/>
  <c r="O4434" i="1"/>
  <c r="N4434" i="1"/>
  <c r="M4434" i="1"/>
  <c r="T4433" i="1"/>
  <c r="S4433" i="1"/>
  <c r="R4433" i="1"/>
  <c r="O4433" i="1"/>
  <c r="N4433" i="1"/>
  <c r="M4433" i="1"/>
  <c r="T4432" i="1"/>
  <c r="S4432" i="1"/>
  <c r="R4432" i="1"/>
  <c r="O4432" i="1"/>
  <c r="N4432" i="1"/>
  <c r="M4432" i="1"/>
  <c r="T4431" i="1"/>
  <c r="S4431" i="1"/>
  <c r="R4431" i="1"/>
  <c r="O4431" i="1"/>
  <c r="N4431" i="1"/>
  <c r="M4431" i="1"/>
  <c r="T4430" i="1"/>
  <c r="S4430" i="1"/>
  <c r="R4430" i="1"/>
  <c r="O4430" i="1"/>
  <c r="N4430" i="1"/>
  <c r="M4430" i="1"/>
  <c r="T4429" i="1"/>
  <c r="S4429" i="1"/>
  <c r="R4429" i="1"/>
  <c r="O4429" i="1"/>
  <c r="N4429" i="1"/>
  <c r="M4429" i="1"/>
  <c r="T4428" i="1"/>
  <c r="S4428" i="1"/>
  <c r="R4428" i="1"/>
  <c r="O4428" i="1"/>
  <c r="N4428" i="1"/>
  <c r="M4428" i="1"/>
  <c r="T4427" i="1"/>
  <c r="S4427" i="1"/>
  <c r="R4427" i="1"/>
  <c r="O4427" i="1"/>
  <c r="N4427" i="1"/>
  <c r="M4427" i="1"/>
  <c r="T4426" i="1"/>
  <c r="S4426" i="1"/>
  <c r="R4426" i="1"/>
  <c r="O4426" i="1"/>
  <c r="N4426" i="1"/>
  <c r="M4426" i="1"/>
  <c r="T4425" i="1"/>
  <c r="S4425" i="1"/>
  <c r="R4425" i="1"/>
  <c r="O4425" i="1"/>
  <c r="N4425" i="1"/>
  <c r="M4425" i="1"/>
  <c r="T4424" i="1"/>
  <c r="S4424" i="1"/>
  <c r="R4424" i="1"/>
  <c r="O4424" i="1"/>
  <c r="N4424" i="1"/>
  <c r="M4424" i="1"/>
  <c r="T4423" i="1"/>
  <c r="S4423" i="1"/>
  <c r="R4423" i="1"/>
  <c r="O4423" i="1"/>
  <c r="N4423" i="1"/>
  <c r="M4423" i="1"/>
  <c r="T4422" i="1"/>
  <c r="S4422" i="1"/>
  <c r="R4422" i="1"/>
  <c r="O4422" i="1"/>
  <c r="N4422" i="1"/>
  <c r="M4422" i="1"/>
  <c r="T4421" i="1"/>
  <c r="S4421" i="1"/>
  <c r="R4421" i="1"/>
  <c r="O4421" i="1"/>
  <c r="N4421" i="1"/>
  <c r="M4421" i="1"/>
  <c r="T4420" i="1"/>
  <c r="S4420" i="1"/>
  <c r="R4420" i="1"/>
  <c r="O4420" i="1"/>
  <c r="N4420" i="1"/>
  <c r="M4420" i="1"/>
  <c r="T4419" i="1"/>
  <c r="S4419" i="1"/>
  <c r="R4419" i="1"/>
  <c r="O4419" i="1"/>
  <c r="N4419" i="1"/>
  <c r="M4419" i="1"/>
  <c r="T4418" i="1"/>
  <c r="S4418" i="1"/>
  <c r="R4418" i="1"/>
  <c r="O4418" i="1"/>
  <c r="N4418" i="1"/>
  <c r="M4418" i="1"/>
  <c r="T4417" i="1"/>
  <c r="S4417" i="1"/>
  <c r="R4417" i="1"/>
  <c r="O4417" i="1"/>
  <c r="N4417" i="1"/>
  <c r="M4417" i="1"/>
  <c r="T4416" i="1"/>
  <c r="S4416" i="1"/>
  <c r="R4416" i="1"/>
  <c r="O4416" i="1"/>
  <c r="N4416" i="1"/>
  <c r="M4416" i="1"/>
  <c r="T4415" i="1"/>
  <c r="S4415" i="1"/>
  <c r="R4415" i="1"/>
  <c r="O4415" i="1"/>
  <c r="N4415" i="1"/>
  <c r="M4415" i="1"/>
  <c r="T4414" i="1"/>
  <c r="S4414" i="1"/>
  <c r="R4414" i="1"/>
  <c r="O4414" i="1"/>
  <c r="N4414" i="1"/>
  <c r="M4414" i="1"/>
  <c r="T4413" i="1"/>
  <c r="S4413" i="1"/>
  <c r="R4413" i="1"/>
  <c r="O4413" i="1"/>
  <c r="N4413" i="1"/>
  <c r="M4413" i="1"/>
  <c r="T4412" i="1"/>
  <c r="S4412" i="1"/>
  <c r="R4412" i="1"/>
  <c r="O4412" i="1"/>
  <c r="N4412" i="1"/>
  <c r="M4412" i="1"/>
  <c r="T4411" i="1"/>
  <c r="S4411" i="1"/>
  <c r="R4411" i="1"/>
  <c r="O4411" i="1"/>
  <c r="N4411" i="1"/>
  <c r="M4411" i="1"/>
  <c r="T4410" i="1"/>
  <c r="S4410" i="1"/>
  <c r="R4410" i="1"/>
  <c r="O4410" i="1"/>
  <c r="N4410" i="1"/>
  <c r="M4410" i="1"/>
  <c r="T4409" i="1"/>
  <c r="S4409" i="1"/>
  <c r="R4409" i="1"/>
  <c r="O4409" i="1"/>
  <c r="N4409" i="1"/>
  <c r="M4409" i="1"/>
  <c r="T4408" i="1"/>
  <c r="S4408" i="1"/>
  <c r="R4408" i="1"/>
  <c r="O4408" i="1"/>
  <c r="N4408" i="1"/>
  <c r="M4408" i="1"/>
  <c r="T4407" i="1"/>
  <c r="S4407" i="1"/>
  <c r="R4407" i="1"/>
  <c r="O4407" i="1"/>
  <c r="N4407" i="1"/>
  <c r="M4407" i="1"/>
  <c r="T4406" i="1"/>
  <c r="S4406" i="1"/>
  <c r="R4406" i="1"/>
  <c r="O4406" i="1"/>
  <c r="N4406" i="1"/>
  <c r="M4406" i="1"/>
  <c r="T4405" i="1"/>
  <c r="S4405" i="1"/>
  <c r="R4405" i="1"/>
  <c r="O4405" i="1"/>
  <c r="N4405" i="1"/>
  <c r="M4405" i="1"/>
  <c r="T4404" i="1"/>
  <c r="S4404" i="1"/>
  <c r="R4404" i="1"/>
  <c r="O4404" i="1"/>
  <c r="N4404" i="1"/>
  <c r="M4404" i="1"/>
  <c r="T4403" i="1"/>
  <c r="S4403" i="1"/>
  <c r="R4403" i="1"/>
  <c r="O4403" i="1"/>
  <c r="N4403" i="1"/>
  <c r="M4403" i="1"/>
  <c r="T4402" i="1"/>
  <c r="S4402" i="1"/>
  <c r="R4402" i="1"/>
  <c r="O4402" i="1"/>
  <c r="N4402" i="1"/>
  <c r="M4402" i="1"/>
  <c r="T4401" i="1"/>
  <c r="S4401" i="1"/>
  <c r="R4401" i="1"/>
  <c r="O4401" i="1"/>
  <c r="N4401" i="1"/>
  <c r="M4401" i="1"/>
  <c r="T4400" i="1"/>
  <c r="S4400" i="1"/>
  <c r="R4400" i="1"/>
  <c r="O4400" i="1"/>
  <c r="N4400" i="1"/>
  <c r="M4400" i="1"/>
  <c r="T4399" i="1"/>
  <c r="S4399" i="1"/>
  <c r="R4399" i="1"/>
  <c r="O4399" i="1"/>
  <c r="N4399" i="1"/>
  <c r="M4399" i="1"/>
  <c r="T4398" i="1"/>
  <c r="S4398" i="1"/>
  <c r="R4398" i="1"/>
  <c r="O4398" i="1"/>
  <c r="N4398" i="1"/>
  <c r="M4398" i="1"/>
  <c r="T4397" i="1"/>
  <c r="S4397" i="1"/>
  <c r="R4397" i="1"/>
  <c r="O4397" i="1"/>
  <c r="N4397" i="1"/>
  <c r="M4397" i="1"/>
  <c r="T4396" i="1"/>
  <c r="S4396" i="1"/>
  <c r="R4396" i="1"/>
  <c r="O4396" i="1"/>
  <c r="N4396" i="1"/>
  <c r="M4396" i="1"/>
  <c r="T4395" i="1"/>
  <c r="S4395" i="1"/>
  <c r="R4395" i="1"/>
  <c r="O4395" i="1"/>
  <c r="N4395" i="1"/>
  <c r="M4395" i="1"/>
  <c r="T4394" i="1"/>
  <c r="S4394" i="1"/>
  <c r="R4394" i="1"/>
  <c r="O4394" i="1"/>
  <c r="N4394" i="1"/>
  <c r="M4394" i="1"/>
  <c r="T4393" i="1"/>
  <c r="S4393" i="1"/>
  <c r="R4393" i="1"/>
  <c r="O4393" i="1"/>
  <c r="N4393" i="1"/>
  <c r="M4393" i="1"/>
  <c r="T4392" i="1"/>
  <c r="S4392" i="1"/>
  <c r="R4392" i="1"/>
  <c r="O4392" i="1"/>
  <c r="N4392" i="1"/>
  <c r="M4392" i="1"/>
  <c r="T4391" i="1"/>
  <c r="S4391" i="1"/>
  <c r="R4391" i="1"/>
  <c r="O4391" i="1"/>
  <c r="N4391" i="1"/>
  <c r="M4391" i="1"/>
  <c r="T4390" i="1"/>
  <c r="S4390" i="1"/>
  <c r="R4390" i="1"/>
  <c r="O4390" i="1"/>
  <c r="N4390" i="1"/>
  <c r="M4390" i="1"/>
  <c r="T4389" i="1"/>
  <c r="S4389" i="1"/>
  <c r="R4389" i="1"/>
  <c r="O4389" i="1"/>
  <c r="N4389" i="1"/>
  <c r="M4389" i="1"/>
  <c r="T4388" i="1"/>
  <c r="S4388" i="1"/>
  <c r="R4388" i="1"/>
  <c r="O4388" i="1"/>
  <c r="N4388" i="1"/>
  <c r="M4388" i="1"/>
  <c r="T4387" i="1"/>
  <c r="S4387" i="1"/>
  <c r="R4387" i="1"/>
  <c r="O4387" i="1"/>
  <c r="N4387" i="1"/>
  <c r="M4387" i="1"/>
  <c r="T4386" i="1"/>
  <c r="S4386" i="1"/>
  <c r="R4386" i="1"/>
  <c r="O4386" i="1"/>
  <c r="N4386" i="1"/>
  <c r="M4386" i="1"/>
  <c r="T4385" i="1"/>
  <c r="S4385" i="1"/>
  <c r="R4385" i="1"/>
  <c r="O4385" i="1"/>
  <c r="N4385" i="1"/>
  <c r="M4385" i="1"/>
  <c r="T4384" i="1"/>
  <c r="S4384" i="1"/>
  <c r="R4384" i="1"/>
  <c r="O4384" i="1"/>
  <c r="N4384" i="1"/>
  <c r="M4384" i="1"/>
  <c r="T4383" i="1"/>
  <c r="S4383" i="1"/>
  <c r="R4383" i="1"/>
  <c r="O4383" i="1"/>
  <c r="N4383" i="1"/>
  <c r="M4383" i="1"/>
  <c r="T4382" i="1"/>
  <c r="S4382" i="1"/>
  <c r="R4382" i="1"/>
  <c r="O4382" i="1"/>
  <c r="N4382" i="1"/>
  <c r="M4382" i="1"/>
  <c r="T4381" i="1"/>
  <c r="S4381" i="1"/>
  <c r="R4381" i="1"/>
  <c r="O4381" i="1"/>
  <c r="N4381" i="1"/>
  <c r="M4381" i="1"/>
  <c r="T4380" i="1"/>
  <c r="S4380" i="1"/>
  <c r="R4380" i="1"/>
  <c r="O4380" i="1"/>
  <c r="N4380" i="1"/>
  <c r="M4380" i="1"/>
  <c r="T4379" i="1"/>
  <c r="S4379" i="1"/>
  <c r="R4379" i="1"/>
  <c r="O4379" i="1"/>
  <c r="N4379" i="1"/>
  <c r="M4379" i="1"/>
  <c r="T4378" i="1"/>
  <c r="S4378" i="1"/>
  <c r="R4378" i="1"/>
  <c r="O4378" i="1"/>
  <c r="N4378" i="1"/>
  <c r="M4378" i="1"/>
  <c r="T4377" i="1"/>
  <c r="S4377" i="1"/>
  <c r="R4377" i="1"/>
  <c r="O4377" i="1"/>
  <c r="N4377" i="1"/>
  <c r="M4377" i="1"/>
  <c r="T4376" i="1"/>
  <c r="S4376" i="1"/>
  <c r="R4376" i="1"/>
  <c r="O4376" i="1"/>
  <c r="N4376" i="1"/>
  <c r="M4376" i="1"/>
  <c r="T4375" i="1"/>
  <c r="S4375" i="1"/>
  <c r="R4375" i="1"/>
  <c r="O4375" i="1"/>
  <c r="N4375" i="1"/>
  <c r="M4375" i="1"/>
  <c r="T4374" i="1"/>
  <c r="S4374" i="1"/>
  <c r="R4374" i="1"/>
  <c r="O4374" i="1"/>
  <c r="N4374" i="1"/>
  <c r="M4374" i="1"/>
  <c r="T4373" i="1"/>
  <c r="S4373" i="1"/>
  <c r="R4373" i="1"/>
  <c r="O4373" i="1"/>
  <c r="N4373" i="1"/>
  <c r="M4373" i="1"/>
  <c r="T4372" i="1"/>
  <c r="S4372" i="1"/>
  <c r="R4372" i="1"/>
  <c r="O4372" i="1"/>
  <c r="N4372" i="1"/>
  <c r="M4372" i="1"/>
  <c r="T4371" i="1"/>
  <c r="S4371" i="1"/>
  <c r="R4371" i="1"/>
  <c r="O4371" i="1"/>
  <c r="N4371" i="1"/>
  <c r="M4371" i="1"/>
  <c r="T4370" i="1"/>
  <c r="S4370" i="1"/>
  <c r="R4370" i="1"/>
  <c r="O4370" i="1"/>
  <c r="N4370" i="1"/>
  <c r="M4370" i="1"/>
  <c r="T4369" i="1"/>
  <c r="S4369" i="1"/>
  <c r="R4369" i="1"/>
  <c r="O4369" i="1"/>
  <c r="N4369" i="1"/>
  <c r="M4369" i="1"/>
  <c r="T4368" i="1"/>
  <c r="S4368" i="1"/>
  <c r="R4368" i="1"/>
  <c r="O4368" i="1"/>
  <c r="N4368" i="1"/>
  <c r="M4368" i="1"/>
  <c r="T4367" i="1"/>
  <c r="S4367" i="1"/>
  <c r="R4367" i="1"/>
  <c r="O4367" i="1"/>
  <c r="N4367" i="1"/>
  <c r="M4367" i="1"/>
  <c r="T4366" i="1"/>
  <c r="S4366" i="1"/>
  <c r="R4366" i="1"/>
  <c r="O4366" i="1"/>
  <c r="N4366" i="1"/>
  <c r="M4366" i="1"/>
  <c r="T4365" i="1"/>
  <c r="S4365" i="1"/>
  <c r="R4365" i="1"/>
  <c r="O4365" i="1"/>
  <c r="N4365" i="1"/>
  <c r="M4365" i="1"/>
  <c r="T4364" i="1"/>
  <c r="S4364" i="1"/>
  <c r="R4364" i="1"/>
  <c r="O4364" i="1"/>
  <c r="N4364" i="1"/>
  <c r="M4364" i="1"/>
  <c r="T4363" i="1"/>
  <c r="S4363" i="1"/>
  <c r="R4363" i="1"/>
  <c r="O4363" i="1"/>
  <c r="N4363" i="1"/>
  <c r="M4363" i="1"/>
  <c r="T4362" i="1"/>
  <c r="S4362" i="1"/>
  <c r="R4362" i="1"/>
  <c r="O4362" i="1"/>
  <c r="N4362" i="1"/>
  <c r="M4362" i="1"/>
  <c r="T4361" i="1"/>
  <c r="S4361" i="1"/>
  <c r="R4361" i="1"/>
  <c r="O4361" i="1"/>
  <c r="N4361" i="1"/>
  <c r="M4361" i="1"/>
  <c r="T4360" i="1"/>
  <c r="S4360" i="1"/>
  <c r="R4360" i="1"/>
  <c r="O4360" i="1"/>
  <c r="N4360" i="1"/>
  <c r="M4360" i="1"/>
  <c r="T4359" i="1"/>
  <c r="S4359" i="1"/>
  <c r="R4359" i="1"/>
  <c r="O4359" i="1"/>
  <c r="N4359" i="1"/>
  <c r="M4359" i="1"/>
  <c r="T4358" i="1"/>
  <c r="S4358" i="1"/>
  <c r="R4358" i="1"/>
  <c r="O4358" i="1"/>
  <c r="N4358" i="1"/>
  <c r="M4358" i="1"/>
  <c r="T4357" i="1"/>
  <c r="S4357" i="1"/>
  <c r="R4357" i="1"/>
  <c r="O4357" i="1"/>
  <c r="N4357" i="1"/>
  <c r="M4357" i="1"/>
  <c r="T4356" i="1"/>
  <c r="S4356" i="1"/>
  <c r="R4356" i="1"/>
  <c r="O4356" i="1"/>
  <c r="N4356" i="1"/>
  <c r="M4356" i="1"/>
  <c r="T4355" i="1"/>
  <c r="S4355" i="1"/>
  <c r="R4355" i="1"/>
  <c r="O4355" i="1"/>
  <c r="N4355" i="1"/>
  <c r="M4355" i="1"/>
  <c r="T4354" i="1"/>
  <c r="S4354" i="1"/>
  <c r="R4354" i="1"/>
  <c r="O4354" i="1"/>
  <c r="N4354" i="1"/>
  <c r="M4354" i="1"/>
  <c r="T4353" i="1"/>
  <c r="S4353" i="1"/>
  <c r="R4353" i="1"/>
  <c r="O4353" i="1"/>
  <c r="N4353" i="1"/>
  <c r="M4353" i="1"/>
  <c r="T4352" i="1"/>
  <c r="S4352" i="1"/>
  <c r="R4352" i="1"/>
  <c r="O4352" i="1"/>
  <c r="N4352" i="1"/>
  <c r="M4352" i="1"/>
  <c r="T4351" i="1"/>
  <c r="S4351" i="1"/>
  <c r="R4351" i="1"/>
  <c r="O4351" i="1"/>
  <c r="N4351" i="1"/>
  <c r="M4351" i="1"/>
  <c r="T4350" i="1"/>
  <c r="S4350" i="1"/>
  <c r="R4350" i="1"/>
  <c r="O4350" i="1"/>
  <c r="N4350" i="1"/>
  <c r="M4350" i="1"/>
  <c r="T4349" i="1"/>
  <c r="S4349" i="1"/>
  <c r="R4349" i="1"/>
  <c r="O4349" i="1"/>
  <c r="N4349" i="1"/>
  <c r="M4349" i="1"/>
  <c r="T4348" i="1"/>
  <c r="S4348" i="1"/>
  <c r="R4348" i="1"/>
  <c r="O4348" i="1"/>
  <c r="N4348" i="1"/>
  <c r="M4348" i="1"/>
  <c r="T4347" i="1"/>
  <c r="S4347" i="1"/>
  <c r="R4347" i="1"/>
  <c r="O4347" i="1"/>
  <c r="N4347" i="1"/>
  <c r="M4347" i="1"/>
  <c r="T4346" i="1"/>
  <c r="S4346" i="1"/>
  <c r="R4346" i="1"/>
  <c r="O4346" i="1"/>
  <c r="N4346" i="1"/>
  <c r="M4346" i="1"/>
  <c r="T4345" i="1"/>
  <c r="S4345" i="1"/>
  <c r="R4345" i="1"/>
  <c r="O4345" i="1"/>
  <c r="N4345" i="1"/>
  <c r="M4345" i="1"/>
  <c r="T4344" i="1"/>
  <c r="S4344" i="1"/>
  <c r="R4344" i="1"/>
  <c r="O4344" i="1"/>
  <c r="N4344" i="1"/>
  <c r="M4344" i="1"/>
  <c r="T4343" i="1"/>
  <c r="S4343" i="1"/>
  <c r="R4343" i="1"/>
  <c r="O4343" i="1"/>
  <c r="N4343" i="1"/>
  <c r="M4343" i="1"/>
  <c r="T4342" i="1"/>
  <c r="S4342" i="1"/>
  <c r="R4342" i="1"/>
  <c r="O4342" i="1"/>
  <c r="N4342" i="1"/>
  <c r="M4342" i="1"/>
  <c r="T4341" i="1"/>
  <c r="S4341" i="1"/>
  <c r="R4341" i="1"/>
  <c r="O4341" i="1"/>
  <c r="N4341" i="1"/>
  <c r="M4341" i="1"/>
  <c r="T4340" i="1"/>
  <c r="S4340" i="1"/>
  <c r="R4340" i="1"/>
  <c r="O4340" i="1"/>
  <c r="N4340" i="1"/>
  <c r="M4340" i="1"/>
  <c r="T4339" i="1"/>
  <c r="S4339" i="1"/>
  <c r="R4339" i="1"/>
  <c r="O4339" i="1"/>
  <c r="N4339" i="1"/>
  <c r="M4339" i="1"/>
  <c r="T4338" i="1"/>
  <c r="S4338" i="1"/>
  <c r="R4338" i="1"/>
  <c r="O4338" i="1"/>
  <c r="N4338" i="1"/>
  <c r="M4338" i="1"/>
  <c r="T4337" i="1"/>
  <c r="S4337" i="1"/>
  <c r="R4337" i="1"/>
  <c r="O4337" i="1"/>
  <c r="N4337" i="1"/>
  <c r="M4337" i="1"/>
  <c r="T4336" i="1"/>
  <c r="S4336" i="1"/>
  <c r="R4336" i="1"/>
  <c r="O4336" i="1"/>
  <c r="N4336" i="1"/>
  <c r="M4336" i="1"/>
  <c r="T4335" i="1"/>
  <c r="S4335" i="1"/>
  <c r="R4335" i="1"/>
  <c r="O4335" i="1"/>
  <c r="N4335" i="1"/>
  <c r="M4335" i="1"/>
  <c r="T4334" i="1"/>
  <c r="S4334" i="1"/>
  <c r="R4334" i="1"/>
  <c r="O4334" i="1"/>
  <c r="N4334" i="1"/>
  <c r="M4334" i="1"/>
  <c r="T4333" i="1"/>
  <c r="S4333" i="1"/>
  <c r="R4333" i="1"/>
  <c r="O4333" i="1"/>
  <c r="N4333" i="1"/>
  <c r="M4333" i="1"/>
  <c r="T4332" i="1"/>
  <c r="S4332" i="1"/>
  <c r="R4332" i="1"/>
  <c r="O4332" i="1"/>
  <c r="N4332" i="1"/>
  <c r="M4332" i="1"/>
  <c r="T4331" i="1"/>
  <c r="S4331" i="1"/>
  <c r="R4331" i="1"/>
  <c r="O4331" i="1"/>
  <c r="N4331" i="1"/>
  <c r="M4331" i="1"/>
  <c r="T4330" i="1"/>
  <c r="S4330" i="1"/>
  <c r="R4330" i="1"/>
  <c r="O4330" i="1"/>
  <c r="N4330" i="1"/>
  <c r="M4330" i="1"/>
  <c r="T4329" i="1"/>
  <c r="S4329" i="1"/>
  <c r="R4329" i="1"/>
  <c r="O4329" i="1"/>
  <c r="N4329" i="1"/>
  <c r="M4329" i="1"/>
  <c r="T4328" i="1"/>
  <c r="S4328" i="1"/>
  <c r="R4328" i="1"/>
  <c r="O4328" i="1"/>
  <c r="N4328" i="1"/>
  <c r="M4328" i="1"/>
  <c r="T4327" i="1"/>
  <c r="S4327" i="1"/>
  <c r="R4327" i="1"/>
  <c r="O4327" i="1"/>
  <c r="N4327" i="1"/>
  <c r="M4327" i="1"/>
  <c r="T4326" i="1"/>
  <c r="S4326" i="1"/>
  <c r="R4326" i="1"/>
  <c r="O4326" i="1"/>
  <c r="N4326" i="1"/>
  <c r="M4326" i="1"/>
  <c r="T4325" i="1"/>
  <c r="S4325" i="1"/>
  <c r="R4325" i="1"/>
  <c r="O4325" i="1"/>
  <c r="N4325" i="1"/>
  <c r="M4325" i="1"/>
  <c r="T4324" i="1"/>
  <c r="S4324" i="1"/>
  <c r="R4324" i="1"/>
  <c r="O4324" i="1"/>
  <c r="N4324" i="1"/>
  <c r="M4324" i="1"/>
  <c r="T4323" i="1"/>
  <c r="S4323" i="1"/>
  <c r="R4323" i="1"/>
  <c r="O4323" i="1"/>
  <c r="N4323" i="1"/>
  <c r="M4323" i="1"/>
  <c r="T4322" i="1"/>
  <c r="S4322" i="1"/>
  <c r="R4322" i="1"/>
  <c r="O4322" i="1"/>
  <c r="N4322" i="1"/>
  <c r="M4322" i="1"/>
  <c r="T4321" i="1"/>
  <c r="S4321" i="1"/>
  <c r="R4321" i="1"/>
  <c r="O4321" i="1"/>
  <c r="N4321" i="1"/>
  <c r="M4321" i="1"/>
  <c r="T4320" i="1"/>
  <c r="S4320" i="1"/>
  <c r="R4320" i="1"/>
  <c r="O4320" i="1"/>
  <c r="N4320" i="1"/>
  <c r="M4320" i="1"/>
  <c r="T4319" i="1"/>
  <c r="S4319" i="1"/>
  <c r="R4319" i="1"/>
  <c r="O4319" i="1"/>
  <c r="N4319" i="1"/>
  <c r="M4319" i="1"/>
  <c r="T4318" i="1"/>
  <c r="S4318" i="1"/>
  <c r="R4318" i="1"/>
  <c r="O4318" i="1"/>
  <c r="N4318" i="1"/>
  <c r="M4318" i="1"/>
  <c r="T4317" i="1"/>
  <c r="S4317" i="1"/>
  <c r="R4317" i="1"/>
  <c r="O4317" i="1"/>
  <c r="N4317" i="1"/>
  <c r="M4317" i="1"/>
  <c r="T4316" i="1"/>
  <c r="S4316" i="1"/>
  <c r="R4316" i="1"/>
  <c r="O4316" i="1"/>
  <c r="N4316" i="1"/>
  <c r="M4316" i="1"/>
  <c r="T4315" i="1"/>
  <c r="S4315" i="1"/>
  <c r="R4315" i="1"/>
  <c r="O4315" i="1"/>
  <c r="N4315" i="1"/>
  <c r="M4315" i="1"/>
  <c r="T4314" i="1"/>
  <c r="S4314" i="1"/>
  <c r="R4314" i="1"/>
  <c r="O4314" i="1"/>
  <c r="N4314" i="1"/>
  <c r="M4314" i="1"/>
  <c r="T4313" i="1"/>
  <c r="S4313" i="1"/>
  <c r="R4313" i="1"/>
  <c r="O4313" i="1"/>
  <c r="N4313" i="1"/>
  <c r="M4313" i="1"/>
  <c r="T4312" i="1"/>
  <c r="S4312" i="1"/>
  <c r="R4312" i="1"/>
  <c r="O4312" i="1"/>
  <c r="N4312" i="1"/>
  <c r="M4312" i="1"/>
  <c r="T4311" i="1"/>
  <c r="S4311" i="1"/>
  <c r="R4311" i="1"/>
  <c r="O4311" i="1"/>
  <c r="N4311" i="1"/>
  <c r="M4311" i="1"/>
  <c r="T4310" i="1"/>
  <c r="S4310" i="1"/>
  <c r="R4310" i="1"/>
  <c r="O4310" i="1"/>
  <c r="N4310" i="1"/>
  <c r="M4310" i="1"/>
  <c r="T4309" i="1"/>
  <c r="S4309" i="1"/>
  <c r="R4309" i="1"/>
  <c r="O4309" i="1"/>
  <c r="N4309" i="1"/>
  <c r="M4309" i="1"/>
  <c r="T4308" i="1"/>
  <c r="S4308" i="1"/>
  <c r="R4308" i="1"/>
  <c r="O4308" i="1"/>
  <c r="N4308" i="1"/>
  <c r="M4308" i="1"/>
  <c r="T4307" i="1"/>
  <c r="S4307" i="1"/>
  <c r="R4307" i="1"/>
  <c r="O4307" i="1"/>
  <c r="N4307" i="1"/>
  <c r="M4307" i="1"/>
  <c r="T4306" i="1"/>
  <c r="S4306" i="1"/>
  <c r="R4306" i="1"/>
  <c r="O4306" i="1"/>
  <c r="N4306" i="1"/>
  <c r="M4306" i="1"/>
  <c r="T4305" i="1"/>
  <c r="S4305" i="1"/>
  <c r="R4305" i="1"/>
  <c r="O4305" i="1"/>
  <c r="N4305" i="1"/>
  <c r="M4305" i="1"/>
  <c r="T4304" i="1"/>
  <c r="S4304" i="1"/>
  <c r="R4304" i="1"/>
  <c r="O4304" i="1"/>
  <c r="N4304" i="1"/>
  <c r="M4304" i="1"/>
  <c r="T4303" i="1"/>
  <c r="S4303" i="1"/>
  <c r="R4303" i="1"/>
  <c r="O4303" i="1"/>
  <c r="N4303" i="1"/>
  <c r="M4303" i="1"/>
  <c r="T4302" i="1"/>
  <c r="S4302" i="1"/>
  <c r="R4302" i="1"/>
  <c r="O4302" i="1"/>
  <c r="N4302" i="1"/>
  <c r="M4302" i="1"/>
  <c r="T4301" i="1"/>
  <c r="S4301" i="1"/>
  <c r="R4301" i="1"/>
  <c r="O4301" i="1"/>
  <c r="N4301" i="1"/>
  <c r="M4301" i="1"/>
  <c r="T4300" i="1"/>
  <c r="S4300" i="1"/>
  <c r="R4300" i="1"/>
  <c r="O4300" i="1"/>
  <c r="N4300" i="1"/>
  <c r="M4300" i="1"/>
  <c r="T4299" i="1"/>
  <c r="S4299" i="1"/>
  <c r="R4299" i="1"/>
  <c r="O4299" i="1"/>
  <c r="N4299" i="1"/>
  <c r="M4299" i="1"/>
  <c r="T4298" i="1"/>
  <c r="S4298" i="1"/>
  <c r="R4298" i="1"/>
  <c r="O4298" i="1"/>
  <c r="N4298" i="1"/>
  <c r="M4298" i="1"/>
  <c r="T4297" i="1"/>
  <c r="S4297" i="1"/>
  <c r="R4297" i="1"/>
  <c r="O4297" i="1"/>
  <c r="N4297" i="1"/>
  <c r="M4297" i="1"/>
  <c r="T4296" i="1"/>
  <c r="S4296" i="1"/>
  <c r="R4296" i="1"/>
  <c r="O4296" i="1"/>
  <c r="N4296" i="1"/>
  <c r="M4296" i="1"/>
  <c r="T4295" i="1"/>
  <c r="S4295" i="1"/>
  <c r="R4295" i="1"/>
  <c r="O4295" i="1"/>
  <c r="N4295" i="1"/>
  <c r="M4295" i="1"/>
  <c r="T4294" i="1"/>
  <c r="S4294" i="1"/>
  <c r="R4294" i="1"/>
  <c r="O4294" i="1"/>
  <c r="N4294" i="1"/>
  <c r="M4294" i="1"/>
  <c r="T4293" i="1"/>
  <c r="S4293" i="1"/>
  <c r="R4293" i="1"/>
  <c r="O4293" i="1"/>
  <c r="N4293" i="1"/>
  <c r="M4293" i="1"/>
  <c r="T4292" i="1"/>
  <c r="S4292" i="1"/>
  <c r="R4292" i="1"/>
  <c r="O4292" i="1"/>
  <c r="N4292" i="1"/>
  <c r="M4292" i="1"/>
  <c r="T4291" i="1"/>
  <c r="S4291" i="1"/>
  <c r="R4291" i="1"/>
  <c r="O4291" i="1"/>
  <c r="N4291" i="1"/>
  <c r="M4291" i="1"/>
  <c r="T4290" i="1"/>
  <c r="S4290" i="1"/>
  <c r="R4290" i="1"/>
  <c r="O4290" i="1"/>
  <c r="N4290" i="1"/>
  <c r="M4290" i="1"/>
  <c r="T4289" i="1"/>
  <c r="S4289" i="1"/>
  <c r="R4289" i="1"/>
  <c r="O4289" i="1"/>
  <c r="N4289" i="1"/>
  <c r="M4289" i="1"/>
  <c r="T4288" i="1"/>
  <c r="S4288" i="1"/>
  <c r="R4288" i="1"/>
  <c r="O4288" i="1"/>
  <c r="N4288" i="1"/>
  <c r="M4288" i="1"/>
  <c r="T4287" i="1"/>
  <c r="S4287" i="1"/>
  <c r="R4287" i="1"/>
  <c r="O4287" i="1"/>
  <c r="N4287" i="1"/>
  <c r="M4287" i="1"/>
  <c r="T4286" i="1"/>
  <c r="S4286" i="1"/>
  <c r="R4286" i="1"/>
  <c r="O4286" i="1"/>
  <c r="N4286" i="1"/>
  <c r="M4286" i="1"/>
  <c r="T4285" i="1"/>
  <c r="S4285" i="1"/>
  <c r="R4285" i="1"/>
  <c r="O4285" i="1"/>
  <c r="N4285" i="1"/>
  <c r="M4285" i="1"/>
  <c r="T4284" i="1"/>
  <c r="S4284" i="1"/>
  <c r="R4284" i="1"/>
  <c r="O4284" i="1"/>
  <c r="N4284" i="1"/>
  <c r="M4284" i="1"/>
  <c r="T4283" i="1"/>
  <c r="S4283" i="1"/>
  <c r="R4283" i="1"/>
  <c r="O4283" i="1"/>
  <c r="N4283" i="1"/>
  <c r="M4283" i="1"/>
  <c r="T4282" i="1"/>
  <c r="S4282" i="1"/>
  <c r="R4282" i="1"/>
  <c r="O4282" i="1"/>
  <c r="N4282" i="1"/>
  <c r="M4282" i="1"/>
  <c r="T4281" i="1"/>
  <c r="S4281" i="1"/>
  <c r="R4281" i="1"/>
  <c r="O4281" i="1"/>
  <c r="N4281" i="1"/>
  <c r="M4281" i="1"/>
  <c r="T4280" i="1"/>
  <c r="S4280" i="1"/>
  <c r="R4280" i="1"/>
  <c r="O4280" i="1"/>
  <c r="N4280" i="1"/>
  <c r="M4280" i="1"/>
  <c r="T4279" i="1"/>
  <c r="S4279" i="1"/>
  <c r="R4279" i="1"/>
  <c r="O4279" i="1"/>
  <c r="N4279" i="1"/>
  <c r="M4279" i="1"/>
  <c r="T4278" i="1"/>
  <c r="S4278" i="1"/>
  <c r="R4278" i="1"/>
  <c r="O4278" i="1"/>
  <c r="N4278" i="1"/>
  <c r="M4278" i="1"/>
  <c r="T4277" i="1"/>
  <c r="S4277" i="1"/>
  <c r="R4277" i="1"/>
  <c r="O4277" i="1"/>
  <c r="N4277" i="1"/>
  <c r="M4277" i="1"/>
  <c r="T4276" i="1"/>
  <c r="S4276" i="1"/>
  <c r="R4276" i="1"/>
  <c r="O4276" i="1"/>
  <c r="N4276" i="1"/>
  <c r="M4276" i="1"/>
  <c r="T4275" i="1"/>
  <c r="S4275" i="1"/>
  <c r="R4275" i="1"/>
  <c r="O4275" i="1"/>
  <c r="N4275" i="1"/>
  <c r="M4275" i="1"/>
  <c r="T4274" i="1"/>
  <c r="S4274" i="1"/>
  <c r="R4274" i="1"/>
  <c r="O4274" i="1"/>
  <c r="N4274" i="1"/>
  <c r="M4274" i="1"/>
  <c r="T4273" i="1"/>
  <c r="S4273" i="1"/>
  <c r="R4273" i="1"/>
  <c r="O4273" i="1"/>
  <c r="N4273" i="1"/>
  <c r="M4273" i="1"/>
  <c r="T4272" i="1"/>
  <c r="S4272" i="1"/>
  <c r="R4272" i="1"/>
  <c r="O4272" i="1"/>
  <c r="N4272" i="1"/>
  <c r="M4272" i="1"/>
  <c r="T4271" i="1"/>
  <c r="S4271" i="1"/>
  <c r="R4271" i="1"/>
  <c r="O4271" i="1"/>
  <c r="N4271" i="1"/>
  <c r="M4271" i="1"/>
  <c r="T4270" i="1"/>
  <c r="S4270" i="1"/>
  <c r="R4270" i="1"/>
  <c r="O4270" i="1"/>
  <c r="N4270" i="1"/>
  <c r="M4270" i="1"/>
  <c r="T4269" i="1"/>
  <c r="S4269" i="1"/>
  <c r="R4269" i="1"/>
  <c r="O4269" i="1"/>
  <c r="N4269" i="1"/>
  <c r="M4269" i="1"/>
  <c r="T4268" i="1"/>
  <c r="S4268" i="1"/>
  <c r="R4268" i="1"/>
  <c r="O4268" i="1"/>
  <c r="N4268" i="1"/>
  <c r="M4268" i="1"/>
  <c r="T4267" i="1"/>
  <c r="S4267" i="1"/>
  <c r="R4267" i="1"/>
  <c r="O4267" i="1"/>
  <c r="N4267" i="1"/>
  <c r="M4267" i="1"/>
  <c r="T4266" i="1"/>
  <c r="S4266" i="1"/>
  <c r="R4266" i="1"/>
  <c r="O4266" i="1"/>
  <c r="N4266" i="1"/>
  <c r="M4266" i="1"/>
  <c r="T4265" i="1"/>
  <c r="S4265" i="1"/>
  <c r="R4265" i="1"/>
  <c r="O4265" i="1"/>
  <c r="N4265" i="1"/>
  <c r="M4265" i="1"/>
  <c r="T4264" i="1"/>
  <c r="S4264" i="1"/>
  <c r="R4264" i="1"/>
  <c r="O4264" i="1"/>
  <c r="N4264" i="1"/>
  <c r="M4264" i="1"/>
  <c r="T4263" i="1"/>
  <c r="S4263" i="1"/>
  <c r="R4263" i="1"/>
  <c r="O4263" i="1"/>
  <c r="N4263" i="1"/>
  <c r="M4263" i="1"/>
  <c r="T4262" i="1"/>
  <c r="S4262" i="1"/>
  <c r="R4262" i="1"/>
  <c r="O4262" i="1"/>
  <c r="N4262" i="1"/>
  <c r="M4262" i="1"/>
  <c r="T4261" i="1"/>
  <c r="S4261" i="1"/>
  <c r="R4261" i="1"/>
  <c r="O4261" i="1"/>
  <c r="N4261" i="1"/>
  <c r="M4261" i="1"/>
  <c r="T4260" i="1"/>
  <c r="S4260" i="1"/>
  <c r="R4260" i="1"/>
  <c r="O4260" i="1"/>
  <c r="N4260" i="1"/>
  <c r="M4260" i="1"/>
  <c r="T4259" i="1"/>
  <c r="S4259" i="1"/>
  <c r="R4259" i="1"/>
  <c r="O4259" i="1"/>
  <c r="N4259" i="1"/>
  <c r="M4259" i="1"/>
  <c r="T4258" i="1"/>
  <c r="S4258" i="1"/>
  <c r="R4258" i="1"/>
  <c r="O4258" i="1"/>
  <c r="N4258" i="1"/>
  <c r="M4258" i="1"/>
  <c r="T4257" i="1"/>
  <c r="S4257" i="1"/>
  <c r="R4257" i="1"/>
  <c r="O4257" i="1"/>
  <c r="N4257" i="1"/>
  <c r="M4257" i="1"/>
  <c r="T4256" i="1"/>
  <c r="S4256" i="1"/>
  <c r="R4256" i="1"/>
  <c r="O4256" i="1"/>
  <c r="N4256" i="1"/>
  <c r="M4256" i="1"/>
  <c r="T4255" i="1"/>
  <c r="S4255" i="1"/>
  <c r="R4255" i="1"/>
  <c r="O4255" i="1"/>
  <c r="N4255" i="1"/>
  <c r="M4255" i="1"/>
  <c r="T4254" i="1"/>
  <c r="S4254" i="1"/>
  <c r="R4254" i="1"/>
  <c r="O4254" i="1"/>
  <c r="N4254" i="1"/>
  <c r="M4254" i="1"/>
  <c r="T4253" i="1"/>
  <c r="S4253" i="1"/>
  <c r="R4253" i="1"/>
  <c r="O4253" i="1"/>
  <c r="N4253" i="1"/>
  <c r="M4253" i="1"/>
  <c r="T4252" i="1"/>
  <c r="S4252" i="1"/>
  <c r="R4252" i="1"/>
  <c r="O4252" i="1"/>
  <c r="N4252" i="1"/>
  <c r="M4252" i="1"/>
  <c r="T4251" i="1"/>
  <c r="S4251" i="1"/>
  <c r="R4251" i="1"/>
  <c r="O4251" i="1"/>
  <c r="N4251" i="1"/>
  <c r="M4251" i="1"/>
  <c r="T4250" i="1"/>
  <c r="S4250" i="1"/>
  <c r="R4250" i="1"/>
  <c r="O4250" i="1"/>
  <c r="N4250" i="1"/>
  <c r="M4250" i="1"/>
  <c r="T4249" i="1"/>
  <c r="S4249" i="1"/>
  <c r="R4249" i="1"/>
  <c r="O4249" i="1"/>
  <c r="N4249" i="1"/>
  <c r="M4249" i="1"/>
  <c r="T4248" i="1"/>
  <c r="S4248" i="1"/>
  <c r="R4248" i="1"/>
  <c r="O4248" i="1"/>
  <c r="N4248" i="1"/>
  <c r="M4248" i="1"/>
  <c r="T4247" i="1"/>
  <c r="S4247" i="1"/>
  <c r="R4247" i="1"/>
  <c r="O4247" i="1"/>
  <c r="N4247" i="1"/>
  <c r="M4247" i="1"/>
  <c r="T4246" i="1"/>
  <c r="S4246" i="1"/>
  <c r="R4246" i="1"/>
  <c r="O4246" i="1"/>
  <c r="N4246" i="1"/>
  <c r="M4246" i="1"/>
  <c r="T4245" i="1"/>
  <c r="S4245" i="1"/>
  <c r="R4245" i="1"/>
  <c r="O4245" i="1"/>
  <c r="N4245" i="1"/>
  <c r="M4245" i="1"/>
  <c r="T4244" i="1"/>
  <c r="S4244" i="1"/>
  <c r="R4244" i="1"/>
  <c r="O4244" i="1"/>
  <c r="N4244" i="1"/>
  <c r="M4244" i="1"/>
  <c r="T4243" i="1"/>
  <c r="S4243" i="1"/>
  <c r="R4243" i="1"/>
  <c r="O4243" i="1"/>
  <c r="N4243" i="1"/>
  <c r="M4243" i="1"/>
  <c r="T4242" i="1"/>
  <c r="S4242" i="1"/>
  <c r="R4242" i="1"/>
  <c r="O4242" i="1"/>
  <c r="N4242" i="1"/>
  <c r="M4242" i="1"/>
  <c r="T4241" i="1"/>
  <c r="S4241" i="1"/>
  <c r="R4241" i="1"/>
  <c r="O4241" i="1"/>
  <c r="N4241" i="1"/>
  <c r="M4241" i="1"/>
  <c r="T4240" i="1"/>
  <c r="S4240" i="1"/>
  <c r="R4240" i="1"/>
  <c r="O4240" i="1"/>
  <c r="N4240" i="1"/>
  <c r="M4240" i="1"/>
  <c r="T4239" i="1"/>
  <c r="S4239" i="1"/>
  <c r="R4239" i="1"/>
  <c r="O4239" i="1"/>
  <c r="N4239" i="1"/>
  <c r="M4239" i="1"/>
  <c r="T4238" i="1"/>
  <c r="S4238" i="1"/>
  <c r="R4238" i="1"/>
  <c r="O4238" i="1"/>
  <c r="N4238" i="1"/>
  <c r="M4238" i="1"/>
  <c r="T4237" i="1"/>
  <c r="S4237" i="1"/>
  <c r="R4237" i="1"/>
  <c r="O4237" i="1"/>
  <c r="N4237" i="1"/>
  <c r="M4237" i="1"/>
  <c r="T4236" i="1"/>
  <c r="S4236" i="1"/>
  <c r="R4236" i="1"/>
  <c r="O4236" i="1"/>
  <c r="N4236" i="1"/>
  <c r="M4236" i="1"/>
  <c r="T4235" i="1"/>
  <c r="S4235" i="1"/>
  <c r="R4235" i="1"/>
  <c r="O4235" i="1"/>
  <c r="N4235" i="1"/>
  <c r="M4235" i="1"/>
  <c r="T4234" i="1"/>
  <c r="S4234" i="1"/>
  <c r="R4234" i="1"/>
  <c r="O4234" i="1"/>
  <c r="N4234" i="1"/>
  <c r="M4234" i="1"/>
  <c r="T4233" i="1"/>
  <c r="S4233" i="1"/>
  <c r="R4233" i="1"/>
  <c r="O4233" i="1"/>
  <c r="N4233" i="1"/>
  <c r="M4233" i="1"/>
  <c r="T4232" i="1"/>
  <c r="S4232" i="1"/>
  <c r="R4232" i="1"/>
  <c r="O4232" i="1"/>
  <c r="N4232" i="1"/>
  <c r="M4232" i="1"/>
  <c r="T4231" i="1"/>
  <c r="S4231" i="1"/>
  <c r="R4231" i="1"/>
  <c r="O4231" i="1"/>
  <c r="N4231" i="1"/>
  <c r="M4231" i="1"/>
  <c r="T4230" i="1"/>
  <c r="S4230" i="1"/>
  <c r="R4230" i="1"/>
  <c r="O4230" i="1"/>
  <c r="N4230" i="1"/>
  <c r="M4230" i="1"/>
  <c r="T4229" i="1"/>
  <c r="S4229" i="1"/>
  <c r="R4229" i="1"/>
  <c r="O4229" i="1"/>
  <c r="N4229" i="1"/>
  <c r="M4229" i="1"/>
  <c r="T4228" i="1"/>
  <c r="S4228" i="1"/>
  <c r="R4228" i="1"/>
  <c r="O4228" i="1"/>
  <c r="N4228" i="1"/>
  <c r="M4228" i="1"/>
  <c r="T4227" i="1"/>
  <c r="S4227" i="1"/>
  <c r="R4227" i="1"/>
  <c r="O4227" i="1"/>
  <c r="N4227" i="1"/>
  <c r="M4227" i="1"/>
  <c r="T4226" i="1"/>
  <c r="S4226" i="1"/>
  <c r="R4226" i="1"/>
  <c r="O4226" i="1"/>
  <c r="N4226" i="1"/>
  <c r="M4226" i="1"/>
  <c r="T4225" i="1"/>
  <c r="S4225" i="1"/>
  <c r="R4225" i="1"/>
  <c r="O4225" i="1"/>
  <c r="N4225" i="1"/>
  <c r="M4225" i="1"/>
  <c r="T4224" i="1"/>
  <c r="S4224" i="1"/>
  <c r="R4224" i="1"/>
  <c r="O4224" i="1"/>
  <c r="N4224" i="1"/>
  <c r="M4224" i="1"/>
  <c r="T4223" i="1"/>
  <c r="S4223" i="1"/>
  <c r="R4223" i="1"/>
  <c r="O4223" i="1"/>
  <c r="N4223" i="1"/>
  <c r="M4223" i="1"/>
  <c r="T4222" i="1"/>
  <c r="S4222" i="1"/>
  <c r="R4222" i="1"/>
  <c r="O4222" i="1"/>
  <c r="N4222" i="1"/>
  <c r="M4222" i="1"/>
  <c r="T4221" i="1"/>
  <c r="S4221" i="1"/>
  <c r="R4221" i="1"/>
  <c r="O4221" i="1"/>
  <c r="N4221" i="1"/>
  <c r="M4221" i="1"/>
  <c r="T4220" i="1"/>
  <c r="S4220" i="1"/>
  <c r="R4220" i="1"/>
  <c r="O4220" i="1"/>
  <c r="N4220" i="1"/>
  <c r="M4220" i="1"/>
  <c r="T4219" i="1"/>
  <c r="S4219" i="1"/>
  <c r="R4219" i="1"/>
  <c r="O4219" i="1"/>
  <c r="N4219" i="1"/>
  <c r="M4219" i="1"/>
  <c r="T4218" i="1"/>
  <c r="S4218" i="1"/>
  <c r="R4218" i="1"/>
  <c r="O4218" i="1"/>
  <c r="N4218" i="1"/>
  <c r="M4218" i="1"/>
  <c r="T4217" i="1"/>
  <c r="S4217" i="1"/>
  <c r="R4217" i="1"/>
  <c r="O4217" i="1"/>
  <c r="N4217" i="1"/>
  <c r="M4217" i="1"/>
  <c r="T4216" i="1"/>
  <c r="S4216" i="1"/>
  <c r="R4216" i="1"/>
  <c r="O4216" i="1"/>
  <c r="N4216" i="1"/>
  <c r="M4216" i="1"/>
  <c r="T4215" i="1"/>
  <c r="S4215" i="1"/>
  <c r="R4215" i="1"/>
  <c r="O4215" i="1"/>
  <c r="N4215" i="1"/>
  <c r="M4215" i="1"/>
  <c r="T4214" i="1"/>
  <c r="S4214" i="1"/>
  <c r="R4214" i="1"/>
  <c r="O4214" i="1"/>
  <c r="N4214" i="1"/>
  <c r="M4214" i="1"/>
  <c r="T4213" i="1"/>
  <c r="S4213" i="1"/>
  <c r="R4213" i="1"/>
  <c r="O4213" i="1"/>
  <c r="N4213" i="1"/>
  <c r="M4213" i="1"/>
  <c r="T4212" i="1"/>
  <c r="S4212" i="1"/>
  <c r="R4212" i="1"/>
  <c r="O4212" i="1"/>
  <c r="N4212" i="1"/>
  <c r="M4212" i="1"/>
  <c r="T4211" i="1"/>
  <c r="S4211" i="1"/>
  <c r="R4211" i="1"/>
  <c r="O4211" i="1"/>
  <c r="N4211" i="1"/>
  <c r="M4211" i="1"/>
  <c r="T4210" i="1"/>
  <c r="S4210" i="1"/>
  <c r="R4210" i="1"/>
  <c r="O4210" i="1"/>
  <c r="N4210" i="1"/>
  <c r="M4210" i="1"/>
  <c r="T4209" i="1"/>
  <c r="S4209" i="1"/>
  <c r="R4209" i="1"/>
  <c r="O4209" i="1"/>
  <c r="N4209" i="1"/>
  <c r="M4209" i="1"/>
  <c r="T4208" i="1"/>
  <c r="S4208" i="1"/>
  <c r="R4208" i="1"/>
  <c r="O4208" i="1"/>
  <c r="N4208" i="1"/>
  <c r="M4208" i="1"/>
  <c r="T4207" i="1"/>
  <c r="S4207" i="1"/>
  <c r="R4207" i="1"/>
  <c r="O4207" i="1"/>
  <c r="N4207" i="1"/>
  <c r="M4207" i="1"/>
  <c r="T4206" i="1"/>
  <c r="S4206" i="1"/>
  <c r="R4206" i="1"/>
  <c r="O4206" i="1"/>
  <c r="N4206" i="1"/>
  <c r="M4206" i="1"/>
  <c r="T4205" i="1"/>
  <c r="S4205" i="1"/>
  <c r="R4205" i="1"/>
  <c r="O4205" i="1"/>
  <c r="N4205" i="1"/>
  <c r="M4205" i="1"/>
  <c r="T4204" i="1"/>
  <c r="S4204" i="1"/>
  <c r="R4204" i="1"/>
  <c r="O4204" i="1"/>
  <c r="N4204" i="1"/>
  <c r="M4204" i="1"/>
  <c r="T4203" i="1"/>
  <c r="S4203" i="1"/>
  <c r="R4203" i="1"/>
  <c r="O4203" i="1"/>
  <c r="N4203" i="1"/>
  <c r="M4203" i="1"/>
  <c r="T4202" i="1"/>
  <c r="S4202" i="1"/>
  <c r="R4202" i="1"/>
  <c r="O4202" i="1"/>
  <c r="N4202" i="1"/>
  <c r="M4202" i="1"/>
  <c r="T4201" i="1"/>
  <c r="S4201" i="1"/>
  <c r="R4201" i="1"/>
  <c r="O4201" i="1"/>
  <c r="N4201" i="1"/>
  <c r="M4201" i="1"/>
  <c r="T4200" i="1"/>
  <c r="S4200" i="1"/>
  <c r="R4200" i="1"/>
  <c r="O4200" i="1"/>
  <c r="N4200" i="1"/>
  <c r="M4200" i="1"/>
  <c r="T4199" i="1"/>
  <c r="S4199" i="1"/>
  <c r="R4199" i="1"/>
  <c r="O4199" i="1"/>
  <c r="N4199" i="1"/>
  <c r="M4199" i="1"/>
  <c r="T4198" i="1"/>
  <c r="S4198" i="1"/>
  <c r="R4198" i="1"/>
  <c r="O4198" i="1"/>
  <c r="N4198" i="1"/>
  <c r="M4198" i="1"/>
  <c r="T4197" i="1"/>
  <c r="S4197" i="1"/>
  <c r="R4197" i="1"/>
  <c r="O4197" i="1"/>
  <c r="N4197" i="1"/>
  <c r="M4197" i="1"/>
  <c r="T4196" i="1"/>
  <c r="S4196" i="1"/>
  <c r="R4196" i="1"/>
  <c r="O4196" i="1"/>
  <c r="N4196" i="1"/>
  <c r="M4196" i="1"/>
  <c r="T4195" i="1"/>
  <c r="S4195" i="1"/>
  <c r="R4195" i="1"/>
  <c r="O4195" i="1"/>
  <c r="N4195" i="1"/>
  <c r="M4195" i="1"/>
  <c r="T4194" i="1"/>
  <c r="S4194" i="1"/>
  <c r="R4194" i="1"/>
  <c r="O4194" i="1"/>
  <c r="N4194" i="1"/>
  <c r="M4194" i="1"/>
  <c r="T4193" i="1"/>
  <c r="S4193" i="1"/>
  <c r="R4193" i="1"/>
  <c r="O4193" i="1"/>
  <c r="N4193" i="1"/>
  <c r="M4193" i="1"/>
  <c r="T4192" i="1"/>
  <c r="S4192" i="1"/>
  <c r="R4192" i="1"/>
  <c r="O4192" i="1"/>
  <c r="N4192" i="1"/>
  <c r="M4192" i="1"/>
  <c r="T4191" i="1"/>
  <c r="S4191" i="1"/>
  <c r="R4191" i="1"/>
  <c r="O4191" i="1"/>
  <c r="N4191" i="1"/>
  <c r="M4191" i="1"/>
  <c r="T4190" i="1"/>
  <c r="S4190" i="1"/>
  <c r="R4190" i="1"/>
  <c r="O4190" i="1"/>
  <c r="N4190" i="1"/>
  <c r="M4190" i="1"/>
  <c r="T4189" i="1"/>
  <c r="S4189" i="1"/>
  <c r="R4189" i="1"/>
  <c r="O4189" i="1"/>
  <c r="N4189" i="1"/>
  <c r="M4189" i="1"/>
  <c r="T4188" i="1"/>
  <c r="S4188" i="1"/>
  <c r="R4188" i="1"/>
  <c r="O4188" i="1"/>
  <c r="N4188" i="1"/>
  <c r="M4188" i="1"/>
  <c r="T4187" i="1"/>
  <c r="S4187" i="1"/>
  <c r="R4187" i="1"/>
  <c r="O4187" i="1"/>
  <c r="N4187" i="1"/>
  <c r="M4187" i="1"/>
  <c r="T4186" i="1"/>
  <c r="S4186" i="1"/>
  <c r="R4186" i="1"/>
  <c r="O4186" i="1"/>
  <c r="N4186" i="1"/>
  <c r="M4186" i="1"/>
  <c r="T4185" i="1"/>
  <c r="S4185" i="1"/>
  <c r="R4185" i="1"/>
  <c r="O4185" i="1"/>
  <c r="N4185" i="1"/>
  <c r="M4185" i="1"/>
  <c r="T4184" i="1"/>
  <c r="S4184" i="1"/>
  <c r="R4184" i="1"/>
  <c r="O4184" i="1"/>
  <c r="N4184" i="1"/>
  <c r="M4184" i="1"/>
  <c r="T4183" i="1"/>
  <c r="S4183" i="1"/>
  <c r="R4183" i="1"/>
  <c r="O4183" i="1"/>
  <c r="N4183" i="1"/>
  <c r="M4183" i="1"/>
  <c r="T4182" i="1"/>
  <c r="S4182" i="1"/>
  <c r="R4182" i="1"/>
  <c r="O4182" i="1"/>
  <c r="N4182" i="1"/>
  <c r="M4182" i="1"/>
  <c r="T4181" i="1"/>
  <c r="S4181" i="1"/>
  <c r="R4181" i="1"/>
  <c r="O4181" i="1"/>
  <c r="N4181" i="1"/>
  <c r="M4181" i="1"/>
  <c r="T4180" i="1"/>
  <c r="S4180" i="1"/>
  <c r="R4180" i="1"/>
  <c r="O4180" i="1"/>
  <c r="N4180" i="1"/>
  <c r="M4180" i="1"/>
  <c r="T4179" i="1"/>
  <c r="S4179" i="1"/>
  <c r="R4179" i="1"/>
  <c r="O4179" i="1"/>
  <c r="N4179" i="1"/>
  <c r="M4179" i="1"/>
  <c r="T4178" i="1"/>
  <c r="S4178" i="1"/>
  <c r="R4178" i="1"/>
  <c r="O4178" i="1"/>
  <c r="N4178" i="1"/>
  <c r="M4178" i="1"/>
  <c r="T4177" i="1"/>
  <c r="S4177" i="1"/>
  <c r="R4177" i="1"/>
  <c r="O4177" i="1"/>
  <c r="N4177" i="1"/>
  <c r="M4177" i="1"/>
  <c r="T4176" i="1"/>
  <c r="S4176" i="1"/>
  <c r="R4176" i="1"/>
  <c r="O4176" i="1"/>
  <c r="N4176" i="1"/>
  <c r="M4176" i="1"/>
  <c r="T4175" i="1"/>
  <c r="S4175" i="1"/>
  <c r="R4175" i="1"/>
  <c r="O4175" i="1"/>
  <c r="N4175" i="1"/>
  <c r="M4175" i="1"/>
  <c r="T4174" i="1"/>
  <c r="S4174" i="1"/>
  <c r="R4174" i="1"/>
  <c r="O4174" i="1"/>
  <c r="N4174" i="1"/>
  <c r="M4174" i="1"/>
  <c r="T4173" i="1"/>
  <c r="S4173" i="1"/>
  <c r="R4173" i="1"/>
  <c r="O4173" i="1"/>
  <c r="N4173" i="1"/>
  <c r="M4173" i="1"/>
  <c r="T4172" i="1"/>
  <c r="S4172" i="1"/>
  <c r="R4172" i="1"/>
  <c r="O4172" i="1"/>
  <c r="N4172" i="1"/>
  <c r="M4172" i="1"/>
  <c r="T4171" i="1"/>
  <c r="S4171" i="1"/>
  <c r="R4171" i="1"/>
  <c r="O4171" i="1"/>
  <c r="N4171" i="1"/>
  <c r="M4171" i="1"/>
  <c r="T4170" i="1"/>
  <c r="S4170" i="1"/>
  <c r="R4170" i="1"/>
  <c r="O4170" i="1"/>
  <c r="N4170" i="1"/>
  <c r="M4170" i="1"/>
  <c r="T4169" i="1"/>
  <c r="S4169" i="1"/>
  <c r="R4169" i="1"/>
  <c r="O4169" i="1"/>
  <c r="N4169" i="1"/>
  <c r="M4169" i="1"/>
  <c r="T4168" i="1"/>
  <c r="S4168" i="1"/>
  <c r="R4168" i="1"/>
  <c r="O4168" i="1"/>
  <c r="N4168" i="1"/>
  <c r="M4168" i="1"/>
  <c r="T4167" i="1"/>
  <c r="S4167" i="1"/>
  <c r="R4167" i="1"/>
  <c r="O4167" i="1"/>
  <c r="N4167" i="1"/>
  <c r="M4167" i="1"/>
  <c r="T4166" i="1"/>
  <c r="S4166" i="1"/>
  <c r="R4166" i="1"/>
  <c r="O4166" i="1"/>
  <c r="N4166" i="1"/>
  <c r="M4166" i="1"/>
  <c r="T4165" i="1"/>
  <c r="S4165" i="1"/>
  <c r="R4165" i="1"/>
  <c r="O4165" i="1"/>
  <c r="N4165" i="1"/>
  <c r="M4165" i="1"/>
  <c r="T4164" i="1"/>
  <c r="S4164" i="1"/>
  <c r="R4164" i="1"/>
  <c r="O4164" i="1"/>
  <c r="N4164" i="1"/>
  <c r="M4164" i="1"/>
  <c r="T4163" i="1"/>
  <c r="S4163" i="1"/>
  <c r="R4163" i="1"/>
  <c r="O4163" i="1"/>
  <c r="N4163" i="1"/>
  <c r="M4163" i="1"/>
  <c r="T4162" i="1"/>
  <c r="S4162" i="1"/>
  <c r="R4162" i="1"/>
  <c r="O4162" i="1"/>
  <c r="N4162" i="1"/>
  <c r="M4162" i="1"/>
  <c r="T4161" i="1"/>
  <c r="S4161" i="1"/>
  <c r="R4161" i="1"/>
  <c r="O4161" i="1"/>
  <c r="N4161" i="1"/>
  <c r="M4161" i="1"/>
  <c r="T4160" i="1"/>
  <c r="S4160" i="1"/>
  <c r="R4160" i="1"/>
  <c r="O4160" i="1"/>
  <c r="N4160" i="1"/>
  <c r="M4160" i="1"/>
  <c r="T4159" i="1"/>
  <c r="S4159" i="1"/>
  <c r="R4159" i="1"/>
  <c r="O4159" i="1"/>
  <c r="N4159" i="1"/>
  <c r="M4159" i="1"/>
  <c r="T4158" i="1"/>
  <c r="S4158" i="1"/>
  <c r="R4158" i="1"/>
  <c r="O4158" i="1"/>
  <c r="N4158" i="1"/>
  <c r="M4158" i="1"/>
  <c r="T4157" i="1"/>
  <c r="S4157" i="1"/>
  <c r="R4157" i="1"/>
  <c r="O4157" i="1"/>
  <c r="N4157" i="1"/>
  <c r="M4157" i="1"/>
  <c r="T4156" i="1"/>
  <c r="S4156" i="1"/>
  <c r="R4156" i="1"/>
  <c r="O4156" i="1"/>
  <c r="N4156" i="1"/>
  <c r="M4156" i="1"/>
  <c r="T4155" i="1"/>
  <c r="S4155" i="1"/>
  <c r="R4155" i="1"/>
  <c r="O4155" i="1"/>
  <c r="N4155" i="1"/>
  <c r="M4155" i="1"/>
  <c r="T4154" i="1"/>
  <c r="S4154" i="1"/>
  <c r="R4154" i="1"/>
  <c r="O4154" i="1"/>
  <c r="N4154" i="1"/>
  <c r="M4154" i="1"/>
  <c r="T4153" i="1"/>
  <c r="S4153" i="1"/>
  <c r="R4153" i="1"/>
  <c r="O4153" i="1"/>
  <c r="N4153" i="1"/>
  <c r="M4153" i="1"/>
  <c r="T4152" i="1"/>
  <c r="S4152" i="1"/>
  <c r="R4152" i="1"/>
  <c r="O4152" i="1"/>
  <c r="N4152" i="1"/>
  <c r="M4152" i="1"/>
  <c r="T4151" i="1"/>
  <c r="S4151" i="1"/>
  <c r="R4151" i="1"/>
  <c r="O4151" i="1"/>
  <c r="N4151" i="1"/>
  <c r="M4151" i="1"/>
  <c r="T4150" i="1"/>
  <c r="S4150" i="1"/>
  <c r="R4150" i="1"/>
  <c r="O4150" i="1"/>
  <c r="N4150" i="1"/>
  <c r="M4150" i="1"/>
  <c r="T4149" i="1"/>
  <c r="S4149" i="1"/>
  <c r="R4149" i="1"/>
  <c r="O4149" i="1"/>
  <c r="N4149" i="1"/>
  <c r="M4149" i="1"/>
  <c r="T4148" i="1"/>
  <c r="S4148" i="1"/>
  <c r="R4148" i="1"/>
  <c r="O4148" i="1"/>
  <c r="N4148" i="1"/>
  <c r="M4148" i="1"/>
  <c r="T4147" i="1"/>
  <c r="S4147" i="1"/>
  <c r="R4147" i="1"/>
  <c r="O4147" i="1"/>
  <c r="N4147" i="1"/>
  <c r="M4147" i="1"/>
  <c r="T4146" i="1"/>
  <c r="S4146" i="1"/>
  <c r="R4146" i="1"/>
  <c r="O4146" i="1"/>
  <c r="N4146" i="1"/>
  <c r="M4146" i="1"/>
  <c r="T4145" i="1"/>
  <c r="S4145" i="1"/>
  <c r="R4145" i="1"/>
  <c r="O4145" i="1"/>
  <c r="N4145" i="1"/>
  <c r="M4145" i="1"/>
  <c r="T4144" i="1"/>
  <c r="S4144" i="1"/>
  <c r="R4144" i="1"/>
  <c r="O4144" i="1"/>
  <c r="N4144" i="1"/>
  <c r="M4144" i="1"/>
  <c r="T4143" i="1"/>
  <c r="S4143" i="1"/>
  <c r="R4143" i="1"/>
  <c r="O4143" i="1"/>
  <c r="N4143" i="1"/>
  <c r="M4143" i="1"/>
  <c r="T4142" i="1"/>
  <c r="S4142" i="1"/>
  <c r="R4142" i="1"/>
  <c r="O4142" i="1"/>
  <c r="N4142" i="1"/>
  <c r="M4142" i="1"/>
  <c r="T4141" i="1"/>
  <c r="S4141" i="1"/>
  <c r="R4141" i="1"/>
  <c r="O4141" i="1"/>
  <c r="N4141" i="1"/>
  <c r="M4141" i="1"/>
  <c r="T4140" i="1"/>
  <c r="S4140" i="1"/>
  <c r="R4140" i="1"/>
  <c r="O4140" i="1"/>
  <c r="N4140" i="1"/>
  <c r="M4140" i="1"/>
  <c r="T4139" i="1"/>
  <c r="S4139" i="1"/>
  <c r="R4139" i="1"/>
  <c r="O4139" i="1"/>
  <c r="N4139" i="1"/>
  <c r="M4139" i="1"/>
  <c r="T4138" i="1"/>
  <c r="S4138" i="1"/>
  <c r="R4138" i="1"/>
  <c r="O4138" i="1"/>
  <c r="N4138" i="1"/>
  <c r="M4138" i="1"/>
  <c r="T4137" i="1"/>
  <c r="S4137" i="1"/>
  <c r="R4137" i="1"/>
  <c r="O4137" i="1"/>
  <c r="N4137" i="1"/>
  <c r="M4137" i="1"/>
  <c r="T4136" i="1"/>
  <c r="S4136" i="1"/>
  <c r="R4136" i="1"/>
  <c r="O4136" i="1"/>
  <c r="N4136" i="1"/>
  <c r="M4136" i="1"/>
  <c r="T4135" i="1"/>
  <c r="S4135" i="1"/>
  <c r="R4135" i="1"/>
  <c r="O4135" i="1"/>
  <c r="N4135" i="1"/>
  <c r="M4135" i="1"/>
  <c r="T4134" i="1"/>
  <c r="S4134" i="1"/>
  <c r="R4134" i="1"/>
  <c r="O4134" i="1"/>
  <c r="N4134" i="1"/>
  <c r="M4134" i="1"/>
  <c r="T4133" i="1"/>
  <c r="S4133" i="1"/>
  <c r="R4133" i="1"/>
  <c r="O4133" i="1"/>
  <c r="N4133" i="1"/>
  <c r="M4133" i="1"/>
  <c r="T4132" i="1"/>
  <c r="S4132" i="1"/>
  <c r="R4132" i="1"/>
  <c r="O4132" i="1"/>
  <c r="N4132" i="1"/>
  <c r="M4132" i="1"/>
  <c r="T4131" i="1"/>
  <c r="S4131" i="1"/>
  <c r="R4131" i="1"/>
  <c r="O4131" i="1"/>
  <c r="N4131" i="1"/>
  <c r="M4131" i="1"/>
  <c r="T4130" i="1"/>
  <c r="S4130" i="1"/>
  <c r="R4130" i="1"/>
  <c r="O4130" i="1"/>
  <c r="N4130" i="1"/>
  <c r="M4130" i="1"/>
  <c r="T4129" i="1"/>
  <c r="S4129" i="1"/>
  <c r="R4129" i="1"/>
  <c r="O4129" i="1"/>
  <c r="N4129" i="1"/>
  <c r="M4129" i="1"/>
  <c r="T4128" i="1"/>
  <c r="S4128" i="1"/>
  <c r="R4128" i="1"/>
  <c r="O4128" i="1"/>
  <c r="N4128" i="1"/>
  <c r="M4128" i="1"/>
  <c r="T4127" i="1"/>
  <c r="S4127" i="1"/>
  <c r="R4127" i="1"/>
  <c r="O4127" i="1"/>
  <c r="N4127" i="1"/>
  <c r="M4127" i="1"/>
  <c r="T4126" i="1"/>
  <c r="S4126" i="1"/>
  <c r="R4126" i="1"/>
  <c r="O4126" i="1"/>
  <c r="N4126" i="1"/>
  <c r="M4126" i="1"/>
  <c r="T4125" i="1"/>
  <c r="S4125" i="1"/>
  <c r="R4125" i="1"/>
  <c r="O4125" i="1"/>
  <c r="N4125" i="1"/>
  <c r="M4125" i="1"/>
  <c r="T4124" i="1"/>
  <c r="S4124" i="1"/>
  <c r="R4124" i="1"/>
  <c r="O4124" i="1"/>
  <c r="N4124" i="1"/>
  <c r="M4124" i="1"/>
  <c r="T4123" i="1"/>
  <c r="S4123" i="1"/>
  <c r="R4123" i="1"/>
  <c r="O4123" i="1"/>
  <c r="N4123" i="1"/>
  <c r="M4123" i="1"/>
  <c r="T4122" i="1"/>
  <c r="S4122" i="1"/>
  <c r="R4122" i="1"/>
  <c r="O4122" i="1"/>
  <c r="N4122" i="1"/>
  <c r="M4122" i="1"/>
  <c r="T4121" i="1"/>
  <c r="S4121" i="1"/>
  <c r="R4121" i="1"/>
  <c r="O4121" i="1"/>
  <c r="N4121" i="1"/>
  <c r="M4121" i="1"/>
  <c r="T4120" i="1"/>
  <c r="S4120" i="1"/>
  <c r="R4120" i="1"/>
  <c r="O4120" i="1"/>
  <c r="N4120" i="1"/>
  <c r="M4120" i="1"/>
  <c r="T4119" i="1"/>
  <c r="S4119" i="1"/>
  <c r="R4119" i="1"/>
  <c r="O4119" i="1"/>
  <c r="N4119" i="1"/>
  <c r="M4119" i="1"/>
  <c r="T4118" i="1"/>
  <c r="S4118" i="1"/>
  <c r="R4118" i="1"/>
  <c r="O4118" i="1"/>
  <c r="N4118" i="1"/>
  <c r="M4118" i="1"/>
  <c r="T4117" i="1"/>
  <c r="S4117" i="1"/>
  <c r="R4117" i="1"/>
  <c r="O4117" i="1"/>
  <c r="N4117" i="1"/>
  <c r="M4117" i="1"/>
  <c r="T4116" i="1"/>
  <c r="S4116" i="1"/>
  <c r="R4116" i="1"/>
  <c r="O4116" i="1"/>
  <c r="N4116" i="1"/>
  <c r="M4116" i="1"/>
  <c r="T4115" i="1"/>
  <c r="S4115" i="1"/>
  <c r="R4115" i="1"/>
  <c r="O4115" i="1"/>
  <c r="N4115" i="1"/>
  <c r="M4115" i="1"/>
  <c r="T4114" i="1"/>
  <c r="S4114" i="1"/>
  <c r="R4114" i="1"/>
  <c r="O4114" i="1"/>
  <c r="N4114" i="1"/>
  <c r="M4114" i="1"/>
  <c r="T4113" i="1"/>
  <c r="S4113" i="1"/>
  <c r="R4113" i="1"/>
  <c r="O4113" i="1"/>
  <c r="N4113" i="1"/>
  <c r="M4113" i="1"/>
  <c r="T4112" i="1"/>
  <c r="S4112" i="1"/>
  <c r="R4112" i="1"/>
  <c r="O4112" i="1"/>
  <c r="N4112" i="1"/>
  <c r="M4112" i="1"/>
  <c r="T4111" i="1"/>
  <c r="S4111" i="1"/>
  <c r="R4111" i="1"/>
  <c r="O4111" i="1"/>
  <c r="N4111" i="1"/>
  <c r="M4111" i="1"/>
  <c r="T4110" i="1"/>
  <c r="S4110" i="1"/>
  <c r="R4110" i="1"/>
  <c r="O4110" i="1"/>
  <c r="N4110" i="1"/>
  <c r="M4110" i="1"/>
  <c r="T4109" i="1"/>
  <c r="S4109" i="1"/>
  <c r="R4109" i="1"/>
  <c r="O4109" i="1"/>
  <c r="N4109" i="1"/>
  <c r="M4109" i="1"/>
  <c r="T4108" i="1"/>
  <c r="S4108" i="1"/>
  <c r="R4108" i="1"/>
  <c r="O4108" i="1"/>
  <c r="N4108" i="1"/>
  <c r="M4108" i="1"/>
  <c r="T4107" i="1"/>
  <c r="S4107" i="1"/>
  <c r="R4107" i="1"/>
  <c r="O4107" i="1"/>
  <c r="N4107" i="1"/>
  <c r="M4107" i="1"/>
  <c r="T4106" i="1"/>
  <c r="S4106" i="1"/>
  <c r="R4106" i="1"/>
  <c r="O4106" i="1"/>
  <c r="N4106" i="1"/>
  <c r="M4106" i="1"/>
  <c r="T4105" i="1"/>
  <c r="S4105" i="1"/>
  <c r="R4105" i="1"/>
  <c r="O4105" i="1"/>
  <c r="N4105" i="1"/>
  <c r="M4105" i="1"/>
  <c r="T4104" i="1"/>
  <c r="S4104" i="1"/>
  <c r="R4104" i="1"/>
  <c r="O4104" i="1"/>
  <c r="N4104" i="1"/>
  <c r="M4104" i="1"/>
  <c r="T4103" i="1"/>
  <c r="S4103" i="1"/>
  <c r="R4103" i="1"/>
  <c r="O4103" i="1"/>
  <c r="N4103" i="1"/>
  <c r="M4103" i="1"/>
  <c r="T4102" i="1"/>
  <c r="S4102" i="1"/>
  <c r="R4102" i="1"/>
  <c r="O4102" i="1"/>
  <c r="N4102" i="1"/>
  <c r="M4102" i="1"/>
  <c r="T4101" i="1"/>
  <c r="S4101" i="1"/>
  <c r="R4101" i="1"/>
  <c r="O4101" i="1"/>
  <c r="N4101" i="1"/>
  <c r="M4101" i="1"/>
  <c r="T4100" i="1"/>
  <c r="S4100" i="1"/>
  <c r="R4100" i="1"/>
  <c r="O4100" i="1"/>
  <c r="N4100" i="1"/>
  <c r="M4100" i="1"/>
  <c r="T4099" i="1"/>
  <c r="S4099" i="1"/>
  <c r="R4099" i="1"/>
  <c r="O4099" i="1"/>
  <c r="N4099" i="1"/>
  <c r="M4099" i="1"/>
  <c r="T4098" i="1"/>
  <c r="S4098" i="1"/>
  <c r="R4098" i="1"/>
  <c r="O4098" i="1"/>
  <c r="N4098" i="1"/>
  <c r="M4098" i="1"/>
  <c r="T4097" i="1"/>
  <c r="S4097" i="1"/>
  <c r="R4097" i="1"/>
  <c r="O4097" i="1"/>
  <c r="N4097" i="1"/>
  <c r="M4097" i="1"/>
  <c r="T4096" i="1"/>
  <c r="S4096" i="1"/>
  <c r="R4096" i="1"/>
  <c r="O4096" i="1"/>
  <c r="N4096" i="1"/>
  <c r="M4096" i="1"/>
  <c r="T4095" i="1"/>
  <c r="S4095" i="1"/>
  <c r="R4095" i="1"/>
  <c r="O4095" i="1"/>
  <c r="N4095" i="1"/>
  <c r="M4095" i="1"/>
  <c r="T4094" i="1"/>
  <c r="S4094" i="1"/>
  <c r="R4094" i="1"/>
  <c r="O4094" i="1"/>
  <c r="N4094" i="1"/>
  <c r="M4094" i="1"/>
  <c r="T4093" i="1"/>
  <c r="S4093" i="1"/>
  <c r="R4093" i="1"/>
  <c r="O4093" i="1"/>
  <c r="N4093" i="1"/>
  <c r="M4093" i="1"/>
  <c r="T4092" i="1"/>
  <c r="S4092" i="1"/>
  <c r="R4092" i="1"/>
  <c r="O4092" i="1"/>
  <c r="N4092" i="1"/>
  <c r="M4092" i="1"/>
  <c r="T4091" i="1"/>
  <c r="S4091" i="1"/>
  <c r="R4091" i="1"/>
  <c r="O4091" i="1"/>
  <c r="N4091" i="1"/>
  <c r="M4091" i="1"/>
  <c r="T4090" i="1"/>
  <c r="S4090" i="1"/>
  <c r="R4090" i="1"/>
  <c r="O4090" i="1"/>
  <c r="N4090" i="1"/>
  <c r="M4090" i="1"/>
  <c r="T4089" i="1"/>
  <c r="S4089" i="1"/>
  <c r="R4089" i="1"/>
  <c r="O4089" i="1"/>
  <c r="N4089" i="1"/>
  <c r="M4089" i="1"/>
  <c r="T4088" i="1"/>
  <c r="S4088" i="1"/>
  <c r="R4088" i="1"/>
  <c r="O4088" i="1"/>
  <c r="N4088" i="1"/>
  <c r="M4088" i="1"/>
  <c r="T4087" i="1"/>
  <c r="S4087" i="1"/>
  <c r="R4087" i="1"/>
  <c r="O4087" i="1"/>
  <c r="N4087" i="1"/>
  <c r="M4087" i="1"/>
  <c r="T4086" i="1"/>
  <c r="S4086" i="1"/>
  <c r="R4086" i="1"/>
  <c r="O4086" i="1"/>
  <c r="N4086" i="1"/>
  <c r="M4086" i="1"/>
  <c r="T4085" i="1"/>
  <c r="S4085" i="1"/>
  <c r="R4085" i="1"/>
  <c r="O4085" i="1"/>
  <c r="N4085" i="1"/>
  <c r="M4085" i="1"/>
  <c r="T4084" i="1"/>
  <c r="S4084" i="1"/>
  <c r="R4084" i="1"/>
  <c r="O4084" i="1"/>
  <c r="N4084" i="1"/>
  <c r="M4084" i="1"/>
  <c r="T4083" i="1"/>
  <c r="S4083" i="1"/>
  <c r="R4083" i="1"/>
  <c r="O4083" i="1"/>
  <c r="N4083" i="1"/>
  <c r="M4083" i="1"/>
  <c r="T4082" i="1"/>
  <c r="S4082" i="1"/>
  <c r="R4082" i="1"/>
  <c r="O4082" i="1"/>
  <c r="N4082" i="1"/>
  <c r="M4082" i="1"/>
  <c r="T4081" i="1"/>
  <c r="S4081" i="1"/>
  <c r="R4081" i="1"/>
  <c r="O4081" i="1"/>
  <c r="N4081" i="1"/>
  <c r="M4081" i="1"/>
  <c r="T4080" i="1"/>
  <c r="S4080" i="1"/>
  <c r="R4080" i="1"/>
  <c r="O4080" i="1"/>
  <c r="N4080" i="1"/>
  <c r="M4080" i="1"/>
  <c r="T4079" i="1"/>
  <c r="S4079" i="1"/>
  <c r="R4079" i="1"/>
  <c r="O4079" i="1"/>
  <c r="N4079" i="1"/>
  <c r="M4079" i="1"/>
  <c r="T4078" i="1"/>
  <c r="S4078" i="1"/>
  <c r="R4078" i="1"/>
  <c r="O4078" i="1"/>
  <c r="N4078" i="1"/>
  <c r="M4078" i="1"/>
  <c r="T4077" i="1"/>
  <c r="S4077" i="1"/>
  <c r="R4077" i="1"/>
  <c r="O4077" i="1"/>
  <c r="N4077" i="1"/>
  <c r="M4077" i="1"/>
  <c r="T4076" i="1"/>
  <c r="S4076" i="1"/>
  <c r="R4076" i="1"/>
  <c r="O4076" i="1"/>
  <c r="N4076" i="1"/>
  <c r="M4076" i="1"/>
  <c r="T4075" i="1"/>
  <c r="S4075" i="1"/>
  <c r="R4075" i="1"/>
  <c r="O4075" i="1"/>
  <c r="N4075" i="1"/>
  <c r="M4075" i="1"/>
  <c r="T4074" i="1"/>
  <c r="S4074" i="1"/>
  <c r="R4074" i="1"/>
  <c r="O4074" i="1"/>
  <c r="N4074" i="1"/>
  <c r="M4074" i="1"/>
  <c r="T4073" i="1"/>
  <c r="S4073" i="1"/>
  <c r="R4073" i="1"/>
  <c r="O4073" i="1"/>
  <c r="N4073" i="1"/>
  <c r="M4073" i="1"/>
  <c r="T4072" i="1"/>
  <c r="S4072" i="1"/>
  <c r="R4072" i="1"/>
  <c r="O4072" i="1"/>
  <c r="N4072" i="1"/>
  <c r="M4072" i="1"/>
  <c r="T4071" i="1"/>
  <c r="S4071" i="1"/>
  <c r="R4071" i="1"/>
  <c r="O4071" i="1"/>
  <c r="N4071" i="1"/>
  <c r="M4071" i="1"/>
  <c r="T4070" i="1"/>
  <c r="S4070" i="1"/>
  <c r="R4070" i="1"/>
  <c r="O4070" i="1"/>
  <c r="N4070" i="1"/>
  <c r="M4070" i="1"/>
  <c r="T4069" i="1"/>
  <c r="S4069" i="1"/>
  <c r="R4069" i="1"/>
  <c r="O4069" i="1"/>
  <c r="N4069" i="1"/>
  <c r="M4069" i="1"/>
  <c r="T4068" i="1"/>
  <c r="S4068" i="1"/>
  <c r="R4068" i="1"/>
  <c r="O4068" i="1"/>
  <c r="N4068" i="1"/>
  <c r="M4068" i="1"/>
  <c r="T4067" i="1"/>
  <c r="S4067" i="1"/>
  <c r="R4067" i="1"/>
  <c r="O4067" i="1"/>
  <c r="N4067" i="1"/>
  <c r="M4067" i="1"/>
  <c r="T4066" i="1"/>
  <c r="S4066" i="1"/>
  <c r="R4066" i="1"/>
  <c r="O4066" i="1"/>
  <c r="N4066" i="1"/>
  <c r="M4066" i="1"/>
  <c r="T4065" i="1"/>
  <c r="S4065" i="1"/>
  <c r="R4065" i="1"/>
  <c r="O4065" i="1"/>
  <c r="N4065" i="1"/>
  <c r="M4065" i="1"/>
  <c r="T4064" i="1"/>
  <c r="S4064" i="1"/>
  <c r="R4064" i="1"/>
  <c r="O4064" i="1"/>
  <c r="N4064" i="1"/>
  <c r="M4064" i="1"/>
  <c r="T4063" i="1"/>
  <c r="S4063" i="1"/>
  <c r="R4063" i="1"/>
  <c r="O4063" i="1"/>
  <c r="N4063" i="1"/>
  <c r="M4063" i="1"/>
  <c r="T4062" i="1"/>
  <c r="S4062" i="1"/>
  <c r="R4062" i="1"/>
  <c r="O4062" i="1"/>
  <c r="N4062" i="1"/>
  <c r="M4062" i="1"/>
  <c r="T4061" i="1"/>
  <c r="S4061" i="1"/>
  <c r="R4061" i="1"/>
  <c r="O4061" i="1"/>
  <c r="N4061" i="1"/>
  <c r="M4061" i="1"/>
  <c r="T4060" i="1"/>
  <c r="S4060" i="1"/>
  <c r="R4060" i="1"/>
  <c r="O4060" i="1"/>
  <c r="N4060" i="1"/>
  <c r="M4060" i="1"/>
  <c r="T4059" i="1"/>
  <c r="S4059" i="1"/>
  <c r="R4059" i="1"/>
  <c r="O4059" i="1"/>
  <c r="N4059" i="1"/>
  <c r="M4059" i="1"/>
  <c r="T4058" i="1"/>
  <c r="S4058" i="1"/>
  <c r="R4058" i="1"/>
  <c r="O4058" i="1"/>
  <c r="N4058" i="1"/>
  <c r="M4058" i="1"/>
  <c r="T4057" i="1"/>
  <c r="S4057" i="1"/>
  <c r="R4057" i="1"/>
  <c r="O4057" i="1"/>
  <c r="N4057" i="1"/>
  <c r="M4057" i="1"/>
  <c r="T4056" i="1"/>
  <c r="S4056" i="1"/>
  <c r="R4056" i="1"/>
  <c r="O4056" i="1"/>
  <c r="N4056" i="1"/>
  <c r="M4056" i="1"/>
  <c r="T4055" i="1"/>
  <c r="S4055" i="1"/>
  <c r="R4055" i="1"/>
  <c r="O4055" i="1"/>
  <c r="N4055" i="1"/>
  <c r="M4055" i="1"/>
  <c r="T4054" i="1"/>
  <c r="S4054" i="1"/>
  <c r="R4054" i="1"/>
  <c r="O4054" i="1"/>
  <c r="N4054" i="1"/>
  <c r="M4054" i="1"/>
  <c r="T4053" i="1"/>
  <c r="S4053" i="1"/>
  <c r="R4053" i="1"/>
  <c r="O4053" i="1"/>
  <c r="N4053" i="1"/>
  <c r="M4053" i="1"/>
  <c r="T4052" i="1"/>
  <c r="S4052" i="1"/>
  <c r="R4052" i="1"/>
  <c r="O4052" i="1"/>
  <c r="N4052" i="1"/>
  <c r="M4052" i="1"/>
  <c r="T4051" i="1"/>
  <c r="S4051" i="1"/>
  <c r="R4051" i="1"/>
  <c r="O4051" i="1"/>
  <c r="N4051" i="1"/>
  <c r="M4051" i="1"/>
  <c r="T4050" i="1"/>
  <c r="S4050" i="1"/>
  <c r="R4050" i="1"/>
  <c r="O4050" i="1"/>
  <c r="N4050" i="1"/>
  <c r="M4050" i="1"/>
  <c r="T4049" i="1"/>
  <c r="S4049" i="1"/>
  <c r="R4049" i="1"/>
  <c r="O4049" i="1"/>
  <c r="N4049" i="1"/>
  <c r="M4049" i="1"/>
  <c r="T4048" i="1"/>
  <c r="S4048" i="1"/>
  <c r="R4048" i="1"/>
  <c r="O4048" i="1"/>
  <c r="N4048" i="1"/>
  <c r="M4048" i="1"/>
  <c r="T4047" i="1"/>
  <c r="S4047" i="1"/>
  <c r="R4047" i="1"/>
  <c r="O4047" i="1"/>
  <c r="N4047" i="1"/>
  <c r="M4047" i="1"/>
  <c r="T4046" i="1"/>
  <c r="S4046" i="1"/>
  <c r="R4046" i="1"/>
  <c r="O4046" i="1"/>
  <c r="N4046" i="1"/>
  <c r="M4046" i="1"/>
  <c r="T4045" i="1"/>
  <c r="S4045" i="1"/>
  <c r="R4045" i="1"/>
  <c r="O4045" i="1"/>
  <c r="N4045" i="1"/>
  <c r="M4045" i="1"/>
  <c r="T4044" i="1"/>
  <c r="S4044" i="1"/>
  <c r="R4044" i="1"/>
  <c r="O4044" i="1"/>
  <c r="N4044" i="1"/>
  <c r="M4044" i="1"/>
  <c r="T4043" i="1"/>
  <c r="S4043" i="1"/>
  <c r="R4043" i="1"/>
  <c r="O4043" i="1"/>
  <c r="N4043" i="1"/>
  <c r="M4043" i="1"/>
  <c r="T4042" i="1"/>
  <c r="S4042" i="1"/>
  <c r="R4042" i="1"/>
  <c r="O4042" i="1"/>
  <c r="N4042" i="1"/>
  <c r="M4042" i="1"/>
  <c r="T4041" i="1"/>
  <c r="S4041" i="1"/>
  <c r="R4041" i="1"/>
  <c r="O4041" i="1"/>
  <c r="N4041" i="1"/>
  <c r="M4041" i="1"/>
  <c r="T4040" i="1"/>
  <c r="S4040" i="1"/>
  <c r="R4040" i="1"/>
  <c r="O4040" i="1"/>
  <c r="N4040" i="1"/>
  <c r="M4040" i="1"/>
  <c r="T4039" i="1"/>
  <c r="S4039" i="1"/>
  <c r="R4039" i="1"/>
  <c r="O4039" i="1"/>
  <c r="N4039" i="1"/>
  <c r="M4039" i="1"/>
  <c r="T4038" i="1"/>
  <c r="S4038" i="1"/>
  <c r="R4038" i="1"/>
  <c r="O4038" i="1"/>
  <c r="N4038" i="1"/>
  <c r="M4038" i="1"/>
  <c r="T4037" i="1"/>
  <c r="S4037" i="1"/>
  <c r="R4037" i="1"/>
  <c r="O4037" i="1"/>
  <c r="N4037" i="1"/>
  <c r="M4037" i="1"/>
  <c r="T4036" i="1"/>
  <c r="S4036" i="1"/>
  <c r="R4036" i="1"/>
  <c r="O4036" i="1"/>
  <c r="N4036" i="1"/>
  <c r="M4036" i="1"/>
  <c r="T4035" i="1"/>
  <c r="S4035" i="1"/>
  <c r="R4035" i="1"/>
  <c r="O4035" i="1"/>
  <c r="N4035" i="1"/>
  <c r="M4035" i="1"/>
  <c r="T4034" i="1"/>
  <c r="S4034" i="1"/>
  <c r="R4034" i="1"/>
  <c r="O4034" i="1"/>
  <c r="N4034" i="1"/>
  <c r="M4034" i="1"/>
  <c r="T4033" i="1"/>
  <c r="S4033" i="1"/>
  <c r="R4033" i="1"/>
  <c r="O4033" i="1"/>
  <c r="N4033" i="1"/>
  <c r="M4033" i="1"/>
  <c r="T4032" i="1"/>
  <c r="S4032" i="1"/>
  <c r="R4032" i="1"/>
  <c r="O4032" i="1"/>
  <c r="N4032" i="1"/>
  <c r="M4032" i="1"/>
  <c r="T4031" i="1"/>
  <c r="S4031" i="1"/>
  <c r="R4031" i="1"/>
  <c r="O4031" i="1"/>
  <c r="N4031" i="1"/>
  <c r="M4031" i="1"/>
  <c r="T4030" i="1"/>
  <c r="S4030" i="1"/>
  <c r="R4030" i="1"/>
  <c r="O4030" i="1"/>
  <c r="N4030" i="1"/>
  <c r="M4030" i="1"/>
  <c r="T4029" i="1"/>
  <c r="S4029" i="1"/>
  <c r="R4029" i="1"/>
  <c r="O4029" i="1"/>
  <c r="N4029" i="1"/>
  <c r="M4029" i="1"/>
  <c r="T4028" i="1"/>
  <c r="S4028" i="1"/>
  <c r="R4028" i="1"/>
  <c r="O4028" i="1"/>
  <c r="N4028" i="1"/>
  <c r="M4028" i="1"/>
  <c r="T4027" i="1"/>
  <c r="S4027" i="1"/>
  <c r="R4027" i="1"/>
  <c r="O4027" i="1"/>
  <c r="N4027" i="1"/>
  <c r="M4027" i="1"/>
  <c r="T4026" i="1"/>
  <c r="S4026" i="1"/>
  <c r="R4026" i="1"/>
  <c r="O4026" i="1"/>
  <c r="N4026" i="1"/>
  <c r="M4026" i="1"/>
  <c r="T4025" i="1"/>
  <c r="S4025" i="1"/>
  <c r="R4025" i="1"/>
  <c r="O4025" i="1"/>
  <c r="N4025" i="1"/>
  <c r="M4025" i="1"/>
  <c r="T4024" i="1"/>
  <c r="S4024" i="1"/>
  <c r="R4024" i="1"/>
  <c r="O4024" i="1"/>
  <c r="N4024" i="1"/>
  <c r="M4024" i="1"/>
  <c r="T4023" i="1"/>
  <c r="S4023" i="1"/>
  <c r="R4023" i="1"/>
  <c r="O4023" i="1"/>
  <c r="N4023" i="1"/>
  <c r="M4023" i="1"/>
  <c r="T4022" i="1"/>
  <c r="S4022" i="1"/>
  <c r="R4022" i="1"/>
  <c r="O4022" i="1"/>
  <c r="N4022" i="1"/>
  <c r="M4022" i="1"/>
  <c r="T4021" i="1"/>
  <c r="S4021" i="1"/>
  <c r="R4021" i="1"/>
  <c r="O4021" i="1"/>
  <c r="N4021" i="1"/>
  <c r="M4021" i="1"/>
  <c r="T4020" i="1"/>
  <c r="S4020" i="1"/>
  <c r="R4020" i="1"/>
  <c r="O4020" i="1"/>
  <c r="N4020" i="1"/>
  <c r="M4020" i="1"/>
  <c r="T4019" i="1"/>
  <c r="S4019" i="1"/>
  <c r="R4019" i="1"/>
  <c r="O4019" i="1"/>
  <c r="N4019" i="1"/>
  <c r="M4019" i="1"/>
  <c r="T4018" i="1"/>
  <c r="S4018" i="1"/>
  <c r="R4018" i="1"/>
  <c r="O4018" i="1"/>
  <c r="N4018" i="1"/>
  <c r="M4018" i="1"/>
  <c r="T4017" i="1"/>
  <c r="S4017" i="1"/>
  <c r="R4017" i="1"/>
  <c r="O4017" i="1"/>
  <c r="N4017" i="1"/>
  <c r="M4017" i="1"/>
  <c r="T4016" i="1"/>
  <c r="S4016" i="1"/>
  <c r="R4016" i="1"/>
  <c r="O4016" i="1"/>
  <c r="N4016" i="1"/>
  <c r="M4016" i="1"/>
  <c r="T4015" i="1"/>
  <c r="S4015" i="1"/>
  <c r="R4015" i="1"/>
  <c r="O4015" i="1"/>
  <c r="N4015" i="1"/>
  <c r="M4015" i="1"/>
  <c r="T4014" i="1"/>
  <c r="S4014" i="1"/>
  <c r="R4014" i="1"/>
  <c r="O4014" i="1"/>
  <c r="N4014" i="1"/>
  <c r="M4014" i="1"/>
  <c r="T4013" i="1"/>
  <c r="S4013" i="1"/>
  <c r="R4013" i="1"/>
  <c r="O4013" i="1"/>
  <c r="N4013" i="1"/>
  <c r="M4013" i="1"/>
  <c r="T4012" i="1"/>
  <c r="S4012" i="1"/>
  <c r="R4012" i="1"/>
  <c r="O4012" i="1"/>
  <c r="N4012" i="1"/>
  <c r="M4012" i="1"/>
  <c r="T4011" i="1"/>
  <c r="S4011" i="1"/>
  <c r="R4011" i="1"/>
  <c r="O4011" i="1"/>
  <c r="N4011" i="1"/>
  <c r="M4011" i="1"/>
  <c r="T4010" i="1"/>
  <c r="S4010" i="1"/>
  <c r="R4010" i="1"/>
  <c r="O4010" i="1"/>
  <c r="N4010" i="1"/>
  <c r="M4010" i="1"/>
  <c r="T4009" i="1"/>
  <c r="S4009" i="1"/>
  <c r="R4009" i="1"/>
  <c r="O4009" i="1"/>
  <c r="N4009" i="1"/>
  <c r="M4009" i="1"/>
  <c r="T4008" i="1"/>
  <c r="S4008" i="1"/>
  <c r="R4008" i="1"/>
  <c r="O4008" i="1"/>
  <c r="N4008" i="1"/>
  <c r="M4008" i="1"/>
  <c r="T4007" i="1"/>
  <c r="S4007" i="1"/>
  <c r="R4007" i="1"/>
  <c r="O4007" i="1"/>
  <c r="N4007" i="1"/>
  <c r="M4007" i="1"/>
  <c r="T4006" i="1"/>
  <c r="S4006" i="1"/>
  <c r="R4006" i="1"/>
  <c r="O4006" i="1"/>
  <c r="N4006" i="1"/>
  <c r="M4006" i="1"/>
  <c r="T4005" i="1"/>
  <c r="S4005" i="1"/>
  <c r="R4005" i="1"/>
  <c r="O4005" i="1"/>
  <c r="N4005" i="1"/>
  <c r="M4005" i="1"/>
  <c r="T4004" i="1"/>
  <c r="S4004" i="1"/>
  <c r="R4004" i="1"/>
  <c r="O4004" i="1"/>
  <c r="N4004" i="1"/>
  <c r="M4004" i="1"/>
  <c r="T4003" i="1"/>
  <c r="S4003" i="1"/>
  <c r="R4003" i="1"/>
  <c r="O4003" i="1"/>
  <c r="N4003" i="1"/>
  <c r="M4003" i="1"/>
  <c r="T4002" i="1"/>
  <c r="S4002" i="1"/>
  <c r="R4002" i="1"/>
  <c r="O4002" i="1"/>
  <c r="N4002" i="1"/>
  <c r="M4002" i="1"/>
  <c r="T4001" i="1"/>
  <c r="S4001" i="1"/>
  <c r="R4001" i="1"/>
  <c r="O4001" i="1"/>
  <c r="N4001" i="1"/>
  <c r="M4001" i="1"/>
  <c r="T4000" i="1"/>
  <c r="S4000" i="1"/>
  <c r="R4000" i="1"/>
  <c r="O4000" i="1"/>
  <c r="N4000" i="1"/>
  <c r="M4000" i="1"/>
  <c r="T3999" i="1"/>
  <c r="S3999" i="1"/>
  <c r="R3999" i="1"/>
  <c r="O3999" i="1"/>
  <c r="N3999" i="1"/>
  <c r="M3999" i="1"/>
  <c r="T3998" i="1"/>
  <c r="S3998" i="1"/>
  <c r="R3998" i="1"/>
  <c r="O3998" i="1"/>
  <c r="N3998" i="1"/>
  <c r="M3998" i="1"/>
  <c r="T3997" i="1"/>
  <c r="S3997" i="1"/>
  <c r="R3997" i="1"/>
  <c r="O3997" i="1"/>
  <c r="N3997" i="1"/>
  <c r="M3997" i="1"/>
  <c r="T3996" i="1"/>
  <c r="S3996" i="1"/>
  <c r="R3996" i="1"/>
  <c r="O3996" i="1"/>
  <c r="N3996" i="1"/>
  <c r="M3996" i="1"/>
  <c r="T3995" i="1"/>
  <c r="S3995" i="1"/>
  <c r="R3995" i="1"/>
  <c r="O3995" i="1"/>
  <c r="N3995" i="1"/>
  <c r="M3995" i="1"/>
  <c r="T3994" i="1"/>
  <c r="S3994" i="1"/>
  <c r="R3994" i="1"/>
  <c r="O3994" i="1"/>
  <c r="N3994" i="1"/>
  <c r="M3994" i="1"/>
  <c r="T3993" i="1"/>
  <c r="S3993" i="1"/>
  <c r="R3993" i="1"/>
  <c r="O3993" i="1"/>
  <c r="N3993" i="1"/>
  <c r="M3993" i="1"/>
  <c r="T3992" i="1"/>
  <c r="S3992" i="1"/>
  <c r="R3992" i="1"/>
  <c r="O3992" i="1"/>
  <c r="N3992" i="1"/>
  <c r="M3992" i="1"/>
  <c r="T3991" i="1"/>
  <c r="S3991" i="1"/>
  <c r="R3991" i="1"/>
  <c r="O3991" i="1"/>
  <c r="N3991" i="1"/>
  <c r="M3991" i="1"/>
  <c r="T3990" i="1"/>
  <c r="S3990" i="1"/>
  <c r="R3990" i="1"/>
  <c r="O3990" i="1"/>
  <c r="N3990" i="1"/>
  <c r="M3990" i="1"/>
  <c r="T3989" i="1"/>
  <c r="S3989" i="1"/>
  <c r="R3989" i="1"/>
  <c r="O3989" i="1"/>
  <c r="N3989" i="1"/>
  <c r="M3989" i="1"/>
  <c r="T3988" i="1"/>
  <c r="S3988" i="1"/>
  <c r="R3988" i="1"/>
  <c r="O3988" i="1"/>
  <c r="N3988" i="1"/>
  <c r="M3988" i="1"/>
  <c r="T3987" i="1"/>
  <c r="S3987" i="1"/>
  <c r="R3987" i="1"/>
  <c r="O3987" i="1"/>
  <c r="N3987" i="1"/>
  <c r="M3987" i="1"/>
  <c r="T3986" i="1"/>
  <c r="S3986" i="1"/>
  <c r="R3986" i="1"/>
  <c r="O3986" i="1"/>
  <c r="N3986" i="1"/>
  <c r="M3986" i="1"/>
  <c r="T3985" i="1"/>
  <c r="S3985" i="1"/>
  <c r="R3985" i="1"/>
  <c r="O3985" i="1"/>
  <c r="N3985" i="1"/>
  <c r="M3985" i="1"/>
  <c r="T3984" i="1"/>
  <c r="S3984" i="1"/>
  <c r="R3984" i="1"/>
  <c r="O3984" i="1"/>
  <c r="N3984" i="1"/>
  <c r="M3984" i="1"/>
  <c r="T3983" i="1"/>
  <c r="S3983" i="1"/>
  <c r="R3983" i="1"/>
  <c r="O3983" i="1"/>
  <c r="N3983" i="1"/>
  <c r="M3983" i="1"/>
  <c r="T3982" i="1"/>
  <c r="S3982" i="1"/>
  <c r="R3982" i="1"/>
  <c r="O3982" i="1"/>
  <c r="N3982" i="1"/>
  <c r="M3982" i="1"/>
  <c r="T3981" i="1"/>
  <c r="S3981" i="1"/>
  <c r="R3981" i="1"/>
  <c r="O3981" i="1"/>
  <c r="N3981" i="1"/>
  <c r="M3981" i="1"/>
  <c r="T3980" i="1"/>
  <c r="S3980" i="1"/>
  <c r="R3980" i="1"/>
  <c r="O3980" i="1"/>
  <c r="N3980" i="1"/>
  <c r="M3980" i="1"/>
  <c r="T3979" i="1"/>
  <c r="S3979" i="1"/>
  <c r="R3979" i="1"/>
  <c r="O3979" i="1"/>
  <c r="N3979" i="1"/>
  <c r="M3979" i="1"/>
  <c r="T3978" i="1"/>
  <c r="S3978" i="1"/>
  <c r="R3978" i="1"/>
  <c r="O3978" i="1"/>
  <c r="N3978" i="1"/>
  <c r="M3978" i="1"/>
  <c r="T3977" i="1"/>
  <c r="S3977" i="1"/>
  <c r="R3977" i="1"/>
  <c r="O3977" i="1"/>
  <c r="N3977" i="1"/>
  <c r="M3977" i="1"/>
  <c r="T3976" i="1"/>
  <c r="S3976" i="1"/>
  <c r="R3976" i="1"/>
  <c r="O3976" i="1"/>
  <c r="N3976" i="1"/>
  <c r="M3976" i="1"/>
  <c r="T3975" i="1"/>
  <c r="S3975" i="1"/>
  <c r="R3975" i="1"/>
  <c r="O3975" i="1"/>
  <c r="N3975" i="1"/>
  <c r="M3975" i="1"/>
  <c r="T3974" i="1"/>
  <c r="S3974" i="1"/>
  <c r="R3974" i="1"/>
  <c r="O3974" i="1"/>
  <c r="N3974" i="1"/>
  <c r="M3974" i="1"/>
  <c r="T3973" i="1"/>
  <c r="S3973" i="1"/>
  <c r="R3973" i="1"/>
  <c r="O3973" i="1"/>
  <c r="N3973" i="1"/>
  <c r="M3973" i="1"/>
  <c r="T3972" i="1"/>
  <c r="S3972" i="1"/>
  <c r="R3972" i="1"/>
  <c r="O3972" i="1"/>
  <c r="N3972" i="1"/>
  <c r="M3972" i="1"/>
  <c r="T3971" i="1"/>
  <c r="S3971" i="1"/>
  <c r="R3971" i="1"/>
  <c r="O3971" i="1"/>
  <c r="N3971" i="1"/>
  <c r="M3971" i="1"/>
  <c r="T3970" i="1"/>
  <c r="S3970" i="1"/>
  <c r="R3970" i="1"/>
  <c r="O3970" i="1"/>
  <c r="N3970" i="1"/>
  <c r="M3970" i="1"/>
  <c r="T3969" i="1"/>
  <c r="S3969" i="1"/>
  <c r="R3969" i="1"/>
  <c r="O3969" i="1"/>
  <c r="N3969" i="1"/>
  <c r="M3969" i="1"/>
  <c r="T3968" i="1"/>
  <c r="S3968" i="1"/>
  <c r="R3968" i="1"/>
  <c r="O3968" i="1"/>
  <c r="N3968" i="1"/>
  <c r="M3968" i="1"/>
  <c r="T3967" i="1"/>
  <c r="S3967" i="1"/>
  <c r="R3967" i="1"/>
  <c r="O3967" i="1"/>
  <c r="N3967" i="1"/>
  <c r="M3967" i="1"/>
  <c r="T3966" i="1"/>
  <c r="S3966" i="1"/>
  <c r="R3966" i="1"/>
  <c r="O3966" i="1"/>
  <c r="N3966" i="1"/>
  <c r="M3966" i="1"/>
  <c r="T3965" i="1"/>
  <c r="S3965" i="1"/>
  <c r="R3965" i="1"/>
  <c r="O3965" i="1"/>
  <c r="N3965" i="1"/>
  <c r="M3965" i="1"/>
  <c r="T3964" i="1"/>
  <c r="S3964" i="1"/>
  <c r="R3964" i="1"/>
  <c r="O3964" i="1"/>
  <c r="N3964" i="1"/>
  <c r="M3964" i="1"/>
  <c r="T3963" i="1"/>
  <c r="S3963" i="1"/>
  <c r="R3963" i="1"/>
  <c r="O3963" i="1"/>
  <c r="N3963" i="1"/>
  <c r="M3963" i="1"/>
  <c r="T3962" i="1"/>
  <c r="S3962" i="1"/>
  <c r="R3962" i="1"/>
  <c r="O3962" i="1"/>
  <c r="N3962" i="1"/>
  <c r="M3962" i="1"/>
  <c r="T3961" i="1"/>
  <c r="S3961" i="1"/>
  <c r="R3961" i="1"/>
  <c r="O3961" i="1"/>
  <c r="N3961" i="1"/>
  <c r="M3961" i="1"/>
  <c r="T3960" i="1"/>
  <c r="S3960" i="1"/>
  <c r="R3960" i="1"/>
  <c r="O3960" i="1"/>
  <c r="N3960" i="1"/>
  <c r="M3960" i="1"/>
  <c r="T3959" i="1"/>
  <c r="S3959" i="1"/>
  <c r="R3959" i="1"/>
  <c r="O3959" i="1"/>
  <c r="N3959" i="1"/>
  <c r="M3959" i="1"/>
  <c r="T3958" i="1"/>
  <c r="S3958" i="1"/>
  <c r="R3958" i="1"/>
  <c r="O3958" i="1"/>
  <c r="N3958" i="1"/>
  <c r="M3958" i="1"/>
  <c r="T3957" i="1"/>
  <c r="S3957" i="1"/>
  <c r="R3957" i="1"/>
  <c r="O3957" i="1"/>
  <c r="N3957" i="1"/>
  <c r="M3957" i="1"/>
  <c r="T3956" i="1"/>
  <c r="S3956" i="1"/>
  <c r="R3956" i="1"/>
  <c r="O3956" i="1"/>
  <c r="N3956" i="1"/>
  <c r="M3956" i="1"/>
  <c r="T3955" i="1"/>
  <c r="S3955" i="1"/>
  <c r="R3955" i="1"/>
  <c r="O3955" i="1"/>
  <c r="N3955" i="1"/>
  <c r="M3955" i="1"/>
  <c r="T3954" i="1"/>
  <c r="S3954" i="1"/>
  <c r="R3954" i="1"/>
  <c r="O3954" i="1"/>
  <c r="N3954" i="1"/>
  <c r="M3954" i="1"/>
  <c r="T3953" i="1"/>
  <c r="S3953" i="1"/>
  <c r="R3953" i="1"/>
  <c r="O3953" i="1"/>
  <c r="N3953" i="1"/>
  <c r="M3953" i="1"/>
  <c r="T3952" i="1"/>
  <c r="S3952" i="1"/>
  <c r="R3952" i="1"/>
  <c r="O3952" i="1"/>
  <c r="N3952" i="1"/>
  <c r="M3952" i="1"/>
  <c r="T3951" i="1"/>
  <c r="S3951" i="1"/>
  <c r="R3951" i="1"/>
  <c r="O3951" i="1"/>
  <c r="N3951" i="1"/>
  <c r="M3951" i="1"/>
  <c r="T3950" i="1"/>
  <c r="S3950" i="1"/>
  <c r="R3950" i="1"/>
  <c r="O3950" i="1"/>
  <c r="N3950" i="1"/>
  <c r="M3950" i="1"/>
  <c r="T3949" i="1"/>
  <c r="S3949" i="1"/>
  <c r="R3949" i="1"/>
  <c r="O3949" i="1"/>
  <c r="N3949" i="1"/>
  <c r="M3949" i="1"/>
  <c r="T3948" i="1"/>
  <c r="S3948" i="1"/>
  <c r="R3948" i="1"/>
  <c r="O3948" i="1"/>
  <c r="N3948" i="1"/>
  <c r="M3948" i="1"/>
  <c r="T3947" i="1"/>
  <c r="S3947" i="1"/>
  <c r="R3947" i="1"/>
  <c r="O3947" i="1"/>
  <c r="N3947" i="1"/>
  <c r="M3947" i="1"/>
  <c r="T3946" i="1"/>
  <c r="S3946" i="1"/>
  <c r="R3946" i="1"/>
  <c r="O3946" i="1"/>
  <c r="N3946" i="1"/>
  <c r="M3946" i="1"/>
  <c r="T3945" i="1"/>
  <c r="S3945" i="1"/>
  <c r="R3945" i="1"/>
  <c r="O3945" i="1"/>
  <c r="N3945" i="1"/>
  <c r="M3945" i="1"/>
  <c r="T3944" i="1"/>
  <c r="S3944" i="1"/>
  <c r="R3944" i="1"/>
  <c r="O3944" i="1"/>
  <c r="N3944" i="1"/>
  <c r="M3944" i="1"/>
  <c r="T3943" i="1"/>
  <c r="S3943" i="1"/>
  <c r="R3943" i="1"/>
  <c r="O3943" i="1"/>
  <c r="N3943" i="1"/>
  <c r="M3943" i="1"/>
  <c r="T3942" i="1"/>
  <c r="S3942" i="1"/>
  <c r="R3942" i="1"/>
  <c r="O3942" i="1"/>
  <c r="N3942" i="1"/>
  <c r="M3942" i="1"/>
  <c r="T3941" i="1"/>
  <c r="S3941" i="1"/>
  <c r="R3941" i="1"/>
  <c r="O3941" i="1"/>
  <c r="N3941" i="1"/>
  <c r="M3941" i="1"/>
  <c r="T3940" i="1"/>
  <c r="S3940" i="1"/>
  <c r="R3940" i="1"/>
  <c r="O3940" i="1"/>
  <c r="N3940" i="1"/>
  <c r="M3940" i="1"/>
  <c r="T3939" i="1"/>
  <c r="S3939" i="1"/>
  <c r="R3939" i="1"/>
  <c r="O3939" i="1"/>
  <c r="N3939" i="1"/>
  <c r="M3939" i="1"/>
  <c r="T3938" i="1"/>
  <c r="S3938" i="1"/>
  <c r="R3938" i="1"/>
  <c r="O3938" i="1"/>
  <c r="N3938" i="1"/>
  <c r="M3938" i="1"/>
  <c r="T3937" i="1"/>
  <c r="S3937" i="1"/>
  <c r="R3937" i="1"/>
  <c r="O3937" i="1"/>
  <c r="N3937" i="1"/>
  <c r="M3937" i="1"/>
  <c r="T3936" i="1"/>
  <c r="S3936" i="1"/>
  <c r="R3936" i="1"/>
  <c r="O3936" i="1"/>
  <c r="N3936" i="1"/>
  <c r="M3936" i="1"/>
  <c r="T3935" i="1"/>
  <c r="S3935" i="1"/>
  <c r="R3935" i="1"/>
  <c r="O3935" i="1"/>
  <c r="N3935" i="1"/>
  <c r="M3935" i="1"/>
  <c r="T3934" i="1"/>
  <c r="S3934" i="1"/>
  <c r="R3934" i="1"/>
  <c r="O3934" i="1"/>
  <c r="N3934" i="1"/>
  <c r="M3934" i="1"/>
  <c r="T3933" i="1"/>
  <c r="S3933" i="1"/>
  <c r="R3933" i="1"/>
  <c r="O3933" i="1"/>
  <c r="N3933" i="1"/>
  <c r="M3933" i="1"/>
  <c r="T3932" i="1"/>
  <c r="S3932" i="1"/>
  <c r="R3932" i="1"/>
  <c r="O3932" i="1"/>
  <c r="N3932" i="1"/>
  <c r="M3932" i="1"/>
  <c r="T3931" i="1"/>
  <c r="S3931" i="1"/>
  <c r="R3931" i="1"/>
  <c r="O3931" i="1"/>
  <c r="N3931" i="1"/>
  <c r="M3931" i="1"/>
  <c r="T3930" i="1"/>
  <c r="S3930" i="1"/>
  <c r="R3930" i="1"/>
  <c r="O3930" i="1"/>
  <c r="N3930" i="1"/>
  <c r="M3930" i="1"/>
  <c r="T3929" i="1"/>
  <c r="S3929" i="1"/>
  <c r="R3929" i="1"/>
  <c r="O3929" i="1"/>
  <c r="N3929" i="1"/>
  <c r="M3929" i="1"/>
  <c r="T3928" i="1"/>
  <c r="S3928" i="1"/>
  <c r="R3928" i="1"/>
  <c r="O3928" i="1"/>
  <c r="N3928" i="1"/>
  <c r="M3928" i="1"/>
  <c r="T3927" i="1"/>
  <c r="S3927" i="1"/>
  <c r="R3927" i="1"/>
  <c r="O3927" i="1"/>
  <c r="N3927" i="1"/>
  <c r="M3927" i="1"/>
  <c r="T3926" i="1"/>
  <c r="S3926" i="1"/>
  <c r="R3926" i="1"/>
  <c r="O3926" i="1"/>
  <c r="N3926" i="1"/>
  <c r="M3926" i="1"/>
  <c r="T3925" i="1"/>
  <c r="S3925" i="1"/>
  <c r="R3925" i="1"/>
  <c r="O3925" i="1"/>
  <c r="N3925" i="1"/>
  <c r="M3925" i="1"/>
  <c r="T3924" i="1"/>
  <c r="S3924" i="1"/>
  <c r="R3924" i="1"/>
  <c r="O3924" i="1"/>
  <c r="N3924" i="1"/>
  <c r="M3924" i="1"/>
  <c r="T3923" i="1"/>
  <c r="S3923" i="1"/>
  <c r="R3923" i="1"/>
  <c r="O3923" i="1"/>
  <c r="N3923" i="1"/>
  <c r="M3923" i="1"/>
  <c r="T3922" i="1"/>
  <c r="S3922" i="1"/>
  <c r="R3922" i="1"/>
  <c r="O3922" i="1"/>
  <c r="N3922" i="1"/>
  <c r="M3922" i="1"/>
  <c r="T3921" i="1"/>
  <c r="S3921" i="1"/>
  <c r="R3921" i="1"/>
  <c r="O3921" i="1"/>
  <c r="N3921" i="1"/>
  <c r="M3921" i="1"/>
  <c r="T3920" i="1"/>
  <c r="S3920" i="1"/>
  <c r="R3920" i="1"/>
  <c r="O3920" i="1"/>
  <c r="N3920" i="1"/>
  <c r="M3920" i="1"/>
  <c r="T3919" i="1"/>
  <c r="S3919" i="1"/>
  <c r="R3919" i="1"/>
  <c r="O3919" i="1"/>
  <c r="N3919" i="1"/>
  <c r="M3919" i="1"/>
  <c r="T3918" i="1"/>
  <c r="S3918" i="1"/>
  <c r="R3918" i="1"/>
  <c r="O3918" i="1"/>
  <c r="N3918" i="1"/>
  <c r="M3918" i="1"/>
  <c r="T3917" i="1"/>
  <c r="S3917" i="1"/>
  <c r="R3917" i="1"/>
  <c r="O3917" i="1"/>
  <c r="N3917" i="1"/>
  <c r="M3917" i="1"/>
  <c r="T3916" i="1"/>
  <c r="S3916" i="1"/>
  <c r="R3916" i="1"/>
  <c r="O3916" i="1"/>
  <c r="N3916" i="1"/>
  <c r="M3916" i="1"/>
  <c r="T3915" i="1"/>
  <c r="S3915" i="1"/>
  <c r="R3915" i="1"/>
  <c r="O3915" i="1"/>
  <c r="N3915" i="1"/>
  <c r="M3915" i="1"/>
  <c r="T3914" i="1"/>
  <c r="S3914" i="1"/>
  <c r="R3914" i="1"/>
  <c r="O3914" i="1"/>
  <c r="N3914" i="1"/>
  <c r="M3914" i="1"/>
  <c r="T3913" i="1"/>
  <c r="S3913" i="1"/>
  <c r="R3913" i="1"/>
  <c r="O3913" i="1"/>
  <c r="N3913" i="1"/>
  <c r="M3913" i="1"/>
  <c r="T3912" i="1"/>
  <c r="S3912" i="1"/>
  <c r="R3912" i="1"/>
  <c r="O3912" i="1"/>
  <c r="N3912" i="1"/>
  <c r="M3912" i="1"/>
  <c r="T3911" i="1"/>
  <c r="S3911" i="1"/>
  <c r="R3911" i="1"/>
  <c r="O3911" i="1"/>
  <c r="N3911" i="1"/>
  <c r="M3911" i="1"/>
  <c r="T3910" i="1"/>
  <c r="S3910" i="1"/>
  <c r="R3910" i="1"/>
  <c r="O3910" i="1"/>
  <c r="N3910" i="1"/>
  <c r="M3910" i="1"/>
  <c r="T3909" i="1"/>
  <c r="S3909" i="1"/>
  <c r="R3909" i="1"/>
  <c r="O3909" i="1"/>
  <c r="N3909" i="1"/>
  <c r="M3909" i="1"/>
  <c r="T3908" i="1"/>
  <c r="S3908" i="1"/>
  <c r="R3908" i="1"/>
  <c r="O3908" i="1"/>
  <c r="N3908" i="1"/>
  <c r="M3908" i="1"/>
  <c r="T3907" i="1"/>
  <c r="S3907" i="1"/>
  <c r="R3907" i="1"/>
  <c r="O3907" i="1"/>
  <c r="N3907" i="1"/>
  <c r="M3907" i="1"/>
  <c r="T3906" i="1"/>
  <c r="S3906" i="1"/>
  <c r="R3906" i="1"/>
  <c r="O3906" i="1"/>
  <c r="N3906" i="1"/>
  <c r="M3906" i="1"/>
  <c r="T3905" i="1"/>
  <c r="S3905" i="1"/>
  <c r="R3905" i="1"/>
  <c r="O3905" i="1"/>
  <c r="N3905" i="1"/>
  <c r="M3905" i="1"/>
  <c r="T3904" i="1"/>
  <c r="S3904" i="1"/>
  <c r="R3904" i="1"/>
  <c r="O3904" i="1"/>
  <c r="N3904" i="1"/>
  <c r="M3904" i="1"/>
  <c r="T3903" i="1"/>
  <c r="S3903" i="1"/>
  <c r="R3903" i="1"/>
  <c r="O3903" i="1"/>
  <c r="N3903" i="1"/>
  <c r="M3903" i="1"/>
  <c r="T3902" i="1"/>
  <c r="S3902" i="1"/>
  <c r="R3902" i="1"/>
  <c r="O3902" i="1"/>
  <c r="N3902" i="1"/>
  <c r="M3902" i="1"/>
  <c r="T3901" i="1"/>
  <c r="S3901" i="1"/>
  <c r="R3901" i="1"/>
  <c r="O3901" i="1"/>
  <c r="N3901" i="1"/>
  <c r="M3901" i="1"/>
  <c r="T3900" i="1"/>
  <c r="S3900" i="1"/>
  <c r="R3900" i="1"/>
  <c r="O3900" i="1"/>
  <c r="N3900" i="1"/>
  <c r="M3900" i="1"/>
  <c r="T3899" i="1"/>
  <c r="S3899" i="1"/>
  <c r="R3899" i="1"/>
  <c r="O3899" i="1"/>
  <c r="N3899" i="1"/>
  <c r="M3899" i="1"/>
  <c r="T3898" i="1"/>
  <c r="S3898" i="1"/>
  <c r="R3898" i="1"/>
  <c r="O3898" i="1"/>
  <c r="N3898" i="1"/>
  <c r="M3898" i="1"/>
  <c r="T3897" i="1"/>
  <c r="S3897" i="1"/>
  <c r="R3897" i="1"/>
  <c r="O3897" i="1"/>
  <c r="N3897" i="1"/>
  <c r="M3897" i="1"/>
  <c r="T3896" i="1"/>
  <c r="S3896" i="1"/>
  <c r="R3896" i="1"/>
  <c r="O3896" i="1"/>
  <c r="N3896" i="1"/>
  <c r="M3896" i="1"/>
  <c r="T3895" i="1"/>
  <c r="S3895" i="1"/>
  <c r="R3895" i="1"/>
  <c r="O3895" i="1"/>
  <c r="N3895" i="1"/>
  <c r="M3895" i="1"/>
  <c r="T3894" i="1"/>
  <c r="S3894" i="1"/>
  <c r="R3894" i="1"/>
  <c r="O3894" i="1"/>
  <c r="N3894" i="1"/>
  <c r="M3894" i="1"/>
  <c r="T3893" i="1"/>
  <c r="S3893" i="1"/>
  <c r="R3893" i="1"/>
  <c r="O3893" i="1"/>
  <c r="N3893" i="1"/>
  <c r="M3893" i="1"/>
  <c r="T3892" i="1"/>
  <c r="S3892" i="1"/>
  <c r="R3892" i="1"/>
  <c r="O3892" i="1"/>
  <c r="N3892" i="1"/>
  <c r="M3892" i="1"/>
  <c r="T3891" i="1"/>
  <c r="S3891" i="1"/>
  <c r="R3891" i="1"/>
  <c r="O3891" i="1"/>
  <c r="N3891" i="1"/>
  <c r="M3891" i="1"/>
  <c r="T3890" i="1"/>
  <c r="S3890" i="1"/>
  <c r="R3890" i="1"/>
  <c r="O3890" i="1"/>
  <c r="N3890" i="1"/>
  <c r="M3890" i="1"/>
  <c r="T3889" i="1"/>
  <c r="S3889" i="1"/>
  <c r="R3889" i="1"/>
  <c r="O3889" i="1"/>
  <c r="N3889" i="1"/>
  <c r="M3889" i="1"/>
  <c r="T3888" i="1"/>
  <c r="S3888" i="1"/>
  <c r="R3888" i="1"/>
  <c r="O3888" i="1"/>
  <c r="N3888" i="1"/>
  <c r="M3888" i="1"/>
  <c r="T3887" i="1"/>
  <c r="S3887" i="1"/>
  <c r="R3887" i="1"/>
  <c r="O3887" i="1"/>
  <c r="N3887" i="1"/>
  <c r="M3887" i="1"/>
  <c r="T3886" i="1"/>
  <c r="S3886" i="1"/>
  <c r="R3886" i="1"/>
  <c r="O3886" i="1"/>
  <c r="N3886" i="1"/>
  <c r="M3886" i="1"/>
  <c r="T3885" i="1"/>
  <c r="S3885" i="1"/>
  <c r="R3885" i="1"/>
  <c r="O3885" i="1"/>
  <c r="N3885" i="1"/>
  <c r="M3885" i="1"/>
  <c r="T3884" i="1"/>
  <c r="S3884" i="1"/>
  <c r="R3884" i="1"/>
  <c r="O3884" i="1"/>
  <c r="N3884" i="1"/>
  <c r="M3884" i="1"/>
  <c r="T3883" i="1"/>
  <c r="S3883" i="1"/>
  <c r="R3883" i="1"/>
  <c r="O3883" i="1"/>
  <c r="N3883" i="1"/>
  <c r="M3883" i="1"/>
  <c r="T3882" i="1"/>
  <c r="S3882" i="1"/>
  <c r="R3882" i="1"/>
  <c r="O3882" i="1"/>
  <c r="N3882" i="1"/>
  <c r="M3882" i="1"/>
  <c r="T3881" i="1"/>
  <c r="S3881" i="1"/>
  <c r="R3881" i="1"/>
  <c r="O3881" i="1"/>
  <c r="N3881" i="1"/>
  <c r="M3881" i="1"/>
  <c r="T3880" i="1"/>
  <c r="S3880" i="1"/>
  <c r="R3880" i="1"/>
  <c r="O3880" i="1"/>
  <c r="N3880" i="1"/>
  <c r="M3880" i="1"/>
  <c r="T3879" i="1"/>
  <c r="S3879" i="1"/>
  <c r="R3879" i="1"/>
  <c r="O3879" i="1"/>
  <c r="N3879" i="1"/>
  <c r="M3879" i="1"/>
  <c r="T3878" i="1"/>
  <c r="S3878" i="1"/>
  <c r="R3878" i="1"/>
  <c r="O3878" i="1"/>
  <c r="N3878" i="1"/>
  <c r="M3878" i="1"/>
  <c r="T3877" i="1"/>
  <c r="S3877" i="1"/>
  <c r="R3877" i="1"/>
  <c r="O3877" i="1"/>
  <c r="N3877" i="1"/>
  <c r="M3877" i="1"/>
  <c r="T3876" i="1"/>
  <c r="S3876" i="1"/>
  <c r="R3876" i="1"/>
  <c r="O3876" i="1"/>
  <c r="N3876" i="1"/>
  <c r="M3876" i="1"/>
  <c r="T3875" i="1"/>
  <c r="S3875" i="1"/>
  <c r="R3875" i="1"/>
  <c r="O3875" i="1"/>
  <c r="N3875" i="1"/>
  <c r="M3875" i="1"/>
  <c r="T3874" i="1"/>
  <c r="S3874" i="1"/>
  <c r="R3874" i="1"/>
  <c r="O3874" i="1"/>
  <c r="N3874" i="1"/>
  <c r="M3874" i="1"/>
  <c r="T3873" i="1"/>
  <c r="S3873" i="1"/>
  <c r="R3873" i="1"/>
  <c r="O3873" i="1"/>
  <c r="N3873" i="1"/>
  <c r="M3873" i="1"/>
  <c r="T3872" i="1"/>
  <c r="S3872" i="1"/>
  <c r="R3872" i="1"/>
  <c r="O3872" i="1"/>
  <c r="N3872" i="1"/>
  <c r="M3872" i="1"/>
  <c r="T3871" i="1"/>
  <c r="S3871" i="1"/>
  <c r="R3871" i="1"/>
  <c r="O3871" i="1"/>
  <c r="N3871" i="1"/>
  <c r="M3871" i="1"/>
  <c r="T3870" i="1"/>
  <c r="S3870" i="1"/>
  <c r="R3870" i="1"/>
  <c r="O3870" i="1"/>
  <c r="N3870" i="1"/>
  <c r="M3870" i="1"/>
  <c r="T3869" i="1"/>
  <c r="S3869" i="1"/>
  <c r="R3869" i="1"/>
  <c r="O3869" i="1"/>
  <c r="N3869" i="1"/>
  <c r="M3869" i="1"/>
  <c r="T3868" i="1"/>
  <c r="S3868" i="1"/>
  <c r="R3868" i="1"/>
  <c r="O3868" i="1"/>
  <c r="N3868" i="1"/>
  <c r="M3868" i="1"/>
  <c r="T3867" i="1"/>
  <c r="S3867" i="1"/>
  <c r="R3867" i="1"/>
  <c r="O3867" i="1"/>
  <c r="N3867" i="1"/>
  <c r="M3867" i="1"/>
  <c r="T3866" i="1"/>
  <c r="S3866" i="1"/>
  <c r="R3866" i="1"/>
  <c r="O3866" i="1"/>
  <c r="N3866" i="1"/>
  <c r="M3866" i="1"/>
  <c r="T3865" i="1"/>
  <c r="S3865" i="1"/>
  <c r="R3865" i="1"/>
  <c r="O3865" i="1"/>
  <c r="N3865" i="1"/>
  <c r="M3865" i="1"/>
  <c r="T3864" i="1"/>
  <c r="S3864" i="1"/>
  <c r="R3864" i="1"/>
  <c r="O3864" i="1"/>
  <c r="N3864" i="1"/>
  <c r="M3864" i="1"/>
  <c r="T3863" i="1"/>
  <c r="S3863" i="1"/>
  <c r="R3863" i="1"/>
  <c r="O3863" i="1"/>
  <c r="N3863" i="1"/>
  <c r="M3863" i="1"/>
  <c r="T3862" i="1"/>
  <c r="S3862" i="1"/>
  <c r="R3862" i="1"/>
  <c r="O3862" i="1"/>
  <c r="N3862" i="1"/>
  <c r="M3862" i="1"/>
  <c r="T3861" i="1"/>
  <c r="S3861" i="1"/>
  <c r="R3861" i="1"/>
  <c r="O3861" i="1"/>
  <c r="N3861" i="1"/>
  <c r="M3861" i="1"/>
  <c r="T3860" i="1"/>
  <c r="S3860" i="1"/>
  <c r="R3860" i="1"/>
  <c r="O3860" i="1"/>
  <c r="N3860" i="1"/>
  <c r="M3860" i="1"/>
  <c r="T3859" i="1"/>
  <c r="S3859" i="1"/>
  <c r="R3859" i="1"/>
  <c r="O3859" i="1"/>
  <c r="N3859" i="1"/>
  <c r="M3859" i="1"/>
  <c r="T3858" i="1"/>
  <c r="S3858" i="1"/>
  <c r="R3858" i="1"/>
  <c r="O3858" i="1"/>
  <c r="N3858" i="1"/>
  <c r="M3858" i="1"/>
  <c r="T3857" i="1"/>
  <c r="S3857" i="1"/>
  <c r="R3857" i="1"/>
  <c r="O3857" i="1"/>
  <c r="N3857" i="1"/>
  <c r="M3857" i="1"/>
  <c r="T3856" i="1"/>
  <c r="S3856" i="1"/>
  <c r="R3856" i="1"/>
  <c r="O3856" i="1"/>
  <c r="N3856" i="1"/>
  <c r="M3856" i="1"/>
  <c r="T3855" i="1"/>
  <c r="S3855" i="1"/>
  <c r="R3855" i="1"/>
  <c r="O3855" i="1"/>
  <c r="N3855" i="1"/>
  <c r="M3855" i="1"/>
  <c r="T3854" i="1"/>
  <c r="S3854" i="1"/>
  <c r="R3854" i="1"/>
  <c r="O3854" i="1"/>
  <c r="N3854" i="1"/>
  <c r="M3854" i="1"/>
  <c r="T3853" i="1"/>
  <c r="S3853" i="1"/>
  <c r="R3853" i="1"/>
  <c r="O3853" i="1"/>
  <c r="N3853" i="1"/>
  <c r="M3853" i="1"/>
  <c r="T3852" i="1"/>
  <c r="S3852" i="1"/>
  <c r="R3852" i="1"/>
  <c r="O3852" i="1"/>
  <c r="N3852" i="1"/>
  <c r="M3852" i="1"/>
  <c r="T3851" i="1"/>
  <c r="S3851" i="1"/>
  <c r="R3851" i="1"/>
  <c r="O3851" i="1"/>
  <c r="N3851" i="1"/>
  <c r="M3851" i="1"/>
  <c r="T3850" i="1"/>
  <c r="S3850" i="1"/>
  <c r="R3850" i="1"/>
  <c r="O3850" i="1"/>
  <c r="N3850" i="1"/>
  <c r="M3850" i="1"/>
  <c r="T3849" i="1"/>
  <c r="S3849" i="1"/>
  <c r="R3849" i="1"/>
  <c r="O3849" i="1"/>
  <c r="N3849" i="1"/>
  <c r="M3849" i="1"/>
  <c r="T3848" i="1"/>
  <c r="S3848" i="1"/>
  <c r="R3848" i="1"/>
  <c r="O3848" i="1"/>
  <c r="N3848" i="1"/>
  <c r="M3848" i="1"/>
  <c r="T3847" i="1"/>
  <c r="S3847" i="1"/>
  <c r="R3847" i="1"/>
  <c r="O3847" i="1"/>
  <c r="N3847" i="1"/>
  <c r="M3847" i="1"/>
  <c r="T3846" i="1"/>
  <c r="S3846" i="1"/>
  <c r="R3846" i="1"/>
  <c r="O3846" i="1"/>
  <c r="N3846" i="1"/>
  <c r="M3846" i="1"/>
  <c r="T3845" i="1"/>
  <c r="S3845" i="1"/>
  <c r="R3845" i="1"/>
  <c r="O3845" i="1"/>
  <c r="N3845" i="1"/>
  <c r="M3845" i="1"/>
  <c r="T3844" i="1"/>
  <c r="S3844" i="1"/>
  <c r="R3844" i="1"/>
  <c r="O3844" i="1"/>
  <c r="N3844" i="1"/>
  <c r="M3844" i="1"/>
  <c r="T3843" i="1"/>
  <c r="S3843" i="1"/>
  <c r="R3843" i="1"/>
  <c r="O3843" i="1"/>
  <c r="N3843" i="1"/>
  <c r="M3843" i="1"/>
  <c r="T3842" i="1"/>
  <c r="S3842" i="1"/>
  <c r="R3842" i="1"/>
  <c r="O3842" i="1"/>
  <c r="N3842" i="1"/>
  <c r="M3842" i="1"/>
  <c r="T3841" i="1"/>
  <c r="S3841" i="1"/>
  <c r="R3841" i="1"/>
  <c r="O3841" i="1"/>
  <c r="N3841" i="1"/>
  <c r="M3841" i="1"/>
  <c r="T3840" i="1"/>
  <c r="S3840" i="1"/>
  <c r="R3840" i="1"/>
  <c r="O3840" i="1"/>
  <c r="N3840" i="1"/>
  <c r="M3840" i="1"/>
  <c r="T3839" i="1"/>
  <c r="S3839" i="1"/>
  <c r="R3839" i="1"/>
  <c r="O3839" i="1"/>
  <c r="N3839" i="1"/>
  <c r="M3839" i="1"/>
  <c r="T3838" i="1"/>
  <c r="S3838" i="1"/>
  <c r="R3838" i="1"/>
  <c r="O3838" i="1"/>
  <c r="N3838" i="1"/>
  <c r="M3838" i="1"/>
  <c r="T3837" i="1"/>
  <c r="S3837" i="1"/>
  <c r="R3837" i="1"/>
  <c r="O3837" i="1"/>
  <c r="N3837" i="1"/>
  <c r="M3837" i="1"/>
  <c r="T3836" i="1"/>
  <c r="S3836" i="1"/>
  <c r="R3836" i="1"/>
  <c r="O3836" i="1"/>
  <c r="N3836" i="1"/>
  <c r="M3836" i="1"/>
  <c r="T3835" i="1"/>
  <c r="S3835" i="1"/>
  <c r="R3835" i="1"/>
  <c r="O3835" i="1"/>
  <c r="N3835" i="1"/>
  <c r="M3835" i="1"/>
  <c r="T3834" i="1"/>
  <c r="S3834" i="1"/>
  <c r="R3834" i="1"/>
  <c r="O3834" i="1"/>
  <c r="N3834" i="1"/>
  <c r="M3834" i="1"/>
  <c r="T3833" i="1"/>
  <c r="S3833" i="1"/>
  <c r="R3833" i="1"/>
  <c r="O3833" i="1"/>
  <c r="N3833" i="1"/>
  <c r="M3833" i="1"/>
  <c r="T3832" i="1"/>
  <c r="S3832" i="1"/>
  <c r="R3832" i="1"/>
  <c r="O3832" i="1"/>
  <c r="N3832" i="1"/>
  <c r="M3832" i="1"/>
  <c r="T3831" i="1"/>
  <c r="S3831" i="1"/>
  <c r="R3831" i="1"/>
  <c r="O3831" i="1"/>
  <c r="N3831" i="1"/>
  <c r="M3831" i="1"/>
  <c r="T3830" i="1"/>
  <c r="S3830" i="1"/>
  <c r="R3830" i="1"/>
  <c r="O3830" i="1"/>
  <c r="N3830" i="1"/>
  <c r="M3830" i="1"/>
  <c r="T3829" i="1"/>
  <c r="S3829" i="1"/>
  <c r="R3829" i="1"/>
  <c r="O3829" i="1"/>
  <c r="N3829" i="1"/>
  <c r="M3829" i="1"/>
  <c r="T3828" i="1"/>
  <c r="S3828" i="1"/>
  <c r="R3828" i="1"/>
  <c r="O3828" i="1"/>
  <c r="N3828" i="1"/>
  <c r="M3828" i="1"/>
  <c r="T3827" i="1"/>
  <c r="S3827" i="1"/>
  <c r="R3827" i="1"/>
  <c r="O3827" i="1"/>
  <c r="N3827" i="1"/>
  <c r="M3827" i="1"/>
  <c r="T3826" i="1"/>
  <c r="S3826" i="1"/>
  <c r="R3826" i="1"/>
  <c r="O3826" i="1"/>
  <c r="N3826" i="1"/>
  <c r="M3826" i="1"/>
  <c r="T3825" i="1"/>
  <c r="S3825" i="1"/>
  <c r="R3825" i="1"/>
  <c r="O3825" i="1"/>
  <c r="N3825" i="1"/>
  <c r="M3825" i="1"/>
  <c r="T3824" i="1"/>
  <c r="S3824" i="1"/>
  <c r="R3824" i="1"/>
  <c r="O3824" i="1"/>
  <c r="N3824" i="1"/>
  <c r="M3824" i="1"/>
  <c r="T3823" i="1"/>
  <c r="S3823" i="1"/>
  <c r="R3823" i="1"/>
  <c r="O3823" i="1"/>
  <c r="N3823" i="1"/>
  <c r="M3823" i="1"/>
  <c r="T3822" i="1"/>
  <c r="S3822" i="1"/>
  <c r="R3822" i="1"/>
  <c r="O3822" i="1"/>
  <c r="N3822" i="1"/>
  <c r="M3822" i="1"/>
  <c r="T3821" i="1"/>
  <c r="S3821" i="1"/>
  <c r="R3821" i="1"/>
  <c r="O3821" i="1"/>
  <c r="N3821" i="1"/>
  <c r="M3821" i="1"/>
  <c r="T3820" i="1"/>
  <c r="S3820" i="1"/>
  <c r="R3820" i="1"/>
  <c r="O3820" i="1"/>
  <c r="N3820" i="1"/>
  <c r="M3820" i="1"/>
  <c r="T3819" i="1"/>
  <c r="S3819" i="1"/>
  <c r="R3819" i="1"/>
  <c r="O3819" i="1"/>
  <c r="N3819" i="1"/>
  <c r="M3819" i="1"/>
  <c r="T3818" i="1"/>
  <c r="S3818" i="1"/>
  <c r="R3818" i="1"/>
  <c r="O3818" i="1"/>
  <c r="N3818" i="1"/>
  <c r="M3818" i="1"/>
  <c r="T3817" i="1"/>
  <c r="S3817" i="1"/>
  <c r="R3817" i="1"/>
  <c r="O3817" i="1"/>
  <c r="N3817" i="1"/>
  <c r="M3817" i="1"/>
  <c r="T3816" i="1"/>
  <c r="S3816" i="1"/>
  <c r="R3816" i="1"/>
  <c r="O3816" i="1"/>
  <c r="N3816" i="1"/>
  <c r="M3816" i="1"/>
  <c r="T3815" i="1"/>
  <c r="S3815" i="1"/>
  <c r="R3815" i="1"/>
  <c r="O3815" i="1"/>
  <c r="N3815" i="1"/>
  <c r="M3815" i="1"/>
  <c r="T3814" i="1"/>
  <c r="S3814" i="1"/>
  <c r="R3814" i="1"/>
  <c r="O3814" i="1"/>
  <c r="N3814" i="1"/>
  <c r="M3814" i="1"/>
  <c r="T3813" i="1"/>
  <c r="S3813" i="1"/>
  <c r="R3813" i="1"/>
  <c r="O3813" i="1"/>
  <c r="N3813" i="1"/>
  <c r="M3813" i="1"/>
  <c r="T3812" i="1"/>
  <c r="S3812" i="1"/>
  <c r="R3812" i="1"/>
  <c r="O3812" i="1"/>
  <c r="N3812" i="1"/>
  <c r="M3812" i="1"/>
  <c r="T3811" i="1"/>
  <c r="S3811" i="1"/>
  <c r="R3811" i="1"/>
  <c r="O3811" i="1"/>
  <c r="N3811" i="1"/>
  <c r="M3811" i="1"/>
  <c r="T3810" i="1"/>
  <c r="S3810" i="1"/>
  <c r="R3810" i="1"/>
  <c r="O3810" i="1"/>
  <c r="N3810" i="1"/>
  <c r="M3810" i="1"/>
  <c r="T3809" i="1"/>
  <c r="S3809" i="1"/>
  <c r="R3809" i="1"/>
  <c r="O3809" i="1"/>
  <c r="N3809" i="1"/>
  <c r="M3809" i="1"/>
  <c r="T3808" i="1"/>
  <c r="S3808" i="1"/>
  <c r="R3808" i="1"/>
  <c r="O3808" i="1"/>
  <c r="N3808" i="1"/>
  <c r="M3808" i="1"/>
  <c r="T3807" i="1"/>
  <c r="S3807" i="1"/>
  <c r="R3807" i="1"/>
  <c r="O3807" i="1"/>
  <c r="N3807" i="1"/>
  <c r="M3807" i="1"/>
  <c r="T3806" i="1"/>
  <c r="S3806" i="1"/>
  <c r="R3806" i="1"/>
  <c r="O3806" i="1"/>
  <c r="N3806" i="1"/>
  <c r="M3806" i="1"/>
  <c r="T3805" i="1"/>
  <c r="S3805" i="1"/>
  <c r="R3805" i="1"/>
  <c r="O3805" i="1"/>
  <c r="N3805" i="1"/>
  <c r="M3805" i="1"/>
  <c r="T3804" i="1"/>
  <c r="S3804" i="1"/>
  <c r="R3804" i="1"/>
  <c r="O3804" i="1"/>
  <c r="N3804" i="1"/>
  <c r="M3804" i="1"/>
  <c r="T3803" i="1"/>
  <c r="S3803" i="1"/>
  <c r="R3803" i="1"/>
  <c r="O3803" i="1"/>
  <c r="N3803" i="1"/>
  <c r="M3803" i="1"/>
  <c r="T3802" i="1"/>
  <c r="S3802" i="1"/>
  <c r="R3802" i="1"/>
  <c r="O3802" i="1"/>
  <c r="N3802" i="1"/>
  <c r="M3802" i="1"/>
  <c r="T3801" i="1"/>
  <c r="S3801" i="1"/>
  <c r="R3801" i="1"/>
  <c r="O3801" i="1"/>
  <c r="N3801" i="1"/>
  <c r="M3801" i="1"/>
  <c r="T3800" i="1"/>
  <c r="S3800" i="1"/>
  <c r="R3800" i="1"/>
  <c r="O3800" i="1"/>
  <c r="N3800" i="1"/>
  <c r="M3800" i="1"/>
  <c r="T3799" i="1"/>
  <c r="S3799" i="1"/>
  <c r="R3799" i="1"/>
  <c r="O3799" i="1"/>
  <c r="N3799" i="1"/>
  <c r="M3799" i="1"/>
  <c r="T3798" i="1"/>
  <c r="S3798" i="1"/>
  <c r="R3798" i="1"/>
  <c r="O3798" i="1"/>
  <c r="N3798" i="1"/>
  <c r="M3798" i="1"/>
  <c r="T3797" i="1"/>
  <c r="S3797" i="1"/>
  <c r="R3797" i="1"/>
  <c r="O3797" i="1"/>
  <c r="N3797" i="1"/>
  <c r="M3797" i="1"/>
  <c r="T3796" i="1"/>
  <c r="S3796" i="1"/>
  <c r="R3796" i="1"/>
  <c r="O3796" i="1"/>
  <c r="N3796" i="1"/>
  <c r="M3796" i="1"/>
  <c r="T3795" i="1"/>
  <c r="S3795" i="1"/>
  <c r="R3795" i="1"/>
  <c r="O3795" i="1"/>
  <c r="N3795" i="1"/>
  <c r="M3795" i="1"/>
  <c r="T3794" i="1"/>
  <c r="S3794" i="1"/>
  <c r="R3794" i="1"/>
  <c r="O3794" i="1"/>
  <c r="N3794" i="1"/>
  <c r="M3794" i="1"/>
  <c r="T3793" i="1"/>
  <c r="S3793" i="1"/>
  <c r="R3793" i="1"/>
  <c r="O3793" i="1"/>
  <c r="N3793" i="1"/>
  <c r="M3793" i="1"/>
  <c r="T3792" i="1"/>
  <c r="S3792" i="1"/>
  <c r="R3792" i="1"/>
  <c r="O3792" i="1"/>
  <c r="N3792" i="1"/>
  <c r="M3792" i="1"/>
  <c r="T3791" i="1"/>
  <c r="S3791" i="1"/>
  <c r="R3791" i="1"/>
  <c r="O3791" i="1"/>
  <c r="N3791" i="1"/>
  <c r="M3791" i="1"/>
  <c r="T3790" i="1"/>
  <c r="S3790" i="1"/>
  <c r="R3790" i="1"/>
  <c r="O3790" i="1"/>
  <c r="N3790" i="1"/>
  <c r="M3790" i="1"/>
  <c r="T3789" i="1"/>
  <c r="S3789" i="1"/>
  <c r="R3789" i="1"/>
  <c r="O3789" i="1"/>
  <c r="N3789" i="1"/>
  <c r="M3789" i="1"/>
  <c r="T3788" i="1"/>
  <c r="S3788" i="1"/>
  <c r="R3788" i="1"/>
  <c r="O3788" i="1"/>
  <c r="N3788" i="1"/>
  <c r="M3788" i="1"/>
  <c r="T3787" i="1"/>
  <c r="S3787" i="1"/>
  <c r="R3787" i="1"/>
  <c r="O3787" i="1"/>
  <c r="N3787" i="1"/>
  <c r="M3787" i="1"/>
  <c r="T3786" i="1"/>
  <c r="S3786" i="1"/>
  <c r="R3786" i="1"/>
  <c r="O3786" i="1"/>
  <c r="N3786" i="1"/>
  <c r="M3786" i="1"/>
  <c r="T3785" i="1"/>
  <c r="S3785" i="1"/>
  <c r="R3785" i="1"/>
  <c r="O3785" i="1"/>
  <c r="N3785" i="1"/>
  <c r="M3785" i="1"/>
  <c r="T3784" i="1"/>
  <c r="S3784" i="1"/>
  <c r="R3784" i="1"/>
  <c r="O3784" i="1"/>
  <c r="N3784" i="1"/>
  <c r="M3784" i="1"/>
  <c r="T3783" i="1"/>
  <c r="S3783" i="1"/>
  <c r="R3783" i="1"/>
  <c r="O3783" i="1"/>
  <c r="N3783" i="1"/>
  <c r="M3783" i="1"/>
  <c r="T3782" i="1"/>
  <c r="S3782" i="1"/>
  <c r="R3782" i="1"/>
  <c r="O3782" i="1"/>
  <c r="N3782" i="1"/>
  <c r="M3782" i="1"/>
  <c r="T3781" i="1"/>
  <c r="S3781" i="1"/>
  <c r="R3781" i="1"/>
  <c r="O3781" i="1"/>
  <c r="N3781" i="1"/>
  <c r="M3781" i="1"/>
  <c r="T3780" i="1"/>
  <c r="S3780" i="1"/>
  <c r="R3780" i="1"/>
  <c r="O3780" i="1"/>
  <c r="N3780" i="1"/>
  <c r="M3780" i="1"/>
  <c r="T3779" i="1"/>
  <c r="S3779" i="1"/>
  <c r="R3779" i="1"/>
  <c r="O3779" i="1"/>
  <c r="N3779" i="1"/>
  <c r="M3779" i="1"/>
  <c r="T3778" i="1"/>
  <c r="S3778" i="1"/>
  <c r="R3778" i="1"/>
  <c r="O3778" i="1"/>
  <c r="N3778" i="1"/>
  <c r="M3778" i="1"/>
  <c r="T3777" i="1"/>
  <c r="S3777" i="1"/>
  <c r="R3777" i="1"/>
  <c r="O3777" i="1"/>
  <c r="N3777" i="1"/>
  <c r="M3777" i="1"/>
  <c r="T3776" i="1"/>
  <c r="S3776" i="1"/>
  <c r="R3776" i="1"/>
  <c r="O3776" i="1"/>
  <c r="N3776" i="1"/>
  <c r="M3776" i="1"/>
  <c r="T3775" i="1"/>
  <c r="S3775" i="1"/>
  <c r="R3775" i="1"/>
  <c r="O3775" i="1"/>
  <c r="N3775" i="1"/>
  <c r="M3775" i="1"/>
  <c r="T3774" i="1"/>
  <c r="S3774" i="1"/>
  <c r="R3774" i="1"/>
  <c r="O3774" i="1"/>
  <c r="N3774" i="1"/>
  <c r="M3774" i="1"/>
  <c r="T3773" i="1"/>
  <c r="S3773" i="1"/>
  <c r="R3773" i="1"/>
  <c r="O3773" i="1"/>
  <c r="N3773" i="1"/>
  <c r="M3773" i="1"/>
  <c r="T3772" i="1"/>
  <c r="S3772" i="1"/>
  <c r="R3772" i="1"/>
  <c r="O3772" i="1"/>
  <c r="N3772" i="1"/>
  <c r="M3772" i="1"/>
  <c r="T3771" i="1"/>
  <c r="S3771" i="1"/>
  <c r="R3771" i="1"/>
  <c r="O3771" i="1"/>
  <c r="N3771" i="1"/>
  <c r="M3771" i="1"/>
  <c r="T3770" i="1"/>
  <c r="S3770" i="1"/>
  <c r="R3770" i="1"/>
  <c r="O3770" i="1"/>
  <c r="N3770" i="1"/>
  <c r="M3770" i="1"/>
  <c r="T3769" i="1"/>
  <c r="S3769" i="1"/>
  <c r="R3769" i="1"/>
  <c r="O3769" i="1"/>
  <c r="N3769" i="1"/>
  <c r="M3769" i="1"/>
  <c r="T3768" i="1"/>
  <c r="S3768" i="1"/>
  <c r="R3768" i="1"/>
  <c r="O3768" i="1"/>
  <c r="N3768" i="1"/>
  <c r="M3768" i="1"/>
  <c r="T3767" i="1"/>
  <c r="S3767" i="1"/>
  <c r="R3767" i="1"/>
  <c r="O3767" i="1"/>
  <c r="N3767" i="1"/>
  <c r="M3767" i="1"/>
  <c r="T3766" i="1"/>
  <c r="S3766" i="1"/>
  <c r="R3766" i="1"/>
  <c r="O3766" i="1"/>
  <c r="N3766" i="1"/>
  <c r="M3766" i="1"/>
  <c r="T3765" i="1"/>
  <c r="S3765" i="1"/>
  <c r="R3765" i="1"/>
  <c r="O3765" i="1"/>
  <c r="N3765" i="1"/>
  <c r="M3765" i="1"/>
  <c r="T3764" i="1"/>
  <c r="S3764" i="1"/>
  <c r="R3764" i="1"/>
  <c r="O3764" i="1"/>
  <c r="N3764" i="1"/>
  <c r="M3764" i="1"/>
  <c r="T3763" i="1"/>
  <c r="S3763" i="1"/>
  <c r="R3763" i="1"/>
  <c r="O3763" i="1"/>
  <c r="N3763" i="1"/>
  <c r="M3763" i="1"/>
  <c r="T3762" i="1"/>
  <c r="S3762" i="1"/>
  <c r="R3762" i="1"/>
  <c r="O3762" i="1"/>
  <c r="N3762" i="1"/>
  <c r="M3762" i="1"/>
  <c r="T3761" i="1"/>
  <c r="S3761" i="1"/>
  <c r="R3761" i="1"/>
  <c r="O3761" i="1"/>
  <c r="N3761" i="1"/>
  <c r="M3761" i="1"/>
  <c r="T3760" i="1"/>
  <c r="S3760" i="1"/>
  <c r="R3760" i="1"/>
  <c r="O3760" i="1"/>
  <c r="N3760" i="1"/>
  <c r="M3760" i="1"/>
  <c r="T3759" i="1"/>
  <c r="S3759" i="1"/>
  <c r="R3759" i="1"/>
  <c r="O3759" i="1"/>
  <c r="N3759" i="1"/>
  <c r="M3759" i="1"/>
  <c r="T3758" i="1"/>
  <c r="S3758" i="1"/>
  <c r="R3758" i="1"/>
  <c r="O3758" i="1"/>
  <c r="N3758" i="1"/>
  <c r="M3758" i="1"/>
  <c r="T3757" i="1"/>
  <c r="S3757" i="1"/>
  <c r="R3757" i="1"/>
  <c r="O3757" i="1"/>
  <c r="N3757" i="1"/>
  <c r="M3757" i="1"/>
  <c r="T3756" i="1"/>
  <c r="S3756" i="1"/>
  <c r="R3756" i="1"/>
  <c r="O3756" i="1"/>
  <c r="N3756" i="1"/>
  <c r="M3756" i="1"/>
  <c r="T3755" i="1"/>
  <c r="S3755" i="1"/>
  <c r="R3755" i="1"/>
  <c r="O3755" i="1"/>
  <c r="N3755" i="1"/>
  <c r="M3755" i="1"/>
  <c r="T3754" i="1"/>
  <c r="S3754" i="1"/>
  <c r="R3754" i="1"/>
  <c r="O3754" i="1"/>
  <c r="N3754" i="1"/>
  <c r="M3754" i="1"/>
  <c r="T3753" i="1"/>
  <c r="S3753" i="1"/>
  <c r="R3753" i="1"/>
  <c r="O3753" i="1"/>
  <c r="N3753" i="1"/>
  <c r="M3753" i="1"/>
  <c r="T3752" i="1"/>
  <c r="S3752" i="1"/>
  <c r="R3752" i="1"/>
  <c r="O3752" i="1"/>
  <c r="N3752" i="1"/>
  <c r="M3752" i="1"/>
  <c r="T3751" i="1"/>
  <c r="S3751" i="1"/>
  <c r="R3751" i="1"/>
  <c r="O3751" i="1"/>
  <c r="N3751" i="1"/>
  <c r="M3751" i="1"/>
  <c r="T3750" i="1"/>
  <c r="S3750" i="1"/>
  <c r="R3750" i="1"/>
  <c r="O3750" i="1"/>
  <c r="N3750" i="1"/>
  <c r="M3750" i="1"/>
  <c r="T3749" i="1"/>
  <c r="S3749" i="1"/>
  <c r="R3749" i="1"/>
  <c r="O3749" i="1"/>
  <c r="N3749" i="1"/>
  <c r="M3749" i="1"/>
  <c r="T3748" i="1"/>
  <c r="S3748" i="1"/>
  <c r="R3748" i="1"/>
  <c r="O3748" i="1"/>
  <c r="N3748" i="1"/>
  <c r="M3748" i="1"/>
  <c r="T3747" i="1"/>
  <c r="S3747" i="1"/>
  <c r="R3747" i="1"/>
  <c r="O3747" i="1"/>
  <c r="N3747" i="1"/>
  <c r="M3747" i="1"/>
  <c r="T3746" i="1"/>
  <c r="S3746" i="1"/>
  <c r="R3746" i="1"/>
  <c r="O3746" i="1"/>
  <c r="N3746" i="1"/>
  <c r="M3746" i="1"/>
  <c r="T3745" i="1"/>
  <c r="S3745" i="1"/>
  <c r="R3745" i="1"/>
  <c r="O3745" i="1"/>
  <c r="N3745" i="1"/>
  <c r="M3745" i="1"/>
  <c r="T3744" i="1"/>
  <c r="S3744" i="1"/>
  <c r="R3744" i="1"/>
  <c r="O3744" i="1"/>
  <c r="N3744" i="1"/>
  <c r="M3744" i="1"/>
  <c r="T3743" i="1"/>
  <c r="S3743" i="1"/>
  <c r="R3743" i="1"/>
  <c r="O3743" i="1"/>
  <c r="N3743" i="1"/>
  <c r="M3743" i="1"/>
  <c r="T3742" i="1"/>
  <c r="S3742" i="1"/>
  <c r="R3742" i="1"/>
  <c r="O3742" i="1"/>
  <c r="N3742" i="1"/>
  <c r="M3742" i="1"/>
  <c r="T3741" i="1"/>
  <c r="S3741" i="1"/>
  <c r="R3741" i="1"/>
  <c r="O3741" i="1"/>
  <c r="N3741" i="1"/>
  <c r="M3741" i="1"/>
  <c r="T3740" i="1"/>
  <c r="S3740" i="1"/>
  <c r="R3740" i="1"/>
  <c r="O3740" i="1"/>
  <c r="N3740" i="1"/>
  <c r="M3740" i="1"/>
  <c r="T3739" i="1"/>
  <c r="S3739" i="1"/>
  <c r="R3739" i="1"/>
  <c r="O3739" i="1"/>
  <c r="N3739" i="1"/>
  <c r="M3739" i="1"/>
  <c r="T3738" i="1"/>
  <c r="S3738" i="1"/>
  <c r="R3738" i="1"/>
  <c r="O3738" i="1"/>
  <c r="N3738" i="1"/>
  <c r="M3738" i="1"/>
  <c r="T3737" i="1"/>
  <c r="S3737" i="1"/>
  <c r="R3737" i="1"/>
  <c r="O3737" i="1"/>
  <c r="N3737" i="1"/>
  <c r="M3737" i="1"/>
  <c r="T3736" i="1"/>
  <c r="S3736" i="1"/>
  <c r="R3736" i="1"/>
  <c r="O3736" i="1"/>
  <c r="N3736" i="1"/>
  <c r="M3736" i="1"/>
  <c r="T3735" i="1"/>
  <c r="S3735" i="1"/>
  <c r="R3735" i="1"/>
  <c r="O3735" i="1"/>
  <c r="N3735" i="1"/>
  <c r="M3735" i="1"/>
  <c r="T3734" i="1"/>
  <c r="S3734" i="1"/>
  <c r="R3734" i="1"/>
  <c r="O3734" i="1"/>
  <c r="N3734" i="1"/>
  <c r="M3734" i="1"/>
  <c r="T3733" i="1"/>
  <c r="S3733" i="1"/>
  <c r="R3733" i="1"/>
  <c r="O3733" i="1"/>
  <c r="N3733" i="1"/>
  <c r="M3733" i="1"/>
  <c r="T3732" i="1"/>
  <c r="S3732" i="1"/>
  <c r="R3732" i="1"/>
  <c r="O3732" i="1"/>
  <c r="N3732" i="1"/>
  <c r="M3732" i="1"/>
  <c r="T3731" i="1"/>
  <c r="S3731" i="1"/>
  <c r="R3731" i="1"/>
  <c r="O3731" i="1"/>
  <c r="N3731" i="1"/>
  <c r="M3731" i="1"/>
  <c r="T3730" i="1"/>
  <c r="S3730" i="1"/>
  <c r="R3730" i="1"/>
  <c r="O3730" i="1"/>
  <c r="N3730" i="1"/>
  <c r="M3730" i="1"/>
  <c r="T3729" i="1"/>
  <c r="S3729" i="1"/>
  <c r="R3729" i="1"/>
  <c r="O3729" i="1"/>
  <c r="N3729" i="1"/>
  <c r="M3729" i="1"/>
  <c r="T3728" i="1"/>
  <c r="S3728" i="1"/>
  <c r="R3728" i="1"/>
  <c r="O3728" i="1"/>
  <c r="N3728" i="1"/>
  <c r="M3728" i="1"/>
  <c r="T3727" i="1"/>
  <c r="S3727" i="1"/>
  <c r="R3727" i="1"/>
  <c r="O3727" i="1"/>
  <c r="N3727" i="1"/>
  <c r="M3727" i="1"/>
  <c r="T3726" i="1"/>
  <c r="S3726" i="1"/>
  <c r="R3726" i="1"/>
  <c r="O3726" i="1"/>
  <c r="N3726" i="1"/>
  <c r="M3726" i="1"/>
  <c r="T3725" i="1"/>
  <c r="S3725" i="1"/>
  <c r="R3725" i="1"/>
  <c r="O3725" i="1"/>
  <c r="N3725" i="1"/>
  <c r="M3725" i="1"/>
  <c r="T3724" i="1"/>
  <c r="S3724" i="1"/>
  <c r="R3724" i="1"/>
  <c r="O3724" i="1"/>
  <c r="N3724" i="1"/>
  <c r="M3724" i="1"/>
  <c r="T3723" i="1"/>
  <c r="S3723" i="1"/>
  <c r="R3723" i="1"/>
  <c r="O3723" i="1"/>
  <c r="N3723" i="1"/>
  <c r="M3723" i="1"/>
  <c r="T3722" i="1"/>
  <c r="S3722" i="1"/>
  <c r="R3722" i="1"/>
  <c r="O3722" i="1"/>
  <c r="N3722" i="1"/>
  <c r="M3722" i="1"/>
  <c r="T3721" i="1"/>
  <c r="S3721" i="1"/>
  <c r="R3721" i="1"/>
  <c r="O3721" i="1"/>
  <c r="N3721" i="1"/>
  <c r="M3721" i="1"/>
  <c r="T3720" i="1"/>
  <c r="S3720" i="1"/>
  <c r="R3720" i="1"/>
  <c r="O3720" i="1"/>
  <c r="N3720" i="1"/>
  <c r="M3720" i="1"/>
  <c r="T3719" i="1"/>
  <c r="S3719" i="1"/>
  <c r="R3719" i="1"/>
  <c r="O3719" i="1"/>
  <c r="N3719" i="1"/>
  <c r="M3719" i="1"/>
  <c r="T3718" i="1"/>
  <c r="S3718" i="1"/>
  <c r="R3718" i="1"/>
  <c r="O3718" i="1"/>
  <c r="N3718" i="1"/>
  <c r="M3718" i="1"/>
  <c r="T3717" i="1"/>
  <c r="S3717" i="1"/>
  <c r="R3717" i="1"/>
  <c r="O3717" i="1"/>
  <c r="N3717" i="1"/>
  <c r="M3717" i="1"/>
  <c r="T3716" i="1"/>
  <c r="S3716" i="1"/>
  <c r="R3716" i="1"/>
  <c r="O3716" i="1"/>
  <c r="N3716" i="1"/>
  <c r="M3716" i="1"/>
  <c r="T3715" i="1"/>
  <c r="S3715" i="1"/>
  <c r="R3715" i="1"/>
  <c r="O3715" i="1"/>
  <c r="N3715" i="1"/>
  <c r="M3715" i="1"/>
  <c r="T3714" i="1"/>
  <c r="S3714" i="1"/>
  <c r="R3714" i="1"/>
  <c r="O3714" i="1"/>
  <c r="N3714" i="1"/>
  <c r="M3714" i="1"/>
  <c r="T3713" i="1"/>
  <c r="S3713" i="1"/>
  <c r="R3713" i="1"/>
  <c r="O3713" i="1"/>
  <c r="N3713" i="1"/>
  <c r="M3713" i="1"/>
  <c r="T3712" i="1"/>
  <c r="S3712" i="1"/>
  <c r="R3712" i="1"/>
  <c r="O3712" i="1"/>
  <c r="N3712" i="1"/>
  <c r="M3712" i="1"/>
  <c r="T3711" i="1"/>
  <c r="S3711" i="1"/>
  <c r="R3711" i="1"/>
  <c r="O3711" i="1"/>
  <c r="N3711" i="1"/>
  <c r="M3711" i="1"/>
  <c r="T3710" i="1"/>
  <c r="S3710" i="1"/>
  <c r="R3710" i="1"/>
  <c r="O3710" i="1"/>
  <c r="N3710" i="1"/>
  <c r="M3710" i="1"/>
  <c r="T3709" i="1"/>
  <c r="S3709" i="1"/>
  <c r="R3709" i="1"/>
  <c r="O3709" i="1"/>
  <c r="N3709" i="1"/>
  <c r="M3709" i="1"/>
  <c r="T3708" i="1"/>
  <c r="S3708" i="1"/>
  <c r="R3708" i="1"/>
  <c r="O3708" i="1"/>
  <c r="N3708" i="1"/>
  <c r="M3708" i="1"/>
  <c r="T3707" i="1"/>
  <c r="S3707" i="1"/>
  <c r="R3707" i="1"/>
  <c r="O3707" i="1"/>
  <c r="N3707" i="1"/>
  <c r="M3707" i="1"/>
  <c r="T3706" i="1"/>
  <c r="S3706" i="1"/>
  <c r="R3706" i="1"/>
  <c r="O3706" i="1"/>
  <c r="N3706" i="1"/>
  <c r="M3706" i="1"/>
  <c r="T3705" i="1"/>
  <c r="S3705" i="1"/>
  <c r="R3705" i="1"/>
  <c r="O3705" i="1"/>
  <c r="N3705" i="1"/>
  <c r="M3705" i="1"/>
  <c r="T3704" i="1"/>
  <c r="S3704" i="1"/>
  <c r="R3704" i="1"/>
  <c r="O3704" i="1"/>
  <c r="N3704" i="1"/>
  <c r="M3704" i="1"/>
  <c r="T3703" i="1"/>
  <c r="S3703" i="1"/>
  <c r="R3703" i="1"/>
  <c r="O3703" i="1"/>
  <c r="N3703" i="1"/>
  <c r="M3703" i="1"/>
  <c r="T3702" i="1"/>
  <c r="S3702" i="1"/>
  <c r="R3702" i="1"/>
  <c r="O3702" i="1"/>
  <c r="N3702" i="1"/>
  <c r="M3702" i="1"/>
  <c r="T3701" i="1"/>
  <c r="S3701" i="1"/>
  <c r="R3701" i="1"/>
  <c r="O3701" i="1"/>
  <c r="N3701" i="1"/>
  <c r="M3701" i="1"/>
  <c r="T3700" i="1"/>
  <c r="S3700" i="1"/>
  <c r="R3700" i="1"/>
  <c r="O3700" i="1"/>
  <c r="N3700" i="1"/>
  <c r="M3700" i="1"/>
  <c r="T3699" i="1"/>
  <c r="S3699" i="1"/>
  <c r="R3699" i="1"/>
  <c r="O3699" i="1"/>
  <c r="N3699" i="1"/>
  <c r="M3699" i="1"/>
  <c r="T3698" i="1"/>
  <c r="S3698" i="1"/>
  <c r="R3698" i="1"/>
  <c r="O3698" i="1"/>
  <c r="N3698" i="1"/>
  <c r="M3698" i="1"/>
  <c r="T3697" i="1"/>
  <c r="S3697" i="1"/>
  <c r="R3697" i="1"/>
  <c r="O3697" i="1"/>
  <c r="N3697" i="1"/>
  <c r="M3697" i="1"/>
  <c r="T3696" i="1"/>
  <c r="S3696" i="1"/>
  <c r="R3696" i="1"/>
  <c r="O3696" i="1"/>
  <c r="N3696" i="1"/>
  <c r="M3696" i="1"/>
  <c r="T3695" i="1"/>
  <c r="S3695" i="1"/>
  <c r="R3695" i="1"/>
  <c r="O3695" i="1"/>
  <c r="N3695" i="1"/>
  <c r="M3695" i="1"/>
  <c r="T3694" i="1"/>
  <c r="S3694" i="1"/>
  <c r="R3694" i="1"/>
  <c r="O3694" i="1"/>
  <c r="N3694" i="1"/>
  <c r="M3694" i="1"/>
  <c r="T3693" i="1"/>
  <c r="S3693" i="1"/>
  <c r="R3693" i="1"/>
  <c r="O3693" i="1"/>
  <c r="N3693" i="1"/>
  <c r="M3693" i="1"/>
  <c r="T3692" i="1"/>
  <c r="S3692" i="1"/>
  <c r="R3692" i="1"/>
  <c r="O3692" i="1"/>
  <c r="N3692" i="1"/>
  <c r="M3692" i="1"/>
  <c r="T3691" i="1"/>
  <c r="S3691" i="1"/>
  <c r="R3691" i="1"/>
  <c r="O3691" i="1"/>
  <c r="N3691" i="1"/>
  <c r="M3691" i="1"/>
  <c r="T3690" i="1"/>
  <c r="S3690" i="1"/>
  <c r="R3690" i="1"/>
  <c r="O3690" i="1"/>
  <c r="N3690" i="1"/>
  <c r="M3690" i="1"/>
  <c r="T3689" i="1"/>
  <c r="S3689" i="1"/>
  <c r="R3689" i="1"/>
  <c r="O3689" i="1"/>
  <c r="N3689" i="1"/>
  <c r="M3689" i="1"/>
  <c r="T3688" i="1"/>
  <c r="S3688" i="1"/>
  <c r="R3688" i="1"/>
  <c r="O3688" i="1"/>
  <c r="N3688" i="1"/>
  <c r="M3688" i="1"/>
  <c r="T3687" i="1"/>
  <c r="S3687" i="1"/>
  <c r="R3687" i="1"/>
  <c r="O3687" i="1"/>
  <c r="N3687" i="1"/>
  <c r="M3687" i="1"/>
  <c r="T3686" i="1"/>
  <c r="S3686" i="1"/>
  <c r="R3686" i="1"/>
  <c r="O3686" i="1"/>
  <c r="N3686" i="1"/>
  <c r="M3686" i="1"/>
  <c r="T3685" i="1"/>
  <c r="S3685" i="1"/>
  <c r="R3685" i="1"/>
  <c r="O3685" i="1"/>
  <c r="N3685" i="1"/>
  <c r="M3685" i="1"/>
  <c r="T3684" i="1"/>
  <c r="S3684" i="1"/>
  <c r="R3684" i="1"/>
  <c r="O3684" i="1"/>
  <c r="N3684" i="1"/>
  <c r="M3684" i="1"/>
  <c r="T3683" i="1"/>
  <c r="S3683" i="1"/>
  <c r="R3683" i="1"/>
  <c r="O3683" i="1"/>
  <c r="N3683" i="1"/>
  <c r="M3683" i="1"/>
  <c r="T3682" i="1"/>
  <c r="S3682" i="1"/>
  <c r="R3682" i="1"/>
  <c r="O3682" i="1"/>
  <c r="N3682" i="1"/>
  <c r="M3682" i="1"/>
  <c r="T3681" i="1"/>
  <c r="S3681" i="1"/>
  <c r="R3681" i="1"/>
  <c r="O3681" i="1"/>
  <c r="N3681" i="1"/>
  <c r="M3681" i="1"/>
  <c r="T3680" i="1"/>
  <c r="S3680" i="1"/>
  <c r="R3680" i="1"/>
  <c r="O3680" i="1"/>
  <c r="N3680" i="1"/>
  <c r="M3680" i="1"/>
  <c r="T3679" i="1"/>
  <c r="S3679" i="1"/>
  <c r="R3679" i="1"/>
  <c r="O3679" i="1"/>
  <c r="N3679" i="1"/>
  <c r="M3679" i="1"/>
  <c r="T3678" i="1"/>
  <c r="S3678" i="1"/>
  <c r="R3678" i="1"/>
  <c r="O3678" i="1"/>
  <c r="N3678" i="1"/>
  <c r="M3678" i="1"/>
  <c r="T3677" i="1"/>
  <c r="S3677" i="1"/>
  <c r="R3677" i="1"/>
  <c r="O3677" i="1"/>
  <c r="N3677" i="1"/>
  <c r="M3677" i="1"/>
  <c r="T3676" i="1"/>
  <c r="S3676" i="1"/>
  <c r="R3676" i="1"/>
  <c r="O3676" i="1"/>
  <c r="N3676" i="1"/>
  <c r="M3676" i="1"/>
  <c r="T3675" i="1"/>
  <c r="S3675" i="1"/>
  <c r="R3675" i="1"/>
  <c r="O3675" i="1"/>
  <c r="N3675" i="1"/>
  <c r="M3675" i="1"/>
  <c r="T3674" i="1"/>
  <c r="S3674" i="1"/>
  <c r="R3674" i="1"/>
  <c r="O3674" i="1"/>
  <c r="N3674" i="1"/>
  <c r="M3674" i="1"/>
  <c r="T3673" i="1"/>
  <c r="S3673" i="1"/>
  <c r="R3673" i="1"/>
  <c r="O3673" i="1"/>
  <c r="N3673" i="1"/>
  <c r="M3673" i="1"/>
  <c r="T3672" i="1"/>
  <c r="S3672" i="1"/>
  <c r="R3672" i="1"/>
  <c r="O3672" i="1"/>
  <c r="N3672" i="1"/>
  <c r="M3672" i="1"/>
  <c r="T3671" i="1"/>
  <c r="S3671" i="1"/>
  <c r="R3671" i="1"/>
  <c r="O3671" i="1"/>
  <c r="N3671" i="1"/>
  <c r="M3671" i="1"/>
  <c r="T3670" i="1"/>
  <c r="S3670" i="1"/>
  <c r="R3670" i="1"/>
  <c r="O3670" i="1"/>
  <c r="N3670" i="1"/>
  <c r="M3670" i="1"/>
  <c r="T3669" i="1"/>
  <c r="S3669" i="1"/>
  <c r="R3669" i="1"/>
  <c r="O3669" i="1"/>
  <c r="N3669" i="1"/>
  <c r="M3669" i="1"/>
  <c r="T3668" i="1"/>
  <c r="S3668" i="1"/>
  <c r="R3668" i="1"/>
  <c r="O3668" i="1"/>
  <c r="N3668" i="1"/>
  <c r="M3668" i="1"/>
  <c r="T3667" i="1"/>
  <c r="S3667" i="1"/>
  <c r="R3667" i="1"/>
  <c r="O3667" i="1"/>
  <c r="N3667" i="1"/>
  <c r="M3667" i="1"/>
  <c r="T3666" i="1"/>
  <c r="S3666" i="1"/>
  <c r="R3666" i="1"/>
  <c r="O3666" i="1"/>
  <c r="N3666" i="1"/>
  <c r="M3666" i="1"/>
  <c r="T3665" i="1"/>
  <c r="S3665" i="1"/>
  <c r="R3665" i="1"/>
  <c r="O3665" i="1"/>
  <c r="N3665" i="1"/>
  <c r="M3665" i="1"/>
  <c r="T3664" i="1"/>
  <c r="S3664" i="1"/>
  <c r="R3664" i="1"/>
  <c r="O3664" i="1"/>
  <c r="N3664" i="1"/>
  <c r="M3664" i="1"/>
  <c r="T3663" i="1"/>
  <c r="S3663" i="1"/>
  <c r="R3663" i="1"/>
  <c r="O3663" i="1"/>
  <c r="N3663" i="1"/>
  <c r="M3663" i="1"/>
  <c r="T3662" i="1"/>
  <c r="S3662" i="1"/>
  <c r="R3662" i="1"/>
  <c r="O3662" i="1"/>
  <c r="N3662" i="1"/>
  <c r="M3662" i="1"/>
  <c r="T3661" i="1"/>
  <c r="S3661" i="1"/>
  <c r="R3661" i="1"/>
  <c r="O3661" i="1"/>
  <c r="N3661" i="1"/>
  <c r="M3661" i="1"/>
  <c r="T3660" i="1"/>
  <c r="S3660" i="1"/>
  <c r="R3660" i="1"/>
  <c r="O3660" i="1"/>
  <c r="N3660" i="1"/>
  <c r="M3660" i="1"/>
  <c r="T3659" i="1"/>
  <c r="S3659" i="1"/>
  <c r="R3659" i="1"/>
  <c r="O3659" i="1"/>
  <c r="N3659" i="1"/>
  <c r="M3659" i="1"/>
  <c r="T3658" i="1"/>
  <c r="S3658" i="1"/>
  <c r="R3658" i="1"/>
  <c r="O3658" i="1"/>
  <c r="N3658" i="1"/>
  <c r="M3658" i="1"/>
  <c r="T3657" i="1"/>
  <c r="S3657" i="1"/>
  <c r="R3657" i="1"/>
  <c r="O3657" i="1"/>
  <c r="N3657" i="1"/>
  <c r="M3657" i="1"/>
  <c r="T3656" i="1"/>
  <c r="S3656" i="1"/>
  <c r="R3656" i="1"/>
  <c r="O3656" i="1"/>
  <c r="N3656" i="1"/>
  <c r="M3656" i="1"/>
  <c r="T3655" i="1"/>
  <c r="S3655" i="1"/>
  <c r="R3655" i="1"/>
  <c r="O3655" i="1"/>
  <c r="N3655" i="1"/>
  <c r="M3655" i="1"/>
  <c r="T3654" i="1"/>
  <c r="S3654" i="1"/>
  <c r="R3654" i="1"/>
  <c r="O3654" i="1"/>
  <c r="N3654" i="1"/>
  <c r="M3654" i="1"/>
  <c r="T3653" i="1"/>
  <c r="S3653" i="1"/>
  <c r="R3653" i="1"/>
  <c r="O3653" i="1"/>
  <c r="N3653" i="1"/>
  <c r="M3653" i="1"/>
  <c r="T3652" i="1"/>
  <c r="S3652" i="1"/>
  <c r="R3652" i="1"/>
  <c r="O3652" i="1"/>
  <c r="N3652" i="1"/>
  <c r="M3652" i="1"/>
  <c r="T3651" i="1"/>
  <c r="S3651" i="1"/>
  <c r="R3651" i="1"/>
  <c r="O3651" i="1"/>
  <c r="N3651" i="1"/>
  <c r="M3651" i="1"/>
  <c r="T3650" i="1"/>
  <c r="S3650" i="1"/>
  <c r="R3650" i="1"/>
  <c r="O3650" i="1"/>
  <c r="N3650" i="1"/>
  <c r="M3650" i="1"/>
  <c r="T3649" i="1"/>
  <c r="S3649" i="1"/>
  <c r="R3649" i="1"/>
  <c r="O3649" i="1"/>
  <c r="N3649" i="1"/>
  <c r="M3649" i="1"/>
  <c r="T3648" i="1"/>
  <c r="S3648" i="1"/>
  <c r="R3648" i="1"/>
  <c r="O3648" i="1"/>
  <c r="N3648" i="1"/>
  <c r="M3648" i="1"/>
  <c r="T3647" i="1"/>
  <c r="S3647" i="1"/>
  <c r="R3647" i="1"/>
  <c r="O3647" i="1"/>
  <c r="N3647" i="1"/>
  <c r="M3647" i="1"/>
  <c r="T3646" i="1"/>
  <c r="S3646" i="1"/>
  <c r="R3646" i="1"/>
  <c r="O3646" i="1"/>
  <c r="N3646" i="1"/>
  <c r="M3646" i="1"/>
  <c r="T3645" i="1"/>
  <c r="S3645" i="1"/>
  <c r="R3645" i="1"/>
  <c r="O3645" i="1"/>
  <c r="N3645" i="1"/>
  <c r="M3645" i="1"/>
  <c r="T3644" i="1"/>
  <c r="S3644" i="1"/>
  <c r="R3644" i="1"/>
  <c r="O3644" i="1"/>
  <c r="N3644" i="1"/>
  <c r="M3644" i="1"/>
  <c r="T3643" i="1"/>
  <c r="S3643" i="1"/>
  <c r="R3643" i="1"/>
  <c r="O3643" i="1"/>
  <c r="N3643" i="1"/>
  <c r="M3643" i="1"/>
  <c r="T3642" i="1"/>
  <c r="S3642" i="1"/>
  <c r="R3642" i="1"/>
  <c r="O3642" i="1"/>
  <c r="N3642" i="1"/>
  <c r="M3642" i="1"/>
  <c r="T3641" i="1"/>
  <c r="S3641" i="1"/>
  <c r="R3641" i="1"/>
  <c r="O3641" i="1"/>
  <c r="N3641" i="1"/>
  <c r="M3641" i="1"/>
  <c r="T3640" i="1"/>
  <c r="S3640" i="1"/>
  <c r="R3640" i="1"/>
  <c r="O3640" i="1"/>
  <c r="N3640" i="1"/>
  <c r="M3640" i="1"/>
  <c r="T3639" i="1"/>
  <c r="S3639" i="1"/>
  <c r="R3639" i="1"/>
  <c r="O3639" i="1"/>
  <c r="N3639" i="1"/>
  <c r="M3639" i="1"/>
  <c r="T3638" i="1"/>
  <c r="S3638" i="1"/>
  <c r="R3638" i="1"/>
  <c r="O3638" i="1"/>
  <c r="N3638" i="1"/>
  <c r="M3638" i="1"/>
  <c r="T3637" i="1"/>
  <c r="S3637" i="1"/>
  <c r="R3637" i="1"/>
  <c r="O3637" i="1"/>
  <c r="N3637" i="1"/>
  <c r="M3637" i="1"/>
  <c r="T3636" i="1"/>
  <c r="S3636" i="1"/>
  <c r="R3636" i="1"/>
  <c r="O3636" i="1"/>
  <c r="N3636" i="1"/>
  <c r="M3636" i="1"/>
  <c r="T3635" i="1"/>
  <c r="S3635" i="1"/>
  <c r="R3635" i="1"/>
  <c r="O3635" i="1"/>
  <c r="N3635" i="1"/>
  <c r="M3635" i="1"/>
  <c r="T3634" i="1"/>
  <c r="S3634" i="1"/>
  <c r="R3634" i="1"/>
  <c r="O3634" i="1"/>
  <c r="N3634" i="1"/>
  <c r="M3634" i="1"/>
  <c r="T3633" i="1"/>
  <c r="S3633" i="1"/>
  <c r="R3633" i="1"/>
  <c r="O3633" i="1"/>
  <c r="N3633" i="1"/>
  <c r="M3633" i="1"/>
  <c r="T3632" i="1"/>
  <c r="S3632" i="1"/>
  <c r="R3632" i="1"/>
  <c r="O3632" i="1"/>
  <c r="N3632" i="1"/>
  <c r="M3632" i="1"/>
  <c r="T3631" i="1"/>
  <c r="S3631" i="1"/>
  <c r="R3631" i="1"/>
  <c r="O3631" i="1"/>
  <c r="N3631" i="1"/>
  <c r="M3631" i="1"/>
  <c r="T3630" i="1"/>
  <c r="S3630" i="1"/>
  <c r="R3630" i="1"/>
  <c r="O3630" i="1"/>
  <c r="N3630" i="1"/>
  <c r="M3630" i="1"/>
  <c r="T3629" i="1"/>
  <c r="S3629" i="1"/>
  <c r="R3629" i="1"/>
  <c r="O3629" i="1"/>
  <c r="N3629" i="1"/>
  <c r="M3629" i="1"/>
  <c r="T3628" i="1"/>
  <c r="S3628" i="1"/>
  <c r="R3628" i="1"/>
  <c r="O3628" i="1"/>
  <c r="N3628" i="1"/>
  <c r="M3628" i="1"/>
  <c r="T3627" i="1"/>
  <c r="S3627" i="1"/>
  <c r="R3627" i="1"/>
  <c r="O3627" i="1"/>
  <c r="N3627" i="1"/>
  <c r="M3627" i="1"/>
  <c r="T3626" i="1"/>
  <c r="S3626" i="1"/>
  <c r="R3626" i="1"/>
  <c r="O3626" i="1"/>
  <c r="N3626" i="1"/>
  <c r="M3626" i="1"/>
  <c r="T3625" i="1"/>
  <c r="S3625" i="1"/>
  <c r="R3625" i="1"/>
  <c r="O3625" i="1"/>
  <c r="N3625" i="1"/>
  <c r="M3625" i="1"/>
  <c r="T3624" i="1"/>
  <c r="S3624" i="1"/>
  <c r="R3624" i="1"/>
  <c r="O3624" i="1"/>
  <c r="N3624" i="1"/>
  <c r="M3624" i="1"/>
  <c r="T3623" i="1"/>
  <c r="S3623" i="1"/>
  <c r="R3623" i="1"/>
  <c r="O3623" i="1"/>
  <c r="N3623" i="1"/>
  <c r="M3623" i="1"/>
  <c r="T3622" i="1"/>
  <c r="S3622" i="1"/>
  <c r="R3622" i="1"/>
  <c r="O3622" i="1"/>
  <c r="N3622" i="1"/>
  <c r="M3622" i="1"/>
  <c r="T3621" i="1"/>
  <c r="S3621" i="1"/>
  <c r="R3621" i="1"/>
  <c r="O3621" i="1"/>
  <c r="N3621" i="1"/>
  <c r="M3621" i="1"/>
  <c r="T3620" i="1"/>
  <c r="S3620" i="1"/>
  <c r="R3620" i="1"/>
  <c r="O3620" i="1"/>
  <c r="N3620" i="1"/>
  <c r="M3620" i="1"/>
  <c r="T3619" i="1"/>
  <c r="S3619" i="1"/>
  <c r="R3619" i="1"/>
  <c r="O3619" i="1"/>
  <c r="N3619" i="1"/>
  <c r="M3619" i="1"/>
  <c r="T3618" i="1"/>
  <c r="S3618" i="1"/>
  <c r="R3618" i="1"/>
  <c r="O3618" i="1"/>
  <c r="N3618" i="1"/>
  <c r="M3618" i="1"/>
  <c r="T3617" i="1"/>
  <c r="S3617" i="1"/>
  <c r="R3617" i="1"/>
  <c r="O3617" i="1"/>
  <c r="N3617" i="1"/>
  <c r="M3617" i="1"/>
  <c r="T3616" i="1"/>
  <c r="S3616" i="1"/>
  <c r="R3616" i="1"/>
  <c r="O3616" i="1"/>
  <c r="N3616" i="1"/>
  <c r="M3616" i="1"/>
  <c r="T3615" i="1"/>
  <c r="S3615" i="1"/>
  <c r="R3615" i="1"/>
  <c r="O3615" i="1"/>
  <c r="N3615" i="1"/>
  <c r="M3615" i="1"/>
  <c r="T3614" i="1"/>
  <c r="S3614" i="1"/>
  <c r="R3614" i="1"/>
  <c r="O3614" i="1"/>
  <c r="N3614" i="1"/>
  <c r="M3614" i="1"/>
  <c r="T3613" i="1"/>
  <c r="S3613" i="1"/>
  <c r="R3613" i="1"/>
  <c r="O3613" i="1"/>
  <c r="N3613" i="1"/>
  <c r="M3613" i="1"/>
  <c r="T3612" i="1"/>
  <c r="S3612" i="1"/>
  <c r="R3612" i="1"/>
  <c r="O3612" i="1"/>
  <c r="N3612" i="1"/>
  <c r="M3612" i="1"/>
  <c r="T3611" i="1"/>
  <c r="S3611" i="1"/>
  <c r="R3611" i="1"/>
  <c r="O3611" i="1"/>
  <c r="N3611" i="1"/>
  <c r="M3611" i="1"/>
  <c r="T3610" i="1"/>
  <c r="S3610" i="1"/>
  <c r="R3610" i="1"/>
  <c r="O3610" i="1"/>
  <c r="N3610" i="1"/>
  <c r="M3610" i="1"/>
  <c r="T3609" i="1"/>
  <c r="S3609" i="1"/>
  <c r="R3609" i="1"/>
  <c r="O3609" i="1"/>
  <c r="N3609" i="1"/>
  <c r="M3609" i="1"/>
  <c r="T3608" i="1"/>
  <c r="S3608" i="1"/>
  <c r="R3608" i="1"/>
  <c r="O3608" i="1"/>
  <c r="N3608" i="1"/>
  <c r="M3608" i="1"/>
  <c r="T3607" i="1"/>
  <c r="S3607" i="1"/>
  <c r="R3607" i="1"/>
  <c r="O3607" i="1"/>
  <c r="N3607" i="1"/>
  <c r="M3607" i="1"/>
  <c r="T3606" i="1"/>
  <c r="S3606" i="1"/>
  <c r="R3606" i="1"/>
  <c r="O3606" i="1"/>
  <c r="N3606" i="1"/>
  <c r="M3606" i="1"/>
  <c r="T3605" i="1"/>
  <c r="S3605" i="1"/>
  <c r="R3605" i="1"/>
  <c r="O3605" i="1"/>
  <c r="N3605" i="1"/>
  <c r="M3605" i="1"/>
  <c r="T3604" i="1"/>
  <c r="S3604" i="1"/>
  <c r="R3604" i="1"/>
  <c r="O3604" i="1"/>
  <c r="N3604" i="1"/>
  <c r="M3604" i="1"/>
  <c r="T3603" i="1"/>
  <c r="S3603" i="1"/>
  <c r="R3603" i="1"/>
  <c r="O3603" i="1"/>
  <c r="N3603" i="1"/>
  <c r="M3603" i="1"/>
  <c r="T3602" i="1"/>
  <c r="S3602" i="1"/>
  <c r="R3602" i="1"/>
  <c r="O3602" i="1"/>
  <c r="N3602" i="1"/>
  <c r="M3602" i="1"/>
  <c r="T3601" i="1"/>
  <c r="S3601" i="1"/>
  <c r="R3601" i="1"/>
  <c r="O3601" i="1"/>
  <c r="N3601" i="1"/>
  <c r="M3601" i="1"/>
  <c r="T3600" i="1"/>
  <c r="S3600" i="1"/>
  <c r="R3600" i="1"/>
  <c r="O3600" i="1"/>
  <c r="N3600" i="1"/>
  <c r="M3600" i="1"/>
  <c r="T3599" i="1"/>
  <c r="S3599" i="1"/>
  <c r="R3599" i="1"/>
  <c r="O3599" i="1"/>
  <c r="N3599" i="1"/>
  <c r="M3599" i="1"/>
  <c r="T3598" i="1"/>
  <c r="S3598" i="1"/>
  <c r="R3598" i="1"/>
  <c r="O3598" i="1"/>
  <c r="N3598" i="1"/>
  <c r="M3598" i="1"/>
  <c r="T3597" i="1"/>
  <c r="S3597" i="1"/>
  <c r="R3597" i="1"/>
  <c r="O3597" i="1"/>
  <c r="N3597" i="1"/>
  <c r="M3597" i="1"/>
  <c r="T3596" i="1"/>
  <c r="S3596" i="1"/>
  <c r="R3596" i="1"/>
  <c r="O3596" i="1"/>
  <c r="N3596" i="1"/>
  <c r="M3596" i="1"/>
  <c r="T3595" i="1"/>
  <c r="S3595" i="1"/>
  <c r="R3595" i="1"/>
  <c r="O3595" i="1"/>
  <c r="N3595" i="1"/>
  <c r="M3595" i="1"/>
  <c r="T3594" i="1"/>
  <c r="S3594" i="1"/>
  <c r="R3594" i="1"/>
  <c r="O3594" i="1"/>
  <c r="N3594" i="1"/>
  <c r="M3594" i="1"/>
  <c r="T3593" i="1"/>
  <c r="S3593" i="1"/>
  <c r="R3593" i="1"/>
  <c r="O3593" i="1"/>
  <c r="N3593" i="1"/>
  <c r="M3593" i="1"/>
  <c r="T3592" i="1"/>
  <c r="S3592" i="1"/>
  <c r="R3592" i="1"/>
  <c r="O3592" i="1"/>
  <c r="N3592" i="1"/>
  <c r="M3592" i="1"/>
  <c r="T3591" i="1"/>
  <c r="S3591" i="1"/>
  <c r="R3591" i="1"/>
  <c r="O3591" i="1"/>
  <c r="N3591" i="1"/>
  <c r="M3591" i="1"/>
  <c r="T3590" i="1"/>
  <c r="S3590" i="1"/>
  <c r="R3590" i="1"/>
  <c r="O3590" i="1"/>
  <c r="N3590" i="1"/>
  <c r="M3590" i="1"/>
  <c r="T3589" i="1"/>
  <c r="S3589" i="1"/>
  <c r="R3589" i="1"/>
  <c r="O3589" i="1"/>
  <c r="N3589" i="1"/>
  <c r="M3589" i="1"/>
  <c r="T3588" i="1"/>
  <c r="S3588" i="1"/>
  <c r="R3588" i="1"/>
  <c r="O3588" i="1"/>
  <c r="N3588" i="1"/>
  <c r="M3588" i="1"/>
  <c r="T3587" i="1"/>
  <c r="S3587" i="1"/>
  <c r="R3587" i="1"/>
  <c r="O3587" i="1"/>
  <c r="N3587" i="1"/>
  <c r="M3587" i="1"/>
  <c r="T3586" i="1"/>
  <c r="S3586" i="1"/>
  <c r="R3586" i="1"/>
  <c r="O3586" i="1"/>
  <c r="N3586" i="1"/>
  <c r="M3586" i="1"/>
  <c r="T3585" i="1"/>
  <c r="S3585" i="1"/>
  <c r="R3585" i="1"/>
  <c r="O3585" i="1"/>
  <c r="N3585" i="1"/>
  <c r="M3585" i="1"/>
  <c r="T3584" i="1"/>
  <c r="S3584" i="1"/>
  <c r="R3584" i="1"/>
  <c r="O3584" i="1"/>
  <c r="N3584" i="1"/>
  <c r="M3584" i="1"/>
  <c r="T3583" i="1"/>
  <c r="S3583" i="1"/>
  <c r="R3583" i="1"/>
  <c r="O3583" i="1"/>
  <c r="N3583" i="1"/>
  <c r="M3583" i="1"/>
  <c r="T3582" i="1"/>
  <c r="S3582" i="1"/>
  <c r="R3582" i="1"/>
  <c r="O3582" i="1"/>
  <c r="N3582" i="1"/>
  <c r="M3582" i="1"/>
  <c r="T3581" i="1"/>
  <c r="S3581" i="1"/>
  <c r="R3581" i="1"/>
  <c r="O3581" i="1"/>
  <c r="N3581" i="1"/>
  <c r="M3581" i="1"/>
  <c r="T3580" i="1"/>
  <c r="S3580" i="1"/>
  <c r="R3580" i="1"/>
  <c r="O3580" i="1"/>
  <c r="N3580" i="1"/>
  <c r="M3580" i="1"/>
  <c r="T3579" i="1"/>
  <c r="S3579" i="1"/>
  <c r="R3579" i="1"/>
  <c r="O3579" i="1"/>
  <c r="N3579" i="1"/>
  <c r="M3579" i="1"/>
  <c r="T3578" i="1"/>
  <c r="S3578" i="1"/>
  <c r="R3578" i="1"/>
  <c r="O3578" i="1"/>
  <c r="N3578" i="1"/>
  <c r="M3578" i="1"/>
  <c r="T3577" i="1"/>
  <c r="S3577" i="1"/>
  <c r="R3577" i="1"/>
  <c r="O3577" i="1"/>
  <c r="N3577" i="1"/>
  <c r="M3577" i="1"/>
  <c r="T3576" i="1"/>
  <c r="S3576" i="1"/>
  <c r="R3576" i="1"/>
  <c r="O3576" i="1"/>
  <c r="N3576" i="1"/>
  <c r="M3576" i="1"/>
  <c r="T3575" i="1"/>
  <c r="S3575" i="1"/>
  <c r="R3575" i="1"/>
  <c r="O3575" i="1"/>
  <c r="N3575" i="1"/>
  <c r="M3575" i="1"/>
  <c r="T3574" i="1"/>
  <c r="S3574" i="1"/>
  <c r="R3574" i="1"/>
  <c r="O3574" i="1"/>
  <c r="N3574" i="1"/>
  <c r="M3574" i="1"/>
  <c r="T3573" i="1"/>
  <c r="S3573" i="1"/>
  <c r="R3573" i="1"/>
  <c r="O3573" i="1"/>
  <c r="N3573" i="1"/>
  <c r="M3573" i="1"/>
  <c r="T3572" i="1"/>
  <c r="S3572" i="1"/>
  <c r="R3572" i="1"/>
  <c r="O3572" i="1"/>
  <c r="N3572" i="1"/>
  <c r="M3572" i="1"/>
  <c r="T3571" i="1"/>
  <c r="S3571" i="1"/>
  <c r="R3571" i="1"/>
  <c r="O3571" i="1"/>
  <c r="N3571" i="1"/>
  <c r="M3571" i="1"/>
  <c r="T3570" i="1"/>
  <c r="S3570" i="1"/>
  <c r="R3570" i="1"/>
  <c r="O3570" i="1"/>
  <c r="N3570" i="1"/>
  <c r="M3570" i="1"/>
  <c r="T3569" i="1"/>
  <c r="S3569" i="1"/>
  <c r="R3569" i="1"/>
  <c r="O3569" i="1"/>
  <c r="N3569" i="1"/>
  <c r="M3569" i="1"/>
  <c r="T3568" i="1"/>
  <c r="S3568" i="1"/>
  <c r="R3568" i="1"/>
  <c r="O3568" i="1"/>
  <c r="N3568" i="1"/>
  <c r="M3568" i="1"/>
  <c r="T3567" i="1"/>
  <c r="S3567" i="1"/>
  <c r="R3567" i="1"/>
  <c r="O3567" i="1"/>
  <c r="N3567" i="1"/>
  <c r="M3567" i="1"/>
  <c r="T3566" i="1"/>
  <c r="S3566" i="1"/>
  <c r="R3566" i="1"/>
  <c r="O3566" i="1"/>
  <c r="N3566" i="1"/>
  <c r="M3566" i="1"/>
  <c r="T3565" i="1"/>
  <c r="S3565" i="1"/>
  <c r="R3565" i="1"/>
  <c r="O3565" i="1"/>
  <c r="N3565" i="1"/>
  <c r="M3565" i="1"/>
  <c r="T3564" i="1"/>
  <c r="S3564" i="1"/>
  <c r="R3564" i="1"/>
  <c r="O3564" i="1"/>
  <c r="N3564" i="1"/>
  <c r="M3564" i="1"/>
  <c r="T3563" i="1"/>
  <c r="S3563" i="1"/>
  <c r="R3563" i="1"/>
  <c r="O3563" i="1"/>
  <c r="N3563" i="1"/>
  <c r="M3563" i="1"/>
  <c r="T3562" i="1"/>
  <c r="S3562" i="1"/>
  <c r="R3562" i="1"/>
  <c r="O3562" i="1"/>
  <c r="N3562" i="1"/>
  <c r="M3562" i="1"/>
  <c r="T3561" i="1"/>
  <c r="S3561" i="1"/>
  <c r="R3561" i="1"/>
  <c r="O3561" i="1"/>
  <c r="N3561" i="1"/>
  <c r="M3561" i="1"/>
  <c r="T3560" i="1"/>
  <c r="S3560" i="1"/>
  <c r="R3560" i="1"/>
  <c r="O3560" i="1"/>
  <c r="N3560" i="1"/>
  <c r="M3560" i="1"/>
  <c r="T3559" i="1"/>
  <c r="S3559" i="1"/>
  <c r="R3559" i="1"/>
  <c r="O3559" i="1"/>
  <c r="N3559" i="1"/>
  <c r="M3559" i="1"/>
  <c r="T3558" i="1"/>
  <c r="S3558" i="1"/>
  <c r="R3558" i="1"/>
  <c r="O3558" i="1"/>
  <c r="N3558" i="1"/>
  <c r="M3558" i="1"/>
  <c r="T3557" i="1"/>
  <c r="S3557" i="1"/>
  <c r="R3557" i="1"/>
  <c r="O3557" i="1"/>
  <c r="N3557" i="1"/>
  <c r="M3557" i="1"/>
  <c r="T3556" i="1"/>
  <c r="S3556" i="1"/>
  <c r="R3556" i="1"/>
  <c r="O3556" i="1"/>
  <c r="N3556" i="1"/>
  <c r="M3556" i="1"/>
  <c r="T3555" i="1"/>
  <c r="S3555" i="1"/>
  <c r="R3555" i="1"/>
  <c r="O3555" i="1"/>
  <c r="N3555" i="1"/>
  <c r="M3555" i="1"/>
  <c r="T3554" i="1"/>
  <c r="S3554" i="1"/>
  <c r="R3554" i="1"/>
  <c r="O3554" i="1"/>
  <c r="N3554" i="1"/>
  <c r="M3554" i="1"/>
  <c r="T3553" i="1"/>
  <c r="S3553" i="1"/>
  <c r="R3553" i="1"/>
  <c r="O3553" i="1"/>
  <c r="N3553" i="1"/>
  <c r="M3553" i="1"/>
  <c r="T3552" i="1"/>
  <c r="S3552" i="1"/>
  <c r="R3552" i="1"/>
  <c r="O3552" i="1"/>
  <c r="N3552" i="1"/>
  <c r="M3552" i="1"/>
  <c r="T3551" i="1"/>
  <c r="S3551" i="1"/>
  <c r="R3551" i="1"/>
  <c r="O3551" i="1"/>
  <c r="N3551" i="1"/>
  <c r="M3551" i="1"/>
  <c r="T3550" i="1"/>
  <c r="S3550" i="1"/>
  <c r="R3550" i="1"/>
  <c r="O3550" i="1"/>
  <c r="N3550" i="1"/>
  <c r="M3550" i="1"/>
  <c r="T3549" i="1"/>
  <c r="S3549" i="1"/>
  <c r="R3549" i="1"/>
  <c r="O3549" i="1"/>
  <c r="N3549" i="1"/>
  <c r="M3549" i="1"/>
  <c r="T3548" i="1"/>
  <c r="S3548" i="1"/>
  <c r="R3548" i="1"/>
  <c r="O3548" i="1"/>
  <c r="N3548" i="1"/>
  <c r="M3548" i="1"/>
  <c r="T3547" i="1"/>
  <c r="S3547" i="1"/>
  <c r="R3547" i="1"/>
  <c r="O3547" i="1"/>
  <c r="N3547" i="1"/>
  <c r="M3547" i="1"/>
  <c r="T3546" i="1"/>
  <c r="S3546" i="1"/>
  <c r="R3546" i="1"/>
  <c r="O3546" i="1"/>
  <c r="N3546" i="1"/>
  <c r="M3546" i="1"/>
  <c r="T3545" i="1"/>
  <c r="S3545" i="1"/>
  <c r="R3545" i="1"/>
  <c r="O3545" i="1"/>
  <c r="N3545" i="1"/>
  <c r="M3545" i="1"/>
  <c r="T3544" i="1"/>
  <c r="S3544" i="1"/>
  <c r="R3544" i="1"/>
  <c r="O3544" i="1"/>
  <c r="N3544" i="1"/>
  <c r="M3544" i="1"/>
  <c r="T3543" i="1"/>
  <c r="S3543" i="1"/>
  <c r="R3543" i="1"/>
  <c r="O3543" i="1"/>
  <c r="N3543" i="1"/>
  <c r="M3543" i="1"/>
  <c r="T3542" i="1"/>
  <c r="S3542" i="1"/>
  <c r="R3542" i="1"/>
  <c r="O3542" i="1"/>
  <c r="N3542" i="1"/>
  <c r="M3542" i="1"/>
  <c r="T3541" i="1"/>
  <c r="S3541" i="1"/>
  <c r="R3541" i="1"/>
  <c r="O3541" i="1"/>
  <c r="N3541" i="1"/>
  <c r="M3541" i="1"/>
  <c r="T3540" i="1"/>
  <c r="S3540" i="1"/>
  <c r="R3540" i="1"/>
  <c r="O3540" i="1"/>
  <c r="N3540" i="1"/>
  <c r="M3540" i="1"/>
  <c r="T3539" i="1"/>
  <c r="S3539" i="1"/>
  <c r="R3539" i="1"/>
  <c r="O3539" i="1"/>
  <c r="N3539" i="1"/>
  <c r="M3539" i="1"/>
  <c r="T3538" i="1"/>
  <c r="S3538" i="1"/>
  <c r="R3538" i="1"/>
  <c r="O3538" i="1"/>
  <c r="N3538" i="1"/>
  <c r="M3538" i="1"/>
  <c r="T3537" i="1"/>
  <c r="S3537" i="1"/>
  <c r="R3537" i="1"/>
  <c r="O3537" i="1"/>
  <c r="N3537" i="1"/>
  <c r="M3537" i="1"/>
  <c r="T3536" i="1"/>
  <c r="S3536" i="1"/>
  <c r="R3536" i="1"/>
  <c r="O3536" i="1"/>
  <c r="N3536" i="1"/>
  <c r="M3536" i="1"/>
  <c r="T3535" i="1"/>
  <c r="S3535" i="1"/>
  <c r="R3535" i="1"/>
  <c r="O3535" i="1"/>
  <c r="N3535" i="1"/>
  <c r="M3535" i="1"/>
  <c r="T3534" i="1"/>
  <c r="S3534" i="1"/>
  <c r="R3534" i="1"/>
  <c r="O3534" i="1"/>
  <c r="N3534" i="1"/>
  <c r="M3534" i="1"/>
  <c r="T3533" i="1"/>
  <c r="S3533" i="1"/>
  <c r="R3533" i="1"/>
  <c r="O3533" i="1"/>
  <c r="N3533" i="1"/>
  <c r="M3533" i="1"/>
  <c r="T3532" i="1"/>
  <c r="S3532" i="1"/>
  <c r="R3532" i="1"/>
  <c r="O3532" i="1"/>
  <c r="N3532" i="1"/>
  <c r="M3532" i="1"/>
  <c r="T3531" i="1"/>
  <c r="S3531" i="1"/>
  <c r="R3531" i="1"/>
  <c r="O3531" i="1"/>
  <c r="N3531" i="1"/>
  <c r="M3531" i="1"/>
  <c r="T3530" i="1"/>
  <c r="S3530" i="1"/>
  <c r="R3530" i="1"/>
  <c r="O3530" i="1"/>
  <c r="N3530" i="1"/>
  <c r="M3530" i="1"/>
  <c r="T3529" i="1"/>
  <c r="S3529" i="1"/>
  <c r="R3529" i="1"/>
  <c r="O3529" i="1"/>
  <c r="N3529" i="1"/>
  <c r="M3529" i="1"/>
  <c r="T3528" i="1"/>
  <c r="S3528" i="1"/>
  <c r="R3528" i="1"/>
  <c r="O3528" i="1"/>
  <c r="N3528" i="1"/>
  <c r="M3528" i="1"/>
  <c r="T3527" i="1"/>
  <c r="S3527" i="1"/>
  <c r="R3527" i="1"/>
  <c r="O3527" i="1"/>
  <c r="N3527" i="1"/>
  <c r="M3527" i="1"/>
  <c r="T3526" i="1"/>
  <c r="S3526" i="1"/>
  <c r="R3526" i="1"/>
  <c r="O3526" i="1"/>
  <c r="N3526" i="1"/>
  <c r="M3526" i="1"/>
  <c r="T3525" i="1"/>
  <c r="S3525" i="1"/>
  <c r="R3525" i="1"/>
  <c r="O3525" i="1"/>
  <c r="N3525" i="1"/>
  <c r="M3525" i="1"/>
  <c r="T3524" i="1"/>
  <c r="S3524" i="1"/>
  <c r="R3524" i="1"/>
  <c r="O3524" i="1"/>
  <c r="N3524" i="1"/>
  <c r="M3524" i="1"/>
  <c r="T3523" i="1"/>
  <c r="S3523" i="1"/>
  <c r="R3523" i="1"/>
  <c r="O3523" i="1"/>
  <c r="N3523" i="1"/>
  <c r="M3523" i="1"/>
  <c r="T3522" i="1"/>
  <c r="S3522" i="1"/>
  <c r="R3522" i="1"/>
  <c r="O3522" i="1"/>
  <c r="N3522" i="1"/>
  <c r="M3522" i="1"/>
  <c r="T3521" i="1"/>
  <c r="S3521" i="1"/>
  <c r="R3521" i="1"/>
  <c r="O3521" i="1"/>
  <c r="N3521" i="1"/>
  <c r="M3521" i="1"/>
  <c r="T3520" i="1"/>
  <c r="S3520" i="1"/>
  <c r="R3520" i="1"/>
  <c r="O3520" i="1"/>
  <c r="N3520" i="1"/>
  <c r="M3520" i="1"/>
  <c r="T3519" i="1"/>
  <c r="S3519" i="1"/>
  <c r="R3519" i="1"/>
  <c r="O3519" i="1"/>
  <c r="N3519" i="1"/>
  <c r="M3519" i="1"/>
  <c r="T3518" i="1"/>
  <c r="S3518" i="1"/>
  <c r="R3518" i="1"/>
  <c r="O3518" i="1"/>
  <c r="N3518" i="1"/>
  <c r="M3518" i="1"/>
  <c r="T3517" i="1"/>
  <c r="S3517" i="1"/>
  <c r="R3517" i="1"/>
  <c r="O3517" i="1"/>
  <c r="N3517" i="1"/>
  <c r="M3517" i="1"/>
  <c r="T3516" i="1"/>
  <c r="S3516" i="1"/>
  <c r="R3516" i="1"/>
  <c r="O3516" i="1"/>
  <c r="N3516" i="1"/>
  <c r="M3516" i="1"/>
  <c r="T3515" i="1"/>
  <c r="S3515" i="1"/>
  <c r="R3515" i="1"/>
  <c r="O3515" i="1"/>
  <c r="N3515" i="1"/>
  <c r="M3515" i="1"/>
  <c r="T3514" i="1"/>
  <c r="S3514" i="1"/>
  <c r="R3514" i="1"/>
  <c r="O3514" i="1"/>
  <c r="N3514" i="1"/>
  <c r="M3514" i="1"/>
  <c r="T3513" i="1"/>
  <c r="S3513" i="1"/>
  <c r="R3513" i="1"/>
  <c r="O3513" i="1"/>
  <c r="N3513" i="1"/>
  <c r="M3513" i="1"/>
  <c r="T3512" i="1"/>
  <c r="S3512" i="1"/>
  <c r="R3512" i="1"/>
  <c r="O3512" i="1"/>
  <c r="N3512" i="1"/>
  <c r="M3512" i="1"/>
  <c r="T3511" i="1"/>
  <c r="S3511" i="1"/>
  <c r="R3511" i="1"/>
  <c r="O3511" i="1"/>
  <c r="N3511" i="1"/>
  <c r="M3511" i="1"/>
  <c r="T3510" i="1"/>
  <c r="S3510" i="1"/>
  <c r="R3510" i="1"/>
  <c r="O3510" i="1"/>
  <c r="N3510" i="1"/>
  <c r="M3510" i="1"/>
  <c r="T3509" i="1"/>
  <c r="S3509" i="1"/>
  <c r="R3509" i="1"/>
  <c r="O3509" i="1"/>
  <c r="N3509" i="1"/>
  <c r="M3509" i="1"/>
  <c r="T3508" i="1"/>
  <c r="S3508" i="1"/>
  <c r="R3508" i="1"/>
  <c r="O3508" i="1"/>
  <c r="N3508" i="1"/>
  <c r="M3508" i="1"/>
  <c r="T3507" i="1"/>
  <c r="S3507" i="1"/>
  <c r="R3507" i="1"/>
  <c r="O3507" i="1"/>
  <c r="N3507" i="1"/>
  <c r="M3507" i="1"/>
  <c r="T3506" i="1"/>
  <c r="S3506" i="1"/>
  <c r="R3506" i="1"/>
  <c r="O3506" i="1"/>
  <c r="N3506" i="1"/>
  <c r="M3506" i="1"/>
  <c r="T3505" i="1"/>
  <c r="S3505" i="1"/>
  <c r="R3505" i="1"/>
  <c r="O3505" i="1"/>
  <c r="N3505" i="1"/>
  <c r="M3505" i="1"/>
  <c r="T3504" i="1"/>
  <c r="S3504" i="1"/>
  <c r="R3504" i="1"/>
  <c r="O3504" i="1"/>
  <c r="N3504" i="1"/>
  <c r="M3504" i="1"/>
  <c r="T3503" i="1"/>
  <c r="S3503" i="1"/>
  <c r="R3503" i="1"/>
  <c r="O3503" i="1"/>
  <c r="N3503" i="1"/>
  <c r="M3503" i="1"/>
  <c r="T3502" i="1"/>
  <c r="S3502" i="1"/>
  <c r="R3502" i="1"/>
  <c r="O3502" i="1"/>
  <c r="N3502" i="1"/>
  <c r="M3502" i="1"/>
  <c r="T3501" i="1"/>
  <c r="S3501" i="1"/>
  <c r="R3501" i="1"/>
  <c r="O3501" i="1"/>
  <c r="N3501" i="1"/>
  <c r="M3501" i="1"/>
  <c r="T3500" i="1"/>
  <c r="S3500" i="1"/>
  <c r="R3500" i="1"/>
  <c r="O3500" i="1"/>
  <c r="N3500" i="1"/>
  <c r="M3500" i="1"/>
  <c r="T3499" i="1"/>
  <c r="S3499" i="1"/>
  <c r="R3499" i="1"/>
  <c r="O3499" i="1"/>
  <c r="N3499" i="1"/>
  <c r="M3499" i="1"/>
  <c r="T3498" i="1"/>
  <c r="S3498" i="1"/>
  <c r="R3498" i="1"/>
  <c r="O3498" i="1"/>
  <c r="N3498" i="1"/>
  <c r="M3498" i="1"/>
  <c r="T3497" i="1"/>
  <c r="S3497" i="1"/>
  <c r="R3497" i="1"/>
  <c r="O3497" i="1"/>
  <c r="N3497" i="1"/>
  <c r="M3497" i="1"/>
  <c r="T3496" i="1"/>
  <c r="S3496" i="1"/>
  <c r="R3496" i="1"/>
  <c r="O3496" i="1"/>
  <c r="N3496" i="1"/>
  <c r="M3496" i="1"/>
  <c r="T3495" i="1"/>
  <c r="S3495" i="1"/>
  <c r="R3495" i="1"/>
  <c r="O3495" i="1"/>
  <c r="N3495" i="1"/>
  <c r="M3495" i="1"/>
  <c r="T3494" i="1"/>
  <c r="S3494" i="1"/>
  <c r="R3494" i="1"/>
  <c r="O3494" i="1"/>
  <c r="N3494" i="1"/>
  <c r="M3494" i="1"/>
  <c r="T3493" i="1"/>
  <c r="S3493" i="1"/>
  <c r="R3493" i="1"/>
  <c r="O3493" i="1"/>
  <c r="N3493" i="1"/>
  <c r="M3493" i="1"/>
  <c r="T3492" i="1"/>
  <c r="S3492" i="1"/>
  <c r="R3492" i="1"/>
  <c r="O3492" i="1"/>
  <c r="N3492" i="1"/>
  <c r="M3492" i="1"/>
  <c r="T3491" i="1"/>
  <c r="S3491" i="1"/>
  <c r="R3491" i="1"/>
  <c r="O3491" i="1"/>
  <c r="N3491" i="1"/>
  <c r="M3491" i="1"/>
  <c r="T3490" i="1"/>
  <c r="S3490" i="1"/>
  <c r="R3490" i="1"/>
  <c r="O3490" i="1"/>
  <c r="N3490" i="1"/>
  <c r="M3490" i="1"/>
  <c r="T3489" i="1"/>
  <c r="S3489" i="1"/>
  <c r="R3489" i="1"/>
  <c r="O3489" i="1"/>
  <c r="N3489" i="1"/>
  <c r="M3489" i="1"/>
  <c r="T3488" i="1"/>
  <c r="S3488" i="1"/>
  <c r="R3488" i="1"/>
  <c r="O3488" i="1"/>
  <c r="N3488" i="1"/>
  <c r="M3488" i="1"/>
  <c r="T3487" i="1"/>
  <c r="S3487" i="1"/>
  <c r="R3487" i="1"/>
  <c r="O3487" i="1"/>
  <c r="N3487" i="1"/>
  <c r="M3487" i="1"/>
  <c r="T3486" i="1"/>
  <c r="S3486" i="1"/>
  <c r="R3486" i="1"/>
  <c r="O3486" i="1"/>
  <c r="N3486" i="1"/>
  <c r="M3486" i="1"/>
  <c r="T3485" i="1"/>
  <c r="S3485" i="1"/>
  <c r="R3485" i="1"/>
  <c r="O3485" i="1"/>
  <c r="N3485" i="1"/>
  <c r="M3485" i="1"/>
  <c r="T3484" i="1"/>
  <c r="S3484" i="1"/>
  <c r="R3484" i="1"/>
  <c r="O3484" i="1"/>
  <c r="N3484" i="1"/>
  <c r="M3484" i="1"/>
  <c r="T3483" i="1"/>
  <c r="S3483" i="1"/>
  <c r="R3483" i="1"/>
  <c r="O3483" i="1"/>
  <c r="N3483" i="1"/>
  <c r="M3483" i="1"/>
  <c r="T3482" i="1"/>
  <c r="S3482" i="1"/>
  <c r="R3482" i="1"/>
  <c r="O3482" i="1"/>
  <c r="N3482" i="1"/>
  <c r="M3482" i="1"/>
  <c r="T3481" i="1"/>
  <c r="S3481" i="1"/>
  <c r="R3481" i="1"/>
  <c r="O3481" i="1"/>
  <c r="N3481" i="1"/>
  <c r="M3481" i="1"/>
  <c r="T3480" i="1"/>
  <c r="S3480" i="1"/>
  <c r="R3480" i="1"/>
  <c r="O3480" i="1"/>
  <c r="N3480" i="1"/>
  <c r="M3480" i="1"/>
  <c r="T3479" i="1"/>
  <c r="S3479" i="1"/>
  <c r="R3479" i="1"/>
  <c r="O3479" i="1"/>
  <c r="N3479" i="1"/>
  <c r="M3479" i="1"/>
  <c r="T3478" i="1"/>
  <c r="S3478" i="1"/>
  <c r="R3478" i="1"/>
  <c r="O3478" i="1"/>
  <c r="N3478" i="1"/>
  <c r="M3478" i="1"/>
  <c r="T3477" i="1"/>
  <c r="S3477" i="1"/>
  <c r="R3477" i="1"/>
  <c r="O3477" i="1"/>
  <c r="N3477" i="1"/>
  <c r="M3477" i="1"/>
  <c r="T3476" i="1"/>
  <c r="S3476" i="1"/>
  <c r="R3476" i="1"/>
  <c r="O3476" i="1"/>
  <c r="N3476" i="1"/>
  <c r="M3476" i="1"/>
  <c r="T3475" i="1"/>
  <c r="S3475" i="1"/>
  <c r="R3475" i="1"/>
  <c r="O3475" i="1"/>
  <c r="N3475" i="1"/>
  <c r="M3475" i="1"/>
  <c r="T3474" i="1"/>
  <c r="S3474" i="1"/>
  <c r="R3474" i="1"/>
  <c r="O3474" i="1"/>
  <c r="N3474" i="1"/>
  <c r="M3474" i="1"/>
  <c r="T3473" i="1"/>
  <c r="S3473" i="1"/>
  <c r="R3473" i="1"/>
  <c r="O3473" i="1"/>
  <c r="N3473" i="1"/>
  <c r="M3473" i="1"/>
  <c r="T3472" i="1"/>
  <c r="S3472" i="1"/>
  <c r="R3472" i="1"/>
  <c r="O3472" i="1"/>
  <c r="N3472" i="1"/>
  <c r="M3472" i="1"/>
  <c r="T3471" i="1"/>
  <c r="S3471" i="1"/>
  <c r="R3471" i="1"/>
  <c r="O3471" i="1"/>
  <c r="N3471" i="1"/>
  <c r="M3471" i="1"/>
  <c r="T3470" i="1"/>
  <c r="S3470" i="1"/>
  <c r="R3470" i="1"/>
  <c r="O3470" i="1"/>
  <c r="N3470" i="1"/>
  <c r="M3470" i="1"/>
  <c r="T3469" i="1"/>
  <c r="S3469" i="1"/>
  <c r="R3469" i="1"/>
  <c r="O3469" i="1"/>
  <c r="N3469" i="1"/>
  <c r="M3469" i="1"/>
  <c r="T3468" i="1"/>
  <c r="S3468" i="1"/>
  <c r="R3468" i="1"/>
  <c r="O3468" i="1"/>
  <c r="N3468" i="1"/>
  <c r="M3468" i="1"/>
  <c r="T3467" i="1"/>
  <c r="S3467" i="1"/>
  <c r="R3467" i="1"/>
  <c r="O3467" i="1"/>
  <c r="N3467" i="1"/>
  <c r="M3467" i="1"/>
  <c r="T3466" i="1"/>
  <c r="S3466" i="1"/>
  <c r="R3466" i="1"/>
  <c r="O3466" i="1"/>
  <c r="N3466" i="1"/>
  <c r="M3466" i="1"/>
  <c r="T3465" i="1"/>
  <c r="S3465" i="1"/>
  <c r="R3465" i="1"/>
  <c r="O3465" i="1"/>
  <c r="N3465" i="1"/>
  <c r="M3465" i="1"/>
  <c r="T3464" i="1"/>
  <c r="S3464" i="1"/>
  <c r="R3464" i="1"/>
  <c r="O3464" i="1"/>
  <c r="N3464" i="1"/>
  <c r="M3464" i="1"/>
  <c r="T3463" i="1"/>
  <c r="S3463" i="1"/>
  <c r="R3463" i="1"/>
  <c r="O3463" i="1"/>
  <c r="N3463" i="1"/>
  <c r="M3463" i="1"/>
  <c r="T3462" i="1"/>
  <c r="S3462" i="1"/>
  <c r="R3462" i="1"/>
  <c r="O3462" i="1"/>
  <c r="N3462" i="1"/>
  <c r="M3462" i="1"/>
  <c r="T3461" i="1"/>
  <c r="S3461" i="1"/>
  <c r="R3461" i="1"/>
  <c r="O3461" i="1"/>
  <c r="N3461" i="1"/>
  <c r="M3461" i="1"/>
  <c r="T3460" i="1"/>
  <c r="S3460" i="1"/>
  <c r="R3460" i="1"/>
  <c r="O3460" i="1"/>
  <c r="N3460" i="1"/>
  <c r="M3460" i="1"/>
  <c r="T3459" i="1"/>
  <c r="S3459" i="1"/>
  <c r="R3459" i="1"/>
  <c r="O3459" i="1"/>
  <c r="N3459" i="1"/>
  <c r="M3459" i="1"/>
  <c r="T3458" i="1"/>
  <c r="S3458" i="1"/>
  <c r="R3458" i="1"/>
  <c r="O3458" i="1"/>
  <c r="N3458" i="1"/>
  <c r="M3458" i="1"/>
  <c r="T3457" i="1"/>
  <c r="S3457" i="1"/>
  <c r="R3457" i="1"/>
  <c r="O3457" i="1"/>
  <c r="N3457" i="1"/>
  <c r="M3457" i="1"/>
  <c r="T3456" i="1"/>
  <c r="S3456" i="1"/>
  <c r="R3456" i="1"/>
  <c r="O3456" i="1"/>
  <c r="N3456" i="1"/>
  <c r="M3456" i="1"/>
  <c r="T3455" i="1"/>
  <c r="S3455" i="1"/>
  <c r="R3455" i="1"/>
  <c r="O3455" i="1"/>
  <c r="N3455" i="1"/>
  <c r="M3455" i="1"/>
  <c r="T3454" i="1"/>
  <c r="S3454" i="1"/>
  <c r="R3454" i="1"/>
  <c r="O3454" i="1"/>
  <c r="N3454" i="1"/>
  <c r="M3454" i="1"/>
  <c r="T3453" i="1"/>
  <c r="S3453" i="1"/>
  <c r="R3453" i="1"/>
  <c r="O3453" i="1"/>
  <c r="N3453" i="1"/>
  <c r="M3453" i="1"/>
  <c r="T3452" i="1"/>
  <c r="S3452" i="1"/>
  <c r="R3452" i="1"/>
  <c r="O3452" i="1"/>
  <c r="N3452" i="1"/>
  <c r="M3452" i="1"/>
  <c r="T3451" i="1"/>
  <c r="S3451" i="1"/>
  <c r="R3451" i="1"/>
  <c r="O3451" i="1"/>
  <c r="N3451" i="1"/>
  <c r="M3451" i="1"/>
  <c r="T3450" i="1"/>
  <c r="S3450" i="1"/>
  <c r="R3450" i="1"/>
  <c r="O3450" i="1"/>
  <c r="N3450" i="1"/>
  <c r="M3450" i="1"/>
  <c r="T3449" i="1"/>
  <c r="S3449" i="1"/>
  <c r="R3449" i="1"/>
  <c r="O3449" i="1"/>
  <c r="N3449" i="1"/>
  <c r="M3449" i="1"/>
  <c r="T3448" i="1"/>
  <c r="S3448" i="1"/>
  <c r="R3448" i="1"/>
  <c r="O3448" i="1"/>
  <c r="N3448" i="1"/>
  <c r="M3448" i="1"/>
  <c r="T3447" i="1"/>
  <c r="S3447" i="1"/>
  <c r="R3447" i="1"/>
  <c r="O3447" i="1"/>
  <c r="N3447" i="1"/>
  <c r="M3447" i="1"/>
  <c r="T3446" i="1"/>
  <c r="S3446" i="1"/>
  <c r="R3446" i="1"/>
  <c r="O3446" i="1"/>
  <c r="N3446" i="1"/>
  <c r="M3446" i="1"/>
  <c r="T3445" i="1"/>
  <c r="S3445" i="1"/>
  <c r="R3445" i="1"/>
  <c r="O3445" i="1"/>
  <c r="N3445" i="1"/>
  <c r="M3445" i="1"/>
  <c r="T3444" i="1"/>
  <c r="S3444" i="1"/>
  <c r="R3444" i="1"/>
  <c r="O3444" i="1"/>
  <c r="N3444" i="1"/>
  <c r="M3444" i="1"/>
  <c r="T3443" i="1"/>
  <c r="S3443" i="1"/>
  <c r="R3443" i="1"/>
  <c r="O3443" i="1"/>
  <c r="N3443" i="1"/>
  <c r="M3443" i="1"/>
  <c r="T3442" i="1"/>
  <c r="S3442" i="1"/>
  <c r="R3442" i="1"/>
  <c r="O3442" i="1"/>
  <c r="N3442" i="1"/>
  <c r="M3442" i="1"/>
  <c r="T3441" i="1"/>
  <c r="S3441" i="1"/>
  <c r="R3441" i="1"/>
  <c r="O3441" i="1"/>
  <c r="N3441" i="1"/>
  <c r="M3441" i="1"/>
  <c r="T3440" i="1"/>
  <c r="S3440" i="1"/>
  <c r="R3440" i="1"/>
  <c r="O3440" i="1"/>
  <c r="N3440" i="1"/>
  <c r="M3440" i="1"/>
  <c r="T3439" i="1"/>
  <c r="S3439" i="1"/>
  <c r="R3439" i="1"/>
  <c r="O3439" i="1"/>
  <c r="N3439" i="1"/>
  <c r="M3439" i="1"/>
  <c r="T3438" i="1"/>
  <c r="S3438" i="1"/>
  <c r="R3438" i="1"/>
  <c r="O3438" i="1"/>
  <c r="N3438" i="1"/>
  <c r="M3438" i="1"/>
  <c r="T3437" i="1"/>
  <c r="S3437" i="1"/>
  <c r="R3437" i="1"/>
  <c r="O3437" i="1"/>
  <c r="N3437" i="1"/>
  <c r="M3437" i="1"/>
  <c r="T3436" i="1"/>
  <c r="S3436" i="1"/>
  <c r="R3436" i="1"/>
  <c r="O3436" i="1"/>
  <c r="N3436" i="1"/>
  <c r="M3436" i="1"/>
  <c r="T3435" i="1"/>
  <c r="S3435" i="1"/>
  <c r="R3435" i="1"/>
  <c r="O3435" i="1"/>
  <c r="N3435" i="1"/>
  <c r="M3435" i="1"/>
  <c r="T3434" i="1"/>
  <c r="S3434" i="1"/>
  <c r="R3434" i="1"/>
  <c r="O3434" i="1"/>
  <c r="N3434" i="1"/>
  <c r="M3434" i="1"/>
  <c r="T3433" i="1"/>
  <c r="S3433" i="1"/>
  <c r="R3433" i="1"/>
  <c r="O3433" i="1"/>
  <c r="N3433" i="1"/>
  <c r="M3433" i="1"/>
  <c r="T3432" i="1"/>
  <c r="S3432" i="1"/>
  <c r="R3432" i="1"/>
  <c r="O3432" i="1"/>
  <c r="N3432" i="1"/>
  <c r="M3432" i="1"/>
  <c r="T3431" i="1"/>
  <c r="S3431" i="1"/>
  <c r="R3431" i="1"/>
  <c r="O3431" i="1"/>
  <c r="N3431" i="1"/>
  <c r="M3431" i="1"/>
  <c r="T3430" i="1"/>
  <c r="S3430" i="1"/>
  <c r="R3430" i="1"/>
  <c r="O3430" i="1"/>
  <c r="N3430" i="1"/>
  <c r="M3430" i="1"/>
  <c r="T3429" i="1"/>
  <c r="S3429" i="1"/>
  <c r="R3429" i="1"/>
  <c r="O3429" i="1"/>
  <c r="N3429" i="1"/>
  <c r="M3429" i="1"/>
  <c r="T3428" i="1"/>
  <c r="S3428" i="1"/>
  <c r="R3428" i="1"/>
  <c r="O3428" i="1"/>
  <c r="N3428" i="1"/>
  <c r="M3428" i="1"/>
  <c r="T3427" i="1"/>
  <c r="S3427" i="1"/>
  <c r="R3427" i="1"/>
  <c r="O3427" i="1"/>
  <c r="N3427" i="1"/>
  <c r="M3427" i="1"/>
  <c r="T3426" i="1"/>
  <c r="S3426" i="1"/>
  <c r="R3426" i="1"/>
  <c r="O3426" i="1"/>
  <c r="N3426" i="1"/>
  <c r="M3426" i="1"/>
  <c r="T3425" i="1"/>
  <c r="S3425" i="1"/>
  <c r="R3425" i="1"/>
  <c r="O3425" i="1"/>
  <c r="N3425" i="1"/>
  <c r="M3425" i="1"/>
  <c r="T3424" i="1"/>
  <c r="S3424" i="1"/>
  <c r="R3424" i="1"/>
  <c r="O3424" i="1"/>
  <c r="N3424" i="1"/>
  <c r="M3424" i="1"/>
  <c r="T3423" i="1"/>
  <c r="S3423" i="1"/>
  <c r="R3423" i="1"/>
  <c r="O3423" i="1"/>
  <c r="N3423" i="1"/>
  <c r="M3423" i="1"/>
  <c r="T3422" i="1"/>
  <c r="S3422" i="1"/>
  <c r="R3422" i="1"/>
  <c r="O3422" i="1"/>
  <c r="N3422" i="1"/>
  <c r="M3422" i="1"/>
  <c r="T3421" i="1"/>
  <c r="S3421" i="1"/>
  <c r="R3421" i="1"/>
  <c r="O3421" i="1"/>
  <c r="N3421" i="1"/>
  <c r="M3421" i="1"/>
  <c r="T3420" i="1"/>
  <c r="S3420" i="1"/>
  <c r="R3420" i="1"/>
  <c r="O3420" i="1"/>
  <c r="N3420" i="1"/>
  <c r="M3420" i="1"/>
  <c r="T3419" i="1"/>
  <c r="S3419" i="1"/>
  <c r="R3419" i="1"/>
  <c r="O3419" i="1"/>
  <c r="N3419" i="1"/>
  <c r="M3419" i="1"/>
  <c r="T3418" i="1"/>
  <c r="S3418" i="1"/>
  <c r="R3418" i="1"/>
  <c r="O3418" i="1"/>
  <c r="N3418" i="1"/>
  <c r="M3418" i="1"/>
  <c r="T3417" i="1"/>
  <c r="S3417" i="1"/>
  <c r="R3417" i="1"/>
  <c r="O3417" i="1"/>
  <c r="N3417" i="1"/>
  <c r="M3417" i="1"/>
  <c r="T3416" i="1"/>
  <c r="S3416" i="1"/>
  <c r="R3416" i="1"/>
  <c r="O3416" i="1"/>
  <c r="N3416" i="1"/>
  <c r="M3416" i="1"/>
  <c r="T3415" i="1"/>
  <c r="S3415" i="1"/>
  <c r="R3415" i="1"/>
  <c r="O3415" i="1"/>
  <c r="N3415" i="1"/>
  <c r="M3415" i="1"/>
  <c r="T3414" i="1"/>
  <c r="S3414" i="1"/>
  <c r="R3414" i="1"/>
  <c r="O3414" i="1"/>
  <c r="N3414" i="1"/>
  <c r="M3414" i="1"/>
  <c r="T3413" i="1"/>
  <c r="S3413" i="1"/>
  <c r="R3413" i="1"/>
  <c r="O3413" i="1"/>
  <c r="N3413" i="1"/>
  <c r="M3413" i="1"/>
  <c r="T3412" i="1"/>
  <c r="S3412" i="1"/>
  <c r="R3412" i="1"/>
  <c r="O3412" i="1"/>
  <c r="N3412" i="1"/>
  <c r="M3412" i="1"/>
  <c r="T3411" i="1"/>
  <c r="S3411" i="1"/>
  <c r="R3411" i="1"/>
  <c r="O3411" i="1"/>
  <c r="N3411" i="1"/>
  <c r="M3411" i="1"/>
  <c r="T3410" i="1"/>
  <c r="S3410" i="1"/>
  <c r="R3410" i="1"/>
  <c r="O3410" i="1"/>
  <c r="N3410" i="1"/>
  <c r="M3410" i="1"/>
  <c r="T3409" i="1"/>
  <c r="S3409" i="1"/>
  <c r="R3409" i="1"/>
  <c r="O3409" i="1"/>
  <c r="N3409" i="1"/>
  <c r="M3409" i="1"/>
  <c r="T3408" i="1"/>
  <c r="S3408" i="1"/>
  <c r="R3408" i="1"/>
  <c r="O3408" i="1"/>
  <c r="N3408" i="1"/>
  <c r="M3408" i="1"/>
  <c r="T3407" i="1"/>
  <c r="S3407" i="1"/>
  <c r="R3407" i="1"/>
  <c r="O3407" i="1"/>
  <c r="N3407" i="1"/>
  <c r="M3407" i="1"/>
  <c r="T3406" i="1"/>
  <c r="S3406" i="1"/>
  <c r="R3406" i="1"/>
  <c r="O3406" i="1"/>
  <c r="N3406" i="1"/>
  <c r="M3406" i="1"/>
  <c r="T3405" i="1"/>
  <c r="S3405" i="1"/>
  <c r="R3405" i="1"/>
  <c r="O3405" i="1"/>
  <c r="N3405" i="1"/>
  <c r="M3405" i="1"/>
  <c r="T3404" i="1"/>
  <c r="S3404" i="1"/>
  <c r="R3404" i="1"/>
  <c r="O3404" i="1"/>
  <c r="N3404" i="1"/>
  <c r="M3404" i="1"/>
  <c r="T3403" i="1"/>
  <c r="S3403" i="1"/>
  <c r="R3403" i="1"/>
  <c r="O3403" i="1"/>
  <c r="N3403" i="1"/>
  <c r="M3403" i="1"/>
  <c r="T3402" i="1"/>
  <c r="S3402" i="1"/>
  <c r="R3402" i="1"/>
  <c r="O3402" i="1"/>
  <c r="N3402" i="1"/>
  <c r="M3402" i="1"/>
  <c r="T3401" i="1"/>
  <c r="S3401" i="1"/>
  <c r="R3401" i="1"/>
  <c r="O3401" i="1"/>
  <c r="N3401" i="1"/>
  <c r="M3401" i="1"/>
  <c r="T3400" i="1"/>
  <c r="S3400" i="1"/>
  <c r="R3400" i="1"/>
  <c r="O3400" i="1"/>
  <c r="N3400" i="1"/>
  <c r="M3400" i="1"/>
  <c r="T3399" i="1"/>
  <c r="S3399" i="1"/>
  <c r="R3399" i="1"/>
  <c r="O3399" i="1"/>
  <c r="N3399" i="1"/>
  <c r="M3399" i="1"/>
  <c r="T3398" i="1"/>
  <c r="S3398" i="1"/>
  <c r="R3398" i="1"/>
  <c r="O3398" i="1"/>
  <c r="N3398" i="1"/>
  <c r="M3398" i="1"/>
  <c r="T3397" i="1"/>
  <c r="S3397" i="1"/>
  <c r="R3397" i="1"/>
  <c r="O3397" i="1"/>
  <c r="N3397" i="1"/>
  <c r="M3397" i="1"/>
  <c r="T3396" i="1"/>
  <c r="S3396" i="1"/>
  <c r="R3396" i="1"/>
  <c r="O3396" i="1"/>
  <c r="N3396" i="1"/>
  <c r="M3396" i="1"/>
  <c r="T3395" i="1"/>
  <c r="S3395" i="1"/>
  <c r="R3395" i="1"/>
  <c r="O3395" i="1"/>
  <c r="N3395" i="1"/>
  <c r="M3395" i="1"/>
  <c r="T3394" i="1"/>
  <c r="S3394" i="1"/>
  <c r="R3394" i="1"/>
  <c r="O3394" i="1"/>
  <c r="N3394" i="1"/>
  <c r="M3394" i="1"/>
  <c r="T3393" i="1"/>
  <c r="S3393" i="1"/>
  <c r="R3393" i="1"/>
  <c r="O3393" i="1"/>
  <c r="N3393" i="1"/>
  <c r="M3393" i="1"/>
  <c r="T3392" i="1"/>
  <c r="S3392" i="1"/>
  <c r="R3392" i="1"/>
  <c r="O3392" i="1"/>
  <c r="N3392" i="1"/>
  <c r="M3392" i="1"/>
  <c r="T3391" i="1"/>
  <c r="S3391" i="1"/>
  <c r="R3391" i="1"/>
  <c r="O3391" i="1"/>
  <c r="N3391" i="1"/>
  <c r="M3391" i="1"/>
  <c r="T3390" i="1"/>
  <c r="S3390" i="1"/>
  <c r="R3390" i="1"/>
  <c r="O3390" i="1"/>
  <c r="N3390" i="1"/>
  <c r="M3390" i="1"/>
  <c r="T3389" i="1"/>
  <c r="S3389" i="1"/>
  <c r="R3389" i="1"/>
  <c r="O3389" i="1"/>
  <c r="N3389" i="1"/>
  <c r="M3389" i="1"/>
  <c r="T3388" i="1"/>
  <c r="S3388" i="1"/>
  <c r="R3388" i="1"/>
  <c r="O3388" i="1"/>
  <c r="N3388" i="1"/>
  <c r="M3388" i="1"/>
  <c r="T3387" i="1"/>
  <c r="S3387" i="1"/>
  <c r="R3387" i="1"/>
  <c r="O3387" i="1"/>
  <c r="N3387" i="1"/>
  <c r="M3387" i="1"/>
  <c r="T3386" i="1"/>
  <c r="S3386" i="1"/>
  <c r="R3386" i="1"/>
  <c r="O3386" i="1"/>
  <c r="N3386" i="1"/>
  <c r="M3386" i="1"/>
  <c r="T3385" i="1"/>
  <c r="S3385" i="1"/>
  <c r="R3385" i="1"/>
  <c r="O3385" i="1"/>
  <c r="N3385" i="1"/>
  <c r="M3385" i="1"/>
  <c r="T3384" i="1"/>
  <c r="S3384" i="1"/>
  <c r="R3384" i="1"/>
  <c r="O3384" i="1"/>
  <c r="N3384" i="1"/>
  <c r="M3384" i="1"/>
  <c r="T3383" i="1"/>
  <c r="S3383" i="1"/>
  <c r="R3383" i="1"/>
  <c r="O3383" i="1"/>
  <c r="N3383" i="1"/>
  <c r="M3383" i="1"/>
  <c r="T3382" i="1"/>
  <c r="S3382" i="1"/>
  <c r="R3382" i="1"/>
  <c r="O3382" i="1"/>
  <c r="N3382" i="1"/>
  <c r="M3382" i="1"/>
  <c r="T3381" i="1"/>
  <c r="S3381" i="1"/>
  <c r="R3381" i="1"/>
  <c r="O3381" i="1"/>
  <c r="N3381" i="1"/>
  <c r="M3381" i="1"/>
  <c r="T3380" i="1"/>
  <c r="S3380" i="1"/>
  <c r="R3380" i="1"/>
  <c r="O3380" i="1"/>
  <c r="N3380" i="1"/>
  <c r="M3380" i="1"/>
  <c r="T3379" i="1"/>
  <c r="S3379" i="1"/>
  <c r="R3379" i="1"/>
  <c r="O3379" i="1"/>
  <c r="N3379" i="1"/>
  <c r="M3379" i="1"/>
  <c r="T3378" i="1"/>
  <c r="S3378" i="1"/>
  <c r="R3378" i="1"/>
  <c r="O3378" i="1"/>
  <c r="N3378" i="1"/>
  <c r="M3378" i="1"/>
  <c r="T3377" i="1"/>
  <c r="S3377" i="1"/>
  <c r="R3377" i="1"/>
  <c r="O3377" i="1"/>
  <c r="N3377" i="1"/>
  <c r="M3377" i="1"/>
  <c r="T3376" i="1"/>
  <c r="S3376" i="1"/>
  <c r="R3376" i="1"/>
  <c r="O3376" i="1"/>
  <c r="N3376" i="1"/>
  <c r="M3376" i="1"/>
  <c r="T3375" i="1"/>
  <c r="S3375" i="1"/>
  <c r="R3375" i="1"/>
  <c r="O3375" i="1"/>
  <c r="N3375" i="1"/>
  <c r="M3375" i="1"/>
  <c r="T3374" i="1"/>
  <c r="S3374" i="1"/>
  <c r="R3374" i="1"/>
  <c r="O3374" i="1"/>
  <c r="N3374" i="1"/>
  <c r="M3374" i="1"/>
  <c r="T3373" i="1"/>
  <c r="S3373" i="1"/>
  <c r="R3373" i="1"/>
  <c r="O3373" i="1"/>
  <c r="N3373" i="1"/>
  <c r="M3373" i="1"/>
  <c r="T3372" i="1"/>
  <c r="S3372" i="1"/>
  <c r="R3372" i="1"/>
  <c r="O3372" i="1"/>
  <c r="N3372" i="1"/>
  <c r="M3372" i="1"/>
  <c r="T3371" i="1"/>
  <c r="S3371" i="1"/>
  <c r="R3371" i="1"/>
  <c r="O3371" i="1"/>
  <c r="N3371" i="1"/>
  <c r="M3371" i="1"/>
  <c r="T3370" i="1"/>
  <c r="S3370" i="1"/>
  <c r="R3370" i="1"/>
  <c r="O3370" i="1"/>
  <c r="N3370" i="1"/>
  <c r="M3370" i="1"/>
  <c r="T3369" i="1"/>
  <c r="S3369" i="1"/>
  <c r="R3369" i="1"/>
  <c r="O3369" i="1"/>
  <c r="N3369" i="1"/>
  <c r="M3369" i="1"/>
  <c r="T3368" i="1"/>
  <c r="S3368" i="1"/>
  <c r="R3368" i="1"/>
  <c r="O3368" i="1"/>
  <c r="N3368" i="1"/>
  <c r="M3368" i="1"/>
  <c r="T3367" i="1"/>
  <c r="S3367" i="1"/>
  <c r="R3367" i="1"/>
  <c r="O3367" i="1"/>
  <c r="N3367" i="1"/>
  <c r="M3367" i="1"/>
  <c r="T3366" i="1"/>
  <c r="S3366" i="1"/>
  <c r="R3366" i="1"/>
  <c r="O3366" i="1"/>
  <c r="N3366" i="1"/>
  <c r="M3366" i="1"/>
  <c r="T3365" i="1"/>
  <c r="S3365" i="1"/>
  <c r="R3365" i="1"/>
  <c r="O3365" i="1"/>
  <c r="N3365" i="1"/>
  <c r="M3365" i="1"/>
  <c r="T3364" i="1"/>
  <c r="S3364" i="1"/>
  <c r="R3364" i="1"/>
  <c r="O3364" i="1"/>
  <c r="N3364" i="1"/>
  <c r="M3364" i="1"/>
  <c r="T3363" i="1"/>
  <c r="S3363" i="1"/>
  <c r="R3363" i="1"/>
  <c r="O3363" i="1"/>
  <c r="N3363" i="1"/>
  <c r="M3363" i="1"/>
  <c r="T3362" i="1"/>
  <c r="S3362" i="1"/>
  <c r="R3362" i="1"/>
  <c r="O3362" i="1"/>
  <c r="N3362" i="1"/>
  <c r="M3362" i="1"/>
  <c r="T3361" i="1"/>
  <c r="S3361" i="1"/>
  <c r="R3361" i="1"/>
  <c r="O3361" i="1"/>
  <c r="N3361" i="1"/>
  <c r="M3361" i="1"/>
  <c r="T3360" i="1"/>
  <c r="S3360" i="1"/>
  <c r="R3360" i="1"/>
  <c r="O3360" i="1"/>
  <c r="N3360" i="1"/>
  <c r="M3360" i="1"/>
  <c r="T3359" i="1"/>
  <c r="S3359" i="1"/>
  <c r="R3359" i="1"/>
  <c r="O3359" i="1"/>
  <c r="N3359" i="1"/>
  <c r="M3359" i="1"/>
  <c r="T3358" i="1"/>
  <c r="S3358" i="1"/>
  <c r="R3358" i="1"/>
  <c r="O3358" i="1"/>
  <c r="N3358" i="1"/>
  <c r="M3358" i="1"/>
  <c r="T3357" i="1"/>
  <c r="S3357" i="1"/>
  <c r="R3357" i="1"/>
  <c r="O3357" i="1"/>
  <c r="N3357" i="1"/>
  <c r="M3357" i="1"/>
  <c r="T3356" i="1"/>
  <c r="S3356" i="1"/>
  <c r="R3356" i="1"/>
  <c r="O3356" i="1"/>
  <c r="N3356" i="1"/>
  <c r="M3356" i="1"/>
  <c r="T3355" i="1"/>
  <c r="S3355" i="1"/>
  <c r="R3355" i="1"/>
  <c r="O3355" i="1"/>
  <c r="N3355" i="1"/>
  <c r="M3355" i="1"/>
  <c r="T3354" i="1"/>
  <c r="S3354" i="1"/>
  <c r="R3354" i="1"/>
  <c r="O3354" i="1"/>
  <c r="N3354" i="1"/>
  <c r="M3354" i="1"/>
  <c r="T3353" i="1"/>
  <c r="S3353" i="1"/>
  <c r="R3353" i="1"/>
  <c r="O3353" i="1"/>
  <c r="N3353" i="1"/>
  <c r="M3353" i="1"/>
  <c r="T3352" i="1"/>
  <c r="S3352" i="1"/>
  <c r="R3352" i="1"/>
  <c r="O3352" i="1"/>
  <c r="N3352" i="1"/>
  <c r="M3352" i="1"/>
  <c r="T3351" i="1"/>
  <c r="S3351" i="1"/>
  <c r="R3351" i="1"/>
  <c r="O3351" i="1"/>
  <c r="N3351" i="1"/>
  <c r="M3351" i="1"/>
  <c r="T3350" i="1"/>
  <c r="S3350" i="1"/>
  <c r="R3350" i="1"/>
  <c r="O3350" i="1"/>
  <c r="N3350" i="1"/>
  <c r="M3350" i="1"/>
  <c r="T3349" i="1"/>
  <c r="S3349" i="1"/>
  <c r="R3349" i="1"/>
  <c r="O3349" i="1"/>
  <c r="N3349" i="1"/>
  <c r="M3349" i="1"/>
  <c r="T3348" i="1"/>
  <c r="S3348" i="1"/>
  <c r="R3348" i="1"/>
  <c r="O3348" i="1"/>
  <c r="N3348" i="1"/>
  <c r="M3348" i="1"/>
  <c r="T3347" i="1"/>
  <c r="S3347" i="1"/>
  <c r="R3347" i="1"/>
  <c r="O3347" i="1"/>
  <c r="N3347" i="1"/>
  <c r="M3347" i="1"/>
  <c r="T3346" i="1"/>
  <c r="S3346" i="1"/>
  <c r="R3346" i="1"/>
  <c r="O3346" i="1"/>
  <c r="N3346" i="1"/>
  <c r="M3346" i="1"/>
  <c r="T3345" i="1"/>
  <c r="S3345" i="1"/>
  <c r="R3345" i="1"/>
  <c r="O3345" i="1"/>
  <c r="N3345" i="1"/>
  <c r="M3345" i="1"/>
  <c r="T3344" i="1"/>
  <c r="S3344" i="1"/>
  <c r="R3344" i="1"/>
  <c r="O3344" i="1"/>
  <c r="N3344" i="1"/>
  <c r="M3344" i="1"/>
  <c r="T3343" i="1"/>
  <c r="S3343" i="1"/>
  <c r="R3343" i="1"/>
  <c r="O3343" i="1"/>
  <c r="N3343" i="1"/>
  <c r="M3343" i="1"/>
  <c r="T3342" i="1"/>
  <c r="S3342" i="1"/>
  <c r="R3342" i="1"/>
  <c r="O3342" i="1"/>
  <c r="N3342" i="1"/>
  <c r="M3342" i="1"/>
  <c r="T3341" i="1"/>
  <c r="S3341" i="1"/>
  <c r="R3341" i="1"/>
  <c r="O3341" i="1"/>
  <c r="N3341" i="1"/>
  <c r="M3341" i="1"/>
  <c r="T3340" i="1"/>
  <c r="S3340" i="1"/>
  <c r="R3340" i="1"/>
  <c r="O3340" i="1"/>
  <c r="N3340" i="1"/>
  <c r="M3340" i="1"/>
  <c r="T3339" i="1"/>
  <c r="S3339" i="1"/>
  <c r="R3339" i="1"/>
  <c r="O3339" i="1"/>
  <c r="N3339" i="1"/>
  <c r="M3339" i="1"/>
  <c r="T3338" i="1"/>
  <c r="S3338" i="1"/>
  <c r="R3338" i="1"/>
  <c r="O3338" i="1"/>
  <c r="N3338" i="1"/>
  <c r="M3338" i="1"/>
  <c r="T3337" i="1"/>
  <c r="S3337" i="1"/>
  <c r="R3337" i="1"/>
  <c r="O3337" i="1"/>
  <c r="N3337" i="1"/>
  <c r="M3337" i="1"/>
  <c r="T3336" i="1"/>
  <c r="S3336" i="1"/>
  <c r="R3336" i="1"/>
  <c r="O3336" i="1"/>
  <c r="N3336" i="1"/>
  <c r="M3336" i="1"/>
  <c r="T3335" i="1"/>
  <c r="S3335" i="1"/>
  <c r="R3335" i="1"/>
  <c r="O3335" i="1"/>
  <c r="N3335" i="1"/>
  <c r="M3335" i="1"/>
  <c r="T3334" i="1"/>
  <c r="S3334" i="1"/>
  <c r="R3334" i="1"/>
  <c r="O3334" i="1"/>
  <c r="N3334" i="1"/>
  <c r="M3334" i="1"/>
  <c r="T3333" i="1"/>
  <c r="S3333" i="1"/>
  <c r="R3333" i="1"/>
  <c r="O3333" i="1"/>
  <c r="N3333" i="1"/>
  <c r="M3333" i="1"/>
  <c r="T3332" i="1"/>
  <c r="S3332" i="1"/>
  <c r="R3332" i="1"/>
  <c r="O3332" i="1"/>
  <c r="N3332" i="1"/>
  <c r="M3332" i="1"/>
  <c r="T3331" i="1"/>
  <c r="S3331" i="1"/>
  <c r="R3331" i="1"/>
  <c r="O3331" i="1"/>
  <c r="N3331" i="1"/>
  <c r="M3331" i="1"/>
  <c r="T3330" i="1"/>
  <c r="S3330" i="1"/>
  <c r="R3330" i="1"/>
  <c r="O3330" i="1"/>
  <c r="N3330" i="1"/>
  <c r="M3330" i="1"/>
  <c r="T3329" i="1"/>
  <c r="S3329" i="1"/>
  <c r="R3329" i="1"/>
  <c r="O3329" i="1"/>
  <c r="N3329" i="1"/>
  <c r="M3329" i="1"/>
  <c r="T3328" i="1"/>
  <c r="S3328" i="1"/>
  <c r="R3328" i="1"/>
  <c r="O3328" i="1"/>
  <c r="N3328" i="1"/>
  <c r="M3328" i="1"/>
  <c r="T3327" i="1"/>
  <c r="S3327" i="1"/>
  <c r="R3327" i="1"/>
  <c r="O3327" i="1"/>
  <c r="N3327" i="1"/>
  <c r="M3327" i="1"/>
  <c r="T3326" i="1"/>
  <c r="S3326" i="1"/>
  <c r="R3326" i="1"/>
  <c r="O3326" i="1"/>
  <c r="N3326" i="1"/>
  <c r="M3326" i="1"/>
  <c r="T3325" i="1"/>
  <c r="S3325" i="1"/>
  <c r="R3325" i="1"/>
  <c r="O3325" i="1"/>
  <c r="N3325" i="1"/>
  <c r="M3325" i="1"/>
  <c r="T3324" i="1"/>
  <c r="S3324" i="1"/>
  <c r="R3324" i="1"/>
  <c r="O3324" i="1"/>
  <c r="N3324" i="1"/>
  <c r="M3324" i="1"/>
  <c r="T3323" i="1"/>
  <c r="S3323" i="1"/>
  <c r="R3323" i="1"/>
  <c r="O3323" i="1"/>
  <c r="N3323" i="1"/>
  <c r="M3323" i="1"/>
  <c r="T3322" i="1"/>
  <c r="S3322" i="1"/>
  <c r="R3322" i="1"/>
  <c r="O3322" i="1"/>
  <c r="N3322" i="1"/>
  <c r="M3322" i="1"/>
  <c r="T3321" i="1"/>
  <c r="S3321" i="1"/>
  <c r="R3321" i="1"/>
  <c r="O3321" i="1"/>
  <c r="N3321" i="1"/>
  <c r="M3321" i="1"/>
  <c r="T3320" i="1"/>
  <c r="S3320" i="1"/>
  <c r="R3320" i="1"/>
  <c r="O3320" i="1"/>
  <c r="N3320" i="1"/>
  <c r="M3320" i="1"/>
  <c r="T3319" i="1"/>
  <c r="S3319" i="1"/>
  <c r="R3319" i="1"/>
  <c r="O3319" i="1"/>
  <c r="N3319" i="1"/>
  <c r="M3319" i="1"/>
  <c r="T3318" i="1"/>
  <c r="S3318" i="1"/>
  <c r="R3318" i="1"/>
  <c r="O3318" i="1"/>
  <c r="N3318" i="1"/>
  <c r="M3318" i="1"/>
  <c r="T3317" i="1"/>
  <c r="S3317" i="1"/>
  <c r="R3317" i="1"/>
  <c r="O3317" i="1"/>
  <c r="N3317" i="1"/>
  <c r="M3317" i="1"/>
  <c r="T3316" i="1"/>
  <c r="S3316" i="1"/>
  <c r="R3316" i="1"/>
  <c r="O3316" i="1"/>
  <c r="N3316" i="1"/>
  <c r="M3316" i="1"/>
  <c r="T3315" i="1"/>
  <c r="S3315" i="1"/>
  <c r="R3315" i="1"/>
  <c r="O3315" i="1"/>
  <c r="N3315" i="1"/>
  <c r="M3315" i="1"/>
  <c r="T3314" i="1"/>
  <c r="S3314" i="1"/>
  <c r="R3314" i="1"/>
  <c r="O3314" i="1"/>
  <c r="N3314" i="1"/>
  <c r="M3314" i="1"/>
  <c r="T3313" i="1"/>
  <c r="S3313" i="1"/>
  <c r="R3313" i="1"/>
  <c r="O3313" i="1"/>
  <c r="N3313" i="1"/>
  <c r="M3313" i="1"/>
  <c r="T3312" i="1"/>
  <c r="S3312" i="1"/>
  <c r="R3312" i="1"/>
  <c r="O3312" i="1"/>
  <c r="N3312" i="1"/>
  <c r="M3312" i="1"/>
  <c r="T3311" i="1"/>
  <c r="S3311" i="1"/>
  <c r="R3311" i="1"/>
  <c r="O3311" i="1"/>
  <c r="N3311" i="1"/>
  <c r="M3311" i="1"/>
  <c r="T3310" i="1"/>
  <c r="S3310" i="1"/>
  <c r="R3310" i="1"/>
  <c r="O3310" i="1"/>
  <c r="N3310" i="1"/>
  <c r="M3310" i="1"/>
  <c r="T3309" i="1"/>
  <c r="S3309" i="1"/>
  <c r="R3309" i="1"/>
  <c r="O3309" i="1"/>
  <c r="N3309" i="1"/>
  <c r="M3309" i="1"/>
  <c r="T3308" i="1"/>
  <c r="S3308" i="1"/>
  <c r="R3308" i="1"/>
  <c r="O3308" i="1"/>
  <c r="N3308" i="1"/>
  <c r="M3308" i="1"/>
  <c r="T3307" i="1"/>
  <c r="S3307" i="1"/>
  <c r="R3307" i="1"/>
  <c r="O3307" i="1"/>
  <c r="N3307" i="1"/>
  <c r="M3307" i="1"/>
  <c r="T3306" i="1"/>
  <c r="S3306" i="1"/>
  <c r="R3306" i="1"/>
  <c r="O3306" i="1"/>
  <c r="N3306" i="1"/>
  <c r="M3306" i="1"/>
  <c r="T3305" i="1"/>
  <c r="S3305" i="1"/>
  <c r="R3305" i="1"/>
  <c r="O3305" i="1"/>
  <c r="N3305" i="1"/>
  <c r="M3305" i="1"/>
  <c r="T3304" i="1"/>
  <c r="S3304" i="1"/>
  <c r="R3304" i="1"/>
  <c r="O3304" i="1"/>
  <c r="N3304" i="1"/>
  <c r="M3304" i="1"/>
  <c r="T3303" i="1"/>
  <c r="S3303" i="1"/>
  <c r="R3303" i="1"/>
  <c r="O3303" i="1"/>
  <c r="N3303" i="1"/>
  <c r="M3303" i="1"/>
  <c r="T3302" i="1"/>
  <c r="S3302" i="1"/>
  <c r="R3302" i="1"/>
  <c r="O3302" i="1"/>
  <c r="N3302" i="1"/>
  <c r="M3302" i="1"/>
  <c r="T3301" i="1"/>
  <c r="S3301" i="1"/>
  <c r="R3301" i="1"/>
  <c r="O3301" i="1"/>
  <c r="N3301" i="1"/>
  <c r="M3301" i="1"/>
  <c r="T3300" i="1"/>
  <c r="S3300" i="1"/>
  <c r="R3300" i="1"/>
  <c r="O3300" i="1"/>
  <c r="N3300" i="1"/>
  <c r="M3300" i="1"/>
  <c r="T3299" i="1"/>
  <c r="S3299" i="1"/>
  <c r="R3299" i="1"/>
  <c r="O3299" i="1"/>
  <c r="N3299" i="1"/>
  <c r="M3299" i="1"/>
  <c r="T3298" i="1"/>
  <c r="S3298" i="1"/>
  <c r="R3298" i="1"/>
  <c r="O3298" i="1"/>
  <c r="N3298" i="1"/>
  <c r="M3298" i="1"/>
  <c r="T3297" i="1"/>
  <c r="S3297" i="1"/>
  <c r="R3297" i="1"/>
  <c r="O3297" i="1"/>
  <c r="N3297" i="1"/>
  <c r="M3297" i="1"/>
  <c r="T3296" i="1"/>
  <c r="S3296" i="1"/>
  <c r="R3296" i="1"/>
  <c r="O3296" i="1"/>
  <c r="N3296" i="1"/>
  <c r="M3296" i="1"/>
  <c r="T3295" i="1"/>
  <c r="S3295" i="1"/>
  <c r="R3295" i="1"/>
  <c r="O3295" i="1"/>
  <c r="N3295" i="1"/>
  <c r="M3295" i="1"/>
  <c r="T3294" i="1"/>
  <c r="S3294" i="1"/>
  <c r="R3294" i="1"/>
  <c r="O3294" i="1"/>
  <c r="N3294" i="1"/>
  <c r="M3294" i="1"/>
  <c r="T3293" i="1"/>
  <c r="S3293" i="1"/>
  <c r="R3293" i="1"/>
  <c r="O3293" i="1"/>
  <c r="N3293" i="1"/>
  <c r="M3293" i="1"/>
  <c r="T3292" i="1"/>
  <c r="S3292" i="1"/>
  <c r="R3292" i="1"/>
  <c r="O3292" i="1"/>
  <c r="N3292" i="1"/>
  <c r="M3292" i="1"/>
  <c r="T3291" i="1"/>
  <c r="S3291" i="1"/>
  <c r="R3291" i="1"/>
  <c r="O3291" i="1"/>
  <c r="N3291" i="1"/>
  <c r="M3291" i="1"/>
  <c r="T3290" i="1"/>
  <c r="S3290" i="1"/>
  <c r="R3290" i="1"/>
  <c r="O3290" i="1"/>
  <c r="N3290" i="1"/>
  <c r="M3290" i="1"/>
  <c r="T3289" i="1"/>
  <c r="S3289" i="1"/>
  <c r="R3289" i="1"/>
  <c r="O3289" i="1"/>
  <c r="N3289" i="1"/>
  <c r="M3289" i="1"/>
  <c r="T3288" i="1"/>
  <c r="S3288" i="1"/>
  <c r="R3288" i="1"/>
  <c r="O3288" i="1"/>
  <c r="N3288" i="1"/>
  <c r="M3288" i="1"/>
  <c r="T3287" i="1"/>
  <c r="S3287" i="1"/>
  <c r="R3287" i="1"/>
  <c r="O3287" i="1"/>
  <c r="N3287" i="1"/>
  <c r="M3287" i="1"/>
  <c r="T3286" i="1"/>
  <c r="S3286" i="1"/>
  <c r="R3286" i="1"/>
  <c r="O3286" i="1"/>
  <c r="N3286" i="1"/>
  <c r="M3286" i="1"/>
  <c r="T3285" i="1"/>
  <c r="S3285" i="1"/>
  <c r="R3285" i="1"/>
  <c r="O3285" i="1"/>
  <c r="N3285" i="1"/>
  <c r="M3285" i="1"/>
  <c r="T3284" i="1"/>
  <c r="S3284" i="1"/>
  <c r="R3284" i="1"/>
  <c r="O3284" i="1"/>
  <c r="N3284" i="1"/>
  <c r="M3284" i="1"/>
  <c r="T3283" i="1"/>
  <c r="S3283" i="1"/>
  <c r="R3283" i="1"/>
  <c r="O3283" i="1"/>
  <c r="N3283" i="1"/>
  <c r="M3283" i="1"/>
  <c r="T3282" i="1"/>
  <c r="S3282" i="1"/>
  <c r="R3282" i="1"/>
  <c r="O3282" i="1"/>
  <c r="N3282" i="1"/>
  <c r="M3282" i="1"/>
  <c r="T3281" i="1"/>
  <c r="S3281" i="1"/>
  <c r="R3281" i="1"/>
  <c r="O3281" i="1"/>
  <c r="N3281" i="1"/>
  <c r="M3281" i="1"/>
  <c r="T3280" i="1"/>
  <c r="S3280" i="1"/>
  <c r="R3280" i="1"/>
  <c r="O3280" i="1"/>
  <c r="N3280" i="1"/>
  <c r="M3280" i="1"/>
  <c r="T3279" i="1"/>
  <c r="S3279" i="1"/>
  <c r="R3279" i="1"/>
  <c r="O3279" i="1"/>
  <c r="N3279" i="1"/>
  <c r="M3279" i="1"/>
  <c r="T3278" i="1"/>
  <c r="S3278" i="1"/>
  <c r="R3278" i="1"/>
  <c r="O3278" i="1"/>
  <c r="N3278" i="1"/>
  <c r="M3278" i="1"/>
  <c r="T3277" i="1"/>
  <c r="S3277" i="1"/>
  <c r="R3277" i="1"/>
  <c r="O3277" i="1"/>
  <c r="N3277" i="1"/>
  <c r="M3277" i="1"/>
  <c r="T3276" i="1"/>
  <c r="S3276" i="1"/>
  <c r="R3276" i="1"/>
  <c r="O3276" i="1"/>
  <c r="N3276" i="1"/>
  <c r="M3276" i="1"/>
  <c r="T3275" i="1"/>
  <c r="S3275" i="1"/>
  <c r="R3275" i="1"/>
  <c r="O3275" i="1"/>
  <c r="N3275" i="1"/>
  <c r="M3275" i="1"/>
  <c r="T3274" i="1"/>
  <c r="S3274" i="1"/>
  <c r="R3274" i="1"/>
  <c r="O3274" i="1"/>
  <c r="N3274" i="1"/>
  <c r="M3274" i="1"/>
  <c r="T3273" i="1"/>
  <c r="S3273" i="1"/>
  <c r="R3273" i="1"/>
  <c r="O3273" i="1"/>
  <c r="N3273" i="1"/>
  <c r="M3273" i="1"/>
  <c r="T3272" i="1"/>
  <c r="S3272" i="1"/>
  <c r="R3272" i="1"/>
  <c r="O3272" i="1"/>
  <c r="N3272" i="1"/>
  <c r="M3272" i="1"/>
  <c r="T3271" i="1"/>
  <c r="S3271" i="1"/>
  <c r="R3271" i="1"/>
  <c r="O3271" i="1"/>
  <c r="N3271" i="1"/>
  <c r="M3271" i="1"/>
  <c r="T3270" i="1"/>
  <c r="S3270" i="1"/>
  <c r="R3270" i="1"/>
  <c r="O3270" i="1"/>
  <c r="N3270" i="1"/>
  <c r="M3270" i="1"/>
  <c r="T3269" i="1"/>
  <c r="S3269" i="1"/>
  <c r="R3269" i="1"/>
  <c r="O3269" i="1"/>
  <c r="N3269" i="1"/>
  <c r="M3269" i="1"/>
  <c r="T3268" i="1"/>
  <c r="S3268" i="1"/>
  <c r="R3268" i="1"/>
  <c r="O3268" i="1"/>
  <c r="N3268" i="1"/>
  <c r="M3268" i="1"/>
  <c r="T3267" i="1"/>
  <c r="S3267" i="1"/>
  <c r="R3267" i="1"/>
  <c r="O3267" i="1"/>
  <c r="N3267" i="1"/>
  <c r="M3267" i="1"/>
  <c r="T3266" i="1"/>
  <c r="S3266" i="1"/>
  <c r="R3266" i="1"/>
  <c r="O3266" i="1"/>
  <c r="N3266" i="1"/>
  <c r="M3266" i="1"/>
  <c r="T3265" i="1"/>
  <c r="S3265" i="1"/>
  <c r="R3265" i="1"/>
  <c r="O3265" i="1"/>
  <c r="N3265" i="1"/>
  <c r="M3265" i="1"/>
  <c r="T3264" i="1"/>
  <c r="S3264" i="1"/>
  <c r="R3264" i="1"/>
  <c r="O3264" i="1"/>
  <c r="N3264" i="1"/>
  <c r="M3264" i="1"/>
  <c r="T3263" i="1"/>
  <c r="S3263" i="1"/>
  <c r="R3263" i="1"/>
  <c r="O3263" i="1"/>
  <c r="N3263" i="1"/>
  <c r="M3263" i="1"/>
  <c r="T3262" i="1"/>
  <c r="S3262" i="1"/>
  <c r="R3262" i="1"/>
  <c r="O3262" i="1"/>
  <c r="N3262" i="1"/>
  <c r="M3262" i="1"/>
  <c r="T3261" i="1"/>
  <c r="S3261" i="1"/>
  <c r="R3261" i="1"/>
  <c r="O3261" i="1"/>
  <c r="N3261" i="1"/>
  <c r="M3261" i="1"/>
  <c r="T3260" i="1"/>
  <c r="S3260" i="1"/>
  <c r="R3260" i="1"/>
  <c r="O3260" i="1"/>
  <c r="N3260" i="1"/>
  <c r="M3260" i="1"/>
  <c r="T3259" i="1"/>
  <c r="S3259" i="1"/>
  <c r="R3259" i="1"/>
  <c r="O3259" i="1"/>
  <c r="N3259" i="1"/>
  <c r="M3259" i="1"/>
  <c r="T3258" i="1"/>
  <c r="S3258" i="1"/>
  <c r="R3258" i="1"/>
  <c r="O3258" i="1"/>
  <c r="N3258" i="1"/>
  <c r="M3258" i="1"/>
  <c r="T3257" i="1"/>
  <c r="S3257" i="1"/>
  <c r="R3257" i="1"/>
  <c r="O3257" i="1"/>
  <c r="N3257" i="1"/>
  <c r="M3257" i="1"/>
  <c r="T3256" i="1"/>
  <c r="S3256" i="1"/>
  <c r="R3256" i="1"/>
  <c r="O3256" i="1"/>
  <c r="N3256" i="1"/>
  <c r="M3256" i="1"/>
  <c r="T3255" i="1"/>
  <c r="S3255" i="1"/>
  <c r="R3255" i="1"/>
  <c r="O3255" i="1"/>
  <c r="N3255" i="1"/>
  <c r="M3255" i="1"/>
  <c r="T3254" i="1"/>
  <c r="S3254" i="1"/>
  <c r="R3254" i="1"/>
  <c r="O3254" i="1"/>
  <c r="N3254" i="1"/>
  <c r="M3254" i="1"/>
  <c r="T3253" i="1"/>
  <c r="S3253" i="1"/>
  <c r="R3253" i="1"/>
  <c r="O3253" i="1"/>
  <c r="N3253" i="1"/>
  <c r="M3253" i="1"/>
  <c r="T3252" i="1"/>
  <c r="S3252" i="1"/>
  <c r="R3252" i="1"/>
  <c r="O3252" i="1"/>
  <c r="N3252" i="1"/>
  <c r="M3252" i="1"/>
  <c r="T3251" i="1"/>
  <c r="S3251" i="1"/>
  <c r="R3251" i="1"/>
  <c r="O3251" i="1"/>
  <c r="N3251" i="1"/>
  <c r="M3251" i="1"/>
  <c r="T3250" i="1"/>
  <c r="S3250" i="1"/>
  <c r="R3250" i="1"/>
  <c r="O3250" i="1"/>
  <c r="N3250" i="1"/>
  <c r="M3250" i="1"/>
  <c r="T3249" i="1"/>
  <c r="S3249" i="1"/>
  <c r="R3249" i="1"/>
  <c r="O3249" i="1"/>
  <c r="N3249" i="1"/>
  <c r="M3249" i="1"/>
  <c r="T3248" i="1"/>
  <c r="S3248" i="1"/>
  <c r="R3248" i="1"/>
  <c r="O3248" i="1"/>
  <c r="N3248" i="1"/>
  <c r="M3248" i="1"/>
  <c r="T3247" i="1"/>
  <c r="S3247" i="1"/>
  <c r="R3247" i="1"/>
  <c r="O3247" i="1"/>
  <c r="N3247" i="1"/>
  <c r="M3247" i="1"/>
  <c r="T3246" i="1"/>
  <c r="S3246" i="1"/>
  <c r="R3246" i="1"/>
  <c r="O3246" i="1"/>
  <c r="N3246" i="1"/>
  <c r="M3246" i="1"/>
  <c r="T3245" i="1"/>
  <c r="S3245" i="1"/>
  <c r="R3245" i="1"/>
  <c r="O3245" i="1"/>
  <c r="N3245" i="1"/>
  <c r="M3245" i="1"/>
  <c r="T3244" i="1"/>
  <c r="S3244" i="1"/>
  <c r="R3244" i="1"/>
  <c r="O3244" i="1"/>
  <c r="N3244" i="1"/>
  <c r="M3244" i="1"/>
  <c r="T3243" i="1"/>
  <c r="S3243" i="1"/>
  <c r="R3243" i="1"/>
  <c r="O3243" i="1"/>
  <c r="N3243" i="1"/>
  <c r="M3243" i="1"/>
  <c r="T3242" i="1"/>
  <c r="S3242" i="1"/>
  <c r="R3242" i="1"/>
  <c r="O3242" i="1"/>
  <c r="N3242" i="1"/>
  <c r="M3242" i="1"/>
  <c r="T3241" i="1"/>
  <c r="S3241" i="1"/>
  <c r="R3241" i="1"/>
  <c r="O3241" i="1"/>
  <c r="N3241" i="1"/>
  <c r="M3241" i="1"/>
  <c r="T3240" i="1"/>
  <c r="S3240" i="1"/>
  <c r="R3240" i="1"/>
  <c r="O3240" i="1"/>
  <c r="N3240" i="1"/>
  <c r="M3240" i="1"/>
  <c r="T3239" i="1"/>
  <c r="S3239" i="1"/>
  <c r="R3239" i="1"/>
  <c r="O3239" i="1"/>
  <c r="N3239" i="1"/>
  <c r="M3239" i="1"/>
  <c r="T3238" i="1"/>
  <c r="S3238" i="1"/>
  <c r="R3238" i="1"/>
  <c r="O3238" i="1"/>
  <c r="N3238" i="1"/>
  <c r="M3238" i="1"/>
  <c r="T3237" i="1"/>
  <c r="S3237" i="1"/>
  <c r="R3237" i="1"/>
  <c r="O3237" i="1"/>
  <c r="N3237" i="1"/>
  <c r="M3237" i="1"/>
  <c r="T3236" i="1"/>
  <c r="S3236" i="1"/>
  <c r="R3236" i="1"/>
  <c r="O3236" i="1"/>
  <c r="N3236" i="1"/>
  <c r="M3236" i="1"/>
  <c r="T3235" i="1"/>
  <c r="S3235" i="1"/>
  <c r="R3235" i="1"/>
  <c r="O3235" i="1"/>
  <c r="N3235" i="1"/>
  <c r="M3235" i="1"/>
  <c r="T3234" i="1"/>
  <c r="S3234" i="1"/>
  <c r="R3234" i="1"/>
  <c r="O3234" i="1"/>
  <c r="N3234" i="1"/>
  <c r="M3234" i="1"/>
  <c r="T3233" i="1"/>
  <c r="S3233" i="1"/>
  <c r="R3233" i="1"/>
  <c r="O3233" i="1"/>
  <c r="N3233" i="1"/>
  <c r="M3233" i="1"/>
  <c r="T3232" i="1"/>
  <c r="S3232" i="1"/>
  <c r="R3232" i="1"/>
  <c r="O3232" i="1"/>
  <c r="N3232" i="1"/>
  <c r="M3232" i="1"/>
  <c r="T3231" i="1"/>
  <c r="S3231" i="1"/>
  <c r="R3231" i="1"/>
  <c r="O3231" i="1"/>
  <c r="N3231" i="1"/>
  <c r="M3231" i="1"/>
  <c r="T3230" i="1"/>
  <c r="S3230" i="1"/>
  <c r="R3230" i="1"/>
  <c r="O3230" i="1"/>
  <c r="N3230" i="1"/>
  <c r="M3230" i="1"/>
  <c r="T3229" i="1"/>
  <c r="S3229" i="1"/>
  <c r="R3229" i="1"/>
  <c r="O3229" i="1"/>
  <c r="N3229" i="1"/>
  <c r="M3229" i="1"/>
  <c r="T3228" i="1"/>
  <c r="S3228" i="1"/>
  <c r="R3228" i="1"/>
  <c r="O3228" i="1"/>
  <c r="N3228" i="1"/>
  <c r="M3228" i="1"/>
  <c r="T3227" i="1"/>
  <c r="S3227" i="1"/>
  <c r="R3227" i="1"/>
  <c r="O3227" i="1"/>
  <c r="N3227" i="1"/>
  <c r="M3227" i="1"/>
  <c r="T3226" i="1"/>
  <c r="S3226" i="1"/>
  <c r="R3226" i="1"/>
  <c r="O3226" i="1"/>
  <c r="N3226" i="1"/>
  <c r="M3226" i="1"/>
  <c r="T3225" i="1"/>
  <c r="S3225" i="1"/>
  <c r="R3225" i="1"/>
  <c r="O3225" i="1"/>
  <c r="N3225" i="1"/>
  <c r="M3225" i="1"/>
  <c r="T3224" i="1"/>
  <c r="S3224" i="1"/>
  <c r="R3224" i="1"/>
  <c r="O3224" i="1"/>
  <c r="N3224" i="1"/>
  <c r="M3224" i="1"/>
  <c r="T3223" i="1"/>
  <c r="S3223" i="1"/>
  <c r="R3223" i="1"/>
  <c r="O3223" i="1"/>
  <c r="N3223" i="1"/>
  <c r="M3223" i="1"/>
  <c r="T3222" i="1"/>
  <c r="S3222" i="1"/>
  <c r="R3222" i="1"/>
  <c r="O3222" i="1"/>
  <c r="N3222" i="1"/>
  <c r="M3222" i="1"/>
  <c r="T3221" i="1"/>
  <c r="S3221" i="1"/>
  <c r="R3221" i="1"/>
  <c r="O3221" i="1"/>
  <c r="N3221" i="1"/>
  <c r="M3221" i="1"/>
  <c r="T3220" i="1"/>
  <c r="S3220" i="1"/>
  <c r="R3220" i="1"/>
  <c r="O3220" i="1"/>
  <c r="N3220" i="1"/>
  <c r="M3220" i="1"/>
  <c r="T3219" i="1"/>
  <c r="S3219" i="1"/>
  <c r="R3219" i="1"/>
  <c r="O3219" i="1"/>
  <c r="N3219" i="1"/>
  <c r="M3219" i="1"/>
  <c r="T3218" i="1"/>
  <c r="S3218" i="1"/>
  <c r="R3218" i="1"/>
  <c r="O3218" i="1"/>
  <c r="N3218" i="1"/>
  <c r="M3218" i="1"/>
  <c r="T3217" i="1"/>
  <c r="S3217" i="1"/>
  <c r="R3217" i="1"/>
  <c r="O3217" i="1"/>
  <c r="N3217" i="1"/>
  <c r="M3217" i="1"/>
  <c r="T3216" i="1"/>
  <c r="S3216" i="1"/>
  <c r="R3216" i="1"/>
  <c r="O3216" i="1"/>
  <c r="N3216" i="1"/>
  <c r="M3216" i="1"/>
  <c r="T3215" i="1"/>
  <c r="S3215" i="1"/>
  <c r="R3215" i="1"/>
  <c r="O3215" i="1"/>
  <c r="N3215" i="1"/>
  <c r="M3215" i="1"/>
  <c r="T3214" i="1"/>
  <c r="S3214" i="1"/>
  <c r="R3214" i="1"/>
  <c r="O3214" i="1"/>
  <c r="N3214" i="1"/>
  <c r="M3214" i="1"/>
  <c r="T3213" i="1"/>
  <c r="S3213" i="1"/>
  <c r="R3213" i="1"/>
  <c r="O3213" i="1"/>
  <c r="N3213" i="1"/>
  <c r="M3213" i="1"/>
  <c r="T3212" i="1"/>
  <c r="S3212" i="1"/>
  <c r="R3212" i="1"/>
  <c r="O3212" i="1"/>
  <c r="N3212" i="1"/>
  <c r="M3212" i="1"/>
  <c r="T3211" i="1"/>
  <c r="S3211" i="1"/>
  <c r="R3211" i="1"/>
  <c r="O3211" i="1"/>
  <c r="N3211" i="1"/>
  <c r="M3211" i="1"/>
  <c r="T3210" i="1"/>
  <c r="S3210" i="1"/>
  <c r="R3210" i="1"/>
  <c r="O3210" i="1"/>
  <c r="N3210" i="1"/>
  <c r="M3210" i="1"/>
  <c r="T3209" i="1"/>
  <c r="S3209" i="1"/>
  <c r="R3209" i="1"/>
  <c r="O3209" i="1"/>
  <c r="N3209" i="1"/>
  <c r="M3209" i="1"/>
  <c r="T3208" i="1"/>
  <c r="S3208" i="1"/>
  <c r="R3208" i="1"/>
  <c r="O3208" i="1"/>
  <c r="N3208" i="1"/>
  <c r="M3208" i="1"/>
  <c r="T3207" i="1"/>
  <c r="S3207" i="1"/>
  <c r="R3207" i="1"/>
  <c r="O3207" i="1"/>
  <c r="N3207" i="1"/>
  <c r="M3207" i="1"/>
  <c r="T3206" i="1"/>
  <c r="S3206" i="1"/>
  <c r="R3206" i="1"/>
  <c r="O3206" i="1"/>
  <c r="N3206" i="1"/>
  <c r="M3206" i="1"/>
  <c r="T3205" i="1"/>
  <c r="S3205" i="1"/>
  <c r="R3205" i="1"/>
  <c r="O3205" i="1"/>
  <c r="N3205" i="1"/>
  <c r="M3205" i="1"/>
  <c r="T3204" i="1"/>
  <c r="S3204" i="1"/>
  <c r="R3204" i="1"/>
  <c r="O3204" i="1"/>
  <c r="N3204" i="1"/>
  <c r="M3204" i="1"/>
  <c r="T3203" i="1"/>
  <c r="S3203" i="1"/>
  <c r="R3203" i="1"/>
  <c r="O3203" i="1"/>
  <c r="N3203" i="1"/>
  <c r="M3203" i="1"/>
  <c r="T3202" i="1"/>
  <c r="S3202" i="1"/>
  <c r="R3202" i="1"/>
  <c r="O3202" i="1"/>
  <c r="N3202" i="1"/>
  <c r="M3202" i="1"/>
  <c r="T3201" i="1"/>
  <c r="S3201" i="1"/>
  <c r="R3201" i="1"/>
  <c r="O3201" i="1"/>
  <c r="N3201" i="1"/>
  <c r="M3201" i="1"/>
  <c r="T3200" i="1"/>
  <c r="S3200" i="1"/>
  <c r="R3200" i="1"/>
  <c r="O3200" i="1"/>
  <c r="N3200" i="1"/>
  <c r="M3200" i="1"/>
  <c r="T3199" i="1"/>
  <c r="S3199" i="1"/>
  <c r="R3199" i="1"/>
  <c r="O3199" i="1"/>
  <c r="N3199" i="1"/>
  <c r="M3199" i="1"/>
  <c r="T3198" i="1"/>
  <c r="S3198" i="1"/>
  <c r="R3198" i="1"/>
  <c r="O3198" i="1"/>
  <c r="N3198" i="1"/>
  <c r="M3198" i="1"/>
  <c r="T3197" i="1"/>
  <c r="S3197" i="1"/>
  <c r="R3197" i="1"/>
  <c r="O3197" i="1"/>
  <c r="N3197" i="1"/>
  <c r="M3197" i="1"/>
  <c r="T3196" i="1"/>
  <c r="S3196" i="1"/>
  <c r="R3196" i="1"/>
  <c r="O3196" i="1"/>
  <c r="N3196" i="1"/>
  <c r="M3196" i="1"/>
  <c r="T3195" i="1"/>
  <c r="S3195" i="1"/>
  <c r="R3195" i="1"/>
  <c r="O3195" i="1"/>
  <c r="N3195" i="1"/>
  <c r="M3195" i="1"/>
  <c r="T3194" i="1"/>
  <c r="S3194" i="1"/>
  <c r="R3194" i="1"/>
  <c r="O3194" i="1"/>
  <c r="N3194" i="1"/>
  <c r="M3194" i="1"/>
  <c r="T3193" i="1"/>
  <c r="S3193" i="1"/>
  <c r="R3193" i="1"/>
  <c r="O3193" i="1"/>
  <c r="N3193" i="1"/>
  <c r="M3193" i="1"/>
  <c r="T3192" i="1"/>
  <c r="S3192" i="1"/>
  <c r="R3192" i="1"/>
  <c r="O3192" i="1"/>
  <c r="N3192" i="1"/>
  <c r="M3192" i="1"/>
  <c r="T3191" i="1"/>
  <c r="S3191" i="1"/>
  <c r="R3191" i="1"/>
  <c r="O3191" i="1"/>
  <c r="N3191" i="1"/>
  <c r="M3191" i="1"/>
  <c r="T3190" i="1"/>
  <c r="S3190" i="1"/>
  <c r="R3190" i="1"/>
  <c r="O3190" i="1"/>
  <c r="N3190" i="1"/>
  <c r="M3190" i="1"/>
  <c r="T3189" i="1"/>
  <c r="S3189" i="1"/>
  <c r="R3189" i="1"/>
  <c r="O3189" i="1"/>
  <c r="N3189" i="1"/>
  <c r="M3189" i="1"/>
  <c r="T3188" i="1"/>
  <c r="S3188" i="1"/>
  <c r="R3188" i="1"/>
  <c r="O3188" i="1"/>
  <c r="N3188" i="1"/>
  <c r="M3188" i="1"/>
  <c r="T3187" i="1"/>
  <c r="S3187" i="1"/>
  <c r="R3187" i="1"/>
  <c r="O3187" i="1"/>
  <c r="N3187" i="1"/>
  <c r="M3187" i="1"/>
  <c r="T3186" i="1"/>
  <c r="S3186" i="1"/>
  <c r="R3186" i="1"/>
  <c r="O3186" i="1"/>
  <c r="N3186" i="1"/>
  <c r="M3186" i="1"/>
  <c r="T3185" i="1"/>
  <c r="S3185" i="1"/>
  <c r="R3185" i="1"/>
  <c r="O3185" i="1"/>
  <c r="N3185" i="1"/>
  <c r="M3185" i="1"/>
  <c r="T3184" i="1"/>
  <c r="S3184" i="1"/>
  <c r="R3184" i="1"/>
  <c r="O3184" i="1"/>
  <c r="N3184" i="1"/>
  <c r="M3184" i="1"/>
  <c r="T3183" i="1"/>
  <c r="S3183" i="1"/>
  <c r="R3183" i="1"/>
  <c r="O3183" i="1"/>
  <c r="N3183" i="1"/>
  <c r="M3183" i="1"/>
  <c r="T3182" i="1"/>
  <c r="S3182" i="1"/>
  <c r="R3182" i="1"/>
  <c r="O3182" i="1"/>
  <c r="N3182" i="1"/>
  <c r="M3182" i="1"/>
  <c r="T3181" i="1"/>
  <c r="S3181" i="1"/>
  <c r="R3181" i="1"/>
  <c r="O3181" i="1"/>
  <c r="N3181" i="1"/>
  <c r="M3181" i="1"/>
  <c r="T3180" i="1"/>
  <c r="S3180" i="1"/>
  <c r="R3180" i="1"/>
  <c r="O3180" i="1"/>
  <c r="N3180" i="1"/>
  <c r="M3180" i="1"/>
  <c r="T3179" i="1"/>
  <c r="S3179" i="1"/>
  <c r="R3179" i="1"/>
  <c r="O3179" i="1"/>
  <c r="N3179" i="1"/>
  <c r="M3179" i="1"/>
  <c r="T3178" i="1"/>
  <c r="S3178" i="1"/>
  <c r="R3178" i="1"/>
  <c r="O3178" i="1"/>
  <c r="N3178" i="1"/>
  <c r="M3178" i="1"/>
  <c r="T3177" i="1"/>
  <c r="S3177" i="1"/>
  <c r="R3177" i="1"/>
  <c r="O3177" i="1"/>
  <c r="N3177" i="1"/>
  <c r="M3177" i="1"/>
  <c r="T3176" i="1"/>
  <c r="S3176" i="1"/>
  <c r="R3176" i="1"/>
  <c r="O3176" i="1"/>
  <c r="N3176" i="1"/>
  <c r="M3176" i="1"/>
  <c r="T3175" i="1"/>
  <c r="S3175" i="1"/>
  <c r="R3175" i="1"/>
  <c r="O3175" i="1"/>
  <c r="N3175" i="1"/>
  <c r="M3175" i="1"/>
  <c r="T3174" i="1"/>
  <c r="S3174" i="1"/>
  <c r="R3174" i="1"/>
  <c r="O3174" i="1"/>
  <c r="N3174" i="1"/>
  <c r="M3174" i="1"/>
  <c r="T3173" i="1"/>
  <c r="S3173" i="1"/>
  <c r="R3173" i="1"/>
  <c r="O3173" i="1"/>
  <c r="N3173" i="1"/>
  <c r="M3173" i="1"/>
  <c r="T3172" i="1"/>
  <c r="S3172" i="1"/>
  <c r="R3172" i="1"/>
  <c r="O3172" i="1"/>
  <c r="N3172" i="1"/>
  <c r="M3172" i="1"/>
  <c r="T3171" i="1"/>
  <c r="S3171" i="1"/>
  <c r="R3171" i="1"/>
  <c r="O3171" i="1"/>
  <c r="N3171" i="1"/>
  <c r="M3171" i="1"/>
  <c r="T3170" i="1"/>
  <c r="S3170" i="1"/>
  <c r="R3170" i="1"/>
  <c r="O3170" i="1"/>
  <c r="N3170" i="1"/>
  <c r="M3170" i="1"/>
  <c r="T3169" i="1"/>
  <c r="S3169" i="1"/>
  <c r="R3169" i="1"/>
  <c r="O3169" i="1"/>
  <c r="N3169" i="1"/>
  <c r="M3169" i="1"/>
  <c r="T3168" i="1"/>
  <c r="S3168" i="1"/>
  <c r="R3168" i="1"/>
  <c r="O3168" i="1"/>
  <c r="N3168" i="1"/>
  <c r="M3168" i="1"/>
  <c r="T3167" i="1"/>
  <c r="S3167" i="1"/>
  <c r="R3167" i="1"/>
  <c r="O3167" i="1"/>
  <c r="N3167" i="1"/>
  <c r="M3167" i="1"/>
  <c r="T3166" i="1"/>
  <c r="S3166" i="1"/>
  <c r="R3166" i="1"/>
  <c r="O3166" i="1"/>
  <c r="N3166" i="1"/>
  <c r="M3166" i="1"/>
  <c r="T3165" i="1"/>
  <c r="S3165" i="1"/>
  <c r="R3165" i="1"/>
  <c r="O3165" i="1"/>
  <c r="N3165" i="1"/>
  <c r="M3165" i="1"/>
  <c r="T3164" i="1"/>
  <c r="S3164" i="1"/>
  <c r="R3164" i="1"/>
  <c r="O3164" i="1"/>
  <c r="N3164" i="1"/>
  <c r="M3164" i="1"/>
  <c r="T3163" i="1"/>
  <c r="S3163" i="1"/>
  <c r="R3163" i="1"/>
  <c r="O3163" i="1"/>
  <c r="N3163" i="1"/>
  <c r="M3163" i="1"/>
  <c r="T3162" i="1"/>
  <c r="S3162" i="1"/>
  <c r="R3162" i="1"/>
  <c r="O3162" i="1"/>
  <c r="N3162" i="1"/>
  <c r="M3162" i="1"/>
  <c r="T3161" i="1"/>
  <c r="S3161" i="1"/>
  <c r="R3161" i="1"/>
  <c r="O3161" i="1"/>
  <c r="N3161" i="1"/>
  <c r="M3161" i="1"/>
  <c r="T3160" i="1"/>
  <c r="S3160" i="1"/>
  <c r="R3160" i="1"/>
  <c r="O3160" i="1"/>
  <c r="N3160" i="1"/>
  <c r="M3160" i="1"/>
  <c r="T3159" i="1"/>
  <c r="S3159" i="1"/>
  <c r="R3159" i="1"/>
  <c r="O3159" i="1"/>
  <c r="N3159" i="1"/>
  <c r="M3159" i="1"/>
  <c r="T3158" i="1"/>
  <c r="S3158" i="1"/>
  <c r="R3158" i="1"/>
  <c r="O3158" i="1"/>
  <c r="N3158" i="1"/>
  <c r="M3158" i="1"/>
  <c r="T3157" i="1"/>
  <c r="S3157" i="1"/>
  <c r="R3157" i="1"/>
  <c r="O3157" i="1"/>
  <c r="N3157" i="1"/>
  <c r="M3157" i="1"/>
  <c r="T3156" i="1"/>
  <c r="S3156" i="1"/>
  <c r="R3156" i="1"/>
  <c r="O3156" i="1"/>
  <c r="N3156" i="1"/>
  <c r="M3156" i="1"/>
  <c r="T3155" i="1"/>
  <c r="S3155" i="1"/>
  <c r="R3155" i="1"/>
  <c r="O3155" i="1"/>
  <c r="N3155" i="1"/>
  <c r="M3155" i="1"/>
  <c r="T3154" i="1"/>
  <c r="S3154" i="1"/>
  <c r="R3154" i="1"/>
  <c r="O3154" i="1"/>
  <c r="N3154" i="1"/>
  <c r="M3154" i="1"/>
  <c r="T3153" i="1"/>
  <c r="S3153" i="1"/>
  <c r="R3153" i="1"/>
  <c r="O3153" i="1"/>
  <c r="N3153" i="1"/>
  <c r="M3153" i="1"/>
  <c r="T3152" i="1"/>
  <c r="S3152" i="1"/>
  <c r="R3152" i="1"/>
  <c r="O3152" i="1"/>
  <c r="N3152" i="1"/>
  <c r="M3152" i="1"/>
  <c r="T3151" i="1"/>
  <c r="S3151" i="1"/>
  <c r="R3151" i="1"/>
  <c r="O3151" i="1"/>
  <c r="N3151" i="1"/>
  <c r="M3151" i="1"/>
  <c r="T3150" i="1"/>
  <c r="S3150" i="1"/>
  <c r="R3150" i="1"/>
  <c r="O3150" i="1"/>
  <c r="N3150" i="1"/>
  <c r="M3150" i="1"/>
  <c r="T3149" i="1"/>
  <c r="S3149" i="1"/>
  <c r="R3149" i="1"/>
  <c r="O3149" i="1"/>
  <c r="N3149" i="1"/>
  <c r="M3149" i="1"/>
  <c r="T3148" i="1"/>
  <c r="S3148" i="1"/>
  <c r="R3148" i="1"/>
  <c r="O3148" i="1"/>
  <c r="N3148" i="1"/>
  <c r="M3148" i="1"/>
  <c r="T3147" i="1"/>
  <c r="S3147" i="1"/>
  <c r="R3147" i="1"/>
  <c r="O3147" i="1"/>
  <c r="N3147" i="1"/>
  <c r="M3147" i="1"/>
  <c r="T3146" i="1"/>
  <c r="S3146" i="1"/>
  <c r="R3146" i="1"/>
  <c r="O3146" i="1"/>
  <c r="N3146" i="1"/>
  <c r="M3146" i="1"/>
  <c r="T3145" i="1"/>
  <c r="S3145" i="1"/>
  <c r="R3145" i="1"/>
  <c r="O3145" i="1"/>
  <c r="N3145" i="1"/>
  <c r="M3145" i="1"/>
  <c r="T3144" i="1"/>
  <c r="S3144" i="1"/>
  <c r="R3144" i="1"/>
  <c r="O3144" i="1"/>
  <c r="N3144" i="1"/>
  <c r="M3144" i="1"/>
  <c r="T3143" i="1"/>
  <c r="S3143" i="1"/>
  <c r="R3143" i="1"/>
  <c r="O3143" i="1"/>
  <c r="N3143" i="1"/>
  <c r="M3143" i="1"/>
  <c r="T3142" i="1"/>
  <c r="S3142" i="1"/>
  <c r="R3142" i="1"/>
  <c r="O3142" i="1"/>
  <c r="N3142" i="1"/>
  <c r="M3142" i="1"/>
  <c r="T3141" i="1"/>
  <c r="S3141" i="1"/>
  <c r="R3141" i="1"/>
  <c r="O3141" i="1"/>
  <c r="N3141" i="1"/>
  <c r="M3141" i="1"/>
  <c r="T3140" i="1"/>
  <c r="S3140" i="1"/>
  <c r="R3140" i="1"/>
  <c r="O3140" i="1"/>
  <c r="N3140" i="1"/>
  <c r="M3140" i="1"/>
  <c r="T3139" i="1"/>
  <c r="S3139" i="1"/>
  <c r="R3139" i="1"/>
  <c r="O3139" i="1"/>
  <c r="N3139" i="1"/>
  <c r="M3139" i="1"/>
  <c r="T3138" i="1"/>
  <c r="S3138" i="1"/>
  <c r="R3138" i="1"/>
  <c r="O3138" i="1"/>
  <c r="N3138" i="1"/>
  <c r="M3138" i="1"/>
  <c r="T3137" i="1"/>
  <c r="S3137" i="1"/>
  <c r="R3137" i="1"/>
  <c r="O3137" i="1"/>
  <c r="N3137" i="1"/>
  <c r="M3137" i="1"/>
  <c r="T3136" i="1"/>
  <c r="S3136" i="1"/>
  <c r="R3136" i="1"/>
  <c r="O3136" i="1"/>
  <c r="N3136" i="1"/>
  <c r="M3136" i="1"/>
  <c r="T3135" i="1"/>
  <c r="S3135" i="1"/>
  <c r="R3135" i="1"/>
  <c r="O3135" i="1"/>
  <c r="N3135" i="1"/>
  <c r="M3135" i="1"/>
  <c r="T3134" i="1"/>
  <c r="S3134" i="1"/>
  <c r="R3134" i="1"/>
  <c r="O3134" i="1"/>
  <c r="N3134" i="1"/>
  <c r="M3134" i="1"/>
  <c r="T3133" i="1"/>
  <c r="S3133" i="1"/>
  <c r="R3133" i="1"/>
  <c r="O3133" i="1"/>
  <c r="N3133" i="1"/>
  <c r="M3133" i="1"/>
  <c r="T3132" i="1"/>
  <c r="S3132" i="1"/>
  <c r="R3132" i="1"/>
  <c r="O3132" i="1"/>
  <c r="N3132" i="1"/>
  <c r="M3132" i="1"/>
  <c r="T3131" i="1"/>
  <c r="S3131" i="1"/>
  <c r="R3131" i="1"/>
  <c r="O3131" i="1"/>
  <c r="N3131" i="1"/>
  <c r="M3131" i="1"/>
  <c r="T3130" i="1"/>
  <c r="S3130" i="1"/>
  <c r="R3130" i="1"/>
  <c r="O3130" i="1"/>
  <c r="N3130" i="1"/>
  <c r="M3130" i="1"/>
  <c r="T3129" i="1"/>
  <c r="S3129" i="1"/>
  <c r="R3129" i="1"/>
  <c r="O3129" i="1"/>
  <c r="N3129" i="1"/>
  <c r="M3129" i="1"/>
  <c r="T3128" i="1"/>
  <c r="S3128" i="1"/>
  <c r="R3128" i="1"/>
  <c r="O3128" i="1"/>
  <c r="N3128" i="1"/>
  <c r="M3128" i="1"/>
  <c r="T3127" i="1"/>
  <c r="S3127" i="1"/>
  <c r="R3127" i="1"/>
  <c r="O3127" i="1"/>
  <c r="N3127" i="1"/>
  <c r="M3127" i="1"/>
  <c r="T3126" i="1"/>
  <c r="S3126" i="1"/>
  <c r="R3126" i="1"/>
  <c r="O3126" i="1"/>
  <c r="N3126" i="1"/>
  <c r="M3126" i="1"/>
  <c r="T3125" i="1"/>
  <c r="S3125" i="1"/>
  <c r="R3125" i="1"/>
  <c r="O3125" i="1"/>
  <c r="N3125" i="1"/>
  <c r="M3125" i="1"/>
  <c r="T3124" i="1"/>
  <c r="S3124" i="1"/>
  <c r="R3124" i="1"/>
  <c r="O3124" i="1"/>
  <c r="N3124" i="1"/>
  <c r="M3124" i="1"/>
  <c r="T3123" i="1"/>
  <c r="S3123" i="1"/>
  <c r="R3123" i="1"/>
  <c r="O3123" i="1"/>
  <c r="N3123" i="1"/>
  <c r="M3123" i="1"/>
  <c r="T3122" i="1"/>
  <c r="S3122" i="1"/>
  <c r="R3122" i="1"/>
  <c r="O3122" i="1"/>
  <c r="N3122" i="1"/>
  <c r="M3122" i="1"/>
  <c r="T3121" i="1"/>
  <c r="S3121" i="1"/>
  <c r="R3121" i="1"/>
  <c r="O3121" i="1"/>
  <c r="N3121" i="1"/>
  <c r="M3121" i="1"/>
  <c r="T3120" i="1"/>
  <c r="S3120" i="1"/>
  <c r="R3120" i="1"/>
  <c r="O3120" i="1"/>
  <c r="N3120" i="1"/>
  <c r="M3120" i="1"/>
  <c r="T3119" i="1"/>
  <c r="S3119" i="1"/>
  <c r="R3119" i="1"/>
  <c r="O3119" i="1"/>
  <c r="N3119" i="1"/>
  <c r="M3119" i="1"/>
  <c r="T3118" i="1"/>
  <c r="S3118" i="1"/>
  <c r="R3118" i="1"/>
  <c r="O3118" i="1"/>
  <c r="N3118" i="1"/>
  <c r="M3118" i="1"/>
  <c r="T3117" i="1"/>
  <c r="S3117" i="1"/>
  <c r="R3117" i="1"/>
  <c r="O3117" i="1"/>
  <c r="N3117" i="1"/>
  <c r="M3117" i="1"/>
  <c r="T3116" i="1"/>
  <c r="S3116" i="1"/>
  <c r="R3116" i="1"/>
  <c r="O3116" i="1"/>
  <c r="N3116" i="1"/>
  <c r="M3116" i="1"/>
  <c r="T3115" i="1"/>
  <c r="S3115" i="1"/>
  <c r="R3115" i="1"/>
  <c r="O3115" i="1"/>
  <c r="N3115" i="1"/>
  <c r="M3115" i="1"/>
  <c r="T3114" i="1"/>
  <c r="S3114" i="1"/>
  <c r="R3114" i="1"/>
  <c r="O3114" i="1"/>
  <c r="N3114" i="1"/>
  <c r="M3114" i="1"/>
  <c r="T3113" i="1"/>
  <c r="S3113" i="1"/>
  <c r="R3113" i="1"/>
  <c r="O3113" i="1"/>
  <c r="N3113" i="1"/>
  <c r="M3113" i="1"/>
  <c r="T3112" i="1"/>
  <c r="S3112" i="1"/>
  <c r="R3112" i="1"/>
  <c r="O3112" i="1"/>
  <c r="N3112" i="1"/>
  <c r="M3112" i="1"/>
  <c r="T3111" i="1"/>
  <c r="S3111" i="1"/>
  <c r="R3111" i="1"/>
  <c r="O3111" i="1"/>
  <c r="N3111" i="1"/>
  <c r="M3111" i="1"/>
  <c r="T3110" i="1"/>
  <c r="S3110" i="1"/>
  <c r="R3110" i="1"/>
  <c r="O3110" i="1"/>
  <c r="N3110" i="1"/>
  <c r="M3110" i="1"/>
  <c r="T3109" i="1"/>
  <c r="S3109" i="1"/>
  <c r="R3109" i="1"/>
  <c r="O3109" i="1"/>
  <c r="N3109" i="1"/>
  <c r="M3109" i="1"/>
  <c r="T3108" i="1"/>
  <c r="S3108" i="1"/>
  <c r="R3108" i="1"/>
  <c r="O3108" i="1"/>
  <c r="N3108" i="1"/>
  <c r="M3108" i="1"/>
  <c r="T3107" i="1"/>
  <c r="S3107" i="1"/>
  <c r="R3107" i="1"/>
  <c r="O3107" i="1"/>
  <c r="N3107" i="1"/>
  <c r="M3107" i="1"/>
  <c r="T3106" i="1"/>
  <c r="S3106" i="1"/>
  <c r="R3106" i="1"/>
  <c r="O3106" i="1"/>
  <c r="N3106" i="1"/>
  <c r="M3106" i="1"/>
  <c r="T3105" i="1"/>
  <c r="S3105" i="1"/>
  <c r="R3105" i="1"/>
  <c r="O3105" i="1"/>
  <c r="N3105" i="1"/>
  <c r="M3105" i="1"/>
  <c r="T3104" i="1"/>
  <c r="S3104" i="1"/>
  <c r="R3104" i="1"/>
  <c r="O3104" i="1"/>
  <c r="N3104" i="1"/>
  <c r="M3104" i="1"/>
  <c r="T3103" i="1"/>
  <c r="S3103" i="1"/>
  <c r="R3103" i="1"/>
  <c r="O3103" i="1"/>
  <c r="N3103" i="1"/>
  <c r="M3103" i="1"/>
  <c r="T3102" i="1"/>
  <c r="S3102" i="1"/>
  <c r="R3102" i="1"/>
  <c r="O3102" i="1"/>
  <c r="N3102" i="1"/>
  <c r="M3102" i="1"/>
  <c r="T3101" i="1"/>
  <c r="S3101" i="1"/>
  <c r="R3101" i="1"/>
  <c r="O3101" i="1"/>
  <c r="N3101" i="1"/>
  <c r="M3101" i="1"/>
  <c r="T3100" i="1"/>
  <c r="S3100" i="1"/>
  <c r="R3100" i="1"/>
  <c r="O3100" i="1"/>
  <c r="N3100" i="1"/>
  <c r="M3100" i="1"/>
  <c r="T3099" i="1"/>
  <c r="S3099" i="1"/>
  <c r="R3099" i="1"/>
  <c r="O3099" i="1"/>
  <c r="N3099" i="1"/>
  <c r="M3099" i="1"/>
  <c r="T3098" i="1"/>
  <c r="S3098" i="1"/>
  <c r="R3098" i="1"/>
  <c r="O3098" i="1"/>
  <c r="N3098" i="1"/>
  <c r="M3098" i="1"/>
  <c r="T3097" i="1"/>
  <c r="S3097" i="1"/>
  <c r="R3097" i="1"/>
  <c r="O3097" i="1"/>
  <c r="N3097" i="1"/>
  <c r="M3097" i="1"/>
  <c r="T3096" i="1"/>
  <c r="S3096" i="1"/>
  <c r="R3096" i="1"/>
  <c r="O3096" i="1"/>
  <c r="N3096" i="1"/>
  <c r="M3096" i="1"/>
  <c r="T3095" i="1"/>
  <c r="S3095" i="1"/>
  <c r="R3095" i="1"/>
  <c r="O3095" i="1"/>
  <c r="N3095" i="1"/>
  <c r="M3095" i="1"/>
  <c r="T3094" i="1"/>
  <c r="S3094" i="1"/>
  <c r="R3094" i="1"/>
  <c r="O3094" i="1"/>
  <c r="N3094" i="1"/>
  <c r="M3094" i="1"/>
  <c r="T3093" i="1"/>
  <c r="S3093" i="1"/>
  <c r="R3093" i="1"/>
  <c r="O3093" i="1"/>
  <c r="N3093" i="1"/>
  <c r="M3093" i="1"/>
  <c r="T3092" i="1"/>
  <c r="S3092" i="1"/>
  <c r="R3092" i="1"/>
  <c r="O3092" i="1"/>
  <c r="N3092" i="1"/>
  <c r="M3092" i="1"/>
  <c r="T3091" i="1"/>
  <c r="S3091" i="1"/>
  <c r="R3091" i="1"/>
  <c r="O3091" i="1"/>
  <c r="N3091" i="1"/>
  <c r="M3091" i="1"/>
  <c r="T3090" i="1"/>
  <c r="S3090" i="1"/>
  <c r="R3090" i="1"/>
  <c r="O3090" i="1"/>
  <c r="N3090" i="1"/>
  <c r="M3090" i="1"/>
  <c r="T3089" i="1"/>
  <c r="S3089" i="1"/>
  <c r="R3089" i="1"/>
  <c r="O3089" i="1"/>
  <c r="N3089" i="1"/>
  <c r="M3089" i="1"/>
  <c r="T3088" i="1"/>
  <c r="S3088" i="1"/>
  <c r="R3088" i="1"/>
  <c r="O3088" i="1"/>
  <c r="N3088" i="1"/>
  <c r="M3088" i="1"/>
  <c r="T3087" i="1"/>
  <c r="S3087" i="1"/>
  <c r="R3087" i="1"/>
  <c r="O3087" i="1"/>
  <c r="N3087" i="1"/>
  <c r="M3087" i="1"/>
  <c r="T3086" i="1"/>
  <c r="S3086" i="1"/>
  <c r="R3086" i="1"/>
  <c r="O3086" i="1"/>
  <c r="N3086" i="1"/>
  <c r="M3086" i="1"/>
  <c r="T3085" i="1"/>
  <c r="S3085" i="1"/>
  <c r="R3085" i="1"/>
  <c r="O3085" i="1"/>
  <c r="N3085" i="1"/>
  <c r="M3085" i="1"/>
  <c r="T3084" i="1"/>
  <c r="S3084" i="1"/>
  <c r="R3084" i="1"/>
  <c r="O3084" i="1"/>
  <c r="N3084" i="1"/>
  <c r="M3084" i="1"/>
  <c r="T3083" i="1"/>
  <c r="S3083" i="1"/>
  <c r="R3083" i="1"/>
  <c r="O3083" i="1"/>
  <c r="N3083" i="1"/>
  <c r="M3083" i="1"/>
  <c r="T3082" i="1"/>
  <c r="S3082" i="1"/>
  <c r="R3082" i="1"/>
  <c r="O3082" i="1"/>
  <c r="N3082" i="1"/>
  <c r="M3082" i="1"/>
  <c r="T3081" i="1"/>
  <c r="S3081" i="1"/>
  <c r="R3081" i="1"/>
  <c r="O3081" i="1"/>
  <c r="N3081" i="1"/>
  <c r="M3081" i="1"/>
  <c r="T3080" i="1"/>
  <c r="S3080" i="1"/>
  <c r="R3080" i="1"/>
  <c r="O3080" i="1"/>
  <c r="N3080" i="1"/>
  <c r="M3080" i="1"/>
  <c r="T3079" i="1"/>
  <c r="S3079" i="1"/>
  <c r="R3079" i="1"/>
  <c r="O3079" i="1"/>
  <c r="N3079" i="1"/>
  <c r="M3079" i="1"/>
  <c r="T3078" i="1"/>
  <c r="S3078" i="1"/>
  <c r="R3078" i="1"/>
  <c r="O3078" i="1"/>
  <c r="N3078" i="1"/>
  <c r="M3078" i="1"/>
  <c r="T3077" i="1"/>
  <c r="S3077" i="1"/>
  <c r="R3077" i="1"/>
  <c r="O3077" i="1"/>
  <c r="N3077" i="1"/>
  <c r="M3077" i="1"/>
  <c r="T3076" i="1"/>
  <c r="S3076" i="1"/>
  <c r="R3076" i="1"/>
  <c r="O3076" i="1"/>
  <c r="N3076" i="1"/>
  <c r="M3076" i="1"/>
  <c r="T3075" i="1"/>
  <c r="S3075" i="1"/>
  <c r="R3075" i="1"/>
  <c r="O3075" i="1"/>
  <c r="N3075" i="1"/>
  <c r="M3075" i="1"/>
  <c r="T3074" i="1"/>
  <c r="S3074" i="1"/>
  <c r="R3074" i="1"/>
  <c r="O3074" i="1"/>
  <c r="N3074" i="1"/>
  <c r="M3074" i="1"/>
  <c r="T3073" i="1"/>
  <c r="S3073" i="1"/>
  <c r="R3073" i="1"/>
  <c r="O3073" i="1"/>
  <c r="N3073" i="1"/>
  <c r="M3073" i="1"/>
  <c r="T3072" i="1"/>
  <c r="S3072" i="1"/>
  <c r="R3072" i="1"/>
  <c r="O3072" i="1"/>
  <c r="N3072" i="1"/>
  <c r="M3072" i="1"/>
  <c r="T3071" i="1"/>
  <c r="S3071" i="1"/>
  <c r="R3071" i="1"/>
  <c r="O3071" i="1"/>
  <c r="N3071" i="1"/>
  <c r="M3071" i="1"/>
  <c r="T3070" i="1"/>
  <c r="S3070" i="1"/>
  <c r="R3070" i="1"/>
  <c r="O3070" i="1"/>
  <c r="N3070" i="1"/>
  <c r="M3070" i="1"/>
  <c r="T3069" i="1"/>
  <c r="S3069" i="1"/>
  <c r="R3069" i="1"/>
  <c r="O3069" i="1"/>
  <c r="N3069" i="1"/>
  <c r="M3069" i="1"/>
  <c r="T3068" i="1"/>
  <c r="S3068" i="1"/>
  <c r="R3068" i="1"/>
  <c r="O3068" i="1"/>
  <c r="N3068" i="1"/>
  <c r="M3068" i="1"/>
  <c r="T3067" i="1"/>
  <c r="S3067" i="1"/>
  <c r="R3067" i="1"/>
  <c r="O3067" i="1"/>
  <c r="N3067" i="1"/>
  <c r="M3067" i="1"/>
  <c r="T3066" i="1"/>
  <c r="S3066" i="1"/>
  <c r="R3066" i="1"/>
  <c r="O3066" i="1"/>
  <c r="N3066" i="1"/>
  <c r="M3066" i="1"/>
  <c r="T3065" i="1"/>
  <c r="S3065" i="1"/>
  <c r="R3065" i="1"/>
  <c r="O3065" i="1"/>
  <c r="N3065" i="1"/>
  <c r="M3065" i="1"/>
  <c r="T3064" i="1"/>
  <c r="S3064" i="1"/>
  <c r="R3064" i="1"/>
  <c r="O3064" i="1"/>
  <c r="N3064" i="1"/>
  <c r="M3064" i="1"/>
  <c r="T3063" i="1"/>
  <c r="S3063" i="1"/>
  <c r="R3063" i="1"/>
  <c r="O3063" i="1"/>
  <c r="N3063" i="1"/>
  <c r="M3063" i="1"/>
  <c r="T3062" i="1"/>
  <c r="S3062" i="1"/>
  <c r="R3062" i="1"/>
  <c r="O3062" i="1"/>
  <c r="N3062" i="1"/>
  <c r="M3062" i="1"/>
  <c r="T3061" i="1"/>
  <c r="S3061" i="1"/>
  <c r="R3061" i="1"/>
  <c r="O3061" i="1"/>
  <c r="N3061" i="1"/>
  <c r="M3061" i="1"/>
  <c r="T3060" i="1"/>
  <c r="S3060" i="1"/>
  <c r="R3060" i="1"/>
  <c r="O3060" i="1"/>
  <c r="N3060" i="1"/>
  <c r="M3060" i="1"/>
  <c r="T3059" i="1"/>
  <c r="S3059" i="1"/>
  <c r="R3059" i="1"/>
  <c r="O3059" i="1"/>
  <c r="N3059" i="1"/>
  <c r="M3059" i="1"/>
  <c r="T3058" i="1"/>
  <c r="S3058" i="1"/>
  <c r="R3058" i="1"/>
  <c r="O3058" i="1"/>
  <c r="N3058" i="1"/>
  <c r="M3058" i="1"/>
  <c r="T3057" i="1"/>
  <c r="S3057" i="1"/>
  <c r="R3057" i="1"/>
  <c r="O3057" i="1"/>
  <c r="N3057" i="1"/>
  <c r="M3057" i="1"/>
  <c r="T3056" i="1"/>
  <c r="S3056" i="1"/>
  <c r="R3056" i="1"/>
  <c r="O3056" i="1"/>
  <c r="N3056" i="1"/>
  <c r="M3056" i="1"/>
  <c r="T3055" i="1"/>
  <c r="S3055" i="1"/>
  <c r="R3055" i="1"/>
  <c r="O3055" i="1"/>
  <c r="N3055" i="1"/>
  <c r="M3055" i="1"/>
  <c r="T3054" i="1"/>
  <c r="S3054" i="1"/>
  <c r="R3054" i="1"/>
  <c r="O3054" i="1"/>
  <c r="N3054" i="1"/>
  <c r="M3054" i="1"/>
  <c r="T3053" i="1"/>
  <c r="S3053" i="1"/>
  <c r="R3053" i="1"/>
  <c r="O3053" i="1"/>
  <c r="N3053" i="1"/>
  <c r="M3053" i="1"/>
  <c r="T3052" i="1"/>
  <c r="S3052" i="1"/>
  <c r="R3052" i="1"/>
  <c r="O3052" i="1"/>
  <c r="N3052" i="1"/>
  <c r="M3052" i="1"/>
  <c r="T3051" i="1"/>
  <c r="S3051" i="1"/>
  <c r="R3051" i="1"/>
  <c r="O3051" i="1"/>
  <c r="N3051" i="1"/>
  <c r="M3051" i="1"/>
  <c r="T3050" i="1"/>
  <c r="S3050" i="1"/>
  <c r="R3050" i="1"/>
  <c r="O3050" i="1"/>
  <c r="N3050" i="1"/>
  <c r="M3050" i="1"/>
  <c r="T3049" i="1"/>
  <c r="S3049" i="1"/>
  <c r="R3049" i="1"/>
  <c r="O3049" i="1"/>
  <c r="N3049" i="1"/>
  <c r="M3049" i="1"/>
  <c r="T3048" i="1"/>
  <c r="S3048" i="1"/>
  <c r="R3048" i="1"/>
  <c r="O3048" i="1"/>
  <c r="N3048" i="1"/>
  <c r="M3048" i="1"/>
  <c r="T3047" i="1"/>
  <c r="S3047" i="1"/>
  <c r="R3047" i="1"/>
  <c r="O3047" i="1"/>
  <c r="N3047" i="1"/>
  <c r="M3047" i="1"/>
  <c r="T3046" i="1"/>
  <c r="S3046" i="1"/>
  <c r="R3046" i="1"/>
  <c r="O3046" i="1"/>
  <c r="N3046" i="1"/>
  <c r="M3046" i="1"/>
  <c r="T3045" i="1"/>
  <c r="S3045" i="1"/>
  <c r="R3045" i="1"/>
  <c r="O3045" i="1"/>
  <c r="N3045" i="1"/>
  <c r="M3045" i="1"/>
  <c r="T3044" i="1"/>
  <c r="S3044" i="1"/>
  <c r="R3044" i="1"/>
  <c r="O3044" i="1"/>
  <c r="N3044" i="1"/>
  <c r="M3044" i="1"/>
  <c r="T3043" i="1"/>
  <c r="S3043" i="1"/>
  <c r="R3043" i="1"/>
  <c r="O3043" i="1"/>
  <c r="N3043" i="1"/>
  <c r="M3043" i="1"/>
  <c r="T3042" i="1"/>
  <c r="S3042" i="1"/>
  <c r="R3042" i="1"/>
  <c r="O3042" i="1"/>
  <c r="N3042" i="1"/>
  <c r="M3042" i="1"/>
  <c r="T3041" i="1"/>
  <c r="S3041" i="1"/>
  <c r="R3041" i="1"/>
  <c r="O3041" i="1"/>
  <c r="N3041" i="1"/>
  <c r="M3041" i="1"/>
  <c r="T3040" i="1"/>
  <c r="S3040" i="1"/>
  <c r="R3040" i="1"/>
  <c r="O3040" i="1"/>
  <c r="N3040" i="1"/>
  <c r="M3040" i="1"/>
  <c r="T3039" i="1"/>
  <c r="S3039" i="1"/>
  <c r="R3039" i="1"/>
  <c r="O3039" i="1"/>
  <c r="N3039" i="1"/>
  <c r="M3039" i="1"/>
  <c r="T3038" i="1"/>
  <c r="S3038" i="1"/>
  <c r="R3038" i="1"/>
  <c r="O3038" i="1"/>
  <c r="N3038" i="1"/>
  <c r="M3038" i="1"/>
  <c r="T3037" i="1"/>
  <c r="S3037" i="1"/>
  <c r="R3037" i="1"/>
  <c r="O3037" i="1"/>
  <c r="N3037" i="1"/>
  <c r="M3037" i="1"/>
  <c r="T3036" i="1"/>
  <c r="S3036" i="1"/>
  <c r="R3036" i="1"/>
  <c r="O3036" i="1"/>
  <c r="N3036" i="1"/>
  <c r="M3036" i="1"/>
  <c r="T3035" i="1"/>
  <c r="S3035" i="1"/>
  <c r="R3035" i="1"/>
  <c r="O3035" i="1"/>
  <c r="N3035" i="1"/>
  <c r="M3035" i="1"/>
  <c r="T3034" i="1"/>
  <c r="S3034" i="1"/>
  <c r="R3034" i="1"/>
  <c r="O3034" i="1"/>
  <c r="N3034" i="1"/>
  <c r="M3034" i="1"/>
  <c r="T3033" i="1"/>
  <c r="S3033" i="1"/>
  <c r="R3033" i="1"/>
  <c r="O3033" i="1"/>
  <c r="N3033" i="1"/>
  <c r="M3033" i="1"/>
  <c r="T3032" i="1"/>
  <c r="S3032" i="1"/>
  <c r="R3032" i="1"/>
  <c r="O3032" i="1"/>
  <c r="N3032" i="1"/>
  <c r="M3032" i="1"/>
  <c r="T3031" i="1"/>
  <c r="S3031" i="1"/>
  <c r="R3031" i="1"/>
  <c r="O3031" i="1"/>
  <c r="N3031" i="1"/>
  <c r="M3031" i="1"/>
  <c r="T3030" i="1"/>
  <c r="S3030" i="1"/>
  <c r="R3030" i="1"/>
  <c r="O3030" i="1"/>
  <c r="N3030" i="1"/>
  <c r="M3030" i="1"/>
  <c r="T3029" i="1"/>
  <c r="S3029" i="1"/>
  <c r="R3029" i="1"/>
  <c r="O3029" i="1"/>
  <c r="N3029" i="1"/>
  <c r="M3029" i="1"/>
  <c r="T3028" i="1"/>
  <c r="S3028" i="1"/>
  <c r="R3028" i="1"/>
  <c r="O3028" i="1"/>
  <c r="N3028" i="1"/>
  <c r="M3028" i="1"/>
  <c r="T3027" i="1"/>
  <c r="S3027" i="1"/>
  <c r="R3027" i="1"/>
  <c r="O3027" i="1"/>
  <c r="N3027" i="1"/>
  <c r="M3027" i="1"/>
  <c r="T3026" i="1"/>
  <c r="S3026" i="1"/>
  <c r="R3026" i="1"/>
  <c r="O3026" i="1"/>
  <c r="N3026" i="1"/>
  <c r="M3026" i="1"/>
  <c r="T3025" i="1"/>
  <c r="S3025" i="1"/>
  <c r="R3025" i="1"/>
  <c r="O3025" i="1"/>
  <c r="N3025" i="1"/>
  <c r="M3025" i="1"/>
  <c r="T3024" i="1"/>
  <c r="S3024" i="1"/>
  <c r="R3024" i="1"/>
  <c r="O3024" i="1"/>
  <c r="N3024" i="1"/>
  <c r="M3024" i="1"/>
  <c r="T3023" i="1"/>
  <c r="S3023" i="1"/>
  <c r="R3023" i="1"/>
  <c r="O3023" i="1"/>
  <c r="N3023" i="1"/>
  <c r="M3023" i="1"/>
  <c r="T3022" i="1"/>
  <c r="S3022" i="1"/>
  <c r="R3022" i="1"/>
  <c r="O3022" i="1"/>
  <c r="N3022" i="1"/>
  <c r="M3022" i="1"/>
  <c r="T3021" i="1"/>
  <c r="S3021" i="1"/>
  <c r="R3021" i="1"/>
  <c r="O3021" i="1"/>
  <c r="N3021" i="1"/>
  <c r="M3021" i="1"/>
  <c r="T3020" i="1"/>
  <c r="S3020" i="1"/>
  <c r="R3020" i="1"/>
  <c r="O3020" i="1"/>
  <c r="N3020" i="1"/>
  <c r="M3020" i="1"/>
  <c r="T3019" i="1"/>
  <c r="S3019" i="1"/>
  <c r="R3019" i="1"/>
  <c r="O3019" i="1"/>
  <c r="N3019" i="1"/>
  <c r="M3019" i="1"/>
  <c r="T3018" i="1"/>
  <c r="S3018" i="1"/>
  <c r="R3018" i="1"/>
  <c r="O3018" i="1"/>
  <c r="N3018" i="1"/>
  <c r="M3018" i="1"/>
  <c r="T3017" i="1"/>
  <c r="S3017" i="1"/>
  <c r="R3017" i="1"/>
  <c r="O3017" i="1"/>
  <c r="N3017" i="1"/>
  <c r="M3017" i="1"/>
  <c r="T3016" i="1"/>
  <c r="S3016" i="1"/>
  <c r="R3016" i="1"/>
  <c r="O3016" i="1"/>
  <c r="N3016" i="1"/>
  <c r="M3016" i="1"/>
  <c r="T3015" i="1"/>
  <c r="S3015" i="1"/>
  <c r="R3015" i="1"/>
  <c r="O3015" i="1"/>
  <c r="N3015" i="1"/>
  <c r="M3015" i="1"/>
  <c r="T3014" i="1"/>
  <c r="S3014" i="1"/>
  <c r="R3014" i="1"/>
  <c r="O3014" i="1"/>
  <c r="N3014" i="1"/>
  <c r="M3014" i="1"/>
  <c r="T3013" i="1"/>
  <c r="S3013" i="1"/>
  <c r="R3013" i="1"/>
  <c r="O3013" i="1"/>
  <c r="N3013" i="1"/>
  <c r="M3013" i="1"/>
  <c r="T3012" i="1"/>
  <c r="S3012" i="1"/>
  <c r="R3012" i="1"/>
  <c r="O3012" i="1"/>
  <c r="N3012" i="1"/>
  <c r="M3012" i="1"/>
  <c r="T3011" i="1"/>
  <c r="S3011" i="1"/>
  <c r="R3011" i="1"/>
  <c r="O3011" i="1"/>
  <c r="N3011" i="1"/>
  <c r="M3011" i="1"/>
  <c r="T3010" i="1"/>
  <c r="S3010" i="1"/>
  <c r="R3010" i="1"/>
  <c r="O3010" i="1"/>
  <c r="N3010" i="1"/>
  <c r="M3010" i="1"/>
  <c r="T3009" i="1"/>
  <c r="S3009" i="1"/>
  <c r="R3009" i="1"/>
  <c r="O3009" i="1"/>
  <c r="N3009" i="1"/>
  <c r="M3009" i="1"/>
  <c r="T3008" i="1"/>
  <c r="S3008" i="1"/>
  <c r="R3008" i="1"/>
  <c r="O3008" i="1"/>
  <c r="N3008" i="1"/>
  <c r="M3008" i="1"/>
  <c r="T3007" i="1"/>
  <c r="S3007" i="1"/>
  <c r="R3007" i="1"/>
  <c r="O3007" i="1"/>
  <c r="N3007" i="1"/>
  <c r="M3007" i="1"/>
  <c r="T3006" i="1"/>
  <c r="S3006" i="1"/>
  <c r="R3006" i="1"/>
  <c r="O3006" i="1"/>
  <c r="N3006" i="1"/>
  <c r="M3006" i="1"/>
  <c r="T3005" i="1"/>
  <c r="S3005" i="1"/>
  <c r="R3005" i="1"/>
  <c r="O3005" i="1"/>
  <c r="N3005" i="1"/>
  <c r="M3005" i="1"/>
  <c r="T3004" i="1"/>
  <c r="S3004" i="1"/>
  <c r="R3004" i="1"/>
  <c r="O3004" i="1"/>
  <c r="N3004" i="1"/>
  <c r="M3004" i="1"/>
  <c r="T3003" i="1"/>
  <c r="S3003" i="1"/>
  <c r="R3003" i="1"/>
  <c r="O3003" i="1"/>
  <c r="N3003" i="1"/>
  <c r="M3003" i="1"/>
  <c r="T3002" i="1"/>
  <c r="S3002" i="1"/>
  <c r="R3002" i="1"/>
  <c r="O3002" i="1"/>
  <c r="N3002" i="1"/>
  <c r="M3002" i="1"/>
  <c r="T3001" i="1"/>
  <c r="S3001" i="1"/>
  <c r="R3001" i="1"/>
  <c r="O3001" i="1"/>
  <c r="N3001" i="1"/>
  <c r="M3001" i="1"/>
  <c r="T3000" i="1"/>
  <c r="S3000" i="1"/>
  <c r="R3000" i="1"/>
  <c r="O3000" i="1"/>
  <c r="N3000" i="1"/>
  <c r="M3000" i="1"/>
  <c r="T2999" i="1"/>
  <c r="S2999" i="1"/>
  <c r="R2999" i="1"/>
  <c r="O2999" i="1"/>
  <c r="N2999" i="1"/>
  <c r="M2999" i="1"/>
  <c r="T2998" i="1"/>
  <c r="S2998" i="1"/>
  <c r="R2998" i="1"/>
  <c r="O2998" i="1"/>
  <c r="N2998" i="1"/>
  <c r="M2998" i="1"/>
  <c r="T2997" i="1"/>
  <c r="S2997" i="1"/>
  <c r="R2997" i="1"/>
  <c r="O2997" i="1"/>
  <c r="N2997" i="1"/>
  <c r="M2997" i="1"/>
  <c r="T2996" i="1"/>
  <c r="S2996" i="1"/>
  <c r="R2996" i="1"/>
  <c r="O2996" i="1"/>
  <c r="N2996" i="1"/>
  <c r="M2996" i="1"/>
  <c r="T2995" i="1"/>
  <c r="S2995" i="1"/>
  <c r="R2995" i="1"/>
  <c r="O2995" i="1"/>
  <c r="N2995" i="1"/>
  <c r="M2995" i="1"/>
  <c r="T2994" i="1"/>
  <c r="S2994" i="1"/>
  <c r="R2994" i="1"/>
  <c r="O2994" i="1"/>
  <c r="N2994" i="1"/>
  <c r="M2994" i="1"/>
  <c r="T2993" i="1"/>
  <c r="S2993" i="1"/>
  <c r="R2993" i="1"/>
  <c r="O2993" i="1"/>
  <c r="N2993" i="1"/>
  <c r="M2993" i="1"/>
  <c r="T2992" i="1"/>
  <c r="S2992" i="1"/>
  <c r="R2992" i="1"/>
  <c r="O2992" i="1"/>
  <c r="N2992" i="1"/>
  <c r="M2992" i="1"/>
  <c r="T2991" i="1"/>
  <c r="S2991" i="1"/>
  <c r="R2991" i="1"/>
  <c r="O2991" i="1"/>
  <c r="N2991" i="1"/>
  <c r="M2991" i="1"/>
  <c r="T2990" i="1"/>
  <c r="S2990" i="1"/>
  <c r="R2990" i="1"/>
  <c r="O2990" i="1"/>
  <c r="N2990" i="1"/>
  <c r="M2990" i="1"/>
  <c r="T2989" i="1"/>
  <c r="S2989" i="1"/>
  <c r="R2989" i="1"/>
  <c r="O2989" i="1"/>
  <c r="N2989" i="1"/>
  <c r="M2989" i="1"/>
  <c r="T2988" i="1"/>
  <c r="S2988" i="1"/>
  <c r="R2988" i="1"/>
  <c r="O2988" i="1"/>
  <c r="N2988" i="1"/>
  <c r="M2988" i="1"/>
  <c r="T2987" i="1"/>
  <c r="S2987" i="1"/>
  <c r="R2987" i="1"/>
  <c r="O2987" i="1"/>
  <c r="N2987" i="1"/>
  <c r="M2987" i="1"/>
  <c r="T2986" i="1"/>
  <c r="S2986" i="1"/>
  <c r="R2986" i="1"/>
  <c r="O2986" i="1"/>
  <c r="N2986" i="1"/>
  <c r="M2986" i="1"/>
  <c r="T2985" i="1"/>
  <c r="S2985" i="1"/>
  <c r="R2985" i="1"/>
  <c r="O2985" i="1"/>
  <c r="N2985" i="1"/>
  <c r="M2985" i="1"/>
  <c r="T2984" i="1"/>
  <c r="S2984" i="1"/>
  <c r="R2984" i="1"/>
  <c r="O2984" i="1"/>
  <c r="N2984" i="1"/>
  <c r="M2984" i="1"/>
  <c r="T2983" i="1"/>
  <c r="S2983" i="1"/>
  <c r="R2983" i="1"/>
  <c r="O2983" i="1"/>
  <c r="N2983" i="1"/>
  <c r="M2983" i="1"/>
  <c r="T2982" i="1"/>
  <c r="S2982" i="1"/>
  <c r="R2982" i="1"/>
  <c r="O2982" i="1"/>
  <c r="N2982" i="1"/>
  <c r="M2982" i="1"/>
  <c r="T2981" i="1"/>
  <c r="S2981" i="1"/>
  <c r="R2981" i="1"/>
  <c r="O2981" i="1"/>
  <c r="N2981" i="1"/>
  <c r="M2981" i="1"/>
  <c r="T2980" i="1"/>
  <c r="S2980" i="1"/>
  <c r="R2980" i="1"/>
  <c r="O2980" i="1"/>
  <c r="N2980" i="1"/>
  <c r="M2980" i="1"/>
  <c r="T2979" i="1"/>
  <c r="S2979" i="1"/>
  <c r="R2979" i="1"/>
  <c r="O2979" i="1"/>
  <c r="N2979" i="1"/>
  <c r="M2979" i="1"/>
  <c r="T2978" i="1"/>
  <c r="S2978" i="1"/>
  <c r="R2978" i="1"/>
  <c r="O2978" i="1"/>
  <c r="N2978" i="1"/>
  <c r="M2978" i="1"/>
  <c r="T2977" i="1"/>
  <c r="S2977" i="1"/>
  <c r="R2977" i="1"/>
  <c r="O2977" i="1"/>
  <c r="N2977" i="1"/>
  <c r="M2977" i="1"/>
  <c r="T2976" i="1"/>
  <c r="S2976" i="1"/>
  <c r="R2976" i="1"/>
  <c r="O2976" i="1"/>
  <c r="N2976" i="1"/>
  <c r="M2976" i="1"/>
  <c r="T2975" i="1"/>
  <c r="S2975" i="1"/>
  <c r="R2975" i="1"/>
  <c r="O2975" i="1"/>
  <c r="N2975" i="1"/>
  <c r="M2975" i="1"/>
  <c r="T2974" i="1"/>
  <c r="S2974" i="1"/>
  <c r="R2974" i="1"/>
  <c r="O2974" i="1"/>
  <c r="N2974" i="1"/>
  <c r="M2974" i="1"/>
  <c r="T2973" i="1"/>
  <c r="S2973" i="1"/>
  <c r="R2973" i="1"/>
  <c r="O2973" i="1"/>
  <c r="N2973" i="1"/>
  <c r="M2973" i="1"/>
  <c r="T2972" i="1"/>
  <c r="S2972" i="1"/>
  <c r="R2972" i="1"/>
  <c r="O2972" i="1"/>
  <c r="N2972" i="1"/>
  <c r="M2972" i="1"/>
  <c r="T2971" i="1"/>
  <c r="S2971" i="1"/>
  <c r="R2971" i="1"/>
  <c r="O2971" i="1"/>
  <c r="N2971" i="1"/>
  <c r="M2971" i="1"/>
  <c r="T2970" i="1"/>
  <c r="S2970" i="1"/>
  <c r="R2970" i="1"/>
  <c r="O2970" i="1"/>
  <c r="N2970" i="1"/>
  <c r="M2970" i="1"/>
  <c r="T2969" i="1"/>
  <c r="S2969" i="1"/>
  <c r="R2969" i="1"/>
  <c r="O2969" i="1"/>
  <c r="N2969" i="1"/>
  <c r="M2969" i="1"/>
  <c r="T2968" i="1"/>
  <c r="S2968" i="1"/>
  <c r="R2968" i="1"/>
  <c r="O2968" i="1"/>
  <c r="N2968" i="1"/>
  <c r="M2968" i="1"/>
  <c r="T2967" i="1"/>
  <c r="S2967" i="1"/>
  <c r="R2967" i="1"/>
  <c r="O2967" i="1"/>
  <c r="N2967" i="1"/>
  <c r="M2967" i="1"/>
  <c r="T2966" i="1"/>
  <c r="S2966" i="1"/>
  <c r="R2966" i="1"/>
  <c r="O2966" i="1"/>
  <c r="N2966" i="1"/>
  <c r="M2966" i="1"/>
  <c r="T2965" i="1"/>
  <c r="S2965" i="1"/>
  <c r="R2965" i="1"/>
  <c r="O2965" i="1"/>
  <c r="N2965" i="1"/>
  <c r="M2965" i="1"/>
  <c r="T2964" i="1"/>
  <c r="S2964" i="1"/>
  <c r="R2964" i="1"/>
  <c r="O2964" i="1"/>
  <c r="N2964" i="1"/>
  <c r="M2964" i="1"/>
  <c r="T2963" i="1"/>
  <c r="S2963" i="1"/>
  <c r="R2963" i="1"/>
  <c r="O2963" i="1"/>
  <c r="N2963" i="1"/>
  <c r="M2963" i="1"/>
  <c r="T2962" i="1"/>
  <c r="S2962" i="1"/>
  <c r="R2962" i="1"/>
  <c r="O2962" i="1"/>
  <c r="N2962" i="1"/>
  <c r="M2962" i="1"/>
  <c r="T2961" i="1"/>
  <c r="S2961" i="1"/>
  <c r="R2961" i="1"/>
  <c r="O2961" i="1"/>
  <c r="N2961" i="1"/>
  <c r="M2961" i="1"/>
  <c r="T2960" i="1"/>
  <c r="S2960" i="1"/>
  <c r="R2960" i="1"/>
  <c r="O2960" i="1"/>
  <c r="N2960" i="1"/>
  <c r="M2960" i="1"/>
  <c r="T2959" i="1"/>
  <c r="S2959" i="1"/>
  <c r="R2959" i="1"/>
  <c r="O2959" i="1"/>
  <c r="N2959" i="1"/>
  <c r="M2959" i="1"/>
  <c r="T2958" i="1"/>
  <c r="S2958" i="1"/>
  <c r="R2958" i="1"/>
  <c r="O2958" i="1"/>
  <c r="N2958" i="1"/>
  <c r="M2958" i="1"/>
  <c r="T2957" i="1"/>
  <c r="S2957" i="1"/>
  <c r="R2957" i="1"/>
  <c r="O2957" i="1"/>
  <c r="N2957" i="1"/>
  <c r="M2957" i="1"/>
  <c r="T2956" i="1"/>
  <c r="S2956" i="1"/>
  <c r="R2956" i="1"/>
  <c r="O2956" i="1"/>
  <c r="N2956" i="1"/>
  <c r="M2956" i="1"/>
  <c r="T2955" i="1"/>
  <c r="S2955" i="1"/>
  <c r="R2955" i="1"/>
  <c r="O2955" i="1"/>
  <c r="N2955" i="1"/>
  <c r="M2955" i="1"/>
  <c r="T2954" i="1"/>
  <c r="S2954" i="1"/>
  <c r="R2954" i="1"/>
  <c r="O2954" i="1"/>
  <c r="N2954" i="1"/>
  <c r="M2954" i="1"/>
  <c r="T2953" i="1"/>
  <c r="S2953" i="1"/>
  <c r="R2953" i="1"/>
  <c r="O2953" i="1"/>
  <c r="N2953" i="1"/>
  <c r="M2953" i="1"/>
  <c r="T2952" i="1"/>
  <c r="S2952" i="1"/>
  <c r="R2952" i="1"/>
  <c r="O2952" i="1"/>
  <c r="N2952" i="1"/>
  <c r="M2952" i="1"/>
  <c r="T2951" i="1"/>
  <c r="S2951" i="1"/>
  <c r="R2951" i="1"/>
  <c r="O2951" i="1"/>
  <c r="N2951" i="1"/>
  <c r="M2951" i="1"/>
  <c r="T2950" i="1"/>
  <c r="S2950" i="1"/>
  <c r="R2950" i="1"/>
  <c r="O2950" i="1"/>
  <c r="N2950" i="1"/>
  <c r="M2950" i="1"/>
  <c r="T2949" i="1"/>
  <c r="S2949" i="1"/>
  <c r="R2949" i="1"/>
  <c r="O2949" i="1"/>
  <c r="N2949" i="1"/>
  <c r="M2949" i="1"/>
  <c r="T2948" i="1"/>
  <c r="S2948" i="1"/>
  <c r="R2948" i="1"/>
  <c r="O2948" i="1"/>
  <c r="N2948" i="1"/>
  <c r="M2948" i="1"/>
  <c r="T2947" i="1"/>
  <c r="S2947" i="1"/>
  <c r="R2947" i="1"/>
  <c r="O2947" i="1"/>
  <c r="N2947" i="1"/>
  <c r="M2947" i="1"/>
  <c r="T2946" i="1"/>
  <c r="S2946" i="1"/>
  <c r="R2946" i="1"/>
  <c r="O2946" i="1"/>
  <c r="N2946" i="1"/>
  <c r="M2946" i="1"/>
  <c r="T2945" i="1"/>
  <c r="S2945" i="1"/>
  <c r="R2945" i="1"/>
  <c r="O2945" i="1"/>
  <c r="N2945" i="1"/>
  <c r="M2945" i="1"/>
  <c r="T2944" i="1"/>
  <c r="S2944" i="1"/>
  <c r="R2944" i="1"/>
  <c r="O2944" i="1"/>
  <c r="N2944" i="1"/>
  <c r="M2944" i="1"/>
  <c r="T2943" i="1"/>
  <c r="S2943" i="1"/>
  <c r="R2943" i="1"/>
  <c r="O2943" i="1"/>
  <c r="N2943" i="1"/>
  <c r="M2943" i="1"/>
  <c r="T2942" i="1"/>
  <c r="S2942" i="1"/>
  <c r="R2942" i="1"/>
  <c r="O2942" i="1"/>
  <c r="N2942" i="1"/>
  <c r="M2942" i="1"/>
  <c r="T2941" i="1"/>
  <c r="S2941" i="1"/>
  <c r="R2941" i="1"/>
  <c r="O2941" i="1"/>
  <c r="N2941" i="1"/>
  <c r="M2941" i="1"/>
  <c r="T2940" i="1"/>
  <c r="S2940" i="1"/>
  <c r="R2940" i="1"/>
  <c r="O2940" i="1"/>
  <c r="N2940" i="1"/>
  <c r="M2940" i="1"/>
  <c r="T2939" i="1"/>
  <c r="S2939" i="1"/>
  <c r="R2939" i="1"/>
  <c r="O2939" i="1"/>
  <c r="N2939" i="1"/>
  <c r="M2939" i="1"/>
  <c r="T2938" i="1"/>
  <c r="S2938" i="1"/>
  <c r="R2938" i="1"/>
  <c r="O2938" i="1"/>
  <c r="N2938" i="1"/>
  <c r="M2938" i="1"/>
  <c r="T2937" i="1"/>
  <c r="S2937" i="1"/>
  <c r="R2937" i="1"/>
  <c r="O2937" i="1"/>
  <c r="N2937" i="1"/>
  <c r="M2937" i="1"/>
  <c r="T2936" i="1"/>
  <c r="S2936" i="1"/>
  <c r="R2936" i="1"/>
  <c r="O2936" i="1"/>
  <c r="N2936" i="1"/>
  <c r="M2936" i="1"/>
  <c r="T2935" i="1"/>
  <c r="S2935" i="1"/>
  <c r="R2935" i="1"/>
  <c r="O2935" i="1"/>
  <c r="N2935" i="1"/>
  <c r="M2935" i="1"/>
  <c r="T2934" i="1"/>
  <c r="S2934" i="1"/>
  <c r="R2934" i="1"/>
  <c r="O2934" i="1"/>
  <c r="N2934" i="1"/>
  <c r="M2934" i="1"/>
  <c r="T2933" i="1"/>
  <c r="S2933" i="1"/>
  <c r="R2933" i="1"/>
  <c r="O2933" i="1"/>
  <c r="N2933" i="1"/>
  <c r="M2933" i="1"/>
  <c r="T2932" i="1"/>
  <c r="S2932" i="1"/>
  <c r="R2932" i="1"/>
  <c r="O2932" i="1"/>
  <c r="N2932" i="1"/>
  <c r="M2932" i="1"/>
  <c r="T2931" i="1"/>
  <c r="S2931" i="1"/>
  <c r="R2931" i="1"/>
  <c r="O2931" i="1"/>
  <c r="N2931" i="1"/>
  <c r="M2931" i="1"/>
  <c r="T2930" i="1"/>
  <c r="S2930" i="1"/>
  <c r="R2930" i="1"/>
  <c r="O2930" i="1"/>
  <c r="N2930" i="1"/>
  <c r="M2930" i="1"/>
  <c r="T2929" i="1"/>
  <c r="S2929" i="1"/>
  <c r="R2929" i="1"/>
  <c r="O2929" i="1"/>
  <c r="N2929" i="1"/>
  <c r="M2929" i="1"/>
  <c r="T2928" i="1"/>
  <c r="S2928" i="1"/>
  <c r="R2928" i="1"/>
  <c r="O2928" i="1"/>
  <c r="N2928" i="1"/>
  <c r="M2928" i="1"/>
  <c r="T2927" i="1"/>
  <c r="S2927" i="1"/>
  <c r="R2927" i="1"/>
  <c r="O2927" i="1"/>
  <c r="N2927" i="1"/>
  <c r="M2927" i="1"/>
  <c r="T2926" i="1"/>
  <c r="S2926" i="1"/>
  <c r="R2926" i="1"/>
  <c r="O2926" i="1"/>
  <c r="N2926" i="1"/>
  <c r="M2926" i="1"/>
  <c r="T2925" i="1"/>
  <c r="S2925" i="1"/>
  <c r="R2925" i="1"/>
  <c r="O2925" i="1"/>
  <c r="N2925" i="1"/>
  <c r="M2925" i="1"/>
  <c r="T2924" i="1"/>
  <c r="S2924" i="1"/>
  <c r="R2924" i="1"/>
  <c r="O2924" i="1"/>
  <c r="N2924" i="1"/>
  <c r="M2924" i="1"/>
  <c r="T2923" i="1"/>
  <c r="S2923" i="1"/>
  <c r="R2923" i="1"/>
  <c r="O2923" i="1"/>
  <c r="N2923" i="1"/>
  <c r="M2923" i="1"/>
  <c r="T2922" i="1"/>
  <c r="S2922" i="1"/>
  <c r="R2922" i="1"/>
  <c r="O2922" i="1"/>
  <c r="N2922" i="1"/>
  <c r="M2922" i="1"/>
  <c r="T2921" i="1"/>
  <c r="S2921" i="1"/>
  <c r="R2921" i="1"/>
  <c r="O2921" i="1"/>
  <c r="N2921" i="1"/>
  <c r="M2921" i="1"/>
  <c r="T2920" i="1"/>
  <c r="S2920" i="1"/>
  <c r="R2920" i="1"/>
  <c r="O2920" i="1"/>
  <c r="N2920" i="1"/>
  <c r="M2920" i="1"/>
  <c r="T2919" i="1"/>
  <c r="S2919" i="1"/>
  <c r="R2919" i="1"/>
  <c r="O2919" i="1"/>
  <c r="N2919" i="1"/>
  <c r="M2919" i="1"/>
  <c r="T2918" i="1"/>
  <c r="S2918" i="1"/>
  <c r="R2918" i="1"/>
  <c r="O2918" i="1"/>
  <c r="N2918" i="1"/>
  <c r="M2918" i="1"/>
  <c r="T2917" i="1"/>
  <c r="S2917" i="1"/>
  <c r="R2917" i="1"/>
  <c r="O2917" i="1"/>
  <c r="N2917" i="1"/>
  <c r="M2917" i="1"/>
  <c r="T2916" i="1"/>
  <c r="S2916" i="1"/>
  <c r="R2916" i="1"/>
  <c r="O2916" i="1"/>
  <c r="N2916" i="1"/>
  <c r="M2916" i="1"/>
  <c r="T2915" i="1"/>
  <c r="S2915" i="1"/>
  <c r="R2915" i="1"/>
  <c r="O2915" i="1"/>
  <c r="N2915" i="1"/>
  <c r="M2915" i="1"/>
  <c r="T2914" i="1"/>
  <c r="S2914" i="1"/>
  <c r="R2914" i="1"/>
  <c r="O2914" i="1"/>
  <c r="N2914" i="1"/>
  <c r="M2914" i="1"/>
  <c r="T2913" i="1"/>
  <c r="S2913" i="1"/>
  <c r="R2913" i="1"/>
  <c r="O2913" i="1"/>
  <c r="N2913" i="1"/>
  <c r="M2913" i="1"/>
  <c r="T2912" i="1"/>
  <c r="S2912" i="1"/>
  <c r="R2912" i="1"/>
  <c r="O2912" i="1"/>
  <c r="N2912" i="1"/>
  <c r="M2912" i="1"/>
  <c r="T2911" i="1"/>
  <c r="S2911" i="1"/>
  <c r="R2911" i="1"/>
  <c r="O2911" i="1"/>
  <c r="N2911" i="1"/>
  <c r="M2911" i="1"/>
  <c r="T2910" i="1"/>
  <c r="S2910" i="1"/>
  <c r="R2910" i="1"/>
  <c r="O2910" i="1"/>
  <c r="N2910" i="1"/>
  <c r="M2910" i="1"/>
  <c r="T2909" i="1"/>
  <c r="S2909" i="1"/>
  <c r="R2909" i="1"/>
  <c r="O2909" i="1"/>
  <c r="N2909" i="1"/>
  <c r="M2909" i="1"/>
  <c r="T2908" i="1"/>
  <c r="S2908" i="1"/>
  <c r="R2908" i="1"/>
  <c r="O2908" i="1"/>
  <c r="N2908" i="1"/>
  <c r="M2908" i="1"/>
  <c r="T2907" i="1"/>
  <c r="S2907" i="1"/>
  <c r="R2907" i="1"/>
  <c r="O2907" i="1"/>
  <c r="N2907" i="1"/>
  <c r="M2907" i="1"/>
  <c r="T2906" i="1"/>
  <c r="S2906" i="1"/>
  <c r="R2906" i="1"/>
  <c r="O2906" i="1"/>
  <c r="N2906" i="1"/>
  <c r="M2906" i="1"/>
  <c r="T2905" i="1"/>
  <c r="S2905" i="1"/>
  <c r="R2905" i="1"/>
  <c r="O2905" i="1"/>
  <c r="N2905" i="1"/>
  <c r="M2905" i="1"/>
  <c r="T2904" i="1"/>
  <c r="S2904" i="1"/>
  <c r="R2904" i="1"/>
  <c r="O2904" i="1"/>
  <c r="N2904" i="1"/>
  <c r="M2904" i="1"/>
  <c r="T2903" i="1"/>
  <c r="S2903" i="1"/>
  <c r="R2903" i="1"/>
  <c r="O2903" i="1"/>
  <c r="N2903" i="1"/>
  <c r="M2903" i="1"/>
  <c r="T2902" i="1"/>
  <c r="S2902" i="1"/>
  <c r="R2902" i="1"/>
  <c r="O2902" i="1"/>
  <c r="N2902" i="1"/>
  <c r="M2902" i="1"/>
  <c r="T2901" i="1"/>
  <c r="S2901" i="1"/>
  <c r="R2901" i="1"/>
  <c r="O2901" i="1"/>
  <c r="N2901" i="1"/>
  <c r="M2901" i="1"/>
  <c r="T2900" i="1"/>
  <c r="S2900" i="1"/>
  <c r="R2900" i="1"/>
  <c r="O2900" i="1"/>
  <c r="N2900" i="1"/>
  <c r="M2900" i="1"/>
  <c r="T2899" i="1"/>
  <c r="S2899" i="1"/>
  <c r="R2899" i="1"/>
  <c r="O2899" i="1"/>
  <c r="N2899" i="1"/>
  <c r="M2899" i="1"/>
  <c r="T2898" i="1"/>
  <c r="S2898" i="1"/>
  <c r="R2898" i="1"/>
  <c r="O2898" i="1"/>
  <c r="N2898" i="1"/>
  <c r="M2898" i="1"/>
  <c r="T2897" i="1"/>
  <c r="S2897" i="1"/>
  <c r="R2897" i="1"/>
  <c r="O2897" i="1"/>
  <c r="N2897" i="1"/>
  <c r="M2897" i="1"/>
  <c r="T2896" i="1"/>
  <c r="S2896" i="1"/>
  <c r="R2896" i="1"/>
  <c r="O2896" i="1"/>
  <c r="N2896" i="1"/>
  <c r="M2896" i="1"/>
  <c r="T2895" i="1"/>
  <c r="S2895" i="1"/>
  <c r="R2895" i="1"/>
  <c r="O2895" i="1"/>
  <c r="N2895" i="1"/>
  <c r="M2895" i="1"/>
  <c r="T2894" i="1"/>
  <c r="S2894" i="1"/>
  <c r="R2894" i="1"/>
  <c r="O2894" i="1"/>
  <c r="N2894" i="1"/>
  <c r="M2894" i="1"/>
  <c r="T2893" i="1"/>
  <c r="S2893" i="1"/>
  <c r="R2893" i="1"/>
  <c r="O2893" i="1"/>
  <c r="N2893" i="1"/>
  <c r="M2893" i="1"/>
  <c r="T2892" i="1"/>
  <c r="S2892" i="1"/>
  <c r="R2892" i="1"/>
  <c r="O2892" i="1"/>
  <c r="N2892" i="1"/>
  <c r="M2892" i="1"/>
  <c r="T2891" i="1"/>
  <c r="S2891" i="1"/>
  <c r="R2891" i="1"/>
  <c r="O2891" i="1"/>
  <c r="N2891" i="1"/>
  <c r="M2891" i="1"/>
  <c r="T2890" i="1"/>
  <c r="S2890" i="1"/>
  <c r="R2890" i="1"/>
  <c r="O2890" i="1"/>
  <c r="N2890" i="1"/>
  <c r="M2890" i="1"/>
  <c r="T2889" i="1"/>
  <c r="S2889" i="1"/>
  <c r="R2889" i="1"/>
  <c r="O2889" i="1"/>
  <c r="N2889" i="1"/>
  <c r="M2889" i="1"/>
  <c r="T2888" i="1"/>
  <c r="S2888" i="1"/>
  <c r="R2888" i="1"/>
  <c r="O2888" i="1"/>
  <c r="N2888" i="1"/>
  <c r="M2888" i="1"/>
  <c r="T2887" i="1"/>
  <c r="S2887" i="1"/>
  <c r="R2887" i="1"/>
  <c r="O2887" i="1"/>
  <c r="N2887" i="1"/>
  <c r="M2887" i="1"/>
  <c r="T2886" i="1"/>
  <c r="S2886" i="1"/>
  <c r="R2886" i="1"/>
  <c r="O2886" i="1"/>
  <c r="N2886" i="1"/>
  <c r="M2886" i="1"/>
  <c r="T2885" i="1"/>
  <c r="S2885" i="1"/>
  <c r="R2885" i="1"/>
  <c r="O2885" i="1"/>
  <c r="N2885" i="1"/>
  <c r="M2885" i="1"/>
  <c r="T2884" i="1"/>
  <c r="S2884" i="1"/>
  <c r="R2884" i="1"/>
  <c r="O2884" i="1"/>
  <c r="N2884" i="1"/>
  <c r="M2884" i="1"/>
  <c r="T2883" i="1"/>
  <c r="S2883" i="1"/>
  <c r="R2883" i="1"/>
  <c r="O2883" i="1"/>
  <c r="N2883" i="1"/>
  <c r="M2883" i="1"/>
  <c r="T2882" i="1"/>
  <c r="S2882" i="1"/>
  <c r="R2882" i="1"/>
  <c r="O2882" i="1"/>
  <c r="N2882" i="1"/>
  <c r="M2882" i="1"/>
  <c r="T2881" i="1"/>
  <c r="S2881" i="1"/>
  <c r="R2881" i="1"/>
  <c r="O2881" i="1"/>
  <c r="N2881" i="1"/>
  <c r="M2881" i="1"/>
  <c r="T2880" i="1"/>
  <c r="S2880" i="1"/>
  <c r="R2880" i="1"/>
  <c r="O2880" i="1"/>
  <c r="N2880" i="1"/>
  <c r="M2880" i="1"/>
  <c r="T2879" i="1"/>
  <c r="S2879" i="1"/>
  <c r="R2879" i="1"/>
  <c r="O2879" i="1"/>
  <c r="N2879" i="1"/>
  <c r="M2879" i="1"/>
  <c r="T2878" i="1"/>
  <c r="S2878" i="1"/>
  <c r="R2878" i="1"/>
  <c r="O2878" i="1"/>
  <c r="N2878" i="1"/>
  <c r="M2878" i="1"/>
  <c r="T2877" i="1"/>
  <c r="S2877" i="1"/>
  <c r="R2877" i="1"/>
  <c r="O2877" i="1"/>
  <c r="N2877" i="1"/>
  <c r="M2877" i="1"/>
  <c r="T2876" i="1"/>
  <c r="S2876" i="1"/>
  <c r="R2876" i="1"/>
  <c r="O2876" i="1"/>
  <c r="N2876" i="1"/>
  <c r="M2876" i="1"/>
  <c r="T2875" i="1"/>
  <c r="S2875" i="1"/>
  <c r="R2875" i="1"/>
  <c r="O2875" i="1"/>
  <c r="N2875" i="1"/>
  <c r="M2875" i="1"/>
  <c r="T2874" i="1"/>
  <c r="S2874" i="1"/>
  <c r="R2874" i="1"/>
  <c r="O2874" i="1"/>
  <c r="N2874" i="1"/>
  <c r="M2874" i="1"/>
  <c r="T2873" i="1"/>
  <c r="S2873" i="1"/>
  <c r="R2873" i="1"/>
  <c r="O2873" i="1"/>
  <c r="N2873" i="1"/>
  <c r="M2873" i="1"/>
  <c r="T2872" i="1"/>
  <c r="S2872" i="1"/>
  <c r="R2872" i="1"/>
  <c r="O2872" i="1"/>
  <c r="N2872" i="1"/>
  <c r="M2872" i="1"/>
  <c r="T2871" i="1"/>
  <c r="S2871" i="1"/>
  <c r="R2871" i="1"/>
  <c r="O2871" i="1"/>
  <c r="N2871" i="1"/>
  <c r="M2871" i="1"/>
  <c r="T2870" i="1"/>
  <c r="S2870" i="1"/>
  <c r="R2870" i="1"/>
  <c r="O2870" i="1"/>
  <c r="N2870" i="1"/>
  <c r="M2870" i="1"/>
  <c r="T2869" i="1"/>
  <c r="S2869" i="1"/>
  <c r="R2869" i="1"/>
  <c r="O2869" i="1"/>
  <c r="N2869" i="1"/>
  <c r="M2869" i="1"/>
  <c r="T2868" i="1"/>
  <c r="S2868" i="1"/>
  <c r="R2868" i="1"/>
  <c r="O2868" i="1"/>
  <c r="N2868" i="1"/>
  <c r="M2868" i="1"/>
  <c r="T2867" i="1"/>
  <c r="S2867" i="1"/>
  <c r="R2867" i="1"/>
  <c r="O2867" i="1"/>
  <c r="N2867" i="1"/>
  <c r="M2867" i="1"/>
  <c r="T2866" i="1"/>
  <c r="S2866" i="1"/>
  <c r="R2866" i="1"/>
  <c r="O2866" i="1"/>
  <c r="N2866" i="1"/>
  <c r="M2866" i="1"/>
  <c r="T2865" i="1"/>
  <c r="S2865" i="1"/>
  <c r="R2865" i="1"/>
  <c r="O2865" i="1"/>
  <c r="N2865" i="1"/>
  <c r="M2865" i="1"/>
  <c r="T2864" i="1"/>
  <c r="S2864" i="1"/>
  <c r="R2864" i="1"/>
  <c r="O2864" i="1"/>
  <c r="N2864" i="1"/>
  <c r="M2864" i="1"/>
  <c r="T2863" i="1"/>
  <c r="S2863" i="1"/>
  <c r="R2863" i="1"/>
  <c r="O2863" i="1"/>
  <c r="N2863" i="1"/>
  <c r="M2863" i="1"/>
  <c r="T2862" i="1"/>
  <c r="S2862" i="1"/>
  <c r="R2862" i="1"/>
  <c r="O2862" i="1"/>
  <c r="N2862" i="1"/>
  <c r="M2862" i="1"/>
  <c r="T2861" i="1"/>
  <c r="S2861" i="1"/>
  <c r="R2861" i="1"/>
  <c r="O2861" i="1"/>
  <c r="N2861" i="1"/>
  <c r="M2861" i="1"/>
  <c r="T2860" i="1"/>
  <c r="S2860" i="1"/>
  <c r="R2860" i="1"/>
  <c r="O2860" i="1"/>
  <c r="N2860" i="1"/>
  <c r="M2860" i="1"/>
  <c r="T2859" i="1"/>
  <c r="S2859" i="1"/>
  <c r="R2859" i="1"/>
  <c r="O2859" i="1"/>
  <c r="N2859" i="1"/>
  <c r="M2859" i="1"/>
  <c r="T2858" i="1"/>
  <c r="S2858" i="1"/>
  <c r="R2858" i="1"/>
  <c r="O2858" i="1"/>
  <c r="N2858" i="1"/>
  <c r="M2858" i="1"/>
  <c r="T2857" i="1"/>
  <c r="S2857" i="1"/>
  <c r="R2857" i="1"/>
  <c r="O2857" i="1"/>
  <c r="N2857" i="1"/>
  <c r="M2857" i="1"/>
  <c r="T2856" i="1"/>
  <c r="S2856" i="1"/>
  <c r="R2856" i="1"/>
  <c r="O2856" i="1"/>
  <c r="N2856" i="1"/>
  <c r="M2856" i="1"/>
  <c r="T2855" i="1"/>
  <c r="S2855" i="1"/>
  <c r="R2855" i="1"/>
  <c r="O2855" i="1"/>
  <c r="N2855" i="1"/>
  <c r="M2855" i="1"/>
  <c r="T2854" i="1"/>
  <c r="S2854" i="1"/>
  <c r="R2854" i="1"/>
  <c r="O2854" i="1"/>
  <c r="N2854" i="1"/>
  <c r="M2854" i="1"/>
  <c r="T2853" i="1"/>
  <c r="S2853" i="1"/>
  <c r="R2853" i="1"/>
  <c r="O2853" i="1"/>
  <c r="N2853" i="1"/>
  <c r="M2853" i="1"/>
  <c r="T2852" i="1"/>
  <c r="S2852" i="1"/>
  <c r="R2852" i="1"/>
  <c r="O2852" i="1"/>
  <c r="N2852" i="1"/>
  <c r="M2852" i="1"/>
  <c r="T2851" i="1"/>
  <c r="S2851" i="1"/>
  <c r="R2851" i="1"/>
  <c r="O2851" i="1"/>
  <c r="N2851" i="1"/>
  <c r="M2851" i="1"/>
  <c r="T2850" i="1"/>
  <c r="S2850" i="1"/>
  <c r="R2850" i="1"/>
  <c r="O2850" i="1"/>
  <c r="N2850" i="1"/>
  <c r="M2850" i="1"/>
  <c r="T2849" i="1"/>
  <c r="S2849" i="1"/>
  <c r="R2849" i="1"/>
  <c r="O2849" i="1"/>
  <c r="N2849" i="1"/>
  <c r="M2849" i="1"/>
  <c r="T2848" i="1"/>
  <c r="S2848" i="1"/>
  <c r="R2848" i="1"/>
  <c r="O2848" i="1"/>
  <c r="N2848" i="1"/>
  <c r="M2848" i="1"/>
  <c r="T2847" i="1"/>
  <c r="S2847" i="1"/>
  <c r="R2847" i="1"/>
  <c r="O2847" i="1"/>
  <c r="N2847" i="1"/>
  <c r="M2847" i="1"/>
  <c r="T2846" i="1"/>
  <c r="S2846" i="1"/>
  <c r="R2846" i="1"/>
  <c r="O2846" i="1"/>
  <c r="N2846" i="1"/>
  <c r="M2846" i="1"/>
  <c r="T2845" i="1"/>
  <c r="S2845" i="1"/>
  <c r="R2845" i="1"/>
  <c r="O2845" i="1"/>
  <c r="N2845" i="1"/>
  <c r="M2845" i="1"/>
  <c r="T2844" i="1"/>
  <c r="S2844" i="1"/>
  <c r="R2844" i="1"/>
  <c r="O2844" i="1"/>
  <c r="N2844" i="1"/>
  <c r="M2844" i="1"/>
  <c r="T2843" i="1"/>
  <c r="S2843" i="1"/>
  <c r="R2843" i="1"/>
  <c r="O2843" i="1"/>
  <c r="N2843" i="1"/>
  <c r="M2843" i="1"/>
  <c r="T2842" i="1"/>
  <c r="S2842" i="1"/>
  <c r="R2842" i="1"/>
  <c r="O2842" i="1"/>
  <c r="N2842" i="1"/>
  <c r="M2842" i="1"/>
  <c r="T2841" i="1"/>
  <c r="S2841" i="1"/>
  <c r="R2841" i="1"/>
  <c r="O2841" i="1"/>
  <c r="N2841" i="1"/>
  <c r="M2841" i="1"/>
  <c r="T2840" i="1"/>
  <c r="S2840" i="1"/>
  <c r="R2840" i="1"/>
  <c r="O2840" i="1"/>
  <c r="N2840" i="1"/>
  <c r="M2840" i="1"/>
  <c r="T2839" i="1"/>
  <c r="S2839" i="1"/>
  <c r="R2839" i="1"/>
  <c r="O2839" i="1"/>
  <c r="N2839" i="1"/>
  <c r="M2839" i="1"/>
  <c r="T2838" i="1"/>
  <c r="S2838" i="1"/>
  <c r="R2838" i="1"/>
  <c r="O2838" i="1"/>
  <c r="N2838" i="1"/>
  <c r="M2838" i="1"/>
  <c r="T2837" i="1"/>
  <c r="S2837" i="1"/>
  <c r="R2837" i="1"/>
  <c r="O2837" i="1"/>
  <c r="N2837" i="1"/>
  <c r="M2837" i="1"/>
  <c r="T2836" i="1"/>
  <c r="S2836" i="1"/>
  <c r="R2836" i="1"/>
  <c r="O2836" i="1"/>
  <c r="N2836" i="1"/>
  <c r="M2836" i="1"/>
  <c r="T2835" i="1"/>
  <c r="S2835" i="1"/>
  <c r="R2835" i="1"/>
  <c r="O2835" i="1"/>
  <c r="N2835" i="1"/>
  <c r="M2835" i="1"/>
  <c r="T2834" i="1"/>
  <c r="S2834" i="1"/>
  <c r="R2834" i="1"/>
  <c r="O2834" i="1"/>
  <c r="N2834" i="1"/>
  <c r="M2834" i="1"/>
  <c r="T2833" i="1"/>
  <c r="S2833" i="1"/>
  <c r="R2833" i="1"/>
  <c r="O2833" i="1"/>
  <c r="N2833" i="1"/>
  <c r="M2833" i="1"/>
  <c r="T2832" i="1"/>
  <c r="S2832" i="1"/>
  <c r="R2832" i="1"/>
  <c r="O2832" i="1"/>
  <c r="N2832" i="1"/>
  <c r="M2832" i="1"/>
  <c r="T2831" i="1"/>
  <c r="S2831" i="1"/>
  <c r="R2831" i="1"/>
  <c r="O2831" i="1"/>
  <c r="N2831" i="1"/>
  <c r="M2831" i="1"/>
  <c r="T2830" i="1"/>
  <c r="S2830" i="1"/>
  <c r="R2830" i="1"/>
  <c r="O2830" i="1"/>
  <c r="N2830" i="1"/>
  <c r="M2830" i="1"/>
  <c r="T2829" i="1"/>
  <c r="S2829" i="1"/>
  <c r="R2829" i="1"/>
  <c r="O2829" i="1"/>
  <c r="N2829" i="1"/>
  <c r="M2829" i="1"/>
  <c r="T2828" i="1"/>
  <c r="S2828" i="1"/>
  <c r="R2828" i="1"/>
  <c r="O2828" i="1"/>
  <c r="N2828" i="1"/>
  <c r="M2828" i="1"/>
  <c r="T2827" i="1"/>
  <c r="S2827" i="1"/>
  <c r="R2827" i="1"/>
  <c r="O2827" i="1"/>
  <c r="N2827" i="1"/>
  <c r="M2827" i="1"/>
  <c r="T2826" i="1"/>
  <c r="S2826" i="1"/>
  <c r="R2826" i="1"/>
  <c r="O2826" i="1"/>
  <c r="N2826" i="1"/>
  <c r="M2826" i="1"/>
  <c r="T2825" i="1"/>
  <c r="S2825" i="1"/>
  <c r="R2825" i="1"/>
  <c r="O2825" i="1"/>
  <c r="N2825" i="1"/>
  <c r="M2825" i="1"/>
  <c r="T2824" i="1"/>
  <c r="S2824" i="1"/>
  <c r="R2824" i="1"/>
  <c r="O2824" i="1"/>
  <c r="N2824" i="1"/>
  <c r="M2824" i="1"/>
  <c r="T2823" i="1"/>
  <c r="S2823" i="1"/>
  <c r="R2823" i="1"/>
  <c r="O2823" i="1"/>
  <c r="N2823" i="1"/>
  <c r="M2823" i="1"/>
  <c r="T2822" i="1"/>
  <c r="S2822" i="1"/>
  <c r="R2822" i="1"/>
  <c r="O2822" i="1"/>
  <c r="N2822" i="1"/>
  <c r="M2822" i="1"/>
  <c r="T2821" i="1"/>
  <c r="S2821" i="1"/>
  <c r="R2821" i="1"/>
  <c r="O2821" i="1"/>
  <c r="N2821" i="1"/>
  <c r="M2821" i="1"/>
  <c r="T2820" i="1"/>
  <c r="S2820" i="1"/>
  <c r="R2820" i="1"/>
  <c r="O2820" i="1"/>
  <c r="N2820" i="1"/>
  <c r="M2820" i="1"/>
  <c r="T2819" i="1"/>
  <c r="S2819" i="1"/>
  <c r="R2819" i="1"/>
  <c r="O2819" i="1"/>
  <c r="N2819" i="1"/>
  <c r="M2819" i="1"/>
  <c r="T2818" i="1"/>
  <c r="S2818" i="1"/>
  <c r="R2818" i="1"/>
  <c r="O2818" i="1"/>
  <c r="N2818" i="1"/>
  <c r="M2818" i="1"/>
  <c r="T2817" i="1"/>
  <c r="S2817" i="1"/>
  <c r="R2817" i="1"/>
  <c r="O2817" i="1"/>
  <c r="N2817" i="1"/>
  <c r="M2817" i="1"/>
  <c r="T2816" i="1"/>
  <c r="S2816" i="1"/>
  <c r="R2816" i="1"/>
  <c r="O2816" i="1"/>
  <c r="N2816" i="1"/>
  <c r="M2816" i="1"/>
  <c r="T2815" i="1"/>
  <c r="S2815" i="1"/>
  <c r="R2815" i="1"/>
  <c r="O2815" i="1"/>
  <c r="N2815" i="1"/>
  <c r="M2815" i="1"/>
  <c r="T2814" i="1"/>
  <c r="S2814" i="1"/>
  <c r="R2814" i="1"/>
  <c r="O2814" i="1"/>
  <c r="N2814" i="1"/>
  <c r="M2814" i="1"/>
  <c r="T2813" i="1"/>
  <c r="S2813" i="1"/>
  <c r="R2813" i="1"/>
  <c r="O2813" i="1"/>
  <c r="N2813" i="1"/>
  <c r="M2813" i="1"/>
  <c r="T2812" i="1"/>
  <c r="S2812" i="1"/>
  <c r="R2812" i="1"/>
  <c r="O2812" i="1"/>
  <c r="N2812" i="1"/>
  <c r="M2812" i="1"/>
  <c r="T2811" i="1"/>
  <c r="S2811" i="1"/>
  <c r="R2811" i="1"/>
  <c r="O2811" i="1"/>
  <c r="N2811" i="1"/>
  <c r="M2811" i="1"/>
  <c r="T2810" i="1"/>
  <c r="S2810" i="1"/>
  <c r="R2810" i="1"/>
  <c r="O2810" i="1"/>
  <c r="N2810" i="1"/>
  <c r="M2810" i="1"/>
  <c r="T2809" i="1"/>
  <c r="S2809" i="1"/>
  <c r="R2809" i="1"/>
  <c r="O2809" i="1"/>
  <c r="N2809" i="1"/>
  <c r="M2809" i="1"/>
  <c r="T2808" i="1"/>
  <c r="S2808" i="1"/>
  <c r="R2808" i="1"/>
  <c r="O2808" i="1"/>
  <c r="N2808" i="1"/>
  <c r="M2808" i="1"/>
  <c r="T2807" i="1"/>
  <c r="S2807" i="1"/>
  <c r="R2807" i="1"/>
  <c r="O2807" i="1"/>
  <c r="N2807" i="1"/>
  <c r="M2807" i="1"/>
  <c r="T2806" i="1"/>
  <c r="S2806" i="1"/>
  <c r="R2806" i="1"/>
  <c r="O2806" i="1"/>
  <c r="N2806" i="1"/>
  <c r="M2806" i="1"/>
  <c r="T2805" i="1"/>
  <c r="S2805" i="1"/>
  <c r="R2805" i="1"/>
  <c r="O2805" i="1"/>
  <c r="N2805" i="1"/>
  <c r="M2805" i="1"/>
  <c r="T2804" i="1"/>
  <c r="S2804" i="1"/>
  <c r="R2804" i="1"/>
  <c r="O2804" i="1"/>
  <c r="N2804" i="1"/>
  <c r="M2804" i="1"/>
  <c r="T2803" i="1"/>
  <c r="S2803" i="1"/>
  <c r="R2803" i="1"/>
  <c r="O2803" i="1"/>
  <c r="N2803" i="1"/>
  <c r="M2803" i="1"/>
  <c r="T2802" i="1"/>
  <c r="S2802" i="1"/>
  <c r="R2802" i="1"/>
  <c r="O2802" i="1"/>
  <c r="N2802" i="1"/>
  <c r="M2802" i="1"/>
  <c r="T2801" i="1"/>
  <c r="S2801" i="1"/>
  <c r="R2801" i="1"/>
  <c r="O2801" i="1"/>
  <c r="N2801" i="1"/>
  <c r="M2801" i="1"/>
  <c r="T2800" i="1"/>
  <c r="S2800" i="1"/>
  <c r="R2800" i="1"/>
  <c r="O2800" i="1"/>
  <c r="N2800" i="1"/>
  <c r="M2800" i="1"/>
  <c r="T2799" i="1"/>
  <c r="S2799" i="1"/>
  <c r="R2799" i="1"/>
  <c r="O2799" i="1"/>
  <c r="N2799" i="1"/>
  <c r="M2799" i="1"/>
  <c r="T2798" i="1"/>
  <c r="S2798" i="1"/>
  <c r="R2798" i="1"/>
  <c r="O2798" i="1"/>
  <c r="N2798" i="1"/>
  <c r="M2798" i="1"/>
  <c r="T2797" i="1"/>
  <c r="S2797" i="1"/>
  <c r="R2797" i="1"/>
  <c r="O2797" i="1"/>
  <c r="N2797" i="1"/>
  <c r="M2797" i="1"/>
  <c r="T2796" i="1"/>
  <c r="S2796" i="1"/>
  <c r="R2796" i="1"/>
  <c r="O2796" i="1"/>
  <c r="N2796" i="1"/>
  <c r="M2796" i="1"/>
  <c r="T2795" i="1"/>
  <c r="S2795" i="1"/>
  <c r="R2795" i="1"/>
  <c r="O2795" i="1"/>
  <c r="N2795" i="1"/>
  <c r="M2795" i="1"/>
  <c r="T2794" i="1"/>
  <c r="S2794" i="1"/>
  <c r="R2794" i="1"/>
  <c r="O2794" i="1"/>
  <c r="N2794" i="1"/>
  <c r="M2794" i="1"/>
  <c r="T2793" i="1"/>
  <c r="S2793" i="1"/>
  <c r="R2793" i="1"/>
  <c r="O2793" i="1"/>
  <c r="N2793" i="1"/>
  <c r="M2793" i="1"/>
  <c r="T2792" i="1"/>
  <c r="S2792" i="1"/>
  <c r="R2792" i="1"/>
  <c r="O2792" i="1"/>
  <c r="N2792" i="1"/>
  <c r="M2792" i="1"/>
  <c r="T2791" i="1"/>
  <c r="S2791" i="1"/>
  <c r="R2791" i="1"/>
  <c r="O2791" i="1"/>
  <c r="N2791" i="1"/>
  <c r="M2791" i="1"/>
  <c r="T2790" i="1"/>
  <c r="S2790" i="1"/>
  <c r="R2790" i="1"/>
  <c r="O2790" i="1"/>
  <c r="N2790" i="1"/>
  <c r="M2790" i="1"/>
  <c r="T2789" i="1"/>
  <c r="S2789" i="1"/>
  <c r="R2789" i="1"/>
  <c r="O2789" i="1"/>
  <c r="N2789" i="1"/>
  <c r="M2789" i="1"/>
  <c r="T2788" i="1"/>
  <c r="S2788" i="1"/>
  <c r="R2788" i="1"/>
  <c r="O2788" i="1"/>
  <c r="N2788" i="1"/>
  <c r="M2788" i="1"/>
  <c r="T2787" i="1"/>
  <c r="S2787" i="1"/>
  <c r="R2787" i="1"/>
  <c r="O2787" i="1"/>
  <c r="N2787" i="1"/>
  <c r="M2787" i="1"/>
  <c r="T2786" i="1"/>
  <c r="S2786" i="1"/>
  <c r="R2786" i="1"/>
  <c r="O2786" i="1"/>
  <c r="N2786" i="1"/>
  <c r="M2786" i="1"/>
  <c r="T2785" i="1"/>
  <c r="S2785" i="1"/>
  <c r="R2785" i="1"/>
  <c r="O2785" i="1"/>
  <c r="N2785" i="1"/>
  <c r="M2785" i="1"/>
  <c r="T2784" i="1"/>
  <c r="S2784" i="1"/>
  <c r="R2784" i="1"/>
  <c r="O2784" i="1"/>
  <c r="N2784" i="1"/>
  <c r="M2784" i="1"/>
  <c r="T2783" i="1"/>
  <c r="S2783" i="1"/>
  <c r="R2783" i="1"/>
  <c r="O2783" i="1"/>
  <c r="N2783" i="1"/>
  <c r="M2783" i="1"/>
  <c r="T2782" i="1"/>
  <c r="S2782" i="1"/>
  <c r="R2782" i="1"/>
  <c r="O2782" i="1"/>
  <c r="N2782" i="1"/>
  <c r="M2782" i="1"/>
  <c r="T2781" i="1"/>
  <c r="S2781" i="1"/>
  <c r="R2781" i="1"/>
  <c r="O2781" i="1"/>
  <c r="N2781" i="1"/>
  <c r="M2781" i="1"/>
  <c r="T2780" i="1"/>
  <c r="S2780" i="1"/>
  <c r="R2780" i="1"/>
  <c r="O2780" i="1"/>
  <c r="N2780" i="1"/>
  <c r="M2780" i="1"/>
  <c r="T2779" i="1"/>
  <c r="S2779" i="1"/>
  <c r="R2779" i="1"/>
  <c r="O2779" i="1"/>
  <c r="N2779" i="1"/>
  <c r="M2779" i="1"/>
  <c r="T2778" i="1"/>
  <c r="S2778" i="1"/>
  <c r="R2778" i="1"/>
  <c r="O2778" i="1"/>
  <c r="N2778" i="1"/>
  <c r="M2778" i="1"/>
  <c r="T2777" i="1"/>
  <c r="S2777" i="1"/>
  <c r="R2777" i="1"/>
  <c r="O2777" i="1"/>
  <c r="N2777" i="1"/>
  <c r="M2777" i="1"/>
  <c r="T2776" i="1"/>
  <c r="S2776" i="1"/>
  <c r="R2776" i="1"/>
  <c r="O2776" i="1"/>
  <c r="N2776" i="1"/>
  <c r="M2776" i="1"/>
  <c r="T2775" i="1"/>
  <c r="S2775" i="1"/>
  <c r="R2775" i="1"/>
  <c r="O2775" i="1"/>
  <c r="N2775" i="1"/>
  <c r="M2775" i="1"/>
  <c r="T2774" i="1"/>
  <c r="S2774" i="1"/>
  <c r="R2774" i="1"/>
  <c r="O2774" i="1"/>
  <c r="N2774" i="1"/>
  <c r="M2774" i="1"/>
  <c r="T2773" i="1"/>
  <c r="S2773" i="1"/>
  <c r="R2773" i="1"/>
  <c r="O2773" i="1"/>
  <c r="N2773" i="1"/>
  <c r="M2773" i="1"/>
  <c r="T2772" i="1"/>
  <c r="S2772" i="1"/>
  <c r="R2772" i="1"/>
  <c r="O2772" i="1"/>
  <c r="N2772" i="1"/>
  <c r="M2772" i="1"/>
  <c r="T2771" i="1"/>
  <c r="S2771" i="1"/>
  <c r="R2771" i="1"/>
  <c r="O2771" i="1"/>
  <c r="N2771" i="1"/>
  <c r="M2771" i="1"/>
  <c r="T2770" i="1"/>
  <c r="S2770" i="1"/>
  <c r="R2770" i="1"/>
  <c r="O2770" i="1"/>
  <c r="N2770" i="1"/>
  <c r="M2770" i="1"/>
  <c r="T2769" i="1"/>
  <c r="S2769" i="1"/>
  <c r="R2769" i="1"/>
  <c r="O2769" i="1"/>
  <c r="N2769" i="1"/>
  <c r="M2769" i="1"/>
  <c r="T2768" i="1"/>
  <c r="S2768" i="1"/>
  <c r="R2768" i="1"/>
  <c r="O2768" i="1"/>
  <c r="N2768" i="1"/>
  <c r="M2768" i="1"/>
  <c r="T2767" i="1"/>
  <c r="S2767" i="1"/>
  <c r="R2767" i="1"/>
  <c r="O2767" i="1"/>
  <c r="N2767" i="1"/>
  <c r="M2767" i="1"/>
  <c r="T2766" i="1"/>
  <c r="S2766" i="1"/>
  <c r="R2766" i="1"/>
  <c r="O2766" i="1"/>
  <c r="N2766" i="1"/>
  <c r="M2766" i="1"/>
  <c r="T2765" i="1"/>
  <c r="S2765" i="1"/>
  <c r="R2765" i="1"/>
  <c r="O2765" i="1"/>
  <c r="N2765" i="1"/>
  <c r="M2765" i="1"/>
  <c r="T2764" i="1"/>
  <c r="S2764" i="1"/>
  <c r="R2764" i="1"/>
  <c r="O2764" i="1"/>
  <c r="N2764" i="1"/>
  <c r="M2764" i="1"/>
  <c r="T2763" i="1"/>
  <c r="S2763" i="1"/>
  <c r="R2763" i="1"/>
  <c r="O2763" i="1"/>
  <c r="N2763" i="1"/>
  <c r="M2763" i="1"/>
  <c r="T2762" i="1"/>
  <c r="S2762" i="1"/>
  <c r="R2762" i="1"/>
  <c r="O2762" i="1"/>
  <c r="N2762" i="1"/>
  <c r="M2762" i="1"/>
  <c r="T2761" i="1"/>
  <c r="S2761" i="1"/>
  <c r="R2761" i="1"/>
  <c r="O2761" i="1"/>
  <c r="N2761" i="1"/>
  <c r="M2761" i="1"/>
  <c r="T2760" i="1"/>
  <c r="S2760" i="1"/>
  <c r="R2760" i="1"/>
  <c r="O2760" i="1"/>
  <c r="N2760" i="1"/>
  <c r="M2760" i="1"/>
  <c r="T2759" i="1"/>
  <c r="S2759" i="1"/>
  <c r="R2759" i="1"/>
  <c r="O2759" i="1"/>
  <c r="N2759" i="1"/>
  <c r="M2759" i="1"/>
  <c r="T2758" i="1"/>
  <c r="S2758" i="1"/>
  <c r="R2758" i="1"/>
  <c r="O2758" i="1"/>
  <c r="N2758" i="1"/>
  <c r="M2758" i="1"/>
  <c r="T2757" i="1"/>
  <c r="S2757" i="1"/>
  <c r="R2757" i="1"/>
  <c r="O2757" i="1"/>
  <c r="N2757" i="1"/>
  <c r="M2757" i="1"/>
  <c r="T2756" i="1"/>
  <c r="S2756" i="1"/>
  <c r="R2756" i="1"/>
  <c r="O2756" i="1"/>
  <c r="N2756" i="1"/>
  <c r="M2756" i="1"/>
  <c r="T2755" i="1"/>
  <c r="S2755" i="1"/>
  <c r="R2755" i="1"/>
  <c r="O2755" i="1"/>
  <c r="N2755" i="1"/>
  <c r="M2755" i="1"/>
  <c r="T2754" i="1"/>
  <c r="S2754" i="1"/>
  <c r="R2754" i="1"/>
  <c r="O2754" i="1"/>
  <c r="N2754" i="1"/>
  <c r="M2754" i="1"/>
  <c r="T2753" i="1"/>
  <c r="S2753" i="1"/>
  <c r="R2753" i="1"/>
  <c r="O2753" i="1"/>
  <c r="N2753" i="1"/>
  <c r="M2753" i="1"/>
  <c r="T2752" i="1"/>
  <c r="S2752" i="1"/>
  <c r="R2752" i="1"/>
  <c r="O2752" i="1"/>
  <c r="N2752" i="1"/>
  <c r="M2752" i="1"/>
  <c r="T2751" i="1"/>
  <c r="S2751" i="1"/>
  <c r="R2751" i="1"/>
  <c r="O2751" i="1"/>
  <c r="N2751" i="1"/>
  <c r="M2751" i="1"/>
  <c r="T2750" i="1"/>
  <c r="S2750" i="1"/>
  <c r="R2750" i="1"/>
  <c r="O2750" i="1"/>
  <c r="N2750" i="1"/>
  <c r="M2750" i="1"/>
  <c r="T2749" i="1"/>
  <c r="S2749" i="1"/>
  <c r="R2749" i="1"/>
  <c r="O2749" i="1"/>
  <c r="N2749" i="1"/>
  <c r="M2749" i="1"/>
  <c r="T2748" i="1"/>
  <c r="S2748" i="1"/>
  <c r="R2748" i="1"/>
  <c r="O2748" i="1"/>
  <c r="N2748" i="1"/>
  <c r="M2748" i="1"/>
  <c r="T2747" i="1"/>
  <c r="S2747" i="1"/>
  <c r="R2747" i="1"/>
  <c r="O2747" i="1"/>
  <c r="N2747" i="1"/>
  <c r="M2747" i="1"/>
  <c r="T2746" i="1"/>
  <c r="S2746" i="1"/>
  <c r="R2746" i="1"/>
  <c r="O2746" i="1"/>
  <c r="N2746" i="1"/>
  <c r="M2746" i="1"/>
  <c r="T2745" i="1"/>
  <c r="S2745" i="1"/>
  <c r="R2745" i="1"/>
  <c r="O2745" i="1"/>
  <c r="N2745" i="1"/>
  <c r="M2745" i="1"/>
  <c r="T2744" i="1"/>
  <c r="S2744" i="1"/>
  <c r="R2744" i="1"/>
  <c r="O2744" i="1"/>
  <c r="N2744" i="1"/>
  <c r="M2744" i="1"/>
  <c r="T2743" i="1"/>
  <c r="S2743" i="1"/>
  <c r="R2743" i="1"/>
  <c r="O2743" i="1"/>
  <c r="N2743" i="1"/>
  <c r="M2743" i="1"/>
  <c r="T2742" i="1"/>
  <c r="S2742" i="1"/>
  <c r="R2742" i="1"/>
  <c r="O2742" i="1"/>
  <c r="N2742" i="1"/>
  <c r="M2742" i="1"/>
  <c r="T2741" i="1"/>
  <c r="S2741" i="1"/>
  <c r="R2741" i="1"/>
  <c r="O2741" i="1"/>
  <c r="N2741" i="1"/>
  <c r="M2741" i="1"/>
  <c r="T2740" i="1"/>
  <c r="S2740" i="1"/>
  <c r="R2740" i="1"/>
  <c r="O2740" i="1"/>
  <c r="N2740" i="1"/>
  <c r="M2740" i="1"/>
  <c r="T2739" i="1"/>
  <c r="S2739" i="1"/>
  <c r="R2739" i="1"/>
  <c r="O2739" i="1"/>
  <c r="N2739" i="1"/>
  <c r="M2739" i="1"/>
  <c r="T2738" i="1"/>
  <c r="S2738" i="1"/>
  <c r="R2738" i="1"/>
  <c r="O2738" i="1"/>
  <c r="N2738" i="1"/>
  <c r="M2738" i="1"/>
  <c r="T2737" i="1"/>
  <c r="S2737" i="1"/>
  <c r="R2737" i="1"/>
  <c r="O2737" i="1"/>
  <c r="N2737" i="1"/>
  <c r="M2737" i="1"/>
  <c r="T2736" i="1"/>
  <c r="S2736" i="1"/>
  <c r="R2736" i="1"/>
  <c r="O2736" i="1"/>
  <c r="N2736" i="1"/>
  <c r="M2736" i="1"/>
  <c r="T2735" i="1"/>
  <c r="S2735" i="1"/>
  <c r="R2735" i="1"/>
  <c r="O2735" i="1"/>
  <c r="N2735" i="1"/>
  <c r="M2735" i="1"/>
  <c r="T2734" i="1"/>
  <c r="S2734" i="1"/>
  <c r="R2734" i="1"/>
  <c r="O2734" i="1"/>
  <c r="N2734" i="1"/>
  <c r="M2734" i="1"/>
  <c r="T2733" i="1"/>
  <c r="S2733" i="1"/>
  <c r="R2733" i="1"/>
  <c r="O2733" i="1"/>
  <c r="N2733" i="1"/>
  <c r="M2733" i="1"/>
  <c r="T2732" i="1"/>
  <c r="S2732" i="1"/>
  <c r="R2732" i="1"/>
  <c r="O2732" i="1"/>
  <c r="N2732" i="1"/>
  <c r="M2732" i="1"/>
  <c r="T2731" i="1"/>
  <c r="S2731" i="1"/>
  <c r="R2731" i="1"/>
  <c r="O2731" i="1"/>
  <c r="N2731" i="1"/>
  <c r="M2731" i="1"/>
  <c r="T2730" i="1"/>
  <c r="S2730" i="1"/>
  <c r="R2730" i="1"/>
  <c r="O2730" i="1"/>
  <c r="N2730" i="1"/>
  <c r="M2730" i="1"/>
  <c r="T2729" i="1"/>
  <c r="S2729" i="1"/>
  <c r="R2729" i="1"/>
  <c r="O2729" i="1"/>
  <c r="N2729" i="1"/>
  <c r="M2729" i="1"/>
  <c r="T2728" i="1"/>
  <c r="S2728" i="1"/>
  <c r="R2728" i="1"/>
  <c r="O2728" i="1"/>
  <c r="N2728" i="1"/>
  <c r="M2728" i="1"/>
  <c r="T2727" i="1"/>
  <c r="S2727" i="1"/>
  <c r="R2727" i="1"/>
  <c r="O2727" i="1"/>
  <c r="N2727" i="1"/>
  <c r="M2727" i="1"/>
  <c r="T2726" i="1"/>
  <c r="S2726" i="1"/>
  <c r="R2726" i="1"/>
  <c r="O2726" i="1"/>
  <c r="N2726" i="1"/>
  <c r="M2726" i="1"/>
  <c r="T2725" i="1"/>
  <c r="S2725" i="1"/>
  <c r="R2725" i="1"/>
  <c r="O2725" i="1"/>
  <c r="N2725" i="1"/>
  <c r="M2725" i="1"/>
  <c r="T2724" i="1"/>
  <c r="S2724" i="1"/>
  <c r="R2724" i="1"/>
  <c r="O2724" i="1"/>
  <c r="N2724" i="1"/>
  <c r="M2724" i="1"/>
  <c r="T2723" i="1"/>
  <c r="S2723" i="1"/>
  <c r="R2723" i="1"/>
  <c r="O2723" i="1"/>
  <c r="N2723" i="1"/>
  <c r="M2723" i="1"/>
  <c r="T2722" i="1"/>
  <c r="S2722" i="1"/>
  <c r="R2722" i="1"/>
  <c r="O2722" i="1"/>
  <c r="N2722" i="1"/>
  <c r="M2722" i="1"/>
  <c r="T2721" i="1"/>
  <c r="S2721" i="1"/>
  <c r="R2721" i="1"/>
  <c r="O2721" i="1"/>
  <c r="N2721" i="1"/>
  <c r="M2721" i="1"/>
  <c r="T2720" i="1"/>
  <c r="S2720" i="1"/>
  <c r="R2720" i="1"/>
  <c r="O2720" i="1"/>
  <c r="N2720" i="1"/>
  <c r="M2720" i="1"/>
  <c r="T2719" i="1"/>
  <c r="S2719" i="1"/>
  <c r="R2719" i="1"/>
  <c r="O2719" i="1"/>
  <c r="N2719" i="1"/>
  <c r="M2719" i="1"/>
  <c r="T2718" i="1"/>
  <c r="S2718" i="1"/>
  <c r="R2718" i="1"/>
  <c r="O2718" i="1"/>
  <c r="N2718" i="1"/>
  <c r="M2718" i="1"/>
  <c r="T2717" i="1"/>
  <c r="S2717" i="1"/>
  <c r="R2717" i="1"/>
  <c r="O2717" i="1"/>
  <c r="N2717" i="1"/>
  <c r="M2717" i="1"/>
  <c r="T2716" i="1"/>
  <c r="S2716" i="1"/>
  <c r="R2716" i="1"/>
  <c r="O2716" i="1"/>
  <c r="N2716" i="1"/>
  <c r="M2716" i="1"/>
  <c r="T2715" i="1"/>
  <c r="S2715" i="1"/>
  <c r="R2715" i="1"/>
  <c r="O2715" i="1"/>
  <c r="N2715" i="1"/>
  <c r="M2715" i="1"/>
  <c r="T2714" i="1"/>
  <c r="S2714" i="1"/>
  <c r="R2714" i="1"/>
  <c r="O2714" i="1"/>
  <c r="N2714" i="1"/>
  <c r="M2714" i="1"/>
  <c r="T2713" i="1"/>
  <c r="S2713" i="1"/>
  <c r="R2713" i="1"/>
  <c r="O2713" i="1"/>
  <c r="N2713" i="1"/>
  <c r="M2713" i="1"/>
  <c r="T2712" i="1"/>
  <c r="S2712" i="1"/>
  <c r="R2712" i="1"/>
  <c r="O2712" i="1"/>
  <c r="N2712" i="1"/>
  <c r="M2712" i="1"/>
  <c r="T2711" i="1"/>
  <c r="S2711" i="1"/>
  <c r="R2711" i="1"/>
  <c r="O2711" i="1"/>
  <c r="N2711" i="1"/>
  <c r="M2711" i="1"/>
  <c r="T2710" i="1"/>
  <c r="S2710" i="1"/>
  <c r="R2710" i="1"/>
  <c r="O2710" i="1"/>
  <c r="N2710" i="1"/>
  <c r="M2710" i="1"/>
  <c r="T2709" i="1"/>
  <c r="S2709" i="1"/>
  <c r="R2709" i="1"/>
  <c r="O2709" i="1"/>
  <c r="N2709" i="1"/>
  <c r="M2709" i="1"/>
  <c r="T2708" i="1"/>
  <c r="S2708" i="1"/>
  <c r="R2708" i="1"/>
  <c r="O2708" i="1"/>
  <c r="N2708" i="1"/>
  <c r="M2708" i="1"/>
  <c r="T2707" i="1"/>
  <c r="S2707" i="1"/>
  <c r="R2707" i="1"/>
  <c r="O2707" i="1"/>
  <c r="N2707" i="1"/>
  <c r="M2707" i="1"/>
  <c r="T2706" i="1"/>
  <c r="S2706" i="1"/>
  <c r="R2706" i="1"/>
  <c r="O2706" i="1"/>
  <c r="N2706" i="1"/>
  <c r="M2706" i="1"/>
  <c r="T2705" i="1"/>
  <c r="S2705" i="1"/>
  <c r="R2705" i="1"/>
  <c r="O2705" i="1"/>
  <c r="N2705" i="1"/>
  <c r="M2705" i="1"/>
  <c r="T2704" i="1"/>
  <c r="S2704" i="1"/>
  <c r="R2704" i="1"/>
  <c r="O2704" i="1"/>
  <c r="N2704" i="1"/>
  <c r="M2704" i="1"/>
  <c r="T2703" i="1"/>
  <c r="S2703" i="1"/>
  <c r="R2703" i="1"/>
  <c r="O2703" i="1"/>
  <c r="N2703" i="1"/>
  <c r="M2703" i="1"/>
  <c r="T2702" i="1"/>
  <c r="S2702" i="1"/>
  <c r="R2702" i="1"/>
  <c r="O2702" i="1"/>
  <c r="N2702" i="1"/>
  <c r="M2702" i="1"/>
  <c r="T2701" i="1"/>
  <c r="S2701" i="1"/>
  <c r="R2701" i="1"/>
  <c r="O2701" i="1"/>
  <c r="N2701" i="1"/>
  <c r="M2701" i="1"/>
  <c r="T2700" i="1"/>
  <c r="S2700" i="1"/>
  <c r="R2700" i="1"/>
  <c r="O2700" i="1"/>
  <c r="N2700" i="1"/>
  <c r="M2700" i="1"/>
  <c r="T2699" i="1"/>
  <c r="S2699" i="1"/>
  <c r="R2699" i="1"/>
  <c r="O2699" i="1"/>
  <c r="N2699" i="1"/>
  <c r="M2699" i="1"/>
  <c r="T2698" i="1"/>
  <c r="S2698" i="1"/>
  <c r="R2698" i="1"/>
  <c r="O2698" i="1"/>
  <c r="N2698" i="1"/>
  <c r="M2698" i="1"/>
  <c r="T2697" i="1"/>
  <c r="S2697" i="1"/>
  <c r="R2697" i="1"/>
  <c r="O2697" i="1"/>
  <c r="N2697" i="1"/>
  <c r="M2697" i="1"/>
  <c r="T2696" i="1"/>
  <c r="S2696" i="1"/>
  <c r="R2696" i="1"/>
  <c r="O2696" i="1"/>
  <c r="N2696" i="1"/>
  <c r="M2696" i="1"/>
  <c r="T2695" i="1"/>
  <c r="S2695" i="1"/>
  <c r="R2695" i="1"/>
  <c r="O2695" i="1"/>
  <c r="N2695" i="1"/>
  <c r="M2695" i="1"/>
  <c r="T2694" i="1"/>
  <c r="S2694" i="1"/>
  <c r="R2694" i="1"/>
  <c r="O2694" i="1"/>
  <c r="N2694" i="1"/>
  <c r="M2694" i="1"/>
  <c r="T2693" i="1"/>
  <c r="S2693" i="1"/>
  <c r="R2693" i="1"/>
  <c r="O2693" i="1"/>
  <c r="N2693" i="1"/>
  <c r="M2693" i="1"/>
  <c r="T2692" i="1"/>
  <c r="S2692" i="1"/>
  <c r="R2692" i="1"/>
  <c r="O2692" i="1"/>
  <c r="N2692" i="1"/>
  <c r="M2692" i="1"/>
  <c r="T2691" i="1"/>
  <c r="S2691" i="1"/>
  <c r="R2691" i="1"/>
  <c r="O2691" i="1"/>
  <c r="N2691" i="1"/>
  <c r="M2691" i="1"/>
  <c r="T2690" i="1"/>
  <c r="S2690" i="1"/>
  <c r="R2690" i="1"/>
  <c r="O2690" i="1"/>
  <c r="N2690" i="1"/>
  <c r="M2690" i="1"/>
  <c r="T2689" i="1"/>
  <c r="S2689" i="1"/>
  <c r="R2689" i="1"/>
  <c r="O2689" i="1"/>
  <c r="N2689" i="1"/>
  <c r="M2689" i="1"/>
  <c r="T2688" i="1"/>
  <c r="S2688" i="1"/>
  <c r="R2688" i="1"/>
  <c r="O2688" i="1"/>
  <c r="N2688" i="1"/>
  <c r="M2688" i="1"/>
  <c r="T2687" i="1"/>
  <c r="S2687" i="1"/>
  <c r="R2687" i="1"/>
  <c r="O2687" i="1"/>
  <c r="N2687" i="1"/>
  <c r="M2687" i="1"/>
  <c r="T2686" i="1"/>
  <c r="S2686" i="1"/>
  <c r="R2686" i="1"/>
  <c r="O2686" i="1"/>
  <c r="N2686" i="1"/>
  <c r="M2686" i="1"/>
  <c r="T2685" i="1"/>
  <c r="S2685" i="1"/>
  <c r="R2685" i="1"/>
  <c r="O2685" i="1"/>
  <c r="N2685" i="1"/>
  <c r="M2685" i="1"/>
  <c r="T2684" i="1"/>
  <c r="S2684" i="1"/>
  <c r="R2684" i="1"/>
  <c r="O2684" i="1"/>
  <c r="N2684" i="1"/>
  <c r="M2684" i="1"/>
  <c r="T2683" i="1"/>
  <c r="S2683" i="1"/>
  <c r="R2683" i="1"/>
  <c r="O2683" i="1"/>
  <c r="N2683" i="1"/>
  <c r="M2683" i="1"/>
  <c r="T2682" i="1"/>
  <c r="S2682" i="1"/>
  <c r="R2682" i="1"/>
  <c r="O2682" i="1"/>
  <c r="N2682" i="1"/>
  <c r="M2682" i="1"/>
  <c r="T2681" i="1"/>
  <c r="S2681" i="1"/>
  <c r="R2681" i="1"/>
  <c r="O2681" i="1"/>
  <c r="N2681" i="1"/>
  <c r="M2681" i="1"/>
  <c r="T2680" i="1"/>
  <c r="S2680" i="1"/>
  <c r="R2680" i="1"/>
  <c r="O2680" i="1"/>
  <c r="N2680" i="1"/>
  <c r="M2680" i="1"/>
  <c r="T2679" i="1"/>
  <c r="S2679" i="1"/>
  <c r="R2679" i="1"/>
  <c r="O2679" i="1"/>
  <c r="N2679" i="1"/>
  <c r="M2679" i="1"/>
  <c r="T2678" i="1"/>
  <c r="S2678" i="1"/>
  <c r="R2678" i="1"/>
  <c r="O2678" i="1"/>
  <c r="N2678" i="1"/>
  <c r="M2678" i="1"/>
  <c r="T2677" i="1"/>
  <c r="S2677" i="1"/>
  <c r="R2677" i="1"/>
  <c r="O2677" i="1"/>
  <c r="N2677" i="1"/>
  <c r="M2677" i="1"/>
  <c r="T2676" i="1"/>
  <c r="S2676" i="1"/>
  <c r="R2676" i="1"/>
  <c r="O2676" i="1"/>
  <c r="N2676" i="1"/>
  <c r="M2676" i="1"/>
  <c r="T2675" i="1"/>
  <c r="S2675" i="1"/>
  <c r="R2675" i="1"/>
  <c r="O2675" i="1"/>
  <c r="N2675" i="1"/>
  <c r="M2675" i="1"/>
  <c r="T2674" i="1"/>
  <c r="S2674" i="1"/>
  <c r="R2674" i="1"/>
  <c r="O2674" i="1"/>
  <c r="N2674" i="1"/>
  <c r="M2674" i="1"/>
  <c r="T2673" i="1"/>
  <c r="S2673" i="1"/>
  <c r="R2673" i="1"/>
  <c r="O2673" i="1"/>
  <c r="N2673" i="1"/>
  <c r="M2673" i="1"/>
  <c r="T2672" i="1"/>
  <c r="S2672" i="1"/>
  <c r="R2672" i="1"/>
  <c r="O2672" i="1"/>
  <c r="N2672" i="1"/>
  <c r="M2672" i="1"/>
  <c r="T2671" i="1"/>
  <c r="S2671" i="1"/>
  <c r="R2671" i="1"/>
  <c r="O2671" i="1"/>
  <c r="N2671" i="1"/>
  <c r="M2671" i="1"/>
  <c r="T2670" i="1"/>
  <c r="S2670" i="1"/>
  <c r="R2670" i="1"/>
  <c r="O2670" i="1"/>
  <c r="N2670" i="1"/>
  <c r="M2670" i="1"/>
  <c r="T2669" i="1"/>
  <c r="S2669" i="1"/>
  <c r="R2669" i="1"/>
  <c r="O2669" i="1"/>
  <c r="N2669" i="1"/>
  <c r="M2669" i="1"/>
  <c r="T2668" i="1"/>
  <c r="S2668" i="1"/>
  <c r="R2668" i="1"/>
  <c r="O2668" i="1"/>
  <c r="N2668" i="1"/>
  <c r="M2668" i="1"/>
  <c r="T2667" i="1"/>
  <c r="S2667" i="1"/>
  <c r="R2667" i="1"/>
  <c r="O2667" i="1"/>
  <c r="N2667" i="1"/>
  <c r="M2667" i="1"/>
  <c r="T2666" i="1"/>
  <c r="S2666" i="1"/>
  <c r="R2666" i="1"/>
  <c r="O2666" i="1"/>
  <c r="N2666" i="1"/>
  <c r="M2666" i="1"/>
  <c r="T2665" i="1"/>
  <c r="S2665" i="1"/>
  <c r="R2665" i="1"/>
  <c r="O2665" i="1"/>
  <c r="N2665" i="1"/>
  <c r="M2665" i="1"/>
  <c r="T2664" i="1"/>
  <c r="S2664" i="1"/>
  <c r="R2664" i="1"/>
  <c r="O2664" i="1"/>
  <c r="N2664" i="1"/>
  <c r="M2664" i="1"/>
  <c r="T2663" i="1"/>
  <c r="S2663" i="1"/>
  <c r="R2663" i="1"/>
  <c r="O2663" i="1"/>
  <c r="N2663" i="1"/>
  <c r="M2663" i="1"/>
  <c r="T2662" i="1"/>
  <c r="S2662" i="1"/>
  <c r="R2662" i="1"/>
  <c r="O2662" i="1"/>
  <c r="N2662" i="1"/>
  <c r="M2662" i="1"/>
  <c r="T2661" i="1"/>
  <c r="S2661" i="1"/>
  <c r="R2661" i="1"/>
  <c r="O2661" i="1"/>
  <c r="N2661" i="1"/>
  <c r="M2661" i="1"/>
  <c r="T2660" i="1"/>
  <c r="S2660" i="1"/>
  <c r="R2660" i="1"/>
  <c r="O2660" i="1"/>
  <c r="N2660" i="1"/>
  <c r="M2660" i="1"/>
  <c r="T2659" i="1"/>
  <c r="S2659" i="1"/>
  <c r="R2659" i="1"/>
  <c r="O2659" i="1"/>
  <c r="N2659" i="1"/>
  <c r="M2659" i="1"/>
  <c r="T2658" i="1"/>
  <c r="S2658" i="1"/>
  <c r="R2658" i="1"/>
  <c r="O2658" i="1"/>
  <c r="N2658" i="1"/>
  <c r="M2658" i="1"/>
  <c r="T2657" i="1"/>
  <c r="S2657" i="1"/>
  <c r="R2657" i="1"/>
  <c r="O2657" i="1"/>
  <c r="N2657" i="1"/>
  <c r="M2657" i="1"/>
  <c r="T2656" i="1"/>
  <c r="S2656" i="1"/>
  <c r="R2656" i="1"/>
  <c r="O2656" i="1"/>
  <c r="N2656" i="1"/>
  <c r="M2656" i="1"/>
  <c r="T2655" i="1"/>
  <c r="S2655" i="1"/>
  <c r="R2655" i="1"/>
  <c r="O2655" i="1"/>
  <c r="N2655" i="1"/>
  <c r="M2655" i="1"/>
  <c r="T2654" i="1"/>
  <c r="S2654" i="1"/>
  <c r="R2654" i="1"/>
  <c r="O2654" i="1"/>
  <c r="N2654" i="1"/>
  <c r="M2654" i="1"/>
  <c r="T2653" i="1"/>
  <c r="S2653" i="1"/>
  <c r="R2653" i="1"/>
  <c r="O2653" i="1"/>
  <c r="N2653" i="1"/>
  <c r="M2653" i="1"/>
  <c r="T2652" i="1"/>
  <c r="S2652" i="1"/>
  <c r="R2652" i="1"/>
  <c r="O2652" i="1"/>
  <c r="N2652" i="1"/>
  <c r="M2652" i="1"/>
  <c r="T2651" i="1"/>
  <c r="S2651" i="1"/>
  <c r="R2651" i="1"/>
  <c r="O2651" i="1"/>
  <c r="N2651" i="1"/>
  <c r="M2651" i="1"/>
  <c r="T2650" i="1"/>
  <c r="S2650" i="1"/>
  <c r="R2650" i="1"/>
  <c r="O2650" i="1"/>
  <c r="N2650" i="1"/>
  <c r="M2650" i="1"/>
  <c r="T2649" i="1"/>
  <c r="S2649" i="1"/>
  <c r="R2649" i="1"/>
  <c r="O2649" i="1"/>
  <c r="N2649" i="1"/>
  <c r="M2649" i="1"/>
  <c r="T2648" i="1"/>
  <c r="S2648" i="1"/>
  <c r="R2648" i="1"/>
  <c r="O2648" i="1"/>
  <c r="N2648" i="1"/>
  <c r="M2648" i="1"/>
  <c r="T2647" i="1"/>
  <c r="S2647" i="1"/>
  <c r="R2647" i="1"/>
  <c r="O2647" i="1"/>
  <c r="N2647" i="1"/>
  <c r="M2647" i="1"/>
  <c r="T2646" i="1"/>
  <c r="S2646" i="1"/>
  <c r="R2646" i="1"/>
  <c r="O2646" i="1"/>
  <c r="N2646" i="1"/>
  <c r="M2646" i="1"/>
  <c r="T2645" i="1"/>
  <c r="S2645" i="1"/>
  <c r="R2645" i="1"/>
  <c r="O2645" i="1"/>
  <c r="N2645" i="1"/>
  <c r="M2645" i="1"/>
  <c r="T2644" i="1"/>
  <c r="S2644" i="1"/>
  <c r="R2644" i="1"/>
  <c r="O2644" i="1"/>
  <c r="N2644" i="1"/>
  <c r="M2644" i="1"/>
  <c r="T2643" i="1"/>
  <c r="S2643" i="1"/>
  <c r="R2643" i="1"/>
  <c r="O2643" i="1"/>
  <c r="N2643" i="1"/>
  <c r="M2643" i="1"/>
  <c r="T2642" i="1"/>
  <c r="S2642" i="1"/>
  <c r="R2642" i="1"/>
  <c r="O2642" i="1"/>
  <c r="N2642" i="1"/>
  <c r="M2642" i="1"/>
  <c r="T2641" i="1"/>
  <c r="S2641" i="1"/>
  <c r="R2641" i="1"/>
  <c r="O2641" i="1"/>
  <c r="N2641" i="1"/>
  <c r="M2641" i="1"/>
  <c r="T2640" i="1"/>
  <c r="S2640" i="1"/>
  <c r="R2640" i="1"/>
  <c r="O2640" i="1"/>
  <c r="N2640" i="1"/>
  <c r="M2640" i="1"/>
  <c r="T2639" i="1"/>
  <c r="S2639" i="1"/>
  <c r="R2639" i="1"/>
  <c r="O2639" i="1"/>
  <c r="N2639" i="1"/>
  <c r="M2639" i="1"/>
  <c r="T2638" i="1"/>
  <c r="S2638" i="1"/>
  <c r="R2638" i="1"/>
  <c r="O2638" i="1"/>
  <c r="N2638" i="1"/>
  <c r="M2638" i="1"/>
  <c r="T2637" i="1"/>
  <c r="S2637" i="1"/>
  <c r="R2637" i="1"/>
  <c r="O2637" i="1"/>
  <c r="N2637" i="1"/>
  <c r="M2637" i="1"/>
  <c r="T2636" i="1"/>
  <c r="S2636" i="1"/>
  <c r="R2636" i="1"/>
  <c r="O2636" i="1"/>
  <c r="N2636" i="1"/>
  <c r="M2636" i="1"/>
  <c r="T2635" i="1"/>
  <c r="S2635" i="1"/>
  <c r="R2635" i="1"/>
  <c r="O2635" i="1"/>
  <c r="N2635" i="1"/>
  <c r="M2635" i="1"/>
  <c r="T2634" i="1"/>
  <c r="S2634" i="1"/>
  <c r="R2634" i="1"/>
  <c r="O2634" i="1"/>
  <c r="N2634" i="1"/>
  <c r="M2634" i="1"/>
  <c r="T2633" i="1"/>
  <c r="S2633" i="1"/>
  <c r="R2633" i="1"/>
  <c r="O2633" i="1"/>
  <c r="N2633" i="1"/>
  <c r="M2633" i="1"/>
  <c r="T2632" i="1"/>
  <c r="S2632" i="1"/>
  <c r="R2632" i="1"/>
  <c r="O2632" i="1"/>
  <c r="N2632" i="1"/>
  <c r="M2632" i="1"/>
  <c r="T2631" i="1"/>
  <c r="S2631" i="1"/>
  <c r="R2631" i="1"/>
  <c r="O2631" i="1"/>
  <c r="N2631" i="1"/>
  <c r="M2631" i="1"/>
  <c r="T2630" i="1"/>
  <c r="S2630" i="1"/>
  <c r="R2630" i="1"/>
  <c r="O2630" i="1"/>
  <c r="N2630" i="1"/>
  <c r="M2630" i="1"/>
  <c r="T2629" i="1"/>
  <c r="S2629" i="1"/>
  <c r="R2629" i="1"/>
  <c r="O2629" i="1"/>
  <c r="N2629" i="1"/>
  <c r="M2629" i="1"/>
  <c r="T2628" i="1"/>
  <c r="S2628" i="1"/>
  <c r="R2628" i="1"/>
  <c r="O2628" i="1"/>
  <c r="N2628" i="1"/>
  <c r="M2628" i="1"/>
  <c r="T2627" i="1"/>
  <c r="S2627" i="1"/>
  <c r="R2627" i="1"/>
  <c r="O2627" i="1"/>
  <c r="N2627" i="1"/>
  <c r="M2627" i="1"/>
  <c r="T2626" i="1"/>
  <c r="S2626" i="1"/>
  <c r="R2626" i="1"/>
  <c r="O2626" i="1"/>
  <c r="N2626" i="1"/>
  <c r="M2626" i="1"/>
  <c r="T2625" i="1"/>
  <c r="S2625" i="1"/>
  <c r="R2625" i="1"/>
  <c r="O2625" i="1"/>
  <c r="N2625" i="1"/>
  <c r="M2625" i="1"/>
  <c r="T2624" i="1"/>
  <c r="S2624" i="1"/>
  <c r="R2624" i="1"/>
  <c r="O2624" i="1"/>
  <c r="N2624" i="1"/>
  <c r="M2624" i="1"/>
  <c r="T2623" i="1"/>
  <c r="S2623" i="1"/>
  <c r="R2623" i="1"/>
  <c r="O2623" i="1"/>
  <c r="N2623" i="1"/>
  <c r="M2623" i="1"/>
  <c r="T2622" i="1"/>
  <c r="S2622" i="1"/>
  <c r="R2622" i="1"/>
  <c r="O2622" i="1"/>
  <c r="N2622" i="1"/>
  <c r="M2622" i="1"/>
  <c r="T2621" i="1"/>
  <c r="S2621" i="1"/>
  <c r="R2621" i="1"/>
  <c r="O2621" i="1"/>
  <c r="N2621" i="1"/>
  <c r="M2621" i="1"/>
  <c r="T2620" i="1"/>
  <c r="S2620" i="1"/>
  <c r="R2620" i="1"/>
  <c r="O2620" i="1"/>
  <c r="N2620" i="1"/>
  <c r="M2620" i="1"/>
  <c r="T2619" i="1"/>
  <c r="S2619" i="1"/>
  <c r="R2619" i="1"/>
  <c r="O2619" i="1"/>
  <c r="N2619" i="1"/>
  <c r="M2619" i="1"/>
  <c r="T2618" i="1"/>
  <c r="S2618" i="1"/>
  <c r="R2618" i="1"/>
  <c r="O2618" i="1"/>
  <c r="N2618" i="1"/>
  <c r="M2618" i="1"/>
  <c r="T2617" i="1"/>
  <c r="S2617" i="1"/>
  <c r="R2617" i="1"/>
  <c r="O2617" i="1"/>
  <c r="N2617" i="1"/>
  <c r="M2617" i="1"/>
  <c r="T2616" i="1"/>
  <c r="S2616" i="1"/>
  <c r="R2616" i="1"/>
  <c r="O2616" i="1"/>
  <c r="N2616" i="1"/>
  <c r="M2616" i="1"/>
  <c r="T2615" i="1"/>
  <c r="S2615" i="1"/>
  <c r="R2615" i="1"/>
  <c r="O2615" i="1"/>
  <c r="N2615" i="1"/>
  <c r="M2615" i="1"/>
  <c r="T2614" i="1"/>
  <c r="S2614" i="1"/>
  <c r="R2614" i="1"/>
  <c r="O2614" i="1"/>
  <c r="N2614" i="1"/>
  <c r="M2614" i="1"/>
  <c r="T2613" i="1"/>
  <c r="S2613" i="1"/>
  <c r="R2613" i="1"/>
  <c r="O2613" i="1"/>
  <c r="N2613" i="1"/>
  <c r="M2613" i="1"/>
  <c r="T2612" i="1"/>
  <c r="S2612" i="1"/>
  <c r="R2612" i="1"/>
  <c r="O2612" i="1"/>
  <c r="N2612" i="1"/>
  <c r="M2612" i="1"/>
  <c r="T2611" i="1"/>
  <c r="S2611" i="1"/>
  <c r="R2611" i="1"/>
  <c r="O2611" i="1"/>
  <c r="N2611" i="1"/>
  <c r="M2611" i="1"/>
  <c r="T2610" i="1"/>
  <c r="S2610" i="1"/>
  <c r="R2610" i="1"/>
  <c r="O2610" i="1"/>
  <c r="N2610" i="1"/>
  <c r="M2610" i="1"/>
  <c r="T2609" i="1"/>
  <c r="S2609" i="1"/>
  <c r="R2609" i="1"/>
  <c r="O2609" i="1"/>
  <c r="N2609" i="1"/>
  <c r="M2609" i="1"/>
  <c r="T2608" i="1"/>
  <c r="S2608" i="1"/>
  <c r="R2608" i="1"/>
  <c r="O2608" i="1"/>
  <c r="N2608" i="1"/>
  <c r="M2608" i="1"/>
  <c r="T2607" i="1"/>
  <c r="S2607" i="1"/>
  <c r="R2607" i="1"/>
  <c r="O2607" i="1"/>
  <c r="N2607" i="1"/>
  <c r="M2607" i="1"/>
  <c r="T2606" i="1"/>
  <c r="S2606" i="1"/>
  <c r="R2606" i="1"/>
  <c r="O2606" i="1"/>
  <c r="N2606" i="1"/>
  <c r="M2606" i="1"/>
  <c r="T2605" i="1"/>
  <c r="S2605" i="1"/>
  <c r="R2605" i="1"/>
  <c r="O2605" i="1"/>
  <c r="N2605" i="1"/>
  <c r="M2605" i="1"/>
  <c r="T2604" i="1"/>
  <c r="S2604" i="1"/>
  <c r="R2604" i="1"/>
  <c r="O2604" i="1"/>
  <c r="N2604" i="1"/>
  <c r="M2604" i="1"/>
  <c r="T2603" i="1"/>
  <c r="S2603" i="1"/>
  <c r="R2603" i="1"/>
  <c r="O2603" i="1"/>
  <c r="N2603" i="1"/>
  <c r="M2603" i="1"/>
  <c r="T2602" i="1"/>
  <c r="S2602" i="1"/>
  <c r="R2602" i="1"/>
  <c r="O2602" i="1"/>
  <c r="N2602" i="1"/>
  <c r="M2602" i="1"/>
  <c r="T2601" i="1"/>
  <c r="S2601" i="1"/>
  <c r="R2601" i="1"/>
  <c r="O2601" i="1"/>
  <c r="N2601" i="1"/>
  <c r="M2601" i="1"/>
  <c r="T2600" i="1"/>
  <c r="S2600" i="1"/>
  <c r="R2600" i="1"/>
  <c r="O2600" i="1"/>
  <c r="N2600" i="1"/>
  <c r="M2600" i="1"/>
  <c r="T2599" i="1"/>
  <c r="S2599" i="1"/>
  <c r="R2599" i="1"/>
  <c r="O2599" i="1"/>
  <c r="N2599" i="1"/>
  <c r="M2599" i="1"/>
  <c r="T2598" i="1"/>
  <c r="S2598" i="1"/>
  <c r="R2598" i="1"/>
  <c r="O2598" i="1"/>
  <c r="N2598" i="1"/>
  <c r="M2598" i="1"/>
  <c r="T2597" i="1"/>
  <c r="S2597" i="1"/>
  <c r="R2597" i="1"/>
  <c r="O2597" i="1"/>
  <c r="N2597" i="1"/>
  <c r="M2597" i="1"/>
  <c r="T2596" i="1"/>
  <c r="S2596" i="1"/>
  <c r="R2596" i="1"/>
  <c r="O2596" i="1"/>
  <c r="N2596" i="1"/>
  <c r="M2596" i="1"/>
  <c r="T2595" i="1"/>
  <c r="S2595" i="1"/>
  <c r="R2595" i="1"/>
  <c r="O2595" i="1"/>
  <c r="N2595" i="1"/>
  <c r="M2595" i="1"/>
  <c r="T2594" i="1"/>
  <c r="S2594" i="1"/>
  <c r="R2594" i="1"/>
  <c r="O2594" i="1"/>
  <c r="N2594" i="1"/>
  <c r="M2594" i="1"/>
  <c r="T2593" i="1"/>
  <c r="S2593" i="1"/>
  <c r="R2593" i="1"/>
  <c r="O2593" i="1"/>
  <c r="N2593" i="1"/>
  <c r="M2593" i="1"/>
  <c r="T2592" i="1"/>
  <c r="S2592" i="1"/>
  <c r="R2592" i="1"/>
  <c r="O2592" i="1"/>
  <c r="N2592" i="1"/>
  <c r="M2592" i="1"/>
  <c r="T2591" i="1"/>
  <c r="S2591" i="1"/>
  <c r="R2591" i="1"/>
  <c r="O2591" i="1"/>
  <c r="N2591" i="1"/>
  <c r="M2591" i="1"/>
  <c r="T2590" i="1"/>
  <c r="S2590" i="1"/>
  <c r="R2590" i="1"/>
  <c r="O2590" i="1"/>
  <c r="N2590" i="1"/>
  <c r="M2590" i="1"/>
  <c r="T2589" i="1"/>
  <c r="S2589" i="1"/>
  <c r="R2589" i="1"/>
  <c r="O2589" i="1"/>
  <c r="N2589" i="1"/>
  <c r="M2589" i="1"/>
  <c r="T2588" i="1"/>
  <c r="S2588" i="1"/>
  <c r="R2588" i="1"/>
  <c r="O2588" i="1"/>
  <c r="N2588" i="1"/>
  <c r="M2588" i="1"/>
  <c r="T2587" i="1"/>
  <c r="S2587" i="1"/>
  <c r="R2587" i="1"/>
  <c r="O2587" i="1"/>
  <c r="N2587" i="1"/>
  <c r="M2587" i="1"/>
  <c r="T2586" i="1"/>
  <c r="S2586" i="1"/>
  <c r="R2586" i="1"/>
  <c r="O2586" i="1"/>
  <c r="N2586" i="1"/>
  <c r="M2586" i="1"/>
  <c r="T2585" i="1"/>
  <c r="S2585" i="1"/>
  <c r="R2585" i="1"/>
  <c r="O2585" i="1"/>
  <c r="N2585" i="1"/>
  <c r="M2585" i="1"/>
  <c r="T2584" i="1"/>
  <c r="S2584" i="1"/>
  <c r="R2584" i="1"/>
  <c r="O2584" i="1"/>
  <c r="N2584" i="1"/>
  <c r="M2584" i="1"/>
  <c r="T2583" i="1"/>
  <c r="S2583" i="1"/>
  <c r="R2583" i="1"/>
  <c r="O2583" i="1"/>
  <c r="N2583" i="1"/>
  <c r="M2583" i="1"/>
  <c r="T2582" i="1"/>
  <c r="S2582" i="1"/>
  <c r="R2582" i="1"/>
  <c r="O2582" i="1"/>
  <c r="N2582" i="1"/>
  <c r="M2582" i="1"/>
  <c r="T2581" i="1"/>
  <c r="S2581" i="1"/>
  <c r="R2581" i="1"/>
  <c r="O2581" i="1"/>
  <c r="N2581" i="1"/>
  <c r="M2581" i="1"/>
  <c r="T2580" i="1"/>
  <c r="S2580" i="1"/>
  <c r="R2580" i="1"/>
  <c r="O2580" i="1"/>
  <c r="N2580" i="1"/>
  <c r="M2580" i="1"/>
  <c r="T2579" i="1"/>
  <c r="S2579" i="1"/>
  <c r="R2579" i="1"/>
  <c r="O2579" i="1"/>
  <c r="N2579" i="1"/>
  <c r="M2579" i="1"/>
  <c r="T2578" i="1"/>
  <c r="S2578" i="1"/>
  <c r="R2578" i="1"/>
  <c r="O2578" i="1"/>
  <c r="N2578" i="1"/>
  <c r="M2578" i="1"/>
  <c r="T2577" i="1"/>
  <c r="S2577" i="1"/>
  <c r="R2577" i="1"/>
  <c r="O2577" i="1"/>
  <c r="N2577" i="1"/>
  <c r="M2577" i="1"/>
  <c r="T2576" i="1"/>
  <c r="S2576" i="1"/>
  <c r="R2576" i="1"/>
  <c r="O2576" i="1"/>
  <c r="N2576" i="1"/>
  <c r="M2576" i="1"/>
  <c r="T2575" i="1"/>
  <c r="S2575" i="1"/>
  <c r="R2575" i="1"/>
  <c r="O2575" i="1"/>
  <c r="N2575" i="1"/>
  <c r="M2575" i="1"/>
  <c r="T2574" i="1"/>
  <c r="S2574" i="1"/>
  <c r="R2574" i="1"/>
  <c r="O2574" i="1"/>
  <c r="N2574" i="1"/>
  <c r="M2574" i="1"/>
  <c r="T2573" i="1"/>
  <c r="S2573" i="1"/>
  <c r="R2573" i="1"/>
  <c r="O2573" i="1"/>
  <c r="N2573" i="1"/>
  <c r="M2573" i="1"/>
  <c r="T2572" i="1"/>
  <c r="S2572" i="1"/>
  <c r="R2572" i="1"/>
  <c r="O2572" i="1"/>
  <c r="N2572" i="1"/>
  <c r="M2572" i="1"/>
  <c r="T2571" i="1"/>
  <c r="S2571" i="1"/>
  <c r="R2571" i="1"/>
  <c r="O2571" i="1"/>
  <c r="N2571" i="1"/>
  <c r="M2571" i="1"/>
  <c r="T2570" i="1"/>
  <c r="S2570" i="1"/>
  <c r="R2570" i="1"/>
  <c r="O2570" i="1"/>
  <c r="N2570" i="1"/>
  <c r="M2570" i="1"/>
  <c r="T2569" i="1"/>
  <c r="S2569" i="1"/>
  <c r="R2569" i="1"/>
  <c r="O2569" i="1"/>
  <c r="N2569" i="1"/>
  <c r="M2569" i="1"/>
  <c r="T2568" i="1"/>
  <c r="S2568" i="1"/>
  <c r="R2568" i="1"/>
  <c r="O2568" i="1"/>
  <c r="N2568" i="1"/>
  <c r="M2568" i="1"/>
  <c r="T2567" i="1"/>
  <c r="S2567" i="1"/>
  <c r="R2567" i="1"/>
  <c r="O2567" i="1"/>
  <c r="N2567" i="1"/>
  <c r="M2567" i="1"/>
  <c r="T2566" i="1"/>
  <c r="S2566" i="1"/>
  <c r="R2566" i="1"/>
  <c r="O2566" i="1"/>
  <c r="N2566" i="1"/>
  <c r="M2566" i="1"/>
  <c r="T2565" i="1"/>
  <c r="S2565" i="1"/>
  <c r="R2565" i="1"/>
  <c r="O2565" i="1"/>
  <c r="N2565" i="1"/>
  <c r="M2565" i="1"/>
  <c r="T2564" i="1"/>
  <c r="S2564" i="1"/>
  <c r="R2564" i="1"/>
  <c r="O2564" i="1"/>
  <c r="N2564" i="1"/>
  <c r="M2564" i="1"/>
  <c r="T2563" i="1"/>
  <c r="S2563" i="1"/>
  <c r="R2563" i="1"/>
  <c r="O2563" i="1"/>
  <c r="N2563" i="1"/>
  <c r="M2563" i="1"/>
  <c r="T2562" i="1"/>
  <c r="S2562" i="1"/>
  <c r="R2562" i="1"/>
  <c r="O2562" i="1"/>
  <c r="N2562" i="1"/>
  <c r="M2562" i="1"/>
  <c r="T2561" i="1"/>
  <c r="S2561" i="1"/>
  <c r="R2561" i="1"/>
  <c r="O2561" i="1"/>
  <c r="N2561" i="1"/>
  <c r="M2561" i="1"/>
  <c r="T2560" i="1"/>
  <c r="S2560" i="1"/>
  <c r="R2560" i="1"/>
  <c r="O2560" i="1"/>
  <c r="N2560" i="1"/>
  <c r="M2560" i="1"/>
  <c r="T2559" i="1"/>
  <c r="S2559" i="1"/>
  <c r="R2559" i="1"/>
  <c r="O2559" i="1"/>
  <c r="N2559" i="1"/>
  <c r="M2559" i="1"/>
  <c r="T2558" i="1"/>
  <c r="S2558" i="1"/>
  <c r="R2558" i="1"/>
  <c r="O2558" i="1"/>
  <c r="N2558" i="1"/>
  <c r="M2558" i="1"/>
  <c r="T2557" i="1"/>
  <c r="S2557" i="1"/>
  <c r="R2557" i="1"/>
  <c r="O2557" i="1"/>
  <c r="N2557" i="1"/>
  <c r="M2557" i="1"/>
  <c r="T2556" i="1"/>
  <c r="S2556" i="1"/>
  <c r="R2556" i="1"/>
  <c r="O2556" i="1"/>
  <c r="N2556" i="1"/>
  <c r="M2556" i="1"/>
  <c r="T2555" i="1"/>
  <c r="S2555" i="1"/>
  <c r="R2555" i="1"/>
  <c r="O2555" i="1"/>
  <c r="N2555" i="1"/>
  <c r="M2555" i="1"/>
  <c r="T2554" i="1"/>
  <c r="S2554" i="1"/>
  <c r="R2554" i="1"/>
  <c r="O2554" i="1"/>
  <c r="N2554" i="1"/>
  <c r="M2554" i="1"/>
  <c r="T2553" i="1"/>
  <c r="S2553" i="1"/>
  <c r="R2553" i="1"/>
  <c r="O2553" i="1"/>
  <c r="N2553" i="1"/>
  <c r="M2553" i="1"/>
  <c r="T2552" i="1"/>
  <c r="S2552" i="1"/>
  <c r="R2552" i="1"/>
  <c r="O2552" i="1"/>
  <c r="N2552" i="1"/>
  <c r="M2552" i="1"/>
  <c r="T2551" i="1"/>
  <c r="S2551" i="1"/>
  <c r="R2551" i="1"/>
  <c r="O2551" i="1"/>
  <c r="N2551" i="1"/>
  <c r="M2551" i="1"/>
  <c r="T2550" i="1"/>
  <c r="S2550" i="1"/>
  <c r="R2550" i="1"/>
  <c r="O2550" i="1"/>
  <c r="N2550" i="1"/>
  <c r="M2550" i="1"/>
  <c r="T2549" i="1"/>
  <c r="S2549" i="1"/>
  <c r="R2549" i="1"/>
  <c r="O2549" i="1"/>
  <c r="N2549" i="1"/>
  <c r="M2549" i="1"/>
  <c r="T2548" i="1"/>
  <c r="S2548" i="1"/>
  <c r="R2548" i="1"/>
  <c r="O2548" i="1"/>
  <c r="N2548" i="1"/>
  <c r="M2548" i="1"/>
  <c r="T2547" i="1"/>
  <c r="S2547" i="1"/>
  <c r="R2547" i="1"/>
  <c r="O2547" i="1"/>
  <c r="N2547" i="1"/>
  <c r="M2547" i="1"/>
  <c r="T2546" i="1"/>
  <c r="S2546" i="1"/>
  <c r="R2546" i="1"/>
  <c r="O2546" i="1"/>
  <c r="N2546" i="1"/>
  <c r="M2546" i="1"/>
  <c r="T2545" i="1"/>
  <c r="S2545" i="1"/>
  <c r="R2545" i="1"/>
  <c r="O2545" i="1"/>
  <c r="N2545" i="1"/>
  <c r="M2545" i="1"/>
  <c r="T2544" i="1"/>
  <c r="S2544" i="1"/>
  <c r="R2544" i="1"/>
  <c r="O2544" i="1"/>
  <c r="N2544" i="1"/>
  <c r="M2544" i="1"/>
  <c r="T2543" i="1"/>
  <c r="S2543" i="1"/>
  <c r="R2543" i="1"/>
  <c r="O2543" i="1"/>
  <c r="N2543" i="1"/>
  <c r="M2543" i="1"/>
  <c r="T2542" i="1"/>
  <c r="S2542" i="1"/>
  <c r="R2542" i="1"/>
  <c r="O2542" i="1"/>
  <c r="N2542" i="1"/>
  <c r="M2542" i="1"/>
  <c r="T2541" i="1"/>
  <c r="S2541" i="1"/>
  <c r="R2541" i="1"/>
  <c r="O2541" i="1"/>
  <c r="N2541" i="1"/>
  <c r="M2541" i="1"/>
  <c r="T2540" i="1"/>
  <c r="S2540" i="1"/>
  <c r="R2540" i="1"/>
  <c r="O2540" i="1"/>
  <c r="N2540" i="1"/>
  <c r="M2540" i="1"/>
  <c r="T2539" i="1"/>
  <c r="S2539" i="1"/>
  <c r="R2539" i="1"/>
  <c r="O2539" i="1"/>
  <c r="N2539" i="1"/>
  <c r="M2539" i="1"/>
  <c r="T2538" i="1"/>
  <c r="S2538" i="1"/>
  <c r="R2538" i="1"/>
  <c r="O2538" i="1"/>
  <c r="N2538" i="1"/>
  <c r="M2538" i="1"/>
  <c r="T2537" i="1"/>
  <c r="S2537" i="1"/>
  <c r="R2537" i="1"/>
  <c r="O2537" i="1"/>
  <c r="N2537" i="1"/>
  <c r="M2537" i="1"/>
  <c r="T2536" i="1"/>
  <c r="S2536" i="1"/>
  <c r="R2536" i="1"/>
  <c r="O2536" i="1"/>
  <c r="N2536" i="1"/>
  <c r="M2536" i="1"/>
  <c r="T2535" i="1"/>
  <c r="S2535" i="1"/>
  <c r="R2535" i="1"/>
  <c r="O2535" i="1"/>
  <c r="N2535" i="1"/>
  <c r="M2535" i="1"/>
  <c r="T2534" i="1"/>
  <c r="S2534" i="1"/>
  <c r="R2534" i="1"/>
  <c r="O2534" i="1"/>
  <c r="N2534" i="1"/>
  <c r="M2534" i="1"/>
  <c r="T2533" i="1"/>
  <c r="S2533" i="1"/>
  <c r="R2533" i="1"/>
  <c r="O2533" i="1"/>
  <c r="N2533" i="1"/>
  <c r="M2533" i="1"/>
  <c r="T2532" i="1"/>
  <c r="S2532" i="1"/>
  <c r="R2532" i="1"/>
  <c r="O2532" i="1"/>
  <c r="N2532" i="1"/>
  <c r="M2532" i="1"/>
  <c r="T2531" i="1"/>
  <c r="S2531" i="1"/>
  <c r="R2531" i="1"/>
  <c r="O2531" i="1"/>
  <c r="N2531" i="1"/>
  <c r="M2531" i="1"/>
  <c r="T2530" i="1"/>
  <c r="S2530" i="1"/>
  <c r="R2530" i="1"/>
  <c r="O2530" i="1"/>
  <c r="N2530" i="1"/>
  <c r="M2530" i="1"/>
  <c r="T2529" i="1"/>
  <c r="S2529" i="1"/>
  <c r="R2529" i="1"/>
  <c r="O2529" i="1"/>
  <c r="N2529" i="1"/>
  <c r="M2529" i="1"/>
  <c r="T2528" i="1"/>
  <c r="S2528" i="1"/>
  <c r="R2528" i="1"/>
  <c r="O2528" i="1"/>
  <c r="N2528" i="1"/>
  <c r="M2528" i="1"/>
  <c r="T2527" i="1"/>
  <c r="S2527" i="1"/>
  <c r="R2527" i="1"/>
  <c r="O2527" i="1"/>
  <c r="N2527" i="1"/>
  <c r="M2527" i="1"/>
  <c r="T2526" i="1"/>
  <c r="S2526" i="1"/>
  <c r="R2526" i="1"/>
  <c r="O2526" i="1"/>
  <c r="N2526" i="1"/>
  <c r="M2526" i="1"/>
  <c r="T2525" i="1"/>
  <c r="S2525" i="1"/>
  <c r="R2525" i="1"/>
  <c r="O2525" i="1"/>
  <c r="N2525" i="1"/>
  <c r="M2525" i="1"/>
  <c r="T2524" i="1"/>
  <c r="S2524" i="1"/>
  <c r="R2524" i="1"/>
  <c r="O2524" i="1"/>
  <c r="N2524" i="1"/>
  <c r="M2524" i="1"/>
  <c r="T2523" i="1"/>
  <c r="S2523" i="1"/>
  <c r="R2523" i="1"/>
  <c r="O2523" i="1"/>
  <c r="N2523" i="1"/>
  <c r="M2523" i="1"/>
  <c r="T2522" i="1"/>
  <c r="S2522" i="1"/>
  <c r="R2522" i="1"/>
  <c r="O2522" i="1"/>
  <c r="N2522" i="1"/>
  <c r="M2522" i="1"/>
  <c r="T2521" i="1"/>
  <c r="S2521" i="1"/>
  <c r="R2521" i="1"/>
  <c r="O2521" i="1"/>
  <c r="N2521" i="1"/>
  <c r="M2521" i="1"/>
  <c r="T2520" i="1"/>
  <c r="S2520" i="1"/>
  <c r="R2520" i="1"/>
  <c r="O2520" i="1"/>
  <c r="N2520" i="1"/>
  <c r="M2520" i="1"/>
  <c r="T2519" i="1"/>
  <c r="S2519" i="1"/>
  <c r="R2519" i="1"/>
  <c r="O2519" i="1"/>
  <c r="N2519" i="1"/>
  <c r="M2519" i="1"/>
  <c r="T2518" i="1"/>
  <c r="S2518" i="1"/>
  <c r="R2518" i="1"/>
  <c r="O2518" i="1"/>
  <c r="N2518" i="1"/>
  <c r="M2518" i="1"/>
  <c r="T2517" i="1"/>
  <c r="S2517" i="1"/>
  <c r="R2517" i="1"/>
  <c r="O2517" i="1"/>
  <c r="N2517" i="1"/>
  <c r="M2517" i="1"/>
  <c r="T2516" i="1"/>
  <c r="S2516" i="1"/>
  <c r="R2516" i="1"/>
  <c r="O2516" i="1"/>
  <c r="N2516" i="1"/>
  <c r="M2516" i="1"/>
  <c r="T2515" i="1"/>
  <c r="S2515" i="1"/>
  <c r="R2515" i="1"/>
  <c r="O2515" i="1"/>
  <c r="N2515" i="1"/>
  <c r="M2515" i="1"/>
  <c r="T2514" i="1"/>
  <c r="S2514" i="1"/>
  <c r="R2514" i="1"/>
  <c r="O2514" i="1"/>
  <c r="N2514" i="1"/>
  <c r="M2514" i="1"/>
  <c r="T2513" i="1"/>
  <c r="S2513" i="1"/>
  <c r="R2513" i="1"/>
  <c r="O2513" i="1"/>
  <c r="N2513" i="1"/>
  <c r="M2513" i="1"/>
  <c r="T2512" i="1"/>
  <c r="S2512" i="1"/>
  <c r="R2512" i="1"/>
  <c r="O2512" i="1"/>
  <c r="N2512" i="1"/>
  <c r="M2512" i="1"/>
  <c r="T2511" i="1"/>
  <c r="S2511" i="1"/>
  <c r="R2511" i="1"/>
  <c r="O2511" i="1"/>
  <c r="N2511" i="1"/>
  <c r="M2511" i="1"/>
  <c r="T2510" i="1"/>
  <c r="S2510" i="1"/>
  <c r="R2510" i="1"/>
  <c r="O2510" i="1"/>
  <c r="N2510" i="1"/>
  <c r="M2510" i="1"/>
  <c r="T2509" i="1"/>
  <c r="S2509" i="1"/>
  <c r="R2509" i="1"/>
  <c r="O2509" i="1"/>
  <c r="N2509" i="1"/>
  <c r="M2509" i="1"/>
  <c r="T2508" i="1"/>
  <c r="S2508" i="1"/>
  <c r="R2508" i="1"/>
  <c r="O2508" i="1"/>
  <c r="N2508" i="1"/>
  <c r="M2508" i="1"/>
  <c r="T2507" i="1"/>
  <c r="S2507" i="1"/>
  <c r="R2507" i="1"/>
  <c r="O2507" i="1"/>
  <c r="N2507" i="1"/>
  <c r="M2507" i="1"/>
  <c r="T2506" i="1"/>
  <c r="S2506" i="1"/>
  <c r="R2506" i="1"/>
  <c r="O2506" i="1"/>
  <c r="N2506" i="1"/>
  <c r="M2506" i="1"/>
  <c r="T2505" i="1"/>
  <c r="S2505" i="1"/>
  <c r="R2505" i="1"/>
  <c r="O2505" i="1"/>
  <c r="N2505" i="1"/>
  <c r="M2505" i="1"/>
  <c r="T2504" i="1"/>
  <c r="S2504" i="1"/>
  <c r="R2504" i="1"/>
  <c r="O2504" i="1"/>
  <c r="N2504" i="1"/>
  <c r="M2504" i="1"/>
  <c r="T2503" i="1"/>
  <c r="S2503" i="1"/>
  <c r="R2503" i="1"/>
  <c r="O2503" i="1"/>
  <c r="N2503" i="1"/>
  <c r="M2503" i="1"/>
  <c r="T2502" i="1"/>
  <c r="S2502" i="1"/>
  <c r="R2502" i="1"/>
  <c r="O2502" i="1"/>
  <c r="N2502" i="1"/>
  <c r="M2502" i="1"/>
  <c r="T2501" i="1"/>
  <c r="S2501" i="1"/>
  <c r="R2501" i="1"/>
  <c r="O2501" i="1"/>
  <c r="N2501" i="1"/>
  <c r="M2501" i="1"/>
  <c r="T2500" i="1"/>
  <c r="S2500" i="1"/>
  <c r="R2500" i="1"/>
  <c r="O2500" i="1"/>
  <c r="N2500" i="1"/>
  <c r="M2500" i="1"/>
  <c r="T2499" i="1"/>
  <c r="S2499" i="1"/>
  <c r="R2499" i="1"/>
  <c r="O2499" i="1"/>
  <c r="N2499" i="1"/>
  <c r="M2499" i="1"/>
  <c r="T2498" i="1"/>
  <c r="S2498" i="1"/>
  <c r="R2498" i="1"/>
  <c r="O2498" i="1"/>
  <c r="N2498" i="1"/>
  <c r="M2498" i="1"/>
  <c r="T2497" i="1"/>
  <c r="S2497" i="1"/>
  <c r="R2497" i="1"/>
  <c r="O2497" i="1"/>
  <c r="N2497" i="1"/>
  <c r="M2497" i="1"/>
  <c r="T2496" i="1"/>
  <c r="S2496" i="1"/>
  <c r="R2496" i="1"/>
  <c r="O2496" i="1"/>
  <c r="N2496" i="1"/>
  <c r="M2496" i="1"/>
  <c r="T2495" i="1"/>
  <c r="S2495" i="1"/>
  <c r="R2495" i="1"/>
  <c r="O2495" i="1"/>
  <c r="N2495" i="1"/>
  <c r="M2495" i="1"/>
  <c r="T2494" i="1"/>
  <c r="S2494" i="1"/>
  <c r="R2494" i="1"/>
  <c r="O2494" i="1"/>
  <c r="N2494" i="1"/>
  <c r="M2494" i="1"/>
  <c r="T2493" i="1"/>
  <c r="S2493" i="1"/>
  <c r="R2493" i="1"/>
  <c r="O2493" i="1"/>
  <c r="N2493" i="1"/>
  <c r="M2493" i="1"/>
  <c r="T2492" i="1"/>
  <c r="S2492" i="1"/>
  <c r="R2492" i="1"/>
  <c r="O2492" i="1"/>
  <c r="N2492" i="1"/>
  <c r="M2492" i="1"/>
  <c r="T2491" i="1"/>
  <c r="S2491" i="1"/>
  <c r="R2491" i="1"/>
  <c r="O2491" i="1"/>
  <c r="N2491" i="1"/>
  <c r="M2491" i="1"/>
  <c r="T2490" i="1"/>
  <c r="S2490" i="1"/>
  <c r="R2490" i="1"/>
  <c r="O2490" i="1"/>
  <c r="N2490" i="1"/>
  <c r="M2490" i="1"/>
  <c r="T2489" i="1"/>
  <c r="S2489" i="1"/>
  <c r="R2489" i="1"/>
  <c r="O2489" i="1"/>
  <c r="N2489" i="1"/>
  <c r="M2489" i="1"/>
  <c r="T2488" i="1"/>
  <c r="S2488" i="1"/>
  <c r="R2488" i="1"/>
  <c r="O2488" i="1"/>
  <c r="N2488" i="1"/>
  <c r="M2488" i="1"/>
  <c r="T2487" i="1"/>
  <c r="S2487" i="1"/>
  <c r="R2487" i="1"/>
  <c r="O2487" i="1"/>
  <c r="N2487" i="1"/>
  <c r="M2487" i="1"/>
  <c r="T2486" i="1"/>
  <c r="S2486" i="1"/>
  <c r="R2486" i="1"/>
  <c r="O2486" i="1"/>
  <c r="N2486" i="1"/>
  <c r="M2486" i="1"/>
  <c r="T2485" i="1"/>
  <c r="S2485" i="1"/>
  <c r="R2485" i="1"/>
  <c r="O2485" i="1"/>
  <c r="N2485" i="1"/>
  <c r="M2485" i="1"/>
  <c r="T2484" i="1"/>
  <c r="S2484" i="1"/>
  <c r="R2484" i="1"/>
  <c r="O2484" i="1"/>
  <c r="N2484" i="1"/>
  <c r="M2484" i="1"/>
  <c r="T2483" i="1"/>
  <c r="S2483" i="1"/>
  <c r="R2483" i="1"/>
  <c r="O2483" i="1"/>
  <c r="N2483" i="1"/>
  <c r="M2483" i="1"/>
  <c r="T2482" i="1"/>
  <c r="S2482" i="1"/>
  <c r="R2482" i="1"/>
  <c r="O2482" i="1"/>
  <c r="N2482" i="1"/>
  <c r="M2482" i="1"/>
  <c r="T2481" i="1"/>
  <c r="S2481" i="1"/>
  <c r="R2481" i="1"/>
  <c r="O2481" i="1"/>
  <c r="N2481" i="1"/>
  <c r="M2481" i="1"/>
  <c r="T2480" i="1"/>
  <c r="S2480" i="1"/>
  <c r="R2480" i="1"/>
  <c r="O2480" i="1"/>
  <c r="N2480" i="1"/>
  <c r="M2480" i="1"/>
  <c r="T2479" i="1"/>
  <c r="S2479" i="1"/>
  <c r="R2479" i="1"/>
  <c r="O2479" i="1"/>
  <c r="N2479" i="1"/>
  <c r="M2479" i="1"/>
  <c r="T2478" i="1"/>
  <c r="S2478" i="1"/>
  <c r="R2478" i="1"/>
  <c r="O2478" i="1"/>
  <c r="N2478" i="1"/>
  <c r="M2478" i="1"/>
  <c r="T2477" i="1"/>
  <c r="S2477" i="1"/>
  <c r="R2477" i="1"/>
  <c r="O2477" i="1"/>
  <c r="N2477" i="1"/>
  <c r="M2477" i="1"/>
  <c r="T2476" i="1"/>
  <c r="S2476" i="1"/>
  <c r="R2476" i="1"/>
  <c r="O2476" i="1"/>
  <c r="N2476" i="1"/>
  <c r="M2476" i="1"/>
  <c r="T2475" i="1"/>
  <c r="S2475" i="1"/>
  <c r="R2475" i="1"/>
  <c r="O2475" i="1"/>
  <c r="N2475" i="1"/>
  <c r="M2475" i="1"/>
  <c r="T2474" i="1"/>
  <c r="S2474" i="1"/>
  <c r="R2474" i="1"/>
  <c r="O2474" i="1"/>
  <c r="N2474" i="1"/>
  <c r="M2474" i="1"/>
  <c r="T2473" i="1"/>
  <c r="S2473" i="1"/>
  <c r="R2473" i="1"/>
  <c r="O2473" i="1"/>
  <c r="N2473" i="1"/>
  <c r="M2473" i="1"/>
  <c r="T2472" i="1"/>
  <c r="S2472" i="1"/>
  <c r="R2472" i="1"/>
  <c r="O2472" i="1"/>
  <c r="N2472" i="1"/>
  <c r="M2472" i="1"/>
  <c r="T2471" i="1"/>
  <c r="S2471" i="1"/>
  <c r="R2471" i="1"/>
  <c r="O2471" i="1"/>
  <c r="N2471" i="1"/>
  <c r="M2471" i="1"/>
  <c r="T2470" i="1"/>
  <c r="S2470" i="1"/>
  <c r="R2470" i="1"/>
  <c r="O2470" i="1"/>
  <c r="N2470" i="1"/>
  <c r="M2470" i="1"/>
  <c r="T2469" i="1"/>
  <c r="S2469" i="1"/>
  <c r="R2469" i="1"/>
  <c r="O2469" i="1"/>
  <c r="N2469" i="1"/>
  <c r="M2469" i="1"/>
  <c r="T2468" i="1"/>
  <c r="S2468" i="1"/>
  <c r="R2468" i="1"/>
  <c r="O2468" i="1"/>
  <c r="N2468" i="1"/>
  <c r="M2468" i="1"/>
  <c r="T2467" i="1"/>
  <c r="S2467" i="1"/>
  <c r="R2467" i="1"/>
  <c r="O2467" i="1"/>
  <c r="N2467" i="1"/>
  <c r="M2467" i="1"/>
  <c r="T2466" i="1"/>
  <c r="S2466" i="1"/>
  <c r="R2466" i="1"/>
  <c r="O2466" i="1"/>
  <c r="N2466" i="1"/>
  <c r="M2466" i="1"/>
  <c r="T2465" i="1"/>
  <c r="S2465" i="1"/>
  <c r="R2465" i="1"/>
  <c r="O2465" i="1"/>
  <c r="N2465" i="1"/>
  <c r="M2465" i="1"/>
  <c r="T2464" i="1"/>
  <c r="S2464" i="1"/>
  <c r="R2464" i="1"/>
  <c r="O2464" i="1"/>
  <c r="N2464" i="1"/>
  <c r="M2464" i="1"/>
  <c r="T2463" i="1"/>
  <c r="S2463" i="1"/>
  <c r="R2463" i="1"/>
  <c r="O2463" i="1"/>
  <c r="N2463" i="1"/>
  <c r="M2463" i="1"/>
  <c r="T2462" i="1"/>
  <c r="S2462" i="1"/>
  <c r="R2462" i="1"/>
  <c r="O2462" i="1"/>
  <c r="N2462" i="1"/>
  <c r="M2462" i="1"/>
  <c r="T2461" i="1"/>
  <c r="S2461" i="1"/>
  <c r="R2461" i="1"/>
  <c r="O2461" i="1"/>
  <c r="N2461" i="1"/>
  <c r="M2461" i="1"/>
  <c r="T2460" i="1"/>
  <c r="S2460" i="1"/>
  <c r="R2460" i="1"/>
  <c r="O2460" i="1"/>
  <c r="N2460" i="1"/>
  <c r="M2460" i="1"/>
  <c r="T2459" i="1"/>
  <c r="S2459" i="1"/>
  <c r="R2459" i="1"/>
  <c r="O2459" i="1"/>
  <c r="N2459" i="1"/>
  <c r="M2459" i="1"/>
  <c r="T2458" i="1"/>
  <c r="S2458" i="1"/>
  <c r="R2458" i="1"/>
  <c r="O2458" i="1"/>
  <c r="N2458" i="1"/>
  <c r="M2458" i="1"/>
  <c r="T2457" i="1"/>
  <c r="S2457" i="1"/>
  <c r="R2457" i="1"/>
  <c r="O2457" i="1"/>
  <c r="N2457" i="1"/>
  <c r="M2457" i="1"/>
  <c r="T2456" i="1"/>
  <c r="S2456" i="1"/>
  <c r="R2456" i="1"/>
  <c r="O2456" i="1"/>
  <c r="N2456" i="1"/>
  <c r="M2456" i="1"/>
  <c r="T2455" i="1"/>
  <c r="S2455" i="1"/>
  <c r="R2455" i="1"/>
  <c r="O2455" i="1"/>
  <c r="N2455" i="1"/>
  <c r="M2455" i="1"/>
  <c r="T2454" i="1"/>
  <c r="S2454" i="1"/>
  <c r="R2454" i="1"/>
  <c r="O2454" i="1"/>
  <c r="N2454" i="1"/>
  <c r="M2454" i="1"/>
  <c r="T2453" i="1"/>
  <c r="S2453" i="1"/>
  <c r="R2453" i="1"/>
  <c r="O2453" i="1"/>
  <c r="N2453" i="1"/>
  <c r="M2453" i="1"/>
  <c r="T2452" i="1"/>
  <c r="S2452" i="1"/>
  <c r="R2452" i="1"/>
  <c r="O2452" i="1"/>
  <c r="N2452" i="1"/>
  <c r="M2452" i="1"/>
  <c r="T2451" i="1"/>
  <c r="S2451" i="1"/>
  <c r="R2451" i="1"/>
  <c r="O2451" i="1"/>
  <c r="N2451" i="1"/>
  <c r="M2451" i="1"/>
  <c r="T2450" i="1"/>
  <c r="S2450" i="1"/>
  <c r="R2450" i="1"/>
  <c r="O2450" i="1"/>
  <c r="N2450" i="1"/>
  <c r="M2450" i="1"/>
  <c r="T2449" i="1"/>
  <c r="S2449" i="1"/>
  <c r="R2449" i="1"/>
  <c r="O2449" i="1"/>
  <c r="N2449" i="1"/>
  <c r="M2449" i="1"/>
  <c r="T2448" i="1"/>
  <c r="S2448" i="1"/>
  <c r="R2448" i="1"/>
  <c r="O2448" i="1"/>
  <c r="N2448" i="1"/>
  <c r="M2448" i="1"/>
  <c r="T2447" i="1"/>
  <c r="S2447" i="1"/>
  <c r="R2447" i="1"/>
  <c r="O2447" i="1"/>
  <c r="N2447" i="1"/>
  <c r="M2447" i="1"/>
  <c r="T2446" i="1"/>
  <c r="S2446" i="1"/>
  <c r="R2446" i="1"/>
  <c r="O2446" i="1"/>
  <c r="N2446" i="1"/>
  <c r="M2446" i="1"/>
  <c r="T2445" i="1"/>
  <c r="S2445" i="1"/>
  <c r="R2445" i="1"/>
  <c r="O2445" i="1"/>
  <c r="N2445" i="1"/>
  <c r="M2445" i="1"/>
  <c r="T2444" i="1"/>
  <c r="S2444" i="1"/>
  <c r="R2444" i="1"/>
  <c r="O2444" i="1"/>
  <c r="N2444" i="1"/>
  <c r="M2444" i="1"/>
  <c r="T2443" i="1"/>
  <c r="S2443" i="1"/>
  <c r="R2443" i="1"/>
  <c r="O2443" i="1"/>
  <c r="N2443" i="1"/>
  <c r="M2443" i="1"/>
  <c r="T2442" i="1"/>
  <c r="S2442" i="1"/>
  <c r="R2442" i="1"/>
  <c r="O2442" i="1"/>
  <c r="N2442" i="1"/>
  <c r="M2442" i="1"/>
  <c r="T2441" i="1"/>
  <c r="S2441" i="1"/>
  <c r="R2441" i="1"/>
  <c r="O2441" i="1"/>
  <c r="N2441" i="1"/>
  <c r="M2441" i="1"/>
  <c r="T2440" i="1"/>
  <c r="S2440" i="1"/>
  <c r="R2440" i="1"/>
  <c r="O2440" i="1"/>
  <c r="N2440" i="1"/>
  <c r="M2440" i="1"/>
  <c r="T2439" i="1"/>
  <c r="S2439" i="1"/>
  <c r="R2439" i="1"/>
  <c r="O2439" i="1"/>
  <c r="N2439" i="1"/>
  <c r="M2439" i="1"/>
  <c r="T2438" i="1"/>
  <c r="S2438" i="1"/>
  <c r="R2438" i="1"/>
  <c r="O2438" i="1"/>
  <c r="N2438" i="1"/>
  <c r="M2438" i="1"/>
  <c r="T2437" i="1"/>
  <c r="S2437" i="1"/>
  <c r="R2437" i="1"/>
  <c r="O2437" i="1"/>
  <c r="N2437" i="1"/>
  <c r="M2437" i="1"/>
  <c r="T2436" i="1"/>
  <c r="S2436" i="1"/>
  <c r="R2436" i="1"/>
  <c r="O2436" i="1"/>
  <c r="N2436" i="1"/>
  <c r="M2436" i="1"/>
  <c r="T2435" i="1"/>
  <c r="S2435" i="1"/>
  <c r="R2435" i="1"/>
  <c r="O2435" i="1"/>
  <c r="N2435" i="1"/>
  <c r="M2435" i="1"/>
  <c r="T2434" i="1"/>
  <c r="S2434" i="1"/>
  <c r="R2434" i="1"/>
  <c r="O2434" i="1"/>
  <c r="N2434" i="1"/>
  <c r="M2434" i="1"/>
  <c r="T2433" i="1"/>
  <c r="S2433" i="1"/>
  <c r="R2433" i="1"/>
  <c r="O2433" i="1"/>
  <c r="N2433" i="1"/>
  <c r="M2433" i="1"/>
  <c r="T2432" i="1"/>
  <c r="S2432" i="1"/>
  <c r="R2432" i="1"/>
  <c r="O2432" i="1"/>
  <c r="N2432" i="1"/>
  <c r="M2432" i="1"/>
  <c r="T2431" i="1"/>
  <c r="S2431" i="1"/>
  <c r="R2431" i="1"/>
  <c r="O2431" i="1"/>
  <c r="N2431" i="1"/>
  <c r="M2431" i="1"/>
  <c r="T2430" i="1"/>
  <c r="S2430" i="1"/>
  <c r="R2430" i="1"/>
  <c r="O2430" i="1"/>
  <c r="N2430" i="1"/>
  <c r="M2430" i="1"/>
  <c r="T2429" i="1"/>
  <c r="S2429" i="1"/>
  <c r="R2429" i="1"/>
  <c r="O2429" i="1"/>
  <c r="N2429" i="1"/>
  <c r="M2429" i="1"/>
  <c r="T2428" i="1"/>
  <c r="S2428" i="1"/>
  <c r="R2428" i="1"/>
  <c r="O2428" i="1"/>
  <c r="N2428" i="1"/>
  <c r="M2428" i="1"/>
  <c r="T2427" i="1"/>
  <c r="S2427" i="1"/>
  <c r="R2427" i="1"/>
  <c r="O2427" i="1"/>
  <c r="N2427" i="1"/>
  <c r="M2427" i="1"/>
  <c r="T2426" i="1"/>
  <c r="S2426" i="1"/>
  <c r="R2426" i="1"/>
  <c r="O2426" i="1"/>
  <c r="N2426" i="1"/>
  <c r="M2426" i="1"/>
  <c r="T2425" i="1"/>
  <c r="S2425" i="1"/>
  <c r="R2425" i="1"/>
  <c r="O2425" i="1"/>
  <c r="N2425" i="1"/>
  <c r="M2425" i="1"/>
  <c r="T2424" i="1"/>
  <c r="S2424" i="1"/>
  <c r="R2424" i="1"/>
  <c r="O2424" i="1"/>
  <c r="N2424" i="1"/>
  <c r="M2424" i="1"/>
  <c r="T2423" i="1"/>
  <c r="S2423" i="1"/>
  <c r="R2423" i="1"/>
  <c r="O2423" i="1"/>
  <c r="N2423" i="1"/>
  <c r="M2423" i="1"/>
  <c r="T2422" i="1"/>
  <c r="S2422" i="1"/>
  <c r="R2422" i="1"/>
  <c r="O2422" i="1"/>
  <c r="N2422" i="1"/>
  <c r="M2422" i="1"/>
  <c r="T2421" i="1"/>
  <c r="S2421" i="1"/>
  <c r="R2421" i="1"/>
  <c r="O2421" i="1"/>
  <c r="N2421" i="1"/>
  <c r="M2421" i="1"/>
  <c r="T2420" i="1"/>
  <c r="S2420" i="1"/>
  <c r="R2420" i="1"/>
  <c r="O2420" i="1"/>
  <c r="N2420" i="1"/>
  <c r="M2420" i="1"/>
  <c r="T2419" i="1"/>
  <c r="S2419" i="1"/>
  <c r="R2419" i="1"/>
  <c r="O2419" i="1"/>
  <c r="N2419" i="1"/>
  <c r="M2419" i="1"/>
  <c r="T2418" i="1"/>
  <c r="S2418" i="1"/>
  <c r="R2418" i="1"/>
  <c r="O2418" i="1"/>
  <c r="N2418" i="1"/>
  <c r="M2418" i="1"/>
  <c r="T2417" i="1"/>
  <c r="S2417" i="1"/>
  <c r="R2417" i="1"/>
  <c r="O2417" i="1"/>
  <c r="N2417" i="1"/>
  <c r="M2417" i="1"/>
  <c r="T2416" i="1"/>
  <c r="S2416" i="1"/>
  <c r="R2416" i="1"/>
  <c r="O2416" i="1"/>
  <c r="N2416" i="1"/>
  <c r="M2416" i="1"/>
  <c r="T2415" i="1"/>
  <c r="S2415" i="1"/>
  <c r="R2415" i="1"/>
  <c r="O2415" i="1"/>
  <c r="N2415" i="1"/>
  <c r="M2415" i="1"/>
  <c r="T2414" i="1"/>
  <c r="S2414" i="1"/>
  <c r="R2414" i="1"/>
  <c r="O2414" i="1"/>
  <c r="N2414" i="1"/>
  <c r="M2414" i="1"/>
  <c r="T2413" i="1"/>
  <c r="S2413" i="1"/>
  <c r="R2413" i="1"/>
  <c r="O2413" i="1"/>
  <c r="N2413" i="1"/>
  <c r="M2413" i="1"/>
  <c r="T2412" i="1"/>
  <c r="S2412" i="1"/>
  <c r="R2412" i="1"/>
  <c r="O2412" i="1"/>
  <c r="N2412" i="1"/>
  <c r="M2412" i="1"/>
  <c r="T2411" i="1"/>
  <c r="S2411" i="1"/>
  <c r="R2411" i="1"/>
  <c r="O2411" i="1"/>
  <c r="N2411" i="1"/>
  <c r="M2411" i="1"/>
  <c r="T2410" i="1"/>
  <c r="S2410" i="1"/>
  <c r="R2410" i="1"/>
  <c r="O2410" i="1"/>
  <c r="N2410" i="1"/>
  <c r="M2410" i="1"/>
  <c r="T2409" i="1"/>
  <c r="S2409" i="1"/>
  <c r="R2409" i="1"/>
  <c r="O2409" i="1"/>
  <c r="N2409" i="1"/>
  <c r="M2409" i="1"/>
  <c r="T2408" i="1"/>
  <c r="S2408" i="1"/>
  <c r="R2408" i="1"/>
  <c r="O2408" i="1"/>
  <c r="N2408" i="1"/>
  <c r="M2408" i="1"/>
  <c r="T2407" i="1"/>
  <c r="S2407" i="1"/>
  <c r="R2407" i="1"/>
  <c r="O2407" i="1"/>
  <c r="N2407" i="1"/>
  <c r="M2407" i="1"/>
  <c r="T2406" i="1"/>
  <c r="S2406" i="1"/>
  <c r="R2406" i="1"/>
  <c r="O2406" i="1"/>
  <c r="N2406" i="1"/>
  <c r="M2406" i="1"/>
  <c r="T2405" i="1"/>
  <c r="S2405" i="1"/>
  <c r="R2405" i="1"/>
  <c r="O2405" i="1"/>
  <c r="N2405" i="1"/>
  <c r="M2405" i="1"/>
  <c r="T2404" i="1"/>
  <c r="S2404" i="1"/>
  <c r="R2404" i="1"/>
  <c r="O2404" i="1"/>
  <c r="N2404" i="1"/>
  <c r="M2404" i="1"/>
  <c r="T2403" i="1"/>
  <c r="S2403" i="1"/>
  <c r="R2403" i="1"/>
  <c r="O2403" i="1"/>
  <c r="N2403" i="1"/>
  <c r="M2403" i="1"/>
  <c r="T2402" i="1"/>
  <c r="S2402" i="1"/>
  <c r="R2402" i="1"/>
  <c r="O2402" i="1"/>
  <c r="N2402" i="1"/>
  <c r="M2402" i="1"/>
  <c r="T2401" i="1"/>
  <c r="S2401" i="1"/>
  <c r="R2401" i="1"/>
  <c r="O2401" i="1"/>
  <c r="N2401" i="1"/>
  <c r="M2401" i="1"/>
  <c r="T2400" i="1"/>
  <c r="S2400" i="1"/>
  <c r="R2400" i="1"/>
  <c r="O2400" i="1"/>
  <c r="N2400" i="1"/>
  <c r="M2400" i="1"/>
  <c r="T2399" i="1"/>
  <c r="S2399" i="1"/>
  <c r="R2399" i="1"/>
  <c r="O2399" i="1"/>
  <c r="N2399" i="1"/>
  <c r="M2399" i="1"/>
  <c r="T2398" i="1"/>
  <c r="S2398" i="1"/>
  <c r="R2398" i="1"/>
  <c r="O2398" i="1"/>
  <c r="N2398" i="1"/>
  <c r="M2398" i="1"/>
  <c r="T2397" i="1"/>
  <c r="S2397" i="1"/>
  <c r="R2397" i="1"/>
  <c r="O2397" i="1"/>
  <c r="N2397" i="1"/>
  <c r="M2397" i="1"/>
  <c r="T2396" i="1"/>
  <c r="S2396" i="1"/>
  <c r="R2396" i="1"/>
  <c r="O2396" i="1"/>
  <c r="N2396" i="1"/>
  <c r="M2396" i="1"/>
  <c r="T2395" i="1"/>
  <c r="S2395" i="1"/>
  <c r="R2395" i="1"/>
  <c r="O2395" i="1"/>
  <c r="N2395" i="1"/>
  <c r="M2395" i="1"/>
  <c r="T2394" i="1"/>
  <c r="S2394" i="1"/>
  <c r="R2394" i="1"/>
  <c r="O2394" i="1"/>
  <c r="N2394" i="1"/>
  <c r="M2394" i="1"/>
  <c r="T2393" i="1"/>
  <c r="S2393" i="1"/>
  <c r="R2393" i="1"/>
  <c r="O2393" i="1"/>
  <c r="N2393" i="1"/>
  <c r="M2393" i="1"/>
  <c r="T2392" i="1"/>
  <c r="S2392" i="1"/>
  <c r="R2392" i="1"/>
  <c r="O2392" i="1"/>
  <c r="N2392" i="1"/>
  <c r="M2392" i="1"/>
  <c r="T2391" i="1"/>
  <c r="S2391" i="1"/>
  <c r="R2391" i="1"/>
  <c r="O2391" i="1"/>
  <c r="N2391" i="1"/>
  <c r="M2391" i="1"/>
  <c r="T2390" i="1"/>
  <c r="S2390" i="1"/>
  <c r="R2390" i="1"/>
  <c r="O2390" i="1"/>
  <c r="N2390" i="1"/>
  <c r="M2390" i="1"/>
  <c r="T2389" i="1"/>
  <c r="S2389" i="1"/>
  <c r="R2389" i="1"/>
  <c r="O2389" i="1"/>
  <c r="N2389" i="1"/>
  <c r="M2389" i="1"/>
  <c r="T2388" i="1"/>
  <c r="S2388" i="1"/>
  <c r="R2388" i="1"/>
  <c r="O2388" i="1"/>
  <c r="N2388" i="1"/>
  <c r="M2388" i="1"/>
  <c r="T2387" i="1"/>
  <c r="S2387" i="1"/>
  <c r="R2387" i="1"/>
  <c r="O2387" i="1"/>
  <c r="N2387" i="1"/>
  <c r="M2387" i="1"/>
  <c r="T2386" i="1"/>
  <c r="S2386" i="1"/>
  <c r="R2386" i="1"/>
  <c r="O2386" i="1"/>
  <c r="N2386" i="1"/>
  <c r="M2386" i="1"/>
  <c r="T2385" i="1"/>
  <c r="S2385" i="1"/>
  <c r="R2385" i="1"/>
  <c r="O2385" i="1"/>
  <c r="N2385" i="1"/>
  <c r="M2385" i="1"/>
  <c r="T2384" i="1"/>
  <c r="S2384" i="1"/>
  <c r="R2384" i="1"/>
  <c r="O2384" i="1"/>
  <c r="N2384" i="1"/>
  <c r="M2384" i="1"/>
  <c r="T2383" i="1"/>
  <c r="S2383" i="1"/>
  <c r="R2383" i="1"/>
  <c r="O2383" i="1"/>
  <c r="N2383" i="1"/>
  <c r="M2383" i="1"/>
  <c r="T2382" i="1"/>
  <c r="S2382" i="1"/>
  <c r="R2382" i="1"/>
  <c r="O2382" i="1"/>
  <c r="N2382" i="1"/>
  <c r="M2382" i="1"/>
  <c r="T2381" i="1"/>
  <c r="S2381" i="1"/>
  <c r="R2381" i="1"/>
  <c r="O2381" i="1"/>
  <c r="N2381" i="1"/>
  <c r="M2381" i="1"/>
  <c r="T2380" i="1"/>
  <c r="S2380" i="1"/>
  <c r="R2380" i="1"/>
  <c r="O2380" i="1"/>
  <c r="N2380" i="1"/>
  <c r="M2380" i="1"/>
  <c r="T2379" i="1"/>
  <c r="S2379" i="1"/>
  <c r="R2379" i="1"/>
  <c r="O2379" i="1"/>
  <c r="N2379" i="1"/>
  <c r="M2379" i="1"/>
  <c r="T2378" i="1"/>
  <c r="S2378" i="1"/>
  <c r="R2378" i="1"/>
  <c r="O2378" i="1"/>
  <c r="N2378" i="1"/>
  <c r="M2378" i="1"/>
  <c r="T2377" i="1"/>
  <c r="S2377" i="1"/>
  <c r="R2377" i="1"/>
  <c r="O2377" i="1"/>
  <c r="N2377" i="1"/>
  <c r="M2377" i="1"/>
  <c r="T2376" i="1"/>
  <c r="S2376" i="1"/>
  <c r="R2376" i="1"/>
  <c r="O2376" i="1"/>
  <c r="N2376" i="1"/>
  <c r="M2376" i="1"/>
  <c r="T2375" i="1"/>
  <c r="S2375" i="1"/>
  <c r="R2375" i="1"/>
  <c r="O2375" i="1"/>
  <c r="N2375" i="1"/>
  <c r="M2375" i="1"/>
  <c r="T2374" i="1"/>
  <c r="S2374" i="1"/>
  <c r="R2374" i="1"/>
  <c r="O2374" i="1"/>
  <c r="N2374" i="1"/>
  <c r="M2374" i="1"/>
  <c r="T2373" i="1"/>
  <c r="S2373" i="1"/>
  <c r="R2373" i="1"/>
  <c r="O2373" i="1"/>
  <c r="N2373" i="1"/>
  <c r="M2373" i="1"/>
  <c r="T2372" i="1"/>
  <c r="S2372" i="1"/>
  <c r="R2372" i="1"/>
  <c r="O2372" i="1"/>
  <c r="N2372" i="1"/>
  <c r="M2372" i="1"/>
  <c r="T2371" i="1"/>
  <c r="S2371" i="1"/>
  <c r="R2371" i="1"/>
  <c r="O2371" i="1"/>
  <c r="N2371" i="1"/>
  <c r="M2371" i="1"/>
  <c r="T2370" i="1"/>
  <c r="S2370" i="1"/>
  <c r="R2370" i="1"/>
  <c r="O2370" i="1"/>
  <c r="N2370" i="1"/>
  <c r="M2370" i="1"/>
  <c r="T2369" i="1"/>
  <c r="S2369" i="1"/>
  <c r="R2369" i="1"/>
  <c r="O2369" i="1"/>
  <c r="N2369" i="1"/>
  <c r="M2369" i="1"/>
  <c r="T2368" i="1"/>
  <c r="S2368" i="1"/>
  <c r="R2368" i="1"/>
  <c r="O2368" i="1"/>
  <c r="N2368" i="1"/>
  <c r="M2368" i="1"/>
  <c r="T2367" i="1"/>
  <c r="S2367" i="1"/>
  <c r="R2367" i="1"/>
  <c r="O2367" i="1"/>
  <c r="N2367" i="1"/>
  <c r="M2367" i="1"/>
  <c r="T2366" i="1"/>
  <c r="S2366" i="1"/>
  <c r="R2366" i="1"/>
  <c r="O2366" i="1"/>
  <c r="N2366" i="1"/>
  <c r="M2366" i="1"/>
  <c r="T2365" i="1"/>
  <c r="S2365" i="1"/>
  <c r="R2365" i="1"/>
  <c r="O2365" i="1"/>
  <c r="N2365" i="1"/>
  <c r="M2365" i="1"/>
  <c r="T2364" i="1"/>
  <c r="S2364" i="1"/>
  <c r="R2364" i="1"/>
  <c r="O2364" i="1"/>
  <c r="N2364" i="1"/>
  <c r="M2364" i="1"/>
  <c r="T2363" i="1"/>
  <c r="S2363" i="1"/>
  <c r="R2363" i="1"/>
  <c r="O2363" i="1"/>
  <c r="N2363" i="1"/>
  <c r="M2363" i="1"/>
  <c r="T2362" i="1"/>
  <c r="S2362" i="1"/>
  <c r="R2362" i="1"/>
  <c r="O2362" i="1"/>
  <c r="N2362" i="1"/>
  <c r="M2362" i="1"/>
  <c r="T2361" i="1"/>
  <c r="S2361" i="1"/>
  <c r="R2361" i="1"/>
  <c r="O2361" i="1"/>
  <c r="N2361" i="1"/>
  <c r="M2361" i="1"/>
  <c r="T2360" i="1"/>
  <c r="S2360" i="1"/>
  <c r="R2360" i="1"/>
  <c r="O2360" i="1"/>
  <c r="N2360" i="1"/>
  <c r="M2360" i="1"/>
  <c r="T2359" i="1"/>
  <c r="S2359" i="1"/>
  <c r="R2359" i="1"/>
  <c r="O2359" i="1"/>
  <c r="N2359" i="1"/>
  <c r="M2359" i="1"/>
  <c r="T2358" i="1"/>
  <c r="S2358" i="1"/>
  <c r="R2358" i="1"/>
  <c r="O2358" i="1"/>
  <c r="N2358" i="1"/>
  <c r="M2358" i="1"/>
  <c r="T2357" i="1"/>
  <c r="S2357" i="1"/>
  <c r="R2357" i="1"/>
  <c r="O2357" i="1"/>
  <c r="N2357" i="1"/>
  <c r="M2357" i="1"/>
  <c r="T2356" i="1"/>
  <c r="S2356" i="1"/>
  <c r="R2356" i="1"/>
  <c r="O2356" i="1"/>
  <c r="N2356" i="1"/>
  <c r="M2356" i="1"/>
  <c r="T2355" i="1"/>
  <c r="S2355" i="1"/>
  <c r="R2355" i="1"/>
  <c r="O2355" i="1"/>
  <c r="N2355" i="1"/>
  <c r="M2355" i="1"/>
  <c r="T2354" i="1"/>
  <c r="S2354" i="1"/>
  <c r="R2354" i="1"/>
  <c r="O2354" i="1"/>
  <c r="N2354" i="1"/>
  <c r="M2354" i="1"/>
  <c r="T2353" i="1"/>
  <c r="S2353" i="1"/>
  <c r="R2353" i="1"/>
  <c r="O2353" i="1"/>
  <c r="N2353" i="1"/>
  <c r="M2353" i="1"/>
  <c r="T2352" i="1"/>
  <c r="S2352" i="1"/>
  <c r="R2352" i="1"/>
  <c r="O2352" i="1"/>
  <c r="N2352" i="1"/>
  <c r="M2352" i="1"/>
  <c r="T2351" i="1"/>
  <c r="S2351" i="1"/>
  <c r="R2351" i="1"/>
  <c r="O2351" i="1"/>
  <c r="N2351" i="1"/>
  <c r="M2351" i="1"/>
  <c r="T2350" i="1"/>
  <c r="S2350" i="1"/>
  <c r="R2350" i="1"/>
  <c r="O2350" i="1"/>
  <c r="N2350" i="1"/>
  <c r="M2350" i="1"/>
  <c r="T2349" i="1"/>
  <c r="S2349" i="1"/>
  <c r="R2349" i="1"/>
  <c r="O2349" i="1"/>
  <c r="N2349" i="1"/>
  <c r="M2349" i="1"/>
  <c r="T2348" i="1"/>
  <c r="S2348" i="1"/>
  <c r="R2348" i="1"/>
  <c r="O2348" i="1"/>
  <c r="N2348" i="1"/>
  <c r="M2348" i="1"/>
  <c r="T2347" i="1"/>
  <c r="S2347" i="1"/>
  <c r="R2347" i="1"/>
  <c r="O2347" i="1"/>
  <c r="N2347" i="1"/>
  <c r="M2347" i="1"/>
  <c r="T2346" i="1"/>
  <c r="S2346" i="1"/>
  <c r="R2346" i="1"/>
  <c r="O2346" i="1"/>
  <c r="N2346" i="1"/>
  <c r="M2346" i="1"/>
  <c r="T2345" i="1"/>
  <c r="S2345" i="1"/>
  <c r="R2345" i="1"/>
  <c r="O2345" i="1"/>
  <c r="N2345" i="1"/>
  <c r="M2345" i="1"/>
  <c r="T2344" i="1"/>
  <c r="S2344" i="1"/>
  <c r="R2344" i="1"/>
  <c r="O2344" i="1"/>
  <c r="N2344" i="1"/>
  <c r="M2344" i="1"/>
  <c r="T2343" i="1"/>
  <c r="S2343" i="1"/>
  <c r="R2343" i="1"/>
  <c r="O2343" i="1"/>
  <c r="N2343" i="1"/>
  <c r="M2343" i="1"/>
  <c r="T2342" i="1"/>
  <c r="S2342" i="1"/>
  <c r="R2342" i="1"/>
  <c r="O2342" i="1"/>
  <c r="N2342" i="1"/>
  <c r="M2342" i="1"/>
  <c r="T2341" i="1"/>
  <c r="S2341" i="1"/>
  <c r="R2341" i="1"/>
  <c r="O2341" i="1"/>
  <c r="N2341" i="1"/>
  <c r="M2341" i="1"/>
  <c r="T2340" i="1"/>
  <c r="S2340" i="1"/>
  <c r="R2340" i="1"/>
  <c r="O2340" i="1"/>
  <c r="N2340" i="1"/>
  <c r="M2340" i="1"/>
  <c r="T2339" i="1"/>
  <c r="S2339" i="1"/>
  <c r="R2339" i="1"/>
  <c r="O2339" i="1"/>
  <c r="N2339" i="1"/>
  <c r="M2339" i="1"/>
  <c r="T2338" i="1"/>
  <c r="S2338" i="1"/>
  <c r="R2338" i="1"/>
  <c r="O2338" i="1"/>
  <c r="N2338" i="1"/>
  <c r="M2338" i="1"/>
  <c r="T2337" i="1"/>
  <c r="S2337" i="1"/>
  <c r="R2337" i="1"/>
  <c r="O2337" i="1"/>
  <c r="N2337" i="1"/>
  <c r="M2337" i="1"/>
  <c r="T2336" i="1"/>
  <c r="S2336" i="1"/>
  <c r="R2336" i="1"/>
  <c r="O2336" i="1"/>
  <c r="N2336" i="1"/>
  <c r="M2336" i="1"/>
  <c r="T2335" i="1"/>
  <c r="S2335" i="1"/>
  <c r="R2335" i="1"/>
  <c r="O2335" i="1"/>
  <c r="N2335" i="1"/>
  <c r="M2335" i="1"/>
  <c r="T2334" i="1"/>
  <c r="S2334" i="1"/>
  <c r="R2334" i="1"/>
  <c r="O2334" i="1"/>
  <c r="N2334" i="1"/>
  <c r="M2334" i="1"/>
  <c r="T2333" i="1"/>
  <c r="S2333" i="1"/>
  <c r="R2333" i="1"/>
  <c r="O2333" i="1"/>
  <c r="N2333" i="1"/>
  <c r="M2333" i="1"/>
  <c r="T2332" i="1"/>
  <c r="S2332" i="1"/>
  <c r="R2332" i="1"/>
  <c r="O2332" i="1"/>
  <c r="N2332" i="1"/>
  <c r="M2332" i="1"/>
  <c r="T2331" i="1"/>
  <c r="S2331" i="1"/>
  <c r="R2331" i="1"/>
  <c r="O2331" i="1"/>
  <c r="N2331" i="1"/>
  <c r="M2331" i="1"/>
  <c r="T2330" i="1"/>
  <c r="S2330" i="1"/>
  <c r="R2330" i="1"/>
  <c r="O2330" i="1"/>
  <c r="N2330" i="1"/>
  <c r="M2330" i="1"/>
  <c r="T2329" i="1"/>
  <c r="S2329" i="1"/>
  <c r="R2329" i="1"/>
  <c r="O2329" i="1"/>
  <c r="N2329" i="1"/>
  <c r="M2329" i="1"/>
  <c r="T2328" i="1"/>
  <c r="S2328" i="1"/>
  <c r="R2328" i="1"/>
  <c r="O2328" i="1"/>
  <c r="N2328" i="1"/>
  <c r="M2328" i="1"/>
  <c r="T2327" i="1"/>
  <c r="S2327" i="1"/>
  <c r="R2327" i="1"/>
  <c r="O2327" i="1"/>
  <c r="N2327" i="1"/>
  <c r="M2327" i="1"/>
  <c r="T2326" i="1"/>
  <c r="S2326" i="1"/>
  <c r="R2326" i="1"/>
  <c r="O2326" i="1"/>
  <c r="N2326" i="1"/>
  <c r="M2326" i="1"/>
  <c r="T2325" i="1"/>
  <c r="S2325" i="1"/>
  <c r="R2325" i="1"/>
  <c r="O2325" i="1"/>
  <c r="N2325" i="1"/>
  <c r="M2325" i="1"/>
  <c r="T2324" i="1"/>
  <c r="S2324" i="1"/>
  <c r="R2324" i="1"/>
  <c r="O2324" i="1"/>
  <c r="N2324" i="1"/>
  <c r="M2324" i="1"/>
  <c r="T2323" i="1"/>
  <c r="S2323" i="1"/>
  <c r="R2323" i="1"/>
  <c r="O2323" i="1"/>
  <c r="N2323" i="1"/>
  <c r="M2323" i="1"/>
  <c r="T2322" i="1"/>
  <c r="S2322" i="1"/>
  <c r="R2322" i="1"/>
  <c r="O2322" i="1"/>
  <c r="N2322" i="1"/>
  <c r="M2322" i="1"/>
  <c r="T2321" i="1"/>
  <c r="S2321" i="1"/>
  <c r="R2321" i="1"/>
  <c r="O2321" i="1"/>
  <c r="N2321" i="1"/>
  <c r="M2321" i="1"/>
  <c r="T2320" i="1"/>
  <c r="S2320" i="1"/>
  <c r="R2320" i="1"/>
  <c r="O2320" i="1"/>
  <c r="N2320" i="1"/>
  <c r="M2320" i="1"/>
  <c r="T2319" i="1"/>
  <c r="S2319" i="1"/>
  <c r="R2319" i="1"/>
  <c r="O2319" i="1"/>
  <c r="N2319" i="1"/>
  <c r="M2319" i="1"/>
  <c r="T2318" i="1"/>
  <c r="S2318" i="1"/>
  <c r="R2318" i="1"/>
  <c r="O2318" i="1"/>
  <c r="N2318" i="1"/>
  <c r="M2318" i="1"/>
  <c r="T2317" i="1"/>
  <c r="S2317" i="1"/>
  <c r="R2317" i="1"/>
  <c r="O2317" i="1"/>
  <c r="N2317" i="1"/>
  <c r="M2317" i="1"/>
  <c r="T2316" i="1"/>
  <c r="S2316" i="1"/>
  <c r="R2316" i="1"/>
  <c r="O2316" i="1"/>
  <c r="N2316" i="1"/>
  <c r="M2316" i="1"/>
  <c r="T2315" i="1"/>
  <c r="S2315" i="1"/>
  <c r="R2315" i="1"/>
  <c r="O2315" i="1"/>
  <c r="N2315" i="1"/>
  <c r="M2315" i="1"/>
  <c r="T2314" i="1"/>
  <c r="S2314" i="1"/>
  <c r="R2314" i="1"/>
  <c r="O2314" i="1"/>
  <c r="N2314" i="1"/>
  <c r="M2314" i="1"/>
  <c r="T2313" i="1"/>
  <c r="S2313" i="1"/>
  <c r="R2313" i="1"/>
  <c r="O2313" i="1"/>
  <c r="N2313" i="1"/>
  <c r="M2313" i="1"/>
  <c r="T2312" i="1"/>
  <c r="S2312" i="1"/>
  <c r="R2312" i="1"/>
  <c r="O2312" i="1"/>
  <c r="N2312" i="1"/>
  <c r="M2312" i="1"/>
  <c r="T2311" i="1"/>
  <c r="S2311" i="1"/>
  <c r="R2311" i="1"/>
  <c r="O2311" i="1"/>
  <c r="N2311" i="1"/>
  <c r="M2311" i="1"/>
  <c r="T2310" i="1"/>
  <c r="S2310" i="1"/>
  <c r="R2310" i="1"/>
  <c r="O2310" i="1"/>
  <c r="N2310" i="1"/>
  <c r="M2310" i="1"/>
  <c r="T2309" i="1"/>
  <c r="S2309" i="1"/>
  <c r="R2309" i="1"/>
  <c r="O2309" i="1"/>
  <c r="N2309" i="1"/>
  <c r="M2309" i="1"/>
  <c r="T2308" i="1"/>
  <c r="S2308" i="1"/>
  <c r="R2308" i="1"/>
  <c r="O2308" i="1"/>
  <c r="N2308" i="1"/>
  <c r="M2308" i="1"/>
  <c r="T2307" i="1"/>
  <c r="S2307" i="1"/>
  <c r="R2307" i="1"/>
  <c r="O2307" i="1"/>
  <c r="N2307" i="1"/>
  <c r="M2307" i="1"/>
  <c r="T2306" i="1"/>
  <c r="S2306" i="1"/>
  <c r="R2306" i="1"/>
  <c r="O2306" i="1"/>
  <c r="N2306" i="1"/>
  <c r="M2306" i="1"/>
  <c r="T2305" i="1"/>
  <c r="S2305" i="1"/>
  <c r="R2305" i="1"/>
  <c r="O2305" i="1"/>
  <c r="N2305" i="1"/>
  <c r="M2305" i="1"/>
  <c r="T2304" i="1"/>
  <c r="S2304" i="1"/>
  <c r="R2304" i="1"/>
  <c r="O2304" i="1"/>
  <c r="N2304" i="1"/>
  <c r="M2304" i="1"/>
  <c r="T2303" i="1"/>
  <c r="S2303" i="1"/>
  <c r="R2303" i="1"/>
  <c r="O2303" i="1"/>
  <c r="N2303" i="1"/>
  <c r="M2303" i="1"/>
  <c r="T2302" i="1"/>
  <c r="S2302" i="1"/>
  <c r="R2302" i="1"/>
  <c r="O2302" i="1"/>
  <c r="N2302" i="1"/>
  <c r="M2302" i="1"/>
  <c r="T2301" i="1"/>
  <c r="S2301" i="1"/>
  <c r="R2301" i="1"/>
  <c r="O2301" i="1"/>
  <c r="N2301" i="1"/>
  <c r="M2301" i="1"/>
  <c r="T2300" i="1"/>
  <c r="S2300" i="1"/>
  <c r="R2300" i="1"/>
  <c r="O2300" i="1"/>
  <c r="N2300" i="1"/>
  <c r="M2300" i="1"/>
  <c r="T2299" i="1"/>
  <c r="S2299" i="1"/>
  <c r="R2299" i="1"/>
  <c r="O2299" i="1"/>
  <c r="N2299" i="1"/>
  <c r="M2299" i="1"/>
  <c r="T2298" i="1"/>
  <c r="S2298" i="1"/>
  <c r="R2298" i="1"/>
  <c r="O2298" i="1"/>
  <c r="N2298" i="1"/>
  <c r="M2298" i="1"/>
  <c r="T2297" i="1"/>
  <c r="S2297" i="1"/>
  <c r="R2297" i="1"/>
  <c r="O2297" i="1"/>
  <c r="N2297" i="1"/>
  <c r="M2297" i="1"/>
  <c r="T2296" i="1"/>
  <c r="S2296" i="1"/>
  <c r="R2296" i="1"/>
  <c r="O2296" i="1"/>
  <c r="N2296" i="1"/>
  <c r="M2296" i="1"/>
  <c r="T2295" i="1"/>
  <c r="S2295" i="1"/>
  <c r="R2295" i="1"/>
  <c r="O2295" i="1"/>
  <c r="N2295" i="1"/>
  <c r="M2295" i="1"/>
  <c r="T2294" i="1"/>
  <c r="S2294" i="1"/>
  <c r="R2294" i="1"/>
  <c r="O2294" i="1"/>
  <c r="N2294" i="1"/>
  <c r="M2294" i="1"/>
  <c r="T2293" i="1"/>
  <c r="S2293" i="1"/>
  <c r="R2293" i="1"/>
  <c r="O2293" i="1"/>
  <c r="N2293" i="1"/>
  <c r="M2293" i="1"/>
  <c r="T2292" i="1"/>
  <c r="S2292" i="1"/>
  <c r="R2292" i="1"/>
  <c r="O2292" i="1"/>
  <c r="N2292" i="1"/>
  <c r="M2292" i="1"/>
  <c r="T2291" i="1"/>
  <c r="S2291" i="1"/>
  <c r="R2291" i="1"/>
  <c r="O2291" i="1"/>
  <c r="N2291" i="1"/>
  <c r="M2291" i="1"/>
  <c r="T2290" i="1"/>
  <c r="S2290" i="1"/>
  <c r="R2290" i="1"/>
  <c r="O2290" i="1"/>
  <c r="N2290" i="1"/>
  <c r="M2290" i="1"/>
  <c r="T2289" i="1"/>
  <c r="S2289" i="1"/>
  <c r="R2289" i="1"/>
  <c r="O2289" i="1"/>
  <c r="N2289" i="1"/>
  <c r="M2289" i="1"/>
  <c r="T2288" i="1"/>
  <c r="S2288" i="1"/>
  <c r="R2288" i="1"/>
  <c r="O2288" i="1"/>
  <c r="N2288" i="1"/>
  <c r="M2288" i="1"/>
  <c r="T2287" i="1"/>
  <c r="S2287" i="1"/>
  <c r="R2287" i="1"/>
  <c r="O2287" i="1"/>
  <c r="N2287" i="1"/>
  <c r="M2287" i="1"/>
  <c r="T2286" i="1"/>
  <c r="S2286" i="1"/>
  <c r="R2286" i="1"/>
  <c r="O2286" i="1"/>
  <c r="N2286" i="1"/>
  <c r="M2286" i="1"/>
  <c r="T2285" i="1"/>
  <c r="S2285" i="1"/>
  <c r="R2285" i="1"/>
  <c r="O2285" i="1"/>
  <c r="N2285" i="1"/>
  <c r="M2285" i="1"/>
  <c r="T2284" i="1"/>
  <c r="S2284" i="1"/>
  <c r="R2284" i="1"/>
  <c r="O2284" i="1"/>
  <c r="N2284" i="1"/>
  <c r="M2284" i="1"/>
  <c r="T2283" i="1"/>
  <c r="S2283" i="1"/>
  <c r="R2283" i="1"/>
  <c r="O2283" i="1"/>
  <c r="N2283" i="1"/>
  <c r="M2283" i="1"/>
  <c r="T2282" i="1"/>
  <c r="S2282" i="1"/>
  <c r="R2282" i="1"/>
  <c r="O2282" i="1"/>
  <c r="N2282" i="1"/>
  <c r="M2282" i="1"/>
  <c r="T2281" i="1"/>
  <c r="S2281" i="1"/>
  <c r="R2281" i="1"/>
  <c r="O2281" i="1"/>
  <c r="N2281" i="1"/>
  <c r="M2281" i="1"/>
  <c r="T2280" i="1"/>
  <c r="S2280" i="1"/>
  <c r="R2280" i="1"/>
  <c r="O2280" i="1"/>
  <c r="N2280" i="1"/>
  <c r="M2280" i="1"/>
  <c r="T2279" i="1"/>
  <c r="S2279" i="1"/>
  <c r="R2279" i="1"/>
  <c r="O2279" i="1"/>
  <c r="N2279" i="1"/>
  <c r="M2279" i="1"/>
  <c r="T2278" i="1"/>
  <c r="S2278" i="1"/>
  <c r="R2278" i="1"/>
  <c r="O2278" i="1"/>
  <c r="N2278" i="1"/>
  <c r="M2278" i="1"/>
  <c r="T2277" i="1"/>
  <c r="S2277" i="1"/>
  <c r="R2277" i="1"/>
  <c r="O2277" i="1"/>
  <c r="N2277" i="1"/>
  <c r="M2277" i="1"/>
  <c r="T2276" i="1"/>
  <c r="S2276" i="1"/>
  <c r="R2276" i="1"/>
  <c r="O2276" i="1"/>
  <c r="N2276" i="1"/>
  <c r="M2276" i="1"/>
  <c r="T2275" i="1"/>
  <c r="S2275" i="1"/>
  <c r="R2275" i="1"/>
  <c r="O2275" i="1"/>
  <c r="N2275" i="1"/>
  <c r="M2275" i="1"/>
  <c r="T2274" i="1"/>
  <c r="S2274" i="1"/>
  <c r="R2274" i="1"/>
  <c r="O2274" i="1"/>
  <c r="N2274" i="1"/>
  <c r="M2274" i="1"/>
  <c r="T2273" i="1"/>
  <c r="S2273" i="1"/>
  <c r="R2273" i="1"/>
  <c r="O2273" i="1"/>
  <c r="N2273" i="1"/>
  <c r="M2273" i="1"/>
  <c r="T2272" i="1"/>
  <c r="S2272" i="1"/>
  <c r="R2272" i="1"/>
  <c r="O2272" i="1"/>
  <c r="N2272" i="1"/>
  <c r="M2272" i="1"/>
  <c r="T2271" i="1"/>
  <c r="S2271" i="1"/>
  <c r="R2271" i="1"/>
  <c r="O2271" i="1"/>
  <c r="N2271" i="1"/>
  <c r="M2271" i="1"/>
  <c r="T2270" i="1"/>
  <c r="S2270" i="1"/>
  <c r="R2270" i="1"/>
  <c r="O2270" i="1"/>
  <c r="N2270" i="1"/>
  <c r="M2270" i="1"/>
  <c r="T2269" i="1"/>
  <c r="S2269" i="1"/>
  <c r="R2269" i="1"/>
  <c r="O2269" i="1"/>
  <c r="N2269" i="1"/>
  <c r="M2269" i="1"/>
  <c r="T2268" i="1"/>
  <c r="S2268" i="1"/>
  <c r="R2268" i="1"/>
  <c r="O2268" i="1"/>
  <c r="N2268" i="1"/>
  <c r="M2268" i="1"/>
  <c r="T2267" i="1"/>
  <c r="S2267" i="1"/>
  <c r="R2267" i="1"/>
  <c r="O2267" i="1"/>
  <c r="N2267" i="1"/>
  <c r="M2267" i="1"/>
  <c r="T2266" i="1"/>
  <c r="S2266" i="1"/>
  <c r="R2266" i="1"/>
  <c r="O2266" i="1"/>
  <c r="N2266" i="1"/>
  <c r="M2266" i="1"/>
  <c r="T2265" i="1"/>
  <c r="S2265" i="1"/>
  <c r="R2265" i="1"/>
  <c r="O2265" i="1"/>
  <c r="N2265" i="1"/>
  <c r="M2265" i="1"/>
  <c r="T2264" i="1"/>
  <c r="S2264" i="1"/>
  <c r="R2264" i="1"/>
  <c r="O2264" i="1"/>
  <c r="N2264" i="1"/>
  <c r="M2264" i="1"/>
  <c r="T2263" i="1"/>
  <c r="S2263" i="1"/>
  <c r="R2263" i="1"/>
  <c r="O2263" i="1"/>
  <c r="N2263" i="1"/>
  <c r="M2263" i="1"/>
  <c r="T2262" i="1"/>
  <c r="S2262" i="1"/>
  <c r="R2262" i="1"/>
  <c r="O2262" i="1"/>
  <c r="N2262" i="1"/>
  <c r="M2262" i="1"/>
  <c r="T2261" i="1"/>
  <c r="S2261" i="1"/>
  <c r="R2261" i="1"/>
  <c r="O2261" i="1"/>
  <c r="N2261" i="1"/>
  <c r="M2261" i="1"/>
  <c r="T2260" i="1"/>
  <c r="S2260" i="1"/>
  <c r="R2260" i="1"/>
  <c r="O2260" i="1"/>
  <c r="N2260" i="1"/>
  <c r="M2260" i="1"/>
  <c r="T2259" i="1"/>
  <c r="S2259" i="1"/>
  <c r="R2259" i="1"/>
  <c r="O2259" i="1"/>
  <c r="N2259" i="1"/>
  <c r="M2259" i="1"/>
  <c r="T2258" i="1"/>
  <c r="S2258" i="1"/>
  <c r="R2258" i="1"/>
  <c r="O2258" i="1"/>
  <c r="N2258" i="1"/>
  <c r="M2258" i="1"/>
  <c r="T2257" i="1"/>
  <c r="S2257" i="1"/>
  <c r="R2257" i="1"/>
  <c r="O2257" i="1"/>
  <c r="N2257" i="1"/>
  <c r="M2257" i="1"/>
  <c r="T2256" i="1"/>
  <c r="S2256" i="1"/>
  <c r="R2256" i="1"/>
  <c r="O2256" i="1"/>
  <c r="N2256" i="1"/>
  <c r="M2256" i="1"/>
  <c r="T2255" i="1"/>
  <c r="S2255" i="1"/>
  <c r="R2255" i="1"/>
  <c r="O2255" i="1"/>
  <c r="N2255" i="1"/>
  <c r="M2255" i="1"/>
  <c r="T2254" i="1"/>
  <c r="S2254" i="1"/>
  <c r="R2254" i="1"/>
  <c r="O2254" i="1"/>
  <c r="N2254" i="1"/>
  <c r="M2254" i="1"/>
  <c r="T2253" i="1"/>
  <c r="S2253" i="1"/>
  <c r="R2253" i="1"/>
  <c r="O2253" i="1"/>
  <c r="N2253" i="1"/>
  <c r="M2253" i="1"/>
  <c r="T2252" i="1"/>
  <c r="S2252" i="1"/>
  <c r="R2252" i="1"/>
  <c r="O2252" i="1"/>
  <c r="N2252" i="1"/>
  <c r="M2252" i="1"/>
  <c r="T2251" i="1"/>
  <c r="S2251" i="1"/>
  <c r="R2251" i="1"/>
  <c r="O2251" i="1"/>
  <c r="N2251" i="1"/>
  <c r="M2251" i="1"/>
  <c r="T2250" i="1"/>
  <c r="S2250" i="1"/>
  <c r="R2250" i="1"/>
  <c r="O2250" i="1"/>
  <c r="N2250" i="1"/>
  <c r="M2250" i="1"/>
  <c r="T2249" i="1"/>
  <c r="S2249" i="1"/>
  <c r="R2249" i="1"/>
  <c r="O2249" i="1"/>
  <c r="N2249" i="1"/>
  <c r="M2249" i="1"/>
  <c r="T2248" i="1"/>
  <c r="S2248" i="1"/>
  <c r="R2248" i="1"/>
  <c r="O2248" i="1"/>
  <c r="N2248" i="1"/>
  <c r="M2248" i="1"/>
  <c r="T2247" i="1"/>
  <c r="S2247" i="1"/>
  <c r="R2247" i="1"/>
  <c r="O2247" i="1"/>
  <c r="N2247" i="1"/>
  <c r="M2247" i="1"/>
  <c r="T2246" i="1"/>
  <c r="S2246" i="1"/>
  <c r="R2246" i="1"/>
  <c r="O2246" i="1"/>
  <c r="N2246" i="1"/>
  <c r="M2246" i="1"/>
  <c r="T2245" i="1"/>
  <c r="S2245" i="1"/>
  <c r="R2245" i="1"/>
  <c r="O2245" i="1"/>
  <c r="N2245" i="1"/>
  <c r="M2245" i="1"/>
  <c r="T2244" i="1"/>
  <c r="S2244" i="1"/>
  <c r="R2244" i="1"/>
  <c r="O2244" i="1"/>
  <c r="N2244" i="1"/>
  <c r="M2244" i="1"/>
  <c r="T2243" i="1"/>
  <c r="S2243" i="1"/>
  <c r="R2243" i="1"/>
  <c r="O2243" i="1"/>
  <c r="N2243" i="1"/>
  <c r="M2243" i="1"/>
  <c r="T2242" i="1"/>
  <c r="S2242" i="1"/>
  <c r="R2242" i="1"/>
  <c r="O2242" i="1"/>
  <c r="N2242" i="1"/>
  <c r="M2242" i="1"/>
  <c r="T2241" i="1"/>
  <c r="S2241" i="1"/>
  <c r="R2241" i="1"/>
  <c r="O2241" i="1"/>
  <c r="N2241" i="1"/>
  <c r="M2241" i="1"/>
  <c r="T2240" i="1"/>
  <c r="S2240" i="1"/>
  <c r="R2240" i="1"/>
  <c r="O2240" i="1"/>
  <c r="N2240" i="1"/>
  <c r="M2240" i="1"/>
  <c r="T2239" i="1"/>
  <c r="S2239" i="1"/>
  <c r="R2239" i="1"/>
  <c r="O2239" i="1"/>
  <c r="N2239" i="1"/>
  <c r="M2239" i="1"/>
  <c r="T2238" i="1"/>
  <c r="S2238" i="1"/>
  <c r="R2238" i="1"/>
  <c r="O2238" i="1"/>
  <c r="N2238" i="1"/>
  <c r="M2238" i="1"/>
  <c r="T2237" i="1"/>
  <c r="S2237" i="1"/>
  <c r="R2237" i="1"/>
  <c r="O2237" i="1"/>
  <c r="N2237" i="1"/>
  <c r="M2237" i="1"/>
  <c r="T2236" i="1"/>
  <c r="S2236" i="1"/>
  <c r="R2236" i="1"/>
  <c r="O2236" i="1"/>
  <c r="N2236" i="1"/>
  <c r="M2236" i="1"/>
  <c r="T2235" i="1"/>
  <c r="S2235" i="1"/>
  <c r="R2235" i="1"/>
  <c r="O2235" i="1"/>
  <c r="N2235" i="1"/>
  <c r="M2235" i="1"/>
  <c r="T2234" i="1"/>
  <c r="S2234" i="1"/>
  <c r="R2234" i="1"/>
  <c r="O2234" i="1"/>
  <c r="N2234" i="1"/>
  <c r="M2234" i="1"/>
  <c r="T2233" i="1"/>
  <c r="S2233" i="1"/>
  <c r="R2233" i="1"/>
  <c r="O2233" i="1"/>
  <c r="N2233" i="1"/>
  <c r="M2233" i="1"/>
  <c r="T2232" i="1"/>
  <c r="S2232" i="1"/>
  <c r="R2232" i="1"/>
  <c r="O2232" i="1"/>
  <c r="N2232" i="1"/>
  <c r="M2232" i="1"/>
  <c r="T2231" i="1"/>
  <c r="S2231" i="1"/>
  <c r="R2231" i="1"/>
  <c r="O2231" i="1"/>
  <c r="N2231" i="1"/>
  <c r="M2231" i="1"/>
  <c r="T2230" i="1"/>
  <c r="S2230" i="1"/>
  <c r="R2230" i="1"/>
  <c r="O2230" i="1"/>
  <c r="N2230" i="1"/>
  <c r="M2230" i="1"/>
  <c r="T2229" i="1"/>
  <c r="S2229" i="1"/>
  <c r="R2229" i="1"/>
  <c r="O2229" i="1"/>
  <c r="N2229" i="1"/>
  <c r="M2229" i="1"/>
  <c r="T2228" i="1"/>
  <c r="S2228" i="1"/>
  <c r="R2228" i="1"/>
  <c r="O2228" i="1"/>
  <c r="N2228" i="1"/>
  <c r="M2228" i="1"/>
  <c r="T2227" i="1"/>
  <c r="S2227" i="1"/>
  <c r="R2227" i="1"/>
  <c r="O2227" i="1"/>
  <c r="N2227" i="1"/>
  <c r="M2227" i="1"/>
  <c r="T2226" i="1"/>
  <c r="S2226" i="1"/>
  <c r="R2226" i="1"/>
  <c r="O2226" i="1"/>
  <c r="N2226" i="1"/>
  <c r="M2226" i="1"/>
  <c r="T2225" i="1"/>
  <c r="S2225" i="1"/>
  <c r="R2225" i="1"/>
  <c r="O2225" i="1"/>
  <c r="N2225" i="1"/>
  <c r="M2225" i="1"/>
  <c r="T2224" i="1"/>
  <c r="S2224" i="1"/>
  <c r="R2224" i="1"/>
  <c r="O2224" i="1"/>
  <c r="N2224" i="1"/>
  <c r="M2224" i="1"/>
  <c r="T2223" i="1"/>
  <c r="S2223" i="1"/>
  <c r="R2223" i="1"/>
  <c r="O2223" i="1"/>
  <c r="N2223" i="1"/>
  <c r="M2223" i="1"/>
  <c r="T2222" i="1"/>
  <c r="S2222" i="1"/>
  <c r="R2222" i="1"/>
  <c r="O2222" i="1"/>
  <c r="N2222" i="1"/>
  <c r="M2222" i="1"/>
  <c r="T2221" i="1"/>
  <c r="S2221" i="1"/>
  <c r="R2221" i="1"/>
  <c r="O2221" i="1"/>
  <c r="N2221" i="1"/>
  <c r="M2221" i="1"/>
  <c r="T2220" i="1"/>
  <c r="S2220" i="1"/>
  <c r="R2220" i="1"/>
  <c r="O2220" i="1"/>
  <c r="N2220" i="1"/>
  <c r="M2220" i="1"/>
  <c r="T2219" i="1"/>
  <c r="S2219" i="1"/>
  <c r="R2219" i="1"/>
  <c r="O2219" i="1"/>
  <c r="N2219" i="1"/>
  <c r="M2219" i="1"/>
  <c r="T2218" i="1"/>
  <c r="S2218" i="1"/>
  <c r="R2218" i="1"/>
  <c r="O2218" i="1"/>
  <c r="N2218" i="1"/>
  <c r="M2218" i="1"/>
  <c r="T2217" i="1"/>
  <c r="S2217" i="1"/>
  <c r="R2217" i="1"/>
  <c r="O2217" i="1"/>
  <c r="N2217" i="1"/>
  <c r="M2217" i="1"/>
  <c r="T2216" i="1"/>
  <c r="S2216" i="1"/>
  <c r="R2216" i="1"/>
  <c r="O2216" i="1"/>
  <c r="N2216" i="1"/>
  <c r="M2216" i="1"/>
  <c r="T2215" i="1"/>
  <c r="S2215" i="1"/>
  <c r="R2215" i="1"/>
  <c r="O2215" i="1"/>
  <c r="N2215" i="1"/>
  <c r="M2215" i="1"/>
  <c r="T2214" i="1"/>
  <c r="S2214" i="1"/>
  <c r="R2214" i="1"/>
  <c r="O2214" i="1"/>
  <c r="N2214" i="1"/>
  <c r="M2214" i="1"/>
  <c r="T2213" i="1"/>
  <c r="S2213" i="1"/>
  <c r="R2213" i="1"/>
  <c r="O2213" i="1"/>
  <c r="N2213" i="1"/>
  <c r="M2213" i="1"/>
  <c r="T2212" i="1"/>
  <c r="S2212" i="1"/>
  <c r="R2212" i="1"/>
  <c r="O2212" i="1"/>
  <c r="N2212" i="1"/>
  <c r="M2212" i="1"/>
  <c r="T2211" i="1"/>
  <c r="S2211" i="1"/>
  <c r="R2211" i="1"/>
  <c r="O2211" i="1"/>
  <c r="N2211" i="1"/>
  <c r="M2211" i="1"/>
  <c r="T2210" i="1"/>
  <c r="S2210" i="1"/>
  <c r="R2210" i="1"/>
  <c r="O2210" i="1"/>
  <c r="N2210" i="1"/>
  <c r="M2210" i="1"/>
  <c r="T2209" i="1"/>
  <c r="S2209" i="1"/>
  <c r="R2209" i="1"/>
  <c r="O2209" i="1"/>
  <c r="N2209" i="1"/>
  <c r="M2209" i="1"/>
  <c r="T2208" i="1"/>
  <c r="S2208" i="1"/>
  <c r="R2208" i="1"/>
  <c r="O2208" i="1"/>
  <c r="N2208" i="1"/>
  <c r="M2208" i="1"/>
  <c r="T2207" i="1"/>
  <c r="S2207" i="1"/>
  <c r="R2207" i="1"/>
  <c r="O2207" i="1"/>
  <c r="N2207" i="1"/>
  <c r="M2207" i="1"/>
  <c r="T2206" i="1"/>
  <c r="S2206" i="1"/>
  <c r="R2206" i="1"/>
  <c r="O2206" i="1"/>
  <c r="N2206" i="1"/>
  <c r="M2206" i="1"/>
  <c r="T2205" i="1"/>
  <c r="S2205" i="1"/>
  <c r="R2205" i="1"/>
  <c r="O2205" i="1"/>
  <c r="N2205" i="1"/>
  <c r="M2205" i="1"/>
  <c r="T2204" i="1"/>
  <c r="S2204" i="1"/>
  <c r="R2204" i="1"/>
  <c r="O2204" i="1"/>
  <c r="N2204" i="1"/>
  <c r="M2204" i="1"/>
  <c r="T2203" i="1"/>
  <c r="S2203" i="1"/>
  <c r="R2203" i="1"/>
  <c r="O2203" i="1"/>
  <c r="N2203" i="1"/>
  <c r="M2203" i="1"/>
  <c r="T2202" i="1"/>
  <c r="S2202" i="1"/>
  <c r="R2202" i="1"/>
  <c r="O2202" i="1"/>
  <c r="N2202" i="1"/>
  <c r="M2202" i="1"/>
  <c r="T2201" i="1"/>
  <c r="S2201" i="1"/>
  <c r="R2201" i="1"/>
  <c r="O2201" i="1"/>
  <c r="N2201" i="1"/>
  <c r="M2201" i="1"/>
  <c r="T2200" i="1"/>
  <c r="S2200" i="1"/>
  <c r="R2200" i="1"/>
  <c r="O2200" i="1"/>
  <c r="N2200" i="1"/>
  <c r="M2200" i="1"/>
  <c r="T2199" i="1"/>
  <c r="S2199" i="1"/>
  <c r="R2199" i="1"/>
  <c r="O2199" i="1"/>
  <c r="N2199" i="1"/>
  <c r="M2199" i="1"/>
  <c r="T2198" i="1"/>
  <c r="S2198" i="1"/>
  <c r="R2198" i="1"/>
  <c r="O2198" i="1"/>
  <c r="N2198" i="1"/>
  <c r="M2198" i="1"/>
  <c r="T2197" i="1"/>
  <c r="S2197" i="1"/>
  <c r="R2197" i="1"/>
  <c r="O2197" i="1"/>
  <c r="N2197" i="1"/>
  <c r="M2197" i="1"/>
  <c r="T2196" i="1"/>
  <c r="S2196" i="1"/>
  <c r="R2196" i="1"/>
  <c r="O2196" i="1"/>
  <c r="N2196" i="1"/>
  <c r="M2196" i="1"/>
  <c r="T2195" i="1"/>
  <c r="S2195" i="1"/>
  <c r="R2195" i="1"/>
  <c r="O2195" i="1"/>
  <c r="N2195" i="1"/>
  <c r="M2195" i="1"/>
  <c r="T2194" i="1"/>
  <c r="S2194" i="1"/>
  <c r="R2194" i="1"/>
  <c r="O2194" i="1"/>
  <c r="N2194" i="1"/>
  <c r="M2194" i="1"/>
  <c r="T2193" i="1"/>
  <c r="S2193" i="1"/>
  <c r="R2193" i="1"/>
  <c r="O2193" i="1"/>
  <c r="N2193" i="1"/>
  <c r="M2193" i="1"/>
  <c r="T2192" i="1"/>
  <c r="S2192" i="1"/>
  <c r="R2192" i="1"/>
  <c r="O2192" i="1"/>
  <c r="N2192" i="1"/>
  <c r="M2192" i="1"/>
  <c r="T2191" i="1"/>
  <c r="S2191" i="1"/>
  <c r="R2191" i="1"/>
  <c r="O2191" i="1"/>
  <c r="N2191" i="1"/>
  <c r="M2191" i="1"/>
  <c r="T2190" i="1"/>
  <c r="S2190" i="1"/>
  <c r="R2190" i="1"/>
  <c r="O2190" i="1"/>
  <c r="N2190" i="1"/>
  <c r="M2190" i="1"/>
  <c r="T2189" i="1"/>
  <c r="S2189" i="1"/>
  <c r="R2189" i="1"/>
  <c r="O2189" i="1"/>
  <c r="N2189" i="1"/>
  <c r="M2189" i="1"/>
  <c r="T2188" i="1"/>
  <c r="S2188" i="1"/>
  <c r="R2188" i="1"/>
  <c r="O2188" i="1"/>
  <c r="N2188" i="1"/>
  <c r="M2188" i="1"/>
  <c r="T2187" i="1"/>
  <c r="S2187" i="1"/>
  <c r="R2187" i="1"/>
  <c r="O2187" i="1"/>
  <c r="N2187" i="1"/>
  <c r="M2187" i="1"/>
  <c r="T2186" i="1"/>
  <c r="S2186" i="1"/>
  <c r="R2186" i="1"/>
  <c r="O2186" i="1"/>
  <c r="N2186" i="1"/>
  <c r="M2186" i="1"/>
  <c r="T2185" i="1"/>
  <c r="S2185" i="1"/>
  <c r="R2185" i="1"/>
  <c r="O2185" i="1"/>
  <c r="N2185" i="1"/>
  <c r="M2185" i="1"/>
  <c r="T2184" i="1"/>
  <c r="S2184" i="1"/>
  <c r="R2184" i="1"/>
  <c r="O2184" i="1"/>
  <c r="N2184" i="1"/>
  <c r="M2184" i="1"/>
  <c r="T2183" i="1"/>
  <c r="S2183" i="1"/>
  <c r="R2183" i="1"/>
  <c r="O2183" i="1"/>
  <c r="N2183" i="1"/>
  <c r="M2183" i="1"/>
  <c r="T2182" i="1"/>
  <c r="S2182" i="1"/>
  <c r="R2182" i="1"/>
  <c r="O2182" i="1"/>
  <c r="N2182" i="1"/>
  <c r="M2182" i="1"/>
  <c r="T2181" i="1"/>
  <c r="S2181" i="1"/>
  <c r="R2181" i="1"/>
  <c r="O2181" i="1"/>
  <c r="N2181" i="1"/>
  <c r="M2181" i="1"/>
  <c r="T2180" i="1"/>
  <c r="S2180" i="1"/>
  <c r="R2180" i="1"/>
  <c r="O2180" i="1"/>
  <c r="N2180" i="1"/>
  <c r="M2180" i="1"/>
  <c r="T2179" i="1"/>
  <c r="S2179" i="1"/>
  <c r="R2179" i="1"/>
  <c r="O2179" i="1"/>
  <c r="N2179" i="1"/>
  <c r="M2179" i="1"/>
  <c r="T2178" i="1"/>
  <c r="S2178" i="1"/>
  <c r="R2178" i="1"/>
  <c r="O2178" i="1"/>
  <c r="N2178" i="1"/>
  <c r="M2178" i="1"/>
  <c r="T2177" i="1"/>
  <c r="S2177" i="1"/>
  <c r="R2177" i="1"/>
  <c r="O2177" i="1"/>
  <c r="N2177" i="1"/>
  <c r="M2177" i="1"/>
  <c r="T2176" i="1"/>
  <c r="S2176" i="1"/>
  <c r="R2176" i="1"/>
  <c r="O2176" i="1"/>
  <c r="N2176" i="1"/>
  <c r="M2176" i="1"/>
  <c r="T2175" i="1"/>
  <c r="S2175" i="1"/>
  <c r="R2175" i="1"/>
  <c r="O2175" i="1"/>
  <c r="N2175" i="1"/>
  <c r="M2175" i="1"/>
  <c r="T2174" i="1"/>
  <c r="S2174" i="1"/>
  <c r="R2174" i="1"/>
  <c r="O2174" i="1"/>
  <c r="N2174" i="1"/>
  <c r="M2174" i="1"/>
  <c r="T2173" i="1"/>
  <c r="S2173" i="1"/>
  <c r="R2173" i="1"/>
  <c r="O2173" i="1"/>
  <c r="N2173" i="1"/>
  <c r="M2173" i="1"/>
  <c r="T2172" i="1"/>
  <c r="S2172" i="1"/>
  <c r="R2172" i="1"/>
  <c r="O2172" i="1"/>
  <c r="N2172" i="1"/>
  <c r="M2172" i="1"/>
  <c r="T2171" i="1"/>
  <c r="S2171" i="1"/>
  <c r="R2171" i="1"/>
  <c r="O2171" i="1"/>
  <c r="N2171" i="1"/>
  <c r="M2171" i="1"/>
  <c r="T2170" i="1"/>
  <c r="S2170" i="1"/>
  <c r="R2170" i="1"/>
  <c r="O2170" i="1"/>
  <c r="N2170" i="1"/>
  <c r="M2170" i="1"/>
  <c r="T2169" i="1"/>
  <c r="S2169" i="1"/>
  <c r="R2169" i="1"/>
  <c r="O2169" i="1"/>
  <c r="N2169" i="1"/>
  <c r="M2169" i="1"/>
  <c r="T2168" i="1"/>
  <c r="S2168" i="1"/>
  <c r="R2168" i="1"/>
  <c r="O2168" i="1"/>
  <c r="N2168" i="1"/>
  <c r="M2168" i="1"/>
  <c r="T2167" i="1"/>
  <c r="S2167" i="1"/>
  <c r="R2167" i="1"/>
  <c r="O2167" i="1"/>
  <c r="N2167" i="1"/>
  <c r="M2167" i="1"/>
  <c r="T2166" i="1"/>
  <c r="S2166" i="1"/>
  <c r="R2166" i="1"/>
  <c r="O2166" i="1"/>
  <c r="N2166" i="1"/>
  <c r="M2166" i="1"/>
  <c r="T2165" i="1"/>
  <c r="S2165" i="1"/>
  <c r="R2165" i="1"/>
  <c r="O2165" i="1"/>
  <c r="N2165" i="1"/>
  <c r="M2165" i="1"/>
  <c r="T2164" i="1"/>
  <c r="S2164" i="1"/>
  <c r="R2164" i="1"/>
  <c r="O2164" i="1"/>
  <c r="N2164" i="1"/>
  <c r="M2164" i="1"/>
  <c r="T2163" i="1"/>
  <c r="S2163" i="1"/>
  <c r="R2163" i="1"/>
  <c r="O2163" i="1"/>
  <c r="N2163" i="1"/>
  <c r="M2163" i="1"/>
  <c r="T2162" i="1"/>
  <c r="S2162" i="1"/>
  <c r="R2162" i="1"/>
  <c r="O2162" i="1"/>
  <c r="N2162" i="1"/>
  <c r="M2162" i="1"/>
  <c r="T2161" i="1"/>
  <c r="S2161" i="1"/>
  <c r="R2161" i="1"/>
  <c r="O2161" i="1"/>
  <c r="N2161" i="1"/>
  <c r="M2161" i="1"/>
  <c r="T2160" i="1"/>
  <c r="S2160" i="1"/>
  <c r="R2160" i="1"/>
  <c r="O2160" i="1"/>
  <c r="N2160" i="1"/>
  <c r="M2160" i="1"/>
  <c r="T2159" i="1"/>
  <c r="S2159" i="1"/>
  <c r="R2159" i="1"/>
  <c r="O2159" i="1"/>
  <c r="N2159" i="1"/>
  <c r="M2159" i="1"/>
  <c r="T2158" i="1"/>
  <c r="S2158" i="1"/>
  <c r="R2158" i="1"/>
  <c r="O2158" i="1"/>
  <c r="N2158" i="1"/>
  <c r="M2158" i="1"/>
  <c r="T2157" i="1"/>
  <c r="S2157" i="1"/>
  <c r="R2157" i="1"/>
  <c r="O2157" i="1"/>
  <c r="N2157" i="1"/>
  <c r="M2157" i="1"/>
  <c r="T2156" i="1"/>
  <c r="S2156" i="1"/>
  <c r="R2156" i="1"/>
  <c r="O2156" i="1"/>
  <c r="N2156" i="1"/>
  <c r="M2156" i="1"/>
  <c r="T2155" i="1"/>
  <c r="S2155" i="1"/>
  <c r="R2155" i="1"/>
  <c r="O2155" i="1"/>
  <c r="N2155" i="1"/>
  <c r="M2155" i="1"/>
  <c r="T2154" i="1"/>
  <c r="S2154" i="1"/>
  <c r="R2154" i="1"/>
  <c r="O2154" i="1"/>
  <c r="N2154" i="1"/>
  <c r="M2154" i="1"/>
  <c r="T2153" i="1"/>
  <c r="S2153" i="1"/>
  <c r="R2153" i="1"/>
  <c r="O2153" i="1"/>
  <c r="N2153" i="1"/>
  <c r="M2153" i="1"/>
  <c r="T2152" i="1"/>
  <c r="S2152" i="1"/>
  <c r="R2152" i="1"/>
  <c r="O2152" i="1"/>
  <c r="N2152" i="1"/>
  <c r="M2152" i="1"/>
  <c r="T2151" i="1"/>
  <c r="S2151" i="1"/>
  <c r="R2151" i="1"/>
  <c r="O2151" i="1"/>
  <c r="N2151" i="1"/>
  <c r="M2151" i="1"/>
  <c r="T2150" i="1"/>
  <c r="S2150" i="1"/>
  <c r="R2150" i="1"/>
  <c r="O2150" i="1"/>
  <c r="N2150" i="1"/>
  <c r="M2150" i="1"/>
  <c r="T2149" i="1"/>
  <c r="S2149" i="1"/>
  <c r="R2149" i="1"/>
  <c r="O2149" i="1"/>
  <c r="N2149" i="1"/>
  <c r="M2149" i="1"/>
  <c r="T2148" i="1"/>
  <c r="S2148" i="1"/>
  <c r="R2148" i="1"/>
  <c r="O2148" i="1"/>
  <c r="N2148" i="1"/>
  <c r="M2148" i="1"/>
  <c r="T2147" i="1"/>
  <c r="S2147" i="1"/>
  <c r="R2147" i="1"/>
  <c r="O2147" i="1"/>
  <c r="N2147" i="1"/>
  <c r="M2147" i="1"/>
  <c r="T2146" i="1"/>
  <c r="S2146" i="1"/>
  <c r="R2146" i="1"/>
  <c r="O2146" i="1"/>
  <c r="N2146" i="1"/>
  <c r="M2146" i="1"/>
  <c r="T2145" i="1"/>
  <c r="S2145" i="1"/>
  <c r="R2145" i="1"/>
  <c r="O2145" i="1"/>
  <c r="N2145" i="1"/>
  <c r="M2145" i="1"/>
  <c r="T2144" i="1"/>
  <c r="S2144" i="1"/>
  <c r="R2144" i="1"/>
  <c r="O2144" i="1"/>
  <c r="N2144" i="1"/>
  <c r="M2144" i="1"/>
  <c r="T2143" i="1"/>
  <c r="S2143" i="1"/>
  <c r="R2143" i="1"/>
  <c r="O2143" i="1"/>
  <c r="N2143" i="1"/>
  <c r="M2143" i="1"/>
  <c r="T2142" i="1"/>
  <c r="S2142" i="1"/>
  <c r="R2142" i="1"/>
  <c r="O2142" i="1"/>
  <c r="N2142" i="1"/>
  <c r="M2142" i="1"/>
  <c r="T2141" i="1"/>
  <c r="S2141" i="1"/>
  <c r="R2141" i="1"/>
  <c r="O2141" i="1"/>
  <c r="N2141" i="1"/>
  <c r="M2141" i="1"/>
  <c r="T2140" i="1"/>
  <c r="S2140" i="1"/>
  <c r="R2140" i="1"/>
  <c r="O2140" i="1"/>
  <c r="N2140" i="1"/>
  <c r="M2140" i="1"/>
  <c r="T2139" i="1"/>
  <c r="S2139" i="1"/>
  <c r="R2139" i="1"/>
  <c r="O2139" i="1"/>
  <c r="N2139" i="1"/>
  <c r="M2139" i="1"/>
  <c r="T2138" i="1"/>
  <c r="S2138" i="1"/>
  <c r="R2138" i="1"/>
  <c r="O2138" i="1"/>
  <c r="N2138" i="1"/>
  <c r="M2138" i="1"/>
  <c r="T2137" i="1"/>
  <c r="S2137" i="1"/>
  <c r="R2137" i="1"/>
  <c r="O2137" i="1"/>
  <c r="N2137" i="1"/>
  <c r="M2137" i="1"/>
  <c r="T2136" i="1"/>
  <c r="S2136" i="1"/>
  <c r="R2136" i="1"/>
  <c r="O2136" i="1"/>
  <c r="N2136" i="1"/>
  <c r="M2136" i="1"/>
  <c r="T2135" i="1"/>
  <c r="S2135" i="1"/>
  <c r="R2135" i="1"/>
  <c r="O2135" i="1"/>
  <c r="N2135" i="1"/>
  <c r="M2135" i="1"/>
  <c r="T2134" i="1"/>
  <c r="S2134" i="1"/>
  <c r="R2134" i="1"/>
  <c r="O2134" i="1"/>
  <c r="N2134" i="1"/>
  <c r="M2134" i="1"/>
  <c r="T2133" i="1"/>
  <c r="S2133" i="1"/>
  <c r="R2133" i="1"/>
  <c r="O2133" i="1"/>
  <c r="N2133" i="1"/>
  <c r="M2133" i="1"/>
  <c r="T2132" i="1"/>
  <c r="S2132" i="1"/>
  <c r="R2132" i="1"/>
  <c r="O2132" i="1"/>
  <c r="N2132" i="1"/>
  <c r="M2132" i="1"/>
  <c r="T2131" i="1"/>
  <c r="S2131" i="1"/>
  <c r="R2131" i="1"/>
  <c r="O2131" i="1"/>
  <c r="N2131" i="1"/>
  <c r="M2131" i="1"/>
  <c r="T2130" i="1"/>
  <c r="S2130" i="1"/>
  <c r="R2130" i="1"/>
  <c r="O2130" i="1"/>
  <c r="N2130" i="1"/>
  <c r="M2130" i="1"/>
  <c r="T2129" i="1"/>
  <c r="S2129" i="1"/>
  <c r="R2129" i="1"/>
  <c r="O2129" i="1"/>
  <c r="N2129" i="1"/>
  <c r="M2129" i="1"/>
  <c r="T2128" i="1"/>
  <c r="S2128" i="1"/>
  <c r="R2128" i="1"/>
  <c r="O2128" i="1"/>
  <c r="N2128" i="1"/>
  <c r="M2128" i="1"/>
  <c r="T2127" i="1"/>
  <c r="S2127" i="1"/>
  <c r="R2127" i="1"/>
  <c r="O2127" i="1"/>
  <c r="N2127" i="1"/>
  <c r="M2127" i="1"/>
  <c r="T2126" i="1"/>
  <c r="S2126" i="1"/>
  <c r="R2126" i="1"/>
  <c r="O2126" i="1"/>
  <c r="N2126" i="1"/>
  <c r="M2126" i="1"/>
  <c r="T2125" i="1"/>
  <c r="S2125" i="1"/>
  <c r="R2125" i="1"/>
  <c r="O2125" i="1"/>
  <c r="N2125" i="1"/>
  <c r="M2125" i="1"/>
  <c r="T2124" i="1"/>
  <c r="S2124" i="1"/>
  <c r="R2124" i="1"/>
  <c r="O2124" i="1"/>
  <c r="N2124" i="1"/>
  <c r="M2124" i="1"/>
  <c r="T2123" i="1"/>
  <c r="S2123" i="1"/>
  <c r="R2123" i="1"/>
  <c r="O2123" i="1"/>
  <c r="N2123" i="1"/>
  <c r="M2123" i="1"/>
  <c r="T2122" i="1"/>
  <c r="S2122" i="1"/>
  <c r="R2122" i="1"/>
  <c r="O2122" i="1"/>
  <c r="N2122" i="1"/>
  <c r="M2122" i="1"/>
  <c r="T2121" i="1"/>
  <c r="S2121" i="1"/>
  <c r="R2121" i="1"/>
  <c r="O2121" i="1"/>
  <c r="N2121" i="1"/>
  <c r="M2121" i="1"/>
  <c r="T2120" i="1"/>
  <c r="S2120" i="1"/>
  <c r="R2120" i="1"/>
  <c r="O2120" i="1"/>
  <c r="N2120" i="1"/>
  <c r="M2120" i="1"/>
  <c r="T2119" i="1"/>
  <c r="S2119" i="1"/>
  <c r="R2119" i="1"/>
  <c r="O2119" i="1"/>
  <c r="N2119" i="1"/>
  <c r="M2119" i="1"/>
  <c r="T2118" i="1"/>
  <c r="S2118" i="1"/>
  <c r="R2118" i="1"/>
  <c r="O2118" i="1"/>
  <c r="N2118" i="1"/>
  <c r="M2118" i="1"/>
  <c r="T2117" i="1"/>
  <c r="S2117" i="1"/>
  <c r="R2117" i="1"/>
  <c r="O2117" i="1"/>
  <c r="N2117" i="1"/>
  <c r="M2117" i="1"/>
  <c r="T2116" i="1"/>
  <c r="S2116" i="1"/>
  <c r="R2116" i="1"/>
  <c r="O2116" i="1"/>
  <c r="N2116" i="1"/>
  <c r="M2116" i="1"/>
  <c r="T2115" i="1"/>
  <c r="S2115" i="1"/>
  <c r="R2115" i="1"/>
  <c r="O2115" i="1"/>
  <c r="N2115" i="1"/>
  <c r="M2115" i="1"/>
  <c r="T2114" i="1"/>
  <c r="S2114" i="1"/>
  <c r="R2114" i="1"/>
  <c r="O2114" i="1"/>
  <c r="N2114" i="1"/>
  <c r="M2114" i="1"/>
  <c r="T2113" i="1"/>
  <c r="S2113" i="1"/>
  <c r="R2113" i="1"/>
  <c r="O2113" i="1"/>
  <c r="N2113" i="1"/>
  <c r="M2113" i="1"/>
  <c r="T2112" i="1"/>
  <c r="S2112" i="1"/>
  <c r="R2112" i="1"/>
  <c r="O2112" i="1"/>
  <c r="N2112" i="1"/>
  <c r="M2112" i="1"/>
  <c r="T2111" i="1"/>
  <c r="S2111" i="1"/>
  <c r="R2111" i="1"/>
  <c r="O2111" i="1"/>
  <c r="N2111" i="1"/>
  <c r="M2111" i="1"/>
  <c r="T2110" i="1"/>
  <c r="S2110" i="1"/>
  <c r="R2110" i="1"/>
  <c r="O2110" i="1"/>
  <c r="N2110" i="1"/>
  <c r="M2110" i="1"/>
  <c r="T2109" i="1"/>
  <c r="S2109" i="1"/>
  <c r="R2109" i="1"/>
  <c r="O2109" i="1"/>
  <c r="N2109" i="1"/>
  <c r="M2109" i="1"/>
  <c r="T2108" i="1"/>
  <c r="S2108" i="1"/>
  <c r="R2108" i="1"/>
  <c r="O2108" i="1"/>
  <c r="N2108" i="1"/>
  <c r="M2108" i="1"/>
  <c r="T2107" i="1"/>
  <c r="S2107" i="1"/>
  <c r="R2107" i="1"/>
  <c r="O2107" i="1"/>
  <c r="N2107" i="1"/>
  <c r="M2107" i="1"/>
  <c r="T2106" i="1"/>
  <c r="S2106" i="1"/>
  <c r="R2106" i="1"/>
  <c r="O2106" i="1"/>
  <c r="N2106" i="1"/>
  <c r="M2106" i="1"/>
  <c r="T2105" i="1"/>
  <c r="S2105" i="1"/>
  <c r="R2105" i="1"/>
  <c r="O2105" i="1"/>
  <c r="N2105" i="1"/>
  <c r="M2105" i="1"/>
  <c r="T2104" i="1"/>
  <c r="S2104" i="1"/>
  <c r="R2104" i="1"/>
  <c r="O2104" i="1"/>
  <c r="N2104" i="1"/>
  <c r="M2104" i="1"/>
  <c r="T2103" i="1"/>
  <c r="S2103" i="1"/>
  <c r="R2103" i="1"/>
  <c r="O2103" i="1"/>
  <c r="N2103" i="1"/>
  <c r="M2103" i="1"/>
  <c r="T2102" i="1"/>
  <c r="S2102" i="1"/>
  <c r="R2102" i="1"/>
  <c r="O2102" i="1"/>
  <c r="N2102" i="1"/>
  <c r="M2102" i="1"/>
  <c r="T2101" i="1"/>
  <c r="S2101" i="1"/>
  <c r="R2101" i="1"/>
  <c r="O2101" i="1"/>
  <c r="N2101" i="1"/>
  <c r="M2101" i="1"/>
  <c r="T2100" i="1"/>
  <c r="S2100" i="1"/>
  <c r="R2100" i="1"/>
  <c r="O2100" i="1"/>
  <c r="N2100" i="1"/>
  <c r="M2100" i="1"/>
  <c r="T2099" i="1"/>
  <c r="S2099" i="1"/>
  <c r="R2099" i="1"/>
  <c r="O2099" i="1"/>
  <c r="N2099" i="1"/>
  <c r="M2099" i="1"/>
  <c r="T2098" i="1"/>
  <c r="S2098" i="1"/>
  <c r="R2098" i="1"/>
  <c r="O2098" i="1"/>
  <c r="N2098" i="1"/>
  <c r="M2098" i="1"/>
  <c r="T2097" i="1"/>
  <c r="S2097" i="1"/>
  <c r="R2097" i="1"/>
  <c r="O2097" i="1"/>
  <c r="N2097" i="1"/>
  <c r="M2097" i="1"/>
  <c r="T2096" i="1"/>
  <c r="S2096" i="1"/>
  <c r="R2096" i="1"/>
  <c r="O2096" i="1"/>
  <c r="N2096" i="1"/>
  <c r="M2096" i="1"/>
  <c r="T2095" i="1"/>
  <c r="S2095" i="1"/>
  <c r="R2095" i="1"/>
  <c r="O2095" i="1"/>
  <c r="N2095" i="1"/>
  <c r="M2095" i="1"/>
  <c r="T2094" i="1"/>
  <c r="S2094" i="1"/>
  <c r="R2094" i="1"/>
  <c r="O2094" i="1"/>
  <c r="N2094" i="1"/>
  <c r="M2094" i="1"/>
  <c r="T2093" i="1"/>
  <c r="S2093" i="1"/>
  <c r="R2093" i="1"/>
  <c r="O2093" i="1"/>
  <c r="N2093" i="1"/>
  <c r="M2093" i="1"/>
  <c r="T2092" i="1"/>
  <c r="S2092" i="1"/>
  <c r="R2092" i="1"/>
  <c r="O2092" i="1"/>
  <c r="N2092" i="1"/>
  <c r="M2092" i="1"/>
  <c r="T2091" i="1"/>
  <c r="S2091" i="1"/>
  <c r="R2091" i="1"/>
  <c r="O2091" i="1"/>
  <c r="N2091" i="1"/>
  <c r="M2091" i="1"/>
  <c r="T2090" i="1"/>
  <c r="S2090" i="1"/>
  <c r="R2090" i="1"/>
  <c r="O2090" i="1"/>
  <c r="N2090" i="1"/>
  <c r="M2090" i="1"/>
  <c r="T2089" i="1"/>
  <c r="S2089" i="1"/>
  <c r="R2089" i="1"/>
  <c r="O2089" i="1"/>
  <c r="N2089" i="1"/>
  <c r="M2089" i="1"/>
  <c r="T2088" i="1"/>
  <c r="S2088" i="1"/>
  <c r="R2088" i="1"/>
  <c r="O2088" i="1"/>
  <c r="N2088" i="1"/>
  <c r="M2088" i="1"/>
  <c r="T2087" i="1"/>
  <c r="S2087" i="1"/>
  <c r="R2087" i="1"/>
  <c r="O2087" i="1"/>
  <c r="N2087" i="1"/>
  <c r="M2087" i="1"/>
  <c r="T2086" i="1"/>
  <c r="S2086" i="1"/>
  <c r="R2086" i="1"/>
  <c r="O2086" i="1"/>
  <c r="N2086" i="1"/>
  <c r="M2086" i="1"/>
  <c r="T2085" i="1"/>
  <c r="S2085" i="1"/>
  <c r="R2085" i="1"/>
  <c r="O2085" i="1"/>
  <c r="N2085" i="1"/>
  <c r="M2085" i="1"/>
  <c r="T2084" i="1"/>
  <c r="S2084" i="1"/>
  <c r="R2084" i="1"/>
  <c r="O2084" i="1"/>
  <c r="N2084" i="1"/>
  <c r="M2084" i="1"/>
  <c r="T2083" i="1"/>
  <c r="S2083" i="1"/>
  <c r="R2083" i="1"/>
  <c r="O2083" i="1"/>
  <c r="N2083" i="1"/>
  <c r="M2083" i="1"/>
  <c r="T2082" i="1"/>
  <c r="S2082" i="1"/>
  <c r="R2082" i="1"/>
  <c r="O2082" i="1"/>
  <c r="N2082" i="1"/>
  <c r="M2082" i="1"/>
  <c r="T2081" i="1"/>
  <c r="S2081" i="1"/>
  <c r="R2081" i="1"/>
  <c r="O2081" i="1"/>
  <c r="N2081" i="1"/>
  <c r="M2081" i="1"/>
  <c r="T2080" i="1"/>
  <c r="S2080" i="1"/>
  <c r="R2080" i="1"/>
  <c r="O2080" i="1"/>
  <c r="N2080" i="1"/>
  <c r="M2080" i="1"/>
  <c r="T2079" i="1"/>
  <c r="S2079" i="1"/>
  <c r="R2079" i="1"/>
  <c r="O2079" i="1"/>
  <c r="N2079" i="1"/>
  <c r="M2079" i="1"/>
  <c r="T2078" i="1"/>
  <c r="S2078" i="1"/>
  <c r="R2078" i="1"/>
  <c r="O2078" i="1"/>
  <c r="N2078" i="1"/>
  <c r="M2078" i="1"/>
  <c r="T2077" i="1"/>
  <c r="S2077" i="1"/>
  <c r="R2077" i="1"/>
  <c r="O2077" i="1"/>
  <c r="N2077" i="1"/>
  <c r="M2077" i="1"/>
  <c r="T2076" i="1"/>
  <c r="S2076" i="1"/>
  <c r="R2076" i="1"/>
  <c r="O2076" i="1"/>
  <c r="N2076" i="1"/>
  <c r="M2076" i="1"/>
  <c r="T2075" i="1"/>
  <c r="S2075" i="1"/>
  <c r="R2075" i="1"/>
  <c r="O2075" i="1"/>
  <c r="N2075" i="1"/>
  <c r="M2075" i="1"/>
  <c r="T2074" i="1"/>
  <c r="S2074" i="1"/>
  <c r="R2074" i="1"/>
  <c r="O2074" i="1"/>
  <c r="N2074" i="1"/>
  <c r="M2074" i="1"/>
  <c r="T2073" i="1"/>
  <c r="S2073" i="1"/>
  <c r="R2073" i="1"/>
  <c r="O2073" i="1"/>
  <c r="N2073" i="1"/>
  <c r="M2073" i="1"/>
  <c r="T2072" i="1"/>
  <c r="S2072" i="1"/>
  <c r="R2072" i="1"/>
  <c r="O2072" i="1"/>
  <c r="N2072" i="1"/>
  <c r="M2072" i="1"/>
  <c r="T2071" i="1"/>
  <c r="S2071" i="1"/>
  <c r="R2071" i="1"/>
  <c r="O2071" i="1"/>
  <c r="N2071" i="1"/>
  <c r="M2071" i="1"/>
  <c r="T2070" i="1"/>
  <c r="S2070" i="1"/>
  <c r="R2070" i="1"/>
  <c r="O2070" i="1"/>
  <c r="N2070" i="1"/>
  <c r="M2070" i="1"/>
  <c r="T2069" i="1"/>
  <c r="S2069" i="1"/>
  <c r="R2069" i="1"/>
  <c r="O2069" i="1"/>
  <c r="N2069" i="1"/>
  <c r="M2069" i="1"/>
  <c r="T2068" i="1"/>
  <c r="S2068" i="1"/>
  <c r="R2068" i="1"/>
  <c r="O2068" i="1"/>
  <c r="N2068" i="1"/>
  <c r="M2068" i="1"/>
  <c r="T2067" i="1"/>
  <c r="S2067" i="1"/>
  <c r="R2067" i="1"/>
  <c r="O2067" i="1"/>
  <c r="N2067" i="1"/>
  <c r="M2067" i="1"/>
  <c r="T2066" i="1"/>
  <c r="S2066" i="1"/>
  <c r="R2066" i="1"/>
  <c r="O2066" i="1"/>
  <c r="N2066" i="1"/>
  <c r="M2066" i="1"/>
  <c r="T2065" i="1"/>
  <c r="S2065" i="1"/>
  <c r="R2065" i="1"/>
  <c r="O2065" i="1"/>
  <c r="N2065" i="1"/>
  <c r="M2065" i="1"/>
  <c r="T2064" i="1"/>
  <c r="S2064" i="1"/>
  <c r="R2064" i="1"/>
  <c r="O2064" i="1"/>
  <c r="N2064" i="1"/>
  <c r="M2064" i="1"/>
  <c r="T2063" i="1"/>
  <c r="S2063" i="1"/>
  <c r="R2063" i="1"/>
  <c r="O2063" i="1"/>
  <c r="N2063" i="1"/>
  <c r="M2063" i="1"/>
  <c r="T2062" i="1"/>
  <c r="S2062" i="1"/>
  <c r="R2062" i="1"/>
  <c r="O2062" i="1"/>
  <c r="N2062" i="1"/>
  <c r="M2062" i="1"/>
  <c r="T2061" i="1"/>
  <c r="S2061" i="1"/>
  <c r="R2061" i="1"/>
  <c r="O2061" i="1"/>
  <c r="N2061" i="1"/>
  <c r="M2061" i="1"/>
  <c r="T2060" i="1"/>
  <c r="S2060" i="1"/>
  <c r="R2060" i="1"/>
  <c r="O2060" i="1"/>
  <c r="N2060" i="1"/>
  <c r="M2060" i="1"/>
  <c r="T2059" i="1"/>
  <c r="S2059" i="1"/>
  <c r="R2059" i="1"/>
  <c r="O2059" i="1"/>
  <c r="N2059" i="1"/>
  <c r="M2059" i="1"/>
  <c r="T2058" i="1"/>
  <c r="S2058" i="1"/>
  <c r="R2058" i="1"/>
  <c r="O2058" i="1"/>
  <c r="N2058" i="1"/>
  <c r="M2058" i="1"/>
  <c r="T2057" i="1"/>
  <c r="S2057" i="1"/>
  <c r="R2057" i="1"/>
  <c r="O2057" i="1"/>
  <c r="N2057" i="1"/>
  <c r="M2057" i="1"/>
  <c r="T2056" i="1"/>
  <c r="S2056" i="1"/>
  <c r="R2056" i="1"/>
  <c r="O2056" i="1"/>
  <c r="N2056" i="1"/>
  <c r="M2056" i="1"/>
  <c r="T2055" i="1"/>
  <c r="S2055" i="1"/>
  <c r="R2055" i="1"/>
  <c r="O2055" i="1"/>
  <c r="N2055" i="1"/>
  <c r="M2055" i="1"/>
  <c r="T2054" i="1"/>
  <c r="S2054" i="1"/>
  <c r="R2054" i="1"/>
  <c r="O2054" i="1"/>
  <c r="N2054" i="1"/>
  <c r="M2054" i="1"/>
  <c r="T2053" i="1"/>
  <c r="S2053" i="1"/>
  <c r="R2053" i="1"/>
  <c r="O2053" i="1"/>
  <c r="N2053" i="1"/>
  <c r="M2053" i="1"/>
  <c r="T2052" i="1"/>
  <c r="S2052" i="1"/>
  <c r="R2052" i="1"/>
  <c r="O2052" i="1"/>
  <c r="N2052" i="1"/>
  <c r="M2052" i="1"/>
  <c r="T2051" i="1"/>
  <c r="S2051" i="1"/>
  <c r="R2051" i="1"/>
  <c r="O2051" i="1"/>
  <c r="N2051" i="1"/>
  <c r="M2051" i="1"/>
  <c r="T2050" i="1"/>
  <c r="S2050" i="1"/>
  <c r="R2050" i="1"/>
  <c r="O2050" i="1"/>
  <c r="N2050" i="1"/>
  <c r="M2050" i="1"/>
  <c r="T2049" i="1"/>
  <c r="S2049" i="1"/>
  <c r="R2049" i="1"/>
  <c r="O2049" i="1"/>
  <c r="N2049" i="1"/>
  <c r="M2049" i="1"/>
  <c r="T2048" i="1"/>
  <c r="S2048" i="1"/>
  <c r="R2048" i="1"/>
  <c r="O2048" i="1"/>
  <c r="N2048" i="1"/>
  <c r="M2048" i="1"/>
  <c r="T2047" i="1"/>
  <c r="S2047" i="1"/>
  <c r="R2047" i="1"/>
  <c r="O2047" i="1"/>
  <c r="N2047" i="1"/>
  <c r="M2047" i="1"/>
  <c r="T2046" i="1"/>
  <c r="S2046" i="1"/>
  <c r="R2046" i="1"/>
  <c r="O2046" i="1"/>
  <c r="N2046" i="1"/>
  <c r="M2046" i="1"/>
  <c r="T2045" i="1"/>
  <c r="S2045" i="1"/>
  <c r="R2045" i="1"/>
  <c r="O2045" i="1"/>
  <c r="N2045" i="1"/>
  <c r="M2045" i="1"/>
  <c r="T2044" i="1"/>
  <c r="S2044" i="1"/>
  <c r="R2044" i="1"/>
  <c r="O2044" i="1"/>
  <c r="N2044" i="1"/>
  <c r="M2044" i="1"/>
  <c r="T2043" i="1"/>
  <c r="S2043" i="1"/>
  <c r="R2043" i="1"/>
  <c r="O2043" i="1"/>
  <c r="N2043" i="1"/>
  <c r="M2043" i="1"/>
  <c r="T2042" i="1"/>
  <c r="S2042" i="1"/>
  <c r="R2042" i="1"/>
  <c r="O2042" i="1"/>
  <c r="N2042" i="1"/>
  <c r="M2042" i="1"/>
  <c r="T2041" i="1"/>
  <c r="S2041" i="1"/>
  <c r="R2041" i="1"/>
  <c r="O2041" i="1"/>
  <c r="N2041" i="1"/>
  <c r="M2041" i="1"/>
  <c r="T2040" i="1"/>
  <c r="S2040" i="1"/>
  <c r="R2040" i="1"/>
  <c r="O2040" i="1"/>
  <c r="N2040" i="1"/>
  <c r="M2040" i="1"/>
  <c r="T2039" i="1"/>
  <c r="S2039" i="1"/>
  <c r="R2039" i="1"/>
  <c r="O2039" i="1"/>
  <c r="N2039" i="1"/>
  <c r="M2039" i="1"/>
  <c r="T2038" i="1"/>
  <c r="S2038" i="1"/>
  <c r="R2038" i="1"/>
  <c r="O2038" i="1"/>
  <c r="N2038" i="1"/>
  <c r="M2038" i="1"/>
  <c r="T2037" i="1"/>
  <c r="S2037" i="1"/>
  <c r="R2037" i="1"/>
  <c r="O2037" i="1"/>
  <c r="N2037" i="1"/>
  <c r="M2037" i="1"/>
  <c r="T2036" i="1"/>
  <c r="S2036" i="1"/>
  <c r="R2036" i="1"/>
  <c r="O2036" i="1"/>
  <c r="N2036" i="1"/>
  <c r="M2036" i="1"/>
  <c r="T2035" i="1"/>
  <c r="S2035" i="1"/>
  <c r="R2035" i="1"/>
  <c r="O2035" i="1"/>
  <c r="N2035" i="1"/>
  <c r="M2035" i="1"/>
  <c r="T2034" i="1"/>
  <c r="S2034" i="1"/>
  <c r="R2034" i="1"/>
  <c r="O2034" i="1"/>
  <c r="N2034" i="1"/>
  <c r="M2034" i="1"/>
  <c r="T2033" i="1"/>
  <c r="S2033" i="1"/>
  <c r="R2033" i="1"/>
  <c r="O2033" i="1"/>
  <c r="N2033" i="1"/>
  <c r="M2033" i="1"/>
  <c r="T2032" i="1"/>
  <c r="S2032" i="1"/>
  <c r="R2032" i="1"/>
  <c r="O2032" i="1"/>
  <c r="N2032" i="1"/>
  <c r="M2032" i="1"/>
  <c r="T2031" i="1"/>
  <c r="S2031" i="1"/>
  <c r="R2031" i="1"/>
  <c r="O2031" i="1"/>
  <c r="N2031" i="1"/>
  <c r="M2031" i="1"/>
  <c r="T2030" i="1"/>
  <c r="S2030" i="1"/>
  <c r="R2030" i="1"/>
  <c r="O2030" i="1"/>
  <c r="N2030" i="1"/>
  <c r="M2030" i="1"/>
  <c r="T2029" i="1"/>
  <c r="S2029" i="1"/>
  <c r="R2029" i="1"/>
  <c r="O2029" i="1"/>
  <c r="N2029" i="1"/>
  <c r="M2029" i="1"/>
  <c r="T2028" i="1"/>
  <c r="S2028" i="1"/>
  <c r="R2028" i="1"/>
  <c r="O2028" i="1"/>
  <c r="N2028" i="1"/>
  <c r="M2028" i="1"/>
  <c r="T2027" i="1"/>
  <c r="S2027" i="1"/>
  <c r="R2027" i="1"/>
  <c r="O2027" i="1"/>
  <c r="N2027" i="1"/>
  <c r="M2027" i="1"/>
  <c r="T2026" i="1"/>
  <c r="S2026" i="1"/>
  <c r="R2026" i="1"/>
  <c r="O2026" i="1"/>
  <c r="N2026" i="1"/>
  <c r="M2026" i="1"/>
  <c r="T2025" i="1"/>
  <c r="S2025" i="1"/>
  <c r="R2025" i="1"/>
  <c r="O2025" i="1"/>
  <c r="N2025" i="1"/>
  <c r="M2025" i="1"/>
  <c r="T2024" i="1"/>
  <c r="S2024" i="1"/>
  <c r="R2024" i="1"/>
  <c r="O2024" i="1"/>
  <c r="N2024" i="1"/>
  <c r="M2024" i="1"/>
  <c r="T2023" i="1"/>
  <c r="S2023" i="1"/>
  <c r="R2023" i="1"/>
  <c r="O2023" i="1"/>
  <c r="N2023" i="1"/>
  <c r="M2023" i="1"/>
  <c r="T2022" i="1"/>
  <c r="S2022" i="1"/>
  <c r="R2022" i="1"/>
  <c r="O2022" i="1"/>
  <c r="N2022" i="1"/>
  <c r="M2022" i="1"/>
  <c r="T2021" i="1"/>
  <c r="S2021" i="1"/>
  <c r="R2021" i="1"/>
  <c r="O2021" i="1"/>
  <c r="N2021" i="1"/>
  <c r="M2021" i="1"/>
  <c r="T2020" i="1"/>
  <c r="S2020" i="1"/>
  <c r="R2020" i="1"/>
  <c r="O2020" i="1"/>
  <c r="N2020" i="1"/>
  <c r="M2020" i="1"/>
  <c r="T2019" i="1"/>
  <c r="S2019" i="1"/>
  <c r="R2019" i="1"/>
  <c r="O2019" i="1"/>
  <c r="N2019" i="1"/>
  <c r="M2019" i="1"/>
  <c r="T2018" i="1"/>
  <c r="S2018" i="1"/>
  <c r="R2018" i="1"/>
  <c r="O2018" i="1"/>
  <c r="N2018" i="1"/>
  <c r="M2018" i="1"/>
  <c r="T2017" i="1"/>
  <c r="S2017" i="1"/>
  <c r="R2017" i="1"/>
  <c r="O2017" i="1"/>
  <c r="N2017" i="1"/>
  <c r="M2017" i="1"/>
  <c r="T2016" i="1"/>
  <c r="S2016" i="1"/>
  <c r="R2016" i="1"/>
  <c r="O2016" i="1"/>
  <c r="N2016" i="1"/>
  <c r="M2016" i="1"/>
  <c r="T2015" i="1"/>
  <c r="S2015" i="1"/>
  <c r="R2015" i="1"/>
  <c r="O2015" i="1"/>
  <c r="N2015" i="1"/>
  <c r="M2015" i="1"/>
  <c r="T2014" i="1"/>
  <c r="S2014" i="1"/>
  <c r="R2014" i="1"/>
  <c r="O2014" i="1"/>
  <c r="N2014" i="1"/>
  <c r="M2014" i="1"/>
  <c r="T2013" i="1"/>
  <c r="S2013" i="1"/>
  <c r="R2013" i="1"/>
  <c r="O2013" i="1"/>
  <c r="N2013" i="1"/>
  <c r="M2013" i="1"/>
  <c r="T2012" i="1"/>
  <c r="S2012" i="1"/>
  <c r="R2012" i="1"/>
  <c r="O2012" i="1"/>
  <c r="N2012" i="1"/>
  <c r="M2012" i="1"/>
  <c r="T2011" i="1"/>
  <c r="S2011" i="1"/>
  <c r="R2011" i="1"/>
  <c r="O2011" i="1"/>
  <c r="N2011" i="1"/>
  <c r="M2011" i="1"/>
  <c r="T2010" i="1"/>
  <c r="S2010" i="1"/>
  <c r="R2010" i="1"/>
  <c r="O2010" i="1"/>
  <c r="N2010" i="1"/>
  <c r="M2010" i="1"/>
  <c r="T2009" i="1"/>
  <c r="S2009" i="1"/>
  <c r="R2009" i="1"/>
  <c r="O2009" i="1"/>
  <c r="N2009" i="1"/>
  <c r="M2009" i="1"/>
  <c r="T2008" i="1"/>
  <c r="S2008" i="1"/>
  <c r="R2008" i="1"/>
  <c r="O2008" i="1"/>
  <c r="N2008" i="1"/>
  <c r="M2008" i="1"/>
  <c r="T2007" i="1"/>
  <c r="S2007" i="1"/>
  <c r="R2007" i="1"/>
  <c r="O2007" i="1"/>
  <c r="N2007" i="1"/>
  <c r="M2007" i="1"/>
  <c r="T2006" i="1"/>
  <c r="S2006" i="1"/>
  <c r="R2006" i="1"/>
  <c r="O2006" i="1"/>
  <c r="N2006" i="1"/>
  <c r="M2006" i="1"/>
  <c r="T2005" i="1"/>
  <c r="S2005" i="1"/>
  <c r="R2005" i="1"/>
  <c r="O2005" i="1"/>
  <c r="N2005" i="1"/>
  <c r="M2005" i="1"/>
  <c r="T2004" i="1"/>
  <c r="S2004" i="1"/>
  <c r="R2004" i="1"/>
  <c r="O2004" i="1"/>
  <c r="N2004" i="1"/>
  <c r="M2004" i="1"/>
  <c r="T2003" i="1"/>
  <c r="S2003" i="1"/>
  <c r="R2003" i="1"/>
  <c r="O2003" i="1"/>
  <c r="N2003" i="1"/>
  <c r="M2003" i="1"/>
  <c r="T2002" i="1"/>
  <c r="S2002" i="1"/>
  <c r="R2002" i="1"/>
  <c r="O2002" i="1"/>
  <c r="N2002" i="1"/>
  <c r="M2002" i="1"/>
  <c r="T2001" i="1"/>
  <c r="S2001" i="1"/>
  <c r="R2001" i="1"/>
  <c r="O2001" i="1"/>
  <c r="N2001" i="1"/>
  <c r="M2001" i="1"/>
  <c r="T2000" i="1"/>
  <c r="S2000" i="1"/>
  <c r="R2000" i="1"/>
  <c r="O2000" i="1"/>
  <c r="N2000" i="1"/>
  <c r="M2000" i="1"/>
  <c r="T1999" i="1"/>
  <c r="S1999" i="1"/>
  <c r="R1999" i="1"/>
  <c r="O1999" i="1"/>
  <c r="N1999" i="1"/>
  <c r="M1999" i="1"/>
  <c r="T1998" i="1"/>
  <c r="S1998" i="1"/>
  <c r="R1998" i="1"/>
  <c r="O1998" i="1"/>
  <c r="N1998" i="1"/>
  <c r="M1998" i="1"/>
  <c r="T1997" i="1"/>
  <c r="S1997" i="1"/>
  <c r="R1997" i="1"/>
  <c r="O1997" i="1"/>
  <c r="N1997" i="1"/>
  <c r="M1997" i="1"/>
  <c r="T1996" i="1"/>
  <c r="S1996" i="1"/>
  <c r="R1996" i="1"/>
  <c r="O1996" i="1"/>
  <c r="N1996" i="1"/>
  <c r="M1996" i="1"/>
  <c r="T1995" i="1"/>
  <c r="S1995" i="1"/>
  <c r="R1995" i="1"/>
  <c r="O1995" i="1"/>
  <c r="N1995" i="1"/>
  <c r="M1995" i="1"/>
  <c r="T1994" i="1"/>
  <c r="S1994" i="1"/>
  <c r="R1994" i="1"/>
  <c r="O1994" i="1"/>
  <c r="N1994" i="1"/>
  <c r="M1994" i="1"/>
  <c r="T1993" i="1"/>
  <c r="S1993" i="1"/>
  <c r="R1993" i="1"/>
  <c r="O1993" i="1"/>
  <c r="N1993" i="1"/>
  <c r="M1993" i="1"/>
  <c r="T1992" i="1"/>
  <c r="S1992" i="1"/>
  <c r="R1992" i="1"/>
  <c r="O1992" i="1"/>
  <c r="N1992" i="1"/>
  <c r="M1992" i="1"/>
  <c r="T1991" i="1"/>
  <c r="S1991" i="1"/>
  <c r="R1991" i="1"/>
  <c r="O1991" i="1"/>
  <c r="N1991" i="1"/>
  <c r="M1991" i="1"/>
  <c r="T1990" i="1"/>
  <c r="S1990" i="1"/>
  <c r="R1990" i="1"/>
  <c r="O1990" i="1"/>
  <c r="N1990" i="1"/>
  <c r="M1990" i="1"/>
  <c r="T1989" i="1"/>
  <c r="S1989" i="1"/>
  <c r="R1989" i="1"/>
  <c r="O1989" i="1"/>
  <c r="N1989" i="1"/>
  <c r="M1989" i="1"/>
  <c r="T1988" i="1"/>
  <c r="S1988" i="1"/>
  <c r="R1988" i="1"/>
  <c r="O1988" i="1"/>
  <c r="N1988" i="1"/>
  <c r="M1988" i="1"/>
  <c r="T1987" i="1"/>
  <c r="S1987" i="1"/>
  <c r="R1987" i="1"/>
  <c r="O1987" i="1"/>
  <c r="N1987" i="1"/>
  <c r="M1987" i="1"/>
  <c r="T1986" i="1"/>
  <c r="S1986" i="1"/>
  <c r="R1986" i="1"/>
  <c r="O1986" i="1"/>
  <c r="N1986" i="1"/>
  <c r="M1986" i="1"/>
  <c r="T1985" i="1"/>
  <c r="S1985" i="1"/>
  <c r="R1985" i="1"/>
  <c r="O1985" i="1"/>
  <c r="N1985" i="1"/>
  <c r="M1985" i="1"/>
  <c r="T1984" i="1"/>
  <c r="S1984" i="1"/>
  <c r="R1984" i="1"/>
  <c r="O1984" i="1"/>
  <c r="N1984" i="1"/>
  <c r="M1984" i="1"/>
  <c r="T1983" i="1"/>
  <c r="S1983" i="1"/>
  <c r="R1983" i="1"/>
  <c r="O1983" i="1"/>
  <c r="N1983" i="1"/>
  <c r="M1983" i="1"/>
  <c r="T1982" i="1"/>
  <c r="S1982" i="1"/>
  <c r="R1982" i="1"/>
  <c r="O1982" i="1"/>
  <c r="N1982" i="1"/>
  <c r="M1982" i="1"/>
  <c r="T1981" i="1"/>
  <c r="S1981" i="1"/>
  <c r="R1981" i="1"/>
  <c r="O1981" i="1"/>
  <c r="N1981" i="1"/>
  <c r="M1981" i="1"/>
  <c r="T1980" i="1"/>
  <c r="S1980" i="1"/>
  <c r="R1980" i="1"/>
  <c r="O1980" i="1"/>
  <c r="N1980" i="1"/>
  <c r="M1980" i="1"/>
  <c r="T1979" i="1"/>
  <c r="S1979" i="1"/>
  <c r="R1979" i="1"/>
  <c r="O1979" i="1"/>
  <c r="N1979" i="1"/>
  <c r="M1979" i="1"/>
  <c r="T1978" i="1"/>
  <c r="S1978" i="1"/>
  <c r="R1978" i="1"/>
  <c r="O1978" i="1"/>
  <c r="N1978" i="1"/>
  <c r="M1978" i="1"/>
  <c r="T1977" i="1"/>
  <c r="S1977" i="1"/>
  <c r="R1977" i="1"/>
  <c r="O1977" i="1"/>
  <c r="N1977" i="1"/>
  <c r="M1977" i="1"/>
  <c r="T1976" i="1"/>
  <c r="S1976" i="1"/>
  <c r="R1976" i="1"/>
  <c r="O1976" i="1"/>
  <c r="N1976" i="1"/>
  <c r="M1976" i="1"/>
  <c r="T1975" i="1"/>
  <c r="S1975" i="1"/>
  <c r="R1975" i="1"/>
  <c r="O1975" i="1"/>
  <c r="N1975" i="1"/>
  <c r="M1975" i="1"/>
  <c r="T1974" i="1"/>
  <c r="S1974" i="1"/>
  <c r="R1974" i="1"/>
  <c r="O1974" i="1"/>
  <c r="N1974" i="1"/>
  <c r="M1974" i="1"/>
  <c r="T1973" i="1"/>
  <c r="S1973" i="1"/>
  <c r="R1973" i="1"/>
  <c r="O1973" i="1"/>
  <c r="N1973" i="1"/>
  <c r="M1973" i="1"/>
  <c r="T1972" i="1"/>
  <c r="S1972" i="1"/>
  <c r="R1972" i="1"/>
  <c r="O1972" i="1"/>
  <c r="N1972" i="1"/>
  <c r="M1972" i="1"/>
  <c r="T1971" i="1"/>
  <c r="S1971" i="1"/>
  <c r="R1971" i="1"/>
  <c r="O1971" i="1"/>
  <c r="N1971" i="1"/>
  <c r="M1971" i="1"/>
  <c r="T1970" i="1"/>
  <c r="S1970" i="1"/>
  <c r="R1970" i="1"/>
  <c r="O1970" i="1"/>
  <c r="N1970" i="1"/>
  <c r="M1970" i="1"/>
  <c r="T1969" i="1"/>
  <c r="S1969" i="1"/>
  <c r="R1969" i="1"/>
  <c r="O1969" i="1"/>
  <c r="N1969" i="1"/>
  <c r="M1969" i="1"/>
  <c r="T1968" i="1"/>
  <c r="S1968" i="1"/>
  <c r="R1968" i="1"/>
  <c r="O1968" i="1"/>
  <c r="N1968" i="1"/>
  <c r="M1968" i="1"/>
  <c r="T1967" i="1"/>
  <c r="S1967" i="1"/>
  <c r="R1967" i="1"/>
  <c r="O1967" i="1"/>
  <c r="N1967" i="1"/>
  <c r="M1967" i="1"/>
  <c r="T1966" i="1"/>
  <c r="S1966" i="1"/>
  <c r="R1966" i="1"/>
  <c r="O1966" i="1"/>
  <c r="N1966" i="1"/>
  <c r="M1966" i="1"/>
  <c r="T1965" i="1"/>
  <c r="S1965" i="1"/>
  <c r="R1965" i="1"/>
  <c r="O1965" i="1"/>
  <c r="N1965" i="1"/>
  <c r="M1965" i="1"/>
  <c r="T1964" i="1"/>
  <c r="S1964" i="1"/>
  <c r="R1964" i="1"/>
  <c r="O1964" i="1"/>
  <c r="N1964" i="1"/>
  <c r="M1964" i="1"/>
  <c r="T1963" i="1"/>
  <c r="S1963" i="1"/>
  <c r="R1963" i="1"/>
  <c r="O1963" i="1"/>
  <c r="N1963" i="1"/>
  <c r="M1963" i="1"/>
  <c r="T1962" i="1"/>
  <c r="S1962" i="1"/>
  <c r="R1962" i="1"/>
  <c r="O1962" i="1"/>
  <c r="N1962" i="1"/>
  <c r="M1962" i="1"/>
  <c r="T1961" i="1"/>
  <c r="S1961" i="1"/>
  <c r="R1961" i="1"/>
  <c r="O1961" i="1"/>
  <c r="N1961" i="1"/>
  <c r="M1961" i="1"/>
  <c r="T1960" i="1"/>
  <c r="S1960" i="1"/>
  <c r="R1960" i="1"/>
  <c r="O1960" i="1"/>
  <c r="N1960" i="1"/>
  <c r="M1960" i="1"/>
  <c r="T1959" i="1"/>
  <c r="S1959" i="1"/>
  <c r="R1959" i="1"/>
  <c r="O1959" i="1"/>
  <c r="N1959" i="1"/>
  <c r="M1959" i="1"/>
  <c r="T1958" i="1"/>
  <c r="S1958" i="1"/>
  <c r="R1958" i="1"/>
  <c r="O1958" i="1"/>
  <c r="N1958" i="1"/>
  <c r="M1958" i="1"/>
  <c r="T1957" i="1"/>
  <c r="S1957" i="1"/>
  <c r="R1957" i="1"/>
  <c r="O1957" i="1"/>
  <c r="N1957" i="1"/>
  <c r="M1957" i="1"/>
  <c r="T1956" i="1"/>
  <c r="S1956" i="1"/>
  <c r="R1956" i="1"/>
  <c r="O1956" i="1"/>
  <c r="N1956" i="1"/>
  <c r="M1956" i="1"/>
  <c r="T1955" i="1"/>
  <c r="S1955" i="1"/>
  <c r="R1955" i="1"/>
  <c r="O1955" i="1"/>
  <c r="N1955" i="1"/>
  <c r="M1955" i="1"/>
  <c r="T1954" i="1"/>
  <c r="S1954" i="1"/>
  <c r="R1954" i="1"/>
  <c r="O1954" i="1"/>
  <c r="N1954" i="1"/>
  <c r="M1954" i="1"/>
  <c r="T1953" i="1"/>
  <c r="S1953" i="1"/>
  <c r="R1953" i="1"/>
  <c r="O1953" i="1"/>
  <c r="N1953" i="1"/>
  <c r="M1953" i="1"/>
  <c r="T1952" i="1"/>
  <c r="S1952" i="1"/>
  <c r="R1952" i="1"/>
  <c r="O1952" i="1"/>
  <c r="N1952" i="1"/>
  <c r="M1952" i="1"/>
  <c r="T1951" i="1"/>
  <c r="S1951" i="1"/>
  <c r="R1951" i="1"/>
  <c r="O1951" i="1"/>
  <c r="N1951" i="1"/>
  <c r="M1951" i="1"/>
  <c r="T1950" i="1"/>
  <c r="S1950" i="1"/>
  <c r="R1950" i="1"/>
  <c r="O1950" i="1"/>
  <c r="N1950" i="1"/>
  <c r="M1950" i="1"/>
  <c r="T1949" i="1"/>
  <c r="S1949" i="1"/>
  <c r="R1949" i="1"/>
  <c r="O1949" i="1"/>
  <c r="N1949" i="1"/>
  <c r="M1949" i="1"/>
  <c r="T1948" i="1"/>
  <c r="S1948" i="1"/>
  <c r="R1948" i="1"/>
  <c r="O1948" i="1"/>
  <c r="N1948" i="1"/>
  <c r="M1948" i="1"/>
  <c r="T1947" i="1"/>
  <c r="S1947" i="1"/>
  <c r="R1947" i="1"/>
  <c r="O1947" i="1"/>
  <c r="N1947" i="1"/>
  <c r="M1947" i="1"/>
  <c r="T1946" i="1"/>
  <c r="S1946" i="1"/>
  <c r="R1946" i="1"/>
  <c r="O1946" i="1"/>
  <c r="N1946" i="1"/>
  <c r="M1946" i="1"/>
  <c r="T1945" i="1"/>
  <c r="S1945" i="1"/>
  <c r="R1945" i="1"/>
  <c r="O1945" i="1"/>
  <c r="N1945" i="1"/>
  <c r="M1945" i="1"/>
  <c r="T1944" i="1"/>
  <c r="S1944" i="1"/>
  <c r="R1944" i="1"/>
  <c r="O1944" i="1"/>
  <c r="N1944" i="1"/>
  <c r="M1944" i="1"/>
  <c r="T1943" i="1"/>
  <c r="S1943" i="1"/>
  <c r="R1943" i="1"/>
  <c r="O1943" i="1"/>
  <c r="N1943" i="1"/>
  <c r="M1943" i="1"/>
  <c r="T1942" i="1"/>
  <c r="S1942" i="1"/>
  <c r="R1942" i="1"/>
  <c r="O1942" i="1"/>
  <c r="N1942" i="1"/>
  <c r="M1942" i="1"/>
  <c r="T1941" i="1"/>
  <c r="S1941" i="1"/>
  <c r="R1941" i="1"/>
  <c r="O1941" i="1"/>
  <c r="N1941" i="1"/>
  <c r="M1941" i="1"/>
  <c r="T1940" i="1"/>
  <c r="S1940" i="1"/>
  <c r="R1940" i="1"/>
  <c r="O1940" i="1"/>
  <c r="N1940" i="1"/>
  <c r="M1940" i="1"/>
  <c r="T1939" i="1"/>
  <c r="S1939" i="1"/>
  <c r="R1939" i="1"/>
  <c r="O1939" i="1"/>
  <c r="N1939" i="1"/>
  <c r="M1939" i="1"/>
  <c r="T1938" i="1"/>
  <c r="S1938" i="1"/>
  <c r="R1938" i="1"/>
  <c r="O1938" i="1"/>
  <c r="N1938" i="1"/>
  <c r="M1938" i="1"/>
  <c r="T1937" i="1"/>
  <c r="S1937" i="1"/>
  <c r="R1937" i="1"/>
  <c r="O1937" i="1"/>
  <c r="N1937" i="1"/>
  <c r="M1937" i="1"/>
  <c r="T1936" i="1"/>
  <c r="S1936" i="1"/>
  <c r="R1936" i="1"/>
  <c r="O1936" i="1"/>
  <c r="N1936" i="1"/>
  <c r="M1936" i="1"/>
  <c r="T1935" i="1"/>
  <c r="S1935" i="1"/>
  <c r="R1935" i="1"/>
  <c r="O1935" i="1"/>
  <c r="N1935" i="1"/>
  <c r="M1935" i="1"/>
  <c r="T1934" i="1"/>
  <c r="S1934" i="1"/>
  <c r="R1934" i="1"/>
  <c r="O1934" i="1"/>
  <c r="N1934" i="1"/>
  <c r="M1934" i="1"/>
  <c r="T1933" i="1"/>
  <c r="S1933" i="1"/>
  <c r="R1933" i="1"/>
  <c r="O1933" i="1"/>
  <c r="N1933" i="1"/>
  <c r="M1933" i="1"/>
  <c r="T1932" i="1"/>
  <c r="S1932" i="1"/>
  <c r="R1932" i="1"/>
  <c r="O1932" i="1"/>
  <c r="N1932" i="1"/>
  <c r="M1932" i="1"/>
  <c r="T1931" i="1"/>
  <c r="S1931" i="1"/>
  <c r="R1931" i="1"/>
  <c r="O1931" i="1"/>
  <c r="N1931" i="1"/>
  <c r="M1931" i="1"/>
  <c r="T1930" i="1"/>
  <c r="S1930" i="1"/>
  <c r="R1930" i="1"/>
  <c r="O1930" i="1"/>
  <c r="N1930" i="1"/>
  <c r="M1930" i="1"/>
  <c r="T1929" i="1"/>
  <c r="S1929" i="1"/>
  <c r="R1929" i="1"/>
  <c r="O1929" i="1"/>
  <c r="N1929" i="1"/>
  <c r="M1929" i="1"/>
  <c r="T1928" i="1"/>
  <c r="S1928" i="1"/>
  <c r="R1928" i="1"/>
  <c r="O1928" i="1"/>
  <c r="N1928" i="1"/>
  <c r="M1928" i="1"/>
  <c r="T1927" i="1"/>
  <c r="S1927" i="1"/>
  <c r="R1927" i="1"/>
  <c r="O1927" i="1"/>
  <c r="N1927" i="1"/>
  <c r="M1927" i="1"/>
  <c r="T1926" i="1"/>
  <c r="S1926" i="1"/>
  <c r="R1926" i="1"/>
  <c r="O1926" i="1"/>
  <c r="N1926" i="1"/>
  <c r="M1926" i="1"/>
  <c r="T1925" i="1"/>
  <c r="S1925" i="1"/>
  <c r="R1925" i="1"/>
  <c r="O1925" i="1"/>
  <c r="N1925" i="1"/>
  <c r="M1925" i="1"/>
  <c r="T1924" i="1"/>
  <c r="S1924" i="1"/>
  <c r="R1924" i="1"/>
  <c r="O1924" i="1"/>
  <c r="N1924" i="1"/>
  <c r="M1924" i="1"/>
  <c r="T1923" i="1"/>
  <c r="S1923" i="1"/>
  <c r="R1923" i="1"/>
  <c r="O1923" i="1"/>
  <c r="N1923" i="1"/>
  <c r="M1923" i="1"/>
  <c r="T1922" i="1"/>
  <c r="S1922" i="1"/>
  <c r="R1922" i="1"/>
  <c r="O1922" i="1"/>
  <c r="N1922" i="1"/>
  <c r="M1922" i="1"/>
  <c r="T1921" i="1"/>
  <c r="S1921" i="1"/>
  <c r="R1921" i="1"/>
  <c r="O1921" i="1"/>
  <c r="N1921" i="1"/>
  <c r="M1921" i="1"/>
  <c r="T1920" i="1"/>
  <c r="S1920" i="1"/>
  <c r="R1920" i="1"/>
  <c r="O1920" i="1"/>
  <c r="N1920" i="1"/>
  <c r="M1920" i="1"/>
  <c r="T1919" i="1"/>
  <c r="S1919" i="1"/>
  <c r="R1919" i="1"/>
  <c r="O1919" i="1"/>
  <c r="N1919" i="1"/>
  <c r="M1919" i="1"/>
  <c r="T1918" i="1"/>
  <c r="S1918" i="1"/>
  <c r="R1918" i="1"/>
  <c r="O1918" i="1"/>
  <c r="N1918" i="1"/>
  <c r="M1918" i="1"/>
  <c r="T1917" i="1"/>
  <c r="S1917" i="1"/>
  <c r="R1917" i="1"/>
  <c r="O1917" i="1"/>
  <c r="N1917" i="1"/>
  <c r="M1917" i="1"/>
  <c r="T1916" i="1"/>
  <c r="S1916" i="1"/>
  <c r="R1916" i="1"/>
  <c r="O1916" i="1"/>
  <c r="N1916" i="1"/>
  <c r="M1916" i="1"/>
  <c r="T1915" i="1"/>
  <c r="S1915" i="1"/>
  <c r="R1915" i="1"/>
  <c r="O1915" i="1"/>
  <c r="N1915" i="1"/>
  <c r="M1915" i="1"/>
  <c r="T1914" i="1"/>
  <c r="S1914" i="1"/>
  <c r="R1914" i="1"/>
  <c r="O1914" i="1"/>
  <c r="N1914" i="1"/>
  <c r="M1914" i="1"/>
  <c r="T1913" i="1"/>
  <c r="S1913" i="1"/>
  <c r="R1913" i="1"/>
  <c r="O1913" i="1"/>
  <c r="N1913" i="1"/>
  <c r="M1913" i="1"/>
  <c r="T1912" i="1"/>
  <c r="S1912" i="1"/>
  <c r="R1912" i="1"/>
  <c r="O1912" i="1"/>
  <c r="N1912" i="1"/>
  <c r="M1912" i="1"/>
  <c r="T1911" i="1"/>
  <c r="S1911" i="1"/>
  <c r="R1911" i="1"/>
  <c r="O1911" i="1"/>
  <c r="N1911" i="1"/>
  <c r="M1911" i="1"/>
  <c r="T1910" i="1"/>
  <c r="S1910" i="1"/>
  <c r="R1910" i="1"/>
  <c r="O1910" i="1"/>
  <c r="N1910" i="1"/>
  <c r="M1910" i="1"/>
  <c r="T1909" i="1"/>
  <c r="S1909" i="1"/>
  <c r="R1909" i="1"/>
  <c r="O1909" i="1"/>
  <c r="N1909" i="1"/>
  <c r="M1909" i="1"/>
  <c r="T1908" i="1"/>
  <c r="S1908" i="1"/>
  <c r="R1908" i="1"/>
  <c r="O1908" i="1"/>
  <c r="N1908" i="1"/>
  <c r="M1908" i="1"/>
  <c r="T1907" i="1"/>
  <c r="S1907" i="1"/>
  <c r="R1907" i="1"/>
  <c r="O1907" i="1"/>
  <c r="N1907" i="1"/>
  <c r="M1907" i="1"/>
  <c r="T1906" i="1"/>
  <c r="S1906" i="1"/>
  <c r="R1906" i="1"/>
  <c r="O1906" i="1"/>
  <c r="N1906" i="1"/>
  <c r="M1906" i="1"/>
  <c r="T1905" i="1"/>
  <c r="S1905" i="1"/>
  <c r="R1905" i="1"/>
  <c r="O1905" i="1"/>
  <c r="N1905" i="1"/>
  <c r="M1905" i="1"/>
  <c r="T1904" i="1"/>
  <c r="S1904" i="1"/>
  <c r="R1904" i="1"/>
  <c r="O1904" i="1"/>
  <c r="N1904" i="1"/>
  <c r="M1904" i="1"/>
  <c r="T1903" i="1"/>
  <c r="S1903" i="1"/>
  <c r="R1903" i="1"/>
  <c r="O1903" i="1"/>
  <c r="N1903" i="1"/>
  <c r="M1903" i="1"/>
  <c r="T1902" i="1"/>
  <c r="S1902" i="1"/>
  <c r="R1902" i="1"/>
  <c r="O1902" i="1"/>
  <c r="N1902" i="1"/>
  <c r="M1902" i="1"/>
  <c r="T1901" i="1"/>
  <c r="S1901" i="1"/>
  <c r="R1901" i="1"/>
  <c r="O1901" i="1"/>
  <c r="N1901" i="1"/>
  <c r="M1901" i="1"/>
  <c r="T1900" i="1"/>
  <c r="S1900" i="1"/>
  <c r="R1900" i="1"/>
  <c r="O1900" i="1"/>
  <c r="N1900" i="1"/>
  <c r="M1900" i="1"/>
  <c r="T1899" i="1"/>
  <c r="S1899" i="1"/>
  <c r="R1899" i="1"/>
  <c r="O1899" i="1"/>
  <c r="N1899" i="1"/>
  <c r="M1899" i="1"/>
  <c r="T1898" i="1"/>
  <c r="S1898" i="1"/>
  <c r="R1898" i="1"/>
  <c r="O1898" i="1"/>
  <c r="N1898" i="1"/>
  <c r="M1898" i="1"/>
  <c r="T1897" i="1"/>
  <c r="S1897" i="1"/>
  <c r="R1897" i="1"/>
  <c r="O1897" i="1"/>
  <c r="N1897" i="1"/>
  <c r="M1897" i="1"/>
  <c r="T1896" i="1"/>
  <c r="S1896" i="1"/>
  <c r="R1896" i="1"/>
  <c r="O1896" i="1"/>
  <c r="N1896" i="1"/>
  <c r="M1896" i="1"/>
  <c r="T1895" i="1"/>
  <c r="S1895" i="1"/>
  <c r="R1895" i="1"/>
  <c r="O1895" i="1"/>
  <c r="N1895" i="1"/>
  <c r="M1895" i="1"/>
  <c r="T1894" i="1"/>
  <c r="S1894" i="1"/>
  <c r="R1894" i="1"/>
  <c r="O1894" i="1"/>
  <c r="N1894" i="1"/>
  <c r="M1894" i="1"/>
  <c r="T1893" i="1"/>
  <c r="S1893" i="1"/>
  <c r="R1893" i="1"/>
  <c r="O1893" i="1"/>
  <c r="N1893" i="1"/>
  <c r="M1893" i="1"/>
  <c r="T1892" i="1"/>
  <c r="S1892" i="1"/>
  <c r="R1892" i="1"/>
  <c r="O1892" i="1"/>
  <c r="N1892" i="1"/>
  <c r="M1892" i="1"/>
  <c r="T1891" i="1"/>
  <c r="S1891" i="1"/>
  <c r="R1891" i="1"/>
  <c r="O1891" i="1"/>
  <c r="N1891" i="1"/>
  <c r="M1891" i="1"/>
  <c r="T1890" i="1"/>
  <c r="S1890" i="1"/>
  <c r="R1890" i="1"/>
  <c r="O1890" i="1"/>
  <c r="N1890" i="1"/>
  <c r="M1890" i="1"/>
  <c r="T1889" i="1"/>
  <c r="S1889" i="1"/>
  <c r="R1889" i="1"/>
  <c r="O1889" i="1"/>
  <c r="N1889" i="1"/>
  <c r="M1889" i="1"/>
  <c r="T1888" i="1"/>
  <c r="S1888" i="1"/>
  <c r="R1888" i="1"/>
  <c r="O1888" i="1"/>
  <c r="N1888" i="1"/>
  <c r="M1888" i="1"/>
  <c r="T1887" i="1"/>
  <c r="S1887" i="1"/>
  <c r="R1887" i="1"/>
  <c r="O1887" i="1"/>
  <c r="N1887" i="1"/>
  <c r="M1887" i="1"/>
  <c r="T1886" i="1"/>
  <c r="S1886" i="1"/>
  <c r="R1886" i="1"/>
  <c r="O1886" i="1"/>
  <c r="N1886" i="1"/>
  <c r="M1886" i="1"/>
  <c r="T1885" i="1"/>
  <c r="S1885" i="1"/>
  <c r="R1885" i="1"/>
  <c r="O1885" i="1"/>
  <c r="N1885" i="1"/>
  <c r="M1885" i="1"/>
  <c r="T1884" i="1"/>
  <c r="S1884" i="1"/>
  <c r="R1884" i="1"/>
  <c r="O1884" i="1"/>
  <c r="N1884" i="1"/>
  <c r="M1884" i="1"/>
  <c r="T1883" i="1"/>
  <c r="S1883" i="1"/>
  <c r="R1883" i="1"/>
  <c r="O1883" i="1"/>
  <c r="N1883" i="1"/>
  <c r="M1883" i="1"/>
  <c r="T1882" i="1"/>
  <c r="S1882" i="1"/>
  <c r="R1882" i="1"/>
  <c r="O1882" i="1"/>
  <c r="N1882" i="1"/>
  <c r="M1882" i="1"/>
  <c r="T1881" i="1"/>
  <c r="S1881" i="1"/>
  <c r="R1881" i="1"/>
  <c r="O1881" i="1"/>
  <c r="N1881" i="1"/>
  <c r="M1881" i="1"/>
  <c r="T1880" i="1"/>
  <c r="S1880" i="1"/>
  <c r="R1880" i="1"/>
  <c r="O1880" i="1"/>
  <c r="N1880" i="1"/>
  <c r="M1880" i="1"/>
  <c r="T1879" i="1"/>
  <c r="S1879" i="1"/>
  <c r="R1879" i="1"/>
  <c r="O1879" i="1"/>
  <c r="N1879" i="1"/>
  <c r="M1879" i="1"/>
  <c r="T1878" i="1"/>
  <c r="S1878" i="1"/>
  <c r="R1878" i="1"/>
  <c r="O1878" i="1"/>
  <c r="N1878" i="1"/>
  <c r="M1878" i="1"/>
  <c r="T1877" i="1"/>
  <c r="S1877" i="1"/>
  <c r="R1877" i="1"/>
  <c r="O1877" i="1"/>
  <c r="N1877" i="1"/>
  <c r="M1877" i="1"/>
  <c r="T1876" i="1"/>
  <c r="S1876" i="1"/>
  <c r="R1876" i="1"/>
  <c r="O1876" i="1"/>
  <c r="N1876" i="1"/>
  <c r="M1876" i="1"/>
  <c r="T1875" i="1"/>
  <c r="S1875" i="1"/>
  <c r="R1875" i="1"/>
  <c r="O1875" i="1"/>
  <c r="N1875" i="1"/>
  <c r="M1875" i="1"/>
  <c r="T1874" i="1"/>
  <c r="S1874" i="1"/>
  <c r="R1874" i="1"/>
  <c r="O1874" i="1"/>
  <c r="N1874" i="1"/>
  <c r="M1874" i="1"/>
  <c r="T1873" i="1"/>
  <c r="S1873" i="1"/>
  <c r="R1873" i="1"/>
  <c r="O1873" i="1"/>
  <c r="N1873" i="1"/>
  <c r="M1873" i="1"/>
  <c r="T1872" i="1"/>
  <c r="S1872" i="1"/>
  <c r="R1872" i="1"/>
  <c r="O1872" i="1"/>
  <c r="N1872" i="1"/>
  <c r="M1872" i="1"/>
  <c r="T1871" i="1"/>
  <c r="S1871" i="1"/>
  <c r="R1871" i="1"/>
  <c r="O1871" i="1"/>
  <c r="N1871" i="1"/>
  <c r="M1871" i="1"/>
  <c r="T1870" i="1"/>
  <c r="S1870" i="1"/>
  <c r="R1870" i="1"/>
  <c r="O1870" i="1"/>
  <c r="N1870" i="1"/>
  <c r="M1870" i="1"/>
  <c r="T1869" i="1"/>
  <c r="S1869" i="1"/>
  <c r="R1869" i="1"/>
  <c r="O1869" i="1"/>
  <c r="N1869" i="1"/>
  <c r="M1869" i="1"/>
  <c r="T1868" i="1"/>
  <c r="S1868" i="1"/>
  <c r="R1868" i="1"/>
  <c r="O1868" i="1"/>
  <c r="N1868" i="1"/>
  <c r="M1868" i="1"/>
  <c r="T1867" i="1"/>
  <c r="S1867" i="1"/>
  <c r="R1867" i="1"/>
  <c r="O1867" i="1"/>
  <c r="N1867" i="1"/>
  <c r="M1867" i="1"/>
  <c r="T1866" i="1"/>
  <c r="S1866" i="1"/>
  <c r="R1866" i="1"/>
  <c r="O1866" i="1"/>
  <c r="N1866" i="1"/>
  <c r="M1866" i="1"/>
  <c r="T1865" i="1"/>
  <c r="S1865" i="1"/>
  <c r="R1865" i="1"/>
  <c r="O1865" i="1"/>
  <c r="N1865" i="1"/>
  <c r="M1865" i="1"/>
  <c r="T1864" i="1"/>
  <c r="S1864" i="1"/>
  <c r="R1864" i="1"/>
  <c r="O1864" i="1"/>
  <c r="N1864" i="1"/>
  <c r="M1864" i="1"/>
  <c r="T1863" i="1"/>
  <c r="S1863" i="1"/>
  <c r="R1863" i="1"/>
  <c r="O1863" i="1"/>
  <c r="N1863" i="1"/>
  <c r="M1863" i="1"/>
  <c r="T1862" i="1"/>
  <c r="S1862" i="1"/>
  <c r="R1862" i="1"/>
  <c r="O1862" i="1"/>
  <c r="N1862" i="1"/>
  <c r="M1862" i="1"/>
  <c r="T1861" i="1"/>
  <c r="S1861" i="1"/>
  <c r="R1861" i="1"/>
  <c r="O1861" i="1"/>
  <c r="N1861" i="1"/>
  <c r="M1861" i="1"/>
  <c r="T1860" i="1"/>
  <c r="S1860" i="1"/>
  <c r="R1860" i="1"/>
  <c r="O1860" i="1"/>
  <c r="N1860" i="1"/>
  <c r="M1860" i="1"/>
  <c r="T1859" i="1"/>
  <c r="S1859" i="1"/>
  <c r="R1859" i="1"/>
  <c r="O1859" i="1"/>
  <c r="N1859" i="1"/>
  <c r="M1859" i="1"/>
  <c r="T1858" i="1"/>
  <c r="S1858" i="1"/>
  <c r="R1858" i="1"/>
  <c r="O1858" i="1"/>
  <c r="N1858" i="1"/>
  <c r="M1858" i="1"/>
  <c r="T1857" i="1"/>
  <c r="S1857" i="1"/>
  <c r="R1857" i="1"/>
  <c r="O1857" i="1"/>
  <c r="N1857" i="1"/>
  <c r="M1857" i="1"/>
  <c r="T1856" i="1"/>
  <c r="S1856" i="1"/>
  <c r="R1856" i="1"/>
  <c r="O1856" i="1"/>
  <c r="N1856" i="1"/>
  <c r="M1856" i="1"/>
  <c r="T1855" i="1"/>
  <c r="S1855" i="1"/>
  <c r="R1855" i="1"/>
  <c r="O1855" i="1"/>
  <c r="N1855" i="1"/>
  <c r="M1855" i="1"/>
  <c r="T1854" i="1"/>
  <c r="S1854" i="1"/>
  <c r="R1854" i="1"/>
  <c r="O1854" i="1"/>
  <c r="N1854" i="1"/>
  <c r="M1854" i="1"/>
  <c r="T1853" i="1"/>
  <c r="S1853" i="1"/>
  <c r="R1853" i="1"/>
  <c r="O1853" i="1"/>
  <c r="N1853" i="1"/>
  <c r="M1853" i="1"/>
  <c r="T1852" i="1"/>
  <c r="S1852" i="1"/>
  <c r="R1852" i="1"/>
  <c r="O1852" i="1"/>
  <c r="N1852" i="1"/>
  <c r="M1852" i="1"/>
  <c r="T1851" i="1"/>
  <c r="S1851" i="1"/>
  <c r="R1851" i="1"/>
  <c r="O1851" i="1"/>
  <c r="N1851" i="1"/>
  <c r="M1851" i="1"/>
  <c r="T1850" i="1"/>
  <c r="S1850" i="1"/>
  <c r="R1850" i="1"/>
  <c r="O1850" i="1"/>
  <c r="N1850" i="1"/>
  <c r="M1850" i="1"/>
  <c r="T1849" i="1"/>
  <c r="S1849" i="1"/>
  <c r="R1849" i="1"/>
  <c r="O1849" i="1"/>
  <c r="N1849" i="1"/>
  <c r="M1849" i="1"/>
  <c r="T1848" i="1"/>
  <c r="S1848" i="1"/>
  <c r="R1848" i="1"/>
  <c r="O1848" i="1"/>
  <c r="N1848" i="1"/>
  <c r="M1848" i="1"/>
  <c r="T1847" i="1"/>
  <c r="S1847" i="1"/>
  <c r="R1847" i="1"/>
  <c r="O1847" i="1"/>
  <c r="N1847" i="1"/>
  <c r="M1847" i="1"/>
  <c r="T1846" i="1"/>
  <c r="S1846" i="1"/>
  <c r="R1846" i="1"/>
  <c r="O1846" i="1"/>
  <c r="N1846" i="1"/>
  <c r="M1846" i="1"/>
  <c r="T1845" i="1"/>
  <c r="S1845" i="1"/>
  <c r="R1845" i="1"/>
  <c r="O1845" i="1"/>
  <c r="N1845" i="1"/>
  <c r="M1845" i="1"/>
  <c r="T1844" i="1"/>
  <c r="S1844" i="1"/>
  <c r="R1844" i="1"/>
  <c r="O1844" i="1"/>
  <c r="N1844" i="1"/>
  <c r="M1844" i="1"/>
  <c r="T1843" i="1"/>
  <c r="S1843" i="1"/>
  <c r="R1843" i="1"/>
  <c r="O1843" i="1"/>
  <c r="N1843" i="1"/>
  <c r="M1843" i="1"/>
  <c r="T1842" i="1"/>
  <c r="S1842" i="1"/>
  <c r="R1842" i="1"/>
  <c r="O1842" i="1"/>
  <c r="N1842" i="1"/>
  <c r="M1842" i="1"/>
  <c r="T1841" i="1"/>
  <c r="S1841" i="1"/>
  <c r="R1841" i="1"/>
  <c r="O1841" i="1"/>
  <c r="N1841" i="1"/>
  <c r="M1841" i="1"/>
  <c r="T1840" i="1"/>
  <c r="S1840" i="1"/>
  <c r="R1840" i="1"/>
  <c r="O1840" i="1"/>
  <c r="N1840" i="1"/>
  <c r="M1840" i="1"/>
  <c r="T1839" i="1"/>
  <c r="S1839" i="1"/>
  <c r="R1839" i="1"/>
  <c r="O1839" i="1"/>
  <c r="N1839" i="1"/>
  <c r="M1839" i="1"/>
  <c r="T1838" i="1"/>
  <c r="S1838" i="1"/>
  <c r="R1838" i="1"/>
  <c r="O1838" i="1"/>
  <c r="N1838" i="1"/>
  <c r="M1838" i="1"/>
  <c r="T1837" i="1"/>
  <c r="S1837" i="1"/>
  <c r="R1837" i="1"/>
  <c r="O1837" i="1"/>
  <c r="N1837" i="1"/>
  <c r="M1837" i="1"/>
  <c r="T1836" i="1"/>
  <c r="S1836" i="1"/>
  <c r="R1836" i="1"/>
  <c r="O1836" i="1"/>
  <c r="N1836" i="1"/>
  <c r="M1836" i="1"/>
  <c r="T1835" i="1"/>
  <c r="S1835" i="1"/>
  <c r="R1835" i="1"/>
  <c r="O1835" i="1"/>
  <c r="N1835" i="1"/>
  <c r="M1835" i="1"/>
  <c r="T1834" i="1"/>
  <c r="S1834" i="1"/>
  <c r="R1834" i="1"/>
  <c r="O1834" i="1"/>
  <c r="N1834" i="1"/>
  <c r="M1834" i="1"/>
  <c r="T1833" i="1"/>
  <c r="S1833" i="1"/>
  <c r="R1833" i="1"/>
  <c r="O1833" i="1"/>
  <c r="N1833" i="1"/>
  <c r="M1833" i="1"/>
  <c r="T1832" i="1"/>
  <c r="S1832" i="1"/>
  <c r="R1832" i="1"/>
  <c r="O1832" i="1"/>
  <c r="N1832" i="1"/>
  <c r="M1832" i="1"/>
  <c r="T1831" i="1"/>
  <c r="S1831" i="1"/>
  <c r="R1831" i="1"/>
  <c r="O1831" i="1"/>
  <c r="N1831" i="1"/>
  <c r="M1831" i="1"/>
  <c r="T1830" i="1"/>
  <c r="S1830" i="1"/>
  <c r="R1830" i="1"/>
  <c r="O1830" i="1"/>
  <c r="N1830" i="1"/>
  <c r="M1830" i="1"/>
  <c r="T1829" i="1"/>
  <c r="S1829" i="1"/>
  <c r="R1829" i="1"/>
  <c r="O1829" i="1"/>
  <c r="N1829" i="1"/>
  <c r="M1829" i="1"/>
  <c r="T1828" i="1"/>
  <c r="S1828" i="1"/>
  <c r="R1828" i="1"/>
  <c r="O1828" i="1"/>
  <c r="N1828" i="1"/>
  <c r="M1828" i="1"/>
  <c r="T1827" i="1"/>
  <c r="S1827" i="1"/>
  <c r="R1827" i="1"/>
  <c r="O1827" i="1"/>
  <c r="N1827" i="1"/>
  <c r="M1827" i="1"/>
  <c r="T1826" i="1"/>
  <c r="S1826" i="1"/>
  <c r="R1826" i="1"/>
  <c r="O1826" i="1"/>
  <c r="N1826" i="1"/>
  <c r="M1826" i="1"/>
  <c r="T1825" i="1"/>
  <c r="S1825" i="1"/>
  <c r="R1825" i="1"/>
  <c r="O1825" i="1"/>
  <c r="N1825" i="1"/>
  <c r="M1825" i="1"/>
  <c r="T1824" i="1"/>
  <c r="S1824" i="1"/>
  <c r="R1824" i="1"/>
  <c r="O1824" i="1"/>
  <c r="N1824" i="1"/>
  <c r="M1824" i="1"/>
  <c r="T1823" i="1"/>
  <c r="S1823" i="1"/>
  <c r="R1823" i="1"/>
  <c r="O1823" i="1"/>
  <c r="N1823" i="1"/>
  <c r="M1823" i="1"/>
  <c r="T1822" i="1"/>
  <c r="S1822" i="1"/>
  <c r="R1822" i="1"/>
  <c r="O1822" i="1"/>
  <c r="N1822" i="1"/>
  <c r="M1822" i="1"/>
  <c r="T1821" i="1"/>
  <c r="S1821" i="1"/>
  <c r="R1821" i="1"/>
  <c r="O1821" i="1"/>
  <c r="N1821" i="1"/>
  <c r="M1821" i="1"/>
  <c r="T1820" i="1"/>
  <c r="S1820" i="1"/>
  <c r="R1820" i="1"/>
  <c r="O1820" i="1"/>
  <c r="N1820" i="1"/>
  <c r="M1820" i="1"/>
  <c r="T1819" i="1"/>
  <c r="S1819" i="1"/>
  <c r="R1819" i="1"/>
  <c r="O1819" i="1"/>
  <c r="N1819" i="1"/>
  <c r="M1819" i="1"/>
  <c r="T1818" i="1"/>
  <c r="S1818" i="1"/>
  <c r="R1818" i="1"/>
  <c r="O1818" i="1"/>
  <c r="N1818" i="1"/>
  <c r="M1818" i="1"/>
  <c r="T1817" i="1"/>
  <c r="S1817" i="1"/>
  <c r="R1817" i="1"/>
  <c r="O1817" i="1"/>
  <c r="N1817" i="1"/>
  <c r="M1817" i="1"/>
  <c r="T1816" i="1"/>
  <c r="S1816" i="1"/>
  <c r="R1816" i="1"/>
  <c r="O1816" i="1"/>
  <c r="N1816" i="1"/>
  <c r="M1816" i="1"/>
  <c r="T1815" i="1"/>
  <c r="S1815" i="1"/>
  <c r="R1815" i="1"/>
  <c r="O1815" i="1"/>
  <c r="N1815" i="1"/>
  <c r="M1815" i="1"/>
  <c r="T1814" i="1"/>
  <c r="S1814" i="1"/>
  <c r="R1814" i="1"/>
  <c r="O1814" i="1"/>
  <c r="N1814" i="1"/>
  <c r="M1814" i="1"/>
  <c r="T1813" i="1"/>
  <c r="S1813" i="1"/>
  <c r="R1813" i="1"/>
  <c r="O1813" i="1"/>
  <c r="N1813" i="1"/>
  <c r="M1813" i="1"/>
  <c r="T1812" i="1"/>
  <c r="S1812" i="1"/>
  <c r="R1812" i="1"/>
  <c r="O1812" i="1"/>
  <c r="N1812" i="1"/>
  <c r="M1812" i="1"/>
  <c r="T1811" i="1"/>
  <c r="S1811" i="1"/>
  <c r="R1811" i="1"/>
  <c r="O1811" i="1"/>
  <c r="N1811" i="1"/>
  <c r="M1811" i="1"/>
  <c r="T1810" i="1"/>
  <c r="S1810" i="1"/>
  <c r="R1810" i="1"/>
  <c r="O1810" i="1"/>
  <c r="N1810" i="1"/>
  <c r="M1810" i="1"/>
  <c r="T1809" i="1"/>
  <c r="S1809" i="1"/>
  <c r="R1809" i="1"/>
  <c r="O1809" i="1"/>
  <c r="N1809" i="1"/>
  <c r="M1809" i="1"/>
  <c r="T1808" i="1"/>
  <c r="S1808" i="1"/>
  <c r="R1808" i="1"/>
  <c r="O1808" i="1"/>
  <c r="N1808" i="1"/>
  <c r="M1808" i="1"/>
  <c r="T1807" i="1"/>
  <c r="S1807" i="1"/>
  <c r="R1807" i="1"/>
  <c r="O1807" i="1"/>
  <c r="N1807" i="1"/>
  <c r="M1807" i="1"/>
  <c r="T1806" i="1"/>
  <c r="S1806" i="1"/>
  <c r="R1806" i="1"/>
  <c r="O1806" i="1"/>
  <c r="N1806" i="1"/>
  <c r="M1806" i="1"/>
  <c r="T1805" i="1"/>
  <c r="S1805" i="1"/>
  <c r="R1805" i="1"/>
  <c r="O1805" i="1"/>
  <c r="N1805" i="1"/>
  <c r="M1805" i="1"/>
  <c r="T1804" i="1"/>
  <c r="S1804" i="1"/>
  <c r="R1804" i="1"/>
  <c r="O1804" i="1"/>
  <c r="N1804" i="1"/>
  <c r="M1804" i="1"/>
  <c r="T1803" i="1"/>
  <c r="S1803" i="1"/>
  <c r="R1803" i="1"/>
  <c r="O1803" i="1"/>
  <c r="N1803" i="1"/>
  <c r="M1803" i="1"/>
  <c r="T1802" i="1"/>
  <c r="S1802" i="1"/>
  <c r="R1802" i="1"/>
  <c r="O1802" i="1"/>
  <c r="N1802" i="1"/>
  <c r="M1802" i="1"/>
  <c r="T1801" i="1"/>
  <c r="S1801" i="1"/>
  <c r="R1801" i="1"/>
  <c r="O1801" i="1"/>
  <c r="N1801" i="1"/>
  <c r="M1801" i="1"/>
  <c r="T1800" i="1"/>
  <c r="S1800" i="1"/>
  <c r="R1800" i="1"/>
  <c r="O1800" i="1"/>
  <c r="N1800" i="1"/>
  <c r="M1800" i="1"/>
  <c r="T1799" i="1"/>
  <c r="S1799" i="1"/>
  <c r="R1799" i="1"/>
  <c r="O1799" i="1"/>
  <c r="N1799" i="1"/>
  <c r="M1799" i="1"/>
  <c r="T1798" i="1"/>
  <c r="S1798" i="1"/>
  <c r="R1798" i="1"/>
  <c r="O1798" i="1"/>
  <c r="N1798" i="1"/>
  <c r="M1798" i="1"/>
  <c r="T1797" i="1"/>
  <c r="S1797" i="1"/>
  <c r="R1797" i="1"/>
  <c r="O1797" i="1"/>
  <c r="N1797" i="1"/>
  <c r="M1797" i="1"/>
  <c r="T1796" i="1"/>
  <c r="S1796" i="1"/>
  <c r="R1796" i="1"/>
  <c r="O1796" i="1"/>
  <c r="N1796" i="1"/>
  <c r="M1796" i="1"/>
  <c r="T1795" i="1"/>
  <c r="S1795" i="1"/>
  <c r="R1795" i="1"/>
  <c r="O1795" i="1"/>
  <c r="N1795" i="1"/>
  <c r="M1795" i="1"/>
  <c r="T1794" i="1"/>
  <c r="S1794" i="1"/>
  <c r="R1794" i="1"/>
  <c r="O1794" i="1"/>
  <c r="N1794" i="1"/>
  <c r="M1794" i="1"/>
  <c r="T1793" i="1"/>
  <c r="S1793" i="1"/>
  <c r="R1793" i="1"/>
  <c r="O1793" i="1"/>
  <c r="N1793" i="1"/>
  <c r="M1793" i="1"/>
  <c r="T1792" i="1"/>
  <c r="S1792" i="1"/>
  <c r="R1792" i="1"/>
  <c r="O1792" i="1"/>
  <c r="N1792" i="1"/>
  <c r="M1792" i="1"/>
  <c r="T1791" i="1"/>
  <c r="S1791" i="1"/>
  <c r="R1791" i="1"/>
  <c r="O1791" i="1"/>
  <c r="N1791" i="1"/>
  <c r="M1791" i="1"/>
  <c r="T1790" i="1"/>
  <c r="S1790" i="1"/>
  <c r="R1790" i="1"/>
  <c r="O1790" i="1"/>
  <c r="N1790" i="1"/>
  <c r="M1790" i="1"/>
  <c r="T1789" i="1"/>
  <c r="S1789" i="1"/>
  <c r="R1789" i="1"/>
  <c r="O1789" i="1"/>
  <c r="N1789" i="1"/>
  <c r="M1789" i="1"/>
  <c r="T1788" i="1"/>
  <c r="S1788" i="1"/>
  <c r="R1788" i="1"/>
  <c r="O1788" i="1"/>
  <c r="N1788" i="1"/>
  <c r="M1788" i="1"/>
  <c r="T1787" i="1"/>
  <c r="S1787" i="1"/>
  <c r="R1787" i="1"/>
  <c r="O1787" i="1"/>
  <c r="N1787" i="1"/>
  <c r="M1787" i="1"/>
  <c r="T1786" i="1"/>
  <c r="S1786" i="1"/>
  <c r="R1786" i="1"/>
  <c r="O1786" i="1"/>
  <c r="N1786" i="1"/>
  <c r="M1786" i="1"/>
  <c r="T1785" i="1"/>
  <c r="S1785" i="1"/>
  <c r="R1785" i="1"/>
  <c r="O1785" i="1"/>
  <c r="N1785" i="1"/>
  <c r="M1785" i="1"/>
  <c r="T1784" i="1"/>
  <c r="S1784" i="1"/>
  <c r="R1784" i="1"/>
  <c r="O1784" i="1"/>
  <c r="N1784" i="1"/>
  <c r="M1784" i="1"/>
  <c r="T1783" i="1"/>
  <c r="S1783" i="1"/>
  <c r="R1783" i="1"/>
  <c r="O1783" i="1"/>
  <c r="N1783" i="1"/>
  <c r="M1783" i="1"/>
  <c r="T1782" i="1"/>
  <c r="S1782" i="1"/>
  <c r="R1782" i="1"/>
  <c r="O1782" i="1"/>
  <c r="N1782" i="1"/>
  <c r="M1782" i="1"/>
  <c r="T1781" i="1"/>
  <c r="S1781" i="1"/>
  <c r="R1781" i="1"/>
  <c r="O1781" i="1"/>
  <c r="N1781" i="1"/>
  <c r="M1781" i="1"/>
  <c r="T1780" i="1"/>
  <c r="S1780" i="1"/>
  <c r="R1780" i="1"/>
  <c r="O1780" i="1"/>
  <c r="N1780" i="1"/>
  <c r="M1780" i="1"/>
  <c r="T1779" i="1"/>
  <c r="S1779" i="1"/>
  <c r="R1779" i="1"/>
  <c r="O1779" i="1"/>
  <c r="N1779" i="1"/>
  <c r="M1779" i="1"/>
  <c r="T1778" i="1"/>
  <c r="S1778" i="1"/>
  <c r="R1778" i="1"/>
  <c r="O1778" i="1"/>
  <c r="N1778" i="1"/>
  <c r="M1778" i="1"/>
  <c r="T1777" i="1"/>
  <c r="S1777" i="1"/>
  <c r="R1777" i="1"/>
  <c r="O1777" i="1"/>
  <c r="N1777" i="1"/>
  <c r="M1777" i="1"/>
  <c r="T1776" i="1"/>
  <c r="S1776" i="1"/>
  <c r="R1776" i="1"/>
  <c r="O1776" i="1"/>
  <c r="N1776" i="1"/>
  <c r="M1776" i="1"/>
  <c r="T1775" i="1"/>
  <c r="S1775" i="1"/>
  <c r="R1775" i="1"/>
  <c r="O1775" i="1"/>
  <c r="N1775" i="1"/>
  <c r="M1775" i="1"/>
  <c r="T1774" i="1"/>
  <c r="S1774" i="1"/>
  <c r="R1774" i="1"/>
  <c r="O1774" i="1"/>
  <c r="N1774" i="1"/>
  <c r="M1774" i="1"/>
  <c r="T1773" i="1"/>
  <c r="S1773" i="1"/>
  <c r="R1773" i="1"/>
  <c r="O1773" i="1"/>
  <c r="N1773" i="1"/>
  <c r="M1773" i="1"/>
  <c r="T1772" i="1"/>
  <c r="S1772" i="1"/>
  <c r="R1772" i="1"/>
  <c r="O1772" i="1"/>
  <c r="N1772" i="1"/>
  <c r="M1772" i="1"/>
  <c r="T1771" i="1"/>
  <c r="S1771" i="1"/>
  <c r="R1771" i="1"/>
  <c r="O1771" i="1"/>
  <c r="N1771" i="1"/>
  <c r="M1771" i="1"/>
  <c r="T1770" i="1"/>
  <c r="S1770" i="1"/>
  <c r="R1770" i="1"/>
  <c r="O1770" i="1"/>
  <c r="N1770" i="1"/>
  <c r="M1770" i="1"/>
  <c r="T1769" i="1"/>
  <c r="S1769" i="1"/>
  <c r="R1769" i="1"/>
  <c r="O1769" i="1"/>
  <c r="N1769" i="1"/>
  <c r="M1769" i="1"/>
  <c r="T1768" i="1"/>
  <c r="S1768" i="1"/>
  <c r="R1768" i="1"/>
  <c r="O1768" i="1"/>
  <c r="N1768" i="1"/>
  <c r="M1768" i="1"/>
  <c r="T1767" i="1"/>
  <c r="S1767" i="1"/>
  <c r="R1767" i="1"/>
  <c r="O1767" i="1"/>
  <c r="N1767" i="1"/>
  <c r="M1767" i="1"/>
  <c r="T1766" i="1"/>
  <c r="S1766" i="1"/>
  <c r="R1766" i="1"/>
  <c r="O1766" i="1"/>
  <c r="N1766" i="1"/>
  <c r="M1766" i="1"/>
  <c r="T1765" i="1"/>
  <c r="S1765" i="1"/>
  <c r="R1765" i="1"/>
  <c r="O1765" i="1"/>
  <c r="N1765" i="1"/>
  <c r="M1765" i="1"/>
  <c r="T1764" i="1"/>
  <c r="S1764" i="1"/>
  <c r="R1764" i="1"/>
  <c r="O1764" i="1"/>
  <c r="N1764" i="1"/>
  <c r="M1764" i="1"/>
  <c r="T1763" i="1"/>
  <c r="S1763" i="1"/>
  <c r="R1763" i="1"/>
  <c r="O1763" i="1"/>
  <c r="N1763" i="1"/>
  <c r="M1763" i="1"/>
  <c r="T1762" i="1"/>
  <c r="S1762" i="1"/>
  <c r="R1762" i="1"/>
  <c r="O1762" i="1"/>
  <c r="N1762" i="1"/>
  <c r="M1762" i="1"/>
  <c r="T1761" i="1"/>
  <c r="S1761" i="1"/>
  <c r="R1761" i="1"/>
  <c r="O1761" i="1"/>
  <c r="N1761" i="1"/>
  <c r="M1761" i="1"/>
  <c r="T1760" i="1"/>
  <c r="S1760" i="1"/>
  <c r="R1760" i="1"/>
  <c r="O1760" i="1"/>
  <c r="N1760" i="1"/>
  <c r="M1760" i="1"/>
  <c r="T1759" i="1"/>
  <c r="S1759" i="1"/>
  <c r="R1759" i="1"/>
  <c r="O1759" i="1"/>
  <c r="N1759" i="1"/>
  <c r="M1759" i="1"/>
  <c r="T1758" i="1"/>
  <c r="S1758" i="1"/>
  <c r="R1758" i="1"/>
  <c r="O1758" i="1"/>
  <c r="N1758" i="1"/>
  <c r="M1758" i="1"/>
  <c r="T1757" i="1"/>
  <c r="S1757" i="1"/>
  <c r="R1757" i="1"/>
  <c r="O1757" i="1"/>
  <c r="N1757" i="1"/>
  <c r="M1757" i="1"/>
  <c r="T1756" i="1"/>
  <c r="S1756" i="1"/>
  <c r="R1756" i="1"/>
  <c r="O1756" i="1"/>
  <c r="N1756" i="1"/>
  <c r="M1756" i="1"/>
  <c r="T1755" i="1"/>
  <c r="S1755" i="1"/>
  <c r="R1755" i="1"/>
  <c r="O1755" i="1"/>
  <c r="N1755" i="1"/>
  <c r="M1755" i="1"/>
  <c r="T1754" i="1"/>
  <c r="S1754" i="1"/>
  <c r="R1754" i="1"/>
  <c r="O1754" i="1"/>
  <c r="N1754" i="1"/>
  <c r="M1754" i="1"/>
  <c r="T1753" i="1"/>
  <c r="S1753" i="1"/>
  <c r="R1753" i="1"/>
  <c r="O1753" i="1"/>
  <c r="N1753" i="1"/>
  <c r="M1753" i="1"/>
  <c r="T1752" i="1"/>
  <c r="S1752" i="1"/>
  <c r="R1752" i="1"/>
  <c r="O1752" i="1"/>
  <c r="N1752" i="1"/>
  <c r="M1752" i="1"/>
  <c r="T1751" i="1"/>
  <c r="S1751" i="1"/>
  <c r="R1751" i="1"/>
  <c r="O1751" i="1"/>
  <c r="N1751" i="1"/>
  <c r="M1751" i="1"/>
  <c r="T1750" i="1"/>
  <c r="S1750" i="1"/>
  <c r="R1750" i="1"/>
  <c r="O1750" i="1"/>
  <c r="N1750" i="1"/>
  <c r="M1750" i="1"/>
  <c r="T1749" i="1"/>
  <c r="S1749" i="1"/>
  <c r="R1749" i="1"/>
  <c r="O1749" i="1"/>
  <c r="N1749" i="1"/>
  <c r="M1749" i="1"/>
  <c r="T1748" i="1"/>
  <c r="S1748" i="1"/>
  <c r="R1748" i="1"/>
  <c r="O1748" i="1"/>
  <c r="N1748" i="1"/>
  <c r="M1748" i="1"/>
  <c r="T1747" i="1"/>
  <c r="S1747" i="1"/>
  <c r="R1747" i="1"/>
  <c r="O1747" i="1"/>
  <c r="N1747" i="1"/>
  <c r="M1747" i="1"/>
  <c r="T1746" i="1"/>
  <c r="S1746" i="1"/>
  <c r="R1746" i="1"/>
  <c r="O1746" i="1"/>
  <c r="N1746" i="1"/>
  <c r="M1746" i="1"/>
  <c r="T1745" i="1"/>
  <c r="S1745" i="1"/>
  <c r="R1745" i="1"/>
  <c r="O1745" i="1"/>
  <c r="N1745" i="1"/>
  <c r="M1745" i="1"/>
  <c r="T1744" i="1"/>
  <c r="S1744" i="1"/>
  <c r="R1744" i="1"/>
  <c r="O1744" i="1"/>
  <c r="N1744" i="1"/>
  <c r="M1744" i="1"/>
  <c r="T1743" i="1"/>
  <c r="S1743" i="1"/>
  <c r="R1743" i="1"/>
  <c r="O1743" i="1"/>
  <c r="N1743" i="1"/>
  <c r="M1743" i="1"/>
  <c r="T1742" i="1"/>
  <c r="S1742" i="1"/>
  <c r="R1742" i="1"/>
  <c r="O1742" i="1"/>
  <c r="N1742" i="1"/>
  <c r="M1742" i="1"/>
  <c r="T1741" i="1"/>
  <c r="S1741" i="1"/>
  <c r="R1741" i="1"/>
  <c r="O1741" i="1"/>
  <c r="N1741" i="1"/>
  <c r="M1741" i="1"/>
  <c r="T1740" i="1"/>
  <c r="S1740" i="1"/>
  <c r="R1740" i="1"/>
  <c r="O1740" i="1"/>
  <c r="N1740" i="1"/>
  <c r="M1740" i="1"/>
  <c r="T1739" i="1"/>
  <c r="S1739" i="1"/>
  <c r="R1739" i="1"/>
  <c r="O1739" i="1"/>
  <c r="N1739" i="1"/>
  <c r="M1739" i="1"/>
  <c r="T1738" i="1"/>
  <c r="S1738" i="1"/>
  <c r="R1738" i="1"/>
  <c r="O1738" i="1"/>
  <c r="N1738" i="1"/>
  <c r="M1738" i="1"/>
  <c r="T1737" i="1"/>
  <c r="S1737" i="1"/>
  <c r="R1737" i="1"/>
  <c r="O1737" i="1"/>
  <c r="N1737" i="1"/>
  <c r="M1737" i="1"/>
  <c r="T1736" i="1"/>
  <c r="S1736" i="1"/>
  <c r="R1736" i="1"/>
  <c r="O1736" i="1"/>
  <c r="N1736" i="1"/>
  <c r="M1736" i="1"/>
  <c r="T1735" i="1"/>
  <c r="S1735" i="1"/>
  <c r="R1735" i="1"/>
  <c r="O1735" i="1"/>
  <c r="N1735" i="1"/>
  <c r="M1735" i="1"/>
  <c r="T1734" i="1"/>
  <c r="S1734" i="1"/>
  <c r="R1734" i="1"/>
  <c r="O1734" i="1"/>
  <c r="N1734" i="1"/>
  <c r="M1734" i="1"/>
  <c r="T1733" i="1"/>
  <c r="S1733" i="1"/>
  <c r="R1733" i="1"/>
  <c r="O1733" i="1"/>
  <c r="N1733" i="1"/>
  <c r="M1733" i="1"/>
  <c r="T1732" i="1"/>
  <c r="S1732" i="1"/>
  <c r="R1732" i="1"/>
  <c r="O1732" i="1"/>
  <c r="N1732" i="1"/>
  <c r="M1732" i="1"/>
  <c r="T1731" i="1"/>
  <c r="S1731" i="1"/>
  <c r="R1731" i="1"/>
  <c r="O1731" i="1"/>
  <c r="N1731" i="1"/>
  <c r="M1731" i="1"/>
  <c r="T1730" i="1"/>
  <c r="S1730" i="1"/>
  <c r="R1730" i="1"/>
  <c r="O1730" i="1"/>
  <c r="N1730" i="1"/>
  <c r="M1730" i="1"/>
  <c r="T1729" i="1"/>
  <c r="S1729" i="1"/>
  <c r="R1729" i="1"/>
  <c r="O1729" i="1"/>
  <c r="N1729" i="1"/>
  <c r="M1729" i="1"/>
  <c r="T1728" i="1"/>
  <c r="S1728" i="1"/>
  <c r="R1728" i="1"/>
  <c r="O1728" i="1"/>
  <c r="N1728" i="1"/>
  <c r="M1728" i="1"/>
  <c r="T1727" i="1"/>
  <c r="S1727" i="1"/>
  <c r="R1727" i="1"/>
  <c r="O1727" i="1"/>
  <c r="N1727" i="1"/>
  <c r="M1727" i="1"/>
  <c r="T1726" i="1"/>
  <c r="S1726" i="1"/>
  <c r="R1726" i="1"/>
  <c r="O1726" i="1"/>
  <c r="N1726" i="1"/>
  <c r="M1726" i="1"/>
  <c r="T1725" i="1"/>
  <c r="S1725" i="1"/>
  <c r="R1725" i="1"/>
  <c r="O1725" i="1"/>
  <c r="N1725" i="1"/>
  <c r="M1725" i="1"/>
  <c r="T1724" i="1"/>
  <c r="S1724" i="1"/>
  <c r="R1724" i="1"/>
  <c r="O1724" i="1"/>
  <c r="N1724" i="1"/>
  <c r="M1724" i="1"/>
  <c r="T1723" i="1"/>
  <c r="S1723" i="1"/>
  <c r="R1723" i="1"/>
  <c r="O1723" i="1"/>
  <c r="N1723" i="1"/>
  <c r="M1723" i="1"/>
  <c r="T1722" i="1"/>
  <c r="S1722" i="1"/>
  <c r="R1722" i="1"/>
  <c r="O1722" i="1"/>
  <c r="N1722" i="1"/>
  <c r="M1722" i="1"/>
  <c r="T1721" i="1"/>
  <c r="S1721" i="1"/>
  <c r="R1721" i="1"/>
  <c r="O1721" i="1"/>
  <c r="N1721" i="1"/>
  <c r="M1721" i="1"/>
  <c r="T1720" i="1"/>
  <c r="S1720" i="1"/>
  <c r="R1720" i="1"/>
  <c r="O1720" i="1"/>
  <c r="N1720" i="1"/>
  <c r="M1720" i="1"/>
  <c r="T1719" i="1"/>
  <c r="S1719" i="1"/>
  <c r="R1719" i="1"/>
  <c r="O1719" i="1"/>
  <c r="N1719" i="1"/>
  <c r="M1719" i="1"/>
  <c r="T1718" i="1"/>
  <c r="S1718" i="1"/>
  <c r="R1718" i="1"/>
  <c r="O1718" i="1"/>
  <c r="N1718" i="1"/>
  <c r="M1718" i="1"/>
  <c r="T1717" i="1"/>
  <c r="S1717" i="1"/>
  <c r="R1717" i="1"/>
  <c r="O1717" i="1"/>
  <c r="N1717" i="1"/>
  <c r="M1717" i="1"/>
  <c r="T1716" i="1"/>
  <c r="S1716" i="1"/>
  <c r="R1716" i="1"/>
  <c r="O1716" i="1"/>
  <c r="N1716" i="1"/>
  <c r="M1716" i="1"/>
  <c r="T1715" i="1"/>
  <c r="S1715" i="1"/>
  <c r="R1715" i="1"/>
  <c r="O1715" i="1"/>
  <c r="N1715" i="1"/>
  <c r="M1715" i="1"/>
  <c r="T1714" i="1"/>
  <c r="S1714" i="1"/>
  <c r="R1714" i="1"/>
  <c r="O1714" i="1"/>
  <c r="N1714" i="1"/>
  <c r="M1714" i="1"/>
  <c r="T1713" i="1"/>
  <c r="S1713" i="1"/>
  <c r="R1713" i="1"/>
  <c r="O1713" i="1"/>
  <c r="N1713" i="1"/>
  <c r="M1713" i="1"/>
  <c r="T1712" i="1"/>
  <c r="S1712" i="1"/>
  <c r="R1712" i="1"/>
  <c r="O1712" i="1"/>
  <c r="N1712" i="1"/>
  <c r="M1712" i="1"/>
  <c r="T1711" i="1"/>
  <c r="S1711" i="1"/>
  <c r="R1711" i="1"/>
  <c r="O1711" i="1"/>
  <c r="N1711" i="1"/>
  <c r="M1711" i="1"/>
  <c r="T1710" i="1"/>
  <c r="S1710" i="1"/>
  <c r="R1710" i="1"/>
  <c r="O1710" i="1"/>
  <c r="N1710" i="1"/>
  <c r="M1710" i="1"/>
  <c r="T1709" i="1"/>
  <c r="S1709" i="1"/>
  <c r="R1709" i="1"/>
  <c r="O1709" i="1"/>
  <c r="N1709" i="1"/>
  <c r="M1709" i="1"/>
  <c r="T1708" i="1"/>
  <c r="S1708" i="1"/>
  <c r="R1708" i="1"/>
  <c r="O1708" i="1"/>
  <c r="N1708" i="1"/>
  <c r="M1708" i="1"/>
  <c r="T1707" i="1"/>
  <c r="S1707" i="1"/>
  <c r="R1707" i="1"/>
  <c r="O1707" i="1"/>
  <c r="N1707" i="1"/>
  <c r="M1707" i="1"/>
  <c r="T1706" i="1"/>
  <c r="S1706" i="1"/>
  <c r="R1706" i="1"/>
  <c r="O1706" i="1"/>
  <c r="N1706" i="1"/>
  <c r="M1706" i="1"/>
  <c r="T1705" i="1"/>
  <c r="S1705" i="1"/>
  <c r="R1705" i="1"/>
  <c r="O1705" i="1"/>
  <c r="N1705" i="1"/>
  <c r="M1705" i="1"/>
  <c r="T1704" i="1"/>
  <c r="S1704" i="1"/>
  <c r="R1704" i="1"/>
  <c r="O1704" i="1"/>
  <c r="N1704" i="1"/>
  <c r="M1704" i="1"/>
  <c r="T1703" i="1"/>
  <c r="S1703" i="1"/>
  <c r="R1703" i="1"/>
  <c r="O1703" i="1"/>
  <c r="N1703" i="1"/>
  <c r="M1703" i="1"/>
  <c r="T1702" i="1"/>
  <c r="S1702" i="1"/>
  <c r="R1702" i="1"/>
  <c r="O1702" i="1"/>
  <c r="N1702" i="1"/>
  <c r="M1702" i="1"/>
  <c r="T1701" i="1"/>
  <c r="S1701" i="1"/>
  <c r="R1701" i="1"/>
  <c r="O1701" i="1"/>
  <c r="N1701" i="1"/>
  <c r="M1701" i="1"/>
  <c r="T1700" i="1"/>
  <c r="S1700" i="1"/>
  <c r="R1700" i="1"/>
  <c r="O1700" i="1"/>
  <c r="N1700" i="1"/>
  <c r="M1700" i="1"/>
  <c r="T1699" i="1"/>
  <c r="S1699" i="1"/>
  <c r="R1699" i="1"/>
  <c r="O1699" i="1"/>
  <c r="N1699" i="1"/>
  <c r="M1699" i="1"/>
  <c r="T1698" i="1"/>
  <c r="S1698" i="1"/>
  <c r="R1698" i="1"/>
  <c r="O1698" i="1"/>
  <c r="N1698" i="1"/>
  <c r="M1698" i="1"/>
  <c r="T1697" i="1"/>
  <c r="S1697" i="1"/>
  <c r="R1697" i="1"/>
  <c r="O1697" i="1"/>
  <c r="N1697" i="1"/>
  <c r="M1697" i="1"/>
  <c r="T1696" i="1"/>
  <c r="S1696" i="1"/>
  <c r="R1696" i="1"/>
  <c r="O1696" i="1"/>
  <c r="N1696" i="1"/>
  <c r="M1696" i="1"/>
  <c r="T1695" i="1"/>
  <c r="S1695" i="1"/>
  <c r="R1695" i="1"/>
  <c r="O1695" i="1"/>
  <c r="N1695" i="1"/>
  <c r="M1695" i="1"/>
  <c r="T1694" i="1"/>
  <c r="S1694" i="1"/>
  <c r="R1694" i="1"/>
  <c r="O1694" i="1"/>
  <c r="N1694" i="1"/>
  <c r="M1694" i="1"/>
  <c r="T1693" i="1"/>
  <c r="S1693" i="1"/>
  <c r="R1693" i="1"/>
  <c r="O1693" i="1"/>
  <c r="N1693" i="1"/>
  <c r="M1693" i="1"/>
  <c r="T1692" i="1"/>
  <c r="S1692" i="1"/>
  <c r="R1692" i="1"/>
  <c r="O1692" i="1"/>
  <c r="N1692" i="1"/>
  <c r="M1692" i="1"/>
  <c r="T1691" i="1"/>
  <c r="S1691" i="1"/>
  <c r="R1691" i="1"/>
  <c r="O1691" i="1"/>
  <c r="N1691" i="1"/>
  <c r="M1691" i="1"/>
  <c r="T1690" i="1"/>
  <c r="S1690" i="1"/>
  <c r="R1690" i="1"/>
  <c r="O1690" i="1"/>
  <c r="N1690" i="1"/>
  <c r="M1690" i="1"/>
  <c r="T1689" i="1"/>
  <c r="S1689" i="1"/>
  <c r="R1689" i="1"/>
  <c r="O1689" i="1"/>
  <c r="N1689" i="1"/>
  <c r="M1689" i="1"/>
  <c r="T1688" i="1"/>
  <c r="S1688" i="1"/>
  <c r="R1688" i="1"/>
  <c r="O1688" i="1"/>
  <c r="N1688" i="1"/>
  <c r="M1688" i="1"/>
  <c r="T1687" i="1"/>
  <c r="S1687" i="1"/>
  <c r="R1687" i="1"/>
  <c r="O1687" i="1"/>
  <c r="N1687" i="1"/>
  <c r="M1687" i="1"/>
  <c r="T1686" i="1"/>
  <c r="S1686" i="1"/>
  <c r="R1686" i="1"/>
  <c r="O1686" i="1"/>
  <c r="N1686" i="1"/>
  <c r="M1686" i="1"/>
  <c r="T1685" i="1"/>
  <c r="S1685" i="1"/>
  <c r="R1685" i="1"/>
  <c r="O1685" i="1"/>
  <c r="N1685" i="1"/>
  <c r="M1685" i="1"/>
  <c r="T1684" i="1"/>
  <c r="S1684" i="1"/>
  <c r="R1684" i="1"/>
  <c r="O1684" i="1"/>
  <c r="N1684" i="1"/>
  <c r="M1684" i="1"/>
  <c r="T1683" i="1"/>
  <c r="S1683" i="1"/>
  <c r="R1683" i="1"/>
  <c r="O1683" i="1"/>
  <c r="N1683" i="1"/>
  <c r="M1683" i="1"/>
  <c r="T1682" i="1"/>
  <c r="S1682" i="1"/>
  <c r="R1682" i="1"/>
  <c r="O1682" i="1"/>
  <c r="N1682" i="1"/>
  <c r="M1682" i="1"/>
  <c r="T1681" i="1"/>
  <c r="S1681" i="1"/>
  <c r="R1681" i="1"/>
  <c r="O1681" i="1"/>
  <c r="N1681" i="1"/>
  <c r="M1681" i="1"/>
  <c r="T1680" i="1"/>
  <c r="S1680" i="1"/>
  <c r="R1680" i="1"/>
  <c r="O1680" i="1"/>
  <c r="N1680" i="1"/>
  <c r="M1680" i="1"/>
  <c r="T1679" i="1"/>
  <c r="S1679" i="1"/>
  <c r="R1679" i="1"/>
  <c r="O1679" i="1"/>
  <c r="N1679" i="1"/>
  <c r="M1679" i="1"/>
  <c r="T1678" i="1"/>
  <c r="S1678" i="1"/>
  <c r="R1678" i="1"/>
  <c r="O1678" i="1"/>
  <c r="N1678" i="1"/>
  <c r="M1678" i="1"/>
  <c r="T1677" i="1"/>
  <c r="S1677" i="1"/>
  <c r="R1677" i="1"/>
  <c r="O1677" i="1"/>
  <c r="N1677" i="1"/>
  <c r="M1677" i="1"/>
  <c r="T1676" i="1"/>
  <c r="S1676" i="1"/>
  <c r="R1676" i="1"/>
  <c r="O1676" i="1"/>
  <c r="N1676" i="1"/>
  <c r="M1676" i="1"/>
  <c r="T1675" i="1"/>
  <c r="S1675" i="1"/>
  <c r="R1675" i="1"/>
  <c r="O1675" i="1"/>
  <c r="N1675" i="1"/>
  <c r="M1675" i="1"/>
  <c r="T1674" i="1"/>
  <c r="S1674" i="1"/>
  <c r="R1674" i="1"/>
  <c r="O1674" i="1"/>
  <c r="N1674" i="1"/>
  <c r="M1674" i="1"/>
  <c r="T1673" i="1"/>
  <c r="S1673" i="1"/>
  <c r="R1673" i="1"/>
  <c r="O1673" i="1"/>
  <c r="N1673" i="1"/>
  <c r="M1673" i="1"/>
  <c r="T1672" i="1"/>
  <c r="S1672" i="1"/>
  <c r="R1672" i="1"/>
  <c r="O1672" i="1"/>
  <c r="N1672" i="1"/>
  <c r="M1672" i="1"/>
  <c r="T1671" i="1"/>
  <c r="S1671" i="1"/>
  <c r="R1671" i="1"/>
  <c r="O1671" i="1"/>
  <c r="N1671" i="1"/>
  <c r="M1671" i="1"/>
  <c r="T1670" i="1"/>
  <c r="S1670" i="1"/>
  <c r="R1670" i="1"/>
  <c r="O1670" i="1"/>
  <c r="N1670" i="1"/>
  <c r="M1670" i="1"/>
  <c r="T1669" i="1"/>
  <c r="S1669" i="1"/>
  <c r="R1669" i="1"/>
  <c r="O1669" i="1"/>
  <c r="N1669" i="1"/>
  <c r="M1669" i="1"/>
  <c r="T1668" i="1"/>
  <c r="S1668" i="1"/>
  <c r="R1668" i="1"/>
  <c r="O1668" i="1"/>
  <c r="N1668" i="1"/>
  <c r="M1668" i="1"/>
  <c r="T1667" i="1"/>
  <c r="S1667" i="1"/>
  <c r="R1667" i="1"/>
  <c r="O1667" i="1"/>
  <c r="N1667" i="1"/>
  <c r="M1667" i="1"/>
  <c r="T1666" i="1"/>
  <c r="S1666" i="1"/>
  <c r="R1666" i="1"/>
  <c r="O1666" i="1"/>
  <c r="N1666" i="1"/>
  <c r="M1666" i="1"/>
  <c r="T1665" i="1"/>
  <c r="S1665" i="1"/>
  <c r="R1665" i="1"/>
  <c r="O1665" i="1"/>
  <c r="N1665" i="1"/>
  <c r="M1665" i="1"/>
  <c r="T1664" i="1"/>
  <c r="S1664" i="1"/>
  <c r="R1664" i="1"/>
  <c r="O1664" i="1"/>
  <c r="N1664" i="1"/>
  <c r="M1664" i="1"/>
  <c r="T1663" i="1"/>
  <c r="S1663" i="1"/>
  <c r="R1663" i="1"/>
  <c r="O1663" i="1"/>
  <c r="N1663" i="1"/>
  <c r="M1663" i="1"/>
  <c r="T1662" i="1"/>
  <c r="S1662" i="1"/>
  <c r="R1662" i="1"/>
  <c r="O1662" i="1"/>
  <c r="N1662" i="1"/>
  <c r="M1662" i="1"/>
  <c r="T1661" i="1"/>
  <c r="S1661" i="1"/>
  <c r="R1661" i="1"/>
  <c r="O1661" i="1"/>
  <c r="N1661" i="1"/>
  <c r="M1661" i="1"/>
  <c r="T1660" i="1"/>
  <c r="S1660" i="1"/>
  <c r="R1660" i="1"/>
  <c r="O1660" i="1"/>
  <c r="N1660" i="1"/>
  <c r="M1660" i="1"/>
  <c r="T1659" i="1"/>
  <c r="S1659" i="1"/>
  <c r="R1659" i="1"/>
  <c r="O1659" i="1"/>
  <c r="N1659" i="1"/>
  <c r="M1659" i="1"/>
  <c r="T1658" i="1"/>
  <c r="S1658" i="1"/>
  <c r="R1658" i="1"/>
  <c r="O1658" i="1"/>
  <c r="N1658" i="1"/>
  <c r="M1658" i="1"/>
  <c r="T1657" i="1"/>
  <c r="S1657" i="1"/>
  <c r="R1657" i="1"/>
  <c r="O1657" i="1"/>
  <c r="N1657" i="1"/>
  <c r="M1657" i="1"/>
  <c r="T1656" i="1"/>
  <c r="S1656" i="1"/>
  <c r="R1656" i="1"/>
  <c r="O1656" i="1"/>
  <c r="N1656" i="1"/>
  <c r="M1656" i="1"/>
  <c r="T1655" i="1"/>
  <c r="S1655" i="1"/>
  <c r="R1655" i="1"/>
  <c r="O1655" i="1"/>
  <c r="N1655" i="1"/>
  <c r="M1655" i="1"/>
  <c r="T1654" i="1"/>
  <c r="S1654" i="1"/>
  <c r="R1654" i="1"/>
  <c r="O1654" i="1"/>
  <c r="N1654" i="1"/>
  <c r="M1654" i="1"/>
  <c r="T1653" i="1"/>
  <c r="S1653" i="1"/>
  <c r="R1653" i="1"/>
  <c r="O1653" i="1"/>
  <c r="N1653" i="1"/>
  <c r="M1653" i="1"/>
  <c r="T1652" i="1"/>
  <c r="S1652" i="1"/>
  <c r="R1652" i="1"/>
  <c r="O1652" i="1"/>
  <c r="N1652" i="1"/>
  <c r="M1652" i="1"/>
  <c r="T1651" i="1"/>
  <c r="S1651" i="1"/>
  <c r="R1651" i="1"/>
  <c r="O1651" i="1"/>
  <c r="N1651" i="1"/>
  <c r="M1651" i="1"/>
  <c r="T1650" i="1"/>
  <c r="S1650" i="1"/>
  <c r="R1650" i="1"/>
  <c r="O1650" i="1"/>
  <c r="N1650" i="1"/>
  <c r="M1650" i="1"/>
  <c r="T1649" i="1"/>
  <c r="S1649" i="1"/>
  <c r="R1649" i="1"/>
  <c r="O1649" i="1"/>
  <c r="N1649" i="1"/>
  <c r="M1649" i="1"/>
  <c r="T1648" i="1"/>
  <c r="S1648" i="1"/>
  <c r="R1648" i="1"/>
  <c r="O1648" i="1"/>
  <c r="N1648" i="1"/>
  <c r="M1648" i="1"/>
  <c r="T1647" i="1"/>
  <c r="S1647" i="1"/>
  <c r="R1647" i="1"/>
  <c r="O1647" i="1"/>
  <c r="N1647" i="1"/>
  <c r="M1647" i="1"/>
  <c r="T1646" i="1"/>
  <c r="S1646" i="1"/>
  <c r="R1646" i="1"/>
  <c r="O1646" i="1"/>
  <c r="N1646" i="1"/>
  <c r="M1646" i="1"/>
  <c r="T1645" i="1"/>
  <c r="S1645" i="1"/>
  <c r="R1645" i="1"/>
  <c r="O1645" i="1"/>
  <c r="N1645" i="1"/>
  <c r="M1645" i="1"/>
  <c r="T1644" i="1"/>
  <c r="S1644" i="1"/>
  <c r="R1644" i="1"/>
  <c r="O1644" i="1"/>
  <c r="N1644" i="1"/>
  <c r="M1644" i="1"/>
  <c r="T1643" i="1"/>
  <c r="S1643" i="1"/>
  <c r="R1643" i="1"/>
  <c r="O1643" i="1"/>
  <c r="N1643" i="1"/>
  <c r="M1643" i="1"/>
  <c r="T1642" i="1"/>
  <c r="S1642" i="1"/>
  <c r="R1642" i="1"/>
  <c r="O1642" i="1"/>
  <c r="N1642" i="1"/>
  <c r="M1642" i="1"/>
  <c r="T1641" i="1"/>
  <c r="S1641" i="1"/>
  <c r="R1641" i="1"/>
  <c r="O1641" i="1"/>
  <c r="N1641" i="1"/>
  <c r="M1641" i="1"/>
  <c r="T1640" i="1"/>
  <c r="S1640" i="1"/>
  <c r="R1640" i="1"/>
  <c r="O1640" i="1"/>
  <c r="N1640" i="1"/>
  <c r="M1640" i="1"/>
  <c r="T1639" i="1"/>
  <c r="S1639" i="1"/>
  <c r="R1639" i="1"/>
  <c r="O1639" i="1"/>
  <c r="N1639" i="1"/>
  <c r="M1639" i="1"/>
  <c r="T1638" i="1"/>
  <c r="S1638" i="1"/>
  <c r="R1638" i="1"/>
  <c r="O1638" i="1"/>
  <c r="N1638" i="1"/>
  <c r="M1638" i="1"/>
  <c r="T1637" i="1"/>
  <c r="S1637" i="1"/>
  <c r="R1637" i="1"/>
  <c r="O1637" i="1"/>
  <c r="N1637" i="1"/>
  <c r="M1637" i="1"/>
  <c r="T1636" i="1"/>
  <c r="S1636" i="1"/>
  <c r="R1636" i="1"/>
  <c r="O1636" i="1"/>
  <c r="N1636" i="1"/>
  <c r="M1636" i="1"/>
  <c r="T1635" i="1"/>
  <c r="S1635" i="1"/>
  <c r="R1635" i="1"/>
  <c r="O1635" i="1"/>
  <c r="N1635" i="1"/>
  <c r="M1635" i="1"/>
  <c r="T1634" i="1"/>
  <c r="S1634" i="1"/>
  <c r="R1634" i="1"/>
  <c r="O1634" i="1"/>
  <c r="N1634" i="1"/>
  <c r="M1634" i="1"/>
  <c r="T1633" i="1"/>
  <c r="S1633" i="1"/>
  <c r="R1633" i="1"/>
  <c r="O1633" i="1"/>
  <c r="N1633" i="1"/>
  <c r="M1633" i="1"/>
  <c r="T1632" i="1"/>
  <c r="S1632" i="1"/>
  <c r="R1632" i="1"/>
  <c r="O1632" i="1"/>
  <c r="N1632" i="1"/>
  <c r="M1632" i="1"/>
  <c r="T1631" i="1"/>
  <c r="S1631" i="1"/>
  <c r="R1631" i="1"/>
  <c r="O1631" i="1"/>
  <c r="N1631" i="1"/>
  <c r="M1631" i="1"/>
  <c r="T1630" i="1"/>
  <c r="S1630" i="1"/>
  <c r="R1630" i="1"/>
  <c r="O1630" i="1"/>
  <c r="N1630" i="1"/>
  <c r="M1630" i="1"/>
  <c r="T1629" i="1"/>
  <c r="S1629" i="1"/>
  <c r="R1629" i="1"/>
  <c r="O1629" i="1"/>
  <c r="N1629" i="1"/>
  <c r="M1629" i="1"/>
  <c r="T1628" i="1"/>
  <c r="S1628" i="1"/>
  <c r="R1628" i="1"/>
  <c r="O1628" i="1"/>
  <c r="N1628" i="1"/>
  <c r="M1628" i="1"/>
  <c r="T1627" i="1"/>
  <c r="S1627" i="1"/>
  <c r="R1627" i="1"/>
  <c r="O1627" i="1"/>
  <c r="N1627" i="1"/>
  <c r="M1627" i="1"/>
  <c r="T1626" i="1"/>
  <c r="S1626" i="1"/>
  <c r="R1626" i="1"/>
  <c r="O1626" i="1"/>
  <c r="N1626" i="1"/>
  <c r="M1626" i="1"/>
  <c r="T1625" i="1"/>
  <c r="S1625" i="1"/>
  <c r="R1625" i="1"/>
  <c r="O1625" i="1"/>
  <c r="N1625" i="1"/>
  <c r="M1625" i="1"/>
  <c r="T1624" i="1"/>
  <c r="S1624" i="1"/>
  <c r="R1624" i="1"/>
  <c r="O1624" i="1"/>
  <c r="N1624" i="1"/>
  <c r="M1624" i="1"/>
  <c r="T1623" i="1"/>
  <c r="S1623" i="1"/>
  <c r="R1623" i="1"/>
  <c r="O1623" i="1"/>
  <c r="N1623" i="1"/>
  <c r="M1623" i="1"/>
  <c r="T1622" i="1"/>
  <c r="S1622" i="1"/>
  <c r="R1622" i="1"/>
  <c r="O1622" i="1"/>
  <c r="N1622" i="1"/>
  <c r="M1622" i="1"/>
  <c r="T1621" i="1"/>
  <c r="S1621" i="1"/>
  <c r="R1621" i="1"/>
  <c r="O1621" i="1"/>
  <c r="N1621" i="1"/>
  <c r="M1621" i="1"/>
  <c r="T1620" i="1"/>
  <c r="S1620" i="1"/>
  <c r="R1620" i="1"/>
  <c r="O1620" i="1"/>
  <c r="N1620" i="1"/>
  <c r="M1620" i="1"/>
  <c r="T1619" i="1"/>
  <c r="S1619" i="1"/>
  <c r="R1619" i="1"/>
  <c r="O1619" i="1"/>
  <c r="N1619" i="1"/>
  <c r="M1619" i="1"/>
  <c r="T1618" i="1"/>
  <c r="S1618" i="1"/>
  <c r="R1618" i="1"/>
  <c r="O1618" i="1"/>
  <c r="N1618" i="1"/>
  <c r="M1618" i="1"/>
  <c r="T1617" i="1"/>
  <c r="S1617" i="1"/>
  <c r="R1617" i="1"/>
  <c r="O1617" i="1"/>
  <c r="N1617" i="1"/>
  <c r="M1617" i="1"/>
  <c r="T1616" i="1"/>
  <c r="S1616" i="1"/>
  <c r="R1616" i="1"/>
  <c r="O1616" i="1"/>
  <c r="N1616" i="1"/>
  <c r="M1616" i="1"/>
  <c r="T1615" i="1"/>
  <c r="S1615" i="1"/>
  <c r="R1615" i="1"/>
  <c r="O1615" i="1"/>
  <c r="N1615" i="1"/>
  <c r="M1615" i="1"/>
  <c r="T1614" i="1"/>
  <c r="S1614" i="1"/>
  <c r="R1614" i="1"/>
  <c r="O1614" i="1"/>
  <c r="N1614" i="1"/>
  <c r="M1614" i="1"/>
  <c r="T1613" i="1"/>
  <c r="S1613" i="1"/>
  <c r="R1613" i="1"/>
  <c r="O1613" i="1"/>
  <c r="N1613" i="1"/>
  <c r="M1613" i="1"/>
  <c r="T1612" i="1"/>
  <c r="S1612" i="1"/>
  <c r="R1612" i="1"/>
  <c r="O1612" i="1"/>
  <c r="N1612" i="1"/>
  <c r="M1612" i="1"/>
  <c r="T1611" i="1"/>
  <c r="S1611" i="1"/>
  <c r="R1611" i="1"/>
  <c r="O1611" i="1"/>
  <c r="N1611" i="1"/>
  <c r="M1611" i="1"/>
  <c r="T1610" i="1"/>
  <c r="S1610" i="1"/>
  <c r="R1610" i="1"/>
  <c r="O1610" i="1"/>
  <c r="N1610" i="1"/>
  <c r="M1610" i="1"/>
  <c r="T1609" i="1"/>
  <c r="S1609" i="1"/>
  <c r="R1609" i="1"/>
  <c r="O1609" i="1"/>
  <c r="N1609" i="1"/>
  <c r="M1609" i="1"/>
  <c r="T1608" i="1"/>
  <c r="S1608" i="1"/>
  <c r="R1608" i="1"/>
  <c r="O1608" i="1"/>
  <c r="N1608" i="1"/>
  <c r="M1608" i="1"/>
  <c r="T1607" i="1"/>
  <c r="S1607" i="1"/>
  <c r="R1607" i="1"/>
  <c r="O1607" i="1"/>
  <c r="N1607" i="1"/>
  <c r="M1607" i="1"/>
  <c r="T1606" i="1"/>
  <c r="S1606" i="1"/>
  <c r="R1606" i="1"/>
  <c r="O1606" i="1"/>
  <c r="N1606" i="1"/>
  <c r="M1606" i="1"/>
  <c r="T1605" i="1"/>
  <c r="S1605" i="1"/>
  <c r="R1605" i="1"/>
  <c r="O1605" i="1"/>
  <c r="N1605" i="1"/>
  <c r="M1605" i="1"/>
  <c r="T1604" i="1"/>
  <c r="S1604" i="1"/>
  <c r="R1604" i="1"/>
  <c r="O1604" i="1"/>
  <c r="N1604" i="1"/>
  <c r="M1604" i="1"/>
  <c r="T1603" i="1"/>
  <c r="S1603" i="1"/>
  <c r="R1603" i="1"/>
  <c r="O1603" i="1"/>
  <c r="N1603" i="1"/>
  <c r="M1603" i="1"/>
  <c r="T1602" i="1"/>
  <c r="S1602" i="1"/>
  <c r="R1602" i="1"/>
  <c r="O1602" i="1"/>
  <c r="N1602" i="1"/>
  <c r="M1602" i="1"/>
  <c r="T1601" i="1"/>
  <c r="S1601" i="1"/>
  <c r="R1601" i="1"/>
  <c r="O1601" i="1"/>
  <c r="N1601" i="1"/>
  <c r="M1601" i="1"/>
  <c r="T1600" i="1"/>
  <c r="S1600" i="1"/>
  <c r="R1600" i="1"/>
  <c r="O1600" i="1"/>
  <c r="N1600" i="1"/>
  <c r="M1600" i="1"/>
  <c r="T1599" i="1"/>
  <c r="S1599" i="1"/>
  <c r="R1599" i="1"/>
  <c r="O1599" i="1"/>
  <c r="N1599" i="1"/>
  <c r="M1599" i="1"/>
  <c r="T1598" i="1"/>
  <c r="S1598" i="1"/>
  <c r="R1598" i="1"/>
  <c r="O1598" i="1"/>
  <c r="N1598" i="1"/>
  <c r="M1598" i="1"/>
  <c r="T1597" i="1"/>
  <c r="S1597" i="1"/>
  <c r="R1597" i="1"/>
  <c r="O1597" i="1"/>
  <c r="N1597" i="1"/>
  <c r="M1597" i="1"/>
  <c r="T1596" i="1"/>
  <c r="S1596" i="1"/>
  <c r="R1596" i="1"/>
  <c r="O1596" i="1"/>
  <c r="N1596" i="1"/>
  <c r="M1596" i="1"/>
  <c r="T1595" i="1"/>
  <c r="S1595" i="1"/>
  <c r="R1595" i="1"/>
  <c r="O1595" i="1"/>
  <c r="N1595" i="1"/>
  <c r="M1595" i="1"/>
  <c r="T1594" i="1"/>
  <c r="S1594" i="1"/>
  <c r="R1594" i="1"/>
  <c r="O1594" i="1"/>
  <c r="N1594" i="1"/>
  <c r="M1594" i="1"/>
  <c r="T1593" i="1"/>
  <c r="S1593" i="1"/>
  <c r="R1593" i="1"/>
  <c r="O1593" i="1"/>
  <c r="N1593" i="1"/>
  <c r="M1593" i="1"/>
  <c r="T1592" i="1"/>
  <c r="S1592" i="1"/>
  <c r="R1592" i="1"/>
  <c r="O1592" i="1"/>
  <c r="N1592" i="1"/>
  <c r="M1592" i="1"/>
  <c r="T1591" i="1"/>
  <c r="S1591" i="1"/>
  <c r="R1591" i="1"/>
  <c r="O1591" i="1"/>
  <c r="N1591" i="1"/>
  <c r="M1591" i="1"/>
  <c r="T1590" i="1"/>
  <c r="S1590" i="1"/>
  <c r="R1590" i="1"/>
  <c r="O1590" i="1"/>
  <c r="N1590" i="1"/>
  <c r="M1590" i="1"/>
  <c r="T1589" i="1"/>
  <c r="S1589" i="1"/>
  <c r="R1589" i="1"/>
  <c r="O1589" i="1"/>
  <c r="N1589" i="1"/>
  <c r="M1589" i="1"/>
  <c r="T1588" i="1"/>
  <c r="S1588" i="1"/>
  <c r="R1588" i="1"/>
  <c r="O1588" i="1"/>
  <c r="N1588" i="1"/>
  <c r="M1588" i="1"/>
  <c r="T1587" i="1"/>
  <c r="S1587" i="1"/>
  <c r="R1587" i="1"/>
  <c r="O1587" i="1"/>
  <c r="N1587" i="1"/>
  <c r="M1587" i="1"/>
  <c r="T1586" i="1"/>
  <c r="S1586" i="1"/>
  <c r="R1586" i="1"/>
  <c r="O1586" i="1"/>
  <c r="N1586" i="1"/>
  <c r="M1586" i="1"/>
  <c r="T1585" i="1"/>
  <c r="S1585" i="1"/>
  <c r="R1585" i="1"/>
  <c r="O1585" i="1"/>
  <c r="N1585" i="1"/>
  <c r="M1585" i="1"/>
  <c r="T1584" i="1"/>
  <c r="S1584" i="1"/>
  <c r="R1584" i="1"/>
  <c r="O1584" i="1"/>
  <c r="N1584" i="1"/>
  <c r="M1584" i="1"/>
  <c r="T1583" i="1"/>
  <c r="S1583" i="1"/>
  <c r="R1583" i="1"/>
  <c r="O1583" i="1"/>
  <c r="N1583" i="1"/>
  <c r="M1583" i="1"/>
  <c r="T1582" i="1"/>
  <c r="S1582" i="1"/>
  <c r="R1582" i="1"/>
  <c r="O1582" i="1"/>
  <c r="N1582" i="1"/>
  <c r="M1582" i="1"/>
  <c r="T1581" i="1"/>
  <c r="S1581" i="1"/>
  <c r="R1581" i="1"/>
  <c r="O1581" i="1"/>
  <c r="N1581" i="1"/>
  <c r="M1581" i="1"/>
  <c r="T1580" i="1"/>
  <c r="S1580" i="1"/>
  <c r="R1580" i="1"/>
  <c r="O1580" i="1"/>
  <c r="N1580" i="1"/>
  <c r="M1580" i="1"/>
  <c r="T1579" i="1"/>
  <c r="S1579" i="1"/>
  <c r="R1579" i="1"/>
  <c r="O1579" i="1"/>
  <c r="N1579" i="1"/>
  <c r="M1579" i="1"/>
  <c r="T1578" i="1"/>
  <c r="S1578" i="1"/>
  <c r="R1578" i="1"/>
  <c r="O1578" i="1"/>
  <c r="N1578" i="1"/>
  <c r="M1578" i="1"/>
  <c r="T1577" i="1"/>
  <c r="S1577" i="1"/>
  <c r="R1577" i="1"/>
  <c r="O1577" i="1"/>
  <c r="N1577" i="1"/>
  <c r="M1577" i="1"/>
  <c r="T1576" i="1"/>
  <c r="S1576" i="1"/>
  <c r="R1576" i="1"/>
  <c r="O1576" i="1"/>
  <c r="N1576" i="1"/>
  <c r="M1576" i="1"/>
  <c r="T1575" i="1"/>
  <c r="S1575" i="1"/>
  <c r="R1575" i="1"/>
  <c r="O1575" i="1"/>
  <c r="N1575" i="1"/>
  <c r="M1575" i="1"/>
  <c r="T1574" i="1"/>
  <c r="S1574" i="1"/>
  <c r="R1574" i="1"/>
  <c r="O1574" i="1"/>
  <c r="N1574" i="1"/>
  <c r="M1574" i="1"/>
  <c r="T1573" i="1"/>
  <c r="S1573" i="1"/>
  <c r="R1573" i="1"/>
  <c r="O1573" i="1"/>
  <c r="N1573" i="1"/>
  <c r="M1573" i="1"/>
  <c r="T1572" i="1"/>
  <c r="S1572" i="1"/>
  <c r="R1572" i="1"/>
  <c r="O1572" i="1"/>
  <c r="N1572" i="1"/>
  <c r="M1572" i="1"/>
  <c r="T1571" i="1"/>
  <c r="S1571" i="1"/>
  <c r="R1571" i="1"/>
  <c r="O1571" i="1"/>
  <c r="N1571" i="1"/>
  <c r="M1571" i="1"/>
  <c r="T1570" i="1"/>
  <c r="S1570" i="1"/>
  <c r="R1570" i="1"/>
  <c r="O1570" i="1"/>
  <c r="N1570" i="1"/>
  <c r="M1570" i="1"/>
  <c r="T1569" i="1"/>
  <c r="S1569" i="1"/>
  <c r="R1569" i="1"/>
  <c r="O1569" i="1"/>
  <c r="N1569" i="1"/>
  <c r="M1569" i="1"/>
  <c r="T1568" i="1"/>
  <c r="S1568" i="1"/>
  <c r="R1568" i="1"/>
  <c r="O1568" i="1"/>
  <c r="N1568" i="1"/>
  <c r="M1568" i="1"/>
  <c r="T1567" i="1"/>
  <c r="S1567" i="1"/>
  <c r="R1567" i="1"/>
  <c r="O1567" i="1"/>
  <c r="N1567" i="1"/>
  <c r="M1567" i="1"/>
  <c r="T1566" i="1"/>
  <c r="S1566" i="1"/>
  <c r="R1566" i="1"/>
  <c r="O1566" i="1"/>
  <c r="N1566" i="1"/>
  <c r="M1566" i="1"/>
  <c r="T1565" i="1"/>
  <c r="S1565" i="1"/>
  <c r="R1565" i="1"/>
  <c r="O1565" i="1"/>
  <c r="N1565" i="1"/>
  <c r="M1565" i="1"/>
  <c r="T1564" i="1"/>
  <c r="S1564" i="1"/>
  <c r="R1564" i="1"/>
  <c r="O1564" i="1"/>
  <c r="N1564" i="1"/>
  <c r="M1564" i="1"/>
  <c r="T1563" i="1"/>
  <c r="S1563" i="1"/>
  <c r="R1563" i="1"/>
  <c r="O1563" i="1"/>
  <c r="N1563" i="1"/>
  <c r="M1563" i="1"/>
  <c r="T1562" i="1"/>
  <c r="S1562" i="1"/>
  <c r="R1562" i="1"/>
  <c r="O1562" i="1"/>
  <c r="N1562" i="1"/>
  <c r="M1562" i="1"/>
  <c r="T1561" i="1"/>
  <c r="S1561" i="1"/>
  <c r="R1561" i="1"/>
  <c r="O1561" i="1"/>
  <c r="N1561" i="1"/>
  <c r="M1561" i="1"/>
  <c r="T1560" i="1"/>
  <c r="S1560" i="1"/>
  <c r="R1560" i="1"/>
  <c r="O1560" i="1"/>
  <c r="N1560" i="1"/>
  <c r="M1560" i="1"/>
  <c r="T1559" i="1"/>
  <c r="S1559" i="1"/>
  <c r="R1559" i="1"/>
  <c r="O1559" i="1"/>
  <c r="N1559" i="1"/>
  <c r="M1559" i="1"/>
  <c r="T1558" i="1"/>
  <c r="S1558" i="1"/>
  <c r="R1558" i="1"/>
  <c r="O1558" i="1"/>
  <c r="N1558" i="1"/>
  <c r="M1558" i="1"/>
  <c r="T1557" i="1"/>
  <c r="S1557" i="1"/>
  <c r="R1557" i="1"/>
  <c r="O1557" i="1"/>
  <c r="N1557" i="1"/>
  <c r="M1557" i="1"/>
  <c r="T1556" i="1"/>
  <c r="S1556" i="1"/>
  <c r="R1556" i="1"/>
  <c r="O1556" i="1"/>
  <c r="N1556" i="1"/>
  <c r="M1556" i="1"/>
  <c r="T1555" i="1"/>
  <c r="S1555" i="1"/>
  <c r="R1555" i="1"/>
  <c r="O1555" i="1"/>
  <c r="N1555" i="1"/>
  <c r="M1555" i="1"/>
  <c r="T1554" i="1"/>
  <c r="S1554" i="1"/>
  <c r="R1554" i="1"/>
  <c r="O1554" i="1"/>
  <c r="N1554" i="1"/>
  <c r="M1554" i="1"/>
  <c r="T1553" i="1"/>
  <c r="S1553" i="1"/>
  <c r="R1553" i="1"/>
  <c r="O1553" i="1"/>
  <c r="N1553" i="1"/>
  <c r="M1553" i="1"/>
  <c r="T1552" i="1"/>
  <c r="S1552" i="1"/>
  <c r="R1552" i="1"/>
  <c r="O1552" i="1"/>
  <c r="N1552" i="1"/>
  <c r="M1552" i="1"/>
  <c r="T1551" i="1"/>
  <c r="S1551" i="1"/>
  <c r="R1551" i="1"/>
  <c r="O1551" i="1"/>
  <c r="N1551" i="1"/>
  <c r="M1551" i="1"/>
  <c r="T1550" i="1"/>
  <c r="S1550" i="1"/>
  <c r="R1550" i="1"/>
  <c r="O1550" i="1"/>
  <c r="N1550" i="1"/>
  <c r="M1550" i="1"/>
  <c r="T1549" i="1"/>
  <c r="S1549" i="1"/>
  <c r="R1549" i="1"/>
  <c r="O1549" i="1"/>
  <c r="N1549" i="1"/>
  <c r="M1549" i="1"/>
  <c r="T1548" i="1"/>
  <c r="S1548" i="1"/>
  <c r="R1548" i="1"/>
  <c r="O1548" i="1"/>
  <c r="N1548" i="1"/>
  <c r="M1548" i="1"/>
  <c r="T1547" i="1"/>
  <c r="S1547" i="1"/>
  <c r="R1547" i="1"/>
  <c r="O1547" i="1"/>
  <c r="N1547" i="1"/>
  <c r="M1547" i="1"/>
  <c r="T1546" i="1"/>
  <c r="S1546" i="1"/>
  <c r="R1546" i="1"/>
  <c r="O1546" i="1"/>
  <c r="N1546" i="1"/>
  <c r="M1546" i="1"/>
  <c r="T1545" i="1"/>
  <c r="S1545" i="1"/>
  <c r="R1545" i="1"/>
  <c r="O1545" i="1"/>
  <c r="N1545" i="1"/>
  <c r="M1545" i="1"/>
  <c r="T1544" i="1"/>
  <c r="S1544" i="1"/>
  <c r="R1544" i="1"/>
  <c r="O1544" i="1"/>
  <c r="N1544" i="1"/>
  <c r="M1544" i="1"/>
  <c r="T1543" i="1"/>
  <c r="S1543" i="1"/>
  <c r="R1543" i="1"/>
  <c r="O1543" i="1"/>
  <c r="N1543" i="1"/>
  <c r="M1543" i="1"/>
  <c r="T1542" i="1"/>
  <c r="S1542" i="1"/>
  <c r="R1542" i="1"/>
  <c r="O1542" i="1"/>
  <c r="N1542" i="1"/>
  <c r="M1542" i="1"/>
  <c r="T1541" i="1"/>
  <c r="S1541" i="1"/>
  <c r="R1541" i="1"/>
  <c r="O1541" i="1"/>
  <c r="N1541" i="1"/>
  <c r="M1541" i="1"/>
  <c r="T1540" i="1"/>
  <c r="S1540" i="1"/>
  <c r="R1540" i="1"/>
  <c r="O1540" i="1"/>
  <c r="N1540" i="1"/>
  <c r="M1540" i="1"/>
  <c r="T1539" i="1"/>
  <c r="S1539" i="1"/>
  <c r="R1539" i="1"/>
  <c r="O1539" i="1"/>
  <c r="N1539" i="1"/>
  <c r="M1539" i="1"/>
  <c r="T1538" i="1"/>
  <c r="S1538" i="1"/>
  <c r="R1538" i="1"/>
  <c r="O1538" i="1"/>
  <c r="N1538" i="1"/>
  <c r="M1538" i="1"/>
  <c r="T1537" i="1"/>
  <c r="S1537" i="1"/>
  <c r="R1537" i="1"/>
  <c r="O1537" i="1"/>
  <c r="N1537" i="1"/>
  <c r="M1537" i="1"/>
  <c r="T1536" i="1"/>
  <c r="S1536" i="1"/>
  <c r="R1536" i="1"/>
  <c r="O1536" i="1"/>
  <c r="N1536" i="1"/>
  <c r="M1536" i="1"/>
  <c r="T1535" i="1"/>
  <c r="S1535" i="1"/>
  <c r="R1535" i="1"/>
  <c r="O1535" i="1"/>
  <c r="N1535" i="1"/>
  <c r="M1535" i="1"/>
  <c r="T1534" i="1"/>
  <c r="S1534" i="1"/>
  <c r="R1534" i="1"/>
  <c r="O1534" i="1"/>
  <c r="N1534" i="1"/>
  <c r="M1534" i="1"/>
  <c r="T1533" i="1"/>
  <c r="S1533" i="1"/>
  <c r="R1533" i="1"/>
  <c r="O1533" i="1"/>
  <c r="N1533" i="1"/>
  <c r="M1533" i="1"/>
  <c r="T1532" i="1"/>
  <c r="S1532" i="1"/>
  <c r="R1532" i="1"/>
  <c r="O1532" i="1"/>
  <c r="N1532" i="1"/>
  <c r="M1532" i="1"/>
  <c r="T1531" i="1"/>
  <c r="S1531" i="1"/>
  <c r="R1531" i="1"/>
  <c r="O1531" i="1"/>
  <c r="N1531" i="1"/>
  <c r="M1531" i="1"/>
  <c r="T1530" i="1"/>
  <c r="S1530" i="1"/>
  <c r="R1530" i="1"/>
  <c r="O1530" i="1"/>
  <c r="N1530" i="1"/>
  <c r="M1530" i="1"/>
  <c r="T1529" i="1"/>
  <c r="S1529" i="1"/>
  <c r="R1529" i="1"/>
  <c r="O1529" i="1"/>
  <c r="N1529" i="1"/>
  <c r="M1529" i="1"/>
  <c r="T1528" i="1"/>
  <c r="S1528" i="1"/>
  <c r="R1528" i="1"/>
  <c r="O1528" i="1"/>
  <c r="N1528" i="1"/>
  <c r="M1528" i="1"/>
  <c r="T1527" i="1"/>
  <c r="S1527" i="1"/>
  <c r="R1527" i="1"/>
  <c r="O1527" i="1"/>
  <c r="N1527" i="1"/>
  <c r="M1527" i="1"/>
  <c r="T1526" i="1"/>
  <c r="S1526" i="1"/>
  <c r="R1526" i="1"/>
  <c r="O1526" i="1"/>
  <c r="N1526" i="1"/>
  <c r="M1526" i="1"/>
  <c r="T1525" i="1"/>
  <c r="S1525" i="1"/>
  <c r="R1525" i="1"/>
  <c r="O1525" i="1"/>
  <c r="N1525" i="1"/>
  <c r="M1525" i="1"/>
  <c r="T1524" i="1"/>
  <c r="S1524" i="1"/>
  <c r="R1524" i="1"/>
  <c r="O1524" i="1"/>
  <c r="N1524" i="1"/>
  <c r="M1524" i="1"/>
  <c r="T1523" i="1"/>
  <c r="S1523" i="1"/>
  <c r="R1523" i="1"/>
  <c r="O1523" i="1"/>
  <c r="N1523" i="1"/>
  <c r="M1523" i="1"/>
  <c r="T1522" i="1"/>
  <c r="S1522" i="1"/>
  <c r="R1522" i="1"/>
  <c r="O1522" i="1"/>
  <c r="N1522" i="1"/>
  <c r="M1522" i="1"/>
  <c r="T1521" i="1"/>
  <c r="S1521" i="1"/>
  <c r="R1521" i="1"/>
  <c r="O1521" i="1"/>
  <c r="N1521" i="1"/>
  <c r="M1521" i="1"/>
  <c r="T1520" i="1"/>
  <c r="S1520" i="1"/>
  <c r="R1520" i="1"/>
  <c r="O1520" i="1"/>
  <c r="N1520" i="1"/>
  <c r="M1520" i="1"/>
  <c r="T1519" i="1"/>
  <c r="S1519" i="1"/>
  <c r="R1519" i="1"/>
  <c r="O1519" i="1"/>
  <c r="N1519" i="1"/>
  <c r="M1519" i="1"/>
  <c r="T1518" i="1"/>
  <c r="S1518" i="1"/>
  <c r="R1518" i="1"/>
  <c r="O1518" i="1"/>
  <c r="N1518" i="1"/>
  <c r="M1518" i="1"/>
  <c r="T1517" i="1"/>
  <c r="S1517" i="1"/>
  <c r="R1517" i="1"/>
  <c r="O1517" i="1"/>
  <c r="N1517" i="1"/>
  <c r="M1517" i="1"/>
  <c r="T1516" i="1"/>
  <c r="S1516" i="1"/>
  <c r="R1516" i="1"/>
  <c r="O1516" i="1"/>
  <c r="N1516" i="1"/>
  <c r="M1516" i="1"/>
  <c r="T1515" i="1"/>
  <c r="S1515" i="1"/>
  <c r="R1515" i="1"/>
  <c r="O1515" i="1"/>
  <c r="N1515" i="1"/>
  <c r="M1515" i="1"/>
  <c r="T1514" i="1"/>
  <c r="S1514" i="1"/>
  <c r="R1514" i="1"/>
  <c r="O1514" i="1"/>
  <c r="N1514" i="1"/>
  <c r="M1514" i="1"/>
  <c r="T1513" i="1"/>
  <c r="S1513" i="1"/>
  <c r="R1513" i="1"/>
  <c r="O1513" i="1"/>
  <c r="N1513" i="1"/>
  <c r="M1513" i="1"/>
  <c r="T1512" i="1"/>
  <c r="S1512" i="1"/>
  <c r="R1512" i="1"/>
  <c r="O1512" i="1"/>
  <c r="N1512" i="1"/>
  <c r="M1512" i="1"/>
  <c r="T1511" i="1"/>
  <c r="S1511" i="1"/>
  <c r="R1511" i="1"/>
  <c r="O1511" i="1"/>
  <c r="N1511" i="1"/>
  <c r="M1511" i="1"/>
  <c r="T1510" i="1"/>
  <c r="S1510" i="1"/>
  <c r="R1510" i="1"/>
  <c r="O1510" i="1"/>
  <c r="N1510" i="1"/>
  <c r="M1510" i="1"/>
  <c r="T1509" i="1"/>
  <c r="S1509" i="1"/>
  <c r="R1509" i="1"/>
  <c r="O1509" i="1"/>
  <c r="N1509" i="1"/>
  <c r="M1509" i="1"/>
  <c r="T1508" i="1"/>
  <c r="S1508" i="1"/>
  <c r="R1508" i="1"/>
  <c r="O1508" i="1"/>
  <c r="N1508" i="1"/>
  <c r="M1508" i="1"/>
  <c r="T1507" i="1"/>
  <c r="S1507" i="1"/>
  <c r="R1507" i="1"/>
  <c r="O1507" i="1"/>
  <c r="N1507" i="1"/>
  <c r="M1507" i="1"/>
  <c r="T1506" i="1"/>
  <c r="S1506" i="1"/>
  <c r="R1506" i="1"/>
  <c r="O1506" i="1"/>
  <c r="N1506" i="1"/>
  <c r="M1506" i="1"/>
  <c r="T1505" i="1"/>
  <c r="S1505" i="1"/>
  <c r="R1505" i="1"/>
  <c r="O1505" i="1"/>
  <c r="N1505" i="1"/>
  <c r="M1505" i="1"/>
  <c r="T1504" i="1"/>
  <c r="S1504" i="1"/>
  <c r="R1504" i="1"/>
  <c r="O1504" i="1"/>
  <c r="N1504" i="1"/>
  <c r="M1504" i="1"/>
  <c r="T1503" i="1"/>
  <c r="S1503" i="1"/>
  <c r="R1503" i="1"/>
  <c r="O1503" i="1"/>
  <c r="N1503" i="1"/>
  <c r="M1503" i="1"/>
  <c r="T1502" i="1"/>
  <c r="S1502" i="1"/>
  <c r="R1502" i="1"/>
  <c r="O1502" i="1"/>
  <c r="N1502" i="1"/>
  <c r="M1502" i="1"/>
  <c r="T1501" i="1"/>
  <c r="S1501" i="1"/>
  <c r="R1501" i="1"/>
  <c r="O1501" i="1"/>
  <c r="N1501" i="1"/>
  <c r="M1501" i="1"/>
  <c r="T1500" i="1"/>
  <c r="S1500" i="1"/>
  <c r="R1500" i="1"/>
  <c r="O1500" i="1"/>
  <c r="N1500" i="1"/>
  <c r="M1500" i="1"/>
  <c r="T1499" i="1"/>
  <c r="S1499" i="1"/>
  <c r="R1499" i="1"/>
  <c r="O1499" i="1"/>
  <c r="N1499" i="1"/>
  <c r="M1499" i="1"/>
  <c r="T1498" i="1"/>
  <c r="S1498" i="1"/>
  <c r="R1498" i="1"/>
  <c r="O1498" i="1"/>
  <c r="N1498" i="1"/>
  <c r="M1498" i="1"/>
  <c r="T1497" i="1"/>
  <c r="S1497" i="1"/>
  <c r="R1497" i="1"/>
  <c r="O1497" i="1"/>
  <c r="N1497" i="1"/>
  <c r="M1497" i="1"/>
  <c r="T1496" i="1"/>
  <c r="S1496" i="1"/>
  <c r="R1496" i="1"/>
  <c r="O1496" i="1"/>
  <c r="N1496" i="1"/>
  <c r="M1496" i="1"/>
  <c r="T1495" i="1"/>
  <c r="S1495" i="1"/>
  <c r="R1495" i="1"/>
  <c r="O1495" i="1"/>
  <c r="N1495" i="1"/>
  <c r="M1495" i="1"/>
  <c r="T1494" i="1"/>
  <c r="S1494" i="1"/>
  <c r="R1494" i="1"/>
  <c r="O1494" i="1"/>
  <c r="N1494" i="1"/>
  <c r="M1494" i="1"/>
  <c r="T1493" i="1"/>
  <c r="S1493" i="1"/>
  <c r="R1493" i="1"/>
  <c r="O1493" i="1"/>
  <c r="N1493" i="1"/>
  <c r="M1493" i="1"/>
  <c r="T1492" i="1"/>
  <c r="S1492" i="1"/>
  <c r="R1492" i="1"/>
  <c r="O1492" i="1"/>
  <c r="N1492" i="1"/>
  <c r="M1492" i="1"/>
  <c r="T1491" i="1"/>
  <c r="S1491" i="1"/>
  <c r="R1491" i="1"/>
  <c r="O1491" i="1"/>
  <c r="N1491" i="1"/>
  <c r="M1491" i="1"/>
  <c r="T1490" i="1"/>
  <c r="S1490" i="1"/>
  <c r="R1490" i="1"/>
  <c r="O1490" i="1"/>
  <c r="N1490" i="1"/>
  <c r="M1490" i="1"/>
  <c r="T1489" i="1"/>
  <c r="S1489" i="1"/>
  <c r="R1489" i="1"/>
  <c r="O1489" i="1"/>
  <c r="N1489" i="1"/>
  <c r="M1489" i="1"/>
  <c r="T1488" i="1"/>
  <c r="S1488" i="1"/>
  <c r="R1488" i="1"/>
  <c r="O1488" i="1"/>
  <c r="N1488" i="1"/>
  <c r="M1488" i="1"/>
  <c r="T1487" i="1"/>
  <c r="S1487" i="1"/>
  <c r="R1487" i="1"/>
  <c r="O1487" i="1"/>
  <c r="N1487" i="1"/>
  <c r="M1487" i="1"/>
  <c r="T1486" i="1"/>
  <c r="S1486" i="1"/>
  <c r="R1486" i="1"/>
  <c r="O1486" i="1"/>
  <c r="N1486" i="1"/>
  <c r="M1486" i="1"/>
  <c r="T1485" i="1"/>
  <c r="S1485" i="1"/>
  <c r="R1485" i="1"/>
  <c r="O1485" i="1"/>
  <c r="N1485" i="1"/>
  <c r="M1485" i="1"/>
  <c r="T1484" i="1"/>
  <c r="S1484" i="1"/>
  <c r="R1484" i="1"/>
  <c r="O1484" i="1"/>
  <c r="N1484" i="1"/>
  <c r="M1484" i="1"/>
  <c r="T1483" i="1"/>
  <c r="S1483" i="1"/>
  <c r="R1483" i="1"/>
  <c r="O1483" i="1"/>
  <c r="N1483" i="1"/>
  <c r="M1483" i="1"/>
  <c r="T1482" i="1"/>
  <c r="S1482" i="1"/>
  <c r="R1482" i="1"/>
  <c r="O1482" i="1"/>
  <c r="N1482" i="1"/>
  <c r="M1482" i="1"/>
  <c r="T1481" i="1"/>
  <c r="S1481" i="1"/>
  <c r="R1481" i="1"/>
  <c r="O1481" i="1"/>
  <c r="N1481" i="1"/>
  <c r="M1481" i="1"/>
  <c r="T1480" i="1"/>
  <c r="S1480" i="1"/>
  <c r="R1480" i="1"/>
  <c r="O1480" i="1"/>
  <c r="N1480" i="1"/>
  <c r="M1480" i="1"/>
  <c r="T1479" i="1"/>
  <c r="S1479" i="1"/>
  <c r="R1479" i="1"/>
  <c r="O1479" i="1"/>
  <c r="N1479" i="1"/>
  <c r="M1479" i="1"/>
  <c r="T1478" i="1"/>
  <c r="S1478" i="1"/>
  <c r="R1478" i="1"/>
  <c r="O1478" i="1"/>
  <c r="N1478" i="1"/>
  <c r="M1478" i="1"/>
  <c r="T1477" i="1"/>
  <c r="S1477" i="1"/>
  <c r="R1477" i="1"/>
  <c r="O1477" i="1"/>
  <c r="N1477" i="1"/>
  <c r="M1477" i="1"/>
  <c r="T1476" i="1"/>
  <c r="S1476" i="1"/>
  <c r="R1476" i="1"/>
  <c r="O1476" i="1"/>
  <c r="N1476" i="1"/>
  <c r="M1476" i="1"/>
  <c r="T1475" i="1"/>
  <c r="S1475" i="1"/>
  <c r="R1475" i="1"/>
  <c r="O1475" i="1"/>
  <c r="N1475" i="1"/>
  <c r="M1475" i="1"/>
  <c r="T1474" i="1"/>
  <c r="S1474" i="1"/>
  <c r="R1474" i="1"/>
  <c r="O1474" i="1"/>
  <c r="N1474" i="1"/>
  <c r="M1474" i="1"/>
  <c r="T1473" i="1"/>
  <c r="S1473" i="1"/>
  <c r="R1473" i="1"/>
  <c r="O1473" i="1"/>
  <c r="N1473" i="1"/>
  <c r="M1473" i="1"/>
  <c r="T1472" i="1"/>
  <c r="S1472" i="1"/>
  <c r="R1472" i="1"/>
  <c r="O1472" i="1"/>
  <c r="N1472" i="1"/>
  <c r="M1472" i="1"/>
  <c r="T1471" i="1"/>
  <c r="S1471" i="1"/>
  <c r="R1471" i="1"/>
  <c r="O1471" i="1"/>
  <c r="N1471" i="1"/>
  <c r="M1471" i="1"/>
  <c r="T1470" i="1"/>
  <c r="S1470" i="1"/>
  <c r="R1470" i="1"/>
  <c r="O1470" i="1"/>
  <c r="N1470" i="1"/>
  <c r="M1470" i="1"/>
  <c r="T1469" i="1"/>
  <c r="S1469" i="1"/>
  <c r="R1469" i="1"/>
  <c r="O1469" i="1"/>
  <c r="N1469" i="1"/>
  <c r="M1469" i="1"/>
  <c r="T1468" i="1"/>
  <c r="S1468" i="1"/>
  <c r="R1468" i="1"/>
  <c r="O1468" i="1"/>
  <c r="N1468" i="1"/>
  <c r="M1468" i="1"/>
  <c r="T1467" i="1"/>
  <c r="S1467" i="1"/>
  <c r="R1467" i="1"/>
  <c r="O1467" i="1"/>
  <c r="N1467" i="1"/>
  <c r="M1467" i="1"/>
  <c r="T1466" i="1"/>
  <c r="S1466" i="1"/>
  <c r="R1466" i="1"/>
  <c r="O1466" i="1"/>
  <c r="N1466" i="1"/>
  <c r="M1466" i="1"/>
  <c r="T1465" i="1"/>
  <c r="S1465" i="1"/>
  <c r="R1465" i="1"/>
  <c r="O1465" i="1"/>
  <c r="N1465" i="1"/>
  <c r="M1465" i="1"/>
  <c r="T1464" i="1"/>
  <c r="S1464" i="1"/>
  <c r="R1464" i="1"/>
  <c r="O1464" i="1"/>
  <c r="N1464" i="1"/>
  <c r="M1464" i="1"/>
  <c r="T1463" i="1"/>
  <c r="S1463" i="1"/>
  <c r="R1463" i="1"/>
  <c r="O1463" i="1"/>
  <c r="N1463" i="1"/>
  <c r="M1463" i="1"/>
  <c r="T1462" i="1"/>
  <c r="S1462" i="1"/>
  <c r="R1462" i="1"/>
  <c r="O1462" i="1"/>
  <c r="N1462" i="1"/>
  <c r="M1462" i="1"/>
  <c r="T1461" i="1"/>
  <c r="S1461" i="1"/>
  <c r="R1461" i="1"/>
  <c r="O1461" i="1"/>
  <c r="N1461" i="1"/>
  <c r="M1461" i="1"/>
  <c r="T1460" i="1"/>
  <c r="S1460" i="1"/>
  <c r="R1460" i="1"/>
  <c r="O1460" i="1"/>
  <c r="N1460" i="1"/>
  <c r="M1460" i="1"/>
  <c r="T1459" i="1"/>
  <c r="S1459" i="1"/>
  <c r="R1459" i="1"/>
  <c r="O1459" i="1"/>
  <c r="N1459" i="1"/>
  <c r="M1459" i="1"/>
  <c r="T1458" i="1"/>
  <c r="S1458" i="1"/>
  <c r="R1458" i="1"/>
  <c r="O1458" i="1"/>
  <c r="N1458" i="1"/>
  <c r="M1458" i="1"/>
  <c r="T1457" i="1"/>
  <c r="S1457" i="1"/>
  <c r="R1457" i="1"/>
  <c r="O1457" i="1"/>
  <c r="N1457" i="1"/>
  <c r="M1457" i="1"/>
  <c r="T1456" i="1"/>
  <c r="S1456" i="1"/>
  <c r="R1456" i="1"/>
  <c r="O1456" i="1"/>
  <c r="N1456" i="1"/>
  <c r="M1456" i="1"/>
  <c r="T1455" i="1"/>
  <c r="S1455" i="1"/>
  <c r="R1455" i="1"/>
  <c r="O1455" i="1"/>
  <c r="N1455" i="1"/>
  <c r="M1455" i="1"/>
  <c r="T1454" i="1"/>
  <c r="S1454" i="1"/>
  <c r="R1454" i="1"/>
  <c r="O1454" i="1"/>
  <c r="N1454" i="1"/>
  <c r="M1454" i="1"/>
  <c r="T1453" i="1"/>
  <c r="S1453" i="1"/>
  <c r="R1453" i="1"/>
  <c r="O1453" i="1"/>
  <c r="N1453" i="1"/>
  <c r="M1453" i="1"/>
  <c r="T1452" i="1"/>
  <c r="S1452" i="1"/>
  <c r="R1452" i="1"/>
  <c r="O1452" i="1"/>
  <c r="N1452" i="1"/>
  <c r="M1452" i="1"/>
  <c r="T1451" i="1"/>
  <c r="S1451" i="1"/>
  <c r="R1451" i="1"/>
  <c r="O1451" i="1"/>
  <c r="N1451" i="1"/>
  <c r="M1451" i="1"/>
  <c r="T1450" i="1"/>
  <c r="S1450" i="1"/>
  <c r="R1450" i="1"/>
  <c r="O1450" i="1"/>
  <c r="N1450" i="1"/>
  <c r="M1450" i="1"/>
  <c r="T1449" i="1"/>
  <c r="S1449" i="1"/>
  <c r="R1449" i="1"/>
  <c r="O1449" i="1"/>
  <c r="N1449" i="1"/>
  <c r="M1449" i="1"/>
  <c r="T1448" i="1"/>
  <c r="S1448" i="1"/>
  <c r="R1448" i="1"/>
  <c r="O1448" i="1"/>
  <c r="N1448" i="1"/>
  <c r="M1448" i="1"/>
  <c r="T1447" i="1"/>
  <c r="S1447" i="1"/>
  <c r="R1447" i="1"/>
  <c r="O1447" i="1"/>
  <c r="N1447" i="1"/>
  <c r="M1447" i="1"/>
  <c r="T1446" i="1"/>
  <c r="S1446" i="1"/>
  <c r="R1446" i="1"/>
  <c r="O1446" i="1"/>
  <c r="N1446" i="1"/>
  <c r="M1446" i="1"/>
  <c r="T1445" i="1"/>
  <c r="S1445" i="1"/>
  <c r="R1445" i="1"/>
  <c r="O1445" i="1"/>
  <c r="N1445" i="1"/>
  <c r="M1445" i="1"/>
  <c r="T1444" i="1"/>
  <c r="S1444" i="1"/>
  <c r="R1444" i="1"/>
  <c r="O1444" i="1"/>
  <c r="N1444" i="1"/>
  <c r="M1444" i="1"/>
  <c r="T1443" i="1"/>
  <c r="S1443" i="1"/>
  <c r="R1443" i="1"/>
  <c r="O1443" i="1"/>
  <c r="N1443" i="1"/>
  <c r="M1443" i="1"/>
  <c r="T1442" i="1"/>
  <c r="S1442" i="1"/>
  <c r="R1442" i="1"/>
  <c r="O1442" i="1"/>
  <c r="N1442" i="1"/>
  <c r="M1442" i="1"/>
  <c r="T1441" i="1"/>
  <c r="S1441" i="1"/>
  <c r="R1441" i="1"/>
  <c r="O1441" i="1"/>
  <c r="N1441" i="1"/>
  <c r="M1441" i="1"/>
  <c r="T1440" i="1"/>
  <c r="S1440" i="1"/>
  <c r="R1440" i="1"/>
  <c r="O1440" i="1"/>
  <c r="N1440" i="1"/>
  <c r="M1440" i="1"/>
  <c r="T1439" i="1"/>
  <c r="S1439" i="1"/>
  <c r="R1439" i="1"/>
  <c r="O1439" i="1"/>
  <c r="N1439" i="1"/>
  <c r="M1439" i="1"/>
  <c r="T1438" i="1"/>
  <c r="S1438" i="1"/>
  <c r="R1438" i="1"/>
  <c r="O1438" i="1"/>
  <c r="N1438" i="1"/>
  <c r="M1438" i="1"/>
  <c r="T1437" i="1"/>
  <c r="S1437" i="1"/>
  <c r="R1437" i="1"/>
  <c r="O1437" i="1"/>
  <c r="N1437" i="1"/>
  <c r="M1437" i="1"/>
  <c r="T1436" i="1"/>
  <c r="S1436" i="1"/>
  <c r="R1436" i="1"/>
  <c r="O1436" i="1"/>
  <c r="N1436" i="1"/>
  <c r="M1436" i="1"/>
  <c r="T1435" i="1"/>
  <c r="S1435" i="1"/>
  <c r="R1435" i="1"/>
  <c r="O1435" i="1"/>
  <c r="N1435" i="1"/>
  <c r="M1435" i="1"/>
  <c r="T1434" i="1"/>
  <c r="S1434" i="1"/>
  <c r="R1434" i="1"/>
  <c r="O1434" i="1"/>
  <c r="N1434" i="1"/>
  <c r="M1434" i="1"/>
  <c r="T1433" i="1"/>
  <c r="S1433" i="1"/>
  <c r="R1433" i="1"/>
  <c r="O1433" i="1"/>
  <c r="N1433" i="1"/>
  <c r="M1433" i="1"/>
  <c r="T1432" i="1"/>
  <c r="S1432" i="1"/>
  <c r="R1432" i="1"/>
  <c r="O1432" i="1"/>
  <c r="N1432" i="1"/>
  <c r="M1432" i="1"/>
  <c r="T1431" i="1"/>
  <c r="S1431" i="1"/>
  <c r="R1431" i="1"/>
  <c r="O1431" i="1"/>
  <c r="N1431" i="1"/>
  <c r="M1431" i="1"/>
  <c r="T1430" i="1"/>
  <c r="S1430" i="1"/>
  <c r="R1430" i="1"/>
  <c r="O1430" i="1"/>
  <c r="N1430" i="1"/>
  <c r="M1430" i="1"/>
  <c r="T1429" i="1"/>
  <c r="S1429" i="1"/>
  <c r="R1429" i="1"/>
  <c r="O1429" i="1"/>
  <c r="N1429" i="1"/>
  <c r="M1429" i="1"/>
  <c r="T1428" i="1"/>
  <c r="S1428" i="1"/>
  <c r="R1428" i="1"/>
  <c r="O1428" i="1"/>
  <c r="N1428" i="1"/>
  <c r="M1428" i="1"/>
  <c r="T1427" i="1"/>
  <c r="S1427" i="1"/>
  <c r="R1427" i="1"/>
  <c r="O1427" i="1"/>
  <c r="N1427" i="1"/>
  <c r="M1427" i="1"/>
  <c r="T1426" i="1"/>
  <c r="S1426" i="1"/>
  <c r="R1426" i="1"/>
  <c r="O1426" i="1"/>
  <c r="N1426" i="1"/>
  <c r="M1426" i="1"/>
  <c r="T1425" i="1"/>
  <c r="S1425" i="1"/>
  <c r="R1425" i="1"/>
  <c r="O1425" i="1"/>
  <c r="N1425" i="1"/>
  <c r="M1425" i="1"/>
  <c r="T1424" i="1"/>
  <c r="S1424" i="1"/>
  <c r="R1424" i="1"/>
  <c r="O1424" i="1"/>
  <c r="N1424" i="1"/>
  <c r="M1424" i="1"/>
  <c r="T1423" i="1"/>
  <c r="S1423" i="1"/>
  <c r="R1423" i="1"/>
  <c r="O1423" i="1"/>
  <c r="N1423" i="1"/>
  <c r="M1423" i="1"/>
  <c r="T1422" i="1"/>
  <c r="S1422" i="1"/>
  <c r="R1422" i="1"/>
  <c r="O1422" i="1"/>
  <c r="N1422" i="1"/>
  <c r="M1422" i="1"/>
  <c r="T1421" i="1"/>
  <c r="S1421" i="1"/>
  <c r="R1421" i="1"/>
  <c r="O1421" i="1"/>
  <c r="N1421" i="1"/>
  <c r="M1421" i="1"/>
  <c r="T1420" i="1"/>
  <c r="S1420" i="1"/>
  <c r="R1420" i="1"/>
  <c r="O1420" i="1"/>
  <c r="N1420" i="1"/>
  <c r="M1420" i="1"/>
  <c r="T1419" i="1"/>
  <c r="S1419" i="1"/>
  <c r="R1419" i="1"/>
  <c r="O1419" i="1"/>
  <c r="N1419" i="1"/>
  <c r="M1419" i="1"/>
  <c r="T1418" i="1"/>
  <c r="S1418" i="1"/>
  <c r="R1418" i="1"/>
  <c r="O1418" i="1"/>
  <c r="N1418" i="1"/>
  <c r="M1418" i="1"/>
  <c r="T1417" i="1"/>
  <c r="S1417" i="1"/>
  <c r="R1417" i="1"/>
  <c r="O1417" i="1"/>
  <c r="N1417" i="1"/>
  <c r="M1417" i="1"/>
  <c r="T1416" i="1"/>
  <c r="S1416" i="1"/>
  <c r="R1416" i="1"/>
  <c r="O1416" i="1"/>
  <c r="N1416" i="1"/>
  <c r="M1416" i="1"/>
  <c r="T1415" i="1"/>
  <c r="S1415" i="1"/>
  <c r="R1415" i="1"/>
  <c r="O1415" i="1"/>
  <c r="N1415" i="1"/>
  <c r="M1415" i="1"/>
  <c r="T1414" i="1"/>
  <c r="S1414" i="1"/>
  <c r="R1414" i="1"/>
  <c r="O1414" i="1"/>
  <c r="N1414" i="1"/>
  <c r="M1414" i="1"/>
  <c r="T1413" i="1"/>
  <c r="S1413" i="1"/>
  <c r="R1413" i="1"/>
  <c r="O1413" i="1"/>
  <c r="N1413" i="1"/>
  <c r="M1413" i="1"/>
  <c r="T1412" i="1"/>
  <c r="S1412" i="1"/>
  <c r="R1412" i="1"/>
  <c r="O1412" i="1"/>
  <c r="N1412" i="1"/>
  <c r="M1412" i="1"/>
  <c r="T1411" i="1"/>
  <c r="S1411" i="1"/>
  <c r="R1411" i="1"/>
  <c r="O1411" i="1"/>
  <c r="N1411" i="1"/>
  <c r="M1411" i="1"/>
  <c r="T1410" i="1"/>
  <c r="S1410" i="1"/>
  <c r="R1410" i="1"/>
  <c r="O1410" i="1"/>
  <c r="N1410" i="1"/>
  <c r="M1410" i="1"/>
  <c r="T1409" i="1"/>
  <c r="S1409" i="1"/>
  <c r="R1409" i="1"/>
  <c r="O1409" i="1"/>
  <c r="N1409" i="1"/>
  <c r="M1409" i="1"/>
  <c r="T1408" i="1"/>
  <c r="S1408" i="1"/>
  <c r="R1408" i="1"/>
  <c r="O1408" i="1"/>
  <c r="N1408" i="1"/>
  <c r="M1408" i="1"/>
  <c r="T1407" i="1"/>
  <c r="S1407" i="1"/>
  <c r="R1407" i="1"/>
  <c r="O1407" i="1"/>
  <c r="N1407" i="1"/>
  <c r="M1407" i="1"/>
  <c r="T1406" i="1"/>
  <c r="S1406" i="1"/>
  <c r="R1406" i="1"/>
  <c r="O1406" i="1"/>
  <c r="N1406" i="1"/>
  <c r="M1406" i="1"/>
  <c r="T1405" i="1"/>
  <c r="S1405" i="1"/>
  <c r="R1405" i="1"/>
  <c r="O1405" i="1"/>
  <c r="N1405" i="1"/>
  <c r="M1405" i="1"/>
  <c r="T1404" i="1"/>
  <c r="S1404" i="1"/>
  <c r="R1404" i="1"/>
  <c r="O1404" i="1"/>
  <c r="N1404" i="1"/>
  <c r="M1404" i="1"/>
  <c r="T1403" i="1"/>
  <c r="S1403" i="1"/>
  <c r="R1403" i="1"/>
  <c r="O1403" i="1"/>
  <c r="N1403" i="1"/>
  <c r="M1403" i="1"/>
  <c r="T1402" i="1"/>
  <c r="S1402" i="1"/>
  <c r="R1402" i="1"/>
  <c r="O1402" i="1"/>
  <c r="N1402" i="1"/>
  <c r="M1402" i="1"/>
  <c r="T1401" i="1"/>
  <c r="S1401" i="1"/>
  <c r="R1401" i="1"/>
  <c r="O1401" i="1"/>
  <c r="N1401" i="1"/>
  <c r="M1401" i="1"/>
  <c r="T1400" i="1"/>
  <c r="S1400" i="1"/>
  <c r="R1400" i="1"/>
  <c r="O1400" i="1"/>
  <c r="N1400" i="1"/>
  <c r="M1400" i="1"/>
  <c r="T1399" i="1"/>
  <c r="S1399" i="1"/>
  <c r="R1399" i="1"/>
  <c r="O1399" i="1"/>
  <c r="N1399" i="1"/>
  <c r="M1399" i="1"/>
  <c r="T1398" i="1"/>
  <c r="S1398" i="1"/>
  <c r="R1398" i="1"/>
  <c r="O1398" i="1"/>
  <c r="N1398" i="1"/>
  <c r="M1398" i="1"/>
  <c r="T1397" i="1"/>
  <c r="S1397" i="1"/>
  <c r="R1397" i="1"/>
  <c r="O1397" i="1"/>
  <c r="N1397" i="1"/>
  <c r="M1397" i="1"/>
  <c r="T1396" i="1"/>
  <c r="S1396" i="1"/>
  <c r="R1396" i="1"/>
  <c r="O1396" i="1"/>
  <c r="N1396" i="1"/>
  <c r="M1396" i="1"/>
  <c r="T1395" i="1"/>
  <c r="S1395" i="1"/>
  <c r="R1395" i="1"/>
  <c r="O1395" i="1"/>
  <c r="N1395" i="1"/>
  <c r="M1395" i="1"/>
  <c r="T1394" i="1"/>
  <c r="S1394" i="1"/>
  <c r="R1394" i="1"/>
  <c r="O1394" i="1"/>
  <c r="N1394" i="1"/>
  <c r="M1394" i="1"/>
  <c r="T1393" i="1"/>
  <c r="S1393" i="1"/>
  <c r="R1393" i="1"/>
  <c r="O1393" i="1"/>
  <c r="N1393" i="1"/>
  <c r="M1393" i="1"/>
  <c r="T1392" i="1"/>
  <c r="S1392" i="1"/>
  <c r="R1392" i="1"/>
  <c r="O1392" i="1"/>
  <c r="N1392" i="1"/>
  <c r="M1392" i="1"/>
  <c r="T1391" i="1"/>
  <c r="S1391" i="1"/>
  <c r="R1391" i="1"/>
  <c r="O1391" i="1"/>
  <c r="N1391" i="1"/>
  <c r="M1391" i="1"/>
  <c r="T1390" i="1"/>
  <c r="S1390" i="1"/>
  <c r="R1390" i="1"/>
  <c r="O1390" i="1"/>
  <c r="N1390" i="1"/>
  <c r="M1390" i="1"/>
  <c r="T1389" i="1"/>
  <c r="S1389" i="1"/>
  <c r="R1389" i="1"/>
  <c r="O1389" i="1"/>
  <c r="N1389" i="1"/>
  <c r="M1389" i="1"/>
  <c r="T1388" i="1"/>
  <c r="S1388" i="1"/>
  <c r="R1388" i="1"/>
  <c r="O1388" i="1"/>
  <c r="N1388" i="1"/>
  <c r="M1388" i="1"/>
  <c r="T1387" i="1"/>
  <c r="S1387" i="1"/>
  <c r="R1387" i="1"/>
  <c r="O1387" i="1"/>
  <c r="N1387" i="1"/>
  <c r="M1387" i="1"/>
  <c r="T1386" i="1"/>
  <c r="S1386" i="1"/>
  <c r="R1386" i="1"/>
  <c r="O1386" i="1"/>
  <c r="N1386" i="1"/>
  <c r="M1386" i="1"/>
  <c r="T1385" i="1"/>
  <c r="S1385" i="1"/>
  <c r="R1385" i="1"/>
  <c r="O1385" i="1"/>
  <c r="N1385" i="1"/>
  <c r="M1385" i="1"/>
  <c r="T1384" i="1"/>
  <c r="S1384" i="1"/>
  <c r="R1384" i="1"/>
  <c r="O1384" i="1"/>
  <c r="N1384" i="1"/>
  <c r="M1384" i="1"/>
  <c r="T1383" i="1"/>
  <c r="S1383" i="1"/>
  <c r="R1383" i="1"/>
  <c r="O1383" i="1"/>
  <c r="N1383" i="1"/>
  <c r="M1383" i="1"/>
  <c r="T1382" i="1"/>
  <c r="S1382" i="1"/>
  <c r="R1382" i="1"/>
  <c r="O1382" i="1"/>
  <c r="N1382" i="1"/>
  <c r="M1382" i="1"/>
  <c r="T1381" i="1"/>
  <c r="S1381" i="1"/>
  <c r="R1381" i="1"/>
  <c r="O1381" i="1"/>
  <c r="N1381" i="1"/>
  <c r="M1381" i="1"/>
  <c r="T1380" i="1"/>
  <c r="S1380" i="1"/>
  <c r="R1380" i="1"/>
  <c r="O1380" i="1"/>
  <c r="N1380" i="1"/>
  <c r="M1380" i="1"/>
  <c r="T1379" i="1"/>
  <c r="S1379" i="1"/>
  <c r="R1379" i="1"/>
  <c r="O1379" i="1"/>
  <c r="N1379" i="1"/>
  <c r="M1379" i="1"/>
  <c r="T1378" i="1"/>
  <c r="S1378" i="1"/>
  <c r="R1378" i="1"/>
  <c r="O1378" i="1"/>
  <c r="N1378" i="1"/>
  <c r="M1378" i="1"/>
  <c r="T1377" i="1"/>
  <c r="S1377" i="1"/>
  <c r="R1377" i="1"/>
  <c r="O1377" i="1"/>
  <c r="N1377" i="1"/>
  <c r="M1377" i="1"/>
  <c r="T1376" i="1"/>
  <c r="S1376" i="1"/>
  <c r="R1376" i="1"/>
  <c r="O1376" i="1"/>
  <c r="N1376" i="1"/>
  <c r="M1376" i="1"/>
  <c r="T1375" i="1"/>
  <c r="S1375" i="1"/>
  <c r="R1375" i="1"/>
  <c r="O1375" i="1"/>
  <c r="N1375" i="1"/>
  <c r="M1375" i="1"/>
  <c r="T1374" i="1"/>
  <c r="S1374" i="1"/>
  <c r="R1374" i="1"/>
  <c r="O1374" i="1"/>
  <c r="N1374" i="1"/>
  <c r="M1374" i="1"/>
  <c r="T1373" i="1"/>
  <c r="S1373" i="1"/>
  <c r="R1373" i="1"/>
  <c r="O1373" i="1"/>
  <c r="N1373" i="1"/>
  <c r="M1373" i="1"/>
  <c r="T1372" i="1"/>
  <c r="S1372" i="1"/>
  <c r="R1372" i="1"/>
  <c r="O1372" i="1"/>
  <c r="N1372" i="1"/>
  <c r="M1372" i="1"/>
  <c r="T1371" i="1"/>
  <c r="S1371" i="1"/>
  <c r="R1371" i="1"/>
  <c r="O1371" i="1"/>
  <c r="N1371" i="1"/>
  <c r="M1371" i="1"/>
  <c r="T1370" i="1"/>
  <c r="S1370" i="1"/>
  <c r="R1370" i="1"/>
  <c r="O1370" i="1"/>
  <c r="N1370" i="1"/>
  <c r="M1370" i="1"/>
  <c r="T1369" i="1"/>
  <c r="S1369" i="1"/>
  <c r="R1369" i="1"/>
  <c r="O1369" i="1"/>
  <c r="N1369" i="1"/>
  <c r="M1369" i="1"/>
  <c r="T1368" i="1"/>
  <c r="S1368" i="1"/>
  <c r="R1368" i="1"/>
  <c r="O1368" i="1"/>
  <c r="N1368" i="1"/>
  <c r="M1368" i="1"/>
  <c r="T1367" i="1"/>
  <c r="S1367" i="1"/>
  <c r="R1367" i="1"/>
  <c r="O1367" i="1"/>
  <c r="N1367" i="1"/>
  <c r="M1367" i="1"/>
  <c r="T1366" i="1"/>
  <c r="S1366" i="1"/>
  <c r="R1366" i="1"/>
  <c r="O1366" i="1"/>
  <c r="N1366" i="1"/>
  <c r="M1366" i="1"/>
  <c r="T1365" i="1"/>
  <c r="S1365" i="1"/>
  <c r="R1365" i="1"/>
  <c r="O1365" i="1"/>
  <c r="N1365" i="1"/>
  <c r="M1365" i="1"/>
  <c r="T1364" i="1"/>
  <c r="S1364" i="1"/>
  <c r="R1364" i="1"/>
  <c r="O1364" i="1"/>
  <c r="N1364" i="1"/>
  <c r="M1364" i="1"/>
  <c r="T1363" i="1"/>
  <c r="S1363" i="1"/>
  <c r="R1363" i="1"/>
  <c r="O1363" i="1"/>
  <c r="N1363" i="1"/>
  <c r="M1363" i="1"/>
  <c r="T1362" i="1"/>
  <c r="S1362" i="1"/>
  <c r="R1362" i="1"/>
  <c r="O1362" i="1"/>
  <c r="N1362" i="1"/>
  <c r="M1362" i="1"/>
  <c r="T1361" i="1"/>
  <c r="S1361" i="1"/>
  <c r="R1361" i="1"/>
  <c r="O1361" i="1"/>
  <c r="N1361" i="1"/>
  <c r="M1361" i="1"/>
  <c r="T1360" i="1"/>
  <c r="S1360" i="1"/>
  <c r="R1360" i="1"/>
  <c r="O1360" i="1"/>
  <c r="N1360" i="1"/>
  <c r="M1360" i="1"/>
  <c r="T1359" i="1"/>
  <c r="S1359" i="1"/>
  <c r="R1359" i="1"/>
  <c r="O1359" i="1"/>
  <c r="N1359" i="1"/>
  <c r="M1359" i="1"/>
  <c r="T1358" i="1"/>
  <c r="S1358" i="1"/>
  <c r="R1358" i="1"/>
  <c r="O1358" i="1"/>
  <c r="N1358" i="1"/>
  <c r="M1358" i="1"/>
  <c r="T1357" i="1"/>
  <c r="S1357" i="1"/>
  <c r="R1357" i="1"/>
  <c r="O1357" i="1"/>
  <c r="N1357" i="1"/>
  <c r="M1357" i="1"/>
  <c r="T1356" i="1"/>
  <c r="S1356" i="1"/>
  <c r="R1356" i="1"/>
  <c r="O1356" i="1"/>
  <c r="N1356" i="1"/>
  <c r="M1356" i="1"/>
  <c r="T1355" i="1"/>
  <c r="S1355" i="1"/>
  <c r="R1355" i="1"/>
  <c r="O1355" i="1"/>
  <c r="N1355" i="1"/>
  <c r="M1355" i="1"/>
  <c r="T1354" i="1"/>
  <c r="S1354" i="1"/>
  <c r="R1354" i="1"/>
  <c r="O1354" i="1"/>
  <c r="N1354" i="1"/>
  <c r="M1354" i="1"/>
  <c r="T1353" i="1"/>
  <c r="S1353" i="1"/>
  <c r="R1353" i="1"/>
  <c r="O1353" i="1"/>
  <c r="N1353" i="1"/>
  <c r="M1353" i="1"/>
  <c r="T1352" i="1"/>
  <c r="S1352" i="1"/>
  <c r="R1352" i="1"/>
  <c r="O1352" i="1"/>
  <c r="N1352" i="1"/>
  <c r="M1352" i="1"/>
  <c r="T1351" i="1"/>
  <c r="S1351" i="1"/>
  <c r="R1351" i="1"/>
  <c r="O1351" i="1"/>
  <c r="N1351" i="1"/>
  <c r="M1351" i="1"/>
  <c r="T1350" i="1"/>
  <c r="S1350" i="1"/>
  <c r="R1350" i="1"/>
  <c r="O1350" i="1"/>
  <c r="N1350" i="1"/>
  <c r="M1350" i="1"/>
  <c r="T1349" i="1"/>
  <c r="S1349" i="1"/>
  <c r="R1349" i="1"/>
  <c r="O1349" i="1"/>
  <c r="N1349" i="1"/>
  <c r="M1349" i="1"/>
  <c r="T1348" i="1"/>
  <c r="S1348" i="1"/>
  <c r="R1348" i="1"/>
  <c r="O1348" i="1"/>
  <c r="N1348" i="1"/>
  <c r="M1348" i="1"/>
  <c r="T1347" i="1"/>
  <c r="S1347" i="1"/>
  <c r="R1347" i="1"/>
  <c r="O1347" i="1"/>
  <c r="N1347" i="1"/>
  <c r="M1347" i="1"/>
  <c r="T1346" i="1"/>
  <c r="S1346" i="1"/>
  <c r="R1346" i="1"/>
  <c r="O1346" i="1"/>
  <c r="N1346" i="1"/>
  <c r="M1346" i="1"/>
  <c r="T1345" i="1"/>
  <c r="S1345" i="1"/>
  <c r="R1345" i="1"/>
  <c r="O1345" i="1"/>
  <c r="N1345" i="1"/>
  <c r="M1345" i="1"/>
  <c r="T1344" i="1"/>
  <c r="S1344" i="1"/>
  <c r="R1344" i="1"/>
  <c r="O1344" i="1"/>
  <c r="N1344" i="1"/>
  <c r="M1344" i="1"/>
  <c r="T1343" i="1"/>
  <c r="S1343" i="1"/>
  <c r="R1343" i="1"/>
  <c r="O1343" i="1"/>
  <c r="N1343" i="1"/>
  <c r="M1343" i="1"/>
  <c r="T1342" i="1"/>
  <c r="S1342" i="1"/>
  <c r="R1342" i="1"/>
  <c r="O1342" i="1"/>
  <c r="N1342" i="1"/>
  <c r="M1342" i="1"/>
  <c r="T1341" i="1"/>
  <c r="S1341" i="1"/>
  <c r="R1341" i="1"/>
  <c r="O1341" i="1"/>
  <c r="N1341" i="1"/>
  <c r="M1341" i="1"/>
  <c r="T1340" i="1"/>
  <c r="S1340" i="1"/>
  <c r="R1340" i="1"/>
  <c r="O1340" i="1"/>
  <c r="N1340" i="1"/>
  <c r="M1340" i="1"/>
  <c r="T1339" i="1"/>
  <c r="S1339" i="1"/>
  <c r="R1339" i="1"/>
  <c r="O1339" i="1"/>
  <c r="N1339" i="1"/>
  <c r="M1339" i="1"/>
  <c r="T1338" i="1"/>
  <c r="S1338" i="1"/>
  <c r="R1338" i="1"/>
  <c r="O1338" i="1"/>
  <c r="N1338" i="1"/>
  <c r="M1338" i="1"/>
  <c r="T1337" i="1"/>
  <c r="S1337" i="1"/>
  <c r="R1337" i="1"/>
  <c r="O1337" i="1"/>
  <c r="N1337" i="1"/>
  <c r="M1337" i="1"/>
  <c r="T1336" i="1"/>
  <c r="S1336" i="1"/>
  <c r="R1336" i="1"/>
  <c r="O1336" i="1"/>
  <c r="N1336" i="1"/>
  <c r="M1336" i="1"/>
  <c r="T1335" i="1"/>
  <c r="S1335" i="1"/>
  <c r="R1335" i="1"/>
  <c r="O1335" i="1"/>
  <c r="N1335" i="1"/>
  <c r="M1335" i="1"/>
  <c r="T1334" i="1"/>
  <c r="S1334" i="1"/>
  <c r="R1334" i="1"/>
  <c r="O1334" i="1"/>
  <c r="N1334" i="1"/>
  <c r="M1334" i="1"/>
  <c r="T1333" i="1"/>
  <c r="S1333" i="1"/>
  <c r="R1333" i="1"/>
  <c r="O1333" i="1"/>
  <c r="N1333" i="1"/>
  <c r="M1333" i="1"/>
  <c r="T1332" i="1"/>
  <c r="S1332" i="1"/>
  <c r="R1332" i="1"/>
  <c r="O1332" i="1"/>
  <c r="N1332" i="1"/>
  <c r="M1332" i="1"/>
  <c r="T1331" i="1"/>
  <c r="S1331" i="1"/>
  <c r="R1331" i="1"/>
  <c r="O1331" i="1"/>
  <c r="N1331" i="1"/>
  <c r="M1331" i="1"/>
  <c r="T1330" i="1"/>
  <c r="S1330" i="1"/>
  <c r="R1330" i="1"/>
  <c r="O1330" i="1"/>
  <c r="N1330" i="1"/>
  <c r="M1330" i="1"/>
  <c r="T1329" i="1"/>
  <c r="S1329" i="1"/>
  <c r="R1329" i="1"/>
  <c r="O1329" i="1"/>
  <c r="N1329" i="1"/>
  <c r="M1329" i="1"/>
  <c r="T1328" i="1"/>
  <c r="S1328" i="1"/>
  <c r="R1328" i="1"/>
  <c r="O1328" i="1"/>
  <c r="N1328" i="1"/>
  <c r="M1328" i="1"/>
  <c r="T1327" i="1"/>
  <c r="S1327" i="1"/>
  <c r="R1327" i="1"/>
  <c r="O1327" i="1"/>
  <c r="N1327" i="1"/>
  <c r="M1327" i="1"/>
  <c r="T1326" i="1"/>
  <c r="S1326" i="1"/>
  <c r="R1326" i="1"/>
  <c r="O1326" i="1"/>
  <c r="N1326" i="1"/>
  <c r="M1326" i="1"/>
  <c r="T1325" i="1"/>
  <c r="S1325" i="1"/>
  <c r="R1325" i="1"/>
  <c r="O1325" i="1"/>
  <c r="N1325" i="1"/>
  <c r="M1325" i="1"/>
  <c r="T1324" i="1"/>
  <c r="S1324" i="1"/>
  <c r="R1324" i="1"/>
  <c r="O1324" i="1"/>
  <c r="N1324" i="1"/>
  <c r="M1324" i="1"/>
  <c r="T1323" i="1"/>
  <c r="S1323" i="1"/>
  <c r="R1323" i="1"/>
  <c r="O1323" i="1"/>
  <c r="N1323" i="1"/>
  <c r="M1323" i="1"/>
  <c r="T1322" i="1"/>
  <c r="S1322" i="1"/>
  <c r="R1322" i="1"/>
  <c r="O1322" i="1"/>
  <c r="N1322" i="1"/>
  <c r="M1322" i="1"/>
  <c r="T1321" i="1"/>
  <c r="S1321" i="1"/>
  <c r="R1321" i="1"/>
  <c r="O1321" i="1"/>
  <c r="N1321" i="1"/>
  <c r="M1321" i="1"/>
  <c r="T1320" i="1"/>
  <c r="S1320" i="1"/>
  <c r="R1320" i="1"/>
  <c r="O1320" i="1"/>
  <c r="N1320" i="1"/>
  <c r="M1320" i="1"/>
  <c r="T1319" i="1"/>
  <c r="S1319" i="1"/>
  <c r="R1319" i="1"/>
  <c r="O1319" i="1"/>
  <c r="N1319" i="1"/>
  <c r="M1319" i="1"/>
  <c r="T1318" i="1"/>
  <c r="S1318" i="1"/>
  <c r="R1318" i="1"/>
  <c r="O1318" i="1"/>
  <c r="N1318" i="1"/>
  <c r="M1318" i="1"/>
  <c r="T1317" i="1"/>
  <c r="S1317" i="1"/>
  <c r="R1317" i="1"/>
  <c r="O1317" i="1"/>
  <c r="N1317" i="1"/>
  <c r="M1317" i="1"/>
  <c r="T1316" i="1"/>
  <c r="S1316" i="1"/>
  <c r="R1316" i="1"/>
  <c r="O1316" i="1"/>
  <c r="N1316" i="1"/>
  <c r="M1316" i="1"/>
  <c r="T1315" i="1"/>
  <c r="S1315" i="1"/>
  <c r="R1315" i="1"/>
  <c r="O1315" i="1"/>
  <c r="N1315" i="1"/>
  <c r="M1315" i="1"/>
  <c r="T1314" i="1"/>
  <c r="S1314" i="1"/>
  <c r="R1314" i="1"/>
  <c r="O1314" i="1"/>
  <c r="N1314" i="1"/>
  <c r="M1314" i="1"/>
  <c r="T1313" i="1"/>
  <c r="S1313" i="1"/>
  <c r="R1313" i="1"/>
  <c r="O1313" i="1"/>
  <c r="N1313" i="1"/>
  <c r="M1313" i="1"/>
  <c r="T1312" i="1"/>
  <c r="S1312" i="1"/>
  <c r="R1312" i="1"/>
  <c r="O1312" i="1"/>
  <c r="N1312" i="1"/>
  <c r="M1312" i="1"/>
  <c r="T1311" i="1"/>
  <c r="S1311" i="1"/>
  <c r="R1311" i="1"/>
  <c r="O1311" i="1"/>
  <c r="N1311" i="1"/>
  <c r="M1311" i="1"/>
  <c r="T1310" i="1"/>
  <c r="S1310" i="1"/>
  <c r="R1310" i="1"/>
  <c r="O1310" i="1"/>
  <c r="N1310" i="1"/>
  <c r="M1310" i="1"/>
  <c r="T1309" i="1"/>
  <c r="S1309" i="1"/>
  <c r="R1309" i="1"/>
  <c r="O1309" i="1"/>
  <c r="N1309" i="1"/>
  <c r="M1309" i="1"/>
  <c r="T1308" i="1"/>
  <c r="S1308" i="1"/>
  <c r="R1308" i="1"/>
  <c r="O1308" i="1"/>
  <c r="N1308" i="1"/>
  <c r="M1308" i="1"/>
  <c r="T1307" i="1"/>
  <c r="S1307" i="1"/>
  <c r="R1307" i="1"/>
  <c r="O1307" i="1"/>
  <c r="N1307" i="1"/>
  <c r="M1307" i="1"/>
  <c r="T1306" i="1"/>
  <c r="S1306" i="1"/>
  <c r="R1306" i="1"/>
  <c r="O1306" i="1"/>
  <c r="N1306" i="1"/>
  <c r="M1306" i="1"/>
  <c r="T1305" i="1"/>
  <c r="S1305" i="1"/>
  <c r="R1305" i="1"/>
  <c r="O1305" i="1"/>
  <c r="N1305" i="1"/>
  <c r="M1305" i="1"/>
  <c r="T1304" i="1"/>
  <c r="S1304" i="1"/>
  <c r="R1304" i="1"/>
  <c r="O1304" i="1"/>
  <c r="N1304" i="1"/>
  <c r="M1304" i="1"/>
  <c r="T1303" i="1"/>
  <c r="S1303" i="1"/>
  <c r="R1303" i="1"/>
  <c r="O1303" i="1"/>
  <c r="N1303" i="1"/>
  <c r="M1303" i="1"/>
  <c r="T1302" i="1"/>
  <c r="S1302" i="1"/>
  <c r="R1302" i="1"/>
  <c r="O1302" i="1"/>
  <c r="N1302" i="1"/>
  <c r="M1302" i="1"/>
  <c r="T1301" i="1"/>
  <c r="S1301" i="1"/>
  <c r="R1301" i="1"/>
  <c r="O1301" i="1"/>
  <c r="N1301" i="1"/>
  <c r="M1301" i="1"/>
  <c r="T1300" i="1"/>
  <c r="S1300" i="1"/>
  <c r="R1300" i="1"/>
  <c r="O1300" i="1"/>
  <c r="N1300" i="1"/>
  <c r="M1300" i="1"/>
  <c r="T1299" i="1"/>
  <c r="S1299" i="1"/>
  <c r="R1299" i="1"/>
  <c r="O1299" i="1"/>
  <c r="N1299" i="1"/>
  <c r="M1299" i="1"/>
  <c r="T1298" i="1"/>
  <c r="S1298" i="1"/>
  <c r="R1298" i="1"/>
  <c r="O1298" i="1"/>
  <c r="N1298" i="1"/>
  <c r="M1298" i="1"/>
  <c r="T1297" i="1"/>
  <c r="S1297" i="1"/>
  <c r="R1297" i="1"/>
  <c r="O1297" i="1"/>
  <c r="N1297" i="1"/>
  <c r="M1297" i="1"/>
  <c r="T1296" i="1"/>
  <c r="S1296" i="1"/>
  <c r="R1296" i="1"/>
  <c r="O1296" i="1"/>
  <c r="N1296" i="1"/>
  <c r="M1296" i="1"/>
  <c r="T1295" i="1"/>
  <c r="S1295" i="1"/>
  <c r="R1295" i="1"/>
  <c r="O1295" i="1"/>
  <c r="N1295" i="1"/>
  <c r="M1295" i="1"/>
  <c r="T1294" i="1"/>
  <c r="S1294" i="1"/>
  <c r="R1294" i="1"/>
  <c r="O1294" i="1"/>
  <c r="N1294" i="1"/>
  <c r="M1294" i="1"/>
  <c r="T1293" i="1"/>
  <c r="S1293" i="1"/>
  <c r="R1293" i="1"/>
  <c r="O1293" i="1"/>
  <c r="N1293" i="1"/>
  <c r="M1293" i="1"/>
  <c r="T1292" i="1"/>
  <c r="S1292" i="1"/>
  <c r="R1292" i="1"/>
  <c r="O1292" i="1"/>
  <c r="N1292" i="1"/>
  <c r="M1292" i="1"/>
  <c r="T1291" i="1"/>
  <c r="S1291" i="1"/>
  <c r="R1291" i="1"/>
  <c r="O1291" i="1"/>
  <c r="N1291" i="1"/>
  <c r="M1291" i="1"/>
  <c r="T1290" i="1"/>
  <c r="S1290" i="1"/>
  <c r="R1290" i="1"/>
  <c r="O1290" i="1"/>
  <c r="N1290" i="1"/>
  <c r="M1290" i="1"/>
  <c r="T1289" i="1"/>
  <c r="S1289" i="1"/>
  <c r="R1289" i="1"/>
  <c r="O1289" i="1"/>
  <c r="N1289" i="1"/>
  <c r="M1289" i="1"/>
  <c r="T1288" i="1"/>
  <c r="S1288" i="1"/>
  <c r="R1288" i="1"/>
  <c r="O1288" i="1"/>
  <c r="N1288" i="1"/>
  <c r="M1288" i="1"/>
  <c r="T1287" i="1"/>
  <c r="S1287" i="1"/>
  <c r="R1287" i="1"/>
  <c r="O1287" i="1"/>
  <c r="N1287" i="1"/>
  <c r="M1287" i="1"/>
  <c r="T1286" i="1"/>
  <c r="S1286" i="1"/>
  <c r="R1286" i="1"/>
  <c r="O1286" i="1"/>
  <c r="N1286" i="1"/>
  <c r="M1286" i="1"/>
  <c r="T1285" i="1"/>
  <c r="S1285" i="1"/>
  <c r="R1285" i="1"/>
  <c r="O1285" i="1"/>
  <c r="N1285" i="1"/>
  <c r="M1285" i="1"/>
  <c r="T1284" i="1"/>
  <c r="S1284" i="1"/>
  <c r="R1284" i="1"/>
  <c r="O1284" i="1"/>
  <c r="N1284" i="1"/>
  <c r="M1284" i="1"/>
  <c r="T1283" i="1"/>
  <c r="S1283" i="1"/>
  <c r="R1283" i="1"/>
  <c r="O1283" i="1"/>
  <c r="N1283" i="1"/>
  <c r="M1283" i="1"/>
  <c r="T1282" i="1"/>
  <c r="S1282" i="1"/>
  <c r="R1282" i="1"/>
  <c r="O1282" i="1"/>
  <c r="N1282" i="1"/>
  <c r="M1282" i="1"/>
  <c r="T1281" i="1"/>
  <c r="S1281" i="1"/>
  <c r="R1281" i="1"/>
  <c r="O1281" i="1"/>
  <c r="N1281" i="1"/>
  <c r="M1281" i="1"/>
  <c r="T1280" i="1"/>
  <c r="S1280" i="1"/>
  <c r="R1280" i="1"/>
  <c r="O1280" i="1"/>
  <c r="N1280" i="1"/>
  <c r="M1280" i="1"/>
  <c r="T1279" i="1"/>
  <c r="S1279" i="1"/>
  <c r="R1279" i="1"/>
  <c r="O1279" i="1"/>
  <c r="N1279" i="1"/>
  <c r="M1279" i="1"/>
  <c r="T1278" i="1"/>
  <c r="S1278" i="1"/>
  <c r="R1278" i="1"/>
  <c r="O1278" i="1"/>
  <c r="N1278" i="1"/>
  <c r="M1278" i="1"/>
  <c r="T1277" i="1"/>
  <c r="S1277" i="1"/>
  <c r="R1277" i="1"/>
  <c r="O1277" i="1"/>
  <c r="N1277" i="1"/>
  <c r="M1277" i="1"/>
  <c r="T1276" i="1"/>
  <c r="S1276" i="1"/>
  <c r="R1276" i="1"/>
  <c r="O1276" i="1"/>
  <c r="N1276" i="1"/>
  <c r="M1276" i="1"/>
  <c r="T1275" i="1"/>
  <c r="S1275" i="1"/>
  <c r="R1275" i="1"/>
  <c r="O1275" i="1"/>
  <c r="N1275" i="1"/>
  <c r="M1275" i="1"/>
  <c r="T1274" i="1"/>
  <c r="S1274" i="1"/>
  <c r="R1274" i="1"/>
  <c r="O1274" i="1"/>
  <c r="N1274" i="1"/>
  <c r="M1274" i="1"/>
  <c r="T1273" i="1"/>
  <c r="S1273" i="1"/>
  <c r="R1273" i="1"/>
  <c r="O1273" i="1"/>
  <c r="N1273" i="1"/>
  <c r="M1273" i="1"/>
  <c r="T1272" i="1"/>
  <c r="S1272" i="1"/>
  <c r="R1272" i="1"/>
  <c r="O1272" i="1"/>
  <c r="N1272" i="1"/>
  <c r="M1272" i="1"/>
  <c r="T1271" i="1"/>
  <c r="S1271" i="1"/>
  <c r="R1271" i="1"/>
  <c r="O1271" i="1"/>
  <c r="N1271" i="1"/>
  <c r="M1271" i="1"/>
  <c r="T1270" i="1"/>
  <c r="S1270" i="1"/>
  <c r="R1270" i="1"/>
  <c r="O1270" i="1"/>
  <c r="N1270" i="1"/>
  <c r="M1270" i="1"/>
  <c r="T1269" i="1"/>
  <c r="S1269" i="1"/>
  <c r="R1269" i="1"/>
  <c r="O1269" i="1"/>
  <c r="N1269" i="1"/>
  <c r="M1269" i="1"/>
  <c r="T1268" i="1"/>
  <c r="S1268" i="1"/>
  <c r="R1268" i="1"/>
  <c r="O1268" i="1"/>
  <c r="N1268" i="1"/>
  <c r="M1268" i="1"/>
  <c r="T1267" i="1"/>
  <c r="S1267" i="1"/>
  <c r="R1267" i="1"/>
  <c r="O1267" i="1"/>
  <c r="N1267" i="1"/>
  <c r="M1267" i="1"/>
  <c r="T1266" i="1"/>
  <c r="S1266" i="1"/>
  <c r="R1266" i="1"/>
  <c r="O1266" i="1"/>
  <c r="N1266" i="1"/>
  <c r="M1266" i="1"/>
  <c r="T1265" i="1"/>
  <c r="S1265" i="1"/>
  <c r="R1265" i="1"/>
  <c r="O1265" i="1"/>
  <c r="N1265" i="1"/>
  <c r="M1265" i="1"/>
  <c r="T1264" i="1"/>
  <c r="S1264" i="1"/>
  <c r="R1264" i="1"/>
  <c r="O1264" i="1"/>
  <c r="N1264" i="1"/>
  <c r="M1264" i="1"/>
  <c r="T1263" i="1"/>
  <c r="S1263" i="1"/>
  <c r="R1263" i="1"/>
  <c r="O1263" i="1"/>
  <c r="N1263" i="1"/>
  <c r="M1263" i="1"/>
  <c r="T1262" i="1"/>
  <c r="S1262" i="1"/>
  <c r="R1262" i="1"/>
  <c r="O1262" i="1"/>
  <c r="N1262" i="1"/>
  <c r="M1262" i="1"/>
  <c r="T1261" i="1"/>
  <c r="S1261" i="1"/>
  <c r="R1261" i="1"/>
  <c r="O1261" i="1"/>
  <c r="N1261" i="1"/>
  <c r="M1261" i="1"/>
  <c r="T1260" i="1"/>
  <c r="S1260" i="1"/>
  <c r="R1260" i="1"/>
  <c r="O1260" i="1"/>
  <c r="N1260" i="1"/>
  <c r="M1260" i="1"/>
  <c r="T1259" i="1"/>
  <c r="S1259" i="1"/>
  <c r="R1259" i="1"/>
  <c r="O1259" i="1"/>
  <c r="N1259" i="1"/>
  <c r="M1259" i="1"/>
  <c r="T1258" i="1"/>
  <c r="S1258" i="1"/>
  <c r="R1258" i="1"/>
  <c r="O1258" i="1"/>
  <c r="N1258" i="1"/>
  <c r="M1258" i="1"/>
  <c r="T1257" i="1"/>
  <c r="S1257" i="1"/>
  <c r="R1257" i="1"/>
  <c r="O1257" i="1"/>
  <c r="N1257" i="1"/>
  <c r="M1257" i="1"/>
  <c r="T1256" i="1"/>
  <c r="S1256" i="1"/>
  <c r="R1256" i="1"/>
  <c r="O1256" i="1"/>
  <c r="N1256" i="1"/>
  <c r="M1256" i="1"/>
  <c r="T1255" i="1"/>
  <c r="S1255" i="1"/>
  <c r="R1255" i="1"/>
  <c r="O1255" i="1"/>
  <c r="N1255" i="1"/>
  <c r="M1255" i="1"/>
  <c r="T1254" i="1"/>
  <c r="S1254" i="1"/>
  <c r="R1254" i="1"/>
  <c r="O1254" i="1"/>
  <c r="N1254" i="1"/>
  <c r="M1254" i="1"/>
  <c r="T1253" i="1"/>
  <c r="S1253" i="1"/>
  <c r="R1253" i="1"/>
  <c r="O1253" i="1"/>
  <c r="N1253" i="1"/>
  <c r="M1253" i="1"/>
  <c r="T1252" i="1"/>
  <c r="S1252" i="1"/>
  <c r="R1252" i="1"/>
  <c r="O1252" i="1"/>
  <c r="N1252" i="1"/>
  <c r="M1252" i="1"/>
  <c r="T1251" i="1"/>
  <c r="S1251" i="1"/>
  <c r="R1251" i="1"/>
  <c r="O1251" i="1"/>
  <c r="N1251" i="1"/>
  <c r="M1251" i="1"/>
  <c r="T1250" i="1"/>
  <c r="S1250" i="1"/>
  <c r="R1250" i="1"/>
  <c r="O1250" i="1"/>
  <c r="N1250" i="1"/>
  <c r="M1250" i="1"/>
  <c r="T1249" i="1"/>
  <c r="S1249" i="1"/>
  <c r="R1249" i="1"/>
  <c r="O1249" i="1"/>
  <c r="N1249" i="1"/>
  <c r="M1249" i="1"/>
  <c r="T1248" i="1"/>
  <c r="S1248" i="1"/>
  <c r="R1248" i="1"/>
  <c r="O1248" i="1"/>
  <c r="N1248" i="1"/>
  <c r="M1248" i="1"/>
  <c r="T1247" i="1"/>
  <c r="S1247" i="1"/>
  <c r="R1247" i="1"/>
  <c r="O1247" i="1"/>
  <c r="N1247" i="1"/>
  <c r="M1247" i="1"/>
  <c r="T1246" i="1"/>
  <c r="S1246" i="1"/>
  <c r="R1246" i="1"/>
  <c r="O1246" i="1"/>
  <c r="N1246" i="1"/>
  <c r="M1246" i="1"/>
  <c r="T1245" i="1"/>
  <c r="S1245" i="1"/>
  <c r="R1245" i="1"/>
  <c r="O1245" i="1"/>
  <c r="N1245" i="1"/>
  <c r="M1245" i="1"/>
  <c r="T1244" i="1"/>
  <c r="S1244" i="1"/>
  <c r="R1244" i="1"/>
  <c r="O1244" i="1"/>
  <c r="N1244" i="1"/>
  <c r="M1244" i="1"/>
  <c r="T1243" i="1"/>
  <c r="S1243" i="1"/>
  <c r="R1243" i="1"/>
  <c r="O1243" i="1"/>
  <c r="N1243" i="1"/>
  <c r="M1243" i="1"/>
  <c r="T1242" i="1"/>
  <c r="S1242" i="1"/>
  <c r="R1242" i="1"/>
  <c r="O1242" i="1"/>
  <c r="N1242" i="1"/>
  <c r="M1242" i="1"/>
  <c r="T1241" i="1"/>
  <c r="S1241" i="1"/>
  <c r="R1241" i="1"/>
  <c r="O1241" i="1"/>
  <c r="N1241" i="1"/>
  <c r="M1241" i="1"/>
  <c r="T1240" i="1"/>
  <c r="S1240" i="1"/>
  <c r="R1240" i="1"/>
  <c r="O1240" i="1"/>
  <c r="N1240" i="1"/>
  <c r="M1240" i="1"/>
  <c r="T1239" i="1"/>
  <c r="S1239" i="1"/>
  <c r="R1239" i="1"/>
  <c r="O1239" i="1"/>
  <c r="N1239" i="1"/>
  <c r="M1239" i="1"/>
  <c r="T1238" i="1"/>
  <c r="S1238" i="1"/>
  <c r="R1238" i="1"/>
  <c r="O1238" i="1"/>
  <c r="N1238" i="1"/>
  <c r="M1238" i="1"/>
  <c r="T1237" i="1"/>
  <c r="S1237" i="1"/>
  <c r="R1237" i="1"/>
  <c r="O1237" i="1"/>
  <c r="N1237" i="1"/>
  <c r="M1237" i="1"/>
  <c r="T1236" i="1"/>
  <c r="S1236" i="1"/>
  <c r="R1236" i="1"/>
  <c r="O1236" i="1"/>
  <c r="N1236" i="1"/>
  <c r="M1236" i="1"/>
  <c r="T1235" i="1"/>
  <c r="S1235" i="1"/>
  <c r="R1235" i="1"/>
  <c r="O1235" i="1"/>
  <c r="N1235" i="1"/>
  <c r="M1235" i="1"/>
  <c r="T1234" i="1"/>
  <c r="S1234" i="1"/>
  <c r="R1234" i="1"/>
  <c r="O1234" i="1"/>
  <c r="N1234" i="1"/>
  <c r="M1234" i="1"/>
  <c r="T1233" i="1"/>
  <c r="S1233" i="1"/>
  <c r="R1233" i="1"/>
  <c r="O1233" i="1"/>
  <c r="N1233" i="1"/>
  <c r="M1233" i="1"/>
  <c r="T1232" i="1"/>
  <c r="S1232" i="1"/>
  <c r="R1232" i="1"/>
  <c r="O1232" i="1"/>
  <c r="N1232" i="1"/>
  <c r="M1232" i="1"/>
  <c r="T1231" i="1"/>
  <c r="S1231" i="1"/>
  <c r="R1231" i="1"/>
  <c r="O1231" i="1"/>
  <c r="N1231" i="1"/>
  <c r="M1231" i="1"/>
  <c r="T1230" i="1"/>
  <c r="S1230" i="1"/>
  <c r="R1230" i="1"/>
  <c r="O1230" i="1"/>
  <c r="N1230" i="1"/>
  <c r="M1230" i="1"/>
  <c r="T1229" i="1"/>
  <c r="S1229" i="1"/>
  <c r="R1229" i="1"/>
  <c r="O1229" i="1"/>
  <c r="N1229" i="1"/>
  <c r="M1229" i="1"/>
  <c r="T1228" i="1"/>
  <c r="S1228" i="1"/>
  <c r="R1228" i="1"/>
  <c r="O1228" i="1"/>
  <c r="N1228" i="1"/>
  <c r="M1228" i="1"/>
  <c r="T1227" i="1"/>
  <c r="S1227" i="1"/>
  <c r="R1227" i="1"/>
  <c r="O1227" i="1"/>
  <c r="N1227" i="1"/>
  <c r="M1227" i="1"/>
  <c r="T1226" i="1"/>
  <c r="S1226" i="1"/>
  <c r="R1226" i="1"/>
  <c r="O1226" i="1"/>
  <c r="N1226" i="1"/>
  <c r="M1226" i="1"/>
  <c r="T1225" i="1"/>
  <c r="S1225" i="1"/>
  <c r="R1225" i="1"/>
  <c r="O1225" i="1"/>
  <c r="N1225" i="1"/>
  <c r="M1225" i="1"/>
  <c r="T1224" i="1"/>
  <c r="S1224" i="1"/>
  <c r="R1224" i="1"/>
  <c r="O1224" i="1"/>
  <c r="N1224" i="1"/>
  <c r="M1224" i="1"/>
  <c r="T1223" i="1"/>
  <c r="S1223" i="1"/>
  <c r="R1223" i="1"/>
  <c r="O1223" i="1"/>
  <c r="N1223" i="1"/>
  <c r="M1223" i="1"/>
  <c r="T1222" i="1"/>
  <c r="S1222" i="1"/>
  <c r="R1222" i="1"/>
  <c r="O1222" i="1"/>
  <c r="N1222" i="1"/>
  <c r="M1222" i="1"/>
  <c r="T1221" i="1"/>
  <c r="S1221" i="1"/>
  <c r="R1221" i="1"/>
  <c r="O1221" i="1"/>
  <c r="N1221" i="1"/>
  <c r="M1221" i="1"/>
  <c r="T1220" i="1"/>
  <c r="S1220" i="1"/>
  <c r="R1220" i="1"/>
  <c r="O1220" i="1"/>
  <c r="N1220" i="1"/>
  <c r="M1220" i="1"/>
  <c r="T1219" i="1"/>
  <c r="S1219" i="1"/>
  <c r="R1219" i="1"/>
  <c r="O1219" i="1"/>
  <c r="N1219" i="1"/>
  <c r="M1219" i="1"/>
  <c r="T1218" i="1"/>
  <c r="S1218" i="1"/>
  <c r="R1218" i="1"/>
  <c r="O1218" i="1"/>
  <c r="N1218" i="1"/>
  <c r="M1218" i="1"/>
  <c r="T1217" i="1"/>
  <c r="S1217" i="1"/>
  <c r="R1217" i="1"/>
  <c r="O1217" i="1"/>
  <c r="N1217" i="1"/>
  <c r="M1217" i="1"/>
  <c r="T1216" i="1"/>
  <c r="S1216" i="1"/>
  <c r="R1216" i="1"/>
  <c r="O1216" i="1"/>
  <c r="N1216" i="1"/>
  <c r="M1216" i="1"/>
  <c r="T1215" i="1"/>
  <c r="S1215" i="1"/>
  <c r="R1215" i="1"/>
  <c r="O1215" i="1"/>
  <c r="N1215" i="1"/>
  <c r="M1215" i="1"/>
  <c r="T1214" i="1"/>
  <c r="S1214" i="1"/>
  <c r="R1214" i="1"/>
  <c r="O1214" i="1"/>
  <c r="N1214" i="1"/>
  <c r="M1214" i="1"/>
  <c r="T1213" i="1"/>
  <c r="S1213" i="1"/>
  <c r="R1213" i="1"/>
  <c r="O1213" i="1"/>
  <c r="N1213" i="1"/>
  <c r="M1213" i="1"/>
  <c r="T1212" i="1"/>
  <c r="S1212" i="1"/>
  <c r="R1212" i="1"/>
  <c r="O1212" i="1"/>
  <c r="N1212" i="1"/>
  <c r="M1212" i="1"/>
  <c r="T1211" i="1"/>
  <c r="S1211" i="1"/>
  <c r="R1211" i="1"/>
  <c r="O1211" i="1"/>
  <c r="N1211" i="1"/>
  <c r="M1211" i="1"/>
  <c r="T1210" i="1"/>
  <c r="S1210" i="1"/>
  <c r="R1210" i="1"/>
  <c r="O1210" i="1"/>
  <c r="N1210" i="1"/>
  <c r="M1210" i="1"/>
  <c r="T1209" i="1"/>
  <c r="S1209" i="1"/>
  <c r="R1209" i="1"/>
  <c r="O1209" i="1"/>
  <c r="N1209" i="1"/>
  <c r="M1209" i="1"/>
  <c r="T1208" i="1"/>
  <c r="S1208" i="1"/>
  <c r="R1208" i="1"/>
  <c r="O1208" i="1"/>
  <c r="N1208" i="1"/>
  <c r="M1208" i="1"/>
  <c r="T1207" i="1"/>
  <c r="S1207" i="1"/>
  <c r="R1207" i="1"/>
  <c r="O1207" i="1"/>
  <c r="N1207" i="1"/>
  <c r="M1207" i="1"/>
  <c r="T1206" i="1"/>
  <c r="S1206" i="1"/>
  <c r="R1206" i="1"/>
  <c r="O1206" i="1"/>
  <c r="N1206" i="1"/>
  <c r="M1206" i="1"/>
  <c r="T1205" i="1"/>
  <c r="S1205" i="1"/>
  <c r="R1205" i="1"/>
  <c r="O1205" i="1"/>
  <c r="N1205" i="1"/>
  <c r="M1205" i="1"/>
  <c r="T1204" i="1"/>
  <c r="S1204" i="1"/>
  <c r="R1204" i="1"/>
  <c r="O1204" i="1"/>
  <c r="N1204" i="1"/>
  <c r="M1204" i="1"/>
  <c r="T1203" i="1"/>
  <c r="S1203" i="1"/>
  <c r="R1203" i="1"/>
  <c r="O1203" i="1"/>
  <c r="N1203" i="1"/>
  <c r="M1203" i="1"/>
  <c r="T1202" i="1"/>
  <c r="S1202" i="1"/>
  <c r="R1202" i="1"/>
  <c r="O1202" i="1"/>
  <c r="N1202" i="1"/>
  <c r="M1202" i="1"/>
  <c r="T1201" i="1"/>
  <c r="S1201" i="1"/>
  <c r="R1201" i="1"/>
  <c r="O1201" i="1"/>
  <c r="N1201" i="1"/>
  <c r="M1201" i="1"/>
  <c r="T1200" i="1"/>
  <c r="S1200" i="1"/>
  <c r="R1200" i="1"/>
  <c r="O1200" i="1"/>
  <c r="N1200" i="1"/>
  <c r="M1200" i="1"/>
  <c r="T1199" i="1"/>
  <c r="S1199" i="1"/>
  <c r="R1199" i="1"/>
  <c r="O1199" i="1"/>
  <c r="N1199" i="1"/>
  <c r="M1199" i="1"/>
  <c r="T1198" i="1"/>
  <c r="S1198" i="1"/>
  <c r="R1198" i="1"/>
  <c r="O1198" i="1"/>
  <c r="N1198" i="1"/>
  <c r="M1198" i="1"/>
  <c r="T1197" i="1"/>
  <c r="S1197" i="1"/>
  <c r="R1197" i="1"/>
  <c r="O1197" i="1"/>
  <c r="N1197" i="1"/>
  <c r="M1197" i="1"/>
  <c r="T1196" i="1"/>
  <c r="S1196" i="1"/>
  <c r="R1196" i="1"/>
  <c r="O1196" i="1"/>
  <c r="N1196" i="1"/>
  <c r="M1196" i="1"/>
  <c r="T1195" i="1"/>
  <c r="S1195" i="1"/>
  <c r="R1195" i="1"/>
  <c r="O1195" i="1"/>
  <c r="N1195" i="1"/>
  <c r="M1195" i="1"/>
  <c r="T1194" i="1"/>
  <c r="S1194" i="1"/>
  <c r="R1194" i="1"/>
  <c r="O1194" i="1"/>
  <c r="N1194" i="1"/>
  <c r="M1194" i="1"/>
  <c r="T1193" i="1"/>
  <c r="S1193" i="1"/>
  <c r="R1193" i="1"/>
  <c r="O1193" i="1"/>
  <c r="N1193" i="1"/>
  <c r="M1193" i="1"/>
  <c r="T1192" i="1"/>
  <c r="S1192" i="1"/>
  <c r="R1192" i="1"/>
  <c r="O1192" i="1"/>
  <c r="N1192" i="1"/>
  <c r="M1192" i="1"/>
  <c r="T1191" i="1"/>
  <c r="S1191" i="1"/>
  <c r="R1191" i="1"/>
  <c r="O1191" i="1"/>
  <c r="N1191" i="1"/>
  <c r="M1191" i="1"/>
  <c r="T1190" i="1"/>
  <c r="S1190" i="1"/>
  <c r="R1190" i="1"/>
  <c r="O1190" i="1"/>
  <c r="N1190" i="1"/>
  <c r="M1190" i="1"/>
  <c r="T1189" i="1"/>
  <c r="S1189" i="1"/>
  <c r="R1189" i="1"/>
  <c r="O1189" i="1"/>
  <c r="N1189" i="1"/>
  <c r="M1189" i="1"/>
  <c r="T1188" i="1"/>
  <c r="S1188" i="1"/>
  <c r="R1188" i="1"/>
  <c r="O1188" i="1"/>
  <c r="N1188" i="1"/>
  <c r="M1188" i="1"/>
  <c r="T1187" i="1"/>
  <c r="S1187" i="1"/>
  <c r="R1187" i="1"/>
  <c r="O1187" i="1"/>
  <c r="N1187" i="1"/>
  <c r="M1187" i="1"/>
  <c r="T1186" i="1"/>
  <c r="S1186" i="1"/>
  <c r="R1186" i="1"/>
  <c r="O1186" i="1"/>
  <c r="N1186" i="1"/>
  <c r="M1186" i="1"/>
  <c r="T1185" i="1"/>
  <c r="S1185" i="1"/>
  <c r="R1185" i="1"/>
  <c r="O1185" i="1"/>
  <c r="N1185" i="1"/>
  <c r="M1185" i="1"/>
  <c r="T1184" i="1"/>
  <c r="S1184" i="1"/>
  <c r="R1184" i="1"/>
  <c r="O1184" i="1"/>
  <c r="N1184" i="1"/>
  <c r="M1184" i="1"/>
  <c r="T1183" i="1"/>
  <c r="S1183" i="1"/>
  <c r="R1183" i="1"/>
  <c r="O1183" i="1"/>
  <c r="N1183" i="1"/>
  <c r="M1183" i="1"/>
  <c r="T1182" i="1"/>
  <c r="S1182" i="1"/>
  <c r="R1182" i="1"/>
  <c r="O1182" i="1"/>
  <c r="N1182" i="1"/>
  <c r="M1182" i="1"/>
  <c r="T1181" i="1"/>
  <c r="S1181" i="1"/>
  <c r="R1181" i="1"/>
  <c r="O1181" i="1"/>
  <c r="N1181" i="1"/>
  <c r="M1181" i="1"/>
  <c r="T1180" i="1"/>
  <c r="S1180" i="1"/>
  <c r="R1180" i="1"/>
  <c r="O1180" i="1"/>
  <c r="N1180" i="1"/>
  <c r="M1180" i="1"/>
  <c r="T1179" i="1"/>
  <c r="S1179" i="1"/>
  <c r="R1179" i="1"/>
  <c r="O1179" i="1"/>
  <c r="N1179" i="1"/>
  <c r="M1179" i="1"/>
  <c r="T1178" i="1"/>
  <c r="S1178" i="1"/>
  <c r="R1178" i="1"/>
  <c r="O1178" i="1"/>
  <c r="N1178" i="1"/>
  <c r="M1178" i="1"/>
  <c r="T1177" i="1"/>
  <c r="S1177" i="1"/>
  <c r="R1177" i="1"/>
  <c r="O1177" i="1"/>
  <c r="N1177" i="1"/>
  <c r="M1177" i="1"/>
  <c r="T1176" i="1"/>
  <c r="S1176" i="1"/>
  <c r="R1176" i="1"/>
  <c r="O1176" i="1"/>
  <c r="N1176" i="1"/>
  <c r="M1176" i="1"/>
  <c r="T1175" i="1"/>
  <c r="S1175" i="1"/>
  <c r="R1175" i="1"/>
  <c r="O1175" i="1"/>
  <c r="N1175" i="1"/>
  <c r="M1175" i="1"/>
  <c r="T1174" i="1"/>
  <c r="S1174" i="1"/>
  <c r="R1174" i="1"/>
  <c r="O1174" i="1"/>
  <c r="N1174" i="1"/>
  <c r="M1174" i="1"/>
  <c r="T1173" i="1"/>
  <c r="S1173" i="1"/>
  <c r="R1173" i="1"/>
  <c r="O1173" i="1"/>
  <c r="N1173" i="1"/>
  <c r="M1173" i="1"/>
  <c r="T1172" i="1"/>
  <c r="S1172" i="1"/>
  <c r="R1172" i="1"/>
  <c r="O1172" i="1"/>
  <c r="N1172" i="1"/>
  <c r="M1172" i="1"/>
  <c r="T1171" i="1"/>
  <c r="S1171" i="1"/>
  <c r="R1171" i="1"/>
  <c r="O1171" i="1"/>
  <c r="N1171" i="1"/>
  <c r="M1171" i="1"/>
  <c r="T1170" i="1"/>
  <c r="S1170" i="1"/>
  <c r="R1170" i="1"/>
  <c r="O1170" i="1"/>
  <c r="N1170" i="1"/>
  <c r="M1170" i="1"/>
  <c r="T1169" i="1"/>
  <c r="S1169" i="1"/>
  <c r="R1169" i="1"/>
  <c r="O1169" i="1"/>
  <c r="N1169" i="1"/>
  <c r="M1169" i="1"/>
  <c r="T1168" i="1"/>
  <c r="S1168" i="1"/>
  <c r="R1168" i="1"/>
  <c r="O1168" i="1"/>
  <c r="N1168" i="1"/>
  <c r="M1168" i="1"/>
  <c r="T1167" i="1"/>
  <c r="S1167" i="1"/>
  <c r="R1167" i="1"/>
  <c r="O1167" i="1"/>
  <c r="N1167" i="1"/>
  <c r="M1167" i="1"/>
  <c r="T1166" i="1"/>
  <c r="S1166" i="1"/>
  <c r="R1166" i="1"/>
  <c r="O1166" i="1"/>
  <c r="N1166" i="1"/>
  <c r="M1166" i="1"/>
  <c r="T1165" i="1"/>
  <c r="S1165" i="1"/>
  <c r="R1165" i="1"/>
  <c r="O1165" i="1"/>
  <c r="N1165" i="1"/>
  <c r="M1165" i="1"/>
  <c r="T1164" i="1"/>
  <c r="S1164" i="1"/>
  <c r="R1164" i="1"/>
  <c r="O1164" i="1"/>
  <c r="N1164" i="1"/>
  <c r="M1164" i="1"/>
  <c r="T1163" i="1"/>
  <c r="S1163" i="1"/>
  <c r="R1163" i="1"/>
  <c r="O1163" i="1"/>
  <c r="N1163" i="1"/>
  <c r="M1163" i="1"/>
  <c r="T1162" i="1"/>
  <c r="S1162" i="1"/>
  <c r="R1162" i="1"/>
  <c r="O1162" i="1"/>
  <c r="N1162" i="1"/>
  <c r="M1162" i="1"/>
  <c r="T1161" i="1"/>
  <c r="S1161" i="1"/>
  <c r="R1161" i="1"/>
  <c r="O1161" i="1"/>
  <c r="N1161" i="1"/>
  <c r="M1161" i="1"/>
  <c r="T1160" i="1"/>
  <c r="S1160" i="1"/>
  <c r="R1160" i="1"/>
  <c r="O1160" i="1"/>
  <c r="N1160" i="1"/>
  <c r="M1160" i="1"/>
  <c r="T1159" i="1"/>
  <c r="S1159" i="1"/>
  <c r="R1159" i="1"/>
  <c r="O1159" i="1"/>
  <c r="N1159" i="1"/>
  <c r="M1159" i="1"/>
  <c r="T1158" i="1"/>
  <c r="S1158" i="1"/>
  <c r="R1158" i="1"/>
  <c r="O1158" i="1"/>
  <c r="N1158" i="1"/>
  <c r="M1158" i="1"/>
  <c r="T1157" i="1"/>
  <c r="S1157" i="1"/>
  <c r="R1157" i="1"/>
  <c r="O1157" i="1"/>
  <c r="N1157" i="1"/>
  <c r="M1157" i="1"/>
  <c r="T1156" i="1"/>
  <c r="S1156" i="1"/>
  <c r="R1156" i="1"/>
  <c r="O1156" i="1"/>
  <c r="N1156" i="1"/>
  <c r="M1156" i="1"/>
  <c r="T1155" i="1"/>
  <c r="S1155" i="1"/>
  <c r="R1155" i="1"/>
  <c r="O1155" i="1"/>
  <c r="N1155" i="1"/>
  <c r="M1155" i="1"/>
  <c r="T1154" i="1"/>
  <c r="S1154" i="1"/>
  <c r="R1154" i="1"/>
  <c r="O1154" i="1"/>
  <c r="N1154" i="1"/>
  <c r="M1154" i="1"/>
  <c r="T1153" i="1"/>
  <c r="S1153" i="1"/>
  <c r="R1153" i="1"/>
  <c r="O1153" i="1"/>
  <c r="N1153" i="1"/>
  <c r="M1153" i="1"/>
  <c r="T1152" i="1"/>
  <c r="S1152" i="1"/>
  <c r="R1152" i="1"/>
  <c r="O1152" i="1"/>
  <c r="N1152" i="1"/>
  <c r="M1152" i="1"/>
  <c r="T1151" i="1"/>
  <c r="S1151" i="1"/>
  <c r="R1151" i="1"/>
  <c r="O1151" i="1"/>
  <c r="N1151" i="1"/>
  <c r="M1151" i="1"/>
  <c r="T1150" i="1"/>
  <c r="S1150" i="1"/>
  <c r="R1150" i="1"/>
  <c r="O1150" i="1"/>
  <c r="N1150" i="1"/>
  <c r="M1150" i="1"/>
  <c r="T1149" i="1"/>
  <c r="S1149" i="1"/>
  <c r="R1149" i="1"/>
  <c r="O1149" i="1"/>
  <c r="N1149" i="1"/>
  <c r="M1149" i="1"/>
  <c r="T1148" i="1"/>
  <c r="S1148" i="1"/>
  <c r="R1148" i="1"/>
  <c r="O1148" i="1"/>
  <c r="N1148" i="1"/>
  <c r="M1148" i="1"/>
  <c r="T1147" i="1"/>
  <c r="S1147" i="1"/>
  <c r="R1147" i="1"/>
  <c r="O1147" i="1"/>
  <c r="N1147" i="1"/>
  <c r="M1147" i="1"/>
  <c r="T1146" i="1"/>
  <c r="S1146" i="1"/>
  <c r="R1146" i="1"/>
  <c r="O1146" i="1"/>
  <c r="N1146" i="1"/>
  <c r="M1146" i="1"/>
  <c r="T1145" i="1"/>
  <c r="S1145" i="1"/>
  <c r="R1145" i="1"/>
  <c r="O1145" i="1"/>
  <c r="N1145" i="1"/>
  <c r="M1145" i="1"/>
  <c r="T1144" i="1"/>
  <c r="S1144" i="1"/>
  <c r="R1144" i="1"/>
  <c r="O1144" i="1"/>
  <c r="N1144" i="1"/>
  <c r="M1144" i="1"/>
  <c r="T1143" i="1"/>
  <c r="S1143" i="1"/>
  <c r="R1143" i="1"/>
  <c r="O1143" i="1"/>
  <c r="N1143" i="1"/>
  <c r="M1143" i="1"/>
  <c r="T1142" i="1"/>
  <c r="S1142" i="1"/>
  <c r="R1142" i="1"/>
  <c r="O1142" i="1"/>
  <c r="N1142" i="1"/>
  <c r="M1142" i="1"/>
  <c r="T1141" i="1"/>
  <c r="S1141" i="1"/>
  <c r="R1141" i="1"/>
  <c r="O1141" i="1"/>
  <c r="N1141" i="1"/>
  <c r="M1141" i="1"/>
  <c r="T1140" i="1"/>
  <c r="S1140" i="1"/>
  <c r="R1140" i="1"/>
  <c r="O1140" i="1"/>
  <c r="N1140" i="1"/>
  <c r="M1140" i="1"/>
  <c r="T1139" i="1"/>
  <c r="S1139" i="1"/>
  <c r="R1139" i="1"/>
  <c r="O1139" i="1"/>
  <c r="N1139" i="1"/>
  <c r="M1139" i="1"/>
  <c r="T1138" i="1"/>
  <c r="S1138" i="1"/>
  <c r="R1138" i="1"/>
  <c r="O1138" i="1"/>
  <c r="N1138" i="1"/>
  <c r="M1138" i="1"/>
  <c r="T1137" i="1"/>
  <c r="S1137" i="1"/>
  <c r="R1137" i="1"/>
  <c r="O1137" i="1"/>
  <c r="N1137" i="1"/>
  <c r="M1137" i="1"/>
  <c r="T1136" i="1"/>
  <c r="S1136" i="1"/>
  <c r="R1136" i="1"/>
  <c r="O1136" i="1"/>
  <c r="N1136" i="1"/>
  <c r="M1136" i="1"/>
  <c r="T1135" i="1"/>
  <c r="S1135" i="1"/>
  <c r="R1135" i="1"/>
  <c r="O1135" i="1"/>
  <c r="N1135" i="1"/>
  <c r="M1135" i="1"/>
  <c r="T1134" i="1"/>
  <c r="S1134" i="1"/>
  <c r="R1134" i="1"/>
  <c r="O1134" i="1"/>
  <c r="N1134" i="1"/>
  <c r="M1134" i="1"/>
  <c r="T1133" i="1"/>
  <c r="S1133" i="1"/>
  <c r="R1133" i="1"/>
  <c r="O1133" i="1"/>
  <c r="N1133" i="1"/>
  <c r="M1133" i="1"/>
  <c r="T1132" i="1"/>
  <c r="S1132" i="1"/>
  <c r="R1132" i="1"/>
  <c r="O1132" i="1"/>
  <c r="N1132" i="1"/>
  <c r="M1132" i="1"/>
  <c r="T1131" i="1"/>
  <c r="S1131" i="1"/>
  <c r="R1131" i="1"/>
  <c r="O1131" i="1"/>
  <c r="N1131" i="1"/>
  <c r="M1131" i="1"/>
  <c r="T1130" i="1"/>
  <c r="S1130" i="1"/>
  <c r="R1130" i="1"/>
  <c r="O1130" i="1"/>
  <c r="N1130" i="1"/>
  <c r="M1130" i="1"/>
  <c r="T1129" i="1"/>
  <c r="S1129" i="1"/>
  <c r="R1129" i="1"/>
  <c r="O1129" i="1"/>
  <c r="N1129" i="1"/>
  <c r="M1129" i="1"/>
  <c r="T1128" i="1"/>
  <c r="S1128" i="1"/>
  <c r="R1128" i="1"/>
  <c r="O1128" i="1"/>
  <c r="N1128" i="1"/>
  <c r="M1128" i="1"/>
  <c r="T1127" i="1"/>
  <c r="S1127" i="1"/>
  <c r="R1127" i="1"/>
  <c r="O1127" i="1"/>
  <c r="N1127" i="1"/>
  <c r="M1127" i="1"/>
  <c r="T1126" i="1"/>
  <c r="S1126" i="1"/>
  <c r="R1126" i="1"/>
  <c r="O1126" i="1"/>
  <c r="N1126" i="1"/>
  <c r="M1126" i="1"/>
  <c r="T1125" i="1"/>
  <c r="S1125" i="1"/>
  <c r="R1125" i="1"/>
  <c r="O1125" i="1"/>
  <c r="N1125" i="1"/>
  <c r="M1125" i="1"/>
  <c r="T1124" i="1"/>
  <c r="S1124" i="1"/>
  <c r="R1124" i="1"/>
  <c r="O1124" i="1"/>
  <c r="N1124" i="1"/>
  <c r="M1124" i="1"/>
  <c r="T1123" i="1"/>
  <c r="S1123" i="1"/>
  <c r="R1123" i="1"/>
  <c r="O1123" i="1"/>
  <c r="N1123" i="1"/>
  <c r="M1123" i="1"/>
  <c r="T1122" i="1"/>
  <c r="S1122" i="1"/>
  <c r="R1122" i="1"/>
  <c r="O1122" i="1"/>
  <c r="N1122" i="1"/>
  <c r="M1122" i="1"/>
  <c r="T1121" i="1"/>
  <c r="S1121" i="1"/>
  <c r="R1121" i="1"/>
  <c r="O1121" i="1"/>
  <c r="N1121" i="1"/>
  <c r="M1121" i="1"/>
  <c r="T1120" i="1"/>
  <c r="S1120" i="1"/>
  <c r="R1120" i="1"/>
  <c r="O1120" i="1"/>
  <c r="N1120" i="1"/>
  <c r="M1120" i="1"/>
  <c r="T1119" i="1"/>
  <c r="S1119" i="1"/>
  <c r="R1119" i="1"/>
  <c r="O1119" i="1"/>
  <c r="N1119" i="1"/>
  <c r="M1119" i="1"/>
  <c r="T1118" i="1"/>
  <c r="S1118" i="1"/>
  <c r="R1118" i="1"/>
  <c r="O1118" i="1"/>
  <c r="N1118" i="1"/>
  <c r="M1118" i="1"/>
  <c r="T1117" i="1"/>
  <c r="S1117" i="1"/>
  <c r="R1117" i="1"/>
  <c r="O1117" i="1"/>
  <c r="N1117" i="1"/>
  <c r="M1117" i="1"/>
  <c r="T1116" i="1"/>
  <c r="S1116" i="1"/>
  <c r="R1116" i="1"/>
  <c r="O1116" i="1"/>
  <c r="N1116" i="1"/>
  <c r="M1116" i="1"/>
  <c r="T1115" i="1"/>
  <c r="S1115" i="1"/>
  <c r="R1115" i="1"/>
  <c r="O1115" i="1"/>
  <c r="N1115" i="1"/>
  <c r="M1115" i="1"/>
  <c r="T1114" i="1"/>
  <c r="S1114" i="1"/>
  <c r="R1114" i="1"/>
  <c r="O1114" i="1"/>
  <c r="N1114" i="1"/>
  <c r="M1114" i="1"/>
  <c r="T1113" i="1"/>
  <c r="S1113" i="1"/>
  <c r="R1113" i="1"/>
  <c r="O1113" i="1"/>
  <c r="N1113" i="1"/>
  <c r="M1113" i="1"/>
  <c r="T1112" i="1"/>
  <c r="S1112" i="1"/>
  <c r="R1112" i="1"/>
  <c r="O1112" i="1"/>
  <c r="N1112" i="1"/>
  <c r="M1112" i="1"/>
  <c r="T1111" i="1"/>
  <c r="S1111" i="1"/>
  <c r="R1111" i="1"/>
  <c r="O1111" i="1"/>
  <c r="N1111" i="1"/>
  <c r="M1111" i="1"/>
  <c r="T1110" i="1"/>
  <c r="S1110" i="1"/>
  <c r="R1110" i="1"/>
  <c r="O1110" i="1"/>
  <c r="N1110" i="1"/>
  <c r="M1110" i="1"/>
  <c r="T1109" i="1"/>
  <c r="S1109" i="1"/>
  <c r="R1109" i="1"/>
  <c r="O1109" i="1"/>
  <c r="N1109" i="1"/>
  <c r="M1109" i="1"/>
  <c r="T1108" i="1"/>
  <c r="S1108" i="1"/>
  <c r="R1108" i="1"/>
  <c r="O1108" i="1"/>
  <c r="N1108" i="1"/>
  <c r="M1108" i="1"/>
  <c r="T1107" i="1"/>
  <c r="S1107" i="1"/>
  <c r="R1107" i="1"/>
  <c r="O1107" i="1"/>
  <c r="N1107" i="1"/>
  <c r="M1107" i="1"/>
  <c r="T1106" i="1"/>
  <c r="S1106" i="1"/>
  <c r="R1106" i="1"/>
  <c r="O1106" i="1"/>
  <c r="N1106" i="1"/>
  <c r="M1106" i="1"/>
  <c r="T1105" i="1"/>
  <c r="S1105" i="1"/>
  <c r="R1105" i="1"/>
  <c r="O1105" i="1"/>
  <c r="N1105" i="1"/>
  <c r="M1105" i="1"/>
  <c r="T1104" i="1"/>
  <c r="S1104" i="1"/>
  <c r="R1104" i="1"/>
  <c r="O1104" i="1"/>
  <c r="N1104" i="1"/>
  <c r="M1104" i="1"/>
  <c r="T1103" i="1"/>
  <c r="S1103" i="1"/>
  <c r="R1103" i="1"/>
  <c r="O1103" i="1"/>
  <c r="N1103" i="1"/>
  <c r="M1103" i="1"/>
  <c r="T1102" i="1"/>
  <c r="S1102" i="1"/>
  <c r="R1102" i="1"/>
  <c r="O1102" i="1"/>
  <c r="N1102" i="1"/>
  <c r="M1102" i="1"/>
  <c r="T1101" i="1"/>
  <c r="S1101" i="1"/>
  <c r="R1101" i="1"/>
  <c r="O1101" i="1"/>
  <c r="N1101" i="1"/>
  <c r="M1101" i="1"/>
  <c r="T1100" i="1"/>
  <c r="S1100" i="1"/>
  <c r="R1100" i="1"/>
  <c r="O1100" i="1"/>
  <c r="N1100" i="1"/>
  <c r="M1100" i="1"/>
  <c r="T1099" i="1"/>
  <c r="S1099" i="1"/>
  <c r="R1099" i="1"/>
  <c r="O1099" i="1"/>
  <c r="N1099" i="1"/>
  <c r="M1099" i="1"/>
  <c r="T1098" i="1"/>
  <c r="S1098" i="1"/>
  <c r="R1098" i="1"/>
  <c r="O1098" i="1"/>
  <c r="N1098" i="1"/>
  <c r="M1098" i="1"/>
  <c r="T1097" i="1"/>
  <c r="S1097" i="1"/>
  <c r="R1097" i="1"/>
  <c r="O1097" i="1"/>
  <c r="N1097" i="1"/>
  <c r="M1097" i="1"/>
  <c r="T1096" i="1"/>
  <c r="S1096" i="1"/>
  <c r="R1096" i="1"/>
  <c r="O1096" i="1"/>
  <c r="N1096" i="1"/>
  <c r="M1096" i="1"/>
  <c r="T1095" i="1"/>
  <c r="S1095" i="1"/>
  <c r="R1095" i="1"/>
  <c r="O1095" i="1"/>
  <c r="N1095" i="1"/>
  <c r="M1095" i="1"/>
  <c r="T1094" i="1"/>
  <c r="S1094" i="1"/>
  <c r="R1094" i="1"/>
  <c r="O1094" i="1"/>
  <c r="N1094" i="1"/>
  <c r="M1094" i="1"/>
  <c r="T1093" i="1"/>
  <c r="S1093" i="1"/>
  <c r="R1093" i="1"/>
  <c r="O1093" i="1"/>
  <c r="N1093" i="1"/>
  <c r="M1093" i="1"/>
  <c r="T1092" i="1"/>
  <c r="S1092" i="1"/>
  <c r="R1092" i="1"/>
  <c r="O1092" i="1"/>
  <c r="N1092" i="1"/>
  <c r="M1092" i="1"/>
  <c r="T1091" i="1"/>
  <c r="S1091" i="1"/>
  <c r="R1091" i="1"/>
  <c r="O1091" i="1"/>
  <c r="N1091" i="1"/>
  <c r="M1091" i="1"/>
  <c r="T1090" i="1"/>
  <c r="S1090" i="1"/>
  <c r="R1090" i="1"/>
  <c r="O1090" i="1"/>
  <c r="N1090" i="1"/>
  <c r="M1090" i="1"/>
  <c r="T1089" i="1"/>
  <c r="S1089" i="1"/>
  <c r="R1089" i="1"/>
  <c r="O1089" i="1"/>
  <c r="N1089" i="1"/>
  <c r="M1089" i="1"/>
  <c r="T1088" i="1"/>
  <c r="S1088" i="1"/>
  <c r="R1088" i="1"/>
  <c r="O1088" i="1"/>
  <c r="N1088" i="1"/>
  <c r="M1088" i="1"/>
  <c r="T1087" i="1"/>
  <c r="S1087" i="1"/>
  <c r="R1087" i="1"/>
  <c r="O1087" i="1"/>
  <c r="N1087" i="1"/>
  <c r="M1087" i="1"/>
  <c r="T1086" i="1"/>
  <c r="S1086" i="1"/>
  <c r="R1086" i="1"/>
  <c r="O1086" i="1"/>
  <c r="N1086" i="1"/>
  <c r="M1086" i="1"/>
  <c r="T1085" i="1"/>
  <c r="S1085" i="1"/>
  <c r="R1085" i="1"/>
  <c r="O1085" i="1"/>
  <c r="N1085" i="1"/>
  <c r="M1085" i="1"/>
  <c r="T1084" i="1"/>
  <c r="S1084" i="1"/>
  <c r="R1084" i="1"/>
  <c r="O1084" i="1"/>
  <c r="N1084" i="1"/>
  <c r="M1084" i="1"/>
  <c r="T1083" i="1"/>
  <c r="S1083" i="1"/>
  <c r="R1083" i="1"/>
  <c r="O1083" i="1"/>
  <c r="N1083" i="1"/>
  <c r="M1083" i="1"/>
  <c r="T1082" i="1"/>
  <c r="S1082" i="1"/>
  <c r="R1082" i="1"/>
  <c r="O1082" i="1"/>
  <c r="N1082" i="1"/>
  <c r="M1082" i="1"/>
  <c r="T1081" i="1"/>
  <c r="S1081" i="1"/>
  <c r="R1081" i="1"/>
  <c r="O1081" i="1"/>
  <c r="N1081" i="1"/>
  <c r="M1081" i="1"/>
  <c r="T1080" i="1"/>
  <c r="S1080" i="1"/>
  <c r="R1080" i="1"/>
  <c r="O1080" i="1"/>
  <c r="N1080" i="1"/>
  <c r="M1080" i="1"/>
  <c r="T1079" i="1"/>
  <c r="S1079" i="1"/>
  <c r="R1079" i="1"/>
  <c r="O1079" i="1"/>
  <c r="N1079" i="1"/>
  <c r="M1079" i="1"/>
  <c r="T1078" i="1"/>
  <c r="S1078" i="1"/>
  <c r="R1078" i="1"/>
  <c r="O1078" i="1"/>
  <c r="N1078" i="1"/>
  <c r="M1078" i="1"/>
  <c r="T1077" i="1"/>
  <c r="S1077" i="1"/>
  <c r="R1077" i="1"/>
  <c r="O1077" i="1"/>
  <c r="N1077" i="1"/>
  <c r="M1077" i="1"/>
  <c r="T1076" i="1"/>
  <c r="S1076" i="1"/>
  <c r="R1076" i="1"/>
  <c r="O1076" i="1"/>
  <c r="N1076" i="1"/>
  <c r="M1076" i="1"/>
  <c r="T1075" i="1"/>
  <c r="S1075" i="1"/>
  <c r="R1075" i="1"/>
  <c r="O1075" i="1"/>
  <c r="N1075" i="1"/>
  <c r="M1075" i="1"/>
  <c r="T1074" i="1"/>
  <c r="S1074" i="1"/>
  <c r="R1074" i="1"/>
  <c r="O1074" i="1"/>
  <c r="N1074" i="1"/>
  <c r="M1074" i="1"/>
  <c r="T1073" i="1"/>
  <c r="S1073" i="1"/>
  <c r="R1073" i="1"/>
  <c r="O1073" i="1"/>
  <c r="N1073" i="1"/>
  <c r="M1073" i="1"/>
  <c r="T1072" i="1"/>
  <c r="S1072" i="1"/>
  <c r="R1072" i="1"/>
  <c r="O1072" i="1"/>
  <c r="N1072" i="1"/>
  <c r="M1072" i="1"/>
  <c r="T1071" i="1"/>
  <c r="S1071" i="1"/>
  <c r="R1071" i="1"/>
  <c r="O1071" i="1"/>
  <c r="N1071" i="1"/>
  <c r="M1071" i="1"/>
  <c r="T1070" i="1"/>
  <c r="S1070" i="1"/>
  <c r="R1070" i="1"/>
  <c r="O1070" i="1"/>
  <c r="N1070" i="1"/>
  <c r="M1070" i="1"/>
  <c r="T1069" i="1"/>
  <c r="S1069" i="1"/>
  <c r="R1069" i="1"/>
  <c r="O1069" i="1"/>
  <c r="N1069" i="1"/>
  <c r="M1069" i="1"/>
  <c r="T1068" i="1"/>
  <c r="S1068" i="1"/>
  <c r="R1068" i="1"/>
  <c r="O1068" i="1"/>
  <c r="N1068" i="1"/>
  <c r="M1068" i="1"/>
  <c r="T1067" i="1"/>
  <c r="S1067" i="1"/>
  <c r="R1067" i="1"/>
  <c r="O1067" i="1"/>
  <c r="N1067" i="1"/>
  <c r="M1067" i="1"/>
  <c r="T1066" i="1"/>
  <c r="S1066" i="1"/>
  <c r="R1066" i="1"/>
  <c r="O1066" i="1"/>
  <c r="N1066" i="1"/>
  <c r="M1066" i="1"/>
  <c r="T1065" i="1"/>
  <c r="S1065" i="1"/>
  <c r="R1065" i="1"/>
  <c r="O1065" i="1"/>
  <c r="N1065" i="1"/>
  <c r="M1065" i="1"/>
  <c r="T1064" i="1"/>
  <c r="S1064" i="1"/>
  <c r="R1064" i="1"/>
  <c r="O1064" i="1"/>
  <c r="N1064" i="1"/>
  <c r="M1064" i="1"/>
  <c r="T1063" i="1"/>
  <c r="S1063" i="1"/>
  <c r="R1063" i="1"/>
  <c r="O1063" i="1"/>
  <c r="N1063" i="1"/>
  <c r="M1063" i="1"/>
  <c r="T1062" i="1"/>
  <c r="S1062" i="1"/>
  <c r="R1062" i="1"/>
  <c r="O1062" i="1"/>
  <c r="N1062" i="1"/>
  <c r="M1062" i="1"/>
  <c r="T1061" i="1"/>
  <c r="S1061" i="1"/>
  <c r="R1061" i="1"/>
  <c r="O1061" i="1"/>
  <c r="N1061" i="1"/>
  <c r="M1061" i="1"/>
  <c r="T1060" i="1"/>
  <c r="S1060" i="1"/>
  <c r="R1060" i="1"/>
  <c r="O1060" i="1"/>
  <c r="N1060" i="1"/>
  <c r="M1060" i="1"/>
  <c r="T1059" i="1"/>
  <c r="S1059" i="1"/>
  <c r="R1059" i="1"/>
  <c r="O1059" i="1"/>
  <c r="N1059" i="1"/>
  <c r="M1059" i="1"/>
  <c r="T1058" i="1"/>
  <c r="S1058" i="1"/>
  <c r="R1058" i="1"/>
  <c r="O1058" i="1"/>
  <c r="N1058" i="1"/>
  <c r="M1058" i="1"/>
  <c r="T1057" i="1"/>
  <c r="S1057" i="1"/>
  <c r="R1057" i="1"/>
  <c r="O1057" i="1"/>
  <c r="N1057" i="1"/>
  <c r="M1057" i="1"/>
  <c r="T1056" i="1"/>
  <c r="S1056" i="1"/>
  <c r="R1056" i="1"/>
  <c r="O1056" i="1"/>
  <c r="N1056" i="1"/>
  <c r="M1056" i="1"/>
  <c r="T1055" i="1"/>
  <c r="S1055" i="1"/>
  <c r="R1055" i="1"/>
  <c r="O1055" i="1"/>
  <c r="N1055" i="1"/>
  <c r="M1055" i="1"/>
  <c r="T1054" i="1"/>
  <c r="S1054" i="1"/>
  <c r="R1054" i="1"/>
  <c r="O1054" i="1"/>
  <c r="N1054" i="1"/>
  <c r="M1054" i="1"/>
  <c r="T1053" i="1"/>
  <c r="S1053" i="1"/>
  <c r="R1053" i="1"/>
  <c r="O1053" i="1"/>
  <c r="N1053" i="1"/>
  <c r="M1053" i="1"/>
  <c r="T1052" i="1"/>
  <c r="S1052" i="1"/>
  <c r="R1052" i="1"/>
  <c r="O1052" i="1"/>
  <c r="N1052" i="1"/>
  <c r="M1052" i="1"/>
  <c r="T1051" i="1"/>
  <c r="S1051" i="1"/>
  <c r="R1051" i="1"/>
  <c r="O1051" i="1"/>
  <c r="N1051" i="1"/>
  <c r="M1051" i="1"/>
  <c r="T1050" i="1"/>
  <c r="S1050" i="1"/>
  <c r="R1050" i="1"/>
  <c r="O1050" i="1"/>
  <c r="N1050" i="1"/>
  <c r="M1050" i="1"/>
  <c r="T1049" i="1"/>
  <c r="S1049" i="1"/>
  <c r="R1049" i="1"/>
  <c r="O1049" i="1"/>
  <c r="N1049" i="1"/>
  <c r="M1049" i="1"/>
  <c r="T1048" i="1"/>
  <c r="S1048" i="1"/>
  <c r="R1048" i="1"/>
  <c r="O1048" i="1"/>
  <c r="N1048" i="1"/>
  <c r="M1048" i="1"/>
  <c r="T1047" i="1"/>
  <c r="S1047" i="1"/>
  <c r="R1047" i="1"/>
  <c r="O1047" i="1"/>
  <c r="N1047" i="1"/>
  <c r="M1047" i="1"/>
  <c r="T1046" i="1"/>
  <c r="S1046" i="1"/>
  <c r="R1046" i="1"/>
  <c r="O1046" i="1"/>
  <c r="N1046" i="1"/>
  <c r="M1046" i="1"/>
  <c r="T1045" i="1"/>
  <c r="S1045" i="1"/>
  <c r="R1045" i="1"/>
  <c r="O1045" i="1"/>
  <c r="N1045" i="1"/>
  <c r="M1045" i="1"/>
  <c r="T1044" i="1"/>
  <c r="S1044" i="1"/>
  <c r="R1044" i="1"/>
  <c r="O1044" i="1"/>
  <c r="N1044" i="1"/>
  <c r="M1044" i="1"/>
  <c r="T1043" i="1"/>
  <c r="S1043" i="1"/>
  <c r="R1043" i="1"/>
  <c r="O1043" i="1"/>
  <c r="N1043" i="1"/>
  <c r="M1043" i="1"/>
  <c r="T1042" i="1"/>
  <c r="S1042" i="1"/>
  <c r="R1042" i="1"/>
  <c r="O1042" i="1"/>
  <c r="N1042" i="1"/>
  <c r="M1042" i="1"/>
  <c r="T1041" i="1"/>
  <c r="S1041" i="1"/>
  <c r="R1041" i="1"/>
  <c r="O1041" i="1"/>
  <c r="N1041" i="1"/>
  <c r="M1041" i="1"/>
  <c r="T1040" i="1"/>
  <c r="S1040" i="1"/>
  <c r="R1040" i="1"/>
  <c r="O1040" i="1"/>
  <c r="N1040" i="1"/>
  <c r="M1040" i="1"/>
  <c r="T1039" i="1"/>
  <c r="S1039" i="1"/>
  <c r="R1039" i="1"/>
  <c r="O1039" i="1"/>
  <c r="N1039" i="1"/>
  <c r="M1039" i="1"/>
  <c r="T1038" i="1"/>
  <c r="S1038" i="1"/>
  <c r="R1038" i="1"/>
  <c r="O1038" i="1"/>
  <c r="N1038" i="1"/>
  <c r="M1038" i="1"/>
  <c r="T1037" i="1"/>
  <c r="S1037" i="1"/>
  <c r="R1037" i="1"/>
  <c r="O1037" i="1"/>
  <c r="N1037" i="1"/>
  <c r="M1037" i="1"/>
  <c r="T1036" i="1"/>
  <c r="S1036" i="1"/>
  <c r="R1036" i="1"/>
  <c r="O1036" i="1"/>
  <c r="N1036" i="1"/>
  <c r="M1036" i="1"/>
  <c r="T1035" i="1"/>
  <c r="S1035" i="1"/>
  <c r="R1035" i="1"/>
  <c r="O1035" i="1"/>
  <c r="N1035" i="1"/>
  <c r="M1035" i="1"/>
  <c r="T1034" i="1"/>
  <c r="S1034" i="1"/>
  <c r="R1034" i="1"/>
  <c r="O1034" i="1"/>
  <c r="N1034" i="1"/>
  <c r="M1034" i="1"/>
  <c r="T1033" i="1"/>
  <c r="S1033" i="1"/>
  <c r="R1033" i="1"/>
  <c r="O1033" i="1"/>
  <c r="N1033" i="1"/>
  <c r="M1033" i="1"/>
  <c r="T1032" i="1"/>
  <c r="S1032" i="1"/>
  <c r="R1032" i="1"/>
  <c r="O1032" i="1"/>
  <c r="N1032" i="1"/>
  <c r="M1032" i="1"/>
  <c r="T1031" i="1"/>
  <c r="S1031" i="1"/>
  <c r="R1031" i="1"/>
  <c r="O1031" i="1"/>
  <c r="N1031" i="1"/>
  <c r="M1031" i="1"/>
  <c r="T1030" i="1"/>
  <c r="S1030" i="1"/>
  <c r="R1030" i="1"/>
  <c r="O1030" i="1"/>
  <c r="N1030" i="1"/>
  <c r="M1030" i="1"/>
  <c r="T1029" i="1"/>
  <c r="S1029" i="1"/>
  <c r="R1029" i="1"/>
  <c r="O1029" i="1"/>
  <c r="N1029" i="1"/>
  <c r="M1029" i="1"/>
  <c r="T1028" i="1"/>
  <c r="S1028" i="1"/>
  <c r="R1028" i="1"/>
  <c r="O1028" i="1"/>
  <c r="N1028" i="1"/>
  <c r="M1028" i="1"/>
  <c r="T1027" i="1"/>
  <c r="S1027" i="1"/>
  <c r="R1027" i="1"/>
  <c r="O1027" i="1"/>
  <c r="N1027" i="1"/>
  <c r="M1027" i="1"/>
  <c r="T1026" i="1"/>
  <c r="S1026" i="1"/>
  <c r="R1026" i="1"/>
  <c r="O1026" i="1"/>
  <c r="N1026" i="1"/>
  <c r="M1026" i="1"/>
  <c r="T1025" i="1"/>
  <c r="S1025" i="1"/>
  <c r="R1025" i="1"/>
  <c r="O1025" i="1"/>
  <c r="N1025" i="1"/>
  <c r="M1025" i="1"/>
  <c r="T1024" i="1"/>
  <c r="S1024" i="1"/>
  <c r="R1024" i="1"/>
  <c r="O1024" i="1"/>
  <c r="N1024" i="1"/>
  <c r="M1024" i="1"/>
  <c r="T1023" i="1"/>
  <c r="S1023" i="1"/>
  <c r="R1023" i="1"/>
  <c r="O1023" i="1"/>
  <c r="N1023" i="1"/>
  <c r="M1023" i="1"/>
  <c r="T1022" i="1"/>
  <c r="S1022" i="1"/>
  <c r="R1022" i="1"/>
  <c r="O1022" i="1"/>
  <c r="N1022" i="1"/>
  <c r="M1022" i="1"/>
  <c r="T1021" i="1"/>
  <c r="S1021" i="1"/>
  <c r="R1021" i="1"/>
  <c r="O1021" i="1"/>
  <c r="N1021" i="1"/>
  <c r="M1021" i="1"/>
  <c r="T1020" i="1"/>
  <c r="S1020" i="1"/>
  <c r="R1020" i="1"/>
  <c r="O1020" i="1"/>
  <c r="N1020" i="1"/>
  <c r="M1020" i="1"/>
  <c r="T1019" i="1"/>
  <c r="S1019" i="1"/>
  <c r="R1019" i="1"/>
  <c r="O1019" i="1"/>
  <c r="N1019" i="1"/>
  <c r="M1019" i="1"/>
  <c r="T1018" i="1"/>
  <c r="S1018" i="1"/>
  <c r="R1018" i="1"/>
  <c r="O1018" i="1"/>
  <c r="N1018" i="1"/>
  <c r="M1018" i="1"/>
  <c r="T1017" i="1"/>
  <c r="S1017" i="1"/>
  <c r="R1017" i="1"/>
  <c r="O1017" i="1"/>
  <c r="N1017" i="1"/>
  <c r="M1017" i="1"/>
  <c r="T1016" i="1"/>
  <c r="S1016" i="1"/>
  <c r="R1016" i="1"/>
  <c r="O1016" i="1"/>
  <c r="N1016" i="1"/>
  <c r="M1016" i="1"/>
  <c r="T1015" i="1"/>
  <c r="S1015" i="1"/>
  <c r="R1015" i="1"/>
  <c r="O1015" i="1"/>
  <c r="N1015" i="1"/>
  <c r="M1015" i="1"/>
  <c r="T1014" i="1"/>
  <c r="S1014" i="1"/>
  <c r="R1014" i="1"/>
  <c r="O1014" i="1"/>
  <c r="N1014" i="1"/>
  <c r="M1014" i="1"/>
  <c r="T1013" i="1"/>
  <c r="S1013" i="1"/>
  <c r="R1013" i="1"/>
  <c r="O1013" i="1"/>
  <c r="N1013" i="1"/>
  <c r="M1013" i="1"/>
  <c r="T1012" i="1"/>
  <c r="S1012" i="1"/>
  <c r="R1012" i="1"/>
  <c r="O1012" i="1"/>
  <c r="N1012" i="1"/>
  <c r="M1012" i="1"/>
  <c r="T1011" i="1"/>
  <c r="S1011" i="1"/>
  <c r="R1011" i="1"/>
  <c r="O1011" i="1"/>
  <c r="N1011" i="1"/>
  <c r="M1011" i="1"/>
  <c r="T1010" i="1"/>
  <c r="S1010" i="1"/>
  <c r="R1010" i="1"/>
  <c r="O1010" i="1"/>
  <c r="N1010" i="1"/>
  <c r="M1010" i="1"/>
  <c r="T1009" i="1"/>
  <c r="S1009" i="1"/>
  <c r="R1009" i="1"/>
  <c r="O1009" i="1"/>
  <c r="N1009" i="1"/>
  <c r="M1009" i="1"/>
  <c r="T1008" i="1"/>
  <c r="S1008" i="1"/>
  <c r="R1008" i="1"/>
  <c r="O1008" i="1"/>
  <c r="N1008" i="1"/>
  <c r="M1008" i="1"/>
  <c r="T1007" i="1"/>
  <c r="S1007" i="1"/>
  <c r="R1007" i="1"/>
  <c r="O1007" i="1"/>
  <c r="N1007" i="1"/>
  <c r="M1007" i="1"/>
  <c r="T1006" i="1"/>
  <c r="S1006" i="1"/>
  <c r="R1006" i="1"/>
  <c r="O1006" i="1"/>
  <c r="N1006" i="1"/>
  <c r="M1006" i="1"/>
  <c r="T1005" i="1"/>
  <c r="S1005" i="1"/>
  <c r="R1005" i="1"/>
  <c r="O1005" i="1"/>
  <c r="N1005" i="1"/>
  <c r="M1005" i="1"/>
  <c r="T1004" i="1"/>
  <c r="S1004" i="1"/>
  <c r="R1004" i="1"/>
  <c r="O1004" i="1"/>
  <c r="N1004" i="1"/>
  <c r="M1004" i="1"/>
  <c r="T1003" i="1"/>
  <c r="S1003" i="1"/>
  <c r="R1003" i="1"/>
  <c r="O1003" i="1"/>
  <c r="N1003" i="1"/>
  <c r="M1003" i="1"/>
  <c r="T1002" i="1"/>
  <c r="S1002" i="1"/>
  <c r="R1002" i="1"/>
  <c r="O1002" i="1"/>
  <c r="N1002" i="1"/>
  <c r="M1002" i="1"/>
  <c r="T1001" i="1"/>
  <c r="S1001" i="1"/>
  <c r="R1001" i="1"/>
  <c r="O1001" i="1"/>
  <c r="N1001" i="1"/>
  <c r="M1001" i="1"/>
  <c r="T1000" i="1"/>
  <c r="S1000" i="1"/>
  <c r="R1000" i="1"/>
  <c r="O1000" i="1"/>
  <c r="N1000" i="1"/>
  <c r="M1000" i="1"/>
  <c r="T999" i="1"/>
  <c r="S999" i="1"/>
  <c r="R999" i="1"/>
  <c r="O999" i="1"/>
  <c r="N999" i="1"/>
  <c r="M999" i="1"/>
  <c r="T998" i="1"/>
  <c r="S998" i="1"/>
  <c r="R998" i="1"/>
  <c r="O998" i="1"/>
  <c r="N998" i="1"/>
  <c r="M998" i="1"/>
  <c r="T997" i="1"/>
  <c r="S997" i="1"/>
  <c r="R997" i="1"/>
  <c r="O997" i="1"/>
  <c r="N997" i="1"/>
  <c r="M997" i="1"/>
  <c r="T996" i="1"/>
  <c r="S996" i="1"/>
  <c r="R996" i="1"/>
  <c r="O996" i="1"/>
  <c r="N996" i="1"/>
  <c r="M996" i="1"/>
  <c r="T995" i="1"/>
  <c r="S995" i="1"/>
  <c r="R995" i="1"/>
  <c r="O995" i="1"/>
  <c r="N995" i="1"/>
  <c r="M995" i="1"/>
  <c r="T994" i="1"/>
  <c r="S994" i="1"/>
  <c r="R994" i="1"/>
  <c r="O994" i="1"/>
  <c r="N994" i="1"/>
  <c r="M994" i="1"/>
  <c r="T993" i="1"/>
  <c r="S993" i="1"/>
  <c r="R993" i="1"/>
  <c r="O993" i="1"/>
  <c r="N993" i="1"/>
  <c r="M993" i="1"/>
  <c r="T992" i="1"/>
  <c r="S992" i="1"/>
  <c r="R992" i="1"/>
  <c r="O992" i="1"/>
  <c r="N992" i="1"/>
  <c r="M992" i="1"/>
  <c r="T991" i="1"/>
  <c r="S991" i="1"/>
  <c r="R991" i="1"/>
  <c r="O991" i="1"/>
  <c r="N991" i="1"/>
  <c r="M991" i="1"/>
  <c r="T990" i="1"/>
  <c r="S990" i="1"/>
  <c r="R990" i="1"/>
  <c r="O990" i="1"/>
  <c r="N990" i="1"/>
  <c r="M990" i="1"/>
  <c r="T989" i="1"/>
  <c r="S989" i="1"/>
  <c r="R989" i="1"/>
  <c r="O989" i="1"/>
  <c r="N989" i="1"/>
  <c r="M989" i="1"/>
  <c r="T988" i="1"/>
  <c r="S988" i="1"/>
  <c r="R988" i="1"/>
  <c r="O988" i="1"/>
  <c r="N988" i="1"/>
  <c r="M988" i="1"/>
  <c r="T987" i="1"/>
  <c r="S987" i="1"/>
  <c r="R987" i="1"/>
  <c r="O987" i="1"/>
  <c r="N987" i="1"/>
  <c r="M987" i="1"/>
  <c r="T986" i="1"/>
  <c r="S986" i="1"/>
  <c r="R986" i="1"/>
  <c r="O986" i="1"/>
  <c r="N986" i="1"/>
  <c r="M986" i="1"/>
  <c r="T985" i="1"/>
  <c r="S985" i="1"/>
  <c r="R985" i="1"/>
  <c r="O985" i="1"/>
  <c r="N985" i="1"/>
  <c r="M985" i="1"/>
  <c r="T984" i="1"/>
  <c r="S984" i="1"/>
  <c r="R984" i="1"/>
  <c r="O984" i="1"/>
  <c r="N984" i="1"/>
  <c r="M984" i="1"/>
  <c r="T983" i="1"/>
  <c r="S983" i="1"/>
  <c r="R983" i="1"/>
  <c r="O983" i="1"/>
  <c r="N983" i="1"/>
  <c r="M983" i="1"/>
  <c r="T982" i="1"/>
  <c r="S982" i="1"/>
  <c r="R982" i="1"/>
  <c r="O982" i="1"/>
  <c r="N982" i="1"/>
  <c r="M982" i="1"/>
  <c r="T981" i="1"/>
  <c r="S981" i="1"/>
  <c r="R981" i="1"/>
  <c r="O981" i="1"/>
  <c r="N981" i="1"/>
  <c r="M981" i="1"/>
  <c r="T980" i="1"/>
  <c r="S980" i="1"/>
  <c r="R980" i="1"/>
  <c r="O980" i="1"/>
  <c r="N980" i="1"/>
  <c r="M980" i="1"/>
  <c r="T979" i="1"/>
  <c r="S979" i="1"/>
  <c r="R979" i="1"/>
  <c r="O979" i="1"/>
  <c r="N979" i="1"/>
  <c r="M979" i="1"/>
  <c r="T978" i="1"/>
  <c r="S978" i="1"/>
  <c r="R978" i="1"/>
  <c r="O978" i="1"/>
  <c r="N978" i="1"/>
  <c r="M978" i="1"/>
  <c r="T977" i="1"/>
  <c r="S977" i="1"/>
  <c r="R977" i="1"/>
  <c r="O977" i="1"/>
  <c r="N977" i="1"/>
  <c r="M977" i="1"/>
  <c r="T976" i="1"/>
  <c r="S976" i="1"/>
  <c r="R976" i="1"/>
  <c r="O976" i="1"/>
  <c r="N976" i="1"/>
  <c r="M976" i="1"/>
  <c r="T975" i="1"/>
  <c r="S975" i="1"/>
  <c r="R975" i="1"/>
  <c r="O975" i="1"/>
  <c r="N975" i="1"/>
  <c r="M975" i="1"/>
  <c r="T974" i="1"/>
  <c r="S974" i="1"/>
  <c r="R974" i="1"/>
  <c r="O974" i="1"/>
  <c r="N974" i="1"/>
  <c r="M974" i="1"/>
  <c r="T973" i="1"/>
  <c r="S973" i="1"/>
  <c r="R973" i="1"/>
  <c r="O973" i="1"/>
  <c r="N973" i="1"/>
  <c r="M973" i="1"/>
  <c r="T972" i="1"/>
  <c r="S972" i="1"/>
  <c r="R972" i="1"/>
  <c r="O972" i="1"/>
  <c r="N972" i="1"/>
  <c r="M972" i="1"/>
  <c r="T971" i="1"/>
  <c r="S971" i="1"/>
  <c r="R971" i="1"/>
  <c r="O971" i="1"/>
  <c r="N971" i="1"/>
  <c r="M971" i="1"/>
  <c r="T970" i="1"/>
  <c r="S970" i="1"/>
  <c r="R970" i="1"/>
  <c r="O970" i="1"/>
  <c r="N970" i="1"/>
  <c r="M970" i="1"/>
  <c r="T969" i="1"/>
  <c r="S969" i="1"/>
  <c r="R969" i="1"/>
  <c r="O969" i="1"/>
  <c r="N969" i="1"/>
  <c r="M969" i="1"/>
  <c r="T968" i="1"/>
  <c r="S968" i="1"/>
  <c r="R968" i="1"/>
  <c r="O968" i="1"/>
  <c r="N968" i="1"/>
  <c r="M968" i="1"/>
  <c r="T967" i="1"/>
  <c r="S967" i="1"/>
  <c r="R967" i="1"/>
  <c r="O967" i="1"/>
  <c r="N967" i="1"/>
  <c r="M967" i="1"/>
  <c r="T966" i="1"/>
  <c r="S966" i="1"/>
  <c r="R966" i="1"/>
  <c r="O966" i="1"/>
  <c r="N966" i="1"/>
  <c r="M966" i="1"/>
  <c r="T965" i="1"/>
  <c r="S965" i="1"/>
  <c r="R965" i="1"/>
  <c r="O965" i="1"/>
  <c r="N965" i="1"/>
  <c r="M965" i="1"/>
  <c r="T964" i="1"/>
  <c r="S964" i="1"/>
  <c r="R964" i="1"/>
  <c r="O964" i="1"/>
  <c r="N964" i="1"/>
  <c r="M964" i="1"/>
  <c r="T963" i="1"/>
  <c r="S963" i="1"/>
  <c r="R963" i="1"/>
  <c r="O963" i="1"/>
  <c r="N963" i="1"/>
  <c r="M963" i="1"/>
  <c r="T962" i="1"/>
  <c r="S962" i="1"/>
  <c r="R962" i="1"/>
  <c r="O962" i="1"/>
  <c r="N962" i="1"/>
  <c r="M962" i="1"/>
  <c r="T961" i="1"/>
  <c r="S961" i="1"/>
  <c r="R961" i="1"/>
  <c r="O961" i="1"/>
  <c r="N961" i="1"/>
  <c r="M961" i="1"/>
  <c r="T960" i="1"/>
  <c r="S960" i="1"/>
  <c r="R960" i="1"/>
  <c r="O960" i="1"/>
  <c r="N960" i="1"/>
  <c r="M960" i="1"/>
  <c r="T959" i="1"/>
  <c r="S959" i="1"/>
  <c r="R959" i="1"/>
  <c r="O959" i="1"/>
  <c r="N959" i="1"/>
  <c r="M959" i="1"/>
  <c r="T958" i="1"/>
  <c r="S958" i="1"/>
  <c r="R958" i="1"/>
  <c r="O958" i="1"/>
  <c r="N958" i="1"/>
  <c r="M958" i="1"/>
  <c r="T957" i="1"/>
  <c r="S957" i="1"/>
  <c r="R957" i="1"/>
  <c r="O957" i="1"/>
  <c r="N957" i="1"/>
  <c r="M957" i="1"/>
  <c r="T956" i="1"/>
  <c r="S956" i="1"/>
  <c r="R956" i="1"/>
  <c r="O956" i="1"/>
  <c r="N956" i="1"/>
  <c r="M956" i="1"/>
  <c r="T955" i="1"/>
  <c r="S955" i="1"/>
  <c r="R955" i="1"/>
  <c r="O955" i="1"/>
  <c r="N955" i="1"/>
  <c r="M955" i="1"/>
  <c r="T954" i="1"/>
  <c r="S954" i="1"/>
  <c r="R954" i="1"/>
  <c r="O954" i="1"/>
  <c r="N954" i="1"/>
  <c r="M954" i="1"/>
  <c r="T953" i="1"/>
  <c r="S953" i="1"/>
  <c r="R953" i="1"/>
  <c r="O953" i="1"/>
  <c r="N953" i="1"/>
  <c r="M953" i="1"/>
  <c r="T952" i="1"/>
  <c r="S952" i="1"/>
  <c r="R952" i="1"/>
  <c r="O952" i="1"/>
  <c r="N952" i="1"/>
  <c r="M952" i="1"/>
  <c r="T951" i="1"/>
  <c r="S951" i="1"/>
  <c r="R951" i="1"/>
  <c r="O951" i="1"/>
  <c r="N951" i="1"/>
  <c r="M951" i="1"/>
  <c r="T950" i="1"/>
  <c r="S950" i="1"/>
  <c r="R950" i="1"/>
  <c r="O950" i="1"/>
  <c r="N950" i="1"/>
  <c r="M950" i="1"/>
  <c r="T949" i="1"/>
  <c r="S949" i="1"/>
  <c r="R949" i="1"/>
  <c r="O949" i="1"/>
  <c r="N949" i="1"/>
  <c r="M949" i="1"/>
  <c r="T948" i="1"/>
  <c r="S948" i="1"/>
  <c r="R948" i="1"/>
  <c r="O948" i="1"/>
  <c r="N948" i="1"/>
  <c r="M948" i="1"/>
  <c r="T947" i="1"/>
  <c r="S947" i="1"/>
  <c r="R947" i="1"/>
  <c r="O947" i="1"/>
  <c r="N947" i="1"/>
  <c r="M947" i="1"/>
  <c r="T946" i="1"/>
  <c r="S946" i="1"/>
  <c r="R946" i="1"/>
  <c r="O946" i="1"/>
  <c r="N946" i="1"/>
  <c r="M946" i="1"/>
  <c r="T945" i="1"/>
  <c r="S945" i="1"/>
  <c r="R945" i="1"/>
  <c r="O945" i="1"/>
  <c r="N945" i="1"/>
  <c r="M945" i="1"/>
  <c r="T944" i="1"/>
  <c r="S944" i="1"/>
  <c r="R944" i="1"/>
  <c r="O944" i="1"/>
  <c r="N944" i="1"/>
  <c r="M944" i="1"/>
  <c r="T943" i="1"/>
  <c r="S943" i="1"/>
  <c r="R943" i="1"/>
  <c r="O943" i="1"/>
  <c r="N943" i="1"/>
  <c r="M943" i="1"/>
  <c r="T942" i="1"/>
  <c r="S942" i="1"/>
  <c r="R942" i="1"/>
  <c r="O942" i="1"/>
  <c r="N942" i="1"/>
  <c r="M942" i="1"/>
  <c r="T941" i="1"/>
  <c r="S941" i="1"/>
  <c r="R941" i="1"/>
  <c r="O941" i="1"/>
  <c r="N941" i="1"/>
  <c r="M941" i="1"/>
  <c r="T940" i="1"/>
  <c r="S940" i="1"/>
  <c r="R940" i="1"/>
  <c r="O940" i="1"/>
  <c r="N940" i="1"/>
  <c r="M940" i="1"/>
  <c r="T939" i="1"/>
  <c r="S939" i="1"/>
  <c r="R939" i="1"/>
  <c r="O939" i="1"/>
  <c r="N939" i="1"/>
  <c r="M939" i="1"/>
  <c r="T938" i="1"/>
  <c r="S938" i="1"/>
  <c r="R938" i="1"/>
  <c r="O938" i="1"/>
  <c r="N938" i="1"/>
  <c r="M938" i="1"/>
  <c r="T937" i="1"/>
  <c r="S937" i="1"/>
  <c r="R937" i="1"/>
  <c r="O937" i="1"/>
  <c r="N937" i="1"/>
  <c r="M937" i="1"/>
  <c r="T936" i="1"/>
  <c r="S936" i="1"/>
  <c r="R936" i="1"/>
  <c r="O936" i="1"/>
  <c r="N936" i="1"/>
  <c r="M936" i="1"/>
  <c r="T935" i="1"/>
  <c r="S935" i="1"/>
  <c r="R935" i="1"/>
  <c r="O935" i="1"/>
  <c r="N935" i="1"/>
  <c r="M935" i="1"/>
  <c r="T934" i="1"/>
  <c r="S934" i="1"/>
  <c r="R934" i="1"/>
  <c r="O934" i="1"/>
  <c r="N934" i="1"/>
  <c r="M934" i="1"/>
  <c r="T933" i="1"/>
  <c r="S933" i="1"/>
  <c r="R933" i="1"/>
  <c r="O933" i="1"/>
  <c r="N933" i="1"/>
  <c r="M933" i="1"/>
  <c r="T932" i="1"/>
  <c r="S932" i="1"/>
  <c r="R932" i="1"/>
  <c r="O932" i="1"/>
  <c r="N932" i="1"/>
  <c r="M932" i="1"/>
  <c r="T931" i="1"/>
  <c r="S931" i="1"/>
  <c r="R931" i="1"/>
  <c r="O931" i="1"/>
  <c r="N931" i="1"/>
  <c r="M931" i="1"/>
  <c r="T930" i="1"/>
  <c r="S930" i="1"/>
  <c r="R930" i="1"/>
  <c r="O930" i="1"/>
  <c r="N930" i="1"/>
  <c r="M930" i="1"/>
  <c r="T929" i="1"/>
  <c r="S929" i="1"/>
  <c r="R929" i="1"/>
  <c r="O929" i="1"/>
  <c r="N929" i="1"/>
  <c r="M929" i="1"/>
  <c r="T928" i="1"/>
  <c r="S928" i="1"/>
  <c r="R928" i="1"/>
  <c r="O928" i="1"/>
  <c r="N928" i="1"/>
  <c r="M928" i="1"/>
  <c r="T927" i="1"/>
  <c r="S927" i="1"/>
  <c r="R927" i="1"/>
  <c r="O927" i="1"/>
  <c r="N927" i="1"/>
  <c r="M927" i="1"/>
  <c r="T926" i="1"/>
  <c r="S926" i="1"/>
  <c r="R926" i="1"/>
  <c r="O926" i="1"/>
  <c r="N926" i="1"/>
  <c r="M926" i="1"/>
  <c r="T925" i="1"/>
  <c r="S925" i="1"/>
  <c r="R925" i="1"/>
  <c r="O925" i="1"/>
  <c r="N925" i="1"/>
  <c r="M925" i="1"/>
  <c r="T924" i="1"/>
  <c r="S924" i="1"/>
  <c r="R924" i="1"/>
  <c r="O924" i="1"/>
  <c r="N924" i="1"/>
  <c r="M924" i="1"/>
  <c r="T923" i="1"/>
  <c r="S923" i="1"/>
  <c r="R923" i="1"/>
  <c r="O923" i="1"/>
  <c r="N923" i="1"/>
  <c r="M923" i="1"/>
  <c r="T922" i="1"/>
  <c r="S922" i="1"/>
  <c r="R922" i="1"/>
  <c r="O922" i="1"/>
  <c r="N922" i="1"/>
  <c r="M922" i="1"/>
  <c r="T921" i="1"/>
  <c r="S921" i="1"/>
  <c r="R921" i="1"/>
  <c r="O921" i="1"/>
  <c r="N921" i="1"/>
  <c r="M921" i="1"/>
  <c r="T920" i="1"/>
  <c r="S920" i="1"/>
  <c r="R920" i="1"/>
  <c r="O920" i="1"/>
  <c r="N920" i="1"/>
  <c r="M920" i="1"/>
  <c r="T919" i="1"/>
  <c r="S919" i="1"/>
  <c r="R919" i="1"/>
  <c r="O919" i="1"/>
  <c r="N919" i="1"/>
  <c r="M919" i="1"/>
  <c r="T918" i="1"/>
  <c r="S918" i="1"/>
  <c r="R918" i="1"/>
  <c r="O918" i="1"/>
  <c r="N918" i="1"/>
  <c r="M918" i="1"/>
  <c r="T917" i="1"/>
  <c r="S917" i="1"/>
  <c r="R917" i="1"/>
  <c r="O917" i="1"/>
  <c r="N917" i="1"/>
  <c r="M917" i="1"/>
  <c r="T916" i="1"/>
  <c r="S916" i="1"/>
  <c r="R916" i="1"/>
  <c r="O916" i="1"/>
  <c r="N916" i="1"/>
  <c r="M916" i="1"/>
  <c r="T915" i="1"/>
  <c r="S915" i="1"/>
  <c r="R915" i="1"/>
  <c r="O915" i="1"/>
  <c r="N915" i="1"/>
  <c r="M915" i="1"/>
  <c r="T914" i="1"/>
  <c r="S914" i="1"/>
  <c r="R914" i="1"/>
  <c r="O914" i="1"/>
  <c r="N914" i="1"/>
  <c r="M914" i="1"/>
  <c r="T913" i="1"/>
  <c r="S913" i="1"/>
  <c r="R913" i="1"/>
  <c r="O913" i="1"/>
  <c r="N913" i="1"/>
  <c r="M913" i="1"/>
  <c r="T912" i="1"/>
  <c r="S912" i="1"/>
  <c r="R912" i="1"/>
  <c r="O912" i="1"/>
  <c r="N912" i="1"/>
  <c r="M912" i="1"/>
  <c r="T911" i="1"/>
  <c r="S911" i="1"/>
  <c r="R911" i="1"/>
  <c r="O911" i="1"/>
  <c r="N911" i="1"/>
  <c r="M911" i="1"/>
  <c r="T910" i="1"/>
  <c r="S910" i="1"/>
  <c r="R910" i="1"/>
  <c r="O910" i="1"/>
  <c r="N910" i="1"/>
  <c r="M910" i="1"/>
  <c r="T909" i="1"/>
  <c r="S909" i="1"/>
  <c r="R909" i="1"/>
  <c r="O909" i="1"/>
  <c r="N909" i="1"/>
  <c r="M909" i="1"/>
  <c r="T908" i="1"/>
  <c r="S908" i="1"/>
  <c r="R908" i="1"/>
  <c r="O908" i="1"/>
  <c r="N908" i="1"/>
  <c r="M908" i="1"/>
  <c r="T907" i="1"/>
  <c r="S907" i="1"/>
  <c r="R907" i="1"/>
  <c r="O907" i="1"/>
  <c r="N907" i="1"/>
  <c r="M907" i="1"/>
  <c r="T906" i="1"/>
  <c r="S906" i="1"/>
  <c r="R906" i="1"/>
  <c r="O906" i="1"/>
  <c r="N906" i="1"/>
  <c r="M906" i="1"/>
  <c r="T905" i="1"/>
  <c r="S905" i="1"/>
  <c r="R905" i="1"/>
  <c r="O905" i="1"/>
  <c r="N905" i="1"/>
  <c r="M905" i="1"/>
  <c r="T904" i="1"/>
  <c r="S904" i="1"/>
  <c r="R904" i="1"/>
  <c r="O904" i="1"/>
  <c r="N904" i="1"/>
  <c r="M904" i="1"/>
  <c r="T903" i="1"/>
  <c r="S903" i="1"/>
  <c r="R903" i="1"/>
  <c r="O903" i="1"/>
  <c r="N903" i="1"/>
  <c r="M903" i="1"/>
  <c r="T902" i="1"/>
  <c r="S902" i="1"/>
  <c r="R902" i="1"/>
  <c r="O902" i="1"/>
  <c r="N902" i="1"/>
  <c r="M902" i="1"/>
  <c r="T901" i="1"/>
  <c r="S901" i="1"/>
  <c r="R901" i="1"/>
  <c r="O901" i="1"/>
  <c r="N901" i="1"/>
  <c r="M901" i="1"/>
  <c r="T900" i="1"/>
  <c r="S900" i="1"/>
  <c r="R900" i="1"/>
  <c r="O900" i="1"/>
  <c r="N900" i="1"/>
  <c r="M900" i="1"/>
  <c r="T899" i="1"/>
  <c r="S899" i="1"/>
  <c r="R899" i="1"/>
  <c r="O899" i="1"/>
  <c r="N899" i="1"/>
  <c r="M899" i="1"/>
  <c r="T898" i="1"/>
  <c r="S898" i="1"/>
  <c r="R898" i="1"/>
  <c r="O898" i="1"/>
  <c r="N898" i="1"/>
  <c r="M898" i="1"/>
  <c r="T897" i="1"/>
  <c r="S897" i="1"/>
  <c r="R897" i="1"/>
  <c r="O897" i="1"/>
  <c r="N897" i="1"/>
  <c r="M897" i="1"/>
  <c r="T896" i="1"/>
  <c r="S896" i="1"/>
  <c r="R896" i="1"/>
  <c r="O896" i="1"/>
  <c r="N896" i="1"/>
  <c r="M896" i="1"/>
  <c r="T895" i="1"/>
  <c r="S895" i="1"/>
  <c r="R895" i="1"/>
  <c r="O895" i="1"/>
  <c r="N895" i="1"/>
  <c r="M895" i="1"/>
  <c r="T894" i="1"/>
  <c r="S894" i="1"/>
  <c r="R894" i="1"/>
  <c r="O894" i="1"/>
  <c r="N894" i="1"/>
  <c r="M894" i="1"/>
  <c r="T893" i="1"/>
  <c r="S893" i="1"/>
  <c r="R893" i="1"/>
  <c r="O893" i="1"/>
  <c r="N893" i="1"/>
  <c r="M893" i="1"/>
  <c r="T892" i="1"/>
  <c r="S892" i="1"/>
  <c r="R892" i="1"/>
  <c r="O892" i="1"/>
  <c r="N892" i="1"/>
  <c r="M892" i="1"/>
  <c r="T891" i="1"/>
  <c r="S891" i="1"/>
  <c r="R891" i="1"/>
  <c r="O891" i="1"/>
  <c r="N891" i="1"/>
  <c r="M891" i="1"/>
  <c r="T890" i="1"/>
  <c r="S890" i="1"/>
  <c r="R890" i="1"/>
  <c r="O890" i="1"/>
  <c r="N890" i="1"/>
  <c r="M890" i="1"/>
  <c r="T889" i="1"/>
  <c r="S889" i="1"/>
  <c r="R889" i="1"/>
  <c r="O889" i="1"/>
  <c r="N889" i="1"/>
  <c r="M889" i="1"/>
  <c r="T888" i="1"/>
  <c r="S888" i="1"/>
  <c r="R888" i="1"/>
  <c r="O888" i="1"/>
  <c r="N888" i="1"/>
  <c r="M888" i="1"/>
  <c r="T887" i="1"/>
  <c r="S887" i="1"/>
  <c r="R887" i="1"/>
  <c r="O887" i="1"/>
  <c r="N887" i="1"/>
  <c r="M887" i="1"/>
  <c r="T886" i="1"/>
  <c r="S886" i="1"/>
  <c r="R886" i="1"/>
  <c r="O886" i="1"/>
  <c r="N886" i="1"/>
  <c r="M886" i="1"/>
  <c r="T885" i="1"/>
  <c r="S885" i="1"/>
  <c r="R885" i="1"/>
  <c r="O885" i="1"/>
  <c r="N885" i="1"/>
  <c r="M885" i="1"/>
  <c r="T884" i="1"/>
  <c r="S884" i="1"/>
  <c r="R884" i="1"/>
  <c r="O884" i="1"/>
  <c r="N884" i="1"/>
  <c r="M884" i="1"/>
  <c r="T883" i="1"/>
  <c r="S883" i="1"/>
  <c r="R883" i="1"/>
  <c r="O883" i="1"/>
  <c r="N883" i="1"/>
  <c r="M883" i="1"/>
  <c r="T882" i="1"/>
  <c r="S882" i="1"/>
  <c r="R882" i="1"/>
  <c r="O882" i="1"/>
  <c r="N882" i="1"/>
  <c r="M882" i="1"/>
  <c r="T881" i="1"/>
  <c r="S881" i="1"/>
  <c r="R881" i="1"/>
  <c r="O881" i="1"/>
  <c r="N881" i="1"/>
  <c r="M881" i="1"/>
  <c r="T880" i="1"/>
  <c r="S880" i="1"/>
  <c r="R880" i="1"/>
  <c r="O880" i="1"/>
  <c r="N880" i="1"/>
  <c r="M880" i="1"/>
  <c r="T879" i="1"/>
  <c r="S879" i="1"/>
  <c r="R879" i="1"/>
  <c r="O879" i="1"/>
  <c r="N879" i="1"/>
  <c r="M879" i="1"/>
  <c r="T878" i="1"/>
  <c r="S878" i="1"/>
  <c r="R878" i="1"/>
  <c r="O878" i="1"/>
  <c r="N878" i="1"/>
  <c r="M878" i="1"/>
  <c r="T877" i="1"/>
  <c r="S877" i="1"/>
  <c r="R877" i="1"/>
  <c r="O877" i="1"/>
  <c r="N877" i="1"/>
  <c r="M877" i="1"/>
  <c r="T876" i="1"/>
  <c r="S876" i="1"/>
  <c r="R876" i="1"/>
  <c r="O876" i="1"/>
  <c r="N876" i="1"/>
  <c r="M876" i="1"/>
  <c r="T875" i="1"/>
  <c r="S875" i="1"/>
  <c r="R875" i="1"/>
  <c r="O875" i="1"/>
  <c r="N875" i="1"/>
  <c r="M875" i="1"/>
  <c r="T874" i="1"/>
  <c r="S874" i="1"/>
  <c r="R874" i="1"/>
  <c r="O874" i="1"/>
  <c r="N874" i="1"/>
  <c r="M874" i="1"/>
  <c r="T873" i="1"/>
  <c r="S873" i="1"/>
  <c r="R873" i="1"/>
  <c r="O873" i="1"/>
  <c r="N873" i="1"/>
  <c r="M873" i="1"/>
  <c r="T872" i="1"/>
  <c r="S872" i="1"/>
  <c r="R872" i="1"/>
  <c r="O872" i="1"/>
  <c r="N872" i="1"/>
  <c r="M872" i="1"/>
  <c r="T871" i="1"/>
  <c r="S871" i="1"/>
  <c r="R871" i="1"/>
  <c r="O871" i="1"/>
  <c r="N871" i="1"/>
  <c r="M871" i="1"/>
  <c r="T870" i="1"/>
  <c r="S870" i="1"/>
  <c r="R870" i="1"/>
  <c r="O870" i="1"/>
  <c r="N870" i="1"/>
  <c r="M870" i="1"/>
  <c r="T869" i="1"/>
  <c r="S869" i="1"/>
  <c r="R869" i="1"/>
  <c r="O869" i="1"/>
  <c r="N869" i="1"/>
  <c r="M869" i="1"/>
  <c r="T868" i="1"/>
  <c r="S868" i="1"/>
  <c r="R868" i="1"/>
  <c r="O868" i="1"/>
  <c r="N868" i="1"/>
  <c r="M868" i="1"/>
  <c r="T867" i="1"/>
  <c r="S867" i="1"/>
  <c r="R867" i="1"/>
  <c r="O867" i="1"/>
  <c r="N867" i="1"/>
  <c r="M867" i="1"/>
  <c r="T866" i="1"/>
  <c r="S866" i="1"/>
  <c r="R866" i="1"/>
  <c r="O866" i="1"/>
  <c r="N866" i="1"/>
  <c r="M866" i="1"/>
  <c r="T865" i="1"/>
  <c r="S865" i="1"/>
  <c r="R865" i="1"/>
  <c r="O865" i="1"/>
  <c r="N865" i="1"/>
  <c r="M865" i="1"/>
  <c r="T864" i="1"/>
  <c r="S864" i="1"/>
  <c r="R864" i="1"/>
  <c r="O864" i="1"/>
  <c r="N864" i="1"/>
  <c r="M864" i="1"/>
  <c r="T863" i="1"/>
  <c r="S863" i="1"/>
  <c r="R863" i="1"/>
  <c r="O863" i="1"/>
  <c r="N863" i="1"/>
  <c r="M863" i="1"/>
  <c r="T862" i="1"/>
  <c r="S862" i="1"/>
  <c r="R862" i="1"/>
  <c r="O862" i="1"/>
  <c r="N862" i="1"/>
  <c r="M862" i="1"/>
  <c r="T861" i="1"/>
  <c r="S861" i="1"/>
  <c r="R861" i="1"/>
  <c r="O861" i="1"/>
  <c r="N861" i="1"/>
  <c r="M861" i="1"/>
  <c r="T860" i="1"/>
  <c r="S860" i="1"/>
  <c r="R860" i="1"/>
  <c r="O860" i="1"/>
  <c r="N860" i="1"/>
  <c r="M860" i="1"/>
  <c r="T859" i="1"/>
  <c r="S859" i="1"/>
  <c r="R859" i="1"/>
  <c r="O859" i="1"/>
  <c r="N859" i="1"/>
  <c r="M859" i="1"/>
  <c r="T858" i="1"/>
  <c r="S858" i="1"/>
  <c r="R858" i="1"/>
  <c r="O858" i="1"/>
  <c r="N858" i="1"/>
  <c r="M858" i="1"/>
  <c r="T857" i="1"/>
  <c r="S857" i="1"/>
  <c r="R857" i="1"/>
  <c r="O857" i="1"/>
  <c r="N857" i="1"/>
  <c r="M857" i="1"/>
  <c r="T856" i="1"/>
  <c r="S856" i="1"/>
  <c r="R856" i="1"/>
  <c r="O856" i="1"/>
  <c r="N856" i="1"/>
  <c r="M856" i="1"/>
  <c r="T855" i="1"/>
  <c r="S855" i="1"/>
  <c r="R855" i="1"/>
  <c r="O855" i="1"/>
  <c r="N855" i="1"/>
  <c r="M855" i="1"/>
  <c r="T854" i="1"/>
  <c r="S854" i="1"/>
  <c r="R854" i="1"/>
  <c r="O854" i="1"/>
  <c r="N854" i="1"/>
  <c r="M854" i="1"/>
  <c r="T853" i="1"/>
  <c r="S853" i="1"/>
  <c r="R853" i="1"/>
  <c r="O853" i="1"/>
  <c r="N853" i="1"/>
  <c r="M853" i="1"/>
  <c r="T852" i="1"/>
  <c r="S852" i="1"/>
  <c r="R852" i="1"/>
  <c r="O852" i="1"/>
  <c r="N852" i="1"/>
  <c r="M852" i="1"/>
  <c r="T851" i="1"/>
  <c r="S851" i="1"/>
  <c r="R851" i="1"/>
  <c r="O851" i="1"/>
  <c r="N851" i="1"/>
  <c r="M851" i="1"/>
  <c r="T850" i="1"/>
  <c r="S850" i="1"/>
  <c r="R850" i="1"/>
  <c r="O850" i="1"/>
  <c r="N850" i="1"/>
  <c r="M850" i="1"/>
  <c r="T849" i="1"/>
  <c r="S849" i="1"/>
  <c r="R849" i="1"/>
  <c r="O849" i="1"/>
  <c r="N849" i="1"/>
  <c r="M849" i="1"/>
  <c r="T848" i="1"/>
  <c r="S848" i="1"/>
  <c r="R848" i="1"/>
  <c r="O848" i="1"/>
  <c r="N848" i="1"/>
  <c r="M848" i="1"/>
  <c r="T847" i="1"/>
  <c r="S847" i="1"/>
  <c r="R847" i="1"/>
  <c r="O847" i="1"/>
  <c r="N847" i="1"/>
  <c r="M847" i="1"/>
  <c r="T846" i="1"/>
  <c r="S846" i="1"/>
  <c r="R846" i="1"/>
  <c r="O846" i="1"/>
  <c r="N846" i="1"/>
  <c r="M846" i="1"/>
  <c r="T845" i="1"/>
  <c r="S845" i="1"/>
  <c r="R845" i="1"/>
  <c r="O845" i="1"/>
  <c r="N845" i="1"/>
  <c r="M845" i="1"/>
  <c r="T844" i="1"/>
  <c r="S844" i="1"/>
  <c r="R844" i="1"/>
  <c r="O844" i="1"/>
  <c r="N844" i="1"/>
  <c r="M844" i="1"/>
  <c r="T843" i="1"/>
  <c r="S843" i="1"/>
  <c r="R843" i="1"/>
  <c r="O843" i="1"/>
  <c r="N843" i="1"/>
  <c r="M843" i="1"/>
  <c r="T842" i="1"/>
  <c r="S842" i="1"/>
  <c r="R842" i="1"/>
  <c r="O842" i="1"/>
  <c r="N842" i="1"/>
  <c r="M842" i="1"/>
  <c r="T841" i="1"/>
  <c r="S841" i="1"/>
  <c r="R841" i="1"/>
  <c r="O841" i="1"/>
  <c r="N841" i="1"/>
  <c r="M841" i="1"/>
  <c r="T840" i="1"/>
  <c r="S840" i="1"/>
  <c r="R840" i="1"/>
  <c r="O840" i="1"/>
  <c r="N840" i="1"/>
  <c r="M840" i="1"/>
  <c r="T839" i="1"/>
  <c r="S839" i="1"/>
  <c r="R839" i="1"/>
  <c r="O839" i="1"/>
  <c r="N839" i="1"/>
  <c r="M839" i="1"/>
  <c r="T838" i="1"/>
  <c r="S838" i="1"/>
  <c r="R838" i="1"/>
  <c r="O838" i="1"/>
  <c r="N838" i="1"/>
  <c r="M838" i="1"/>
  <c r="T837" i="1"/>
  <c r="S837" i="1"/>
  <c r="R837" i="1"/>
  <c r="O837" i="1"/>
  <c r="N837" i="1"/>
  <c r="M837" i="1"/>
  <c r="T836" i="1"/>
  <c r="S836" i="1"/>
  <c r="R836" i="1"/>
  <c r="O836" i="1"/>
  <c r="N836" i="1"/>
  <c r="M836" i="1"/>
  <c r="T835" i="1"/>
  <c r="S835" i="1"/>
  <c r="R835" i="1"/>
  <c r="O835" i="1"/>
  <c r="N835" i="1"/>
  <c r="M835" i="1"/>
  <c r="T834" i="1"/>
  <c r="S834" i="1"/>
  <c r="R834" i="1"/>
  <c r="O834" i="1"/>
  <c r="N834" i="1"/>
  <c r="M834" i="1"/>
  <c r="T833" i="1"/>
  <c r="S833" i="1"/>
  <c r="R833" i="1"/>
  <c r="O833" i="1"/>
  <c r="N833" i="1"/>
  <c r="M833" i="1"/>
  <c r="T832" i="1"/>
  <c r="S832" i="1"/>
  <c r="R832" i="1"/>
  <c r="O832" i="1"/>
  <c r="N832" i="1"/>
  <c r="M832" i="1"/>
  <c r="T831" i="1"/>
  <c r="S831" i="1"/>
  <c r="R831" i="1"/>
  <c r="O831" i="1"/>
  <c r="N831" i="1"/>
  <c r="M831" i="1"/>
  <c r="T830" i="1"/>
  <c r="S830" i="1"/>
  <c r="R830" i="1"/>
  <c r="O830" i="1"/>
  <c r="N830" i="1"/>
  <c r="M830" i="1"/>
  <c r="T829" i="1"/>
  <c r="S829" i="1"/>
  <c r="R829" i="1"/>
  <c r="O829" i="1"/>
  <c r="N829" i="1"/>
  <c r="M829" i="1"/>
  <c r="T828" i="1"/>
  <c r="S828" i="1"/>
  <c r="R828" i="1"/>
  <c r="O828" i="1"/>
  <c r="N828" i="1"/>
  <c r="M828" i="1"/>
  <c r="T827" i="1"/>
  <c r="S827" i="1"/>
  <c r="R827" i="1"/>
  <c r="O827" i="1"/>
  <c r="N827" i="1"/>
  <c r="M827" i="1"/>
  <c r="T826" i="1"/>
  <c r="S826" i="1"/>
  <c r="R826" i="1"/>
  <c r="O826" i="1"/>
  <c r="N826" i="1"/>
  <c r="M826" i="1"/>
  <c r="T825" i="1"/>
  <c r="S825" i="1"/>
  <c r="R825" i="1"/>
  <c r="O825" i="1"/>
  <c r="N825" i="1"/>
  <c r="M825" i="1"/>
  <c r="T824" i="1"/>
  <c r="S824" i="1"/>
  <c r="R824" i="1"/>
  <c r="O824" i="1"/>
  <c r="N824" i="1"/>
  <c r="M824" i="1"/>
  <c r="T823" i="1"/>
  <c r="S823" i="1"/>
  <c r="R823" i="1"/>
  <c r="O823" i="1"/>
  <c r="N823" i="1"/>
  <c r="M823" i="1"/>
  <c r="T822" i="1"/>
  <c r="S822" i="1"/>
  <c r="R822" i="1"/>
  <c r="O822" i="1"/>
  <c r="N822" i="1"/>
  <c r="M822" i="1"/>
  <c r="T821" i="1"/>
  <c r="S821" i="1"/>
  <c r="R821" i="1"/>
  <c r="O821" i="1"/>
  <c r="N821" i="1"/>
  <c r="M821" i="1"/>
  <c r="T820" i="1"/>
  <c r="S820" i="1"/>
  <c r="R820" i="1"/>
  <c r="O820" i="1"/>
  <c r="N820" i="1"/>
  <c r="M820" i="1"/>
  <c r="T819" i="1"/>
  <c r="S819" i="1"/>
  <c r="R819" i="1"/>
  <c r="O819" i="1"/>
  <c r="N819" i="1"/>
  <c r="M819" i="1"/>
  <c r="T818" i="1"/>
  <c r="S818" i="1"/>
  <c r="R818" i="1"/>
  <c r="O818" i="1"/>
  <c r="N818" i="1"/>
  <c r="M818" i="1"/>
  <c r="T817" i="1"/>
  <c r="S817" i="1"/>
  <c r="R817" i="1"/>
  <c r="O817" i="1"/>
  <c r="N817" i="1"/>
  <c r="M817" i="1"/>
  <c r="T816" i="1"/>
  <c r="S816" i="1"/>
  <c r="R816" i="1"/>
  <c r="O816" i="1"/>
  <c r="N816" i="1"/>
  <c r="M816" i="1"/>
  <c r="T815" i="1"/>
  <c r="S815" i="1"/>
  <c r="R815" i="1"/>
  <c r="O815" i="1"/>
  <c r="N815" i="1"/>
  <c r="M815" i="1"/>
  <c r="T814" i="1"/>
  <c r="S814" i="1"/>
  <c r="R814" i="1"/>
  <c r="O814" i="1"/>
  <c r="N814" i="1"/>
  <c r="M814" i="1"/>
  <c r="T813" i="1"/>
  <c r="S813" i="1"/>
  <c r="R813" i="1"/>
  <c r="O813" i="1"/>
  <c r="N813" i="1"/>
  <c r="M813" i="1"/>
  <c r="T812" i="1"/>
  <c r="S812" i="1"/>
  <c r="R812" i="1"/>
  <c r="O812" i="1"/>
  <c r="N812" i="1"/>
  <c r="M812" i="1"/>
  <c r="T811" i="1"/>
  <c r="S811" i="1"/>
  <c r="R811" i="1"/>
  <c r="O811" i="1"/>
  <c r="N811" i="1"/>
  <c r="M811" i="1"/>
  <c r="T810" i="1"/>
  <c r="S810" i="1"/>
  <c r="R810" i="1"/>
  <c r="O810" i="1"/>
  <c r="N810" i="1"/>
  <c r="M810" i="1"/>
  <c r="T809" i="1"/>
  <c r="S809" i="1"/>
  <c r="R809" i="1"/>
  <c r="O809" i="1"/>
  <c r="N809" i="1"/>
  <c r="M809" i="1"/>
  <c r="T808" i="1"/>
  <c r="S808" i="1"/>
  <c r="R808" i="1"/>
  <c r="O808" i="1"/>
  <c r="N808" i="1"/>
  <c r="M808" i="1"/>
  <c r="T807" i="1"/>
  <c r="S807" i="1"/>
  <c r="R807" i="1"/>
  <c r="O807" i="1"/>
  <c r="N807" i="1"/>
  <c r="M807" i="1"/>
  <c r="T806" i="1"/>
  <c r="S806" i="1"/>
  <c r="R806" i="1"/>
  <c r="O806" i="1"/>
  <c r="N806" i="1"/>
  <c r="M806" i="1"/>
  <c r="T805" i="1"/>
  <c r="S805" i="1"/>
  <c r="R805" i="1"/>
  <c r="O805" i="1"/>
  <c r="N805" i="1"/>
  <c r="M805" i="1"/>
  <c r="T804" i="1"/>
  <c r="S804" i="1"/>
  <c r="R804" i="1"/>
  <c r="O804" i="1"/>
  <c r="N804" i="1"/>
  <c r="M804" i="1"/>
  <c r="T803" i="1"/>
  <c r="S803" i="1"/>
  <c r="R803" i="1"/>
  <c r="O803" i="1"/>
  <c r="N803" i="1"/>
  <c r="M803" i="1"/>
  <c r="T802" i="1"/>
  <c r="S802" i="1"/>
  <c r="R802" i="1"/>
  <c r="O802" i="1"/>
  <c r="N802" i="1"/>
  <c r="M802" i="1"/>
  <c r="T801" i="1"/>
  <c r="S801" i="1"/>
  <c r="R801" i="1"/>
  <c r="O801" i="1"/>
  <c r="N801" i="1"/>
  <c r="M801" i="1"/>
  <c r="T800" i="1"/>
  <c r="S800" i="1"/>
  <c r="R800" i="1"/>
  <c r="O800" i="1"/>
  <c r="N800" i="1"/>
  <c r="M800" i="1"/>
  <c r="T799" i="1"/>
  <c r="S799" i="1"/>
  <c r="R799" i="1"/>
  <c r="O799" i="1"/>
  <c r="N799" i="1"/>
  <c r="M799" i="1"/>
  <c r="T798" i="1"/>
  <c r="S798" i="1"/>
  <c r="R798" i="1"/>
  <c r="O798" i="1"/>
  <c r="N798" i="1"/>
  <c r="M798" i="1"/>
  <c r="T797" i="1"/>
  <c r="S797" i="1"/>
  <c r="R797" i="1"/>
  <c r="O797" i="1"/>
  <c r="N797" i="1"/>
  <c r="M797" i="1"/>
  <c r="T796" i="1"/>
  <c r="S796" i="1"/>
  <c r="R796" i="1"/>
  <c r="O796" i="1"/>
  <c r="N796" i="1"/>
  <c r="M796" i="1"/>
  <c r="T795" i="1"/>
  <c r="S795" i="1"/>
  <c r="R795" i="1"/>
  <c r="O795" i="1"/>
  <c r="N795" i="1"/>
  <c r="M795" i="1"/>
  <c r="T794" i="1"/>
  <c r="S794" i="1"/>
  <c r="R794" i="1"/>
  <c r="O794" i="1"/>
  <c r="N794" i="1"/>
  <c r="M794" i="1"/>
  <c r="T793" i="1"/>
  <c r="S793" i="1"/>
  <c r="R793" i="1"/>
  <c r="O793" i="1"/>
  <c r="N793" i="1"/>
  <c r="M793" i="1"/>
  <c r="T792" i="1"/>
  <c r="S792" i="1"/>
  <c r="R792" i="1"/>
  <c r="O792" i="1"/>
  <c r="N792" i="1"/>
  <c r="M792" i="1"/>
  <c r="T791" i="1"/>
  <c r="S791" i="1"/>
  <c r="R791" i="1"/>
  <c r="O791" i="1"/>
  <c r="N791" i="1"/>
  <c r="M791" i="1"/>
  <c r="T790" i="1"/>
  <c r="S790" i="1"/>
  <c r="R790" i="1"/>
  <c r="O790" i="1"/>
  <c r="N790" i="1"/>
  <c r="M790" i="1"/>
  <c r="T789" i="1"/>
  <c r="S789" i="1"/>
  <c r="R789" i="1"/>
  <c r="O789" i="1"/>
  <c r="N789" i="1"/>
  <c r="M789" i="1"/>
  <c r="T788" i="1"/>
  <c r="S788" i="1"/>
  <c r="R788" i="1"/>
  <c r="O788" i="1"/>
  <c r="N788" i="1"/>
  <c r="M788" i="1"/>
  <c r="T787" i="1"/>
  <c r="S787" i="1"/>
  <c r="R787" i="1"/>
  <c r="O787" i="1"/>
  <c r="N787" i="1"/>
  <c r="M787" i="1"/>
  <c r="T786" i="1"/>
  <c r="S786" i="1"/>
  <c r="R786" i="1"/>
  <c r="O786" i="1"/>
  <c r="N786" i="1"/>
  <c r="M786" i="1"/>
  <c r="T785" i="1"/>
  <c r="S785" i="1"/>
  <c r="R785" i="1"/>
  <c r="O785" i="1"/>
  <c r="N785" i="1"/>
  <c r="M785" i="1"/>
  <c r="T784" i="1"/>
  <c r="S784" i="1"/>
  <c r="R784" i="1"/>
  <c r="O784" i="1"/>
  <c r="N784" i="1"/>
  <c r="M784" i="1"/>
  <c r="T783" i="1"/>
  <c r="S783" i="1"/>
  <c r="R783" i="1"/>
  <c r="O783" i="1"/>
  <c r="N783" i="1"/>
  <c r="M783" i="1"/>
  <c r="T782" i="1"/>
  <c r="S782" i="1"/>
  <c r="R782" i="1"/>
  <c r="O782" i="1"/>
  <c r="N782" i="1"/>
  <c r="M782" i="1"/>
  <c r="T781" i="1"/>
  <c r="S781" i="1"/>
  <c r="R781" i="1"/>
  <c r="O781" i="1"/>
  <c r="N781" i="1"/>
  <c r="M781" i="1"/>
  <c r="T780" i="1"/>
  <c r="S780" i="1"/>
  <c r="R780" i="1"/>
  <c r="O780" i="1"/>
  <c r="N780" i="1"/>
  <c r="M780" i="1"/>
  <c r="T779" i="1"/>
  <c r="S779" i="1"/>
  <c r="R779" i="1"/>
  <c r="O779" i="1"/>
  <c r="N779" i="1"/>
  <c r="M779" i="1"/>
  <c r="T778" i="1"/>
  <c r="S778" i="1"/>
  <c r="R778" i="1"/>
  <c r="O778" i="1"/>
  <c r="N778" i="1"/>
  <c r="M778" i="1"/>
  <c r="T777" i="1"/>
  <c r="S777" i="1"/>
  <c r="R777" i="1"/>
  <c r="O777" i="1"/>
  <c r="N777" i="1"/>
  <c r="M777" i="1"/>
  <c r="T776" i="1"/>
  <c r="S776" i="1"/>
  <c r="R776" i="1"/>
  <c r="O776" i="1"/>
  <c r="N776" i="1"/>
  <c r="M776" i="1"/>
  <c r="T775" i="1"/>
  <c r="S775" i="1"/>
  <c r="R775" i="1"/>
  <c r="O775" i="1"/>
  <c r="N775" i="1"/>
  <c r="M775" i="1"/>
  <c r="T774" i="1"/>
  <c r="S774" i="1"/>
  <c r="R774" i="1"/>
  <c r="O774" i="1"/>
  <c r="N774" i="1"/>
  <c r="M774" i="1"/>
  <c r="T773" i="1"/>
  <c r="S773" i="1"/>
  <c r="R773" i="1"/>
  <c r="O773" i="1"/>
  <c r="N773" i="1"/>
  <c r="M773" i="1"/>
  <c r="T772" i="1"/>
  <c r="S772" i="1"/>
  <c r="R772" i="1"/>
  <c r="O772" i="1"/>
  <c r="N772" i="1"/>
  <c r="M772" i="1"/>
  <c r="T771" i="1"/>
  <c r="S771" i="1"/>
  <c r="R771" i="1"/>
  <c r="O771" i="1"/>
  <c r="N771" i="1"/>
  <c r="M771" i="1"/>
  <c r="T770" i="1"/>
  <c r="S770" i="1"/>
  <c r="R770" i="1"/>
  <c r="O770" i="1"/>
  <c r="N770" i="1"/>
  <c r="M770" i="1"/>
  <c r="T769" i="1"/>
  <c r="S769" i="1"/>
  <c r="R769" i="1"/>
  <c r="O769" i="1"/>
  <c r="N769" i="1"/>
  <c r="M769" i="1"/>
  <c r="T768" i="1"/>
  <c r="S768" i="1"/>
  <c r="R768" i="1"/>
  <c r="O768" i="1"/>
  <c r="N768" i="1"/>
  <c r="M768" i="1"/>
  <c r="T767" i="1"/>
  <c r="S767" i="1"/>
  <c r="R767" i="1"/>
  <c r="O767" i="1"/>
  <c r="N767" i="1"/>
  <c r="M767" i="1"/>
  <c r="T766" i="1"/>
  <c r="S766" i="1"/>
  <c r="R766" i="1"/>
  <c r="O766" i="1"/>
  <c r="N766" i="1"/>
  <c r="M766" i="1"/>
  <c r="T765" i="1"/>
  <c r="S765" i="1"/>
  <c r="R765" i="1"/>
  <c r="O765" i="1"/>
  <c r="N765" i="1"/>
  <c r="M765" i="1"/>
  <c r="T764" i="1"/>
  <c r="S764" i="1"/>
  <c r="R764" i="1"/>
  <c r="O764" i="1"/>
  <c r="N764" i="1"/>
  <c r="M764" i="1"/>
  <c r="T763" i="1"/>
  <c r="S763" i="1"/>
  <c r="R763" i="1"/>
  <c r="O763" i="1"/>
  <c r="N763" i="1"/>
  <c r="M763" i="1"/>
  <c r="T762" i="1"/>
  <c r="S762" i="1"/>
  <c r="R762" i="1"/>
  <c r="O762" i="1"/>
  <c r="N762" i="1"/>
  <c r="M762" i="1"/>
  <c r="T761" i="1"/>
  <c r="S761" i="1"/>
  <c r="R761" i="1"/>
  <c r="O761" i="1"/>
  <c r="N761" i="1"/>
  <c r="M761" i="1"/>
  <c r="T760" i="1"/>
  <c r="S760" i="1"/>
  <c r="R760" i="1"/>
  <c r="O760" i="1"/>
  <c r="N760" i="1"/>
  <c r="M760" i="1"/>
  <c r="T759" i="1"/>
  <c r="S759" i="1"/>
  <c r="R759" i="1"/>
  <c r="O759" i="1"/>
  <c r="N759" i="1"/>
  <c r="M759" i="1"/>
  <c r="T758" i="1"/>
  <c r="S758" i="1"/>
  <c r="R758" i="1"/>
  <c r="O758" i="1"/>
  <c r="N758" i="1"/>
  <c r="M758" i="1"/>
  <c r="T757" i="1"/>
  <c r="S757" i="1"/>
  <c r="R757" i="1"/>
  <c r="O757" i="1"/>
  <c r="N757" i="1"/>
  <c r="M757" i="1"/>
  <c r="T756" i="1"/>
  <c r="S756" i="1"/>
  <c r="R756" i="1"/>
  <c r="O756" i="1"/>
  <c r="N756" i="1"/>
  <c r="M756" i="1"/>
  <c r="T755" i="1"/>
  <c r="S755" i="1"/>
  <c r="R755" i="1"/>
  <c r="O755" i="1"/>
  <c r="N755" i="1"/>
  <c r="M755" i="1"/>
  <c r="T754" i="1"/>
  <c r="S754" i="1"/>
  <c r="R754" i="1"/>
  <c r="O754" i="1"/>
  <c r="N754" i="1"/>
  <c r="M754" i="1"/>
  <c r="T753" i="1"/>
  <c r="S753" i="1"/>
  <c r="R753" i="1"/>
  <c r="O753" i="1"/>
  <c r="N753" i="1"/>
  <c r="M753" i="1"/>
  <c r="T752" i="1"/>
  <c r="S752" i="1"/>
  <c r="R752" i="1"/>
  <c r="O752" i="1"/>
  <c r="N752" i="1"/>
  <c r="M752" i="1"/>
  <c r="T751" i="1"/>
  <c r="S751" i="1"/>
  <c r="R751" i="1"/>
  <c r="O751" i="1"/>
  <c r="N751" i="1"/>
  <c r="M751" i="1"/>
  <c r="T750" i="1"/>
  <c r="S750" i="1"/>
  <c r="R750" i="1"/>
  <c r="O750" i="1"/>
  <c r="N750" i="1"/>
  <c r="M750" i="1"/>
  <c r="T749" i="1"/>
  <c r="S749" i="1"/>
  <c r="R749" i="1"/>
  <c r="O749" i="1"/>
  <c r="N749" i="1"/>
  <c r="M749" i="1"/>
  <c r="T748" i="1"/>
  <c r="S748" i="1"/>
  <c r="R748" i="1"/>
  <c r="O748" i="1"/>
  <c r="N748" i="1"/>
  <c r="M748" i="1"/>
  <c r="T747" i="1"/>
  <c r="S747" i="1"/>
  <c r="R747" i="1"/>
  <c r="O747" i="1"/>
  <c r="N747" i="1"/>
  <c r="M747" i="1"/>
  <c r="T746" i="1"/>
  <c r="S746" i="1"/>
  <c r="R746" i="1"/>
  <c r="O746" i="1"/>
  <c r="N746" i="1"/>
  <c r="M746" i="1"/>
  <c r="T745" i="1"/>
  <c r="S745" i="1"/>
  <c r="R745" i="1"/>
  <c r="O745" i="1"/>
  <c r="N745" i="1"/>
  <c r="M745" i="1"/>
  <c r="T744" i="1"/>
  <c r="S744" i="1"/>
  <c r="R744" i="1"/>
  <c r="O744" i="1"/>
  <c r="N744" i="1"/>
  <c r="M744" i="1"/>
  <c r="T743" i="1"/>
  <c r="S743" i="1"/>
  <c r="R743" i="1"/>
  <c r="O743" i="1"/>
  <c r="N743" i="1"/>
  <c r="M743" i="1"/>
  <c r="T742" i="1"/>
  <c r="S742" i="1"/>
  <c r="R742" i="1"/>
  <c r="O742" i="1"/>
  <c r="N742" i="1"/>
  <c r="M742" i="1"/>
  <c r="T741" i="1"/>
  <c r="S741" i="1"/>
  <c r="R741" i="1"/>
  <c r="O741" i="1"/>
  <c r="N741" i="1"/>
  <c r="M741" i="1"/>
  <c r="T740" i="1"/>
  <c r="S740" i="1"/>
  <c r="R740" i="1"/>
  <c r="O740" i="1"/>
  <c r="N740" i="1"/>
  <c r="M740" i="1"/>
  <c r="T739" i="1"/>
  <c r="S739" i="1"/>
  <c r="R739" i="1"/>
  <c r="O739" i="1"/>
  <c r="N739" i="1"/>
  <c r="M739" i="1"/>
  <c r="T738" i="1"/>
  <c r="S738" i="1"/>
  <c r="R738" i="1"/>
  <c r="O738" i="1"/>
  <c r="N738" i="1"/>
  <c r="M738" i="1"/>
  <c r="T737" i="1"/>
  <c r="S737" i="1"/>
  <c r="R737" i="1"/>
  <c r="O737" i="1"/>
  <c r="N737" i="1"/>
  <c r="M737" i="1"/>
  <c r="T736" i="1"/>
  <c r="S736" i="1"/>
  <c r="R736" i="1"/>
  <c r="O736" i="1"/>
  <c r="N736" i="1"/>
  <c r="M736" i="1"/>
  <c r="T735" i="1"/>
  <c r="S735" i="1"/>
  <c r="R735" i="1"/>
  <c r="O735" i="1"/>
  <c r="N735" i="1"/>
  <c r="M735" i="1"/>
  <c r="T734" i="1"/>
  <c r="S734" i="1"/>
  <c r="R734" i="1"/>
  <c r="O734" i="1"/>
  <c r="N734" i="1"/>
  <c r="M734" i="1"/>
  <c r="T733" i="1"/>
  <c r="S733" i="1"/>
  <c r="R733" i="1"/>
  <c r="O733" i="1"/>
  <c r="N733" i="1"/>
  <c r="M733" i="1"/>
  <c r="T732" i="1"/>
  <c r="S732" i="1"/>
  <c r="R732" i="1"/>
  <c r="O732" i="1"/>
  <c r="N732" i="1"/>
  <c r="M732" i="1"/>
  <c r="T731" i="1"/>
  <c r="S731" i="1"/>
  <c r="R731" i="1"/>
  <c r="O731" i="1"/>
  <c r="N731" i="1"/>
  <c r="M731" i="1"/>
  <c r="T730" i="1"/>
  <c r="S730" i="1"/>
  <c r="R730" i="1"/>
  <c r="O730" i="1"/>
  <c r="N730" i="1"/>
  <c r="M730" i="1"/>
  <c r="T729" i="1"/>
  <c r="S729" i="1"/>
  <c r="R729" i="1"/>
  <c r="O729" i="1"/>
  <c r="N729" i="1"/>
  <c r="M729" i="1"/>
  <c r="T728" i="1"/>
  <c r="S728" i="1"/>
  <c r="R728" i="1"/>
  <c r="O728" i="1"/>
  <c r="N728" i="1"/>
  <c r="M728" i="1"/>
  <c r="T727" i="1"/>
  <c r="S727" i="1"/>
  <c r="R727" i="1"/>
  <c r="O727" i="1"/>
  <c r="N727" i="1"/>
  <c r="M727" i="1"/>
  <c r="T726" i="1"/>
  <c r="S726" i="1"/>
  <c r="R726" i="1"/>
  <c r="O726" i="1"/>
  <c r="N726" i="1"/>
  <c r="M726" i="1"/>
  <c r="T725" i="1"/>
  <c r="S725" i="1"/>
  <c r="R725" i="1"/>
  <c r="O725" i="1"/>
  <c r="N725" i="1"/>
  <c r="M725" i="1"/>
  <c r="T724" i="1"/>
  <c r="S724" i="1"/>
  <c r="R724" i="1"/>
  <c r="O724" i="1"/>
  <c r="N724" i="1"/>
  <c r="M724" i="1"/>
  <c r="T723" i="1"/>
  <c r="S723" i="1"/>
  <c r="R723" i="1"/>
  <c r="O723" i="1"/>
  <c r="N723" i="1"/>
  <c r="M723" i="1"/>
  <c r="T722" i="1"/>
  <c r="S722" i="1"/>
  <c r="R722" i="1"/>
  <c r="O722" i="1"/>
  <c r="N722" i="1"/>
  <c r="M722" i="1"/>
  <c r="T721" i="1"/>
  <c r="S721" i="1"/>
  <c r="R721" i="1"/>
  <c r="O721" i="1"/>
  <c r="N721" i="1"/>
  <c r="M721" i="1"/>
  <c r="T720" i="1"/>
  <c r="S720" i="1"/>
  <c r="R720" i="1"/>
  <c r="O720" i="1"/>
  <c r="N720" i="1"/>
  <c r="M720" i="1"/>
  <c r="T719" i="1"/>
  <c r="S719" i="1"/>
  <c r="R719" i="1"/>
  <c r="O719" i="1"/>
  <c r="N719" i="1"/>
  <c r="M719" i="1"/>
  <c r="T718" i="1"/>
  <c r="S718" i="1"/>
  <c r="R718" i="1"/>
  <c r="O718" i="1"/>
  <c r="N718" i="1"/>
  <c r="M718" i="1"/>
  <c r="T717" i="1"/>
  <c r="S717" i="1"/>
  <c r="R717" i="1"/>
  <c r="O717" i="1"/>
  <c r="N717" i="1"/>
  <c r="M717" i="1"/>
  <c r="T716" i="1"/>
  <c r="S716" i="1"/>
  <c r="R716" i="1"/>
  <c r="O716" i="1"/>
  <c r="N716" i="1"/>
  <c r="M716" i="1"/>
  <c r="T715" i="1"/>
  <c r="S715" i="1"/>
  <c r="R715" i="1"/>
  <c r="O715" i="1"/>
  <c r="N715" i="1"/>
  <c r="M715" i="1"/>
  <c r="T714" i="1"/>
  <c r="S714" i="1"/>
  <c r="R714" i="1"/>
  <c r="O714" i="1"/>
  <c r="N714" i="1"/>
  <c r="M714" i="1"/>
  <c r="T713" i="1"/>
  <c r="S713" i="1"/>
  <c r="R713" i="1"/>
  <c r="O713" i="1"/>
  <c r="N713" i="1"/>
  <c r="M713" i="1"/>
  <c r="T712" i="1"/>
  <c r="S712" i="1"/>
  <c r="R712" i="1"/>
  <c r="O712" i="1"/>
  <c r="N712" i="1"/>
  <c r="M712" i="1"/>
  <c r="T711" i="1"/>
  <c r="S711" i="1"/>
  <c r="R711" i="1"/>
  <c r="O711" i="1"/>
  <c r="N711" i="1"/>
  <c r="M711" i="1"/>
  <c r="T710" i="1"/>
  <c r="S710" i="1"/>
  <c r="R710" i="1"/>
  <c r="O710" i="1"/>
  <c r="N710" i="1"/>
  <c r="M710" i="1"/>
  <c r="T709" i="1"/>
  <c r="S709" i="1"/>
  <c r="R709" i="1"/>
  <c r="O709" i="1"/>
  <c r="N709" i="1"/>
  <c r="M709" i="1"/>
  <c r="T708" i="1"/>
  <c r="S708" i="1"/>
  <c r="R708" i="1"/>
  <c r="O708" i="1"/>
  <c r="N708" i="1"/>
  <c r="M708" i="1"/>
  <c r="T707" i="1"/>
  <c r="S707" i="1"/>
  <c r="R707" i="1"/>
  <c r="O707" i="1"/>
  <c r="N707" i="1"/>
  <c r="M707" i="1"/>
  <c r="T706" i="1"/>
  <c r="S706" i="1"/>
  <c r="R706" i="1"/>
  <c r="O706" i="1"/>
  <c r="N706" i="1"/>
  <c r="M706" i="1"/>
  <c r="T705" i="1"/>
  <c r="S705" i="1"/>
  <c r="R705" i="1"/>
  <c r="O705" i="1"/>
  <c r="N705" i="1"/>
  <c r="M705" i="1"/>
  <c r="T704" i="1"/>
  <c r="S704" i="1"/>
  <c r="R704" i="1"/>
  <c r="O704" i="1"/>
  <c r="N704" i="1"/>
  <c r="M704" i="1"/>
  <c r="T703" i="1"/>
  <c r="S703" i="1"/>
  <c r="R703" i="1"/>
  <c r="O703" i="1"/>
  <c r="N703" i="1"/>
  <c r="M703" i="1"/>
  <c r="T702" i="1"/>
  <c r="S702" i="1"/>
  <c r="R702" i="1"/>
  <c r="O702" i="1"/>
  <c r="N702" i="1"/>
  <c r="M702" i="1"/>
  <c r="T701" i="1"/>
  <c r="S701" i="1"/>
  <c r="R701" i="1"/>
  <c r="O701" i="1"/>
  <c r="N701" i="1"/>
  <c r="M701" i="1"/>
  <c r="T700" i="1"/>
  <c r="S700" i="1"/>
  <c r="R700" i="1"/>
  <c r="O700" i="1"/>
  <c r="N700" i="1"/>
  <c r="M700" i="1"/>
  <c r="T699" i="1"/>
  <c r="S699" i="1"/>
  <c r="R699" i="1"/>
  <c r="O699" i="1"/>
  <c r="N699" i="1"/>
  <c r="M699" i="1"/>
  <c r="T698" i="1"/>
  <c r="S698" i="1"/>
  <c r="R698" i="1"/>
  <c r="O698" i="1"/>
  <c r="N698" i="1"/>
  <c r="M698" i="1"/>
  <c r="T697" i="1"/>
  <c r="S697" i="1"/>
  <c r="R697" i="1"/>
  <c r="O697" i="1"/>
  <c r="N697" i="1"/>
  <c r="M697" i="1"/>
  <c r="T696" i="1"/>
  <c r="S696" i="1"/>
  <c r="R696" i="1"/>
  <c r="O696" i="1"/>
  <c r="N696" i="1"/>
  <c r="M696" i="1"/>
  <c r="T695" i="1"/>
  <c r="S695" i="1"/>
  <c r="R695" i="1"/>
  <c r="O695" i="1"/>
  <c r="N695" i="1"/>
  <c r="M695" i="1"/>
  <c r="T694" i="1"/>
  <c r="S694" i="1"/>
  <c r="R694" i="1"/>
  <c r="O694" i="1"/>
  <c r="N694" i="1"/>
  <c r="M694" i="1"/>
  <c r="T693" i="1"/>
  <c r="S693" i="1"/>
  <c r="R693" i="1"/>
  <c r="O693" i="1"/>
  <c r="N693" i="1"/>
  <c r="M693" i="1"/>
  <c r="T692" i="1"/>
  <c r="S692" i="1"/>
  <c r="R692" i="1"/>
  <c r="O692" i="1"/>
  <c r="N692" i="1"/>
  <c r="M692" i="1"/>
  <c r="T691" i="1"/>
  <c r="S691" i="1"/>
  <c r="R691" i="1"/>
  <c r="O691" i="1"/>
  <c r="N691" i="1"/>
  <c r="M691" i="1"/>
  <c r="T690" i="1"/>
  <c r="S690" i="1"/>
  <c r="R690" i="1"/>
  <c r="O690" i="1"/>
  <c r="N690" i="1"/>
  <c r="M690" i="1"/>
  <c r="T689" i="1"/>
  <c r="S689" i="1"/>
  <c r="R689" i="1"/>
  <c r="O689" i="1"/>
  <c r="N689" i="1"/>
  <c r="M689" i="1"/>
  <c r="T688" i="1"/>
  <c r="S688" i="1"/>
  <c r="R688" i="1"/>
  <c r="O688" i="1"/>
  <c r="N688" i="1"/>
  <c r="M688" i="1"/>
  <c r="T687" i="1"/>
  <c r="S687" i="1"/>
  <c r="R687" i="1"/>
  <c r="O687" i="1"/>
  <c r="N687" i="1"/>
  <c r="M687" i="1"/>
  <c r="T686" i="1"/>
  <c r="S686" i="1"/>
  <c r="R686" i="1"/>
  <c r="O686" i="1"/>
  <c r="N686" i="1"/>
  <c r="M686" i="1"/>
  <c r="T685" i="1"/>
  <c r="S685" i="1"/>
  <c r="R685" i="1"/>
  <c r="O685" i="1"/>
  <c r="N685" i="1"/>
  <c r="M685" i="1"/>
  <c r="T684" i="1"/>
  <c r="S684" i="1"/>
  <c r="R684" i="1"/>
  <c r="O684" i="1"/>
  <c r="N684" i="1"/>
  <c r="M684" i="1"/>
  <c r="T683" i="1"/>
  <c r="S683" i="1"/>
  <c r="R683" i="1"/>
  <c r="O683" i="1"/>
  <c r="N683" i="1"/>
  <c r="M683" i="1"/>
  <c r="T682" i="1"/>
  <c r="S682" i="1"/>
  <c r="R682" i="1"/>
  <c r="O682" i="1"/>
  <c r="N682" i="1"/>
  <c r="M682" i="1"/>
  <c r="T681" i="1"/>
  <c r="S681" i="1"/>
  <c r="R681" i="1"/>
  <c r="O681" i="1"/>
  <c r="N681" i="1"/>
  <c r="M681" i="1"/>
  <c r="T680" i="1"/>
  <c r="S680" i="1"/>
  <c r="R680" i="1"/>
  <c r="O680" i="1"/>
  <c r="N680" i="1"/>
  <c r="M680" i="1"/>
  <c r="T679" i="1"/>
  <c r="S679" i="1"/>
  <c r="R679" i="1"/>
  <c r="O679" i="1"/>
  <c r="N679" i="1"/>
  <c r="M679" i="1"/>
  <c r="T678" i="1"/>
  <c r="S678" i="1"/>
  <c r="R678" i="1"/>
  <c r="O678" i="1"/>
  <c r="N678" i="1"/>
  <c r="M678" i="1"/>
  <c r="T677" i="1"/>
  <c r="S677" i="1"/>
  <c r="R677" i="1"/>
  <c r="O677" i="1"/>
  <c r="N677" i="1"/>
  <c r="M677" i="1"/>
  <c r="T676" i="1"/>
  <c r="S676" i="1"/>
  <c r="R676" i="1"/>
  <c r="O676" i="1"/>
  <c r="N676" i="1"/>
  <c r="M676" i="1"/>
  <c r="T675" i="1"/>
  <c r="S675" i="1"/>
  <c r="R675" i="1"/>
  <c r="O675" i="1"/>
  <c r="N675" i="1"/>
  <c r="M675" i="1"/>
  <c r="T674" i="1"/>
  <c r="S674" i="1"/>
  <c r="R674" i="1"/>
  <c r="O674" i="1"/>
  <c r="N674" i="1"/>
  <c r="M674" i="1"/>
  <c r="T673" i="1"/>
  <c r="S673" i="1"/>
  <c r="R673" i="1"/>
  <c r="O673" i="1"/>
  <c r="N673" i="1"/>
  <c r="M673" i="1"/>
  <c r="T672" i="1"/>
  <c r="S672" i="1"/>
  <c r="R672" i="1"/>
  <c r="O672" i="1"/>
  <c r="N672" i="1"/>
  <c r="M672" i="1"/>
  <c r="T671" i="1"/>
  <c r="S671" i="1"/>
  <c r="R671" i="1"/>
  <c r="O671" i="1"/>
  <c r="N671" i="1"/>
  <c r="M671" i="1"/>
  <c r="T670" i="1"/>
  <c r="S670" i="1"/>
  <c r="R670" i="1"/>
  <c r="O670" i="1"/>
  <c r="N670" i="1"/>
  <c r="M670" i="1"/>
  <c r="T669" i="1"/>
  <c r="S669" i="1"/>
  <c r="R669" i="1"/>
  <c r="O669" i="1"/>
  <c r="N669" i="1"/>
  <c r="M669" i="1"/>
  <c r="T668" i="1"/>
  <c r="S668" i="1"/>
  <c r="R668" i="1"/>
  <c r="O668" i="1"/>
  <c r="N668" i="1"/>
  <c r="M668" i="1"/>
  <c r="T667" i="1"/>
  <c r="S667" i="1"/>
  <c r="R667" i="1"/>
  <c r="O667" i="1"/>
  <c r="N667" i="1"/>
  <c r="M667" i="1"/>
  <c r="T666" i="1"/>
  <c r="S666" i="1"/>
  <c r="R666" i="1"/>
  <c r="O666" i="1"/>
  <c r="N666" i="1"/>
  <c r="M666" i="1"/>
  <c r="T665" i="1"/>
  <c r="S665" i="1"/>
  <c r="R665" i="1"/>
  <c r="O665" i="1"/>
  <c r="N665" i="1"/>
  <c r="M665" i="1"/>
  <c r="T664" i="1"/>
  <c r="S664" i="1"/>
  <c r="R664" i="1"/>
  <c r="O664" i="1"/>
  <c r="N664" i="1"/>
  <c r="M664" i="1"/>
  <c r="T663" i="1"/>
  <c r="S663" i="1"/>
  <c r="R663" i="1"/>
  <c r="O663" i="1"/>
  <c r="N663" i="1"/>
  <c r="M663" i="1"/>
  <c r="T662" i="1"/>
  <c r="S662" i="1"/>
  <c r="R662" i="1"/>
  <c r="O662" i="1"/>
  <c r="N662" i="1"/>
  <c r="M662" i="1"/>
  <c r="T661" i="1"/>
  <c r="S661" i="1"/>
  <c r="R661" i="1"/>
  <c r="O661" i="1"/>
  <c r="N661" i="1"/>
  <c r="M661" i="1"/>
  <c r="T660" i="1"/>
  <c r="S660" i="1"/>
  <c r="R660" i="1"/>
  <c r="O660" i="1"/>
  <c r="N660" i="1"/>
  <c r="M660" i="1"/>
  <c r="T659" i="1"/>
  <c r="S659" i="1"/>
  <c r="R659" i="1"/>
  <c r="O659" i="1"/>
  <c r="N659" i="1"/>
  <c r="M659" i="1"/>
  <c r="T658" i="1"/>
  <c r="S658" i="1"/>
  <c r="R658" i="1"/>
  <c r="O658" i="1"/>
  <c r="N658" i="1"/>
  <c r="M658" i="1"/>
  <c r="T657" i="1"/>
  <c r="S657" i="1"/>
  <c r="R657" i="1"/>
  <c r="O657" i="1"/>
  <c r="N657" i="1"/>
  <c r="M657" i="1"/>
  <c r="T656" i="1"/>
  <c r="S656" i="1"/>
  <c r="R656" i="1"/>
  <c r="O656" i="1"/>
  <c r="N656" i="1"/>
  <c r="M656" i="1"/>
  <c r="T655" i="1"/>
  <c r="S655" i="1"/>
  <c r="R655" i="1"/>
  <c r="O655" i="1"/>
  <c r="N655" i="1"/>
  <c r="M655" i="1"/>
  <c r="T654" i="1"/>
  <c r="S654" i="1"/>
  <c r="R654" i="1"/>
  <c r="O654" i="1"/>
  <c r="N654" i="1"/>
  <c r="M654" i="1"/>
  <c r="T653" i="1"/>
  <c r="S653" i="1"/>
  <c r="R653" i="1"/>
  <c r="O653" i="1"/>
  <c r="N653" i="1"/>
  <c r="M653" i="1"/>
  <c r="T652" i="1"/>
  <c r="S652" i="1"/>
  <c r="R652" i="1"/>
  <c r="O652" i="1"/>
  <c r="N652" i="1"/>
  <c r="M652" i="1"/>
  <c r="T651" i="1"/>
  <c r="S651" i="1"/>
  <c r="R651" i="1"/>
  <c r="O651" i="1"/>
  <c r="N651" i="1"/>
  <c r="M651" i="1"/>
  <c r="T650" i="1"/>
  <c r="S650" i="1"/>
  <c r="R650" i="1"/>
  <c r="O650" i="1"/>
  <c r="N650" i="1"/>
  <c r="M650" i="1"/>
  <c r="T649" i="1"/>
  <c r="S649" i="1"/>
  <c r="R649" i="1"/>
  <c r="O649" i="1"/>
  <c r="N649" i="1"/>
  <c r="M649" i="1"/>
  <c r="T648" i="1"/>
  <c r="S648" i="1"/>
  <c r="R648" i="1"/>
  <c r="O648" i="1"/>
  <c r="N648" i="1"/>
  <c r="M648" i="1"/>
  <c r="T647" i="1"/>
  <c r="S647" i="1"/>
  <c r="R647" i="1"/>
  <c r="O647" i="1"/>
  <c r="N647" i="1"/>
  <c r="M647" i="1"/>
  <c r="T646" i="1"/>
  <c r="S646" i="1"/>
  <c r="R646" i="1"/>
  <c r="O646" i="1"/>
  <c r="N646" i="1"/>
  <c r="M646" i="1"/>
  <c r="T645" i="1"/>
  <c r="S645" i="1"/>
  <c r="R645" i="1"/>
  <c r="O645" i="1"/>
  <c r="N645" i="1"/>
  <c r="M645" i="1"/>
  <c r="T644" i="1"/>
  <c r="S644" i="1"/>
  <c r="R644" i="1"/>
  <c r="O644" i="1"/>
  <c r="N644" i="1"/>
  <c r="M644" i="1"/>
  <c r="T643" i="1"/>
  <c r="S643" i="1"/>
  <c r="R643" i="1"/>
  <c r="O643" i="1"/>
  <c r="N643" i="1"/>
  <c r="M643" i="1"/>
  <c r="T642" i="1"/>
  <c r="S642" i="1"/>
  <c r="R642" i="1"/>
  <c r="O642" i="1"/>
  <c r="N642" i="1"/>
  <c r="M642" i="1"/>
  <c r="T641" i="1"/>
  <c r="S641" i="1"/>
  <c r="R641" i="1"/>
  <c r="O641" i="1"/>
  <c r="N641" i="1"/>
  <c r="M641" i="1"/>
  <c r="T640" i="1"/>
  <c r="S640" i="1"/>
  <c r="R640" i="1"/>
  <c r="O640" i="1"/>
  <c r="N640" i="1"/>
  <c r="M640" i="1"/>
  <c r="T639" i="1"/>
  <c r="S639" i="1"/>
  <c r="R639" i="1"/>
  <c r="O639" i="1"/>
  <c r="N639" i="1"/>
  <c r="M639" i="1"/>
  <c r="T638" i="1"/>
  <c r="S638" i="1"/>
  <c r="R638" i="1"/>
  <c r="O638" i="1"/>
  <c r="N638" i="1"/>
  <c r="M638" i="1"/>
  <c r="T637" i="1"/>
  <c r="S637" i="1"/>
  <c r="R637" i="1"/>
  <c r="O637" i="1"/>
  <c r="N637" i="1"/>
  <c r="M637" i="1"/>
  <c r="T636" i="1"/>
  <c r="S636" i="1"/>
  <c r="R636" i="1"/>
  <c r="O636" i="1"/>
  <c r="N636" i="1"/>
  <c r="M636" i="1"/>
  <c r="T635" i="1"/>
  <c r="S635" i="1"/>
  <c r="R635" i="1"/>
  <c r="O635" i="1"/>
  <c r="N635" i="1"/>
  <c r="M635" i="1"/>
  <c r="T634" i="1"/>
  <c r="S634" i="1"/>
  <c r="R634" i="1"/>
  <c r="O634" i="1"/>
  <c r="N634" i="1"/>
  <c r="M634" i="1"/>
  <c r="T633" i="1"/>
  <c r="S633" i="1"/>
  <c r="R633" i="1"/>
  <c r="O633" i="1"/>
  <c r="N633" i="1"/>
  <c r="M633" i="1"/>
  <c r="T632" i="1"/>
  <c r="S632" i="1"/>
  <c r="R632" i="1"/>
  <c r="O632" i="1"/>
  <c r="N632" i="1"/>
  <c r="M632" i="1"/>
  <c r="T631" i="1"/>
  <c r="S631" i="1"/>
  <c r="R631" i="1"/>
  <c r="O631" i="1"/>
  <c r="N631" i="1"/>
  <c r="M631" i="1"/>
  <c r="T630" i="1"/>
  <c r="S630" i="1"/>
  <c r="R630" i="1"/>
  <c r="O630" i="1"/>
  <c r="N630" i="1"/>
  <c r="M630" i="1"/>
  <c r="T629" i="1"/>
  <c r="S629" i="1"/>
  <c r="R629" i="1"/>
  <c r="O629" i="1"/>
  <c r="N629" i="1"/>
  <c r="M629" i="1"/>
  <c r="T628" i="1"/>
  <c r="S628" i="1"/>
  <c r="R628" i="1"/>
  <c r="O628" i="1"/>
  <c r="N628" i="1"/>
  <c r="M628" i="1"/>
  <c r="T627" i="1"/>
  <c r="S627" i="1"/>
  <c r="R627" i="1"/>
  <c r="O627" i="1"/>
  <c r="N627" i="1"/>
  <c r="M627" i="1"/>
  <c r="T626" i="1"/>
  <c r="S626" i="1"/>
  <c r="R626" i="1"/>
  <c r="O626" i="1"/>
  <c r="N626" i="1"/>
  <c r="M626" i="1"/>
  <c r="T625" i="1"/>
  <c r="S625" i="1"/>
  <c r="R625" i="1"/>
  <c r="O625" i="1"/>
  <c r="N625" i="1"/>
  <c r="M625" i="1"/>
  <c r="T624" i="1"/>
  <c r="S624" i="1"/>
  <c r="R624" i="1"/>
  <c r="O624" i="1"/>
  <c r="N624" i="1"/>
  <c r="M624" i="1"/>
  <c r="T623" i="1"/>
  <c r="S623" i="1"/>
  <c r="R623" i="1"/>
  <c r="O623" i="1"/>
  <c r="N623" i="1"/>
  <c r="M623" i="1"/>
  <c r="T622" i="1"/>
  <c r="S622" i="1"/>
  <c r="R622" i="1"/>
  <c r="O622" i="1"/>
  <c r="N622" i="1"/>
  <c r="M622" i="1"/>
  <c r="T621" i="1"/>
  <c r="S621" i="1"/>
  <c r="R621" i="1"/>
  <c r="O621" i="1"/>
  <c r="N621" i="1"/>
  <c r="M621" i="1"/>
  <c r="T620" i="1"/>
  <c r="S620" i="1"/>
  <c r="R620" i="1"/>
  <c r="O620" i="1"/>
  <c r="N620" i="1"/>
  <c r="M620" i="1"/>
  <c r="T619" i="1"/>
  <c r="S619" i="1"/>
  <c r="R619" i="1"/>
  <c r="O619" i="1"/>
  <c r="N619" i="1"/>
  <c r="M619" i="1"/>
  <c r="T618" i="1"/>
  <c r="S618" i="1"/>
  <c r="R618" i="1"/>
  <c r="O618" i="1"/>
  <c r="N618" i="1"/>
  <c r="M618" i="1"/>
  <c r="T617" i="1"/>
  <c r="S617" i="1"/>
  <c r="R617" i="1"/>
  <c r="O617" i="1"/>
  <c r="N617" i="1"/>
  <c r="M617" i="1"/>
  <c r="T616" i="1"/>
  <c r="S616" i="1"/>
  <c r="R616" i="1"/>
  <c r="O616" i="1"/>
  <c r="N616" i="1"/>
  <c r="M616" i="1"/>
  <c r="T615" i="1"/>
  <c r="S615" i="1"/>
  <c r="R615" i="1"/>
  <c r="O615" i="1"/>
  <c r="N615" i="1"/>
  <c r="M615" i="1"/>
  <c r="T614" i="1"/>
  <c r="S614" i="1"/>
  <c r="R614" i="1"/>
  <c r="O614" i="1"/>
  <c r="N614" i="1"/>
  <c r="M614" i="1"/>
  <c r="T613" i="1"/>
  <c r="S613" i="1"/>
  <c r="R613" i="1"/>
  <c r="O613" i="1"/>
  <c r="N613" i="1"/>
  <c r="M613" i="1"/>
  <c r="T612" i="1"/>
  <c r="S612" i="1"/>
  <c r="R612" i="1"/>
  <c r="O612" i="1"/>
  <c r="N612" i="1"/>
  <c r="M612" i="1"/>
  <c r="T611" i="1"/>
  <c r="S611" i="1"/>
  <c r="R611" i="1"/>
  <c r="O611" i="1"/>
  <c r="N611" i="1"/>
  <c r="M611" i="1"/>
  <c r="T610" i="1"/>
  <c r="S610" i="1"/>
  <c r="R610" i="1"/>
  <c r="O610" i="1"/>
  <c r="N610" i="1"/>
  <c r="M610" i="1"/>
  <c r="T609" i="1"/>
  <c r="S609" i="1"/>
  <c r="R609" i="1"/>
  <c r="O609" i="1"/>
  <c r="N609" i="1"/>
  <c r="M609" i="1"/>
  <c r="T608" i="1"/>
  <c r="S608" i="1"/>
  <c r="R608" i="1"/>
  <c r="O608" i="1"/>
  <c r="N608" i="1"/>
  <c r="M608" i="1"/>
  <c r="T607" i="1"/>
  <c r="S607" i="1"/>
  <c r="R607" i="1"/>
  <c r="O607" i="1"/>
  <c r="N607" i="1"/>
  <c r="M607" i="1"/>
  <c r="T606" i="1"/>
  <c r="S606" i="1"/>
  <c r="R606" i="1"/>
  <c r="O606" i="1"/>
  <c r="N606" i="1"/>
  <c r="M606" i="1"/>
  <c r="T605" i="1"/>
  <c r="S605" i="1"/>
  <c r="R605" i="1"/>
  <c r="O605" i="1"/>
  <c r="N605" i="1"/>
  <c r="M605" i="1"/>
  <c r="T604" i="1"/>
  <c r="S604" i="1"/>
  <c r="R604" i="1"/>
  <c r="O604" i="1"/>
  <c r="N604" i="1"/>
  <c r="M604" i="1"/>
  <c r="T603" i="1"/>
  <c r="S603" i="1"/>
  <c r="R603" i="1"/>
  <c r="O603" i="1"/>
  <c r="N603" i="1"/>
  <c r="M603" i="1"/>
  <c r="T602" i="1"/>
  <c r="S602" i="1"/>
  <c r="R602" i="1"/>
  <c r="O602" i="1"/>
  <c r="N602" i="1"/>
  <c r="M602" i="1"/>
  <c r="T601" i="1"/>
  <c r="S601" i="1"/>
  <c r="R601" i="1"/>
  <c r="O601" i="1"/>
  <c r="N601" i="1"/>
  <c r="M601" i="1"/>
  <c r="T600" i="1"/>
  <c r="S600" i="1"/>
  <c r="R600" i="1"/>
  <c r="O600" i="1"/>
  <c r="N600" i="1"/>
  <c r="M600" i="1"/>
  <c r="T599" i="1"/>
  <c r="S599" i="1"/>
  <c r="R599" i="1"/>
  <c r="O599" i="1"/>
  <c r="N599" i="1"/>
  <c r="M599" i="1"/>
  <c r="T598" i="1"/>
  <c r="S598" i="1"/>
  <c r="R598" i="1"/>
  <c r="O598" i="1"/>
  <c r="N598" i="1"/>
  <c r="M598" i="1"/>
  <c r="T597" i="1"/>
  <c r="S597" i="1"/>
  <c r="R597" i="1"/>
  <c r="O597" i="1"/>
  <c r="N597" i="1"/>
  <c r="M597" i="1"/>
  <c r="T596" i="1"/>
  <c r="S596" i="1"/>
  <c r="R596" i="1"/>
  <c r="O596" i="1"/>
  <c r="N596" i="1"/>
  <c r="M596" i="1"/>
  <c r="T595" i="1"/>
  <c r="S595" i="1"/>
  <c r="R595" i="1"/>
  <c r="O595" i="1"/>
  <c r="N595" i="1"/>
  <c r="M595" i="1"/>
  <c r="T594" i="1"/>
  <c r="S594" i="1"/>
  <c r="R594" i="1"/>
  <c r="O594" i="1"/>
  <c r="N594" i="1"/>
  <c r="M594" i="1"/>
  <c r="T593" i="1"/>
  <c r="S593" i="1"/>
  <c r="R593" i="1"/>
  <c r="O593" i="1"/>
  <c r="N593" i="1"/>
  <c r="M593" i="1"/>
  <c r="T592" i="1"/>
  <c r="S592" i="1"/>
  <c r="R592" i="1"/>
  <c r="O592" i="1"/>
  <c r="N592" i="1"/>
  <c r="M592" i="1"/>
  <c r="T591" i="1"/>
  <c r="S591" i="1"/>
  <c r="R591" i="1"/>
  <c r="O591" i="1"/>
  <c r="N591" i="1"/>
  <c r="M591" i="1"/>
  <c r="T590" i="1"/>
  <c r="S590" i="1"/>
  <c r="R590" i="1"/>
  <c r="O590" i="1"/>
  <c r="N590" i="1"/>
  <c r="M590" i="1"/>
  <c r="T589" i="1"/>
  <c r="S589" i="1"/>
  <c r="R589" i="1"/>
  <c r="O589" i="1"/>
  <c r="N589" i="1"/>
  <c r="M589" i="1"/>
  <c r="T588" i="1"/>
  <c r="S588" i="1"/>
  <c r="R588" i="1"/>
  <c r="O588" i="1"/>
  <c r="N588" i="1"/>
  <c r="M588" i="1"/>
  <c r="T587" i="1"/>
  <c r="S587" i="1"/>
  <c r="R587" i="1"/>
  <c r="O587" i="1"/>
  <c r="N587" i="1"/>
  <c r="M587" i="1"/>
  <c r="T586" i="1"/>
  <c r="S586" i="1"/>
  <c r="R586" i="1"/>
  <c r="O586" i="1"/>
  <c r="N586" i="1"/>
  <c r="M586" i="1"/>
  <c r="T585" i="1"/>
  <c r="S585" i="1"/>
  <c r="R585" i="1"/>
  <c r="O585" i="1"/>
  <c r="N585" i="1"/>
  <c r="M585" i="1"/>
  <c r="T584" i="1"/>
  <c r="S584" i="1"/>
  <c r="R584" i="1"/>
  <c r="O584" i="1"/>
  <c r="N584" i="1"/>
  <c r="M584" i="1"/>
  <c r="T583" i="1"/>
  <c r="S583" i="1"/>
  <c r="R583" i="1"/>
  <c r="O583" i="1"/>
  <c r="N583" i="1"/>
  <c r="M583" i="1"/>
  <c r="T582" i="1"/>
  <c r="S582" i="1"/>
  <c r="R582" i="1"/>
  <c r="O582" i="1"/>
  <c r="N582" i="1"/>
  <c r="M582" i="1"/>
  <c r="T581" i="1"/>
  <c r="S581" i="1"/>
  <c r="R581" i="1"/>
  <c r="O581" i="1"/>
  <c r="N581" i="1"/>
  <c r="M581" i="1"/>
  <c r="T580" i="1"/>
  <c r="S580" i="1"/>
  <c r="R580" i="1"/>
  <c r="O580" i="1"/>
  <c r="N580" i="1"/>
  <c r="M580" i="1"/>
  <c r="T579" i="1"/>
  <c r="S579" i="1"/>
  <c r="R579" i="1"/>
  <c r="O579" i="1"/>
  <c r="N579" i="1"/>
  <c r="M579" i="1"/>
  <c r="T578" i="1"/>
  <c r="S578" i="1"/>
  <c r="R578" i="1"/>
  <c r="O578" i="1"/>
  <c r="N578" i="1"/>
  <c r="M578" i="1"/>
  <c r="T577" i="1"/>
  <c r="S577" i="1"/>
  <c r="R577" i="1"/>
  <c r="O577" i="1"/>
  <c r="N577" i="1"/>
  <c r="M577" i="1"/>
  <c r="T576" i="1"/>
  <c r="S576" i="1"/>
  <c r="R576" i="1"/>
  <c r="O576" i="1"/>
  <c r="N576" i="1"/>
  <c r="M576" i="1"/>
  <c r="T575" i="1"/>
  <c r="S575" i="1"/>
  <c r="R575" i="1"/>
  <c r="O575" i="1"/>
  <c r="N575" i="1"/>
  <c r="M575" i="1"/>
  <c r="T574" i="1"/>
  <c r="S574" i="1"/>
  <c r="R574" i="1"/>
  <c r="O574" i="1"/>
  <c r="N574" i="1"/>
  <c r="M574" i="1"/>
  <c r="T573" i="1"/>
  <c r="S573" i="1"/>
  <c r="R573" i="1"/>
  <c r="O573" i="1"/>
  <c r="N573" i="1"/>
  <c r="M573" i="1"/>
  <c r="T572" i="1"/>
  <c r="S572" i="1"/>
  <c r="R572" i="1"/>
  <c r="O572" i="1"/>
  <c r="N572" i="1"/>
  <c r="M572" i="1"/>
  <c r="T571" i="1"/>
  <c r="S571" i="1"/>
  <c r="R571" i="1"/>
  <c r="O571" i="1"/>
  <c r="N571" i="1"/>
  <c r="M571" i="1"/>
  <c r="T570" i="1"/>
  <c r="S570" i="1"/>
  <c r="R570" i="1"/>
  <c r="O570" i="1"/>
  <c r="N570" i="1"/>
  <c r="M570" i="1"/>
  <c r="T569" i="1"/>
  <c r="S569" i="1"/>
  <c r="R569" i="1"/>
  <c r="O569" i="1"/>
  <c r="N569" i="1"/>
  <c r="M569" i="1"/>
  <c r="T568" i="1"/>
  <c r="S568" i="1"/>
  <c r="R568" i="1"/>
  <c r="O568" i="1"/>
  <c r="N568" i="1"/>
  <c r="M568" i="1"/>
  <c r="T567" i="1"/>
  <c r="S567" i="1"/>
  <c r="R567" i="1"/>
  <c r="O567" i="1"/>
  <c r="N567" i="1"/>
  <c r="M567" i="1"/>
  <c r="T566" i="1"/>
  <c r="S566" i="1"/>
  <c r="R566" i="1"/>
  <c r="O566" i="1"/>
  <c r="N566" i="1"/>
  <c r="M566" i="1"/>
  <c r="T565" i="1"/>
  <c r="S565" i="1"/>
  <c r="R565" i="1"/>
  <c r="O565" i="1"/>
  <c r="N565" i="1"/>
  <c r="M565" i="1"/>
  <c r="T564" i="1"/>
  <c r="S564" i="1"/>
  <c r="R564" i="1"/>
  <c r="O564" i="1"/>
  <c r="N564" i="1"/>
  <c r="M564" i="1"/>
  <c r="T563" i="1"/>
  <c r="S563" i="1"/>
  <c r="R563" i="1"/>
  <c r="O563" i="1"/>
  <c r="N563" i="1"/>
  <c r="M563" i="1"/>
  <c r="T562" i="1"/>
  <c r="S562" i="1"/>
  <c r="R562" i="1"/>
  <c r="O562" i="1"/>
  <c r="N562" i="1"/>
  <c r="M562" i="1"/>
  <c r="T561" i="1"/>
  <c r="S561" i="1"/>
  <c r="R561" i="1"/>
  <c r="O561" i="1"/>
  <c r="N561" i="1"/>
  <c r="M561" i="1"/>
  <c r="T560" i="1"/>
  <c r="S560" i="1"/>
  <c r="R560" i="1"/>
  <c r="O560" i="1"/>
  <c r="N560" i="1"/>
  <c r="M560" i="1"/>
  <c r="T559" i="1"/>
  <c r="S559" i="1"/>
  <c r="R559" i="1"/>
  <c r="O559" i="1"/>
  <c r="N559" i="1"/>
  <c r="M559" i="1"/>
  <c r="T558" i="1"/>
  <c r="S558" i="1"/>
  <c r="R558" i="1"/>
  <c r="O558" i="1"/>
  <c r="N558" i="1"/>
  <c r="M558" i="1"/>
  <c r="T557" i="1"/>
  <c r="S557" i="1"/>
  <c r="R557" i="1"/>
  <c r="O557" i="1"/>
  <c r="N557" i="1"/>
  <c r="M557" i="1"/>
  <c r="T556" i="1"/>
  <c r="S556" i="1"/>
  <c r="R556" i="1"/>
  <c r="O556" i="1"/>
  <c r="N556" i="1"/>
  <c r="M556" i="1"/>
  <c r="T555" i="1"/>
  <c r="S555" i="1"/>
  <c r="R555" i="1"/>
  <c r="O555" i="1"/>
  <c r="N555" i="1"/>
  <c r="M555" i="1"/>
  <c r="T554" i="1"/>
  <c r="S554" i="1"/>
  <c r="R554" i="1"/>
  <c r="O554" i="1"/>
  <c r="N554" i="1"/>
  <c r="M554" i="1"/>
  <c r="T553" i="1"/>
  <c r="S553" i="1"/>
  <c r="R553" i="1"/>
  <c r="O553" i="1"/>
  <c r="N553" i="1"/>
  <c r="M553" i="1"/>
  <c r="T552" i="1"/>
  <c r="S552" i="1"/>
  <c r="R552" i="1"/>
  <c r="O552" i="1"/>
  <c r="N552" i="1"/>
  <c r="M552" i="1"/>
  <c r="T551" i="1"/>
  <c r="S551" i="1"/>
  <c r="R551" i="1"/>
  <c r="O551" i="1"/>
  <c r="N551" i="1"/>
  <c r="M551" i="1"/>
  <c r="T550" i="1"/>
  <c r="S550" i="1"/>
  <c r="R550" i="1"/>
  <c r="O550" i="1"/>
  <c r="N550" i="1"/>
  <c r="M550" i="1"/>
  <c r="T549" i="1"/>
  <c r="S549" i="1"/>
  <c r="R549" i="1"/>
  <c r="O549" i="1"/>
  <c r="N549" i="1"/>
  <c r="M549" i="1"/>
  <c r="T548" i="1"/>
  <c r="S548" i="1"/>
  <c r="R548" i="1"/>
  <c r="O548" i="1"/>
  <c r="N548" i="1"/>
  <c r="M548" i="1"/>
  <c r="T547" i="1"/>
  <c r="S547" i="1"/>
  <c r="R547" i="1"/>
  <c r="O547" i="1"/>
  <c r="N547" i="1"/>
  <c r="M547" i="1"/>
  <c r="T546" i="1"/>
  <c r="S546" i="1"/>
  <c r="R546" i="1"/>
  <c r="O546" i="1"/>
  <c r="N546" i="1"/>
  <c r="M546" i="1"/>
  <c r="T545" i="1"/>
  <c r="S545" i="1"/>
  <c r="R545" i="1"/>
  <c r="O545" i="1"/>
  <c r="N545" i="1"/>
  <c r="M545" i="1"/>
  <c r="T544" i="1"/>
  <c r="S544" i="1"/>
  <c r="R544" i="1"/>
  <c r="O544" i="1"/>
  <c r="N544" i="1"/>
  <c r="M544" i="1"/>
  <c r="T543" i="1"/>
  <c r="S543" i="1"/>
  <c r="R543" i="1"/>
  <c r="O543" i="1"/>
  <c r="N543" i="1"/>
  <c r="M543" i="1"/>
  <c r="T542" i="1"/>
  <c r="S542" i="1"/>
  <c r="R542" i="1"/>
  <c r="O542" i="1"/>
  <c r="N542" i="1"/>
  <c r="M542" i="1"/>
  <c r="T541" i="1"/>
  <c r="S541" i="1"/>
  <c r="R541" i="1"/>
  <c r="O541" i="1"/>
  <c r="N541" i="1"/>
  <c r="M541" i="1"/>
  <c r="T540" i="1"/>
  <c r="S540" i="1"/>
  <c r="R540" i="1"/>
  <c r="O540" i="1"/>
  <c r="N540" i="1"/>
  <c r="M540" i="1"/>
  <c r="T539" i="1"/>
  <c r="S539" i="1"/>
  <c r="R539" i="1"/>
  <c r="O539" i="1"/>
  <c r="N539" i="1"/>
  <c r="M539" i="1"/>
  <c r="T538" i="1"/>
  <c r="S538" i="1"/>
  <c r="R538" i="1"/>
  <c r="O538" i="1"/>
  <c r="N538" i="1"/>
  <c r="M538" i="1"/>
  <c r="T537" i="1"/>
  <c r="S537" i="1"/>
  <c r="R537" i="1"/>
  <c r="O537" i="1"/>
  <c r="N537" i="1"/>
  <c r="M537" i="1"/>
  <c r="T536" i="1"/>
  <c r="S536" i="1"/>
  <c r="R536" i="1"/>
  <c r="O536" i="1"/>
  <c r="N536" i="1"/>
  <c r="M536" i="1"/>
  <c r="T535" i="1"/>
  <c r="S535" i="1"/>
  <c r="R535" i="1"/>
  <c r="O535" i="1"/>
  <c r="N535" i="1"/>
  <c r="M535" i="1"/>
  <c r="T534" i="1"/>
  <c r="S534" i="1"/>
  <c r="R534" i="1"/>
  <c r="O534" i="1"/>
  <c r="N534" i="1"/>
  <c r="M534" i="1"/>
  <c r="T533" i="1"/>
  <c r="S533" i="1"/>
  <c r="R533" i="1"/>
  <c r="O533" i="1"/>
  <c r="N533" i="1"/>
  <c r="M533" i="1"/>
  <c r="T532" i="1"/>
  <c r="S532" i="1"/>
  <c r="R532" i="1"/>
  <c r="O532" i="1"/>
  <c r="N532" i="1"/>
  <c r="M532" i="1"/>
  <c r="T531" i="1"/>
  <c r="S531" i="1"/>
  <c r="R531" i="1"/>
  <c r="O531" i="1"/>
  <c r="N531" i="1"/>
  <c r="M531" i="1"/>
  <c r="T530" i="1"/>
  <c r="S530" i="1"/>
  <c r="R530" i="1"/>
  <c r="O530" i="1"/>
  <c r="N530" i="1"/>
  <c r="M530" i="1"/>
  <c r="T529" i="1"/>
  <c r="S529" i="1"/>
  <c r="R529" i="1"/>
  <c r="O529" i="1"/>
  <c r="N529" i="1"/>
  <c r="M529" i="1"/>
  <c r="T528" i="1"/>
  <c r="S528" i="1"/>
  <c r="R528" i="1"/>
  <c r="O528" i="1"/>
  <c r="N528" i="1"/>
  <c r="M528" i="1"/>
  <c r="T527" i="1"/>
  <c r="S527" i="1"/>
  <c r="R527" i="1"/>
  <c r="O527" i="1"/>
  <c r="N527" i="1"/>
  <c r="M527" i="1"/>
  <c r="T526" i="1"/>
  <c r="S526" i="1"/>
  <c r="R526" i="1"/>
  <c r="O526" i="1"/>
  <c r="N526" i="1"/>
  <c r="M526" i="1"/>
  <c r="T525" i="1"/>
  <c r="S525" i="1"/>
  <c r="R525" i="1"/>
  <c r="O525" i="1"/>
  <c r="N525" i="1"/>
  <c r="M525" i="1"/>
  <c r="T524" i="1"/>
  <c r="S524" i="1"/>
  <c r="R524" i="1"/>
  <c r="O524" i="1"/>
  <c r="N524" i="1"/>
  <c r="M524" i="1"/>
  <c r="T523" i="1"/>
  <c r="S523" i="1"/>
  <c r="R523" i="1"/>
  <c r="O523" i="1"/>
  <c r="N523" i="1"/>
  <c r="M523" i="1"/>
  <c r="T522" i="1"/>
  <c r="S522" i="1"/>
  <c r="R522" i="1"/>
  <c r="O522" i="1"/>
  <c r="N522" i="1"/>
  <c r="M522" i="1"/>
  <c r="T521" i="1"/>
  <c r="S521" i="1"/>
  <c r="R521" i="1"/>
  <c r="O521" i="1"/>
  <c r="N521" i="1"/>
  <c r="M521" i="1"/>
  <c r="T520" i="1"/>
  <c r="S520" i="1"/>
  <c r="R520" i="1"/>
  <c r="O520" i="1"/>
  <c r="N520" i="1"/>
  <c r="M520" i="1"/>
  <c r="T519" i="1"/>
  <c r="S519" i="1"/>
  <c r="R519" i="1"/>
  <c r="O519" i="1"/>
  <c r="N519" i="1"/>
  <c r="M519" i="1"/>
  <c r="T518" i="1"/>
  <c r="S518" i="1"/>
  <c r="R518" i="1"/>
  <c r="O518" i="1"/>
  <c r="N518" i="1"/>
  <c r="M518" i="1"/>
  <c r="T517" i="1"/>
  <c r="S517" i="1"/>
  <c r="R517" i="1"/>
  <c r="O517" i="1"/>
  <c r="N517" i="1"/>
  <c r="M517" i="1"/>
  <c r="T516" i="1"/>
  <c r="S516" i="1"/>
  <c r="R516" i="1"/>
  <c r="O516" i="1"/>
  <c r="N516" i="1"/>
  <c r="M516" i="1"/>
  <c r="T515" i="1"/>
  <c r="S515" i="1"/>
  <c r="R515" i="1"/>
  <c r="O515" i="1"/>
  <c r="N515" i="1"/>
  <c r="M515" i="1"/>
  <c r="T514" i="1"/>
  <c r="S514" i="1"/>
  <c r="R514" i="1"/>
  <c r="O514" i="1"/>
  <c r="N514" i="1"/>
  <c r="M514" i="1"/>
  <c r="T513" i="1"/>
  <c r="S513" i="1"/>
  <c r="R513" i="1"/>
  <c r="O513" i="1"/>
  <c r="N513" i="1"/>
  <c r="M513" i="1"/>
  <c r="T512" i="1"/>
  <c r="S512" i="1"/>
  <c r="R512" i="1"/>
  <c r="O512" i="1"/>
  <c r="N512" i="1"/>
  <c r="M512" i="1"/>
  <c r="T511" i="1"/>
  <c r="S511" i="1"/>
  <c r="R511" i="1"/>
  <c r="O511" i="1"/>
  <c r="N511" i="1"/>
  <c r="M511" i="1"/>
  <c r="T510" i="1"/>
  <c r="S510" i="1"/>
  <c r="R510" i="1"/>
  <c r="O510" i="1"/>
  <c r="N510" i="1"/>
  <c r="M510" i="1"/>
  <c r="T509" i="1"/>
  <c r="S509" i="1"/>
  <c r="R509" i="1"/>
  <c r="O509" i="1"/>
  <c r="N509" i="1"/>
  <c r="M509" i="1"/>
  <c r="T508" i="1"/>
  <c r="S508" i="1"/>
  <c r="R508" i="1"/>
  <c r="O508" i="1"/>
  <c r="N508" i="1"/>
  <c r="M508" i="1"/>
  <c r="T507" i="1"/>
  <c r="S507" i="1"/>
  <c r="R507" i="1"/>
  <c r="O507" i="1"/>
  <c r="N507" i="1"/>
  <c r="M507" i="1"/>
  <c r="T506" i="1"/>
  <c r="S506" i="1"/>
  <c r="R506" i="1"/>
  <c r="O506" i="1"/>
  <c r="N506" i="1"/>
  <c r="M506" i="1"/>
  <c r="T505" i="1"/>
  <c r="S505" i="1"/>
  <c r="R505" i="1"/>
  <c r="O505" i="1"/>
  <c r="N505" i="1"/>
  <c r="M505" i="1"/>
  <c r="T504" i="1"/>
  <c r="S504" i="1"/>
  <c r="R504" i="1"/>
  <c r="O504" i="1"/>
  <c r="N504" i="1"/>
  <c r="M504" i="1"/>
  <c r="T503" i="1"/>
  <c r="S503" i="1"/>
  <c r="R503" i="1"/>
  <c r="O503" i="1"/>
  <c r="N503" i="1"/>
  <c r="M503" i="1"/>
  <c r="T502" i="1"/>
  <c r="S502" i="1"/>
  <c r="R502" i="1"/>
  <c r="O502" i="1"/>
  <c r="N502" i="1"/>
  <c r="M502" i="1"/>
  <c r="T501" i="1"/>
  <c r="S501" i="1"/>
  <c r="R501" i="1"/>
  <c r="O501" i="1"/>
  <c r="N501" i="1"/>
  <c r="M501" i="1"/>
  <c r="T500" i="1"/>
  <c r="S500" i="1"/>
  <c r="R500" i="1"/>
  <c r="O500" i="1"/>
  <c r="N500" i="1"/>
  <c r="M500" i="1"/>
  <c r="T499" i="1"/>
  <c r="S499" i="1"/>
  <c r="R499" i="1"/>
  <c r="O499" i="1"/>
  <c r="N499" i="1"/>
  <c r="M499" i="1"/>
  <c r="T498" i="1"/>
  <c r="S498" i="1"/>
  <c r="R498" i="1"/>
  <c r="O498" i="1"/>
  <c r="N498" i="1"/>
  <c r="M498" i="1"/>
  <c r="T497" i="1"/>
  <c r="S497" i="1"/>
  <c r="R497" i="1"/>
  <c r="O497" i="1"/>
  <c r="N497" i="1"/>
  <c r="M497" i="1"/>
  <c r="T496" i="1"/>
  <c r="S496" i="1"/>
  <c r="R496" i="1"/>
  <c r="O496" i="1"/>
  <c r="N496" i="1"/>
  <c r="M496" i="1"/>
  <c r="T495" i="1"/>
  <c r="S495" i="1"/>
  <c r="R495" i="1"/>
  <c r="O495" i="1"/>
  <c r="N495" i="1"/>
  <c r="M495" i="1"/>
  <c r="T494" i="1"/>
  <c r="S494" i="1"/>
  <c r="R494" i="1"/>
  <c r="O494" i="1"/>
  <c r="N494" i="1"/>
  <c r="M494" i="1"/>
  <c r="T493" i="1"/>
  <c r="S493" i="1"/>
  <c r="R493" i="1"/>
  <c r="O493" i="1"/>
  <c r="N493" i="1"/>
  <c r="M493" i="1"/>
  <c r="T492" i="1"/>
  <c r="S492" i="1"/>
  <c r="R492" i="1"/>
  <c r="O492" i="1"/>
  <c r="N492" i="1"/>
  <c r="M492" i="1"/>
  <c r="T491" i="1"/>
  <c r="S491" i="1"/>
  <c r="R491" i="1"/>
  <c r="O491" i="1"/>
  <c r="N491" i="1"/>
  <c r="M491" i="1"/>
  <c r="T490" i="1"/>
  <c r="S490" i="1"/>
  <c r="R490" i="1"/>
  <c r="O490" i="1"/>
  <c r="N490" i="1"/>
  <c r="M490" i="1"/>
  <c r="T489" i="1"/>
  <c r="S489" i="1"/>
  <c r="R489" i="1"/>
  <c r="O489" i="1"/>
  <c r="N489" i="1"/>
  <c r="M489" i="1"/>
  <c r="T488" i="1"/>
  <c r="S488" i="1"/>
  <c r="R488" i="1"/>
  <c r="O488" i="1"/>
  <c r="N488" i="1"/>
  <c r="M488" i="1"/>
  <c r="T487" i="1"/>
  <c r="S487" i="1"/>
  <c r="R487" i="1"/>
  <c r="O487" i="1"/>
  <c r="N487" i="1"/>
  <c r="M487" i="1"/>
  <c r="T486" i="1"/>
  <c r="S486" i="1"/>
  <c r="R486" i="1"/>
  <c r="O486" i="1"/>
  <c r="N486" i="1"/>
  <c r="M486" i="1"/>
  <c r="T485" i="1"/>
  <c r="S485" i="1"/>
  <c r="R485" i="1"/>
  <c r="O485" i="1"/>
  <c r="N485" i="1"/>
  <c r="M485" i="1"/>
  <c r="T484" i="1"/>
  <c r="S484" i="1"/>
  <c r="R484" i="1"/>
  <c r="O484" i="1"/>
  <c r="N484" i="1"/>
  <c r="M484" i="1"/>
  <c r="T483" i="1"/>
  <c r="S483" i="1"/>
  <c r="R483" i="1"/>
  <c r="O483" i="1"/>
  <c r="N483" i="1"/>
  <c r="M483" i="1"/>
  <c r="T482" i="1"/>
  <c r="S482" i="1"/>
  <c r="R482" i="1"/>
  <c r="O482" i="1"/>
  <c r="N482" i="1"/>
  <c r="M482" i="1"/>
  <c r="T481" i="1"/>
  <c r="S481" i="1"/>
  <c r="R481" i="1"/>
  <c r="O481" i="1"/>
  <c r="N481" i="1"/>
  <c r="M481" i="1"/>
  <c r="T480" i="1"/>
  <c r="S480" i="1"/>
  <c r="R480" i="1"/>
  <c r="O480" i="1"/>
  <c r="N480" i="1"/>
  <c r="M480" i="1"/>
  <c r="T479" i="1"/>
  <c r="S479" i="1"/>
  <c r="R479" i="1"/>
  <c r="O479" i="1"/>
  <c r="N479" i="1"/>
  <c r="M479" i="1"/>
  <c r="T478" i="1"/>
  <c r="S478" i="1"/>
  <c r="R478" i="1"/>
  <c r="O478" i="1"/>
  <c r="N478" i="1"/>
  <c r="M478" i="1"/>
  <c r="T477" i="1"/>
  <c r="S477" i="1"/>
  <c r="R477" i="1"/>
  <c r="O477" i="1"/>
  <c r="N477" i="1"/>
  <c r="M477" i="1"/>
  <c r="T476" i="1"/>
  <c r="S476" i="1"/>
  <c r="R476" i="1"/>
  <c r="O476" i="1"/>
  <c r="N476" i="1"/>
  <c r="M476" i="1"/>
  <c r="T475" i="1"/>
  <c r="S475" i="1"/>
  <c r="R475" i="1"/>
  <c r="O475" i="1"/>
  <c r="N475" i="1"/>
  <c r="M475" i="1"/>
  <c r="T474" i="1"/>
  <c r="S474" i="1"/>
  <c r="R474" i="1"/>
  <c r="O474" i="1"/>
  <c r="N474" i="1"/>
  <c r="M474" i="1"/>
  <c r="T473" i="1"/>
  <c r="S473" i="1"/>
  <c r="R473" i="1"/>
  <c r="O473" i="1"/>
  <c r="N473" i="1"/>
  <c r="M473" i="1"/>
  <c r="T472" i="1"/>
  <c r="S472" i="1"/>
  <c r="R472" i="1"/>
  <c r="O472" i="1"/>
  <c r="N472" i="1"/>
  <c r="M472" i="1"/>
  <c r="T471" i="1"/>
  <c r="S471" i="1"/>
  <c r="R471" i="1"/>
  <c r="O471" i="1"/>
  <c r="N471" i="1"/>
  <c r="M471" i="1"/>
  <c r="T470" i="1"/>
  <c r="S470" i="1"/>
  <c r="R470" i="1"/>
  <c r="O470" i="1"/>
  <c r="N470" i="1"/>
  <c r="M470" i="1"/>
  <c r="T469" i="1"/>
  <c r="S469" i="1"/>
  <c r="R469" i="1"/>
  <c r="O469" i="1"/>
  <c r="N469" i="1"/>
  <c r="M469" i="1"/>
  <c r="T468" i="1"/>
  <c r="S468" i="1"/>
  <c r="R468" i="1"/>
  <c r="O468" i="1"/>
  <c r="N468" i="1"/>
  <c r="M468" i="1"/>
  <c r="T467" i="1"/>
  <c r="S467" i="1"/>
  <c r="R467" i="1"/>
  <c r="O467" i="1"/>
  <c r="N467" i="1"/>
  <c r="M467" i="1"/>
  <c r="T466" i="1"/>
  <c r="S466" i="1"/>
  <c r="R466" i="1"/>
  <c r="O466" i="1"/>
  <c r="N466" i="1"/>
  <c r="M466" i="1"/>
  <c r="T465" i="1"/>
  <c r="S465" i="1"/>
  <c r="R465" i="1"/>
  <c r="O465" i="1"/>
  <c r="N465" i="1"/>
  <c r="M465" i="1"/>
  <c r="T464" i="1"/>
  <c r="S464" i="1"/>
  <c r="R464" i="1"/>
  <c r="O464" i="1"/>
  <c r="N464" i="1"/>
  <c r="M464" i="1"/>
  <c r="T463" i="1"/>
  <c r="S463" i="1"/>
  <c r="R463" i="1"/>
  <c r="O463" i="1"/>
  <c r="N463" i="1"/>
  <c r="M463" i="1"/>
  <c r="T462" i="1"/>
  <c r="S462" i="1"/>
  <c r="R462" i="1"/>
  <c r="O462" i="1"/>
  <c r="N462" i="1"/>
  <c r="M462" i="1"/>
  <c r="T461" i="1"/>
  <c r="S461" i="1"/>
  <c r="R461" i="1"/>
  <c r="O461" i="1"/>
  <c r="N461" i="1"/>
  <c r="M461" i="1"/>
  <c r="T460" i="1"/>
  <c r="S460" i="1"/>
  <c r="R460" i="1"/>
  <c r="O460" i="1"/>
  <c r="N460" i="1"/>
  <c r="M460" i="1"/>
  <c r="T459" i="1"/>
  <c r="S459" i="1"/>
  <c r="R459" i="1"/>
  <c r="O459" i="1"/>
  <c r="N459" i="1"/>
  <c r="M459" i="1"/>
  <c r="T458" i="1"/>
  <c r="S458" i="1"/>
  <c r="R458" i="1"/>
  <c r="O458" i="1"/>
  <c r="N458" i="1"/>
  <c r="M458" i="1"/>
  <c r="T457" i="1"/>
  <c r="S457" i="1"/>
  <c r="R457" i="1"/>
  <c r="O457" i="1"/>
  <c r="N457" i="1"/>
  <c r="M457" i="1"/>
  <c r="T456" i="1"/>
  <c r="S456" i="1"/>
  <c r="R456" i="1"/>
  <c r="O456" i="1"/>
  <c r="N456" i="1"/>
  <c r="M456" i="1"/>
  <c r="T455" i="1"/>
  <c r="S455" i="1"/>
  <c r="R455" i="1"/>
  <c r="O455" i="1"/>
  <c r="N455" i="1"/>
  <c r="M455" i="1"/>
  <c r="T454" i="1"/>
  <c r="S454" i="1"/>
  <c r="R454" i="1"/>
  <c r="O454" i="1"/>
  <c r="N454" i="1"/>
  <c r="M454" i="1"/>
  <c r="T453" i="1"/>
  <c r="S453" i="1"/>
  <c r="R453" i="1"/>
  <c r="O453" i="1"/>
  <c r="N453" i="1"/>
  <c r="M453" i="1"/>
  <c r="T452" i="1"/>
  <c r="S452" i="1"/>
  <c r="R452" i="1"/>
  <c r="O452" i="1"/>
  <c r="N452" i="1"/>
  <c r="M452" i="1"/>
  <c r="T451" i="1"/>
  <c r="S451" i="1"/>
  <c r="R451" i="1"/>
  <c r="O451" i="1"/>
  <c r="N451" i="1"/>
  <c r="M451" i="1"/>
  <c r="T450" i="1"/>
  <c r="S450" i="1"/>
  <c r="R450" i="1"/>
  <c r="O450" i="1"/>
  <c r="N450" i="1"/>
  <c r="M450" i="1"/>
  <c r="T449" i="1"/>
  <c r="S449" i="1"/>
  <c r="R449" i="1"/>
  <c r="O449" i="1"/>
  <c r="N449" i="1"/>
  <c r="M449" i="1"/>
  <c r="T448" i="1"/>
  <c r="S448" i="1"/>
  <c r="R448" i="1"/>
  <c r="O448" i="1"/>
  <c r="N448" i="1"/>
  <c r="M448" i="1"/>
  <c r="T447" i="1"/>
  <c r="S447" i="1"/>
  <c r="R447" i="1"/>
  <c r="O447" i="1"/>
  <c r="N447" i="1"/>
  <c r="M447" i="1"/>
  <c r="T446" i="1"/>
  <c r="S446" i="1"/>
  <c r="R446" i="1"/>
  <c r="O446" i="1"/>
  <c r="N446" i="1"/>
  <c r="M446" i="1"/>
  <c r="T445" i="1"/>
  <c r="S445" i="1"/>
  <c r="R445" i="1"/>
  <c r="O445" i="1"/>
  <c r="N445" i="1"/>
  <c r="M445" i="1"/>
  <c r="T444" i="1"/>
  <c r="S444" i="1"/>
  <c r="R444" i="1"/>
  <c r="O444" i="1"/>
  <c r="N444" i="1"/>
  <c r="M444" i="1"/>
  <c r="T443" i="1"/>
  <c r="S443" i="1"/>
  <c r="R443" i="1"/>
  <c r="O443" i="1"/>
  <c r="N443" i="1"/>
  <c r="M443" i="1"/>
  <c r="T442" i="1"/>
  <c r="S442" i="1"/>
  <c r="R442" i="1"/>
  <c r="O442" i="1"/>
  <c r="N442" i="1"/>
  <c r="M442" i="1"/>
  <c r="T441" i="1"/>
  <c r="S441" i="1"/>
  <c r="R441" i="1"/>
  <c r="O441" i="1"/>
  <c r="N441" i="1"/>
  <c r="M441" i="1"/>
  <c r="T440" i="1"/>
  <c r="S440" i="1"/>
  <c r="R440" i="1"/>
  <c r="O440" i="1"/>
  <c r="N440" i="1"/>
  <c r="M440" i="1"/>
  <c r="T439" i="1"/>
  <c r="S439" i="1"/>
  <c r="R439" i="1"/>
  <c r="O439" i="1"/>
  <c r="N439" i="1"/>
  <c r="M439" i="1"/>
  <c r="T438" i="1"/>
  <c r="S438" i="1"/>
  <c r="R438" i="1"/>
  <c r="O438" i="1"/>
  <c r="N438" i="1"/>
  <c r="M438" i="1"/>
  <c r="T437" i="1"/>
  <c r="S437" i="1"/>
  <c r="R437" i="1"/>
  <c r="O437" i="1"/>
  <c r="N437" i="1"/>
  <c r="M437" i="1"/>
  <c r="T436" i="1"/>
  <c r="S436" i="1"/>
  <c r="R436" i="1"/>
  <c r="O436" i="1"/>
  <c r="N436" i="1"/>
  <c r="M436" i="1"/>
  <c r="T435" i="1"/>
  <c r="S435" i="1"/>
  <c r="R435" i="1"/>
  <c r="O435" i="1"/>
  <c r="N435" i="1"/>
  <c r="M435" i="1"/>
  <c r="T434" i="1"/>
  <c r="S434" i="1"/>
  <c r="R434" i="1"/>
  <c r="O434" i="1"/>
  <c r="N434" i="1"/>
  <c r="M434" i="1"/>
  <c r="T433" i="1"/>
  <c r="S433" i="1"/>
  <c r="R433" i="1"/>
  <c r="O433" i="1"/>
  <c r="N433" i="1"/>
  <c r="M433" i="1"/>
  <c r="T432" i="1"/>
  <c r="S432" i="1"/>
  <c r="R432" i="1"/>
  <c r="O432" i="1"/>
  <c r="N432" i="1"/>
  <c r="M432" i="1"/>
  <c r="T431" i="1"/>
  <c r="S431" i="1"/>
  <c r="R431" i="1"/>
  <c r="O431" i="1"/>
  <c r="N431" i="1"/>
  <c r="M431" i="1"/>
  <c r="T430" i="1"/>
  <c r="S430" i="1"/>
  <c r="R430" i="1"/>
  <c r="O430" i="1"/>
  <c r="N430" i="1"/>
  <c r="M430" i="1"/>
  <c r="T429" i="1"/>
  <c r="S429" i="1"/>
  <c r="R429" i="1"/>
  <c r="O429" i="1"/>
  <c r="N429" i="1"/>
  <c r="M429" i="1"/>
  <c r="T428" i="1"/>
  <c r="S428" i="1"/>
  <c r="R428" i="1"/>
  <c r="O428" i="1"/>
  <c r="N428" i="1"/>
  <c r="M428" i="1"/>
  <c r="T427" i="1"/>
  <c r="S427" i="1"/>
  <c r="R427" i="1"/>
  <c r="O427" i="1"/>
  <c r="N427" i="1"/>
  <c r="M427" i="1"/>
  <c r="T426" i="1"/>
  <c r="S426" i="1"/>
  <c r="R426" i="1"/>
  <c r="O426" i="1"/>
  <c r="N426" i="1"/>
  <c r="M426" i="1"/>
  <c r="T425" i="1"/>
  <c r="S425" i="1"/>
  <c r="R425" i="1"/>
  <c r="O425" i="1"/>
  <c r="N425" i="1"/>
  <c r="M425" i="1"/>
  <c r="T424" i="1"/>
  <c r="S424" i="1"/>
  <c r="R424" i="1"/>
  <c r="O424" i="1"/>
  <c r="N424" i="1"/>
  <c r="M424" i="1"/>
  <c r="T423" i="1"/>
  <c r="S423" i="1"/>
  <c r="R423" i="1"/>
  <c r="O423" i="1"/>
  <c r="N423" i="1"/>
  <c r="M423" i="1"/>
  <c r="T422" i="1"/>
  <c r="S422" i="1"/>
  <c r="R422" i="1"/>
  <c r="O422" i="1"/>
  <c r="N422" i="1"/>
  <c r="M422" i="1"/>
  <c r="T421" i="1"/>
  <c r="S421" i="1"/>
  <c r="R421" i="1"/>
  <c r="O421" i="1"/>
  <c r="N421" i="1"/>
  <c r="M421" i="1"/>
  <c r="T420" i="1"/>
  <c r="S420" i="1"/>
  <c r="R420" i="1"/>
  <c r="O420" i="1"/>
  <c r="N420" i="1"/>
  <c r="M420" i="1"/>
  <c r="T419" i="1"/>
  <c r="S419" i="1"/>
  <c r="R419" i="1"/>
  <c r="O419" i="1"/>
  <c r="N419" i="1"/>
  <c r="M419" i="1"/>
  <c r="T418" i="1"/>
  <c r="S418" i="1"/>
  <c r="R418" i="1"/>
  <c r="O418" i="1"/>
  <c r="N418" i="1"/>
  <c r="M418" i="1"/>
  <c r="T417" i="1"/>
  <c r="S417" i="1"/>
  <c r="R417" i="1"/>
  <c r="O417" i="1"/>
  <c r="N417" i="1"/>
  <c r="M417" i="1"/>
  <c r="T416" i="1"/>
  <c r="S416" i="1"/>
  <c r="R416" i="1"/>
  <c r="O416" i="1"/>
  <c r="N416" i="1"/>
  <c r="M416" i="1"/>
  <c r="T415" i="1"/>
  <c r="S415" i="1"/>
  <c r="R415" i="1"/>
  <c r="O415" i="1"/>
  <c r="N415" i="1"/>
  <c r="M415" i="1"/>
  <c r="T414" i="1"/>
  <c r="S414" i="1"/>
  <c r="R414" i="1"/>
  <c r="O414" i="1"/>
  <c r="N414" i="1"/>
  <c r="M414" i="1"/>
  <c r="T413" i="1"/>
  <c r="S413" i="1"/>
  <c r="R413" i="1"/>
  <c r="O413" i="1"/>
  <c r="N413" i="1"/>
  <c r="M413" i="1"/>
  <c r="T412" i="1"/>
  <c r="S412" i="1"/>
  <c r="R412" i="1"/>
  <c r="O412" i="1"/>
  <c r="N412" i="1"/>
  <c r="M412" i="1"/>
  <c r="T411" i="1"/>
  <c r="S411" i="1"/>
  <c r="R411" i="1"/>
  <c r="O411" i="1"/>
  <c r="N411" i="1"/>
  <c r="M411" i="1"/>
  <c r="T410" i="1"/>
  <c r="S410" i="1"/>
  <c r="R410" i="1"/>
  <c r="O410" i="1"/>
  <c r="N410" i="1"/>
  <c r="M410" i="1"/>
  <c r="T409" i="1"/>
  <c r="S409" i="1"/>
  <c r="R409" i="1"/>
  <c r="O409" i="1"/>
  <c r="N409" i="1"/>
  <c r="M409" i="1"/>
  <c r="T408" i="1"/>
  <c r="S408" i="1"/>
  <c r="R408" i="1"/>
  <c r="O408" i="1"/>
  <c r="N408" i="1"/>
  <c r="M408" i="1"/>
  <c r="T407" i="1"/>
  <c r="S407" i="1"/>
  <c r="R407" i="1"/>
  <c r="O407" i="1"/>
  <c r="N407" i="1"/>
  <c r="M407" i="1"/>
  <c r="T406" i="1"/>
  <c r="S406" i="1"/>
  <c r="R406" i="1"/>
  <c r="O406" i="1"/>
  <c r="N406" i="1"/>
  <c r="M406" i="1"/>
  <c r="T405" i="1"/>
  <c r="S405" i="1"/>
  <c r="R405" i="1"/>
  <c r="O405" i="1"/>
  <c r="N405" i="1"/>
  <c r="M405" i="1"/>
  <c r="T404" i="1"/>
  <c r="S404" i="1"/>
  <c r="R404" i="1"/>
  <c r="O404" i="1"/>
  <c r="N404" i="1"/>
  <c r="M404" i="1"/>
  <c r="T403" i="1"/>
  <c r="S403" i="1"/>
  <c r="R403" i="1"/>
  <c r="O403" i="1"/>
  <c r="N403" i="1"/>
  <c r="M403" i="1"/>
  <c r="T402" i="1"/>
  <c r="S402" i="1"/>
  <c r="R402" i="1"/>
  <c r="O402" i="1"/>
  <c r="N402" i="1"/>
  <c r="M402" i="1"/>
  <c r="T401" i="1"/>
  <c r="S401" i="1"/>
  <c r="R401" i="1"/>
  <c r="O401" i="1"/>
  <c r="N401" i="1"/>
  <c r="M401" i="1"/>
  <c r="T400" i="1"/>
  <c r="S400" i="1"/>
  <c r="R400" i="1"/>
  <c r="O400" i="1"/>
  <c r="N400" i="1"/>
  <c r="M400" i="1"/>
  <c r="T399" i="1"/>
  <c r="S399" i="1"/>
  <c r="R399" i="1"/>
  <c r="O399" i="1"/>
  <c r="N399" i="1"/>
  <c r="M399" i="1"/>
  <c r="T398" i="1"/>
  <c r="S398" i="1"/>
  <c r="R398" i="1"/>
  <c r="O398" i="1"/>
  <c r="N398" i="1"/>
  <c r="M398" i="1"/>
  <c r="T397" i="1"/>
  <c r="S397" i="1"/>
  <c r="R397" i="1"/>
  <c r="O397" i="1"/>
  <c r="N397" i="1"/>
  <c r="M397" i="1"/>
  <c r="T396" i="1"/>
  <c r="S396" i="1"/>
  <c r="R396" i="1"/>
  <c r="O396" i="1"/>
  <c r="N396" i="1"/>
  <c r="M396" i="1"/>
  <c r="T395" i="1"/>
  <c r="S395" i="1"/>
  <c r="R395" i="1"/>
  <c r="O395" i="1"/>
  <c r="N395" i="1"/>
  <c r="M395" i="1"/>
  <c r="T394" i="1"/>
  <c r="S394" i="1"/>
  <c r="R394" i="1"/>
  <c r="O394" i="1"/>
  <c r="N394" i="1"/>
  <c r="M394" i="1"/>
  <c r="T393" i="1"/>
  <c r="S393" i="1"/>
  <c r="R393" i="1"/>
  <c r="O393" i="1"/>
  <c r="N393" i="1"/>
  <c r="M393" i="1"/>
  <c r="T392" i="1"/>
  <c r="S392" i="1"/>
  <c r="R392" i="1"/>
  <c r="O392" i="1"/>
  <c r="N392" i="1"/>
  <c r="M392" i="1"/>
  <c r="T391" i="1"/>
  <c r="S391" i="1"/>
  <c r="R391" i="1"/>
  <c r="O391" i="1"/>
  <c r="N391" i="1"/>
  <c r="M391" i="1"/>
  <c r="T390" i="1"/>
  <c r="S390" i="1"/>
  <c r="R390" i="1"/>
  <c r="O390" i="1"/>
  <c r="N390" i="1"/>
  <c r="M390" i="1"/>
  <c r="T389" i="1"/>
  <c r="S389" i="1"/>
  <c r="R389" i="1"/>
  <c r="O389" i="1"/>
  <c r="N389" i="1"/>
  <c r="M389" i="1"/>
  <c r="T388" i="1"/>
  <c r="S388" i="1"/>
  <c r="R388" i="1"/>
  <c r="O388" i="1"/>
  <c r="N388" i="1"/>
  <c r="M388" i="1"/>
  <c r="T387" i="1"/>
  <c r="S387" i="1"/>
  <c r="R387" i="1"/>
  <c r="O387" i="1"/>
  <c r="N387" i="1"/>
  <c r="M387" i="1"/>
  <c r="T386" i="1"/>
  <c r="S386" i="1"/>
  <c r="R386" i="1"/>
  <c r="O386" i="1"/>
  <c r="N386" i="1"/>
  <c r="M386" i="1"/>
  <c r="T385" i="1"/>
  <c r="S385" i="1"/>
  <c r="R385" i="1"/>
  <c r="O385" i="1"/>
  <c r="N385" i="1"/>
  <c r="M385" i="1"/>
  <c r="T384" i="1"/>
  <c r="S384" i="1"/>
  <c r="R384" i="1"/>
  <c r="O384" i="1"/>
  <c r="N384" i="1"/>
  <c r="M384" i="1"/>
  <c r="T383" i="1"/>
  <c r="S383" i="1"/>
  <c r="R383" i="1"/>
  <c r="O383" i="1"/>
  <c r="N383" i="1"/>
  <c r="M383" i="1"/>
  <c r="T382" i="1"/>
  <c r="S382" i="1"/>
  <c r="R382" i="1"/>
  <c r="O382" i="1"/>
  <c r="N382" i="1"/>
  <c r="M382" i="1"/>
  <c r="T381" i="1"/>
  <c r="S381" i="1"/>
  <c r="R381" i="1"/>
  <c r="O381" i="1"/>
  <c r="N381" i="1"/>
  <c r="M381" i="1"/>
  <c r="T380" i="1"/>
  <c r="S380" i="1"/>
  <c r="R380" i="1"/>
  <c r="O380" i="1"/>
  <c r="N380" i="1"/>
  <c r="M380" i="1"/>
  <c r="T379" i="1"/>
  <c r="S379" i="1"/>
  <c r="R379" i="1"/>
  <c r="O379" i="1"/>
  <c r="N379" i="1"/>
  <c r="M379" i="1"/>
  <c r="T378" i="1"/>
  <c r="S378" i="1"/>
  <c r="R378" i="1"/>
  <c r="O378" i="1"/>
  <c r="N378" i="1"/>
  <c r="M378" i="1"/>
  <c r="T377" i="1"/>
  <c r="S377" i="1"/>
  <c r="R377" i="1"/>
  <c r="O377" i="1"/>
  <c r="N377" i="1"/>
  <c r="M377" i="1"/>
  <c r="T376" i="1"/>
  <c r="S376" i="1"/>
  <c r="R376" i="1"/>
  <c r="O376" i="1"/>
  <c r="N376" i="1"/>
  <c r="M376" i="1"/>
  <c r="T375" i="1"/>
  <c r="S375" i="1"/>
  <c r="R375" i="1"/>
  <c r="O375" i="1"/>
  <c r="N375" i="1"/>
  <c r="M375" i="1"/>
  <c r="T374" i="1"/>
  <c r="S374" i="1"/>
  <c r="R374" i="1"/>
  <c r="O374" i="1"/>
  <c r="N374" i="1"/>
  <c r="M374" i="1"/>
  <c r="T373" i="1"/>
  <c r="S373" i="1"/>
  <c r="R373" i="1"/>
  <c r="O373" i="1"/>
  <c r="N373" i="1"/>
  <c r="M373" i="1"/>
  <c r="T372" i="1"/>
  <c r="S372" i="1"/>
  <c r="R372" i="1"/>
  <c r="O372" i="1"/>
  <c r="N372" i="1"/>
  <c r="M372" i="1"/>
  <c r="T371" i="1"/>
  <c r="S371" i="1"/>
  <c r="R371" i="1"/>
  <c r="O371" i="1"/>
  <c r="N371" i="1"/>
  <c r="M371" i="1"/>
  <c r="T370" i="1"/>
  <c r="S370" i="1"/>
  <c r="R370" i="1"/>
  <c r="O370" i="1"/>
  <c r="N370" i="1"/>
  <c r="M370" i="1"/>
  <c r="T369" i="1"/>
  <c r="S369" i="1"/>
  <c r="R369" i="1"/>
  <c r="O369" i="1"/>
  <c r="N369" i="1"/>
  <c r="M369" i="1"/>
  <c r="T368" i="1"/>
  <c r="S368" i="1"/>
  <c r="R368" i="1"/>
  <c r="O368" i="1"/>
  <c r="N368" i="1"/>
  <c r="M368" i="1"/>
  <c r="T367" i="1"/>
  <c r="S367" i="1"/>
  <c r="R367" i="1"/>
  <c r="O367" i="1"/>
  <c r="N367" i="1"/>
  <c r="M367" i="1"/>
  <c r="T366" i="1"/>
  <c r="S366" i="1"/>
  <c r="R366" i="1"/>
  <c r="O366" i="1"/>
  <c r="N366" i="1"/>
  <c r="M366" i="1"/>
  <c r="T365" i="1"/>
  <c r="S365" i="1"/>
  <c r="R365" i="1"/>
  <c r="O365" i="1"/>
  <c r="N365" i="1"/>
  <c r="M365" i="1"/>
  <c r="T364" i="1"/>
  <c r="S364" i="1"/>
  <c r="R364" i="1"/>
  <c r="O364" i="1"/>
  <c r="N364" i="1"/>
  <c r="M364" i="1"/>
  <c r="T363" i="1"/>
  <c r="S363" i="1"/>
  <c r="R363" i="1"/>
  <c r="O363" i="1"/>
  <c r="N363" i="1"/>
  <c r="M363" i="1"/>
  <c r="T362" i="1"/>
  <c r="S362" i="1"/>
  <c r="R362" i="1"/>
  <c r="O362" i="1"/>
  <c r="N362" i="1"/>
  <c r="M362" i="1"/>
  <c r="T361" i="1"/>
  <c r="S361" i="1"/>
  <c r="R361" i="1"/>
  <c r="O361" i="1"/>
  <c r="N361" i="1"/>
  <c r="M361" i="1"/>
  <c r="T360" i="1"/>
  <c r="S360" i="1"/>
  <c r="R360" i="1"/>
  <c r="O360" i="1"/>
  <c r="N360" i="1"/>
  <c r="M360" i="1"/>
  <c r="T359" i="1"/>
  <c r="S359" i="1"/>
  <c r="R359" i="1"/>
  <c r="O359" i="1"/>
  <c r="N359" i="1"/>
  <c r="M359" i="1"/>
  <c r="T358" i="1"/>
  <c r="S358" i="1"/>
  <c r="R358" i="1"/>
  <c r="O358" i="1"/>
  <c r="N358" i="1"/>
  <c r="M358" i="1"/>
  <c r="T357" i="1"/>
  <c r="S357" i="1"/>
  <c r="R357" i="1"/>
  <c r="O357" i="1"/>
  <c r="N357" i="1"/>
  <c r="M357" i="1"/>
  <c r="T356" i="1"/>
  <c r="S356" i="1"/>
  <c r="R356" i="1"/>
  <c r="O356" i="1"/>
  <c r="N356" i="1"/>
  <c r="M356" i="1"/>
  <c r="T355" i="1"/>
  <c r="S355" i="1"/>
  <c r="R355" i="1"/>
  <c r="O355" i="1"/>
  <c r="N355" i="1"/>
  <c r="M355" i="1"/>
  <c r="T354" i="1"/>
  <c r="S354" i="1"/>
  <c r="R354" i="1"/>
  <c r="O354" i="1"/>
  <c r="N354" i="1"/>
  <c r="M354" i="1"/>
  <c r="T353" i="1"/>
  <c r="S353" i="1"/>
  <c r="R353" i="1"/>
  <c r="O353" i="1"/>
  <c r="N353" i="1"/>
  <c r="M353" i="1"/>
  <c r="T352" i="1"/>
  <c r="S352" i="1"/>
  <c r="R352" i="1"/>
  <c r="O352" i="1"/>
  <c r="N352" i="1"/>
  <c r="M352" i="1"/>
  <c r="T351" i="1"/>
  <c r="S351" i="1"/>
  <c r="R351" i="1"/>
  <c r="O351" i="1"/>
  <c r="N351" i="1"/>
  <c r="M351" i="1"/>
  <c r="T350" i="1"/>
  <c r="S350" i="1"/>
  <c r="R350" i="1"/>
  <c r="O350" i="1"/>
  <c r="N350" i="1"/>
  <c r="M350" i="1"/>
  <c r="T349" i="1"/>
  <c r="S349" i="1"/>
  <c r="R349" i="1"/>
  <c r="O349" i="1"/>
  <c r="N349" i="1"/>
  <c r="M349" i="1"/>
  <c r="T348" i="1"/>
  <c r="S348" i="1"/>
  <c r="R348" i="1"/>
  <c r="O348" i="1"/>
  <c r="N348" i="1"/>
  <c r="M348" i="1"/>
  <c r="T347" i="1"/>
  <c r="S347" i="1"/>
  <c r="R347" i="1"/>
  <c r="O347" i="1"/>
  <c r="N347" i="1"/>
  <c r="M347" i="1"/>
  <c r="T346" i="1"/>
  <c r="S346" i="1"/>
  <c r="R346" i="1"/>
  <c r="O346" i="1"/>
  <c r="N346" i="1"/>
  <c r="M346" i="1"/>
  <c r="T345" i="1"/>
  <c r="S345" i="1"/>
  <c r="R345" i="1"/>
  <c r="O345" i="1"/>
  <c r="N345" i="1"/>
  <c r="M345" i="1"/>
  <c r="T344" i="1"/>
  <c r="S344" i="1"/>
  <c r="R344" i="1"/>
  <c r="O344" i="1"/>
  <c r="N344" i="1"/>
  <c r="M344" i="1"/>
  <c r="T343" i="1"/>
  <c r="S343" i="1"/>
  <c r="R343" i="1"/>
  <c r="O343" i="1"/>
  <c r="N343" i="1"/>
  <c r="M343" i="1"/>
  <c r="T342" i="1"/>
  <c r="S342" i="1"/>
  <c r="R342" i="1"/>
  <c r="O342" i="1"/>
  <c r="N342" i="1"/>
  <c r="M342" i="1"/>
  <c r="T341" i="1"/>
  <c r="S341" i="1"/>
  <c r="R341" i="1"/>
  <c r="O341" i="1"/>
  <c r="N341" i="1"/>
  <c r="M341" i="1"/>
  <c r="T340" i="1"/>
  <c r="S340" i="1"/>
  <c r="R340" i="1"/>
  <c r="O340" i="1"/>
  <c r="N340" i="1"/>
  <c r="M340" i="1"/>
  <c r="T339" i="1"/>
  <c r="S339" i="1"/>
  <c r="R339" i="1"/>
  <c r="O339" i="1"/>
  <c r="N339" i="1"/>
  <c r="M339" i="1"/>
  <c r="T338" i="1"/>
  <c r="S338" i="1"/>
  <c r="R338" i="1"/>
  <c r="O338" i="1"/>
  <c r="N338" i="1"/>
  <c r="M338" i="1"/>
  <c r="T337" i="1"/>
  <c r="S337" i="1"/>
  <c r="R337" i="1"/>
  <c r="O337" i="1"/>
  <c r="N337" i="1"/>
  <c r="M337" i="1"/>
  <c r="T336" i="1"/>
  <c r="S336" i="1"/>
  <c r="R336" i="1"/>
  <c r="O336" i="1"/>
  <c r="N336" i="1"/>
  <c r="M336" i="1"/>
  <c r="T335" i="1"/>
  <c r="S335" i="1"/>
  <c r="R335" i="1"/>
  <c r="O335" i="1"/>
  <c r="N335" i="1"/>
  <c r="M335" i="1"/>
  <c r="T334" i="1"/>
  <c r="S334" i="1"/>
  <c r="R334" i="1"/>
  <c r="O334" i="1"/>
  <c r="N334" i="1"/>
  <c r="M334" i="1"/>
  <c r="T333" i="1"/>
  <c r="S333" i="1"/>
  <c r="R333" i="1"/>
  <c r="O333" i="1"/>
  <c r="N333" i="1"/>
  <c r="M333" i="1"/>
  <c r="T332" i="1"/>
  <c r="S332" i="1"/>
  <c r="R332" i="1"/>
  <c r="O332" i="1"/>
  <c r="N332" i="1"/>
  <c r="M332" i="1"/>
  <c r="T331" i="1"/>
  <c r="S331" i="1"/>
  <c r="R331" i="1"/>
  <c r="O331" i="1"/>
  <c r="N331" i="1"/>
  <c r="M331" i="1"/>
  <c r="T330" i="1"/>
  <c r="S330" i="1"/>
  <c r="R330" i="1"/>
  <c r="O330" i="1"/>
  <c r="N330" i="1"/>
  <c r="M330" i="1"/>
  <c r="T329" i="1"/>
  <c r="S329" i="1"/>
  <c r="R329" i="1"/>
  <c r="O329" i="1"/>
  <c r="N329" i="1"/>
  <c r="M329" i="1"/>
  <c r="T328" i="1"/>
  <c r="S328" i="1"/>
  <c r="R328" i="1"/>
  <c r="O328" i="1"/>
  <c r="N328" i="1"/>
  <c r="M328" i="1"/>
  <c r="T327" i="1"/>
  <c r="S327" i="1"/>
  <c r="R327" i="1"/>
  <c r="O327" i="1"/>
  <c r="N327" i="1"/>
  <c r="M327" i="1"/>
  <c r="T326" i="1"/>
  <c r="S326" i="1"/>
  <c r="R326" i="1"/>
  <c r="O326" i="1"/>
  <c r="N326" i="1"/>
  <c r="M326" i="1"/>
  <c r="T325" i="1"/>
  <c r="S325" i="1"/>
  <c r="R325" i="1"/>
  <c r="O325" i="1"/>
  <c r="N325" i="1"/>
  <c r="M325" i="1"/>
  <c r="T324" i="1"/>
  <c r="S324" i="1"/>
  <c r="R324" i="1"/>
  <c r="O324" i="1"/>
  <c r="N324" i="1"/>
  <c r="M324" i="1"/>
  <c r="T323" i="1"/>
  <c r="S323" i="1"/>
  <c r="R323" i="1"/>
  <c r="O323" i="1"/>
  <c r="N323" i="1"/>
  <c r="M323" i="1"/>
  <c r="T322" i="1"/>
  <c r="S322" i="1"/>
  <c r="R322" i="1"/>
  <c r="O322" i="1"/>
  <c r="N322" i="1"/>
  <c r="M322" i="1"/>
  <c r="T321" i="1"/>
  <c r="S321" i="1"/>
  <c r="R321" i="1"/>
  <c r="O321" i="1"/>
  <c r="N321" i="1"/>
  <c r="M321" i="1"/>
  <c r="T320" i="1"/>
  <c r="S320" i="1"/>
  <c r="R320" i="1"/>
  <c r="O320" i="1"/>
  <c r="N320" i="1"/>
  <c r="M320" i="1"/>
  <c r="T319" i="1"/>
  <c r="S319" i="1"/>
  <c r="R319" i="1"/>
  <c r="O319" i="1"/>
  <c r="N319" i="1"/>
  <c r="M319" i="1"/>
  <c r="T318" i="1"/>
  <c r="S318" i="1"/>
  <c r="R318" i="1"/>
  <c r="O318" i="1"/>
  <c r="N318" i="1"/>
  <c r="M318" i="1"/>
  <c r="T317" i="1"/>
  <c r="S317" i="1"/>
  <c r="R317" i="1"/>
  <c r="O317" i="1"/>
  <c r="N317" i="1"/>
  <c r="M317" i="1"/>
  <c r="T316" i="1"/>
  <c r="S316" i="1"/>
  <c r="R316" i="1"/>
  <c r="O316" i="1"/>
  <c r="N316" i="1"/>
  <c r="M316" i="1"/>
  <c r="T315" i="1"/>
  <c r="S315" i="1"/>
  <c r="R315" i="1"/>
  <c r="O315" i="1"/>
  <c r="N315" i="1"/>
  <c r="M315" i="1"/>
  <c r="T314" i="1"/>
  <c r="S314" i="1"/>
  <c r="R314" i="1"/>
  <c r="O314" i="1"/>
  <c r="N314" i="1"/>
  <c r="M314" i="1"/>
  <c r="T313" i="1"/>
  <c r="S313" i="1"/>
  <c r="R313" i="1"/>
  <c r="O313" i="1"/>
  <c r="N313" i="1"/>
  <c r="M313" i="1"/>
  <c r="T312" i="1"/>
  <c r="S312" i="1"/>
  <c r="R312" i="1"/>
  <c r="O312" i="1"/>
  <c r="N312" i="1"/>
  <c r="M312" i="1"/>
  <c r="T311" i="1"/>
  <c r="S311" i="1"/>
  <c r="R311" i="1"/>
  <c r="O311" i="1"/>
  <c r="N311" i="1"/>
  <c r="M311" i="1"/>
  <c r="T310" i="1"/>
  <c r="S310" i="1"/>
  <c r="R310" i="1"/>
  <c r="O310" i="1"/>
  <c r="N310" i="1"/>
  <c r="M310" i="1"/>
  <c r="T309" i="1"/>
  <c r="S309" i="1"/>
  <c r="R309" i="1"/>
  <c r="O309" i="1"/>
  <c r="N309" i="1"/>
  <c r="M309" i="1"/>
  <c r="T308" i="1"/>
  <c r="S308" i="1"/>
  <c r="R308" i="1"/>
  <c r="O308" i="1"/>
  <c r="N308" i="1"/>
  <c r="M308" i="1"/>
  <c r="T307" i="1"/>
  <c r="S307" i="1"/>
  <c r="R307" i="1"/>
  <c r="O307" i="1"/>
  <c r="N307" i="1"/>
  <c r="M307" i="1"/>
  <c r="T306" i="1"/>
  <c r="S306" i="1"/>
  <c r="R306" i="1"/>
  <c r="O306" i="1"/>
  <c r="N306" i="1"/>
  <c r="M306" i="1"/>
  <c r="T305" i="1"/>
  <c r="S305" i="1"/>
  <c r="R305" i="1"/>
  <c r="O305" i="1"/>
  <c r="N305" i="1"/>
  <c r="M305" i="1"/>
  <c r="T304" i="1"/>
  <c r="S304" i="1"/>
  <c r="R304" i="1"/>
  <c r="O304" i="1"/>
  <c r="N304" i="1"/>
  <c r="M304" i="1"/>
  <c r="T303" i="1"/>
  <c r="S303" i="1"/>
  <c r="R303" i="1"/>
  <c r="O303" i="1"/>
  <c r="N303" i="1"/>
  <c r="M303" i="1"/>
  <c r="T302" i="1"/>
  <c r="S302" i="1"/>
  <c r="R302" i="1"/>
  <c r="O302" i="1"/>
  <c r="N302" i="1"/>
  <c r="M302" i="1"/>
  <c r="T301" i="1"/>
  <c r="S301" i="1"/>
  <c r="R301" i="1"/>
  <c r="O301" i="1"/>
  <c r="N301" i="1"/>
  <c r="M301" i="1"/>
  <c r="T300" i="1"/>
  <c r="S300" i="1"/>
  <c r="R300" i="1"/>
  <c r="O300" i="1"/>
  <c r="N300" i="1"/>
  <c r="M300" i="1"/>
  <c r="T299" i="1"/>
  <c r="S299" i="1"/>
  <c r="R299" i="1"/>
  <c r="O299" i="1"/>
  <c r="N299" i="1"/>
  <c r="M299" i="1"/>
  <c r="T298" i="1"/>
  <c r="S298" i="1"/>
  <c r="R298" i="1"/>
  <c r="O298" i="1"/>
  <c r="N298" i="1"/>
  <c r="M298" i="1"/>
  <c r="T297" i="1"/>
  <c r="S297" i="1"/>
  <c r="R297" i="1"/>
  <c r="O297" i="1"/>
  <c r="N297" i="1"/>
  <c r="M297" i="1"/>
  <c r="T296" i="1"/>
  <c r="S296" i="1"/>
  <c r="R296" i="1"/>
  <c r="O296" i="1"/>
  <c r="N296" i="1"/>
  <c r="M296" i="1"/>
  <c r="T295" i="1"/>
  <c r="S295" i="1"/>
  <c r="R295" i="1"/>
  <c r="O295" i="1"/>
  <c r="N295" i="1"/>
  <c r="M295" i="1"/>
  <c r="T294" i="1"/>
  <c r="S294" i="1"/>
  <c r="R294" i="1"/>
  <c r="O294" i="1"/>
  <c r="N294" i="1"/>
  <c r="M294" i="1"/>
  <c r="T293" i="1"/>
  <c r="S293" i="1"/>
  <c r="R293" i="1"/>
  <c r="O293" i="1"/>
  <c r="N293" i="1"/>
  <c r="M293" i="1"/>
  <c r="T292" i="1"/>
  <c r="S292" i="1"/>
  <c r="R292" i="1"/>
  <c r="O292" i="1"/>
  <c r="N292" i="1"/>
  <c r="M292" i="1"/>
  <c r="T291" i="1"/>
  <c r="S291" i="1"/>
  <c r="R291" i="1"/>
  <c r="O291" i="1"/>
  <c r="N291" i="1"/>
  <c r="M291" i="1"/>
  <c r="T290" i="1"/>
  <c r="S290" i="1"/>
  <c r="R290" i="1"/>
  <c r="O290" i="1"/>
  <c r="N290" i="1"/>
  <c r="M290" i="1"/>
  <c r="T289" i="1"/>
  <c r="S289" i="1"/>
  <c r="R289" i="1"/>
  <c r="O289" i="1"/>
  <c r="N289" i="1"/>
  <c r="M289" i="1"/>
  <c r="T288" i="1"/>
  <c r="S288" i="1"/>
  <c r="R288" i="1"/>
  <c r="O288" i="1"/>
  <c r="N288" i="1"/>
  <c r="M288" i="1"/>
  <c r="T287" i="1"/>
  <c r="S287" i="1"/>
  <c r="R287" i="1"/>
  <c r="O287" i="1"/>
  <c r="N287" i="1"/>
  <c r="M287" i="1"/>
  <c r="T286" i="1"/>
  <c r="S286" i="1"/>
  <c r="R286" i="1"/>
  <c r="O286" i="1"/>
  <c r="N286" i="1"/>
  <c r="M286" i="1"/>
  <c r="T285" i="1"/>
  <c r="S285" i="1"/>
  <c r="R285" i="1"/>
  <c r="O285" i="1"/>
  <c r="N285" i="1"/>
  <c r="M285" i="1"/>
  <c r="T284" i="1"/>
  <c r="S284" i="1"/>
  <c r="R284" i="1"/>
  <c r="O284" i="1"/>
  <c r="N284" i="1"/>
  <c r="M284" i="1"/>
  <c r="T283" i="1"/>
  <c r="S283" i="1"/>
  <c r="R283" i="1"/>
  <c r="O283" i="1"/>
  <c r="N283" i="1"/>
  <c r="M283" i="1"/>
  <c r="T282" i="1"/>
  <c r="S282" i="1"/>
  <c r="R282" i="1"/>
  <c r="O282" i="1"/>
  <c r="N282" i="1"/>
  <c r="M282" i="1"/>
  <c r="T281" i="1"/>
  <c r="S281" i="1"/>
  <c r="R281" i="1"/>
  <c r="O281" i="1"/>
  <c r="N281" i="1"/>
  <c r="M281" i="1"/>
  <c r="T280" i="1"/>
  <c r="S280" i="1"/>
  <c r="R280" i="1"/>
  <c r="O280" i="1"/>
  <c r="N280" i="1"/>
  <c r="M280" i="1"/>
  <c r="T279" i="1"/>
  <c r="S279" i="1"/>
  <c r="R279" i="1"/>
  <c r="O279" i="1"/>
  <c r="N279" i="1"/>
  <c r="M279" i="1"/>
  <c r="T278" i="1"/>
  <c r="S278" i="1"/>
  <c r="R278" i="1"/>
  <c r="O278" i="1"/>
  <c r="N278" i="1"/>
  <c r="M278" i="1"/>
  <c r="T277" i="1"/>
  <c r="S277" i="1"/>
  <c r="R277" i="1"/>
  <c r="O277" i="1"/>
  <c r="N277" i="1"/>
  <c r="M277" i="1"/>
  <c r="T276" i="1"/>
  <c r="S276" i="1"/>
  <c r="R276" i="1"/>
  <c r="O276" i="1"/>
  <c r="N276" i="1"/>
  <c r="M276" i="1"/>
  <c r="T275" i="1"/>
  <c r="S275" i="1"/>
  <c r="R275" i="1"/>
  <c r="O275" i="1"/>
  <c r="N275" i="1"/>
  <c r="M275" i="1"/>
  <c r="T274" i="1"/>
  <c r="S274" i="1"/>
  <c r="R274" i="1"/>
  <c r="O274" i="1"/>
  <c r="N274" i="1"/>
  <c r="M274" i="1"/>
  <c r="T273" i="1"/>
  <c r="S273" i="1"/>
  <c r="R273" i="1"/>
  <c r="O273" i="1"/>
  <c r="N273" i="1"/>
  <c r="M273" i="1"/>
  <c r="T272" i="1"/>
  <c r="S272" i="1"/>
  <c r="R272" i="1"/>
  <c r="O272" i="1"/>
  <c r="N272" i="1"/>
  <c r="M272" i="1"/>
  <c r="T271" i="1"/>
  <c r="S271" i="1"/>
  <c r="R271" i="1"/>
  <c r="O271" i="1"/>
  <c r="N271" i="1"/>
  <c r="M271" i="1"/>
  <c r="T270" i="1"/>
  <c r="S270" i="1"/>
  <c r="R270" i="1"/>
  <c r="O270" i="1"/>
  <c r="N270" i="1"/>
  <c r="M270" i="1"/>
  <c r="T269" i="1"/>
  <c r="S269" i="1"/>
  <c r="R269" i="1"/>
  <c r="O269" i="1"/>
  <c r="N269" i="1"/>
  <c r="M269" i="1"/>
  <c r="T268" i="1"/>
  <c r="S268" i="1"/>
  <c r="R268" i="1"/>
  <c r="O268" i="1"/>
  <c r="N268" i="1"/>
  <c r="M268" i="1"/>
  <c r="T267" i="1"/>
  <c r="S267" i="1"/>
  <c r="R267" i="1"/>
  <c r="O267" i="1"/>
  <c r="N267" i="1"/>
  <c r="M267" i="1"/>
  <c r="T266" i="1"/>
  <c r="S266" i="1"/>
  <c r="R266" i="1"/>
  <c r="O266" i="1"/>
  <c r="N266" i="1"/>
  <c r="M266" i="1"/>
  <c r="T265" i="1"/>
  <c r="S265" i="1"/>
  <c r="R265" i="1"/>
  <c r="O265" i="1"/>
  <c r="N265" i="1"/>
  <c r="M265" i="1"/>
  <c r="T264" i="1"/>
  <c r="S264" i="1"/>
  <c r="R264" i="1"/>
  <c r="O264" i="1"/>
  <c r="N264" i="1"/>
  <c r="M264" i="1"/>
  <c r="T263" i="1"/>
  <c r="S263" i="1"/>
  <c r="R263" i="1"/>
  <c r="O263" i="1"/>
  <c r="N263" i="1"/>
  <c r="M263" i="1"/>
  <c r="T262" i="1"/>
  <c r="S262" i="1"/>
  <c r="R262" i="1"/>
  <c r="O262" i="1"/>
  <c r="N262" i="1"/>
  <c r="M262" i="1"/>
  <c r="T261" i="1"/>
  <c r="S261" i="1"/>
  <c r="R261" i="1"/>
  <c r="O261" i="1"/>
  <c r="N261" i="1"/>
  <c r="M261" i="1"/>
  <c r="T260" i="1"/>
  <c r="S260" i="1"/>
  <c r="R260" i="1"/>
  <c r="O260" i="1"/>
  <c r="N260" i="1"/>
  <c r="M260" i="1"/>
  <c r="T259" i="1"/>
  <c r="S259" i="1"/>
  <c r="R259" i="1"/>
  <c r="O259" i="1"/>
  <c r="N259" i="1"/>
  <c r="M259" i="1"/>
  <c r="T258" i="1"/>
  <c r="S258" i="1"/>
  <c r="R258" i="1"/>
  <c r="O258" i="1"/>
  <c r="N258" i="1"/>
  <c r="M258" i="1"/>
  <c r="T257" i="1"/>
  <c r="S257" i="1"/>
  <c r="R257" i="1"/>
  <c r="O257" i="1"/>
  <c r="N257" i="1"/>
  <c r="M257" i="1"/>
  <c r="T256" i="1"/>
  <c r="S256" i="1"/>
  <c r="R256" i="1"/>
  <c r="O256" i="1"/>
  <c r="N256" i="1"/>
  <c r="M256" i="1"/>
  <c r="T255" i="1"/>
  <c r="S255" i="1"/>
  <c r="R255" i="1"/>
  <c r="O255" i="1"/>
  <c r="N255" i="1"/>
  <c r="M255" i="1"/>
  <c r="T254" i="1"/>
  <c r="S254" i="1"/>
  <c r="R254" i="1"/>
  <c r="O254" i="1"/>
  <c r="N254" i="1"/>
  <c r="M254" i="1"/>
  <c r="T253" i="1"/>
  <c r="S253" i="1"/>
  <c r="R253" i="1"/>
  <c r="O253" i="1"/>
  <c r="N253" i="1"/>
  <c r="M253" i="1"/>
  <c r="T252" i="1"/>
  <c r="S252" i="1"/>
  <c r="R252" i="1"/>
  <c r="O252" i="1"/>
  <c r="N252" i="1"/>
  <c r="M252" i="1"/>
  <c r="T251" i="1"/>
  <c r="S251" i="1"/>
  <c r="R251" i="1"/>
  <c r="O251" i="1"/>
  <c r="N251" i="1"/>
  <c r="M251" i="1"/>
  <c r="T250" i="1"/>
  <c r="S250" i="1"/>
  <c r="R250" i="1"/>
  <c r="O250" i="1"/>
  <c r="N250" i="1"/>
  <c r="M250" i="1"/>
  <c r="T249" i="1"/>
  <c r="S249" i="1"/>
  <c r="R249" i="1"/>
  <c r="O249" i="1"/>
  <c r="N249" i="1"/>
  <c r="M249" i="1"/>
  <c r="T248" i="1"/>
  <c r="S248" i="1"/>
  <c r="R248" i="1"/>
  <c r="O248" i="1"/>
  <c r="N248" i="1"/>
  <c r="M248" i="1"/>
  <c r="T247" i="1"/>
  <c r="S247" i="1"/>
  <c r="R247" i="1"/>
  <c r="O247" i="1"/>
  <c r="N247" i="1"/>
  <c r="M247" i="1"/>
  <c r="T246" i="1"/>
  <c r="S246" i="1"/>
  <c r="R246" i="1"/>
  <c r="O246" i="1"/>
  <c r="N246" i="1"/>
  <c r="M246" i="1"/>
  <c r="T245" i="1"/>
  <c r="S245" i="1"/>
  <c r="R245" i="1"/>
  <c r="O245" i="1"/>
  <c r="N245" i="1"/>
  <c r="M245" i="1"/>
  <c r="T244" i="1"/>
  <c r="S244" i="1"/>
  <c r="R244" i="1"/>
  <c r="O244" i="1"/>
  <c r="N244" i="1"/>
  <c r="M244" i="1"/>
  <c r="T243" i="1"/>
  <c r="S243" i="1"/>
  <c r="R243" i="1"/>
  <c r="O243" i="1"/>
  <c r="N243" i="1"/>
  <c r="M243" i="1"/>
  <c r="T242" i="1"/>
  <c r="S242" i="1"/>
  <c r="R242" i="1"/>
  <c r="O242" i="1"/>
  <c r="N242" i="1"/>
  <c r="M242" i="1"/>
  <c r="T241" i="1"/>
  <c r="S241" i="1"/>
  <c r="R241" i="1"/>
  <c r="O241" i="1"/>
  <c r="N241" i="1"/>
  <c r="M241" i="1"/>
  <c r="T240" i="1"/>
  <c r="S240" i="1"/>
  <c r="R240" i="1"/>
  <c r="O240" i="1"/>
  <c r="N240" i="1"/>
  <c r="M240" i="1"/>
  <c r="T239" i="1"/>
  <c r="S239" i="1"/>
  <c r="R239" i="1"/>
  <c r="O239" i="1"/>
  <c r="N239" i="1"/>
  <c r="M239" i="1"/>
  <c r="T238" i="1"/>
  <c r="S238" i="1"/>
  <c r="R238" i="1"/>
  <c r="O238" i="1"/>
  <c r="N238" i="1"/>
  <c r="M238" i="1"/>
  <c r="T237" i="1"/>
  <c r="S237" i="1"/>
  <c r="R237" i="1"/>
  <c r="O237" i="1"/>
  <c r="N237" i="1"/>
  <c r="M237" i="1"/>
  <c r="T236" i="1"/>
  <c r="S236" i="1"/>
  <c r="R236" i="1"/>
  <c r="O236" i="1"/>
  <c r="N236" i="1"/>
  <c r="M236" i="1"/>
  <c r="T235" i="1"/>
  <c r="S235" i="1"/>
  <c r="R235" i="1"/>
  <c r="O235" i="1"/>
  <c r="N235" i="1"/>
  <c r="M235" i="1"/>
  <c r="T234" i="1"/>
  <c r="S234" i="1"/>
  <c r="R234" i="1"/>
  <c r="O234" i="1"/>
  <c r="N234" i="1"/>
  <c r="M234" i="1"/>
  <c r="T233" i="1"/>
  <c r="S233" i="1"/>
  <c r="R233" i="1"/>
  <c r="O233" i="1"/>
  <c r="N233" i="1"/>
  <c r="M233" i="1"/>
  <c r="T232" i="1"/>
  <c r="S232" i="1"/>
  <c r="R232" i="1"/>
  <c r="O232" i="1"/>
  <c r="N232" i="1"/>
  <c r="M232" i="1"/>
  <c r="T231" i="1"/>
  <c r="S231" i="1"/>
  <c r="R231" i="1"/>
  <c r="O231" i="1"/>
  <c r="N231" i="1"/>
  <c r="M231" i="1"/>
  <c r="T230" i="1"/>
  <c r="S230" i="1"/>
  <c r="R230" i="1"/>
  <c r="O230" i="1"/>
  <c r="N230" i="1"/>
  <c r="M230" i="1"/>
  <c r="T229" i="1"/>
  <c r="S229" i="1"/>
  <c r="R229" i="1"/>
  <c r="O229" i="1"/>
  <c r="N229" i="1"/>
  <c r="M229" i="1"/>
  <c r="T228" i="1"/>
  <c r="S228" i="1"/>
  <c r="R228" i="1"/>
  <c r="O228" i="1"/>
  <c r="N228" i="1"/>
  <c r="M228" i="1"/>
  <c r="T227" i="1"/>
  <c r="S227" i="1"/>
  <c r="R227" i="1"/>
  <c r="O227" i="1"/>
  <c r="N227" i="1"/>
  <c r="M227" i="1"/>
  <c r="T226" i="1"/>
  <c r="S226" i="1"/>
  <c r="R226" i="1"/>
  <c r="O226" i="1"/>
  <c r="N226" i="1"/>
  <c r="M226" i="1"/>
  <c r="T225" i="1"/>
  <c r="S225" i="1"/>
  <c r="R225" i="1"/>
  <c r="O225" i="1"/>
  <c r="N225" i="1"/>
  <c r="M225" i="1"/>
  <c r="T224" i="1"/>
  <c r="S224" i="1"/>
  <c r="R224" i="1"/>
  <c r="O224" i="1"/>
  <c r="N224" i="1"/>
  <c r="M224" i="1"/>
  <c r="T223" i="1"/>
  <c r="S223" i="1"/>
  <c r="R223" i="1"/>
  <c r="O223" i="1"/>
  <c r="N223" i="1"/>
  <c r="M223" i="1"/>
  <c r="T222" i="1"/>
  <c r="S222" i="1"/>
  <c r="R222" i="1"/>
  <c r="O222" i="1"/>
  <c r="N222" i="1"/>
  <c r="M222" i="1"/>
  <c r="T221" i="1"/>
  <c r="S221" i="1"/>
  <c r="R221" i="1"/>
  <c r="O221" i="1"/>
  <c r="N221" i="1"/>
  <c r="M221" i="1"/>
  <c r="T220" i="1"/>
  <c r="S220" i="1"/>
  <c r="R220" i="1"/>
  <c r="O220" i="1"/>
  <c r="N220" i="1"/>
  <c r="M220" i="1"/>
  <c r="T219" i="1"/>
  <c r="S219" i="1"/>
  <c r="R219" i="1"/>
  <c r="O219" i="1"/>
  <c r="N219" i="1"/>
  <c r="M219" i="1"/>
  <c r="T218" i="1"/>
  <c r="S218" i="1"/>
  <c r="R218" i="1"/>
  <c r="O218" i="1"/>
  <c r="N218" i="1"/>
  <c r="M218" i="1"/>
  <c r="T217" i="1"/>
  <c r="S217" i="1"/>
  <c r="R217" i="1"/>
  <c r="O217" i="1"/>
  <c r="N217" i="1"/>
  <c r="M217" i="1"/>
  <c r="T216" i="1"/>
  <c r="S216" i="1"/>
  <c r="R216" i="1"/>
  <c r="O216" i="1"/>
  <c r="N216" i="1"/>
  <c r="M216" i="1"/>
  <c r="T215" i="1"/>
  <c r="S215" i="1"/>
  <c r="R215" i="1"/>
  <c r="O215" i="1"/>
  <c r="N215" i="1"/>
  <c r="M215" i="1"/>
  <c r="T214" i="1"/>
  <c r="S214" i="1"/>
  <c r="R214" i="1"/>
  <c r="O214" i="1"/>
  <c r="N214" i="1"/>
  <c r="M214" i="1"/>
  <c r="T213" i="1"/>
  <c r="S213" i="1"/>
  <c r="R213" i="1"/>
  <c r="O213" i="1"/>
  <c r="N213" i="1"/>
  <c r="M213" i="1"/>
  <c r="T212" i="1"/>
  <c r="S212" i="1"/>
  <c r="R212" i="1"/>
  <c r="O212" i="1"/>
  <c r="N212" i="1"/>
  <c r="M212" i="1"/>
  <c r="T211" i="1"/>
  <c r="S211" i="1"/>
  <c r="R211" i="1"/>
  <c r="O211" i="1"/>
  <c r="N211" i="1"/>
  <c r="M211" i="1"/>
  <c r="T210" i="1"/>
  <c r="S210" i="1"/>
  <c r="R210" i="1"/>
  <c r="O210" i="1"/>
  <c r="N210" i="1"/>
  <c r="M210" i="1"/>
  <c r="T209" i="1"/>
  <c r="S209" i="1"/>
  <c r="R209" i="1"/>
  <c r="O209" i="1"/>
  <c r="N209" i="1"/>
  <c r="M209" i="1"/>
  <c r="T208" i="1"/>
  <c r="S208" i="1"/>
  <c r="R208" i="1"/>
  <c r="O208" i="1"/>
  <c r="N208" i="1"/>
  <c r="M208" i="1"/>
  <c r="T207" i="1"/>
  <c r="S207" i="1"/>
  <c r="R207" i="1"/>
  <c r="O207" i="1"/>
  <c r="N207" i="1"/>
  <c r="M207" i="1"/>
  <c r="T206" i="1"/>
  <c r="S206" i="1"/>
  <c r="R206" i="1"/>
  <c r="O206" i="1"/>
  <c r="N206" i="1"/>
  <c r="M206" i="1"/>
  <c r="T205" i="1"/>
  <c r="S205" i="1"/>
  <c r="R205" i="1"/>
  <c r="O205" i="1"/>
  <c r="N205" i="1"/>
  <c r="M205" i="1"/>
  <c r="T204" i="1"/>
  <c r="S204" i="1"/>
  <c r="R204" i="1"/>
  <c r="O204" i="1"/>
  <c r="N204" i="1"/>
  <c r="M204" i="1"/>
  <c r="T203" i="1"/>
  <c r="S203" i="1"/>
  <c r="R203" i="1"/>
  <c r="O203" i="1"/>
  <c r="N203" i="1"/>
  <c r="M203" i="1"/>
  <c r="T202" i="1"/>
  <c r="S202" i="1"/>
  <c r="R202" i="1"/>
  <c r="O202" i="1"/>
  <c r="N202" i="1"/>
  <c r="M202" i="1"/>
  <c r="T201" i="1"/>
  <c r="S201" i="1"/>
  <c r="R201" i="1"/>
  <c r="O201" i="1"/>
  <c r="N201" i="1"/>
  <c r="M201" i="1"/>
  <c r="T200" i="1"/>
  <c r="S200" i="1"/>
  <c r="R200" i="1"/>
  <c r="O200" i="1"/>
  <c r="N200" i="1"/>
  <c r="M200" i="1"/>
  <c r="T199" i="1"/>
  <c r="S199" i="1"/>
  <c r="R199" i="1"/>
  <c r="O199" i="1"/>
  <c r="N199" i="1"/>
  <c r="M199" i="1"/>
  <c r="T198" i="1"/>
  <c r="S198" i="1"/>
  <c r="R198" i="1"/>
  <c r="O198" i="1"/>
  <c r="N198" i="1"/>
  <c r="M198" i="1"/>
  <c r="T197" i="1"/>
  <c r="S197" i="1"/>
  <c r="R197" i="1"/>
  <c r="O197" i="1"/>
  <c r="N197" i="1"/>
  <c r="M197" i="1"/>
  <c r="T196" i="1"/>
  <c r="S196" i="1"/>
  <c r="R196" i="1"/>
  <c r="O196" i="1"/>
  <c r="N196" i="1"/>
  <c r="M196" i="1"/>
  <c r="T195" i="1"/>
  <c r="S195" i="1"/>
  <c r="R195" i="1"/>
  <c r="O195" i="1"/>
  <c r="N195" i="1"/>
  <c r="M195" i="1"/>
  <c r="T194" i="1"/>
  <c r="S194" i="1"/>
  <c r="R194" i="1"/>
  <c r="O194" i="1"/>
  <c r="N194" i="1"/>
  <c r="M194" i="1"/>
  <c r="T193" i="1"/>
  <c r="S193" i="1"/>
  <c r="R193" i="1"/>
  <c r="O193" i="1"/>
  <c r="N193" i="1"/>
  <c r="M193" i="1"/>
  <c r="T192" i="1"/>
  <c r="S192" i="1"/>
  <c r="R192" i="1"/>
  <c r="O192" i="1"/>
  <c r="N192" i="1"/>
  <c r="M192" i="1"/>
  <c r="T191" i="1"/>
  <c r="S191" i="1"/>
  <c r="R191" i="1"/>
  <c r="O191" i="1"/>
  <c r="N191" i="1"/>
  <c r="M191" i="1"/>
  <c r="T190" i="1"/>
  <c r="S190" i="1"/>
  <c r="R190" i="1"/>
  <c r="O190" i="1"/>
  <c r="N190" i="1"/>
  <c r="M190" i="1"/>
  <c r="T189" i="1"/>
  <c r="S189" i="1"/>
  <c r="R189" i="1"/>
  <c r="O189" i="1"/>
  <c r="N189" i="1"/>
  <c r="M189" i="1"/>
  <c r="T188" i="1"/>
  <c r="S188" i="1"/>
  <c r="R188" i="1"/>
  <c r="O188" i="1"/>
  <c r="N188" i="1"/>
  <c r="M188" i="1"/>
  <c r="T187" i="1"/>
  <c r="S187" i="1"/>
  <c r="R187" i="1"/>
  <c r="O187" i="1"/>
  <c r="N187" i="1"/>
  <c r="M187" i="1"/>
  <c r="T186" i="1"/>
  <c r="S186" i="1"/>
  <c r="R186" i="1"/>
  <c r="O186" i="1"/>
  <c r="N186" i="1"/>
  <c r="M186" i="1"/>
  <c r="T185" i="1"/>
  <c r="S185" i="1"/>
  <c r="R185" i="1"/>
  <c r="O185" i="1"/>
  <c r="N185" i="1"/>
  <c r="M185" i="1"/>
  <c r="T184" i="1"/>
  <c r="S184" i="1"/>
  <c r="R184" i="1"/>
  <c r="O184" i="1"/>
  <c r="N184" i="1"/>
  <c r="M184" i="1"/>
  <c r="T183" i="1"/>
  <c r="S183" i="1"/>
  <c r="R183" i="1"/>
  <c r="O183" i="1"/>
  <c r="N183" i="1"/>
  <c r="M183" i="1"/>
  <c r="T182" i="1"/>
  <c r="S182" i="1"/>
  <c r="R182" i="1"/>
  <c r="O182" i="1"/>
  <c r="N182" i="1"/>
  <c r="M182" i="1"/>
  <c r="T181" i="1"/>
  <c r="S181" i="1"/>
  <c r="R181" i="1"/>
  <c r="O181" i="1"/>
  <c r="N181" i="1"/>
  <c r="M181" i="1"/>
  <c r="T180" i="1"/>
  <c r="S180" i="1"/>
  <c r="R180" i="1"/>
  <c r="O180" i="1"/>
  <c r="N180" i="1"/>
  <c r="M180" i="1"/>
  <c r="T179" i="1"/>
  <c r="S179" i="1"/>
  <c r="R179" i="1"/>
  <c r="O179" i="1"/>
  <c r="N179" i="1"/>
  <c r="M179" i="1"/>
  <c r="T178" i="1"/>
  <c r="S178" i="1"/>
  <c r="R178" i="1"/>
  <c r="O178" i="1"/>
  <c r="N178" i="1"/>
  <c r="M178" i="1"/>
  <c r="T177" i="1"/>
  <c r="S177" i="1"/>
  <c r="R177" i="1"/>
  <c r="O177" i="1"/>
  <c r="N177" i="1"/>
  <c r="M177" i="1"/>
  <c r="T176" i="1"/>
  <c r="S176" i="1"/>
  <c r="R176" i="1"/>
  <c r="O176" i="1"/>
  <c r="N176" i="1"/>
  <c r="M176" i="1"/>
  <c r="T175" i="1"/>
  <c r="S175" i="1"/>
  <c r="R175" i="1"/>
  <c r="O175" i="1"/>
  <c r="N175" i="1"/>
  <c r="M175" i="1"/>
  <c r="T174" i="1"/>
  <c r="S174" i="1"/>
  <c r="R174" i="1"/>
  <c r="O174" i="1"/>
  <c r="N174" i="1"/>
  <c r="M174" i="1"/>
  <c r="T173" i="1"/>
  <c r="S173" i="1"/>
  <c r="R173" i="1"/>
  <c r="O173" i="1"/>
  <c r="N173" i="1"/>
  <c r="M173" i="1"/>
  <c r="T172" i="1"/>
  <c r="S172" i="1"/>
  <c r="R172" i="1"/>
  <c r="O172" i="1"/>
  <c r="N172" i="1"/>
  <c r="M172" i="1"/>
  <c r="T171" i="1"/>
  <c r="S171" i="1"/>
  <c r="R171" i="1"/>
  <c r="O171" i="1"/>
  <c r="N171" i="1"/>
  <c r="M171" i="1"/>
  <c r="T170" i="1"/>
  <c r="S170" i="1"/>
  <c r="R170" i="1"/>
  <c r="O170" i="1"/>
  <c r="N170" i="1"/>
  <c r="M170" i="1"/>
  <c r="T169" i="1"/>
  <c r="S169" i="1"/>
  <c r="R169" i="1"/>
  <c r="O169" i="1"/>
  <c r="N169" i="1"/>
  <c r="M169" i="1"/>
  <c r="T168" i="1"/>
  <c r="S168" i="1"/>
  <c r="R168" i="1"/>
  <c r="O168" i="1"/>
  <c r="N168" i="1"/>
  <c r="M168" i="1"/>
  <c r="T167" i="1"/>
  <c r="S167" i="1"/>
  <c r="R167" i="1"/>
  <c r="O167" i="1"/>
  <c r="N167" i="1"/>
  <c r="M167" i="1"/>
  <c r="T166" i="1"/>
  <c r="S166" i="1"/>
  <c r="R166" i="1"/>
  <c r="O166" i="1"/>
  <c r="N166" i="1"/>
  <c r="M166" i="1"/>
  <c r="T165" i="1"/>
  <c r="S165" i="1"/>
  <c r="R165" i="1"/>
  <c r="O165" i="1"/>
  <c r="N165" i="1"/>
  <c r="M165" i="1"/>
  <c r="T164" i="1"/>
  <c r="S164" i="1"/>
  <c r="R164" i="1"/>
  <c r="O164" i="1"/>
  <c r="N164" i="1"/>
  <c r="M164" i="1"/>
  <c r="T163" i="1"/>
  <c r="S163" i="1"/>
  <c r="R163" i="1"/>
  <c r="O163" i="1"/>
  <c r="N163" i="1"/>
  <c r="M163" i="1"/>
  <c r="T162" i="1"/>
  <c r="S162" i="1"/>
  <c r="R162" i="1"/>
  <c r="O162" i="1"/>
  <c r="N162" i="1"/>
  <c r="M162" i="1"/>
  <c r="T161" i="1"/>
  <c r="S161" i="1"/>
  <c r="R161" i="1"/>
  <c r="O161" i="1"/>
  <c r="N161" i="1"/>
  <c r="M161" i="1"/>
  <c r="T160" i="1"/>
  <c r="S160" i="1"/>
  <c r="R160" i="1"/>
  <c r="O160" i="1"/>
  <c r="N160" i="1"/>
  <c r="M160" i="1"/>
  <c r="T159" i="1"/>
  <c r="S159" i="1"/>
  <c r="R159" i="1"/>
  <c r="O159" i="1"/>
  <c r="N159" i="1"/>
  <c r="M159" i="1"/>
  <c r="T158" i="1"/>
  <c r="S158" i="1"/>
  <c r="R158" i="1"/>
  <c r="O158" i="1"/>
  <c r="N158" i="1"/>
  <c r="M158" i="1"/>
  <c r="T157" i="1"/>
  <c r="S157" i="1"/>
  <c r="R157" i="1"/>
  <c r="O157" i="1"/>
  <c r="N157" i="1"/>
  <c r="M157" i="1"/>
  <c r="T156" i="1"/>
  <c r="S156" i="1"/>
  <c r="R156" i="1"/>
  <c r="O156" i="1"/>
  <c r="N156" i="1"/>
  <c r="M156" i="1"/>
  <c r="T155" i="1"/>
  <c r="S155" i="1"/>
  <c r="R155" i="1"/>
  <c r="O155" i="1"/>
  <c r="N155" i="1"/>
  <c r="M155" i="1"/>
  <c r="T154" i="1"/>
  <c r="S154" i="1"/>
  <c r="R154" i="1"/>
  <c r="O154" i="1"/>
  <c r="N154" i="1"/>
  <c r="M154" i="1"/>
  <c r="T153" i="1"/>
  <c r="S153" i="1"/>
  <c r="R153" i="1"/>
  <c r="O153" i="1"/>
  <c r="N153" i="1"/>
  <c r="M153" i="1"/>
  <c r="T152" i="1"/>
  <c r="S152" i="1"/>
  <c r="R152" i="1"/>
  <c r="O152" i="1"/>
  <c r="N152" i="1"/>
  <c r="M152" i="1"/>
  <c r="T151" i="1"/>
  <c r="S151" i="1"/>
  <c r="R151" i="1"/>
  <c r="O151" i="1"/>
  <c r="N151" i="1"/>
  <c r="M151" i="1"/>
  <c r="T150" i="1"/>
  <c r="S150" i="1"/>
  <c r="R150" i="1"/>
  <c r="O150" i="1"/>
  <c r="N150" i="1"/>
  <c r="M150" i="1"/>
  <c r="T149" i="1"/>
  <c r="S149" i="1"/>
  <c r="R149" i="1"/>
  <c r="O149" i="1"/>
  <c r="N149" i="1"/>
  <c r="M149" i="1"/>
  <c r="T148" i="1"/>
  <c r="S148" i="1"/>
  <c r="R148" i="1"/>
  <c r="O148" i="1"/>
  <c r="N148" i="1"/>
  <c r="M148" i="1"/>
  <c r="T147" i="1"/>
  <c r="S147" i="1"/>
  <c r="R147" i="1"/>
  <c r="O147" i="1"/>
  <c r="N147" i="1"/>
  <c r="M147" i="1"/>
  <c r="T146" i="1"/>
  <c r="S146" i="1"/>
  <c r="R146" i="1"/>
  <c r="O146" i="1"/>
  <c r="N146" i="1"/>
  <c r="M146" i="1"/>
  <c r="T145" i="1"/>
  <c r="S145" i="1"/>
  <c r="R145" i="1"/>
  <c r="O145" i="1"/>
  <c r="N145" i="1"/>
  <c r="M145" i="1"/>
  <c r="T144" i="1"/>
  <c r="S144" i="1"/>
  <c r="R144" i="1"/>
  <c r="O144" i="1"/>
  <c r="N144" i="1"/>
  <c r="M144" i="1"/>
  <c r="T143" i="1"/>
  <c r="S143" i="1"/>
  <c r="R143" i="1"/>
  <c r="O143" i="1"/>
  <c r="N143" i="1"/>
  <c r="M143" i="1"/>
  <c r="T142" i="1"/>
  <c r="S142" i="1"/>
  <c r="R142" i="1"/>
  <c r="O142" i="1"/>
  <c r="N142" i="1"/>
  <c r="M142" i="1"/>
  <c r="T141" i="1"/>
  <c r="S141" i="1"/>
  <c r="R141" i="1"/>
  <c r="O141" i="1"/>
  <c r="N141" i="1"/>
  <c r="M141" i="1"/>
  <c r="T140" i="1"/>
  <c r="S140" i="1"/>
  <c r="R140" i="1"/>
  <c r="O140" i="1"/>
  <c r="N140" i="1"/>
  <c r="M140" i="1"/>
  <c r="T139" i="1"/>
  <c r="S139" i="1"/>
  <c r="R139" i="1"/>
  <c r="O139" i="1"/>
  <c r="N139" i="1"/>
  <c r="M139" i="1"/>
  <c r="T138" i="1"/>
  <c r="S138" i="1"/>
  <c r="R138" i="1"/>
  <c r="O138" i="1"/>
  <c r="N138" i="1"/>
  <c r="M138" i="1"/>
  <c r="T137" i="1"/>
  <c r="S137" i="1"/>
  <c r="R137" i="1"/>
  <c r="O137" i="1"/>
  <c r="N137" i="1"/>
  <c r="M137" i="1"/>
  <c r="T136" i="1"/>
  <c r="S136" i="1"/>
  <c r="R136" i="1"/>
  <c r="O136" i="1"/>
  <c r="N136" i="1"/>
  <c r="M136" i="1"/>
  <c r="T135" i="1"/>
  <c r="S135" i="1"/>
  <c r="R135" i="1"/>
  <c r="O135" i="1"/>
  <c r="N135" i="1"/>
  <c r="M135" i="1"/>
  <c r="T134" i="1"/>
  <c r="S134" i="1"/>
  <c r="R134" i="1"/>
  <c r="O134" i="1"/>
  <c r="N134" i="1"/>
  <c r="M134" i="1"/>
  <c r="T133" i="1"/>
  <c r="S133" i="1"/>
  <c r="R133" i="1"/>
  <c r="O133" i="1"/>
  <c r="N133" i="1"/>
  <c r="M133" i="1"/>
  <c r="T132" i="1"/>
  <c r="S132" i="1"/>
  <c r="R132" i="1"/>
  <c r="O132" i="1"/>
  <c r="N132" i="1"/>
  <c r="M132" i="1"/>
  <c r="T131" i="1"/>
  <c r="S131" i="1"/>
  <c r="R131" i="1"/>
  <c r="O131" i="1"/>
  <c r="N131" i="1"/>
  <c r="M131" i="1"/>
  <c r="T130" i="1"/>
  <c r="S130" i="1"/>
  <c r="R130" i="1"/>
  <c r="O130" i="1"/>
  <c r="N130" i="1"/>
  <c r="M130" i="1"/>
  <c r="T129" i="1"/>
  <c r="S129" i="1"/>
  <c r="R129" i="1"/>
  <c r="O129" i="1"/>
  <c r="N129" i="1"/>
  <c r="M129" i="1"/>
  <c r="T128" i="1"/>
  <c r="S128" i="1"/>
  <c r="R128" i="1"/>
  <c r="O128" i="1"/>
  <c r="N128" i="1"/>
  <c r="M128" i="1"/>
  <c r="T127" i="1"/>
  <c r="S127" i="1"/>
  <c r="R127" i="1"/>
  <c r="O127" i="1"/>
  <c r="N127" i="1"/>
  <c r="M127" i="1"/>
  <c r="T126" i="1"/>
  <c r="S126" i="1"/>
  <c r="R126" i="1"/>
  <c r="O126" i="1"/>
  <c r="N126" i="1"/>
  <c r="M126" i="1"/>
  <c r="T125" i="1"/>
  <c r="S125" i="1"/>
  <c r="R125" i="1"/>
  <c r="O125" i="1"/>
  <c r="N125" i="1"/>
  <c r="M125" i="1"/>
  <c r="T124" i="1"/>
  <c r="S124" i="1"/>
  <c r="R124" i="1"/>
  <c r="O124" i="1"/>
  <c r="N124" i="1"/>
  <c r="M124" i="1"/>
  <c r="T123" i="1"/>
  <c r="S123" i="1"/>
  <c r="R123" i="1"/>
  <c r="O123" i="1"/>
  <c r="N123" i="1"/>
  <c r="M123" i="1"/>
  <c r="T122" i="1"/>
  <c r="S122" i="1"/>
  <c r="R122" i="1"/>
  <c r="O122" i="1"/>
  <c r="N122" i="1"/>
  <c r="M122" i="1"/>
  <c r="T121" i="1"/>
  <c r="S121" i="1"/>
  <c r="R121" i="1"/>
  <c r="O121" i="1"/>
  <c r="N121" i="1"/>
  <c r="M121" i="1"/>
  <c r="T120" i="1"/>
  <c r="S120" i="1"/>
  <c r="R120" i="1"/>
  <c r="O120" i="1"/>
  <c r="N120" i="1"/>
  <c r="M120" i="1"/>
  <c r="T119" i="1"/>
  <c r="S119" i="1"/>
  <c r="R119" i="1"/>
  <c r="O119" i="1"/>
  <c r="N119" i="1"/>
  <c r="M119" i="1"/>
  <c r="T118" i="1"/>
  <c r="S118" i="1"/>
  <c r="R118" i="1"/>
  <c r="O118" i="1"/>
  <c r="N118" i="1"/>
  <c r="M118" i="1"/>
  <c r="T117" i="1"/>
  <c r="S117" i="1"/>
  <c r="R117" i="1"/>
  <c r="O117" i="1"/>
  <c r="N117" i="1"/>
  <c r="M117" i="1"/>
  <c r="T116" i="1"/>
  <c r="S116" i="1"/>
  <c r="R116" i="1"/>
  <c r="O116" i="1"/>
  <c r="N116" i="1"/>
  <c r="M116" i="1"/>
  <c r="T115" i="1"/>
  <c r="S115" i="1"/>
  <c r="R115" i="1"/>
  <c r="O115" i="1"/>
  <c r="N115" i="1"/>
  <c r="M115" i="1"/>
  <c r="T114" i="1"/>
  <c r="S114" i="1"/>
  <c r="R114" i="1"/>
  <c r="O114" i="1"/>
  <c r="N114" i="1"/>
  <c r="M114" i="1"/>
  <c r="T113" i="1"/>
  <c r="S113" i="1"/>
  <c r="R113" i="1"/>
  <c r="O113" i="1"/>
  <c r="N113" i="1"/>
  <c r="M113" i="1"/>
  <c r="T112" i="1"/>
  <c r="S112" i="1"/>
  <c r="R112" i="1"/>
  <c r="O112" i="1"/>
  <c r="N112" i="1"/>
  <c r="M112" i="1"/>
  <c r="T111" i="1"/>
  <c r="S111" i="1"/>
  <c r="R111" i="1"/>
  <c r="O111" i="1"/>
  <c r="N111" i="1"/>
  <c r="M111" i="1"/>
  <c r="T110" i="1"/>
  <c r="S110" i="1"/>
  <c r="R110" i="1"/>
  <c r="O110" i="1"/>
  <c r="N110" i="1"/>
  <c r="M110" i="1"/>
  <c r="T109" i="1"/>
  <c r="S109" i="1"/>
  <c r="R109" i="1"/>
  <c r="O109" i="1"/>
  <c r="N109" i="1"/>
  <c r="M109" i="1"/>
  <c r="T108" i="1"/>
  <c r="S108" i="1"/>
  <c r="R108" i="1"/>
  <c r="O108" i="1"/>
  <c r="N108" i="1"/>
  <c r="M108" i="1"/>
  <c r="T107" i="1"/>
  <c r="S107" i="1"/>
  <c r="R107" i="1"/>
  <c r="O107" i="1"/>
  <c r="N107" i="1"/>
  <c r="M107" i="1"/>
  <c r="T106" i="1"/>
  <c r="S106" i="1"/>
  <c r="R106" i="1"/>
  <c r="O106" i="1"/>
  <c r="N106" i="1"/>
  <c r="M106" i="1"/>
  <c r="T105" i="1"/>
  <c r="S105" i="1"/>
  <c r="R105" i="1"/>
  <c r="O105" i="1"/>
  <c r="N105" i="1"/>
  <c r="M105" i="1"/>
  <c r="T104" i="1"/>
  <c r="S104" i="1"/>
  <c r="R104" i="1"/>
  <c r="O104" i="1"/>
  <c r="N104" i="1"/>
  <c r="M104" i="1"/>
  <c r="T103" i="1"/>
  <c r="S103" i="1"/>
  <c r="R103" i="1"/>
  <c r="O103" i="1"/>
  <c r="N103" i="1"/>
  <c r="M103" i="1"/>
  <c r="T102" i="1"/>
  <c r="S102" i="1"/>
  <c r="R102" i="1"/>
  <c r="O102" i="1"/>
  <c r="N102" i="1"/>
  <c r="M102" i="1"/>
  <c r="T101" i="1"/>
  <c r="S101" i="1"/>
  <c r="R101" i="1"/>
  <c r="O101" i="1"/>
  <c r="N101" i="1"/>
  <c r="M101" i="1"/>
  <c r="T100" i="1"/>
  <c r="S100" i="1"/>
  <c r="R100" i="1"/>
  <c r="O100" i="1"/>
  <c r="N100" i="1"/>
  <c r="M100" i="1"/>
  <c r="T99" i="1"/>
  <c r="S99" i="1"/>
  <c r="R99" i="1"/>
  <c r="O99" i="1"/>
  <c r="N99" i="1"/>
  <c r="M99" i="1"/>
  <c r="T98" i="1"/>
  <c r="S98" i="1"/>
  <c r="R98" i="1"/>
  <c r="O98" i="1"/>
  <c r="N98" i="1"/>
  <c r="M98" i="1"/>
  <c r="T97" i="1"/>
  <c r="S97" i="1"/>
  <c r="R97" i="1"/>
  <c r="O97" i="1"/>
  <c r="N97" i="1"/>
  <c r="M97" i="1"/>
  <c r="T96" i="1"/>
  <c r="S96" i="1"/>
  <c r="R96" i="1"/>
  <c r="O96" i="1"/>
  <c r="N96" i="1"/>
  <c r="M96" i="1"/>
  <c r="T95" i="1"/>
  <c r="S95" i="1"/>
  <c r="R95" i="1"/>
  <c r="O95" i="1"/>
  <c r="N95" i="1"/>
  <c r="M95" i="1"/>
  <c r="T94" i="1"/>
  <c r="S94" i="1"/>
  <c r="R94" i="1"/>
  <c r="O94" i="1"/>
  <c r="N94" i="1"/>
  <c r="M94" i="1"/>
  <c r="T93" i="1"/>
  <c r="S93" i="1"/>
  <c r="R93" i="1"/>
  <c r="O93" i="1"/>
  <c r="N93" i="1"/>
  <c r="M93" i="1"/>
  <c r="T92" i="1"/>
  <c r="S92" i="1"/>
  <c r="R92" i="1"/>
  <c r="O92" i="1"/>
  <c r="N92" i="1"/>
  <c r="M92" i="1"/>
  <c r="T91" i="1"/>
  <c r="S91" i="1"/>
  <c r="R91" i="1"/>
  <c r="O91" i="1"/>
  <c r="N91" i="1"/>
  <c r="M91" i="1"/>
  <c r="T90" i="1"/>
  <c r="S90" i="1"/>
  <c r="R90" i="1"/>
  <c r="O90" i="1"/>
  <c r="N90" i="1"/>
  <c r="M90" i="1"/>
  <c r="T89" i="1"/>
  <c r="S89" i="1"/>
  <c r="R89" i="1"/>
  <c r="O89" i="1"/>
  <c r="N89" i="1"/>
  <c r="M89" i="1"/>
  <c r="T88" i="1"/>
  <c r="S88" i="1"/>
  <c r="R88" i="1"/>
  <c r="O88" i="1"/>
  <c r="N88" i="1"/>
  <c r="M88" i="1"/>
  <c r="T87" i="1"/>
  <c r="S87" i="1"/>
  <c r="R87" i="1"/>
  <c r="O87" i="1"/>
  <c r="N87" i="1"/>
  <c r="M87" i="1"/>
  <c r="T86" i="1"/>
  <c r="S86" i="1"/>
  <c r="R86" i="1"/>
  <c r="O86" i="1"/>
  <c r="N86" i="1"/>
  <c r="M86" i="1"/>
  <c r="T85" i="1"/>
  <c r="S85" i="1"/>
  <c r="R85" i="1"/>
  <c r="O85" i="1"/>
  <c r="N85" i="1"/>
  <c r="M85" i="1"/>
  <c r="T84" i="1"/>
  <c r="S84" i="1"/>
  <c r="R84" i="1"/>
  <c r="O84" i="1"/>
  <c r="N84" i="1"/>
  <c r="M84" i="1"/>
  <c r="T83" i="1"/>
  <c r="S83" i="1"/>
  <c r="R83" i="1"/>
  <c r="O83" i="1"/>
  <c r="N83" i="1"/>
  <c r="M83" i="1"/>
  <c r="T82" i="1"/>
  <c r="S82" i="1"/>
  <c r="R82" i="1"/>
  <c r="O82" i="1"/>
  <c r="N82" i="1"/>
  <c r="M82" i="1"/>
  <c r="T81" i="1"/>
  <c r="S81" i="1"/>
  <c r="R81" i="1"/>
  <c r="O81" i="1"/>
  <c r="N81" i="1"/>
  <c r="M81" i="1"/>
  <c r="T80" i="1"/>
  <c r="S80" i="1"/>
  <c r="R80" i="1"/>
  <c r="O80" i="1"/>
  <c r="N80" i="1"/>
  <c r="M80" i="1"/>
  <c r="T79" i="1"/>
  <c r="S79" i="1"/>
  <c r="R79" i="1"/>
  <c r="O79" i="1"/>
  <c r="N79" i="1"/>
  <c r="M79" i="1"/>
  <c r="T78" i="1"/>
  <c r="S78" i="1"/>
  <c r="R78" i="1"/>
  <c r="O78" i="1"/>
  <c r="N78" i="1"/>
  <c r="M78" i="1"/>
  <c r="T77" i="1"/>
  <c r="S77" i="1"/>
  <c r="R77" i="1"/>
  <c r="O77" i="1"/>
  <c r="N77" i="1"/>
  <c r="M77" i="1"/>
  <c r="T76" i="1"/>
  <c r="S76" i="1"/>
  <c r="R76" i="1"/>
  <c r="O76" i="1"/>
  <c r="N76" i="1"/>
  <c r="M76" i="1"/>
  <c r="T75" i="1"/>
  <c r="S75" i="1"/>
  <c r="R75" i="1"/>
  <c r="O75" i="1"/>
  <c r="N75" i="1"/>
  <c r="M75" i="1"/>
  <c r="T74" i="1"/>
  <c r="S74" i="1"/>
  <c r="R74" i="1"/>
  <c r="O74" i="1"/>
  <c r="N74" i="1"/>
  <c r="M74" i="1"/>
  <c r="T73" i="1"/>
  <c r="S73" i="1"/>
  <c r="R73" i="1"/>
  <c r="O73" i="1"/>
  <c r="N73" i="1"/>
  <c r="M73" i="1"/>
  <c r="T72" i="1"/>
  <c r="S72" i="1"/>
  <c r="R72" i="1"/>
  <c r="O72" i="1"/>
  <c r="N72" i="1"/>
  <c r="M72" i="1"/>
  <c r="T71" i="1"/>
  <c r="S71" i="1"/>
  <c r="R71" i="1"/>
  <c r="O71" i="1"/>
  <c r="N71" i="1"/>
  <c r="M71" i="1"/>
  <c r="T70" i="1"/>
  <c r="S70" i="1"/>
  <c r="R70" i="1"/>
  <c r="O70" i="1"/>
  <c r="N70" i="1"/>
  <c r="M70" i="1"/>
  <c r="T69" i="1"/>
  <c r="S69" i="1"/>
  <c r="R69" i="1"/>
  <c r="O69" i="1"/>
  <c r="N69" i="1"/>
  <c r="M69" i="1"/>
  <c r="T68" i="1"/>
  <c r="S68" i="1"/>
  <c r="R68" i="1"/>
  <c r="O68" i="1"/>
  <c r="N68" i="1"/>
  <c r="M68" i="1"/>
  <c r="T67" i="1"/>
  <c r="S67" i="1"/>
  <c r="R67" i="1"/>
  <c r="O67" i="1"/>
  <c r="N67" i="1"/>
  <c r="M67" i="1"/>
  <c r="T66" i="1"/>
  <c r="S66" i="1"/>
  <c r="R66" i="1"/>
  <c r="O66" i="1"/>
  <c r="N66" i="1"/>
  <c r="M66" i="1"/>
  <c r="T65" i="1"/>
  <c r="S65" i="1"/>
  <c r="R65" i="1"/>
  <c r="O65" i="1"/>
  <c r="N65" i="1"/>
  <c r="M65" i="1"/>
  <c r="T64" i="1"/>
  <c r="S64" i="1"/>
  <c r="R64" i="1"/>
  <c r="O64" i="1"/>
  <c r="N64" i="1"/>
  <c r="M64" i="1"/>
  <c r="T63" i="1"/>
  <c r="S63" i="1"/>
  <c r="R63" i="1"/>
  <c r="O63" i="1"/>
  <c r="N63" i="1"/>
  <c r="M63" i="1"/>
  <c r="T62" i="1"/>
  <c r="S62" i="1"/>
  <c r="R62" i="1"/>
  <c r="O62" i="1"/>
  <c r="N62" i="1"/>
  <c r="M62" i="1"/>
  <c r="T61" i="1"/>
  <c r="S61" i="1"/>
  <c r="R61" i="1"/>
  <c r="O61" i="1"/>
  <c r="N61" i="1"/>
  <c r="M61" i="1"/>
  <c r="T60" i="1"/>
  <c r="S60" i="1"/>
  <c r="R60" i="1"/>
  <c r="O60" i="1"/>
  <c r="N60" i="1"/>
  <c r="M60" i="1"/>
  <c r="T59" i="1"/>
  <c r="S59" i="1"/>
  <c r="R59" i="1"/>
  <c r="O59" i="1"/>
  <c r="N59" i="1"/>
  <c r="M59" i="1"/>
  <c r="T58" i="1"/>
  <c r="S58" i="1"/>
  <c r="R58" i="1"/>
  <c r="O58" i="1"/>
  <c r="N58" i="1"/>
  <c r="M58" i="1"/>
  <c r="T57" i="1"/>
  <c r="S57" i="1"/>
  <c r="R57" i="1"/>
  <c r="O57" i="1"/>
  <c r="N57" i="1"/>
  <c r="M57" i="1"/>
  <c r="T56" i="1"/>
  <c r="S56" i="1"/>
  <c r="R56" i="1"/>
  <c r="O56" i="1"/>
  <c r="N56" i="1"/>
  <c r="M56" i="1"/>
  <c r="T55" i="1"/>
  <c r="S55" i="1"/>
  <c r="R55" i="1"/>
  <c r="O55" i="1"/>
  <c r="N55" i="1"/>
  <c r="M55" i="1"/>
  <c r="T54" i="1"/>
  <c r="S54" i="1"/>
  <c r="R54" i="1"/>
  <c r="O54" i="1"/>
  <c r="N54" i="1"/>
  <c r="M54" i="1"/>
  <c r="T53" i="1"/>
  <c r="S53" i="1"/>
  <c r="R53" i="1"/>
  <c r="O53" i="1"/>
  <c r="N53" i="1"/>
  <c r="M53" i="1"/>
  <c r="T52" i="1"/>
  <c r="S52" i="1"/>
  <c r="R52" i="1"/>
  <c r="O52" i="1"/>
  <c r="N52" i="1"/>
  <c r="M52" i="1"/>
  <c r="T51" i="1"/>
  <c r="S51" i="1"/>
  <c r="R51" i="1"/>
  <c r="O51" i="1"/>
  <c r="N51" i="1"/>
  <c r="M51" i="1"/>
  <c r="T50" i="1"/>
  <c r="S50" i="1"/>
  <c r="R50" i="1"/>
  <c r="O50" i="1"/>
  <c r="N50" i="1"/>
  <c r="M50" i="1"/>
  <c r="T49" i="1"/>
  <c r="S49" i="1"/>
  <c r="R49" i="1"/>
  <c r="O49" i="1"/>
  <c r="N49" i="1"/>
  <c r="M49" i="1"/>
  <c r="T48" i="1"/>
  <c r="S48" i="1"/>
  <c r="R48" i="1"/>
  <c r="O48" i="1"/>
  <c r="N48" i="1"/>
  <c r="M48" i="1"/>
  <c r="T47" i="1"/>
  <c r="S47" i="1"/>
  <c r="R47" i="1"/>
  <c r="O47" i="1"/>
  <c r="N47" i="1"/>
  <c r="M47" i="1"/>
  <c r="T46" i="1"/>
  <c r="S46" i="1"/>
  <c r="R46" i="1"/>
  <c r="O46" i="1"/>
  <c r="N46" i="1"/>
  <c r="M46" i="1"/>
  <c r="T45" i="1"/>
  <c r="S45" i="1"/>
  <c r="R45" i="1"/>
  <c r="O45" i="1"/>
  <c r="N45" i="1"/>
  <c r="M45" i="1"/>
  <c r="T44" i="1"/>
  <c r="S44" i="1"/>
  <c r="R44" i="1"/>
  <c r="O44" i="1"/>
  <c r="N44" i="1"/>
  <c r="M44" i="1"/>
  <c r="T43" i="1"/>
  <c r="S43" i="1"/>
  <c r="R43" i="1"/>
  <c r="O43" i="1"/>
  <c r="N43" i="1"/>
  <c r="M43" i="1"/>
  <c r="T42" i="1"/>
  <c r="S42" i="1"/>
  <c r="R42" i="1"/>
  <c r="O42" i="1"/>
  <c r="N42" i="1"/>
  <c r="M42" i="1"/>
  <c r="T41" i="1"/>
  <c r="S41" i="1"/>
  <c r="R41" i="1"/>
  <c r="O41" i="1"/>
  <c r="N41" i="1"/>
  <c r="M41" i="1"/>
  <c r="T40" i="1"/>
  <c r="S40" i="1"/>
  <c r="R40" i="1"/>
  <c r="O40" i="1"/>
  <c r="N40" i="1"/>
  <c r="M40" i="1"/>
  <c r="T39" i="1"/>
  <c r="S39" i="1"/>
  <c r="R39" i="1"/>
  <c r="O39" i="1"/>
  <c r="N39" i="1"/>
  <c r="M39" i="1"/>
  <c r="T38" i="1"/>
  <c r="S38" i="1"/>
  <c r="R38" i="1"/>
  <c r="O38" i="1"/>
  <c r="N38" i="1"/>
  <c r="M38" i="1"/>
  <c r="T37" i="1"/>
  <c r="S37" i="1"/>
  <c r="R37" i="1"/>
  <c r="O37" i="1"/>
  <c r="N37" i="1"/>
  <c r="M37" i="1"/>
  <c r="T36" i="1"/>
  <c r="S36" i="1"/>
  <c r="R36" i="1"/>
  <c r="O36" i="1"/>
  <c r="N36" i="1"/>
  <c r="M36" i="1"/>
  <c r="T35" i="1"/>
  <c r="S35" i="1"/>
  <c r="R35" i="1"/>
  <c r="O35" i="1"/>
  <c r="N35" i="1"/>
  <c r="M35" i="1"/>
  <c r="T34" i="1"/>
  <c r="S34" i="1"/>
  <c r="R34" i="1"/>
  <c r="O34" i="1"/>
  <c r="N34" i="1"/>
  <c r="M34" i="1"/>
  <c r="T33" i="1"/>
  <c r="S33" i="1"/>
  <c r="R33" i="1"/>
  <c r="O33" i="1"/>
  <c r="N33" i="1"/>
  <c r="M33" i="1"/>
  <c r="T32" i="1"/>
  <c r="S32" i="1"/>
  <c r="R32" i="1"/>
  <c r="O32" i="1"/>
  <c r="N32" i="1"/>
  <c r="M32" i="1"/>
  <c r="T31" i="1"/>
  <c r="S31" i="1"/>
  <c r="R31" i="1"/>
  <c r="O31" i="1"/>
  <c r="N31" i="1"/>
  <c r="M31" i="1"/>
  <c r="T30" i="1"/>
  <c r="S30" i="1"/>
  <c r="R30" i="1"/>
  <c r="O30" i="1"/>
  <c r="N30" i="1"/>
  <c r="M30" i="1"/>
  <c r="T29" i="1"/>
  <c r="S29" i="1"/>
  <c r="R29" i="1"/>
  <c r="O29" i="1"/>
  <c r="N29" i="1"/>
  <c r="M29" i="1"/>
  <c r="T28" i="1"/>
  <c r="S28" i="1"/>
  <c r="R28" i="1"/>
  <c r="O28" i="1"/>
  <c r="N28" i="1"/>
  <c r="M28" i="1"/>
  <c r="T27" i="1"/>
  <c r="S27" i="1"/>
  <c r="R27" i="1"/>
  <c r="O27" i="1"/>
  <c r="N27" i="1"/>
  <c r="M27" i="1"/>
  <c r="T26" i="1"/>
  <c r="S26" i="1"/>
  <c r="R26" i="1"/>
  <c r="O26" i="1"/>
  <c r="N26" i="1"/>
  <c r="M26" i="1"/>
  <c r="T25" i="1"/>
  <c r="S25" i="1"/>
  <c r="R25" i="1"/>
  <c r="O25" i="1"/>
  <c r="N25" i="1"/>
  <c r="M25" i="1"/>
  <c r="T24" i="1"/>
  <c r="S24" i="1"/>
  <c r="R24" i="1"/>
  <c r="O24" i="1"/>
  <c r="N24" i="1"/>
  <c r="M24" i="1"/>
  <c r="T23" i="1"/>
  <c r="S23" i="1"/>
  <c r="R23" i="1"/>
  <c r="O23" i="1"/>
  <c r="N23" i="1"/>
  <c r="M23" i="1"/>
  <c r="T22" i="1"/>
  <c r="S22" i="1"/>
  <c r="R22" i="1"/>
  <c r="O22" i="1"/>
  <c r="N22" i="1"/>
  <c r="M22" i="1"/>
  <c r="T21" i="1"/>
  <c r="S21" i="1"/>
  <c r="R21" i="1"/>
  <c r="O21" i="1"/>
  <c r="N21" i="1"/>
  <c r="M21" i="1"/>
  <c r="T20" i="1"/>
  <c r="S20" i="1"/>
  <c r="R20" i="1"/>
  <c r="O20" i="1"/>
  <c r="N20" i="1"/>
  <c r="M20" i="1"/>
  <c r="T19" i="1"/>
  <c r="S19" i="1"/>
  <c r="R19" i="1"/>
  <c r="O19" i="1"/>
  <c r="N19" i="1"/>
  <c r="M19" i="1"/>
  <c r="T18" i="1"/>
  <c r="S18" i="1"/>
  <c r="R18" i="1"/>
  <c r="O18" i="1"/>
  <c r="N18" i="1"/>
  <c r="M18" i="1"/>
  <c r="T17" i="1"/>
  <c r="S17" i="1"/>
  <c r="R17" i="1"/>
  <c r="O17" i="1"/>
  <c r="N17" i="1"/>
  <c r="M17" i="1"/>
  <c r="T16" i="1"/>
  <c r="S16" i="1"/>
  <c r="R16" i="1"/>
  <c r="O16" i="1"/>
  <c r="N16" i="1"/>
  <c r="M16" i="1"/>
  <c r="T15" i="1"/>
  <c r="S15" i="1"/>
  <c r="R15" i="1"/>
  <c r="O15" i="1"/>
  <c r="N15" i="1"/>
  <c r="M15" i="1"/>
  <c r="T14" i="1"/>
  <c r="S14" i="1"/>
  <c r="R14" i="1"/>
  <c r="O14" i="1"/>
  <c r="N14" i="1"/>
  <c r="M14" i="1"/>
  <c r="T13" i="1"/>
  <c r="S13" i="1"/>
  <c r="R13" i="1"/>
  <c r="O13" i="1"/>
  <c r="N13" i="1"/>
  <c r="M13" i="1"/>
  <c r="T12" i="1"/>
  <c r="S12" i="1"/>
  <c r="R12" i="1"/>
  <c r="O12" i="1"/>
  <c r="N12" i="1"/>
  <c r="M12" i="1"/>
  <c r="T11" i="1"/>
  <c r="S11" i="1"/>
  <c r="R11" i="1"/>
  <c r="O11" i="1"/>
  <c r="N11" i="1"/>
  <c r="M11" i="1"/>
  <c r="T10" i="1"/>
  <c r="S10" i="1"/>
  <c r="R10" i="1"/>
  <c r="O10" i="1"/>
  <c r="N10" i="1"/>
  <c r="M10" i="1"/>
  <c r="T9" i="1"/>
  <c r="S9" i="1"/>
  <c r="R9" i="1"/>
  <c r="O9" i="1"/>
  <c r="N9" i="1"/>
  <c r="M9" i="1"/>
  <c r="T8" i="1"/>
  <c r="S8" i="1"/>
  <c r="R8" i="1"/>
  <c r="O8" i="1"/>
  <c r="N8" i="1"/>
  <c r="M8" i="1"/>
  <c r="T7" i="1"/>
  <c r="S7" i="1"/>
  <c r="R7" i="1"/>
  <c r="O7" i="1"/>
  <c r="N7" i="1"/>
  <c r="M7" i="1"/>
  <c r="T6" i="1"/>
  <c r="S6" i="1"/>
  <c r="R6" i="1"/>
  <c r="O6" i="1"/>
  <c r="N6" i="1"/>
  <c r="M6" i="1"/>
  <c r="T5" i="1"/>
  <c r="S5" i="1"/>
  <c r="R5" i="1"/>
  <c r="O5" i="1"/>
  <c r="N5" i="1"/>
  <c r="M5" i="1"/>
  <c r="T4" i="1"/>
  <c r="S4" i="1"/>
  <c r="R4" i="1"/>
  <c r="O4" i="1"/>
  <c r="N4" i="1"/>
  <c r="M4" i="1"/>
  <c r="T3" i="1"/>
  <c r="S3" i="1"/>
  <c r="R3" i="1"/>
  <c r="O3" i="1"/>
  <c r="N3" i="1"/>
  <c r="M3" i="1"/>
  <c r="T2" i="1"/>
  <c r="S2" i="1"/>
  <c r="R2" i="1"/>
  <c r="O2" i="1"/>
  <c r="N2" i="1"/>
  <c r="M2" i="1"/>
  <c r="P3257" i="1" l="1"/>
  <c r="P1107" i="1"/>
  <c r="P4434" i="1"/>
  <c r="P530" i="1"/>
  <c r="P1813" i="1"/>
  <c r="P4370" i="1"/>
  <c r="P3891" i="1"/>
  <c r="P1783" i="1"/>
  <c r="P3800" i="1"/>
  <c r="P3385" i="1"/>
  <c r="P4164" i="1"/>
  <c r="P2947" i="1"/>
  <c r="P4407" i="1"/>
  <c r="P5053" i="1"/>
  <c r="P4275" i="1"/>
  <c r="P702" i="1"/>
  <c r="P2230" i="1"/>
  <c r="P4341" i="1"/>
  <c r="P2838" i="1"/>
  <c r="P1838" i="1"/>
  <c r="P524" i="1"/>
  <c r="P2471" i="1"/>
  <c r="P1775" i="1"/>
  <c r="P2865" i="1"/>
  <c r="P3352" i="1"/>
  <c r="P3675" i="1"/>
  <c r="P1491" i="1"/>
  <c r="P95" i="1"/>
  <c r="P1224" i="1"/>
  <c r="P610" i="1"/>
  <c r="P1520" i="1"/>
  <c r="P1082" i="1"/>
  <c r="P2310" i="1"/>
  <c r="P1104" i="1"/>
  <c r="P583" i="1"/>
  <c r="P3085" i="1"/>
  <c r="P1043" i="1"/>
  <c r="P2957" i="1"/>
  <c r="P222" i="1"/>
  <c r="P2539" i="1"/>
  <c r="P4459" i="1"/>
  <c r="P2700" i="1"/>
  <c r="P4769" i="1"/>
  <c r="P2755" i="1"/>
  <c r="P4380" i="1"/>
  <c r="P4304" i="1"/>
  <c r="P3450" i="1"/>
  <c r="P4436" i="1"/>
  <c r="P5051" i="1"/>
  <c r="P3630" i="1"/>
  <c r="P678" i="1"/>
  <c r="P2030" i="1"/>
  <c r="P1939" i="1"/>
  <c r="P3616" i="1"/>
  <c r="P3971" i="1"/>
  <c r="P1109" i="1"/>
  <c r="P3390" i="1"/>
  <c r="P3640" i="1"/>
  <c r="P1860" i="1"/>
  <c r="P157" i="1"/>
  <c r="P361" i="1"/>
  <c r="P4634" i="1"/>
  <c r="P3687" i="1"/>
  <c r="P1906" i="1"/>
  <c r="P4665" i="1"/>
  <c r="P3647" i="1"/>
  <c r="P4553" i="1"/>
  <c r="P3136" i="1"/>
  <c r="P1369" i="1"/>
  <c r="P4295" i="1"/>
  <c r="P4143" i="1"/>
  <c r="P1825" i="1"/>
  <c r="P1745" i="1"/>
  <c r="P1382" i="1"/>
  <c r="P4404" i="1"/>
  <c r="P4358" i="1"/>
  <c r="P82" i="1"/>
  <c r="P1387" i="1"/>
  <c r="P4639" i="1"/>
  <c r="P1751" i="1"/>
  <c r="P3198" i="1"/>
  <c r="P1797" i="1"/>
  <c r="P4437" i="1"/>
  <c r="P4239" i="1"/>
  <c r="P2336" i="1"/>
  <c r="P2596" i="1"/>
  <c r="P2029" i="1"/>
  <c r="P4020" i="1"/>
  <c r="P3418" i="1"/>
  <c r="P3410" i="1"/>
  <c r="P4303" i="1"/>
  <c r="P3778" i="1"/>
  <c r="P261" i="1"/>
  <c r="P1778" i="1"/>
  <c r="P5264" i="1"/>
  <c r="P2209" i="1"/>
  <c r="P1454" i="1"/>
  <c r="P1894" i="1"/>
  <c r="P2117" i="1"/>
  <c r="P2024" i="1"/>
  <c r="P652" i="1"/>
  <c r="P906" i="1"/>
  <c r="P326" i="1"/>
  <c r="P2564" i="1"/>
  <c r="P2852" i="1"/>
  <c r="P4646" i="1"/>
  <c r="P2912" i="1"/>
  <c r="P4236" i="1"/>
  <c r="P2940" i="1"/>
  <c r="P2192" i="1"/>
  <c r="P4630" i="1"/>
  <c r="P1681" i="1"/>
  <c r="P959" i="1"/>
  <c r="P1641" i="1"/>
  <c r="P984" i="1"/>
  <c r="P4425" i="1"/>
  <c r="P2857" i="1"/>
  <c r="P2344" i="1"/>
  <c r="P4963" i="1"/>
  <c r="P4111" i="1"/>
  <c r="P4870" i="1"/>
  <c r="P4351" i="1"/>
  <c r="P4671" i="1"/>
  <c r="P1871" i="1"/>
  <c r="P3392" i="1"/>
  <c r="P916" i="1"/>
  <c r="P626" i="1"/>
  <c r="P4620" i="1"/>
  <c r="P3516" i="1"/>
  <c r="P1154" i="1"/>
  <c r="P4717" i="1"/>
  <c r="P3324" i="1"/>
  <c r="P1561" i="1"/>
  <c r="P4537" i="1"/>
  <c r="P5040" i="1"/>
  <c r="P4760" i="1"/>
  <c r="P2885" i="1"/>
  <c r="P658" i="1"/>
  <c r="P2075" i="1"/>
  <c r="P386" i="1"/>
  <c r="P3750" i="1"/>
  <c r="P5077" i="1"/>
  <c r="P3576" i="1"/>
  <c r="P3760" i="1"/>
  <c r="P682" i="1"/>
  <c r="P3668" i="1"/>
  <c r="P2604" i="1"/>
  <c r="P3317" i="1"/>
  <c r="P4222" i="1"/>
  <c r="P3160" i="1"/>
  <c r="P3364" i="1"/>
  <c r="P3717" i="1"/>
  <c r="P3947" i="1"/>
  <c r="P3087" i="1"/>
  <c r="P2897" i="1"/>
  <c r="P417" i="1"/>
  <c r="P2049" i="1"/>
  <c r="P1597" i="1"/>
  <c r="P92" i="1"/>
  <c r="P1810" i="1"/>
  <c r="P2748" i="1"/>
  <c r="P1705" i="1"/>
  <c r="P776" i="1"/>
  <c r="P472" i="1"/>
  <c r="P4320" i="1"/>
  <c r="P4486" i="1"/>
  <c r="P1713" i="1"/>
  <c r="P2279" i="1"/>
  <c r="P3206" i="1"/>
  <c r="P1503" i="1"/>
  <c r="P4680" i="1"/>
  <c r="P2859" i="1"/>
  <c r="P2323" i="1"/>
  <c r="P2678" i="1"/>
  <c r="P2719" i="1"/>
  <c r="P3776" i="1"/>
  <c r="P407" i="1"/>
  <c r="P3885" i="1"/>
  <c r="P1068" i="1"/>
  <c r="P2312" i="1"/>
  <c r="P1676" i="1"/>
  <c r="P572" i="1"/>
  <c r="P709" i="1"/>
  <c r="P821" i="1"/>
  <c r="P3116" i="1"/>
  <c r="P3216" i="1"/>
  <c r="P4430" i="1"/>
  <c r="P4455" i="1"/>
  <c r="P3990" i="1"/>
  <c r="P2468" i="1"/>
  <c r="P4077" i="1"/>
  <c r="P3977" i="1"/>
  <c r="P4396" i="1"/>
  <c r="P3757" i="1"/>
  <c r="P2135" i="1"/>
  <c r="P2870" i="1"/>
  <c r="P2402" i="1"/>
  <c r="P1972" i="1"/>
  <c r="P1548" i="1"/>
  <c r="P3153" i="1"/>
  <c r="P751" i="1"/>
  <c r="P1278" i="1"/>
  <c r="P3099" i="1"/>
  <c r="P518" i="1"/>
  <c r="P315" i="1"/>
  <c r="P1417" i="1"/>
  <c r="P3365" i="1"/>
  <c r="P3330" i="1"/>
  <c r="P1331" i="1"/>
  <c r="P286" i="1"/>
  <c r="P590" i="1"/>
  <c r="P478" i="1"/>
  <c r="P2253" i="1"/>
  <c r="P404" i="1"/>
  <c r="P3058" i="1"/>
  <c r="P1112" i="1"/>
  <c r="P405" i="1"/>
  <c r="P1700" i="1"/>
  <c r="P1873" i="1"/>
  <c r="P2918" i="1"/>
  <c r="P2756" i="1"/>
  <c r="P611" i="1"/>
  <c r="P656" i="1"/>
  <c r="P4718" i="1"/>
  <c r="P2867" i="1"/>
  <c r="P4869" i="1"/>
  <c r="P1924" i="1"/>
  <c r="P4624" i="1"/>
  <c r="P1617" i="1"/>
  <c r="P914" i="1"/>
  <c r="P3284" i="1"/>
  <c r="P4442" i="1"/>
  <c r="P4928" i="1"/>
  <c r="P2394" i="1"/>
  <c r="P837" i="1"/>
  <c r="P108" i="1"/>
  <c r="P2309" i="1"/>
  <c r="P1316" i="1"/>
  <c r="P3904" i="1"/>
  <c r="P4558" i="1"/>
  <c r="P3217" i="1"/>
  <c r="P1666" i="1"/>
  <c r="P1976" i="1"/>
  <c r="P1790" i="1"/>
  <c r="P1664" i="1"/>
  <c r="P1321" i="1"/>
  <c r="P863" i="1"/>
  <c r="P2141" i="1"/>
  <c r="P539" i="1"/>
  <c r="P2683" i="1"/>
  <c r="P339" i="1"/>
  <c r="P1834" i="1"/>
  <c r="P2647" i="1"/>
  <c r="P851" i="1"/>
  <c r="P3758" i="1"/>
  <c r="P541" i="1"/>
  <c r="P514" i="1"/>
  <c r="P2744" i="1"/>
  <c r="P3764" i="1"/>
  <c r="P601" i="1"/>
  <c r="P1171" i="1"/>
  <c r="P2251" i="1"/>
  <c r="P140" i="1"/>
  <c r="P3009" i="1"/>
  <c r="P2373" i="1"/>
  <c r="P2989" i="1"/>
  <c r="P1080" i="1"/>
  <c r="P979" i="1"/>
  <c r="P2449" i="1"/>
  <c r="P862" i="1"/>
  <c r="P352" i="1"/>
  <c r="P2037" i="1"/>
  <c r="P575" i="1"/>
  <c r="P2073" i="1"/>
  <c r="P3586" i="1"/>
  <c r="P4467" i="1"/>
  <c r="P4907" i="1"/>
  <c r="P1495" i="1"/>
  <c r="P613" i="1"/>
  <c r="P1933" i="1"/>
  <c r="P1973" i="1"/>
  <c r="P1262" i="1"/>
  <c r="P446" i="1"/>
  <c r="P2338" i="1"/>
  <c r="P660" i="1"/>
  <c r="P4403" i="1"/>
  <c r="P3878" i="1"/>
  <c r="P1426" i="1"/>
  <c r="P3067" i="1"/>
  <c r="P997" i="1"/>
  <c r="P5104" i="1"/>
  <c r="P3781" i="1"/>
  <c r="P624" i="1"/>
  <c r="P1720" i="1"/>
  <c r="P1542" i="1"/>
  <c r="P1130" i="1"/>
  <c r="P376" i="1"/>
  <c r="P1315" i="1"/>
  <c r="P4511" i="1"/>
  <c r="P713" i="1"/>
  <c r="P184" i="1"/>
  <c r="P1730" i="1"/>
  <c r="P1162" i="1"/>
  <c r="P1105" i="1"/>
  <c r="P1818" i="1"/>
  <c r="P2586" i="1"/>
  <c r="P1013" i="1"/>
  <c r="P4521" i="1"/>
  <c r="P1210" i="1"/>
  <c r="P2180" i="1"/>
  <c r="P3853" i="1"/>
  <c r="P2477" i="1"/>
  <c r="P2603" i="1"/>
  <c r="P3926" i="1"/>
  <c r="P341" i="1"/>
  <c r="P2467" i="1"/>
  <c r="P3530" i="1"/>
  <c r="P3105" i="1"/>
  <c r="P2697" i="1"/>
  <c r="P116" i="1"/>
  <c r="P17" i="1"/>
  <c r="P4141" i="1"/>
  <c r="P149" i="1"/>
  <c r="P3113" i="1"/>
  <c r="P146" i="1"/>
  <c r="P727" i="1"/>
  <c r="P1055" i="1"/>
  <c r="P470" i="1"/>
  <c r="P1947" i="1"/>
  <c r="P3978" i="1"/>
  <c r="P23" i="1"/>
  <c r="P3743" i="1"/>
  <c r="P1431" i="1"/>
  <c r="P2778" i="1"/>
  <c r="P1977" i="1"/>
  <c r="P1635" i="1"/>
  <c r="P4125" i="1"/>
  <c r="P1274" i="1"/>
  <c r="P2235" i="1"/>
  <c r="P4005" i="1"/>
  <c r="P3460" i="1"/>
  <c r="P2787" i="1"/>
  <c r="P2476" i="1"/>
  <c r="P523" i="1"/>
  <c r="P2404" i="1"/>
  <c r="P2352" i="1"/>
  <c r="P1708" i="1"/>
  <c r="P3546" i="1"/>
  <c r="P3066" i="1"/>
  <c r="P471" i="1"/>
  <c r="P2350" i="1"/>
  <c r="P1263" i="1"/>
  <c r="P239" i="1"/>
  <c r="P333" i="1"/>
  <c r="P3534" i="1"/>
  <c r="P334" i="1"/>
  <c r="P2443" i="1"/>
  <c r="P1229" i="1"/>
  <c r="P797" i="1"/>
  <c r="P1419" i="1"/>
  <c r="P1808" i="1"/>
  <c r="P46" i="1"/>
  <c r="P816" i="1"/>
  <c r="P3869" i="1"/>
  <c r="P2816" i="1"/>
  <c r="P4971" i="1"/>
  <c r="P69" i="1"/>
  <c r="P4602" i="1"/>
  <c r="P1599" i="1"/>
  <c r="P4049" i="1"/>
  <c r="P2809" i="1"/>
  <c r="P4514" i="1"/>
  <c r="P2224" i="1"/>
  <c r="P1592" i="1"/>
  <c r="P3243" i="1"/>
  <c r="P4046" i="1"/>
  <c r="P4220" i="1"/>
  <c r="P1532" i="1"/>
  <c r="P2165" i="1"/>
  <c r="P1740" i="1"/>
  <c r="P1397" i="1"/>
  <c r="P1115" i="1"/>
  <c r="P2399" i="1"/>
  <c r="P1965" i="1"/>
  <c r="P1450" i="1"/>
  <c r="P1481" i="1"/>
  <c r="P1729" i="1"/>
  <c r="P3130" i="1"/>
  <c r="P3788" i="1"/>
  <c r="P2326" i="1"/>
  <c r="P869" i="1"/>
  <c r="P1624" i="1"/>
  <c r="P1138" i="1"/>
  <c r="P3400" i="1"/>
  <c r="P731" i="1"/>
  <c r="P1508" i="1"/>
  <c r="P3559" i="1"/>
  <c r="P4118" i="1"/>
  <c r="P3314" i="1"/>
  <c r="P1155" i="1"/>
  <c r="P1957" i="1"/>
  <c r="P335" i="1"/>
  <c r="P570" i="1"/>
  <c r="P1805" i="1"/>
  <c r="P1307" i="1"/>
  <c r="P1346" i="1"/>
  <c r="P822" i="1"/>
  <c r="P1565" i="1"/>
  <c r="P45" i="1"/>
  <c r="P1285" i="1"/>
  <c r="P2177" i="1"/>
  <c r="P3162" i="1"/>
  <c r="P162" i="1"/>
  <c r="P3694" i="1"/>
  <c r="P1837" i="1"/>
  <c r="P4683" i="1"/>
  <c r="P993" i="1"/>
  <c r="P2765" i="1"/>
  <c r="P2132" i="1"/>
  <c r="P3376" i="1"/>
  <c r="P955" i="1"/>
  <c r="P615" i="1"/>
  <c r="P1928" i="1"/>
  <c r="P1172" i="1"/>
  <c r="P3031" i="1"/>
  <c r="P1982" i="1"/>
  <c r="P2688" i="1"/>
  <c r="P1856" i="1"/>
  <c r="P2868" i="1"/>
  <c r="P919" i="1"/>
  <c r="P895" i="1"/>
  <c r="P309" i="1"/>
  <c r="P1779" i="1"/>
  <c r="P429" i="1"/>
  <c r="P3841" i="1"/>
  <c r="P1281" i="1"/>
  <c r="P2423" i="1"/>
  <c r="P2206" i="1"/>
  <c r="P629" i="1"/>
  <c r="P1429" i="1"/>
  <c r="P2466" i="1"/>
  <c r="P415" i="1"/>
  <c r="P4835" i="1"/>
  <c r="P3964" i="1"/>
  <c r="P579" i="1"/>
  <c r="P1360" i="1"/>
  <c r="P760" i="1"/>
  <c r="P4084" i="1"/>
  <c r="P2391" i="1"/>
  <c r="P200" i="1"/>
  <c r="P3970" i="1"/>
  <c r="P3669" i="1"/>
  <c r="P1306" i="1"/>
  <c r="P1942" i="1"/>
  <c r="P197" i="1"/>
  <c r="P1610" i="1"/>
  <c r="P289" i="1"/>
  <c r="P1399" i="1"/>
  <c r="P1198" i="1"/>
  <c r="P440" i="1"/>
  <c r="P2588" i="1"/>
  <c r="P2550" i="1"/>
  <c r="P295" i="1"/>
  <c r="P369" i="1"/>
  <c r="P3148" i="1"/>
  <c r="P4567" i="1"/>
  <c r="P1392" i="1"/>
  <c r="P4375" i="1"/>
  <c r="P2833" i="1"/>
  <c r="P951" i="1"/>
  <c r="P2451" i="1"/>
  <c r="P323" i="1"/>
  <c r="P561" i="1"/>
  <c r="P4219" i="1"/>
  <c r="P1907" i="1"/>
  <c r="P2909" i="1"/>
  <c r="P68" i="1"/>
  <c r="P2337" i="1"/>
  <c r="P1195" i="1"/>
  <c r="P19" i="1"/>
  <c r="P3615" i="1"/>
  <c r="P1340" i="1"/>
  <c r="P4830" i="1"/>
  <c r="P2371" i="1"/>
  <c r="P2757" i="1"/>
  <c r="P2197" i="1"/>
  <c r="P4579" i="1"/>
  <c r="P4745" i="1"/>
  <c r="P4161" i="1"/>
  <c r="P3575" i="1"/>
  <c r="P1822" i="1"/>
  <c r="P2005" i="1"/>
  <c r="P1918" i="1"/>
  <c r="P779" i="1"/>
  <c r="P4103" i="1"/>
  <c r="P795" i="1"/>
  <c r="P954" i="1"/>
  <c r="P1756" i="1"/>
  <c r="P2010" i="1"/>
  <c r="P1683" i="1"/>
  <c r="P5195" i="1"/>
  <c r="P1185" i="1"/>
  <c r="P1836" i="1"/>
  <c r="P434" i="1"/>
  <c r="P1246" i="1"/>
  <c r="P720" i="1"/>
  <c r="P1302" i="1"/>
  <c r="P2820" i="1"/>
  <c r="P201" i="1"/>
  <c r="P3838" i="1"/>
  <c r="P182" i="1"/>
  <c r="P1654" i="1"/>
  <c r="P715" i="1"/>
  <c r="P93" i="1"/>
  <c r="P1029" i="1"/>
  <c r="P3056" i="1"/>
  <c r="P1661" i="1"/>
  <c r="P2228" i="1"/>
  <c r="P3316" i="1"/>
  <c r="P151" i="1"/>
  <c r="P3060" i="1"/>
  <c r="P3161" i="1"/>
  <c r="P2704" i="1"/>
  <c r="P4089" i="1"/>
  <c r="P2997" i="1"/>
  <c r="P185" i="1"/>
  <c r="P1350" i="1"/>
  <c r="P1949" i="1"/>
  <c r="P1341" i="1"/>
  <c r="P1363" i="1"/>
  <c r="P53" i="1"/>
  <c r="P1462" i="1"/>
  <c r="P2781" i="1"/>
  <c r="P878" i="1"/>
  <c r="P1435" i="1"/>
  <c r="P1884" i="1"/>
  <c r="P2676" i="1"/>
  <c r="P3456" i="1"/>
  <c r="P99" i="1"/>
  <c r="P907" i="1"/>
  <c r="P4279" i="1"/>
  <c r="P3101" i="1"/>
  <c r="P1280" i="1"/>
  <c r="P1765" i="1"/>
  <c r="P1444" i="1"/>
  <c r="P51" i="1"/>
  <c r="P4228" i="1"/>
  <c r="P2441" i="1"/>
  <c r="P1895" i="1"/>
  <c r="P4759" i="1"/>
  <c r="P2176" i="1"/>
  <c r="P3189" i="1"/>
  <c r="P3049" i="1"/>
  <c r="P3703" i="1"/>
  <c r="P4541" i="1"/>
  <c r="P4299" i="1"/>
  <c r="P4755" i="1"/>
  <c r="P891" i="1"/>
  <c r="P596" i="1"/>
  <c r="P3064" i="1"/>
  <c r="P1709" i="1"/>
  <c r="P3154" i="1"/>
  <c r="P1849" i="1"/>
  <c r="P1845" i="1"/>
  <c r="P1183" i="1"/>
  <c r="P2680" i="1"/>
  <c r="P1085" i="1"/>
  <c r="P976" i="1"/>
  <c r="P3232" i="1"/>
  <c r="P4019" i="1"/>
  <c r="P598" i="1"/>
  <c r="P293" i="1"/>
  <c r="P486" i="1"/>
  <c r="P2622" i="1"/>
  <c r="P1303" i="1"/>
  <c r="P281" i="1"/>
  <c r="P3745" i="1"/>
  <c r="P1090" i="1"/>
  <c r="P192" i="1"/>
  <c r="P934" i="1"/>
  <c r="P3473" i="1"/>
  <c r="P634" i="1"/>
  <c r="P3502" i="1"/>
  <c r="P2091" i="1"/>
  <c r="P1698" i="1"/>
  <c r="P545" i="1"/>
  <c r="P4481" i="1"/>
  <c r="P2983" i="1"/>
  <c r="P3558" i="1"/>
  <c r="P2440" i="1"/>
  <c r="P74" i="1"/>
  <c r="P2854" i="1"/>
  <c r="P4127" i="1"/>
  <c r="P3712" i="1"/>
  <c r="P5062" i="1"/>
  <c r="P455" i="1"/>
  <c r="P1670" i="1"/>
  <c r="P2669" i="1"/>
  <c r="P2444" i="1"/>
  <c r="P1439" i="1"/>
  <c r="P4409" i="1"/>
  <c r="P3000" i="1"/>
  <c r="P4345" i="1"/>
  <c r="P3349" i="1"/>
  <c r="P4660" i="1"/>
  <c r="P4332" i="1"/>
  <c r="P1603" i="1"/>
  <c r="P2035" i="1"/>
  <c r="P623" i="1"/>
  <c r="P542" i="1"/>
  <c r="P2993" i="1"/>
  <c r="P4877" i="1"/>
  <c r="P2351" i="1"/>
  <c r="P3921" i="1"/>
  <c r="P3082" i="1"/>
  <c r="P4433" i="1"/>
  <c r="P4314" i="1"/>
  <c r="P1208" i="1"/>
  <c r="P2357" i="1"/>
  <c r="P2758" i="1"/>
  <c r="P483" i="1"/>
  <c r="P516" i="1"/>
  <c r="P212" i="1"/>
  <c r="P3537" i="1"/>
  <c r="P2150" i="1"/>
  <c r="P1050" i="1"/>
  <c r="P577" i="1"/>
  <c r="P1526" i="1"/>
  <c r="P1732" i="1"/>
  <c r="P4112" i="1"/>
  <c r="P4181" i="1"/>
  <c r="P2419" i="1"/>
  <c r="P937" i="1"/>
  <c r="P2430" i="1"/>
  <c r="P510" i="1"/>
  <c r="P1182" i="1"/>
  <c r="P3648" i="1"/>
  <c r="P1771" i="1"/>
  <c r="P806" i="1"/>
  <c r="P580" i="1"/>
  <c r="P558" i="1"/>
  <c r="P2657" i="1"/>
  <c r="P3481" i="1"/>
  <c r="P29" i="1"/>
  <c r="P3137" i="1"/>
  <c r="P4206" i="1"/>
  <c r="P1843" i="1"/>
  <c r="P3543" i="1"/>
  <c r="P1854" i="1"/>
  <c r="P3030" i="1"/>
  <c r="P4797" i="1"/>
  <c r="P5179" i="1"/>
  <c r="P1133" i="1"/>
  <c r="P655" i="1"/>
  <c r="P4075" i="1"/>
  <c r="P2892" i="1"/>
  <c r="P2031" i="1"/>
  <c r="P867" i="1"/>
  <c r="P4949" i="1"/>
  <c r="P5219" i="1"/>
  <c r="P4347" i="1"/>
  <c r="P2488" i="1"/>
  <c r="P1572" i="1"/>
  <c r="P4417" i="1"/>
  <c r="P2446" i="1"/>
  <c r="P2144" i="1"/>
  <c r="P4426" i="1"/>
  <c r="P3381" i="1"/>
  <c r="P63" i="1"/>
  <c r="P771" i="1"/>
  <c r="P1076" i="1"/>
  <c r="P1427" i="1"/>
  <c r="P894" i="1"/>
  <c r="P1177" i="1"/>
  <c r="P3810" i="1"/>
  <c r="P3672" i="1"/>
  <c r="P747" i="1"/>
  <c r="P1584" i="1"/>
  <c r="P1701" i="1"/>
  <c r="P650" i="1"/>
  <c r="P2960" i="1"/>
  <c r="P371" i="1"/>
  <c r="P111" i="1"/>
  <c r="P505" i="1"/>
  <c r="P1092" i="1"/>
  <c r="P1058" i="1"/>
  <c r="P2896" i="1"/>
  <c r="P3350" i="1"/>
  <c r="P3818" i="1"/>
  <c r="P1672" i="1"/>
  <c r="P144" i="1"/>
  <c r="P220" i="1"/>
  <c r="P104" i="1"/>
  <c r="P164" i="1"/>
  <c r="P2531" i="1"/>
  <c r="P2032" i="1"/>
  <c r="P4384" i="1"/>
  <c r="P1946" i="1"/>
  <c r="P3945" i="1"/>
  <c r="P2019" i="1"/>
  <c r="P5149" i="1"/>
  <c r="P3464" i="1"/>
  <c r="P2269" i="1"/>
  <c r="P4109" i="1"/>
  <c r="P2551" i="1"/>
  <c r="P2963" i="1"/>
  <c r="P94" i="1"/>
  <c r="P925" i="1"/>
  <c r="P4037" i="1"/>
  <c r="P2849" i="1"/>
  <c r="P710" i="1"/>
  <c r="P2712" i="1"/>
  <c r="P2741" i="1"/>
  <c r="P4331" i="1"/>
  <c r="P942" i="1"/>
  <c r="P4649" i="1"/>
  <c r="P4211" i="1"/>
  <c r="P3212" i="1"/>
  <c r="P4277" i="1"/>
  <c r="P3737" i="1"/>
  <c r="P2397" i="1"/>
  <c r="P4733" i="1"/>
  <c r="P3187" i="1"/>
  <c r="P3100" i="1"/>
  <c r="P4479" i="1"/>
  <c r="P3040" i="1"/>
  <c r="P500" i="1"/>
  <c r="P1568" i="1"/>
  <c r="P49" i="1"/>
  <c r="P3323" i="1"/>
  <c r="P3327" i="1"/>
  <c r="P3482" i="1"/>
  <c r="P1269" i="1"/>
  <c r="P4067" i="1"/>
  <c r="P1566" i="1"/>
  <c r="P2002" i="1"/>
  <c r="P58" i="1"/>
  <c r="P3626" i="1"/>
  <c r="P5011" i="1"/>
  <c r="P4023" i="1"/>
  <c r="P402" i="1"/>
  <c r="P3386" i="1"/>
  <c r="P3372" i="1"/>
  <c r="P4266" i="1"/>
  <c r="P3681" i="1"/>
  <c r="P3708" i="1"/>
  <c r="P1926" i="1"/>
  <c r="P399" i="1"/>
  <c r="P605" i="1"/>
  <c r="P1106" i="1"/>
  <c r="P2335" i="1"/>
  <c r="P809" i="1"/>
  <c r="P1146" i="1"/>
  <c r="P8" i="1"/>
  <c r="P2040" i="1"/>
  <c r="P1409" i="1"/>
  <c r="P134" i="1"/>
  <c r="P1384" i="1"/>
  <c r="P4153" i="1"/>
  <c r="P3582" i="1"/>
  <c r="P4041" i="1"/>
  <c r="P2415" i="1"/>
  <c r="P4026" i="1"/>
  <c r="P3199" i="1"/>
  <c r="P2210" i="1"/>
  <c r="P1203" i="1"/>
  <c r="P2204" i="1"/>
  <c r="P4536" i="1"/>
  <c r="P3155" i="1"/>
  <c r="P4613" i="1"/>
  <c r="P4575" i="1"/>
  <c r="P3353" i="1"/>
  <c r="P3976" i="1"/>
  <c r="P4117" i="1"/>
  <c r="P2636" i="1"/>
  <c r="P4042" i="1"/>
  <c r="P2648" i="1"/>
  <c r="P1733" i="1"/>
  <c r="P1964" i="1"/>
  <c r="P990" i="1"/>
  <c r="P4958" i="1"/>
  <c r="P2218" i="1"/>
  <c r="P3117" i="1"/>
  <c r="P4742" i="1"/>
  <c r="P2710" i="1"/>
  <c r="P3292" i="1"/>
  <c r="P3527" i="1"/>
  <c r="P2707" i="1"/>
  <c r="P3348" i="1"/>
  <c r="P3283" i="1"/>
  <c r="P2327" i="1"/>
  <c r="P303" i="1"/>
  <c r="P848" i="1"/>
  <c r="P3373" i="1"/>
  <c r="P347" i="1"/>
  <c r="P1953" i="1"/>
  <c r="P3086" i="1"/>
  <c r="P4603" i="1"/>
  <c r="P4176" i="1"/>
  <c r="P4167" i="1"/>
  <c r="P3434" i="1"/>
  <c r="P4764" i="1"/>
  <c r="P4684" i="1"/>
  <c r="P2346" i="1"/>
  <c r="P2378" i="1"/>
  <c r="P314" i="1"/>
  <c r="P1798" i="1"/>
  <c r="P886" i="1"/>
  <c r="P3729" i="1"/>
  <c r="P1528" i="1"/>
  <c r="P944" i="1"/>
  <c r="P4158" i="1"/>
  <c r="P3592" i="1"/>
  <c r="P2878" i="1"/>
  <c r="P785" i="1"/>
  <c r="P4373" i="1"/>
  <c r="P3274" i="1"/>
  <c r="P2332" i="1"/>
  <c r="P2139" i="1"/>
  <c r="P963" i="1"/>
  <c r="P2998" i="1"/>
  <c r="P3857" i="1"/>
  <c r="P3961" i="1"/>
  <c r="P2772" i="1"/>
  <c r="P2151" i="1"/>
  <c r="P1911" i="1"/>
  <c r="P1908" i="1"/>
  <c r="P2157" i="1"/>
  <c r="P1543" i="1"/>
  <c r="P617" i="1"/>
  <c r="P1764" i="1"/>
  <c r="P1158" i="1"/>
  <c r="P1891" i="1"/>
  <c r="P433" i="1"/>
  <c r="P214" i="1"/>
  <c r="P1562" i="1"/>
  <c r="P3170" i="1"/>
  <c r="P3093" i="1"/>
  <c r="P1293" i="1"/>
  <c r="P4317" i="1"/>
  <c r="P1922" i="1"/>
  <c r="P3742" i="1"/>
  <c r="P3463" i="1"/>
  <c r="P1613" i="1"/>
  <c r="P4682" i="1"/>
  <c r="P4229" i="1"/>
  <c r="P1287" i="1"/>
  <c r="P321" i="1"/>
  <c r="P3358" i="1"/>
  <c r="P2314" i="1"/>
  <c r="P1707" i="1"/>
  <c r="P1095" i="1"/>
  <c r="P4783" i="1"/>
  <c r="P1066" i="1"/>
  <c r="P1252" i="1"/>
  <c r="P2628" i="1"/>
  <c r="P2425" i="1"/>
  <c r="P2212" i="1"/>
  <c r="P38" i="1"/>
  <c r="P1600" i="1"/>
  <c r="P4651" i="1"/>
  <c r="P3448" i="1"/>
  <c r="P1110" i="1"/>
  <c r="P3097" i="1"/>
  <c r="P1258" i="1"/>
  <c r="P557" i="1"/>
  <c r="P639" i="1"/>
  <c r="P808" i="1"/>
  <c r="P1955" i="1"/>
  <c r="P450" i="1"/>
  <c r="P783" i="1"/>
  <c r="P926" i="1"/>
  <c r="P846" i="1"/>
  <c r="P1266" i="1"/>
  <c r="P225" i="1"/>
  <c r="P755" i="1"/>
  <c r="P2172" i="1"/>
  <c r="P3278" i="1"/>
  <c r="P3403" i="1"/>
  <c r="P2575" i="1"/>
  <c r="P4487" i="1"/>
  <c r="P1791" i="1"/>
  <c r="P3791" i="1"/>
  <c r="P4570" i="1"/>
  <c r="P5227" i="1"/>
  <c r="P3920" i="1"/>
  <c r="P2213" i="1"/>
  <c r="P1333" i="1"/>
  <c r="P2925" i="1"/>
  <c r="P12" i="1"/>
  <c r="P2057" i="1"/>
  <c r="P175" i="1"/>
  <c r="P1405" i="1"/>
  <c r="P3378" i="1"/>
  <c r="P910" i="1"/>
  <c r="P2158" i="1"/>
  <c r="P705" i="1"/>
  <c r="P1648" i="1"/>
  <c r="P306" i="1"/>
  <c r="P1028" i="1"/>
  <c r="P2058" i="1"/>
  <c r="P3574" i="1"/>
  <c r="P3094" i="1"/>
  <c r="P232" i="1"/>
  <c r="P3735" i="1"/>
  <c r="P278" i="1"/>
  <c r="P2053" i="1"/>
  <c r="P2276" i="1"/>
  <c r="P2894" i="1"/>
  <c r="P3331" i="1"/>
  <c r="P3334" i="1"/>
  <c r="P159" i="1"/>
  <c r="P2376" i="1"/>
  <c r="P1844" i="1"/>
  <c r="P2926" i="1"/>
  <c r="P1652" i="1"/>
  <c r="P3440" i="1"/>
  <c r="P1166" i="1"/>
  <c r="P3833" i="1"/>
  <c r="P3768" i="1"/>
  <c r="P1985" i="1"/>
  <c r="P1400" i="1"/>
  <c r="P4690" i="1"/>
  <c r="P1994" i="1"/>
  <c r="P1657" i="1"/>
  <c r="P3847" i="1"/>
  <c r="P1124" i="1"/>
  <c r="P3417" i="1"/>
  <c r="P2733" i="1"/>
  <c r="P2195" i="1"/>
  <c r="P2396" i="1"/>
  <c r="P2215" i="1"/>
  <c r="P2509" i="1"/>
  <c r="P875" i="1"/>
  <c r="P1011" i="1"/>
  <c r="P4264" i="1"/>
  <c r="P459" i="1"/>
  <c r="P1318" i="1"/>
  <c r="P1925" i="1"/>
  <c r="P320" i="1"/>
  <c r="P768" i="1"/>
  <c r="P364" i="1"/>
  <c r="P687" i="1"/>
  <c r="P1251" i="1"/>
  <c r="P2300" i="1"/>
  <c r="P1912" i="1"/>
  <c r="P389" i="1"/>
  <c r="P495" i="1"/>
  <c r="P1395" i="1"/>
  <c r="P1049" i="1"/>
  <c r="P562" i="1"/>
  <c r="P881" i="1"/>
  <c r="P1602" i="1"/>
  <c r="P1309" i="1"/>
  <c r="P1619" i="1"/>
  <c r="P1181" i="1"/>
  <c r="P1509" i="1"/>
  <c r="P1829" i="1"/>
  <c r="P2726" i="1"/>
  <c r="P667" i="1"/>
  <c r="P4312" i="1"/>
  <c r="P3046" i="1"/>
  <c r="P39" i="1"/>
  <c r="P3930" i="1"/>
  <c r="P4539" i="1"/>
  <c r="P1178" i="1"/>
  <c r="P4147" i="1"/>
  <c r="P3204" i="1"/>
  <c r="P701" i="1"/>
  <c r="P1512" i="1"/>
  <c r="P1950" i="1"/>
  <c r="P2038" i="1"/>
  <c r="P2945" i="1"/>
  <c r="P3205" i="1"/>
  <c r="P1237" i="1"/>
  <c r="P1596" i="1"/>
  <c r="P2098" i="1"/>
  <c r="P1963" i="1"/>
  <c r="P2830" i="1"/>
  <c r="P1507" i="1"/>
  <c r="P3504" i="1"/>
  <c r="P1702" i="1"/>
  <c r="P6" i="1"/>
  <c r="P3569" i="1"/>
  <c r="P3722" i="1"/>
  <c r="P1855" i="1"/>
  <c r="P4503" i="1"/>
  <c r="P585" i="1"/>
  <c r="P4743" i="1"/>
  <c r="P2750" i="1"/>
  <c r="P3927" i="1"/>
  <c r="P488" i="1"/>
  <c r="P856" i="1"/>
  <c r="P493" i="1"/>
  <c r="P3671" i="1"/>
  <c r="P2842" i="1"/>
  <c r="P928" i="1"/>
  <c r="P1241" i="1"/>
  <c r="P3896" i="1"/>
  <c r="P2094" i="1"/>
  <c r="P3611" i="1"/>
  <c r="P833" i="1"/>
  <c r="P4736" i="1"/>
  <c r="P4423" i="1"/>
  <c r="P648" i="1"/>
  <c r="P4016" i="1"/>
  <c r="P2381" i="1"/>
  <c r="P4589" i="1"/>
  <c r="P1815" i="1"/>
  <c r="P3861" i="1"/>
  <c r="P2463" i="1"/>
  <c r="P4678" i="1"/>
  <c r="P1622" i="1"/>
  <c r="P343" i="1"/>
  <c r="P1663" i="1"/>
  <c r="P1774" i="1"/>
  <c r="P4614" i="1"/>
  <c r="P1348" i="1"/>
  <c r="P3454" i="1"/>
  <c r="P1361" i="1"/>
  <c r="P3840" i="1"/>
  <c r="P322" i="1"/>
  <c r="P2412" i="1"/>
  <c r="P2600" i="1"/>
  <c r="P2860" i="1"/>
  <c r="P3023" i="1"/>
  <c r="P915" i="1"/>
  <c r="P4910" i="1"/>
  <c r="P2824" i="1"/>
  <c r="P3948" i="1"/>
  <c r="P3487" i="1"/>
  <c r="P3884" i="1"/>
  <c r="P2944" i="1"/>
  <c r="P2980" i="1"/>
  <c r="P4561" i="1"/>
  <c r="P3515" i="1"/>
  <c r="P2606" i="1"/>
  <c r="P1145" i="1"/>
  <c r="P1232" i="1"/>
  <c r="P282" i="1"/>
  <c r="P828" i="1"/>
  <c r="P698" i="1"/>
  <c r="P738" i="1"/>
  <c r="P824" i="1"/>
  <c r="P1337" i="1"/>
  <c r="P690" i="1"/>
  <c r="P5136" i="1"/>
  <c r="P3622" i="1"/>
  <c r="P186" i="1"/>
  <c r="P2401" i="1"/>
  <c r="P1872" i="1"/>
  <c r="P4698" i="1"/>
  <c r="P1325" i="1"/>
  <c r="P703" i="1"/>
  <c r="P3133" i="1"/>
  <c r="P3393" i="1"/>
  <c r="P1311" i="1"/>
  <c r="P2501" i="1"/>
  <c r="P2299" i="1"/>
  <c r="P262" i="1"/>
  <c r="P532" i="1"/>
  <c r="P2996" i="1"/>
  <c r="P936" i="1"/>
  <c r="P1097" i="1"/>
  <c r="P3226" i="1"/>
  <c r="P2566" i="1"/>
  <c r="P777" i="1"/>
  <c r="P1662" i="1"/>
  <c r="P3761" i="1"/>
  <c r="P957" i="1"/>
  <c r="P2751" i="1"/>
  <c r="P1678" i="1"/>
  <c r="P2507" i="1"/>
  <c r="P669" i="1"/>
  <c r="P1547" i="1"/>
  <c r="P3233" i="1"/>
  <c r="P9" i="1"/>
  <c r="P147" i="1"/>
  <c r="P97" i="1"/>
  <c r="P1053" i="1"/>
  <c r="P935" i="1"/>
  <c r="P1367" i="1"/>
  <c r="P843" i="1"/>
  <c r="P3578" i="1"/>
  <c r="P1489" i="1"/>
  <c r="P3339" i="1"/>
  <c r="P4039" i="1"/>
  <c r="P1074" i="1"/>
  <c r="P1276" i="1"/>
  <c r="P2411" i="1"/>
  <c r="P3561" i="1"/>
  <c r="P325" i="1"/>
  <c r="P548" i="1"/>
  <c r="P922" i="1"/>
  <c r="P3090" i="1"/>
  <c r="P581" i="1"/>
  <c r="P3573" i="1"/>
  <c r="P3865" i="1"/>
  <c r="P3421" i="1"/>
  <c r="P1954" i="1"/>
  <c r="P3714" i="1"/>
  <c r="P3500" i="1"/>
  <c r="P4245" i="1"/>
  <c r="P947" i="1"/>
  <c r="P3486" i="1"/>
  <c r="P5189" i="1"/>
  <c r="P1235" i="1"/>
  <c r="P2615" i="1"/>
  <c r="P3495" i="1"/>
  <c r="P3459" i="1"/>
  <c r="P603" i="1"/>
  <c r="P211" i="1"/>
  <c r="P300" i="1"/>
  <c r="P2832" i="1"/>
  <c r="P2686" i="1"/>
  <c r="P1755" i="1"/>
  <c r="P187" i="1"/>
  <c r="P2267" i="1"/>
  <c r="P1762" i="1"/>
  <c r="P2422" i="1"/>
  <c r="P385" i="1"/>
  <c r="P900" i="1"/>
  <c r="P1299" i="1"/>
  <c r="P1534" i="1"/>
  <c r="P1801" i="1"/>
  <c r="P1604" i="1"/>
  <c r="P893" i="1"/>
  <c r="P1149" i="1"/>
  <c r="P754" i="1"/>
  <c r="P1642" i="1"/>
  <c r="P2687" i="1"/>
  <c r="P1531" i="1"/>
  <c r="P2777" i="1"/>
  <c r="P1364" i="1"/>
  <c r="P2283" i="1"/>
  <c r="P4315" i="1"/>
  <c r="P5070" i="1"/>
  <c r="P711" i="1"/>
  <c r="P226" i="1"/>
  <c r="P272" i="1"/>
  <c r="P4027" i="1"/>
  <c r="P3302" i="1"/>
  <c r="P3081" i="1"/>
  <c r="P1919" i="1"/>
  <c r="P3394" i="1"/>
  <c r="P338" i="1"/>
  <c r="P1989" i="1"/>
  <c r="P1413" i="1"/>
  <c r="P3368" i="1"/>
  <c r="P597" i="1"/>
  <c r="P1749" i="1"/>
  <c r="P4904" i="1"/>
  <c r="P503" i="1"/>
  <c r="P469" i="1"/>
  <c r="P283" i="1"/>
  <c r="P1108" i="1"/>
  <c r="P4292" i="1"/>
  <c r="P4599" i="1"/>
  <c r="P2630" i="1"/>
  <c r="P3119" i="1"/>
  <c r="P3194" i="1"/>
  <c r="P3844" i="1"/>
  <c r="P725" i="1"/>
  <c r="P607" i="1"/>
  <c r="P456" i="1"/>
  <c r="P792" i="1"/>
  <c r="P636" i="1"/>
  <c r="P137" i="1"/>
  <c r="P1215" i="1"/>
  <c r="P2395" i="1"/>
  <c r="P1010" i="1"/>
  <c r="P4435" i="1"/>
  <c r="P88" i="1"/>
  <c r="P3010" i="1"/>
  <c r="P1270" i="1"/>
  <c r="P883" i="1"/>
  <c r="P2883" i="1"/>
  <c r="P3562" i="1"/>
  <c r="P1187" i="1"/>
  <c r="P2459" i="1"/>
  <c r="P739" i="1"/>
  <c r="P1213" i="1"/>
  <c r="P240" i="1"/>
  <c r="P280" i="1"/>
  <c r="P237" i="1"/>
  <c r="P1643" i="1"/>
  <c r="P1750" i="1"/>
  <c r="P47" i="1"/>
  <c r="P2247" i="1"/>
  <c r="P786" i="1"/>
  <c r="P3665" i="1"/>
  <c r="P1275" i="1"/>
  <c r="P1549" i="1"/>
  <c r="P1914" i="1"/>
  <c r="P3539" i="1"/>
  <c r="P855" i="1"/>
  <c r="P2685" i="1"/>
  <c r="P2045" i="1"/>
  <c r="P1766" i="1"/>
  <c r="P3276" i="1"/>
  <c r="P1326" i="1"/>
  <c r="P4013" i="1"/>
  <c r="P2571" i="1"/>
  <c r="P305" i="1"/>
  <c r="P2134" i="1"/>
  <c r="P2871" i="1"/>
  <c r="P4240" i="1"/>
  <c r="P1885" i="1"/>
  <c r="P1039" i="1"/>
  <c r="P4391" i="1"/>
  <c r="P2110" i="1"/>
  <c r="P4542" i="1"/>
  <c r="P4747" i="1"/>
  <c r="P5045" i="1"/>
  <c r="P3710" i="1"/>
  <c r="P2497" i="1"/>
  <c r="P3705" i="1"/>
  <c r="P4376" i="1"/>
  <c r="P5214" i="1"/>
  <c r="P3135" i="1"/>
  <c r="P43" i="1"/>
  <c r="P3663" i="1"/>
  <c r="P1800" i="1"/>
  <c r="P3877" i="1"/>
  <c r="P1812" i="1"/>
  <c r="P571" i="1"/>
  <c r="P3787" i="1"/>
  <c r="P2161" i="1"/>
  <c r="P1638" i="1"/>
  <c r="P3306" i="1"/>
  <c r="P1571" i="1"/>
  <c r="P4217" i="1"/>
  <c r="P3004" i="1"/>
  <c r="P826" i="1"/>
  <c r="P3860" i="1"/>
  <c r="P4441" i="1"/>
  <c r="P2713" i="1"/>
  <c r="P3045" i="1"/>
  <c r="P5099" i="1"/>
  <c r="P2124" i="1"/>
  <c r="P358" i="1"/>
  <c r="P383" i="1"/>
  <c r="P2456" i="1"/>
  <c r="P1741" i="1"/>
  <c r="P4104" i="1"/>
  <c r="P2407" i="1"/>
  <c r="P3529" i="1"/>
  <c r="P3383" i="1"/>
  <c r="P1001" i="1"/>
  <c r="P1160" i="1"/>
  <c r="P1649" i="1"/>
  <c r="P3185" i="1"/>
  <c r="P3273" i="1"/>
  <c r="P1780" i="1"/>
  <c r="P975" i="1"/>
  <c r="P5254" i="1"/>
  <c r="P4569" i="1"/>
  <c r="P2795" i="1"/>
  <c r="P2770" i="1"/>
  <c r="P1804" i="1"/>
  <c r="P716" i="1"/>
  <c r="P1469" i="1"/>
  <c r="P2502" i="1"/>
  <c r="P1514" i="1"/>
  <c r="P533" i="1"/>
  <c r="P370" i="1"/>
  <c r="P1056" i="1"/>
  <c r="P408" i="1"/>
  <c r="P57" i="1"/>
  <c r="P3462" i="1"/>
  <c r="P3107" i="1"/>
  <c r="P56" i="1"/>
  <c r="P4159" i="1"/>
  <c r="P177" i="1"/>
  <c r="P465" i="1"/>
  <c r="P311" i="1"/>
  <c r="P1865" i="1"/>
  <c r="P850" i="1"/>
  <c r="P3498" i="1"/>
  <c r="P3290" i="1"/>
  <c r="P2222" i="1"/>
  <c r="P3224" i="1"/>
  <c r="P1037" i="1"/>
  <c r="P640" i="1"/>
  <c r="P2877" i="1"/>
  <c r="P2003" i="1"/>
  <c r="P3149" i="1"/>
  <c r="P2572" i="1"/>
  <c r="P1464" i="1"/>
  <c r="P2219" i="1"/>
  <c r="P2818" i="1"/>
  <c r="P2821" i="1"/>
  <c r="P1497" i="1"/>
  <c r="P1071" i="1"/>
  <c r="P4790" i="1"/>
  <c r="P4305" i="1"/>
  <c r="P1165" i="1"/>
  <c r="P1598" i="1"/>
  <c r="P1300" i="1"/>
  <c r="P799" i="1"/>
  <c r="P1935" i="1"/>
  <c r="P4096" i="1"/>
  <c r="P1083" i="1"/>
  <c r="P4121" i="1"/>
  <c r="P4174" i="1"/>
  <c r="P90" i="1"/>
  <c r="P574" i="1"/>
  <c r="P4057" i="1"/>
  <c r="P4207" i="1"/>
  <c r="P3585" i="1"/>
  <c r="P4594" i="1"/>
  <c r="P2749" i="1"/>
  <c r="P5190" i="1"/>
  <c r="P3998" i="1"/>
  <c r="P2047" i="1"/>
  <c r="P4560" i="1"/>
  <c r="P4512" i="1"/>
  <c r="P2039" i="1"/>
  <c r="P374" i="1"/>
  <c r="P1243" i="1"/>
  <c r="P528" i="1"/>
  <c r="P3514" i="1"/>
  <c r="P490" i="1"/>
  <c r="P1833" i="1"/>
  <c r="P2205" i="1"/>
  <c r="P2581" i="1"/>
  <c r="P2240" i="1"/>
  <c r="P1220" i="1"/>
  <c r="P647" i="1"/>
  <c r="P3523" i="1"/>
  <c r="P3835" i="1"/>
  <c r="P2248" i="1"/>
  <c r="P4451" i="1"/>
  <c r="P203" i="1"/>
  <c r="P3367" i="1"/>
  <c r="P4139" i="1"/>
  <c r="P4360" i="1"/>
  <c r="P2377" i="1"/>
  <c r="P2307" i="1"/>
  <c r="P2190" i="1"/>
  <c r="P337" i="1"/>
  <c r="P2961" i="1"/>
  <c r="P2988" i="1"/>
  <c r="P113" i="1"/>
  <c r="P2137" i="1"/>
  <c r="P3346" i="1"/>
  <c r="P2025" i="1"/>
  <c r="P172" i="1"/>
  <c r="P3239" i="1"/>
  <c r="P1966" i="1"/>
  <c r="P3627" i="1"/>
  <c r="P3026" i="1"/>
  <c r="P1768" i="1"/>
  <c r="P3944" i="1"/>
  <c r="P4070" i="1"/>
  <c r="P4071" i="1"/>
  <c r="P4263" i="1"/>
  <c r="P3907" i="1"/>
  <c r="P1290" i="1"/>
  <c r="P2174" i="1"/>
  <c r="P633" i="1"/>
  <c r="P4998" i="1"/>
  <c r="P1905" i="1"/>
  <c r="P2318" i="1"/>
  <c r="P4490" i="1"/>
  <c r="P2175" i="1"/>
  <c r="P4378" i="1"/>
  <c r="P3078" i="1"/>
  <c r="P4713" i="1"/>
  <c r="P2071" i="1"/>
  <c r="P3934" i="1"/>
  <c r="P1273" i="1"/>
  <c r="P138" i="1"/>
  <c r="P1260" i="1"/>
  <c r="P4918" i="1"/>
  <c r="P3332" i="1"/>
  <c r="P3406" i="1"/>
  <c r="P3563" i="1"/>
  <c r="P4199" i="1"/>
  <c r="P4965" i="1"/>
  <c r="P2592" i="1"/>
  <c r="P4777" i="1"/>
  <c r="P2939" i="1"/>
  <c r="P4171" i="1"/>
  <c r="P1496" i="1"/>
  <c r="P2013" i="1"/>
  <c r="P14" i="1"/>
  <c r="P909" i="1"/>
  <c r="P4703" i="1"/>
  <c r="P2646" i="1"/>
  <c r="P3919" i="1"/>
  <c r="P2294" i="1"/>
  <c r="P4637" i="1"/>
  <c r="P4400" i="1"/>
  <c r="P3968" i="1"/>
  <c r="P3183" i="1"/>
  <c r="P4925" i="1"/>
  <c r="P4411" i="1"/>
  <c r="P1406" i="1"/>
  <c r="P775" i="1"/>
  <c r="P487" i="1"/>
  <c r="P479" i="1"/>
  <c r="P3404" i="1"/>
  <c r="P3197" i="1"/>
  <c r="P70" i="1"/>
  <c r="P3807" i="1"/>
  <c r="P3603" i="1"/>
  <c r="P1660" i="1"/>
  <c r="P1292" i="1"/>
  <c r="P4480" i="1"/>
  <c r="P3475" i="1"/>
  <c r="P3178" i="1"/>
  <c r="P1974" i="1"/>
  <c r="P3518" i="1"/>
  <c r="P3571" i="1"/>
  <c r="P4135" i="1"/>
  <c r="P4119" i="1"/>
  <c r="P3063" i="1"/>
  <c r="P3661" i="1"/>
  <c r="P4254" i="1"/>
  <c r="P982" i="1"/>
  <c r="P1242" i="1"/>
  <c r="P2113" i="1"/>
  <c r="P2014" i="1"/>
  <c r="P1997" i="1"/>
  <c r="P1323" i="1"/>
  <c r="P899" i="1"/>
  <c r="P2301" i="1"/>
  <c r="P1475" i="1"/>
  <c r="P359" i="1"/>
  <c r="P1451" i="1"/>
  <c r="P1852" i="1"/>
  <c r="P566" i="1"/>
  <c r="P1476" i="1"/>
  <c r="P3288" i="1"/>
  <c r="P2663" i="1"/>
  <c r="P3587" i="1"/>
  <c r="P573" i="1"/>
  <c r="P2080" i="1"/>
  <c r="P2906" i="1"/>
  <c r="P1992" i="1"/>
  <c r="P811" i="1"/>
  <c r="P40" i="1"/>
  <c r="P819" i="1"/>
  <c r="P423" i="1"/>
  <c r="P807" i="1"/>
  <c r="P1122" i="1"/>
  <c r="P2638" i="1"/>
  <c r="P1723" i="1"/>
  <c r="P5147" i="1"/>
  <c r="P1416" i="1"/>
  <c r="P1129" i="1"/>
  <c r="P2775" i="1"/>
  <c r="P3111" i="1"/>
  <c r="P1869" i="1"/>
  <c r="P1931" i="1"/>
  <c r="P2119" i="1"/>
  <c r="P637" i="1"/>
  <c r="P3354" i="1"/>
  <c r="P620" i="1"/>
  <c r="P2077" i="1"/>
  <c r="P3021" i="1"/>
  <c r="P714" i="1"/>
  <c r="P903" i="1"/>
  <c r="P4982" i="1"/>
  <c r="P3641" i="1"/>
  <c r="P504" i="1"/>
  <c r="P397" i="1"/>
  <c r="P872" i="1"/>
  <c r="P1589" i="1"/>
  <c r="P2924" i="1"/>
  <c r="P2232" i="1"/>
  <c r="P1404" i="1"/>
  <c r="P3726" i="1"/>
  <c r="P1410" i="1"/>
  <c r="P3488" i="1"/>
  <c r="P3211" i="1"/>
  <c r="P2226" i="1"/>
  <c r="P4576" i="1"/>
  <c r="P3193" i="1"/>
  <c r="P2306" i="1"/>
  <c r="P4287" i="1"/>
  <c r="P3808" i="1"/>
  <c r="P921" i="1"/>
  <c r="P1644" i="1"/>
  <c r="P1535" i="1"/>
  <c r="P2163" i="1"/>
  <c r="P814" i="1"/>
  <c r="P2767" i="1"/>
  <c r="P1479" i="1"/>
  <c r="P382" i="1"/>
  <c r="P3419" i="1"/>
  <c r="P4235" i="1"/>
  <c r="P2473" i="1"/>
  <c r="P2109" i="1"/>
  <c r="P2533" i="1"/>
  <c r="P924" i="1"/>
  <c r="P2728" i="1"/>
  <c r="P252" i="1"/>
  <c r="P3186" i="1"/>
  <c r="P2475" i="1"/>
  <c r="P2908" i="1"/>
  <c r="P31" i="1"/>
  <c r="P1735" i="1"/>
  <c r="P599" i="1"/>
  <c r="P394" i="1"/>
  <c r="P124" i="1"/>
  <c r="P165" i="1"/>
  <c r="P2929" i="1"/>
  <c r="P1353" i="1"/>
  <c r="P2349" i="1"/>
  <c r="P1142" i="1"/>
  <c r="P978" i="1"/>
  <c r="P254" i="1"/>
  <c r="P4581" i="1"/>
  <c r="P1787" i="1"/>
  <c r="P2054" i="1"/>
  <c r="P2717" i="1"/>
  <c r="P4300" i="1"/>
  <c r="P3654" i="1"/>
  <c r="P1916" i="1"/>
  <c r="P1711" i="1"/>
  <c r="P2850" i="1"/>
  <c r="P1687" i="1"/>
  <c r="P188" i="1"/>
  <c r="P437" i="1"/>
  <c r="P801" i="1"/>
  <c r="P101" i="1"/>
  <c r="P3594" i="1"/>
  <c r="P1710" i="1"/>
  <c r="P491" i="1"/>
  <c r="P366" i="1"/>
  <c r="P1075" i="1"/>
  <c r="P236" i="1"/>
  <c r="P148" i="1"/>
  <c r="P3103" i="1"/>
  <c r="P4197" i="1"/>
  <c r="P2458" i="1"/>
  <c r="P2126" i="1"/>
  <c r="P1140" i="1"/>
  <c r="P1819" i="1"/>
  <c r="P71" i="1"/>
  <c r="P1339" i="1"/>
  <c r="P458" i="1"/>
  <c r="P2162" i="1"/>
  <c r="P400" i="1"/>
  <c r="P1060" i="1"/>
  <c r="P2339" i="1"/>
  <c r="P3658" i="1"/>
  <c r="P1951" i="1"/>
  <c r="P1802" i="1"/>
  <c r="P3783" i="1"/>
  <c r="P3439" i="1"/>
  <c r="P2880" i="1"/>
  <c r="P1722" i="1"/>
  <c r="P2194" i="1"/>
  <c r="P859" i="1"/>
  <c r="P1206" i="1"/>
  <c r="P4472" i="1"/>
  <c r="P2105" i="1"/>
  <c r="P677" i="1"/>
  <c r="P4383" i="1"/>
  <c r="P3649" i="1"/>
  <c r="P2661" i="1"/>
  <c r="P2221" i="1"/>
  <c r="P1858" i="1"/>
  <c r="P2801" i="1"/>
  <c r="P1840" i="1"/>
  <c r="P1731" i="1"/>
  <c r="P3871" i="1"/>
  <c r="P1651" i="1"/>
  <c r="P1746" i="1"/>
  <c r="P4811" i="1"/>
  <c r="P3025" i="1"/>
  <c r="P4137" i="1"/>
  <c r="P2598" i="1"/>
  <c r="P2278" i="1"/>
  <c r="P4607" i="1"/>
  <c r="P2136" i="1"/>
  <c r="P2730" i="1"/>
  <c r="P800" i="1"/>
  <c r="P2275" i="1"/>
  <c r="P439" i="1"/>
  <c r="P996" i="1"/>
  <c r="P3646" i="1"/>
  <c r="P4382" i="1"/>
  <c r="P1581" i="1"/>
  <c r="P4443" i="1"/>
  <c r="P2244" i="1"/>
  <c r="P4187" i="1"/>
  <c r="P85" i="1"/>
  <c r="P1770" i="1"/>
  <c r="P121" i="1"/>
  <c r="P2560" i="1"/>
  <c r="P745" i="1"/>
  <c r="P1900" i="1"/>
  <c r="P3784" i="1"/>
  <c r="P2050" i="1"/>
  <c r="P2252" i="1"/>
  <c r="P2238" i="1"/>
  <c r="P4002" i="1"/>
  <c r="P1877" i="1"/>
  <c r="P4464" i="1"/>
  <c r="P1727" i="1"/>
  <c r="P3020" i="1"/>
  <c r="P3141" i="1"/>
  <c r="P4920" i="1"/>
  <c r="P2658" i="1"/>
  <c r="P4447" i="1"/>
  <c r="P688" i="1"/>
  <c r="P2437" i="1"/>
  <c r="P1424" i="1"/>
  <c r="P773" i="1"/>
  <c r="P685" i="1"/>
  <c r="P2191" i="1"/>
  <c r="P662" i="1"/>
  <c r="P1073" i="1"/>
  <c r="P26" i="1"/>
  <c r="P1861" i="1"/>
  <c r="P1132" i="1"/>
  <c r="P4389" i="1"/>
  <c r="P1632" i="1"/>
  <c r="P1803" i="1"/>
  <c r="P2666" i="1"/>
  <c r="P1523" i="1"/>
  <c r="P1995" i="1"/>
  <c r="P2851" i="1"/>
  <c r="P619" i="1"/>
  <c r="P250" i="1"/>
  <c r="P78" i="1"/>
  <c r="P1693" i="1"/>
  <c r="P166" i="1"/>
  <c r="P735" i="1"/>
  <c r="P2720" i="1"/>
  <c r="P565" i="1"/>
  <c r="P77" i="1"/>
  <c r="P1211" i="1"/>
  <c r="P1022" i="1"/>
  <c r="P798" i="1"/>
  <c r="P2518" i="1"/>
  <c r="P1695" i="1"/>
  <c r="P958" i="1"/>
  <c r="P4604" i="1"/>
  <c r="P2886" i="1"/>
  <c r="P2242" i="1"/>
  <c r="P1978" i="1"/>
  <c r="P180" i="1"/>
  <c r="P818" i="1"/>
  <c r="P1767" i="1"/>
  <c r="P3816" i="1"/>
  <c r="P723" i="1"/>
  <c r="P3843" i="1"/>
  <c r="P2313" i="1"/>
  <c r="P3322" i="1"/>
  <c r="P2291" i="1"/>
  <c r="P126" i="1"/>
  <c r="P210" i="1"/>
  <c r="P2330" i="1"/>
  <c r="P2046" i="1"/>
  <c r="P2028" i="1"/>
  <c r="P139" i="1"/>
  <c r="P865" i="1"/>
  <c r="P614" i="1"/>
  <c r="P2716" i="1"/>
  <c r="P4188" i="1"/>
  <c r="P1848" i="1"/>
  <c r="P5240" i="1"/>
  <c r="P4427" i="1"/>
  <c r="P5112" i="1"/>
  <c r="P4749" i="1"/>
  <c r="P3059" i="1"/>
  <c r="P4394" i="1"/>
  <c r="P4289" i="1"/>
  <c r="P3295" i="1"/>
  <c r="P3785" i="1"/>
  <c r="P1354" i="1"/>
  <c r="P2229" i="1"/>
  <c r="P839" i="1"/>
  <c r="P2262" i="1"/>
  <c r="P901" i="1"/>
  <c r="P691" i="1"/>
  <c r="P1420" i="1"/>
  <c r="P2612" i="1"/>
  <c r="P3832" i="1"/>
  <c r="P4018" i="1"/>
  <c r="P3433" i="1"/>
  <c r="P3213" i="1"/>
  <c r="P4098" i="1"/>
  <c r="P3466" i="1"/>
  <c r="P3657" i="1"/>
  <c r="P1017" i="1"/>
  <c r="P2845" i="1"/>
  <c r="P3005" i="1"/>
  <c r="P4588" i="1"/>
  <c r="P3786" i="1"/>
  <c r="P3011" i="1"/>
  <c r="P1453" i="1"/>
  <c r="P4776" i="1"/>
  <c r="P4036" i="1"/>
  <c r="P1559" i="1"/>
  <c r="P2841" i="1"/>
  <c r="P2695" i="1"/>
  <c r="P511" i="1"/>
  <c r="P181" i="1"/>
  <c r="P296" i="1"/>
  <c r="P1823" i="1"/>
  <c r="P4469" i="1"/>
  <c r="P1257" i="1"/>
  <c r="P1485" i="1"/>
  <c r="P3588" i="1"/>
  <c r="P2823" i="1"/>
  <c r="P1634" i="1"/>
  <c r="P2282" i="1"/>
  <c r="P2684" i="1"/>
  <c r="P435" i="1"/>
  <c r="P380" i="1"/>
  <c r="P1594" i="1"/>
  <c r="P233" i="1"/>
  <c r="P3208" i="1"/>
  <c r="P235" i="1"/>
  <c r="P3416" i="1"/>
  <c r="P2169" i="1"/>
  <c r="P1045" i="1"/>
  <c r="P743" i="1"/>
  <c r="P882" i="1"/>
  <c r="P353" i="1"/>
  <c r="P266" i="1"/>
  <c r="P733" i="1"/>
  <c r="P4848" i="1"/>
  <c r="P2375" i="1"/>
  <c r="P3310" i="1"/>
  <c r="P3604" i="1"/>
  <c r="P4066" i="1"/>
  <c r="P3228" i="1"/>
  <c r="P3839" i="1"/>
  <c r="P4851" i="1"/>
  <c r="P4623" i="1"/>
  <c r="P2536" i="1"/>
  <c r="P2227" i="1"/>
  <c r="P2084" i="1"/>
  <c r="P2556" i="1"/>
  <c r="P2128" i="1"/>
  <c r="P3855" i="1"/>
  <c r="P1396" i="1"/>
  <c r="P941" i="1"/>
  <c r="P5128" i="1"/>
  <c r="P2201" i="1"/>
  <c r="P2645" i="1"/>
  <c r="P443" i="1"/>
  <c r="P5000" i="1"/>
  <c r="P2311" i="1"/>
  <c r="P3903" i="1"/>
  <c r="P4444" i="1"/>
  <c r="P1888" i="1"/>
  <c r="P4979" i="1"/>
  <c r="P3734" i="1"/>
  <c r="P2574" i="1"/>
  <c r="P4893" i="1"/>
  <c r="P3407" i="1"/>
  <c r="P4336" i="1"/>
  <c r="P2763" i="1"/>
  <c r="P1035" i="1"/>
  <c r="P357" i="1"/>
  <c r="P1921" i="1"/>
  <c r="P4246" i="1"/>
  <c r="P508" i="1"/>
  <c r="P1284" i="1"/>
  <c r="P2225" i="1"/>
  <c r="P1945" i="1"/>
  <c r="P390" i="1"/>
  <c r="P1018" i="1"/>
  <c r="P2153" i="1"/>
  <c r="P4987" i="1"/>
  <c r="P874" i="1"/>
  <c r="P2285" i="1"/>
  <c r="P4214" i="1"/>
  <c r="P1473" i="1"/>
  <c r="P4883" i="1"/>
  <c r="P2271" i="1"/>
  <c r="P4010" i="1"/>
  <c r="P3294" i="1"/>
  <c r="P1674" i="1"/>
  <c r="P2855" i="1"/>
  <c r="P1265" i="1"/>
  <c r="P1412" i="1"/>
  <c r="P195" i="1"/>
  <c r="P927" i="1"/>
  <c r="P684" i="1"/>
  <c r="P5131" i="1"/>
  <c r="P485" i="1"/>
  <c r="P473" i="1"/>
  <c r="P953" i="1"/>
  <c r="P424" i="1"/>
  <c r="P4756" i="1"/>
  <c r="P2152" i="1"/>
  <c r="P4063" i="1"/>
  <c r="P3436" i="1"/>
  <c r="P3682" i="1"/>
  <c r="P4166" i="1"/>
  <c r="P3084" i="1"/>
  <c r="P2614" i="1"/>
  <c r="P2438" i="1"/>
  <c r="P4126" i="1"/>
  <c r="P1330" i="1"/>
  <c r="P4656" i="1"/>
  <c r="P1630" i="1"/>
  <c r="P3975" i="1"/>
  <c r="P3441" i="1"/>
  <c r="P2861" i="1"/>
  <c r="P4976" i="1"/>
  <c r="P3806" i="1"/>
  <c r="P3006" i="1"/>
  <c r="P1209" i="1"/>
  <c r="P719" i="1"/>
  <c r="P2442" i="1"/>
  <c r="P3629" i="1"/>
  <c r="P2681" i="1"/>
  <c r="P802" i="1"/>
  <c r="P4692" i="1"/>
  <c r="P1279" i="1"/>
  <c r="P4316" i="1"/>
  <c r="P3914" i="1"/>
  <c r="P3923" i="1"/>
  <c r="P4250" i="1"/>
  <c r="P3359" i="1"/>
  <c r="P1205" i="1"/>
  <c r="P4231" i="1"/>
  <c r="P308" i="1"/>
  <c r="P1411" i="1"/>
  <c r="P1207" i="1"/>
  <c r="P2534" i="1"/>
  <c r="P3739" i="1"/>
  <c r="P2148" i="1"/>
  <c r="P5230" i="1"/>
  <c r="P2380" i="1"/>
  <c r="P4402" i="1"/>
  <c r="P1719" i="1"/>
  <c r="P3797" i="1"/>
  <c r="P3693" i="1"/>
  <c r="P2034" i="1"/>
  <c r="P817" i="1"/>
  <c r="P1896" i="1"/>
  <c r="P395" i="1"/>
  <c r="P3145" i="1"/>
  <c r="P2619" i="1"/>
  <c r="P1601" i="1"/>
  <c r="P767" i="1"/>
  <c r="P4420" i="1"/>
  <c r="P4526" i="1"/>
  <c r="P3240" i="1"/>
  <c r="P20" i="1"/>
  <c r="P4356" i="1"/>
  <c r="P2480" i="1"/>
  <c r="P5141" i="1"/>
  <c r="P4048" i="1"/>
  <c r="P422" i="1"/>
  <c r="P2746" i="1"/>
  <c r="P3718" i="1"/>
  <c r="P2087" i="1"/>
  <c r="P4899" i="1"/>
  <c r="P3265" i="1"/>
  <c r="P1580" i="1"/>
  <c r="P3792" i="1"/>
  <c r="P145" i="1"/>
  <c r="P1067" i="1"/>
  <c r="P1086" i="1"/>
  <c r="P248" i="1"/>
  <c r="P1645" i="1"/>
  <c r="P1249" i="1"/>
  <c r="P1111" i="1"/>
  <c r="P1202" i="1"/>
  <c r="P2272" i="1"/>
  <c r="P1827" i="1"/>
  <c r="P4377" i="1"/>
  <c r="P269" i="1"/>
  <c r="P2731" i="1"/>
  <c r="P3894" i="1"/>
  <c r="P940" i="1"/>
  <c r="P4741" i="1"/>
  <c r="P1463" i="1"/>
  <c r="P622" i="1"/>
  <c r="P2288" i="1"/>
  <c r="P4365" i="1"/>
  <c r="P2056" i="1"/>
  <c r="P1564" i="1"/>
  <c r="P457" i="1"/>
  <c r="P81" i="1"/>
  <c r="P3489" i="1"/>
  <c r="P430" i="1"/>
  <c r="P1587" i="1"/>
  <c r="P600" i="1"/>
  <c r="P103" i="1"/>
  <c r="P451" i="1"/>
  <c r="P2573" i="1"/>
  <c r="P1428" i="1"/>
  <c r="P2611" i="1"/>
  <c r="P2044" i="1"/>
  <c r="P32" i="1"/>
  <c r="P722" i="1"/>
  <c r="P1421" i="1"/>
  <c r="P4" i="1"/>
  <c r="P375" i="1"/>
  <c r="P521" i="1"/>
  <c r="P1538" i="1"/>
  <c r="P1376" i="1"/>
  <c r="P107" i="1"/>
  <c r="P2629" i="1"/>
  <c r="P3469" i="1"/>
  <c r="P2553" i="1"/>
  <c r="P2354" i="1"/>
  <c r="P1904" i="1"/>
  <c r="P100" i="1"/>
  <c r="P845" i="1"/>
  <c r="P1553" i="1"/>
  <c r="P4114" i="1"/>
  <c r="P2654" i="1"/>
  <c r="P649" i="1"/>
  <c r="P2696" i="1"/>
  <c r="P332" i="1"/>
  <c r="P3144" i="1"/>
  <c r="P3724" i="1"/>
  <c r="P1627" i="1"/>
  <c r="P3296" i="1"/>
  <c r="P2803" i="1"/>
  <c r="P3329" i="1"/>
  <c r="P1902" i="1"/>
  <c r="P1835" i="1"/>
  <c r="P2491" i="1"/>
  <c r="P2976" i="1"/>
  <c r="P1628" i="1"/>
  <c r="P718" i="1"/>
  <c r="P1466" i="1"/>
  <c r="P1887" i="1"/>
  <c r="P1585" i="1"/>
  <c r="P781" i="1"/>
  <c r="P1345" i="1"/>
  <c r="P2284" i="1"/>
  <c r="P3901" i="1"/>
  <c r="P2436" i="1"/>
  <c r="P943" i="1"/>
  <c r="P4782" i="1"/>
  <c r="P4392" i="1"/>
  <c r="P3223" i="1"/>
  <c r="P4208" i="1"/>
  <c r="P1176" i="1"/>
  <c r="P4172" i="1"/>
  <c r="P657" i="1"/>
  <c r="P1611" i="1"/>
  <c r="P2383" i="1"/>
  <c r="P316" i="1"/>
  <c r="P362" i="1"/>
  <c r="P1470" i="1"/>
  <c r="P3235" i="1"/>
  <c r="P3158" i="1"/>
  <c r="P331" i="1"/>
  <c r="P1070" i="1"/>
  <c r="P4886" i="1"/>
  <c r="P868" i="1"/>
  <c r="P1826" i="1"/>
  <c r="P1081" i="1"/>
  <c r="P1863" i="1"/>
  <c r="P2668" i="1"/>
  <c r="P497" i="1"/>
  <c r="P1675" i="1"/>
  <c r="P2504" i="1"/>
  <c r="P4267" i="1"/>
  <c r="P2673" i="1"/>
  <c r="P3231" i="1"/>
  <c r="P3408" i="1"/>
  <c r="P2530" i="1"/>
  <c r="P5117" i="1"/>
  <c r="P4509" i="1"/>
  <c r="P3289" i="1"/>
  <c r="P3017" i="1"/>
  <c r="P780" i="1"/>
  <c r="P551" i="1"/>
  <c r="P1020" i="1"/>
  <c r="P1626" i="1"/>
  <c r="P2186" i="1"/>
  <c r="P949" i="1"/>
  <c r="P2977" i="1"/>
  <c r="P618" i="1"/>
  <c r="P271" i="1"/>
  <c r="P1117" i="1"/>
  <c r="P65" i="1"/>
  <c r="P4784" i="1"/>
  <c r="P449" i="1"/>
  <c r="P762" i="1"/>
  <c r="P401" i="1"/>
  <c r="P3304" i="1"/>
  <c r="P174" i="1"/>
  <c r="P1851" i="1"/>
  <c r="P1777" i="1"/>
  <c r="P2587" i="1"/>
  <c r="P313" i="1"/>
  <c r="P273" i="1"/>
  <c r="P683" i="1"/>
  <c r="P1461" i="1"/>
  <c r="P1773" i="1"/>
  <c r="P2994" i="1"/>
  <c r="P1742" i="1"/>
  <c r="P3852" i="1"/>
  <c r="P4021" i="1"/>
  <c r="P4757" i="1"/>
  <c r="P3532" i="1"/>
  <c r="P3635" i="1"/>
  <c r="P3452" i="1"/>
  <c r="P3480" i="1"/>
  <c r="P905" i="1"/>
  <c r="P1372" i="1"/>
  <c r="P1892" i="1"/>
  <c r="P2811" i="1"/>
  <c r="P3652" i="1"/>
  <c r="P2236" i="1"/>
  <c r="P1212" i="1"/>
  <c r="P4276" i="1"/>
  <c r="P4672" i="1"/>
  <c r="P1795" i="1"/>
  <c r="P1123" i="1"/>
  <c r="P4221" i="1"/>
  <c r="P1545" i="1"/>
  <c r="P1981" i="1"/>
  <c r="P5213" i="1"/>
  <c r="P2521" i="1"/>
  <c r="P4840" i="1"/>
  <c r="P1168" i="1"/>
  <c r="P4399" i="1"/>
  <c r="P5248" i="1"/>
  <c r="P1694" i="1"/>
  <c r="P1332" i="1"/>
  <c r="P651" i="1"/>
  <c r="P547" i="1"/>
  <c r="P318" i="1"/>
  <c r="P2742" i="1"/>
  <c r="P1938" i="1"/>
  <c r="P409" i="1"/>
  <c r="P5160" i="1"/>
  <c r="P4552" i="1"/>
  <c r="P3051" i="1"/>
  <c r="P1389" i="1"/>
  <c r="P4491" i="1"/>
  <c r="P4031" i="1"/>
  <c r="P1608" i="1"/>
  <c r="P4725" i="1"/>
  <c r="P876" i="1"/>
  <c r="P268" i="1"/>
  <c r="P2848" i="1"/>
  <c r="P4518" i="1"/>
  <c r="P3548" i="1"/>
  <c r="P3271" i="1"/>
  <c r="P2069" i="1"/>
  <c r="P3096" i="1"/>
  <c r="P3468" i="1"/>
  <c r="P1362" i="1"/>
  <c r="P1484" i="1"/>
  <c r="P1932" i="1"/>
  <c r="P1079" i="1"/>
  <c r="P1065" i="1"/>
  <c r="P2270" i="1"/>
  <c r="P251" i="1"/>
  <c r="P540" i="1"/>
  <c r="P1024" i="1"/>
  <c r="P3932" i="1"/>
  <c r="P3139" i="1"/>
  <c r="P4466" i="1"/>
  <c r="P3553" i="1"/>
  <c r="P1961" i="1"/>
  <c r="P5158" i="1"/>
  <c r="P3666" i="1"/>
  <c r="P2943" i="1"/>
  <c r="P3794" i="1"/>
  <c r="P312" i="1"/>
  <c r="P836" i="1"/>
  <c r="P2888" i="1"/>
  <c r="P2392" i="1"/>
  <c r="P4800" i="1"/>
  <c r="P2457" i="1"/>
  <c r="P4654" i="1"/>
  <c r="P3821" i="1"/>
  <c r="P2256" i="1"/>
  <c r="P4821" i="1"/>
  <c r="P4934" i="1"/>
  <c r="P3790" i="1"/>
  <c r="P1434" i="1"/>
  <c r="P425" i="1"/>
  <c r="P2520" i="1"/>
  <c r="P2358" i="1"/>
  <c r="P2302" i="1"/>
  <c r="P2875" i="1"/>
  <c r="P4379" i="1"/>
  <c r="P5085" i="1"/>
  <c r="P2369" i="1"/>
  <c r="P5211" i="1"/>
  <c r="P4414" i="1"/>
  <c r="P3134" i="1"/>
  <c r="P966" i="1"/>
  <c r="P537" i="1"/>
  <c r="P27" i="1"/>
  <c r="P4385" i="1"/>
  <c r="P3979" i="1"/>
  <c r="P1272" i="1"/>
  <c r="P2289" i="1"/>
  <c r="P3247" i="1"/>
  <c r="P4470" i="1"/>
  <c r="P3229" i="1"/>
  <c r="P3312" i="1"/>
  <c r="P2280" i="1"/>
  <c r="P3570" i="1"/>
  <c r="P1143" i="1"/>
  <c r="P2340" i="1"/>
  <c r="P21" i="1"/>
  <c r="P3326" i="1"/>
  <c r="P243" i="1"/>
  <c r="P4177" i="1"/>
  <c r="P2910" i="1"/>
  <c r="P3001" i="1"/>
  <c r="P1996" i="1"/>
  <c r="P5267" i="1"/>
  <c r="P4034" i="1"/>
  <c r="P1051" i="1"/>
  <c r="P79" i="1"/>
  <c r="P5139" i="1"/>
  <c r="P3796" i="1"/>
  <c r="P2460" i="1"/>
  <c r="P2074" i="1"/>
  <c r="P1880" i="1"/>
  <c r="P4258" i="1"/>
  <c r="P3112" i="1"/>
  <c r="P2398" i="1"/>
  <c r="P4227" i="1"/>
  <c r="P4709" i="1"/>
  <c r="P2951" i="1"/>
  <c r="P267" i="1"/>
  <c r="P1962" i="1"/>
  <c r="P3" i="1"/>
  <c r="P2739" i="1"/>
  <c r="P2623" i="1"/>
  <c r="P1637" i="1"/>
  <c r="P223" i="1"/>
  <c r="P4136" i="1"/>
  <c r="P2736" i="1"/>
  <c r="P387" i="1"/>
  <c r="P1490" i="1"/>
  <c r="P3089" i="1"/>
  <c r="P2966" i="1"/>
  <c r="P3864" i="1"/>
  <c r="P3166" i="1"/>
  <c r="P509" i="1"/>
  <c r="P3929" i="1"/>
  <c r="P3344" i="1"/>
  <c r="P788" i="1"/>
  <c r="P2208" i="1"/>
  <c r="P2858" i="1"/>
  <c r="P2981" i="1"/>
  <c r="P80" i="1"/>
  <c r="P1196" i="1"/>
  <c r="P4006" i="1"/>
  <c r="P345" i="1"/>
  <c r="P336" i="1"/>
  <c r="P1519" i="1"/>
  <c r="P671" i="1"/>
  <c r="P4043" i="1"/>
  <c r="P224" i="1"/>
  <c r="P60" i="1"/>
  <c r="P884" i="1"/>
  <c r="P1380" i="1"/>
  <c r="P1398" i="1"/>
  <c r="P1656" i="1"/>
  <c r="P2185" i="1"/>
  <c r="P1174" i="1"/>
  <c r="P13" i="1"/>
  <c r="P737" i="1"/>
  <c r="P2774" i="1"/>
  <c r="P697" i="1"/>
  <c r="P1219" i="1"/>
  <c r="P73" i="1"/>
  <c r="P3936" i="1"/>
  <c r="P3277" i="1"/>
  <c r="P4488" i="1"/>
  <c r="P2972" i="1"/>
  <c r="P365" i="1"/>
  <c r="P2355" i="1"/>
  <c r="P1886" i="1"/>
  <c r="P1347" i="1"/>
  <c r="P4901" i="1"/>
  <c r="P1170" i="1"/>
  <c r="P1152" i="1"/>
  <c r="P4366" i="1"/>
  <c r="P2616" i="1"/>
  <c r="P2649" i="1"/>
  <c r="P1456" i="1"/>
  <c r="P2784" i="1"/>
  <c r="P3727" i="1"/>
  <c r="P4520" i="1"/>
  <c r="P2505" i="1"/>
  <c r="P2211" i="1"/>
  <c r="P230" i="1"/>
  <c r="P2862" i="1"/>
  <c r="P1468" i="1"/>
  <c r="P2331" i="1"/>
  <c r="P659" i="1"/>
  <c r="P489" i="1"/>
  <c r="P329" i="1"/>
  <c r="P1682" i="1"/>
  <c r="P3298" i="1"/>
  <c r="P1153" i="1"/>
  <c r="P1960" i="1"/>
  <c r="P105" i="1"/>
  <c r="P1008" i="1"/>
  <c r="P5" i="1"/>
  <c r="P3519" i="1"/>
  <c r="P2506" i="1"/>
  <c r="P961" i="1"/>
  <c r="P1540" i="1"/>
  <c r="P1784" i="1"/>
  <c r="P642" i="1"/>
  <c r="P4446" i="1"/>
  <c r="P578" i="1"/>
  <c r="P4230" i="1"/>
  <c r="P2004" i="1"/>
  <c r="P112" i="1"/>
  <c r="P242" i="1"/>
  <c r="P1502" i="1"/>
  <c r="P4248" i="1"/>
  <c r="P2561" i="1"/>
  <c r="P396" i="1"/>
  <c r="P1550" i="1"/>
  <c r="P569" i="1"/>
  <c r="P608" i="1"/>
  <c r="P1510" i="1"/>
  <c r="P3772" i="1"/>
  <c r="P4655" i="1"/>
  <c r="P3002" i="1"/>
  <c r="P1441" i="1"/>
  <c r="P2874" i="1"/>
  <c r="P3098" i="1"/>
  <c r="P2234" i="1"/>
  <c r="P519" i="1"/>
  <c r="P4108" i="1"/>
  <c r="P5157" i="1"/>
  <c r="P5168" i="1"/>
  <c r="P898" i="1"/>
  <c r="P3716" i="1"/>
  <c r="P3138" i="1"/>
  <c r="P2708" i="1"/>
  <c r="P1457" i="1"/>
  <c r="P1294" i="1"/>
  <c r="P2418" i="1"/>
  <c r="P772" i="1"/>
  <c r="P4731" i="1"/>
  <c r="P995" i="1"/>
  <c r="P3845" i="1"/>
  <c r="P381" i="1"/>
  <c r="P679" i="1"/>
  <c r="P929" i="1"/>
  <c r="P1620" i="1"/>
  <c r="P1728" i="1"/>
  <c r="P246" i="1"/>
  <c r="P1530" i="1"/>
  <c r="P1781" i="1"/>
  <c r="P307" i="1"/>
  <c r="P1544" i="1"/>
  <c r="P413" i="1"/>
  <c r="P544" i="1"/>
  <c r="P4294" i="1"/>
  <c r="P525" i="1"/>
  <c r="P2490" i="1"/>
  <c r="P37" i="1"/>
  <c r="P1748" i="1"/>
  <c r="P681" i="1"/>
  <c r="P3047" i="1"/>
  <c r="P2922" i="1"/>
  <c r="P4669" i="1"/>
  <c r="P3122" i="1"/>
  <c r="P4559" i="1"/>
  <c r="P2907" i="1"/>
  <c r="P3831" i="1"/>
  <c r="P1738" i="1"/>
  <c r="P4059" i="1"/>
  <c r="P4617" i="1"/>
  <c r="P796" i="1"/>
  <c r="P920" i="1"/>
  <c r="P1874" i="1"/>
  <c r="P2356" i="1"/>
  <c r="P2740" i="1"/>
  <c r="P4362" i="1"/>
  <c r="P3531" i="1"/>
  <c r="P199" i="1"/>
  <c r="P2083" i="1"/>
  <c r="P769" i="1"/>
  <c r="P4984" i="1"/>
  <c r="P2067" i="1"/>
  <c r="P1692" i="1"/>
  <c r="P4184" i="1"/>
  <c r="P4533" i="1"/>
  <c r="P3106" i="1"/>
  <c r="P1373" i="1"/>
  <c r="P1436" i="1"/>
  <c r="P1706" i="1"/>
  <c r="P260" i="1"/>
  <c r="P3269" i="1"/>
  <c r="P4232" i="1"/>
  <c r="P1324" i="1"/>
  <c r="P1297" i="1"/>
  <c r="P2798" i="1"/>
  <c r="P4142" i="1"/>
  <c r="P4591" i="1"/>
  <c r="P2403" i="1"/>
  <c r="P1286" i="1"/>
  <c r="P5046" i="1"/>
  <c r="P3880" i="1"/>
  <c r="P3424" i="1"/>
  <c r="P3258" i="1"/>
  <c r="P1452" i="1"/>
  <c r="P1807" i="1"/>
  <c r="P173" i="1"/>
  <c r="P2526" i="1"/>
  <c r="P3882" i="1"/>
  <c r="P1062" i="1"/>
  <c r="P4912" i="1"/>
  <c r="P1041" i="1"/>
  <c r="P3536" i="1"/>
  <c r="P2200" i="1"/>
  <c r="P2481" i="1"/>
  <c r="P2537" i="1"/>
  <c r="P3859" i="1"/>
  <c r="P2304" i="1"/>
  <c r="P546" i="1"/>
  <c r="P4510" i="1"/>
  <c r="P3356" i="1"/>
  <c r="P2362" i="1"/>
  <c r="P59" i="1"/>
  <c r="P2814" i="1"/>
  <c r="P1828" i="1"/>
  <c r="P3655" i="1"/>
  <c r="P1967" i="1"/>
  <c r="P3034" i="1"/>
  <c r="P1567" i="1"/>
  <c r="P2143" i="1"/>
  <c r="P621" i="1"/>
  <c r="P102" i="1"/>
  <c r="P257" i="1"/>
  <c r="P2863" i="1"/>
  <c r="P392" i="1"/>
  <c r="P1231" i="1"/>
  <c r="P1052" i="1"/>
  <c r="P1517" i="1"/>
  <c r="P970" i="1"/>
  <c r="P2607" i="1"/>
  <c r="P1000" i="1"/>
  <c r="P1563" i="1"/>
  <c r="P4238" i="1"/>
  <c r="P1238" i="1"/>
  <c r="P3343" i="1"/>
  <c r="P1879" i="1"/>
  <c r="P3253" i="1"/>
  <c r="P4645" i="1"/>
  <c r="P2835" i="1"/>
  <c r="P4152" i="1"/>
  <c r="P4856" i="1"/>
  <c r="P4088" i="1"/>
  <c r="P3447" i="1"/>
  <c r="P467" i="1"/>
  <c r="P4224" i="1"/>
  <c r="P1577" i="1"/>
  <c r="P1816" i="1"/>
  <c r="P1334" i="1"/>
  <c r="P1539" i="1"/>
  <c r="P297" i="1"/>
  <c r="P1915" i="1"/>
  <c r="P1474" i="1"/>
  <c r="P971" i="1"/>
  <c r="P4917" i="1"/>
  <c r="P4350" i="1"/>
  <c r="P4056" i="1"/>
  <c r="P2334" i="1"/>
  <c r="P853" i="1"/>
  <c r="P1317" i="1"/>
  <c r="P534" i="1"/>
  <c r="P1430" i="1"/>
  <c r="P169" i="1"/>
  <c r="P1298" i="1"/>
  <c r="P1125" i="1"/>
  <c r="P1089" i="1"/>
  <c r="P388" i="1"/>
  <c r="P2597" i="1"/>
  <c r="P1506" i="1"/>
  <c r="P131" i="1"/>
  <c r="P2609" i="1"/>
  <c r="P4705" i="1"/>
  <c r="P4038" i="1"/>
  <c r="P4329" i="1"/>
  <c r="P2542" i="1"/>
  <c r="P3676" i="1"/>
  <c r="P4734" i="1"/>
  <c r="P2864" i="1"/>
  <c r="P83" i="1"/>
  <c r="P1890" i="1"/>
  <c r="P3889" i="1"/>
  <c r="P526" i="1"/>
  <c r="P2297" i="1"/>
  <c r="P2181" i="1"/>
  <c r="P4565" i="1"/>
  <c r="P3829" i="1"/>
  <c r="P4116" i="1"/>
  <c r="P2015" i="1"/>
  <c r="P3992" i="1"/>
  <c r="P4689" i="1"/>
  <c r="P3325" i="1"/>
  <c r="P2063" i="1"/>
  <c r="P3181" i="1"/>
  <c r="P5181" i="1"/>
  <c r="P2452" i="1"/>
  <c r="P2295" i="1"/>
  <c r="P5262" i="1"/>
  <c r="P3596" i="1"/>
  <c r="P1650" i="1"/>
  <c r="P1930" i="1"/>
  <c r="P689" i="1"/>
  <c r="P346" i="1"/>
  <c r="P1025" i="1"/>
  <c r="P2293" i="1"/>
  <c r="P3490" i="1"/>
  <c r="P1726" i="1"/>
  <c r="P1679" i="1"/>
  <c r="P643" i="1"/>
  <c r="P4915" i="1"/>
  <c r="P4051" i="1"/>
  <c r="P1381" i="1"/>
  <c r="P1329" i="1"/>
  <c r="P4476" i="1"/>
  <c r="P98" i="1"/>
  <c r="P1578" i="1"/>
  <c r="P3526" i="1"/>
  <c r="P4636" i="1"/>
  <c r="P1368" i="1"/>
  <c r="P1437" i="1"/>
  <c r="P717" i="1"/>
  <c r="P1897" i="1"/>
  <c r="P1342" i="1"/>
  <c r="P764" i="1"/>
  <c r="P3775" i="1"/>
  <c r="P1021" i="1"/>
  <c r="P2416" i="1"/>
  <c r="P831" i="1"/>
  <c r="P110" i="1"/>
  <c r="P1607" i="1"/>
  <c r="P2173" i="1"/>
  <c r="P2725" i="1"/>
  <c r="P2613" i="1"/>
  <c r="P258" i="1"/>
  <c r="P1193" i="1"/>
  <c r="P2170" i="1"/>
  <c r="P2325" i="1"/>
  <c r="P1667" i="1"/>
  <c r="P4633" i="1"/>
  <c r="P4344" i="1"/>
  <c r="P4699" i="1"/>
  <c r="P1483" i="1"/>
  <c r="P1164" i="1"/>
  <c r="P2543" i="1"/>
  <c r="P1044" i="1"/>
  <c r="P414" i="1"/>
  <c r="P2106" i="1"/>
  <c r="P1636" i="1"/>
  <c r="P2780" i="1"/>
  <c r="P2249" i="1"/>
  <c r="P340" i="1"/>
  <c r="P444" i="1"/>
  <c r="P234" i="1"/>
  <c r="P482" i="1"/>
  <c r="P1606" i="1"/>
  <c r="P1141" i="1"/>
  <c r="P265" i="1"/>
  <c r="P1546" i="1"/>
  <c r="P119" i="1"/>
  <c r="P3340" i="1"/>
  <c r="P264" i="1"/>
  <c r="P1570" i="1"/>
  <c r="P4253" i="1"/>
  <c r="P1882" i="1"/>
  <c r="P969" i="1"/>
  <c r="P3770" i="1"/>
  <c r="P1061" i="1"/>
  <c r="P3935" i="1"/>
  <c r="P1958" i="1"/>
  <c r="P1623" i="1"/>
  <c r="P86" i="1"/>
  <c r="P2804" i="1"/>
  <c r="P602" i="1"/>
  <c r="P4192" i="1"/>
  <c r="P1014" i="1"/>
  <c r="P428" i="1"/>
  <c r="P3432" i="1"/>
  <c r="P873" i="1"/>
  <c r="P4210" i="1"/>
  <c r="P1402" i="1"/>
  <c r="P299" i="1"/>
  <c r="P2578" i="1"/>
  <c r="P3773" i="1"/>
  <c r="P1054" i="1"/>
  <c r="P373" i="1"/>
  <c r="P1493" i="1"/>
  <c r="P782" i="1"/>
  <c r="P2769" i="1"/>
  <c r="P2948" i="1"/>
  <c r="P2723" i="1"/>
  <c r="P432" i="1"/>
  <c r="P3262" i="1"/>
  <c r="P3593" i="1"/>
  <c r="P3631" i="1"/>
  <c r="P790" i="1"/>
  <c r="P2577" i="1"/>
  <c r="P3470" i="1"/>
  <c r="P1583" i="1"/>
  <c r="P1313" i="1"/>
  <c r="P379" i="1"/>
  <c r="P1586" i="1"/>
  <c r="P2447" i="1"/>
  <c r="P4554" i="1"/>
  <c r="P1817" i="1"/>
  <c r="P3109" i="1"/>
  <c r="P2353" i="1"/>
  <c r="P2188" i="1"/>
  <c r="P2969" i="1"/>
  <c r="P3252" i="1"/>
  <c r="P310" i="1"/>
  <c r="P770" i="1"/>
  <c r="P301" i="1"/>
  <c r="P835" i="1"/>
  <c r="P2092" i="1"/>
  <c r="P3730" i="1"/>
  <c r="P1126" i="1"/>
  <c r="P543" i="1"/>
  <c r="P3941" i="1"/>
  <c r="P877" i="1"/>
  <c r="P4573" i="1"/>
  <c r="P2018" i="1"/>
  <c r="P2292" i="1"/>
  <c r="P4011" i="1"/>
  <c r="P158" i="1"/>
  <c r="P2662" i="1"/>
  <c r="P4502" i="1"/>
  <c r="P1533" i="1"/>
  <c r="P704" i="1"/>
  <c r="P2429" i="1"/>
  <c r="P2100" i="1"/>
  <c r="P4854" i="1"/>
  <c r="P1631" i="1"/>
  <c r="P4213" i="1"/>
  <c r="P5022" i="1"/>
  <c r="P1975" i="1"/>
  <c r="P4249" i="1"/>
  <c r="P2869" i="1"/>
  <c r="P2495" i="1"/>
  <c r="P3083" i="1"/>
  <c r="P1352" i="1"/>
  <c r="P2689" i="1"/>
  <c r="P695" i="1"/>
  <c r="P4992" i="1"/>
  <c r="P2789" i="1"/>
  <c r="P594" i="1"/>
  <c r="P1883" i="1"/>
  <c r="P3756" i="1"/>
  <c r="P2837" i="1"/>
  <c r="P5008" i="1"/>
  <c r="P1098" i="1"/>
  <c r="P3628" i="1"/>
  <c r="P2360" i="1"/>
  <c r="P2484" i="1"/>
  <c r="P3477" i="1"/>
  <c r="P3167" i="1"/>
  <c r="P4079" i="1"/>
  <c r="P2079" i="1"/>
  <c r="P3988" i="1"/>
  <c r="P4601" i="1"/>
  <c r="P2693" i="1"/>
  <c r="P2659" i="1"/>
  <c r="P992" i="1"/>
  <c r="P2562" i="1"/>
  <c r="P1191" i="1"/>
  <c r="P3834" i="1"/>
  <c r="P2088" i="1"/>
  <c r="P1245" i="1"/>
  <c r="P4650" i="1"/>
  <c r="P3595" i="1"/>
  <c r="P1806" i="1"/>
  <c r="P4566" i="1"/>
  <c r="P4522" i="1"/>
  <c r="P3132" i="1"/>
  <c r="P3759" i="1"/>
  <c r="P1529" i="1"/>
  <c r="P1574" i="1"/>
  <c r="P3850" i="1"/>
  <c r="P3159" i="1"/>
  <c r="P3836" i="1"/>
  <c r="P4138" i="1"/>
  <c r="P3336" i="1"/>
  <c r="P4631" i="1"/>
  <c r="P2006" i="1"/>
  <c r="P1618" i="1"/>
  <c r="P1537" i="1"/>
  <c r="P2107" i="1"/>
  <c r="P1259" i="1"/>
  <c r="P190" i="1"/>
  <c r="P256" i="1"/>
  <c r="P1929" i="1"/>
  <c r="P672" i="1"/>
  <c r="P1560" i="1"/>
  <c r="P3311" i="1"/>
  <c r="P2711" i="1"/>
  <c r="P3823" i="1"/>
  <c r="P1223" i="1"/>
  <c r="P913" i="1"/>
  <c r="P567" i="1"/>
  <c r="P3779" i="1"/>
  <c r="P2545" i="1"/>
  <c r="P2959" i="1"/>
  <c r="P4612" i="1"/>
  <c r="P3389" i="1"/>
  <c r="P4955" i="1"/>
  <c r="P2936" i="1"/>
  <c r="P2890" i="1"/>
  <c r="P4102" i="1"/>
  <c r="P4702" i="1"/>
  <c r="P1459" i="1"/>
  <c r="P1669" i="1"/>
  <c r="P1937" i="1"/>
  <c r="P4752" i="1"/>
  <c r="P4050" i="1"/>
  <c r="P4751" i="1"/>
  <c r="P3766" i="1"/>
  <c r="P4271" i="1"/>
  <c r="P4178" i="1"/>
  <c r="P3824" i="1"/>
  <c r="P4322" i="1"/>
  <c r="P4371" i="1"/>
  <c r="P1255" i="1"/>
  <c r="P3095" i="1"/>
  <c r="P2036" i="1"/>
  <c r="P2464" i="1"/>
  <c r="P2328" i="1"/>
  <c r="P1150" i="1"/>
  <c r="P4099" i="1"/>
  <c r="P4155" i="1"/>
  <c r="P3054" i="1"/>
  <c r="P1214" i="1"/>
  <c r="P3931" i="1"/>
  <c r="P2692" i="1"/>
  <c r="P3625" i="1"/>
  <c r="P2492" i="1"/>
  <c r="P559" i="1"/>
  <c r="P1004" i="1"/>
  <c r="P317" i="1"/>
  <c r="P1349" i="1"/>
  <c r="P2274" i="1"/>
  <c r="P120" i="1"/>
  <c r="P680" i="1"/>
  <c r="P2155" i="1"/>
  <c r="P2904" i="1"/>
  <c r="P793" i="1"/>
  <c r="P1190" i="1"/>
  <c r="P2207" i="1"/>
  <c r="P419" i="1"/>
  <c r="P763" i="1"/>
  <c r="P1227" i="1"/>
  <c r="P830" i="1"/>
  <c r="P1221" i="1"/>
  <c r="P393" i="1"/>
  <c r="P2095" i="1"/>
  <c r="P858" i="1"/>
  <c r="P2822" i="1"/>
  <c r="P2142" i="1"/>
  <c r="P1040" i="1"/>
  <c r="P734" i="1"/>
  <c r="P2800" i="1"/>
  <c r="P1282" i="1"/>
  <c r="P4445" i="1"/>
  <c r="P1889" i="1"/>
  <c r="P477" i="1"/>
  <c r="P3472" i="1"/>
  <c r="P2160" i="1"/>
  <c r="P4458" i="1"/>
  <c r="P2884" i="1"/>
  <c r="P463" i="1"/>
  <c r="P2828" i="1"/>
  <c r="P3909" i="1"/>
  <c r="P3846" i="1"/>
  <c r="P44" i="1"/>
  <c r="P2374" i="1"/>
  <c r="P549" i="1"/>
  <c r="P287" i="1"/>
  <c r="P1173" i="1"/>
  <c r="P2009" i="1"/>
  <c r="P1499" i="1"/>
  <c r="P522" i="1"/>
  <c r="P231" i="1"/>
  <c r="P1725" i="1"/>
  <c r="P3016" i="1"/>
  <c r="P1747" i="1"/>
  <c r="P420" i="1"/>
  <c r="P1005" i="1"/>
  <c r="P3207" i="1"/>
  <c r="P109" i="1"/>
  <c r="P3308" i="1"/>
  <c r="P4957" i="1"/>
  <c r="P4663" i="1"/>
  <c r="P2220" i="1"/>
  <c r="P2580" i="1"/>
  <c r="P2386" i="1"/>
  <c r="P410" i="1"/>
  <c r="P4608" i="1"/>
  <c r="P4574" i="1"/>
  <c r="P3071" i="1"/>
  <c r="P4677" i="1"/>
  <c r="P3396" i="1"/>
  <c r="P1305" i="1"/>
  <c r="P749" i="1"/>
  <c r="P4824" i="1"/>
  <c r="P3140" i="1"/>
  <c r="P3261" i="1"/>
  <c r="P1200" i="1"/>
  <c r="P752" i="1"/>
  <c r="P2826" i="1"/>
  <c r="P3125" i="1"/>
  <c r="P2834" i="1"/>
  <c r="P5208" i="1"/>
  <c r="P2610" i="1"/>
  <c r="P2843" i="1"/>
  <c r="P4334" i="1"/>
  <c r="P531" i="1"/>
  <c r="P1167" i="1"/>
  <c r="P1715" i="1"/>
  <c r="P879" i="1"/>
  <c r="P766" i="1"/>
  <c r="P889" i="1"/>
  <c r="P2718" i="1"/>
  <c r="P327" i="1"/>
  <c r="P2608" i="1"/>
  <c r="P991" i="1"/>
  <c r="P3695" i="1"/>
  <c r="P2482" i="1"/>
  <c r="P1102" i="1"/>
  <c r="P176" i="1"/>
  <c r="P1296" i="1"/>
  <c r="P2104" i="1"/>
  <c r="P106" i="1"/>
  <c r="P847" i="1"/>
  <c r="P3168" i="1"/>
  <c r="P2932" i="1"/>
  <c r="P527" i="1"/>
  <c r="P3301" i="1"/>
  <c r="P965" i="1"/>
  <c r="P468" i="1"/>
  <c r="P673" i="1"/>
  <c r="P1782" i="1"/>
  <c r="P4808" i="1"/>
  <c r="P3809" i="1"/>
  <c r="P1575" i="1"/>
  <c r="P5030" i="1"/>
  <c r="P2891" i="1"/>
  <c r="P4629" i="1"/>
  <c r="P4024" i="1"/>
  <c r="P4463" i="1"/>
  <c r="P3660" i="1"/>
  <c r="P3254" i="1"/>
  <c r="P1328" i="1"/>
  <c r="P1248" i="1"/>
  <c r="P4498" i="1"/>
  <c r="P3110" i="1"/>
  <c r="P2183" i="1"/>
  <c r="P1699" i="1"/>
  <c r="P2527" i="1"/>
  <c r="P3513" i="1"/>
  <c r="P1665" i="1"/>
  <c r="P1101" i="1"/>
  <c r="P2455" i="1"/>
  <c r="P3255" i="1"/>
  <c r="P4515" i="1"/>
  <c r="P5133" i="1"/>
  <c r="P3653" i="1"/>
  <c r="P3171" i="1"/>
  <c r="P4528" i="1"/>
  <c r="P3428" i="1"/>
  <c r="P3955" i="1"/>
  <c r="P1445" i="1"/>
  <c r="P520" i="1"/>
  <c r="P2499" i="1"/>
  <c r="P5080" i="1"/>
  <c r="P4527" i="1"/>
  <c r="P730" i="1"/>
  <c r="P328" i="1"/>
  <c r="P4361" i="1"/>
  <c r="P2760" i="1"/>
  <c r="P1760" i="1"/>
  <c r="P3774" i="1"/>
  <c r="P4233" i="1"/>
  <c r="P3032" i="1"/>
  <c r="P3351" i="1"/>
  <c r="P2847" i="1"/>
  <c r="P302" i="1"/>
  <c r="P5166" i="1"/>
  <c r="P2732" i="1"/>
  <c r="P3118" i="1"/>
  <c r="P3915" i="1"/>
  <c r="P2839" i="1"/>
  <c r="P2366" i="1"/>
  <c r="P125" i="1"/>
  <c r="P3398" i="1"/>
  <c r="P319" i="1"/>
  <c r="P117" i="1"/>
  <c r="P728" i="1"/>
  <c r="P247" i="1"/>
  <c r="P2245" i="1"/>
  <c r="P2078" i="1"/>
  <c r="P2768" i="1"/>
  <c r="P2903" i="1"/>
  <c r="P453" i="1"/>
  <c r="P3801" i="1"/>
  <c r="P2439" i="1"/>
  <c r="P3241" i="1"/>
  <c r="P3602" i="1"/>
  <c r="P4367" i="1"/>
  <c r="P5198" i="1"/>
  <c r="P2831" i="1"/>
  <c r="P1012" i="1"/>
  <c r="P888" i="1"/>
  <c r="P1569" i="1"/>
  <c r="P1927" i="1"/>
  <c r="P4496" i="1"/>
  <c r="P5043" i="1"/>
  <c r="P4335" i="1"/>
  <c r="P4666" i="1"/>
  <c r="P3728" i="1"/>
  <c r="P4173" i="1"/>
  <c r="P4489" i="1"/>
  <c r="P475" i="1"/>
  <c r="P1936" i="1"/>
  <c r="P1179" i="1"/>
  <c r="P1629" i="1"/>
  <c r="P582" i="1"/>
  <c r="P2889" i="1"/>
  <c r="P930" i="1"/>
  <c r="P2512" i="1"/>
  <c r="P4861" i="1"/>
  <c r="P2747" i="1"/>
  <c r="P5005" i="1"/>
  <c r="P3397" i="1"/>
  <c r="P3234" i="1"/>
  <c r="P2007" i="1"/>
  <c r="P1501" i="1"/>
  <c r="P1500" i="1"/>
  <c r="P50" i="1"/>
  <c r="P48" i="1"/>
  <c r="P4186" i="1"/>
  <c r="P4093" i="1"/>
  <c r="P3969" i="1"/>
  <c r="P1175" i="1"/>
  <c r="P4009" i="1"/>
  <c r="P3771" i="1"/>
  <c r="P2321" i="1"/>
  <c r="P5245" i="1"/>
  <c r="P2364" i="1"/>
  <c r="P4687" i="1"/>
  <c r="P1271" i="1"/>
  <c r="P1948" i="1"/>
  <c r="P76" i="1"/>
  <c r="P36" i="1"/>
  <c r="P384" i="1"/>
  <c r="P4076" i="1"/>
  <c r="P3670" i="1"/>
  <c r="P3949" i="1"/>
  <c r="P568" i="1"/>
  <c r="P3184" i="1"/>
  <c r="P2655" i="1"/>
  <c r="P2876" i="1"/>
  <c r="P1144" i="1"/>
  <c r="P3070" i="1"/>
  <c r="P4507" i="1"/>
  <c r="P3765" i="1"/>
  <c r="P2469" i="1"/>
  <c r="P2070" i="1"/>
  <c r="P4728" i="1"/>
  <c r="P3146" i="1"/>
  <c r="P2866" i="1"/>
  <c r="P3842" i="1"/>
  <c r="P1633" i="1"/>
  <c r="P2363" i="1"/>
  <c r="P2166" i="1"/>
  <c r="P351" i="1"/>
  <c r="P1378" i="1"/>
  <c r="P3822" i="1"/>
  <c r="P2315" i="1"/>
  <c r="P911" i="1"/>
  <c r="P1228" i="1"/>
  <c r="P349" i="1"/>
  <c r="P1875" i="1"/>
  <c r="P3065" i="1"/>
  <c r="P861" i="1"/>
  <c r="P2999" i="1"/>
  <c r="P2361" i="1"/>
  <c r="P5235" i="1"/>
  <c r="P1184" i="1"/>
  <c r="P4722" i="1"/>
  <c r="P4339" i="1"/>
  <c r="P538" i="1"/>
  <c r="P852" i="1"/>
  <c r="P2618" i="1"/>
  <c r="P4151" i="1"/>
  <c r="P34" i="1"/>
  <c r="P1408" i="1"/>
  <c r="P2970" i="1"/>
  <c r="P2967" i="1"/>
  <c r="P625" i="1"/>
  <c r="P1031" i="1"/>
  <c r="P946" i="1"/>
  <c r="P129" i="1"/>
  <c r="P4259" i="1"/>
  <c r="P1522" i="1"/>
  <c r="P1046" i="1"/>
  <c r="P277" i="1"/>
  <c r="P3637" i="1"/>
  <c r="P484" i="1"/>
  <c r="P132" i="1"/>
  <c r="P499" i="1"/>
  <c r="P2808" i="1"/>
  <c r="P748" i="1"/>
  <c r="P1734" i="1"/>
  <c r="P1322" i="1"/>
  <c r="P1558" i="1"/>
  <c r="P464" i="1"/>
  <c r="P1355" i="1"/>
  <c r="P2048" i="1"/>
  <c r="P2406" i="1"/>
  <c r="P3210" i="1"/>
  <c r="P552" i="1"/>
  <c r="P712" i="1"/>
  <c r="P1552" i="1"/>
  <c r="P4318" i="1"/>
  <c r="P4941" i="1"/>
  <c r="P1204" i="1"/>
  <c r="P2317" i="1"/>
  <c r="P3328" i="1"/>
  <c r="P4545" i="1"/>
  <c r="P1811" i="1"/>
  <c r="P813" i="1"/>
  <c r="P4923" i="1"/>
  <c r="P4163" i="1"/>
  <c r="P810" i="1"/>
  <c r="P1525" i="1"/>
  <c r="P55" i="1"/>
  <c r="P391" i="1"/>
  <c r="P1830" i="1"/>
  <c r="P142" i="1"/>
  <c r="P758" i="1"/>
  <c r="P1019" i="1"/>
  <c r="P3237" i="1"/>
  <c r="P834" i="1"/>
  <c r="P270" i="1"/>
  <c r="P2189" i="1"/>
  <c r="P553" i="1"/>
  <c r="P3689" i="1"/>
  <c r="P2694" i="1"/>
  <c r="P3867" i="1"/>
  <c r="P1438" i="1"/>
  <c r="P3599" i="1"/>
  <c r="P153" i="1"/>
  <c r="P189" i="1"/>
  <c r="P2445" i="1"/>
  <c r="P1527" i="1"/>
  <c r="P588" i="1"/>
  <c r="P694" i="1"/>
  <c r="P1605" i="1"/>
  <c r="P3474" i="1"/>
  <c r="P4053" i="1"/>
  <c r="P2171" i="1"/>
  <c r="P3494" i="1"/>
  <c r="P635" i="1"/>
  <c r="P757" i="1"/>
  <c r="P3560" i="1"/>
  <c r="P4827" i="1"/>
  <c r="P917" i="1"/>
  <c r="P3176" i="1"/>
  <c r="P2797" i="1"/>
  <c r="P209" i="1"/>
  <c r="P4936" i="1"/>
  <c r="P952" i="1"/>
  <c r="P1555" i="1"/>
  <c r="P1839" i="1"/>
  <c r="P3361" i="1"/>
  <c r="P206" i="1"/>
  <c r="P3954" i="1"/>
  <c r="P1199" i="1"/>
  <c r="P2474" i="1"/>
  <c r="P3272" i="1"/>
  <c r="P4664" i="1"/>
  <c r="P2621" i="1"/>
  <c r="P1847" i="1"/>
  <c r="P3736" i="1"/>
  <c r="P4454" i="1"/>
  <c r="P4200" i="1"/>
  <c r="P4707" i="1"/>
  <c r="P2915" i="1"/>
  <c r="P3222" i="1"/>
  <c r="P2308" i="1"/>
  <c r="P3033" i="1"/>
  <c r="P4130" i="1"/>
  <c r="P1415" i="1"/>
  <c r="P2342" i="1"/>
  <c r="P2900" i="1"/>
  <c r="P2923" i="1"/>
  <c r="P344" i="1"/>
  <c r="P454" i="1"/>
  <c r="P1091" i="1"/>
  <c r="P3520" i="1"/>
  <c r="P1344" i="1"/>
  <c r="P2021" i="1"/>
  <c r="P2524" i="1"/>
  <c r="P350" i="1"/>
  <c r="P2637" i="1"/>
  <c r="P1940" i="1"/>
  <c r="P707" i="1"/>
  <c r="P956" i="1"/>
  <c r="P3817" i="1"/>
  <c r="P1971" i="1"/>
  <c r="P4107" i="1"/>
  <c r="P977" i="1"/>
  <c r="P1301" i="1"/>
  <c r="P2483" i="1"/>
  <c r="P1033" i="1"/>
  <c r="P372" i="1"/>
  <c r="P1486" i="1"/>
  <c r="P609" i="1"/>
  <c r="P1659" i="1"/>
  <c r="P897" i="1"/>
  <c r="P3956" i="1"/>
  <c r="P3650" i="1"/>
  <c r="P3996" i="1"/>
  <c r="P3052" i="1"/>
  <c r="P1979" i="1"/>
  <c r="P4562" i="1"/>
  <c r="P4775" i="1"/>
  <c r="P3307" i="1"/>
  <c r="P2602" i="1"/>
  <c r="P1761" i="1"/>
  <c r="P1088" i="1"/>
  <c r="P1375" i="1"/>
  <c r="P304" i="1"/>
  <c r="P4205" i="1"/>
  <c r="P1072" i="1"/>
  <c r="P1336" i="1"/>
  <c r="P1809" i="1"/>
  <c r="P1769" i="1"/>
  <c r="P4750" i="1"/>
  <c r="P2928" i="1"/>
  <c r="P1194" i="1"/>
  <c r="P2453" i="1"/>
  <c r="P3219" i="1"/>
  <c r="P3862" i="1"/>
  <c r="P4156" i="1"/>
  <c r="P1968" i="1"/>
  <c r="P4748" i="1"/>
  <c r="P1343" i="1"/>
  <c r="P2721" i="1"/>
  <c r="P3445" i="1"/>
  <c r="P2558" i="1"/>
  <c r="P275" i="1"/>
  <c r="P2812" i="1"/>
  <c r="P1573" i="1"/>
  <c r="P4519" i="1"/>
  <c r="P3925" i="1"/>
  <c r="P2920" i="1"/>
  <c r="P1114" i="1"/>
  <c r="P4419" i="1"/>
  <c r="P4779" i="1"/>
  <c r="P1148" i="1"/>
  <c r="P805" i="1"/>
  <c r="P4448" i="1"/>
  <c r="P4368" i="1"/>
  <c r="P3347" i="1"/>
  <c r="P1139" i="1"/>
  <c r="P870" i="1"/>
  <c r="P4359" i="1"/>
  <c r="P2343" i="1"/>
  <c r="P3999" i="1"/>
  <c r="P4754" i="1"/>
  <c r="P2199" i="1"/>
  <c r="P1289" i="1"/>
  <c r="P1671" i="1"/>
  <c r="P360" i="1"/>
  <c r="P2825" i="1"/>
  <c r="P708" i="1"/>
  <c r="P1077" i="1"/>
  <c r="P1467" i="1"/>
  <c r="P1026" i="1"/>
  <c r="P2319" i="1"/>
  <c r="P1993" i="1"/>
  <c r="P912" i="1"/>
  <c r="P550" i="1"/>
  <c r="P3012" i="1"/>
  <c r="P4625" i="1"/>
  <c r="P3285" i="1"/>
  <c r="P4058" i="1"/>
  <c r="P2971" i="1"/>
  <c r="P4723" i="1"/>
  <c r="P3624" i="1"/>
  <c r="P3401" i="1"/>
  <c r="P118" i="1"/>
  <c r="P355" i="1"/>
  <c r="P3566" i="1"/>
  <c r="P4778" i="1"/>
  <c r="P3851" i="1"/>
  <c r="P1876" i="1"/>
  <c r="P4704" i="1"/>
  <c r="P3104" i="1"/>
  <c r="P3720" i="1"/>
  <c r="P2072" i="1"/>
  <c r="P4272" i="1"/>
  <c r="P4204" i="1"/>
  <c r="P1616" i="1"/>
  <c r="P496" i="1"/>
  <c r="P902" i="1"/>
  <c r="P1881" i="1"/>
  <c r="P4600" i="1"/>
  <c r="P2735" i="1"/>
  <c r="P1151" i="1"/>
  <c r="P3266" i="1"/>
  <c r="P4140" i="1"/>
  <c r="P2949" i="1"/>
  <c r="P4028" i="1"/>
  <c r="P4325" i="1"/>
  <c r="P5054" i="1"/>
  <c r="P5014" i="1"/>
  <c r="P2964" i="1"/>
  <c r="P1386" i="1"/>
  <c r="P1308" i="1"/>
  <c r="P1226" i="1"/>
  <c r="P4473" i="1"/>
  <c r="P3589" i="1"/>
  <c r="P4014" i="1"/>
  <c r="P4768" i="1"/>
  <c r="P2882" i="1"/>
  <c r="P2819" i="1"/>
  <c r="P4393" i="1"/>
  <c r="P4524" i="1"/>
  <c r="P3338" i="1"/>
  <c r="P4449" i="1"/>
  <c r="P2919" i="1"/>
  <c r="P1314" i="1"/>
  <c r="P933" i="1"/>
  <c r="P699" i="1"/>
  <c r="P742" i="1"/>
  <c r="P3196" i="1"/>
  <c r="P2277" i="1"/>
  <c r="P2472" i="1"/>
  <c r="P3128" i="1"/>
  <c r="P1824" i="1"/>
  <c r="P228" i="1"/>
  <c r="P1757" i="1"/>
  <c r="P412" i="1"/>
  <c r="P1680" i="1"/>
  <c r="P4746" i="1"/>
  <c r="P3680" i="1"/>
  <c r="P3503" i="1"/>
  <c r="P670" i="1"/>
  <c r="P2786" i="1"/>
  <c r="P4194" i="1"/>
  <c r="P4007" i="1"/>
  <c r="P1943" i="1"/>
  <c r="P4182" i="1"/>
  <c r="P3967" i="1"/>
  <c r="P377" i="1"/>
  <c r="P1658" i="1"/>
  <c r="P1991" i="1"/>
  <c r="P1261" i="1"/>
  <c r="P1189" i="1"/>
  <c r="P654" i="1"/>
  <c r="P2930" i="1"/>
  <c r="P2027" i="1"/>
  <c r="P555" i="1"/>
  <c r="P592" i="1"/>
  <c r="P2752" i="1"/>
  <c r="P4712" i="1"/>
  <c r="P2478" i="1"/>
  <c r="P4732" i="1"/>
  <c r="P1593" i="1"/>
  <c r="P5216" i="1"/>
  <c r="P2792" i="1"/>
  <c r="P1425" i="1"/>
  <c r="P4372" i="1"/>
  <c r="P3913" i="1"/>
  <c r="P4596" i="1"/>
  <c r="P1504" i="1"/>
  <c r="P367" i="1"/>
  <c r="P1230" i="1"/>
  <c r="P1744" i="1"/>
  <c r="P2934" i="1"/>
  <c r="P2146" i="1"/>
  <c r="P123" i="1"/>
  <c r="P1291" i="1"/>
  <c r="P740" i="1"/>
  <c r="P3438" i="1"/>
  <c r="P1356" i="1"/>
  <c r="P196" i="1"/>
  <c r="P2494" i="1"/>
  <c r="P3965" i="1"/>
  <c r="P3163" i="1"/>
  <c r="P4461" i="1"/>
  <c r="P28" i="1"/>
  <c r="P744" i="1"/>
  <c r="P2370" i="1"/>
  <c r="P2973" i="1"/>
  <c r="P885" i="1"/>
  <c r="P208" i="1"/>
  <c r="P1524" i="1"/>
  <c r="P1403" i="1"/>
  <c r="P968" i="1"/>
  <c r="P3799" i="1"/>
  <c r="P2992" i="1"/>
  <c r="P33" i="1"/>
  <c r="P30" i="1"/>
  <c r="P1518" i="1"/>
  <c r="P294" i="1"/>
  <c r="P2911" i="1"/>
  <c r="P3826" i="1"/>
  <c r="P4424" i="1"/>
  <c r="P2387" i="1"/>
  <c r="P4203" i="1"/>
  <c r="P4478" i="1"/>
  <c r="P3899" i="1"/>
  <c r="P1034" i="1"/>
  <c r="P5038" i="1"/>
  <c r="P4369" i="1"/>
  <c r="P3202" i="1"/>
  <c r="P1910" i="1"/>
  <c r="P3055" i="1"/>
  <c r="P1579" i="1"/>
  <c r="P664" i="1"/>
  <c r="P1120" i="1"/>
  <c r="P2958" i="1"/>
  <c r="P253" i="1"/>
  <c r="P2544" i="1"/>
  <c r="P2052" i="1"/>
  <c r="P2122" i="1"/>
  <c r="P1814" i="1"/>
  <c r="P42" i="1"/>
  <c r="P668" i="1"/>
  <c r="P1472" i="1"/>
  <c r="P1449" i="1"/>
  <c r="P2893" i="1"/>
  <c r="P2995" i="1"/>
  <c r="P1222" i="1"/>
  <c r="P255" i="1"/>
  <c r="P736" i="1"/>
  <c r="P3124" i="1"/>
  <c r="P1684" i="1"/>
  <c r="P1009" i="1"/>
  <c r="P1180" i="1"/>
  <c r="P1488" i="1"/>
  <c r="P2" i="1"/>
  <c r="P1002" i="1"/>
  <c r="P632" i="1"/>
  <c r="P128" i="1"/>
  <c r="P3291" i="1"/>
  <c r="P1443" i="1"/>
  <c r="P1721" i="1"/>
  <c r="P25" i="1"/>
  <c r="P512" i="1"/>
  <c r="P645" i="1"/>
  <c r="P3279" i="1"/>
  <c r="P794" i="1"/>
  <c r="P1236" i="1"/>
  <c r="P3606" i="1"/>
  <c r="P880" i="1"/>
  <c r="P3496" i="1"/>
  <c r="P3458" i="1"/>
  <c r="P1048" i="1"/>
  <c r="P4094" i="1"/>
  <c r="P5238" i="1"/>
  <c r="P1240" i="1"/>
  <c r="P398" i="1"/>
  <c r="P1385" i="1"/>
  <c r="P4640" i="1"/>
  <c r="P1988" i="1"/>
  <c r="P1379" i="1"/>
  <c r="P2286" i="1"/>
  <c r="P1121" i="1"/>
  <c r="P1842" i="1"/>
  <c r="P3966" i="1"/>
  <c r="P1772" i="1"/>
  <c r="P168" i="1"/>
  <c r="P4726" i="1"/>
  <c r="P825" i="1"/>
  <c r="P1646" i="1"/>
  <c r="P3883" i="1"/>
  <c r="P2631" i="1"/>
  <c r="P967" i="1"/>
  <c r="P1233" i="1"/>
  <c r="P1513" i="1"/>
  <c r="P849" i="1"/>
  <c r="P2582" i="1"/>
  <c r="P2761" i="1"/>
  <c r="P276" i="1"/>
  <c r="P438" i="1"/>
  <c r="P787" i="1"/>
  <c r="P2538" i="1"/>
  <c r="P1516" i="1"/>
  <c r="P1691" i="1"/>
  <c r="P1759" i="1"/>
  <c r="P1007" i="1"/>
  <c r="P1310" i="1"/>
  <c r="P2149" i="1"/>
  <c r="P1093" i="1"/>
  <c r="P3175" i="1"/>
  <c r="P3035" i="1"/>
  <c r="P535" i="1"/>
  <c r="P4247" i="1"/>
  <c r="P3028" i="1"/>
  <c r="P1970" i="1"/>
  <c r="P2026" i="1"/>
  <c r="P1084" i="1"/>
  <c r="P2982" i="1"/>
  <c r="P3391" i="1"/>
  <c r="P3126" i="1"/>
  <c r="P4896" i="1"/>
  <c r="P2953" i="1"/>
  <c r="P2023" i="1"/>
  <c r="P3073" i="1"/>
  <c r="P1218" i="1"/>
  <c r="P4296" i="1"/>
  <c r="P2511" i="1"/>
  <c r="P4720" i="1"/>
  <c r="P4788" i="1"/>
  <c r="P3895" i="1"/>
  <c r="P3905" i="1"/>
  <c r="P2093" i="1"/>
  <c r="P1899" i="1"/>
  <c r="P3983" i="1"/>
  <c r="P244" i="1"/>
  <c r="P832" i="1"/>
  <c r="P2554" i="1"/>
  <c r="P431" i="1"/>
  <c r="P3892" i="1"/>
  <c r="P1268" i="1"/>
  <c r="P2428" i="1"/>
  <c r="P4715" i="1"/>
  <c r="P931" i="1"/>
  <c r="P15" i="1"/>
  <c r="P3242" i="1"/>
  <c r="P1673" i="1"/>
  <c r="P4653" i="1"/>
  <c r="P2764" i="1"/>
  <c r="P501" i="1"/>
  <c r="P4571" i="1"/>
  <c r="P4170" i="1"/>
  <c r="P2788" i="1"/>
  <c r="P1609" i="1"/>
  <c r="P259" i="1"/>
  <c r="P4583" i="1"/>
  <c r="P16" i="1"/>
  <c r="P4504" i="1"/>
  <c r="P1253" i="1"/>
  <c r="P2426" i="1"/>
  <c r="P2702" i="1"/>
  <c r="P1776" i="1"/>
  <c r="P2990" i="1"/>
  <c r="P5221" i="1"/>
  <c r="P2979" i="1"/>
  <c r="P560" i="1"/>
  <c r="P1391" i="1"/>
  <c r="P586" i="1"/>
  <c r="P61" i="1"/>
  <c r="P1036" i="1"/>
  <c r="P2060" i="1"/>
  <c r="P4716" i="1"/>
  <c r="P2266" i="1"/>
  <c r="P1556" i="1"/>
  <c r="P908" i="1"/>
  <c r="P2486" i="1"/>
  <c r="P3375" i="1"/>
  <c r="P1370" i="1"/>
  <c r="P2594" i="1"/>
  <c r="P1460" i="1"/>
  <c r="P2927" i="1"/>
  <c r="P1458" i="1"/>
  <c r="P2076" i="1"/>
  <c r="P778" i="1"/>
  <c r="P2130" i="1"/>
  <c r="P2519" i="1"/>
  <c r="P1087" i="1"/>
  <c r="P3725" i="1"/>
  <c r="P2305" i="1"/>
  <c r="P4405" i="1"/>
  <c r="P2147" i="1"/>
  <c r="P2168" i="1"/>
  <c r="P3007" i="1"/>
  <c r="P890" i="1"/>
  <c r="P1163" i="1"/>
  <c r="P1432" i="1"/>
  <c r="P960" i="1"/>
  <c r="P2101" i="1"/>
  <c r="P87" i="1"/>
  <c r="P1099" i="1"/>
  <c r="P1335" i="1"/>
  <c r="P89" i="1"/>
  <c r="P2974" i="1"/>
  <c r="P2500" i="1"/>
  <c r="P2557" i="1"/>
  <c r="P2290" i="1"/>
  <c r="P460" i="1"/>
  <c r="P462" i="1"/>
  <c r="P167" i="1"/>
  <c r="P3814" i="1"/>
  <c r="P506" i="1"/>
  <c r="P838" i="1"/>
  <c r="P3793" i="1"/>
  <c r="P96" i="1"/>
  <c r="P4619" i="1"/>
  <c r="P3854" i="1"/>
  <c r="P4044" i="1"/>
  <c r="P1686" i="1"/>
  <c r="P1103" i="1"/>
  <c r="P2595" i="1"/>
  <c r="P692" i="1"/>
  <c r="P887" i="1"/>
  <c r="P3238" i="1"/>
  <c r="P536" i="1"/>
  <c r="P2414" i="1"/>
  <c r="P2096" i="1"/>
  <c r="P631" i="1"/>
  <c r="P219" i="1"/>
  <c r="P179" i="1"/>
  <c r="P4128" i="1"/>
  <c r="P741" i="1"/>
  <c r="P2652" i="1"/>
  <c r="P981" i="1"/>
  <c r="P3769" i="1"/>
  <c r="P1820" i="1"/>
  <c r="P1277" i="1"/>
  <c r="P4475" i="1"/>
  <c r="P2844" i="1"/>
  <c r="P5035" i="1"/>
  <c r="P4291" i="1"/>
  <c r="P1878" i="1"/>
  <c r="P4822" i="1"/>
  <c r="P1677" i="1"/>
  <c r="P973" i="1"/>
  <c r="P576" i="1"/>
  <c r="P171" i="1"/>
  <c r="P3991" i="1"/>
  <c r="P3704" i="1"/>
  <c r="P1418" i="1"/>
  <c r="P4550" i="1" l="1"/>
  <c r="P1903" i="1"/>
  <c r="P4706" i="1"/>
  <c r="P5164" i="1"/>
  <c r="P5220" i="1"/>
  <c r="P4871" i="1"/>
  <c r="P5250" i="1"/>
  <c r="P5241" i="1"/>
  <c r="P4866" i="1"/>
  <c r="P4794" i="1"/>
  <c r="P4793" i="1"/>
  <c r="P4841" i="1"/>
  <c r="P5197" i="1"/>
  <c r="P5033" i="1"/>
  <c r="P5217" i="1"/>
  <c r="P5049" i="1"/>
  <c r="P5097" i="1"/>
  <c r="P5236" i="1"/>
  <c r="P5156" i="1"/>
  <c r="P5186" i="1"/>
  <c r="P5036" i="1"/>
  <c r="P5025" i="1"/>
  <c r="P4882" i="1"/>
  <c r="P4913" i="1"/>
  <c r="P4802" i="1"/>
  <c r="P4994" i="1"/>
  <c r="P4897" i="1"/>
  <c r="P4293" i="1"/>
  <c r="P3430" i="1"/>
  <c r="P2620" i="1"/>
  <c r="P4534" i="1"/>
  <c r="P4017" i="1"/>
  <c r="P5138" i="1"/>
  <c r="P4898" i="1"/>
  <c r="P4849" i="1"/>
  <c r="P4482" i="1"/>
  <c r="P5255" i="1"/>
  <c r="P5159" i="1"/>
  <c r="P3827" i="1"/>
  <c r="P2257" i="1"/>
  <c r="P4815" i="1"/>
  <c r="P2333" i="1"/>
  <c r="P999" i="1"/>
  <c r="P4844" i="1"/>
  <c r="P5153" i="1"/>
  <c r="P3620" i="1"/>
  <c r="P4951" i="1"/>
  <c r="P4867" i="1"/>
  <c r="P4605" i="1"/>
  <c r="P4879" i="1"/>
  <c r="P4858" i="1"/>
  <c r="P5122" i="1"/>
  <c r="P3953" i="1"/>
  <c r="P4418" i="1"/>
  <c r="P5127" i="1"/>
  <c r="P4972" i="1"/>
  <c r="P5007" i="1"/>
  <c r="P5261" i="1"/>
  <c r="P4874" i="1"/>
  <c r="P5130" i="1"/>
  <c r="P5143" i="1"/>
  <c r="P3088" i="1"/>
  <c r="P5050" i="1"/>
  <c r="P5266" i="1"/>
  <c r="P4818" i="1"/>
  <c r="P5207" i="1"/>
  <c r="P3981" i="1"/>
  <c r="P2385" i="1"/>
  <c r="P5129" i="1"/>
  <c r="P5132" i="1"/>
  <c r="P5247" i="1"/>
  <c r="P4516" i="1"/>
  <c r="P5105" i="1"/>
  <c r="P5113" i="1"/>
  <c r="P5178" i="1"/>
  <c r="P4916" i="1"/>
  <c r="P5120" i="1"/>
  <c r="P4968" i="1"/>
  <c r="P5092" i="1"/>
  <c r="P3876" i="1"/>
  <c r="P4457" i="1"/>
  <c r="P3263" i="1"/>
  <c r="P5191" i="1"/>
  <c r="P5055" i="1"/>
  <c r="P4946" i="1"/>
  <c r="P5161" i="1"/>
  <c r="P5202" i="1"/>
  <c r="P5066" i="1"/>
  <c r="P4196" i="1"/>
  <c r="P4833" i="1"/>
  <c r="P4922" i="1"/>
  <c r="P4290" i="1"/>
  <c r="P3018" i="1"/>
  <c r="P5226" i="1"/>
  <c r="P3940" i="1"/>
  <c r="P4807" i="1"/>
  <c r="P1192" i="1"/>
  <c r="P5265" i="1"/>
  <c r="P5031" i="1"/>
  <c r="P2461" i="1"/>
  <c r="P5212" i="1"/>
  <c r="P4857" i="1"/>
  <c r="P3763" i="1"/>
  <c r="P4991" i="1"/>
  <c r="P3429" i="1"/>
  <c r="P5249" i="1"/>
  <c r="P5009" i="1"/>
  <c r="P5244" i="1"/>
  <c r="P4269" i="1"/>
  <c r="P4738" i="1"/>
  <c r="P5172" i="1"/>
  <c r="P5082" i="1"/>
  <c r="P5100" i="1"/>
  <c r="P4068" i="1"/>
  <c r="P3542" i="1"/>
  <c r="P5210" i="1"/>
  <c r="P5081" i="1"/>
  <c r="P4825" i="1"/>
  <c r="P5148" i="1"/>
  <c r="P5029" i="1"/>
  <c r="P4863" i="1"/>
  <c r="P5196" i="1"/>
  <c r="P5137" i="1"/>
  <c r="P4004" i="1"/>
  <c r="P2790" i="1"/>
  <c r="P4865" i="1"/>
  <c r="P4081" i="1"/>
  <c r="P5101" i="1"/>
  <c r="P4810" i="1"/>
  <c r="P4209" i="1"/>
  <c r="P3315" i="1"/>
  <c r="P5119" i="1"/>
  <c r="P4708" i="1"/>
  <c r="P4903" i="1"/>
  <c r="P4226" i="1"/>
  <c r="P4388" i="1"/>
  <c r="P5041" i="1"/>
  <c r="P1832" i="1"/>
  <c r="P4938" i="1"/>
  <c r="P5169" i="1"/>
  <c r="P5177" i="1"/>
  <c r="P4260" i="1"/>
  <c r="P4985" i="1"/>
  <c r="P4799" i="1"/>
  <c r="P4977" i="1"/>
  <c r="P5135" i="1"/>
  <c r="P4735" i="1"/>
  <c r="P2956" i="1"/>
  <c r="P5079" i="1"/>
  <c r="P4986" i="1"/>
  <c r="P5002" i="1"/>
  <c r="P5233" i="1"/>
  <c r="P4892" i="1"/>
  <c r="P4961" i="1"/>
  <c r="P4828" i="1"/>
  <c r="P4999" i="1"/>
  <c r="P3471" i="1"/>
  <c r="P5020" i="1"/>
  <c r="P5225" i="1"/>
  <c r="P4905" i="1"/>
  <c r="P3719" i="1"/>
  <c r="P4452" i="1"/>
  <c r="P1704" i="1"/>
  <c r="P3638" i="1"/>
  <c r="P4935" i="1"/>
  <c r="P3157" i="1"/>
  <c r="P2709" i="1"/>
  <c r="P4860" i="1"/>
  <c r="P4132" i="1"/>
  <c r="P4791" i="1"/>
  <c r="P5057" i="1"/>
  <c r="P4962" i="1"/>
  <c r="P5017" i="1"/>
  <c r="P4988" i="1"/>
  <c r="P4996" i="1"/>
  <c r="P4967" i="1"/>
  <c r="P5023" i="1"/>
  <c r="P5218" i="1"/>
  <c r="P5193" i="1"/>
  <c r="P4842" i="1"/>
  <c r="P5146" i="1"/>
  <c r="P4834" i="1"/>
  <c r="P4930" i="1"/>
  <c r="P5098" i="1"/>
  <c r="P4889" i="1"/>
  <c r="P5068" i="1"/>
  <c r="P4927" i="1"/>
  <c r="P4223" i="1"/>
  <c r="P5185" i="1"/>
  <c r="P5012" i="1"/>
  <c r="P4959" i="1"/>
  <c r="P4876" i="1"/>
  <c r="P2316" i="1"/>
  <c r="P4131" i="1"/>
  <c r="P4357" i="1"/>
  <c r="P3856" i="1"/>
  <c r="P4945" i="1"/>
  <c r="P5234" i="1"/>
  <c r="P4970" i="1"/>
  <c r="P5058" i="1"/>
  <c r="P4850" i="1"/>
  <c r="P5108" i="1"/>
  <c r="P4975" i="1"/>
  <c r="P5188" i="1"/>
  <c r="P5124" i="1"/>
  <c r="P5065" i="1"/>
  <c r="P5228" i="1"/>
  <c r="P4804" i="1"/>
  <c r="P5060" i="1"/>
  <c r="P5106" i="1"/>
  <c r="P4906" i="1"/>
  <c r="P3984" i="1"/>
  <c r="P4817" i="1"/>
  <c r="P4809" i="1"/>
  <c r="P4881" i="1"/>
  <c r="P5167" i="1"/>
  <c r="P4937" i="1"/>
  <c r="P4852" i="1"/>
  <c r="P3395" i="1"/>
  <c r="P5074" i="1"/>
  <c r="P4145" i="1"/>
  <c r="P4796" i="1"/>
  <c r="P3402" i="1"/>
  <c r="P3565" i="1"/>
  <c r="P1789" i="1"/>
  <c r="P2296" i="1"/>
  <c r="P5121" i="1"/>
  <c r="P4921" i="1"/>
  <c r="P5073" i="1"/>
  <c r="P5042" i="1"/>
  <c r="P4969" i="1"/>
  <c r="P5231" i="1"/>
  <c r="P5116" i="1"/>
  <c r="P5175" i="1"/>
  <c r="P4924" i="1"/>
  <c r="P4914" i="1"/>
  <c r="P5044" i="1"/>
  <c r="P5229" i="1"/>
  <c r="P4868" i="1"/>
  <c r="P4855" i="1"/>
  <c r="P5252" i="1"/>
  <c r="P4884" i="1"/>
  <c r="P5154" i="1"/>
  <c r="P5004" i="1"/>
  <c r="P4929" i="1"/>
  <c r="P4953" i="1"/>
  <c r="P1591" i="1"/>
  <c r="P4919" i="1"/>
  <c r="P5001" i="1"/>
  <c r="P5194" i="1"/>
  <c r="P4980" i="1"/>
  <c r="P2601" i="1"/>
  <c r="P3597" i="1"/>
  <c r="P1980" i="1"/>
  <c r="P3177" i="1"/>
  <c r="P612" i="1"/>
  <c r="P5223" i="1"/>
  <c r="P5258" i="1"/>
  <c r="P4831" i="1"/>
  <c r="P5111" i="1"/>
  <c r="P5162" i="1"/>
  <c r="P4826" i="1"/>
  <c r="P5239" i="1"/>
  <c r="P4960" i="1"/>
  <c r="P4281" i="1"/>
  <c r="P2579" i="1"/>
  <c r="P4993" i="1"/>
  <c r="P5140" i="1"/>
  <c r="P3753" i="1"/>
  <c r="P5095" i="1"/>
  <c r="P5215" i="1"/>
  <c r="P4721" i="1"/>
  <c r="P4995" i="1"/>
  <c r="P5268" i="1"/>
  <c r="P4873" i="1"/>
  <c r="P5026" i="1"/>
  <c r="P5165" i="1"/>
  <c r="P4546" i="1"/>
  <c r="P5199" i="1"/>
  <c r="P4820" i="1"/>
  <c r="P4954" i="1"/>
  <c r="P4839" i="1"/>
  <c r="P1668" i="1"/>
  <c r="P5028" i="1"/>
  <c r="P5071" i="1"/>
  <c r="P5201" i="1"/>
  <c r="P4978" i="1"/>
  <c r="P4657" i="1"/>
  <c r="P5052" i="1"/>
  <c r="P4940" i="1"/>
  <c r="P4847" i="1"/>
  <c r="P4801" i="1"/>
  <c r="P3121" i="1"/>
  <c r="P3795" i="1"/>
  <c r="P4618" i="1"/>
  <c r="P4911" i="1"/>
  <c r="P4812" i="1"/>
  <c r="P5015" i="1"/>
  <c r="P4890" i="1"/>
  <c r="P4710" i="1"/>
  <c r="P5257" i="1"/>
  <c r="P5151" i="1"/>
  <c r="P4983" i="1"/>
  <c r="P4948" i="1"/>
  <c r="P5091" i="1"/>
  <c r="P4944" i="1"/>
  <c r="P3076" i="1"/>
  <c r="P5103" i="1"/>
  <c r="P5018" i="1"/>
  <c r="P5260" i="1"/>
  <c r="P5010" i="1"/>
  <c r="P5089" i="1"/>
  <c r="P5170" i="1"/>
  <c r="P5034" i="1"/>
  <c r="P5209" i="1"/>
  <c r="P4592" i="1"/>
  <c r="P3690" i="1"/>
  <c r="P1320" i="1"/>
  <c r="P5180" i="1"/>
  <c r="P4932" i="1"/>
  <c r="P5047" i="1"/>
  <c r="P5059" i="1"/>
  <c r="P5039" i="1"/>
  <c r="P5090" i="1"/>
  <c r="P5076" i="1"/>
  <c r="P5114" i="1"/>
  <c r="P5204" i="1"/>
  <c r="P4836" i="1"/>
  <c r="P4644" i="1"/>
  <c r="P2081" i="1"/>
  <c r="P1688" i="1"/>
  <c r="P4895" i="1"/>
  <c r="P4686" i="1"/>
  <c r="P3172" i="1"/>
  <c r="P4162" i="1"/>
  <c r="P1944" i="1"/>
  <c r="P3686" i="1"/>
  <c r="P3013" i="1"/>
  <c r="P3613" i="1"/>
  <c r="P330" i="1"/>
  <c r="P1304" i="1"/>
  <c r="P5152" i="1"/>
  <c r="P3701" i="1"/>
  <c r="P1446" i="1"/>
  <c r="P22" i="1"/>
  <c r="P4061" i="1"/>
  <c r="P3114" i="1"/>
  <c r="P4012" i="1"/>
  <c r="P279" i="1"/>
  <c r="P24" i="1"/>
  <c r="P3870" i="1"/>
  <c r="P2791" i="1"/>
  <c r="P3041" i="1"/>
  <c r="P791" i="1"/>
  <c r="P3642" i="1"/>
  <c r="P2836" i="1"/>
  <c r="P2017" i="1"/>
  <c r="P2287" i="1"/>
  <c r="P2065" i="1"/>
  <c r="P3230" i="1"/>
  <c r="P1217" i="1"/>
  <c r="P4106" i="1"/>
  <c r="P163" i="1"/>
  <c r="P1147" i="1"/>
  <c r="P3512" i="1"/>
  <c r="P2125" i="1"/>
  <c r="P3551" i="1"/>
  <c r="P2510" i="1"/>
  <c r="P5021" i="1"/>
  <c r="P842" i="1"/>
  <c r="P2585" i="1"/>
  <c r="P4931" i="1"/>
  <c r="P5123" i="1"/>
  <c r="P3044" i="1"/>
  <c r="P3461" i="1"/>
  <c r="P4025" i="1"/>
  <c r="P1423" i="1"/>
  <c r="P4878" i="1"/>
  <c r="P2042" i="1"/>
  <c r="P52" i="1"/>
  <c r="P3848" i="1"/>
  <c r="P4974" i="1"/>
  <c r="P1998" i="1"/>
  <c r="P1186" i="1"/>
  <c r="P1157" i="1"/>
  <c r="P378" i="1"/>
  <c r="P3200" i="1"/>
  <c r="P3555" i="1"/>
  <c r="P4086" i="1"/>
  <c r="P1003" i="1"/>
  <c r="P3837" i="1"/>
  <c r="P2508" i="1"/>
  <c r="P2568" i="1"/>
  <c r="P3370" i="1"/>
  <c r="P2799" i="1"/>
  <c r="P4438" i="1"/>
  <c r="P700" i="1"/>
  <c r="P298" i="1"/>
  <c r="P4730" i="1"/>
  <c r="P4406" i="1"/>
  <c r="P502" i="1"/>
  <c r="P2642" i="1"/>
  <c r="P3874" i="1"/>
  <c r="P2706" i="1"/>
  <c r="P4082" i="1"/>
  <c r="P4064" i="1"/>
  <c r="P4091" i="1"/>
  <c r="P3958" i="1"/>
  <c r="P3933" i="1"/>
  <c r="P2090" i="1"/>
  <c r="P3131" i="1"/>
  <c r="P904" i="1"/>
  <c r="P2066" i="1"/>
  <c r="P3256" i="1"/>
  <c r="P3908" i="1"/>
  <c r="P918" i="1"/>
  <c r="P3074" i="1"/>
  <c r="P2465" i="1"/>
  <c r="P2921" i="1"/>
  <c r="P1913" i="1"/>
  <c r="P4584" i="1"/>
  <c r="P2644" i="1"/>
  <c r="P3608" i="1"/>
  <c r="P2679" i="1"/>
  <c r="P3528" i="1"/>
  <c r="P4045" i="1"/>
  <c r="P3453" i="1"/>
  <c r="P4981" i="1"/>
  <c r="P4040" i="1"/>
  <c r="P4101" i="1"/>
  <c r="P3039" i="1"/>
  <c r="P3182" i="1"/>
  <c r="P3879" i="1"/>
  <c r="P3203" i="1"/>
  <c r="P215" i="1"/>
  <c r="P3659" i="1"/>
  <c r="P3215" i="1"/>
  <c r="P4659" i="1"/>
  <c r="P1515" i="1"/>
  <c r="P284" i="1"/>
  <c r="P3556" i="1"/>
  <c r="P4908" i="1"/>
  <c r="P2111" i="1"/>
  <c r="P3706" i="1"/>
  <c r="P4262" i="1"/>
  <c r="P653" i="1"/>
  <c r="P756" i="1"/>
  <c r="P3943" i="1"/>
  <c r="P4900" i="1"/>
  <c r="P5037" i="1"/>
  <c r="P1047" i="1"/>
  <c r="P5102" i="1"/>
  <c r="P2968" i="1"/>
  <c r="P4129" i="1"/>
  <c r="P1792" i="1"/>
  <c r="P4030" i="1"/>
  <c r="P4215" i="1"/>
  <c r="P5027" i="1"/>
  <c r="P3249" i="1"/>
  <c r="P513" i="1"/>
  <c r="P2796" i="1"/>
  <c r="P1763" i="1"/>
  <c r="P3741" i="1"/>
  <c r="P4252" i="1"/>
  <c r="P1866" i="1"/>
  <c r="P3425" i="1"/>
  <c r="P4421" i="1"/>
  <c r="P4508" i="1"/>
  <c r="P3715" i="1"/>
  <c r="P1264" i="1"/>
  <c r="P3508" i="1"/>
  <c r="P5242" i="1"/>
  <c r="P3260" i="1"/>
  <c r="P4497" i="1"/>
  <c r="P4740" i="1"/>
  <c r="P3997" i="1"/>
  <c r="P5083" i="1"/>
  <c r="P2773" i="1"/>
  <c r="P962" i="1"/>
  <c r="P3696" i="1"/>
  <c r="P498" i="1"/>
  <c r="P1850" i="1"/>
  <c r="P2785" i="1"/>
  <c r="P3053" i="1"/>
  <c r="P4193" i="1"/>
  <c r="P5224" i="1"/>
  <c r="P2424" i="1"/>
  <c r="P4676" i="1"/>
  <c r="P1134" i="1"/>
  <c r="P216" i="1"/>
  <c r="P4696" i="1"/>
  <c r="P3300" i="1"/>
  <c r="P2255" i="1"/>
  <c r="P3679" i="1"/>
  <c r="P3610" i="1"/>
  <c r="P3754" i="1"/>
  <c r="P3667" i="1"/>
  <c r="P4753" i="1"/>
  <c r="P4909" i="1"/>
  <c r="P2589" i="1"/>
  <c r="P2827" i="1"/>
  <c r="P3960" i="1"/>
  <c r="P4568" i="1"/>
  <c r="P4330" i="1"/>
  <c r="P2320" i="1"/>
  <c r="P2667" i="1"/>
  <c r="P4471" i="1"/>
  <c r="P2650" i="1"/>
  <c r="P4078" i="1"/>
  <c r="P2541" i="1"/>
  <c r="P2097" i="1"/>
  <c r="P4428" i="1"/>
  <c r="P2359" i="1"/>
  <c r="P746" i="1"/>
  <c r="P2082" i="1"/>
  <c r="P2565" i="1"/>
  <c r="P35" i="1"/>
  <c r="P985" i="1"/>
  <c r="P448" i="1"/>
  <c r="P1590" i="1"/>
  <c r="P2887" i="1"/>
  <c r="P3188" i="1"/>
  <c r="P4242" i="1"/>
  <c r="P2184" i="1"/>
  <c r="P2329" i="1"/>
  <c r="P2099" i="1"/>
  <c r="P3924" i="1"/>
  <c r="P1283" i="1"/>
  <c r="P2061" i="1"/>
  <c r="P1956" i="1"/>
  <c r="P3922" i="1"/>
  <c r="P3755" i="1"/>
  <c r="P1655" i="1"/>
  <c r="P1414" i="1"/>
  <c r="P3069" i="1"/>
  <c r="P2127" i="1"/>
  <c r="P4766" i="1"/>
  <c r="P4647" i="1"/>
  <c r="P4648" i="1"/>
  <c r="P3280" i="1"/>
  <c r="P2853" i="1"/>
  <c r="P4060" i="1"/>
  <c r="P1640" i="1"/>
  <c r="P517" i="1"/>
  <c r="P5200" i="1"/>
  <c r="P1078" i="1"/>
  <c r="P2807" i="1"/>
  <c r="P2086" i="1"/>
  <c r="P4532" i="1"/>
  <c r="P1898" i="1"/>
  <c r="P4265" i="1"/>
  <c r="P726" i="1"/>
  <c r="P2665" i="1"/>
  <c r="P3061" i="1"/>
  <c r="P4256" i="1"/>
  <c r="P4551" i="1"/>
  <c r="P4308" i="1"/>
  <c r="P4673" i="1"/>
  <c r="P1016" i="1"/>
  <c r="P1753" i="1"/>
  <c r="P4635" i="1"/>
  <c r="P3918" i="1"/>
  <c r="P2121" i="1"/>
  <c r="P4544" i="1"/>
  <c r="P2202" i="1"/>
  <c r="P198" i="1"/>
  <c r="P1359" i="1"/>
  <c r="P4590" i="1"/>
  <c r="P3962" i="1"/>
  <c r="P2516" i="1"/>
  <c r="P3244" i="1"/>
  <c r="P427" i="1"/>
  <c r="P1752" i="1"/>
  <c r="P4237" i="1"/>
  <c r="P1023" i="1"/>
  <c r="P3246" i="1"/>
  <c r="P4950" i="1"/>
  <c r="P4675" i="1"/>
  <c r="P91" i="1"/>
  <c r="P238" i="1"/>
  <c r="P641" i="1"/>
  <c r="P1027" i="1"/>
  <c r="P229" i="1"/>
  <c r="P3484" i="1"/>
  <c r="P4829" i="1"/>
  <c r="P5061" i="1"/>
  <c r="P130" i="1"/>
  <c r="P1576" i="1"/>
  <c r="P1492" i="1"/>
  <c r="P2532" i="1"/>
  <c r="P2064" i="1"/>
  <c r="P784" i="1"/>
  <c r="P4087" i="1"/>
  <c r="P122" i="1"/>
  <c r="P4191" i="1"/>
  <c r="P3143" i="1"/>
  <c r="P5203" i="1"/>
  <c r="P1690" i="1"/>
  <c r="P4806" i="1"/>
  <c r="P4816" i="1"/>
  <c r="P241" i="1"/>
  <c r="P3815" i="1"/>
  <c r="P3483" i="1"/>
  <c r="P1737" i="1"/>
  <c r="P3711" i="1"/>
  <c r="P3557" i="1"/>
  <c r="P4483" i="1"/>
  <c r="P4374" i="1"/>
  <c r="P4390" i="1"/>
  <c r="P4398" i="1"/>
  <c r="P4523" i="1"/>
  <c r="P4212" i="1"/>
  <c r="P829" i="1"/>
  <c r="P3195" i="1"/>
  <c r="P2487" i="1"/>
  <c r="P2410" i="1"/>
  <c r="P1465" i="1"/>
  <c r="P1969" i="1"/>
  <c r="P2372" i="1"/>
  <c r="P986" i="1"/>
  <c r="P1135" i="1"/>
  <c r="P1234" i="1"/>
  <c r="P492" i="1"/>
  <c r="P2914" i="1"/>
  <c r="P1358" i="1"/>
  <c r="P4563" i="1"/>
  <c r="P3414" i="1"/>
  <c r="P4859" i="1"/>
  <c r="P5237" i="1"/>
  <c r="P3872" i="1"/>
  <c r="P2193" i="1"/>
  <c r="P2640" i="1"/>
  <c r="P4453" i="1"/>
  <c r="P1064" i="1"/>
  <c r="P1161" i="1"/>
  <c r="P938" i="1"/>
  <c r="P2303" i="1"/>
  <c r="P4319" i="1"/>
  <c r="P2420" i="1"/>
  <c r="P3662" i="1"/>
  <c r="P932" i="1"/>
  <c r="P2365" i="1"/>
  <c r="P4364" i="1"/>
  <c r="P3497" i="1"/>
  <c r="P4189" i="1"/>
  <c r="P4926" i="1"/>
  <c r="P3621" i="1"/>
  <c r="P1521" i="1"/>
  <c r="P3567" i="1"/>
  <c r="P3048" i="1"/>
  <c r="P2625" i="1"/>
  <c r="P563" i="1"/>
  <c r="P3550" i="1"/>
  <c r="P3636" i="1"/>
  <c r="P2593" i="1"/>
  <c r="P854" i="1"/>
  <c r="P3952" i="1"/>
  <c r="P1588" i="1"/>
  <c r="P62" i="1"/>
  <c r="P3723" i="1"/>
  <c r="P2872" i="1"/>
  <c r="P3912" i="1"/>
  <c r="P4805" i="1"/>
  <c r="P4241" i="1"/>
  <c r="P4582" i="1"/>
  <c r="P3580" i="1"/>
  <c r="P3677" i="1"/>
  <c r="P2931" i="1"/>
  <c r="P3917" i="1"/>
  <c r="P844" i="1"/>
  <c r="P721" i="1"/>
  <c r="P1351" i="1"/>
  <c r="P3259" i="1"/>
  <c r="P1250" i="1"/>
  <c r="P1999" i="1"/>
  <c r="P4395" i="1"/>
  <c r="P4688" i="1"/>
  <c r="P4146" i="1"/>
  <c r="P5259" i="1"/>
  <c r="P4887" i="1"/>
  <c r="P4257" i="1"/>
  <c r="P3309" i="1"/>
  <c r="P3042" i="1"/>
  <c r="P3678" i="1"/>
  <c r="P1480" i="1"/>
  <c r="P2089" i="1"/>
  <c r="P4022" i="1"/>
  <c r="P4765" i="1"/>
  <c r="P445" i="1"/>
  <c r="P1505" i="1"/>
  <c r="P4525" i="1"/>
  <c r="P2454" i="1"/>
  <c r="P3688" i="1"/>
  <c r="P2237" i="1"/>
  <c r="P987" i="1"/>
  <c r="P864" i="1"/>
  <c r="P2114" i="1"/>
  <c r="P3951" i="1"/>
  <c r="P774" i="1"/>
  <c r="P3825" i="1"/>
  <c r="P1216" i="1"/>
  <c r="P3700" i="1"/>
  <c r="P4154" i="1"/>
  <c r="P3888" i="1"/>
  <c r="P1244" i="1"/>
  <c r="P3533" i="1"/>
  <c r="P3811" i="1"/>
  <c r="P3698" i="1"/>
  <c r="P2120" i="1"/>
  <c r="P2498" i="1"/>
  <c r="P2664" i="1"/>
  <c r="P2674" i="1"/>
  <c r="P5093" i="1"/>
  <c r="P3830" i="1"/>
  <c r="P4803" i="1"/>
  <c r="P4517" i="1"/>
  <c r="P348" i="1"/>
  <c r="P1647" i="1"/>
  <c r="P3568" i="1"/>
  <c r="P3942" i="1"/>
  <c r="P3691" i="1"/>
  <c r="P4190" i="1"/>
  <c r="P4529" i="1"/>
  <c r="P923" i="1"/>
  <c r="P4622" i="1"/>
  <c r="P2434" i="1"/>
  <c r="P4586" i="1"/>
  <c r="P2547" i="1"/>
  <c r="P66" i="1"/>
  <c r="P2810" i="1"/>
  <c r="P3789" i="1"/>
  <c r="P4149" i="1"/>
  <c r="P1717" i="1"/>
  <c r="P2975" i="1"/>
  <c r="P2590" i="1"/>
  <c r="P4340" i="1"/>
  <c r="P2881" i="1"/>
  <c r="P4033" i="1"/>
  <c r="P3190" i="1"/>
  <c r="P706" i="1"/>
  <c r="P4278" i="1"/>
  <c r="P4001" i="1"/>
  <c r="P3780" i="1"/>
  <c r="P4306" i="1"/>
  <c r="P2062" i="1"/>
  <c r="P3777" i="1"/>
  <c r="P2008" i="1"/>
  <c r="P2901" i="1"/>
  <c r="P3747" i="1"/>
  <c r="P11" i="1"/>
  <c r="P2413" i="1"/>
  <c r="P4439" i="1"/>
  <c r="P3165" i="1"/>
  <c r="P2264" i="1"/>
  <c r="P1393" i="1"/>
  <c r="P2421" i="1"/>
  <c r="P1057" i="1"/>
  <c r="P5006" i="1"/>
  <c r="P5134" i="1"/>
  <c r="P2156" i="1"/>
  <c r="P4080" i="1"/>
  <c r="P3387" i="1"/>
  <c r="P2952" i="1"/>
  <c r="P3079" i="1"/>
  <c r="P2634" i="1"/>
  <c r="P3511" i="1"/>
  <c r="P595" i="1"/>
  <c r="P2591" i="1"/>
  <c r="P2179" i="1"/>
  <c r="P1366" i="1"/>
  <c r="P2699" i="1"/>
  <c r="P5016" i="1"/>
  <c r="P2448" i="1"/>
  <c r="P3812" i="1"/>
  <c r="P2583" i="1"/>
  <c r="P4495" i="1"/>
  <c r="P3169" i="1"/>
  <c r="P2955" i="1"/>
  <c r="P290" i="1"/>
  <c r="P2729" i="1"/>
  <c r="P3214" i="1"/>
  <c r="P4711" i="1"/>
  <c r="P2916" i="1"/>
  <c r="P3577" i="1"/>
  <c r="P2540" i="1"/>
  <c r="P3579" i="1"/>
  <c r="P4632" i="1"/>
  <c r="P1365" i="1"/>
  <c r="P213" i="1"/>
  <c r="P3583" i="1"/>
  <c r="P3384" i="1"/>
  <c r="P4168" i="1"/>
  <c r="P3501" i="1"/>
  <c r="P1357" i="1"/>
  <c r="P1941" i="1"/>
  <c r="P686" i="1"/>
  <c r="P3152" i="1"/>
  <c r="P2103" i="1"/>
  <c r="P4301" i="1"/>
  <c r="P154" i="1"/>
  <c r="P1422" i="1"/>
  <c r="P3881" i="1"/>
  <c r="P4701" i="1"/>
  <c r="P1697" i="1"/>
  <c r="P4642" i="1"/>
  <c r="P1267" i="1"/>
  <c r="P3220" i="1"/>
  <c r="P3388" i="1"/>
  <c r="P2112" i="1"/>
  <c r="P2379" i="1"/>
  <c r="P2435" i="1"/>
  <c r="P3342" i="1"/>
  <c r="P3633" i="1"/>
  <c r="P2548" i="1"/>
  <c r="P2041" i="1"/>
  <c r="P4234" i="1"/>
  <c r="P1743" i="1"/>
  <c r="P4785" i="1"/>
  <c r="P4387" i="1"/>
  <c r="P4397" i="1"/>
  <c r="P3379" i="1"/>
  <c r="P3092" i="1"/>
  <c r="P4338" i="1"/>
  <c r="P2241" i="1"/>
  <c r="P2670" i="1"/>
  <c r="P3250" i="1"/>
  <c r="P3479" i="1"/>
  <c r="P3911" i="1"/>
  <c r="P1621" i="1"/>
  <c r="P3218" i="1"/>
  <c r="P2115" i="1"/>
  <c r="P593" i="1"/>
  <c r="P4090" i="1"/>
  <c r="P5205" i="1"/>
  <c r="P4787" i="1"/>
  <c r="P4880" i="1"/>
  <c r="P3547" i="1"/>
  <c r="P3019" i="1"/>
  <c r="P3080" i="1"/>
  <c r="P4626" i="1"/>
  <c r="P150" i="1"/>
  <c r="P2223" i="1"/>
  <c r="P4100" i="1"/>
  <c r="P4115" i="1"/>
  <c r="P2409" i="1"/>
  <c r="P3282" i="1"/>
  <c r="P156" i="1"/>
  <c r="P2140" i="1"/>
  <c r="P2246" i="1"/>
  <c r="P4285" i="1"/>
  <c r="P2123" i="1"/>
  <c r="P2368" i="1"/>
  <c r="P4047" i="1"/>
  <c r="P2243" i="1"/>
  <c r="P207" i="1"/>
  <c r="P4218" i="1"/>
  <c r="P3738" i="1"/>
  <c r="P3732" i="1"/>
  <c r="P3427" i="1"/>
  <c r="P4415" i="1"/>
  <c r="P3805" i="1"/>
  <c r="P3614" i="1"/>
  <c r="P2549" i="1"/>
  <c r="P2954" i="1"/>
  <c r="P827" i="1"/>
  <c r="P3803" i="1"/>
  <c r="P3335" i="1"/>
  <c r="P3129" i="1"/>
  <c r="P403" i="1"/>
  <c r="P529" i="1"/>
  <c r="P1901" i="1"/>
  <c r="P3959" i="1"/>
  <c r="P3499" i="1"/>
  <c r="P2802" i="1"/>
  <c r="P2022" i="1"/>
  <c r="P4251" i="1"/>
  <c r="P3664" i="1"/>
  <c r="P4695" i="1"/>
  <c r="P1984" i="1"/>
  <c r="P2938" i="1"/>
  <c r="P2656" i="1"/>
  <c r="P1859" i="1"/>
  <c r="P1959" i="1"/>
  <c r="P2261" i="1"/>
  <c r="P5184" i="1"/>
  <c r="P3435" i="1"/>
  <c r="P3355" i="1"/>
  <c r="P2643" i="1"/>
  <c r="P3522" i="1"/>
  <c r="P2514" i="1"/>
  <c r="P4069" i="1"/>
  <c r="P5171" i="1"/>
  <c r="P4505" i="1"/>
  <c r="P4157" i="1"/>
  <c r="P3123" i="1"/>
  <c r="P5107" i="1"/>
  <c r="P2559" i="1"/>
  <c r="P1868" i="1"/>
  <c r="P2794" i="1"/>
  <c r="P1614" i="1"/>
  <c r="P1407" i="1"/>
  <c r="P964" i="1"/>
  <c r="P72" i="1"/>
  <c r="P4343" i="1"/>
  <c r="P4662" i="1"/>
  <c r="P2754" i="1"/>
  <c r="P3072" i="1"/>
  <c r="P5269" i="1"/>
  <c r="P3147" i="1"/>
  <c r="P3973" i="1"/>
  <c r="P4349" i="1"/>
  <c r="P1069" i="1"/>
  <c r="P1312" i="1"/>
  <c r="P3444" i="1"/>
  <c r="P2417" i="1"/>
  <c r="P4540" i="1"/>
  <c r="P3619" i="1"/>
  <c r="P2178" i="1"/>
  <c r="P5150" i="1"/>
  <c r="P3618" i="1"/>
  <c r="P4813" i="1"/>
  <c r="P1295" i="1"/>
  <c r="P5232" i="1"/>
  <c r="P3492" i="1"/>
  <c r="P221" i="1"/>
  <c r="P4354" i="1"/>
  <c r="P3191" i="1"/>
  <c r="P5063" i="1"/>
  <c r="P354" i="1"/>
  <c r="P4638" i="1"/>
  <c r="P4837" i="1"/>
  <c r="P974" i="1"/>
  <c r="P3509" i="1"/>
  <c r="P3617" i="1"/>
  <c r="P4763" i="1"/>
  <c r="P1625" i="1"/>
  <c r="P3281" i="1"/>
  <c r="P5109" i="1"/>
  <c r="P411" i="1"/>
  <c r="P3287" i="1"/>
  <c r="P2203" i="1"/>
  <c r="P4952" i="1"/>
  <c r="P4494" i="1"/>
  <c r="P4729" i="1"/>
  <c r="P2138" i="1"/>
  <c r="P2660" i="1"/>
  <c r="P3411" i="1"/>
  <c r="P3544" i="1"/>
  <c r="P2846" i="1"/>
  <c r="P3916" i="1"/>
  <c r="P3858" i="1"/>
  <c r="P1038" i="1"/>
  <c r="P4000" i="1"/>
  <c r="P3564" i="1"/>
  <c r="P3819" i="1"/>
  <c r="P4643" i="1"/>
  <c r="P5096" i="1"/>
  <c r="P4465" i="1"/>
  <c r="P2000" i="1"/>
  <c r="P2986" i="1"/>
  <c r="P3645" i="1"/>
  <c r="P3985" i="1"/>
  <c r="P2020" i="1"/>
  <c r="P2734" i="1"/>
  <c r="P3192" i="1"/>
  <c r="P4348" i="1"/>
  <c r="P724" i="1"/>
  <c r="P2427" i="1"/>
  <c r="P1188" i="1"/>
  <c r="P447" i="1"/>
  <c r="P2691" i="1"/>
  <c r="P2991" i="1"/>
  <c r="P4243" i="1"/>
  <c r="P356" i="1"/>
  <c r="P3405" i="1"/>
  <c r="P2677" i="1"/>
  <c r="P476" i="1"/>
  <c r="P3886" i="1"/>
  <c r="P587" i="1"/>
  <c r="P152" i="1"/>
  <c r="P4739" i="1"/>
  <c r="P789" i="1"/>
  <c r="P75" i="1"/>
  <c r="P4122" i="1"/>
  <c r="P3179" i="1"/>
  <c r="P4321" i="1"/>
  <c r="P2776" i="1"/>
  <c r="P3524" i="1"/>
  <c r="P4410" i="1"/>
  <c r="P4029" i="1"/>
  <c r="P4864" i="1"/>
  <c r="P4180" i="1"/>
  <c r="P3151" i="1"/>
  <c r="P3415" i="1"/>
  <c r="P589" i="1"/>
  <c r="P3986" i="1"/>
  <c r="P5078" i="1"/>
  <c r="P2599" i="1"/>
  <c r="P4691" i="1"/>
  <c r="P5019" i="1"/>
  <c r="P1639" i="1"/>
  <c r="P2584" i="1"/>
  <c r="P3091" i="1"/>
  <c r="P1511" i="1"/>
  <c r="P2902" i="1"/>
  <c r="P5182" i="1"/>
  <c r="P606" i="1"/>
  <c r="P4658" i="1"/>
  <c r="P5032" i="1"/>
  <c r="P3634" i="1"/>
  <c r="P4595" i="1"/>
  <c r="P753" i="1"/>
  <c r="P194" i="1"/>
  <c r="P5187" i="1"/>
  <c r="P4422" i="1"/>
  <c r="P939" i="1"/>
  <c r="P4352" i="1"/>
  <c r="P4700" i="1"/>
  <c r="P4652" i="1"/>
  <c r="P2782" i="1"/>
  <c r="P127" i="1"/>
  <c r="P1615" i="1"/>
  <c r="P892" i="1"/>
  <c r="P3077" i="1"/>
  <c r="P4943" i="1"/>
  <c r="P2576" i="1"/>
  <c r="P4311" i="1"/>
  <c r="P4845" i="1"/>
  <c r="P3987" i="1"/>
  <c r="P4283" i="1"/>
  <c r="P4670" i="1"/>
  <c r="P3699" i="1"/>
  <c r="P1934" i="1"/>
  <c r="P4160" i="1"/>
  <c r="P3127" i="1"/>
  <c r="P972" i="1"/>
  <c r="P1498" i="1"/>
  <c r="P3341" i="1"/>
  <c r="P2633" i="1"/>
  <c r="P4714" i="1"/>
  <c r="P4408" i="1"/>
  <c r="P980" i="1"/>
  <c r="P4055" i="1"/>
  <c r="P2250" i="1"/>
  <c r="P3541" i="1"/>
  <c r="P3142" i="1"/>
  <c r="P4513" i="1"/>
  <c r="P1582" i="1"/>
  <c r="P4429" i="1"/>
  <c r="P3360" i="1"/>
  <c r="P4598" i="1"/>
  <c r="P1551" i="1"/>
  <c r="P41" i="1"/>
  <c r="P1696" i="1"/>
  <c r="P114" i="1"/>
  <c r="P2766" i="1"/>
  <c r="P5125" i="1"/>
  <c r="P665" i="1"/>
  <c r="P2432" i="1"/>
  <c r="P4767" i="1"/>
  <c r="P2941" i="1"/>
  <c r="P1254" i="1"/>
  <c r="P3227" i="1"/>
  <c r="P1793" i="1"/>
  <c r="P3337" i="1"/>
  <c r="P3685" i="1"/>
  <c r="P3236" i="1"/>
  <c r="P3849" i="1"/>
  <c r="P3939" i="1"/>
  <c r="P4661" i="1"/>
  <c r="P3412" i="1"/>
  <c r="P732" i="1"/>
  <c r="P2405" i="1"/>
  <c r="P1754" i="1"/>
  <c r="P1131" i="1"/>
  <c r="P4270" i="1"/>
  <c r="P871" i="1"/>
  <c r="P948" i="1"/>
  <c r="P3521" i="1"/>
  <c r="P3476" i="1"/>
  <c r="P218" i="1"/>
  <c r="P628" i="1"/>
  <c r="P3590" i="1"/>
  <c r="P4015" i="1"/>
  <c r="P3431" i="1"/>
  <c r="P4875" i="1"/>
  <c r="P4120" i="1"/>
  <c r="P1394" i="1"/>
  <c r="P1494" i="1"/>
  <c r="P515" i="1"/>
  <c r="P5086" i="1"/>
  <c r="P4685" i="1"/>
  <c r="P2108" i="1"/>
  <c r="P674" i="1"/>
  <c r="P3982" i="1"/>
  <c r="P2671" i="1"/>
  <c r="P4052" i="1"/>
  <c r="P4333" i="1"/>
  <c r="P4198" i="1"/>
  <c r="P5056" i="1"/>
  <c r="P2159" i="1"/>
  <c r="P5126" i="1"/>
  <c r="P249" i="1"/>
  <c r="P1758" i="1"/>
  <c r="P2715" i="1"/>
  <c r="P2856" i="1"/>
  <c r="P1159" i="1"/>
  <c r="P661" i="1"/>
  <c r="P2389" i="1"/>
  <c r="P2722" i="1"/>
  <c r="P3656" i="1"/>
  <c r="P3062" i="1"/>
  <c r="P4956" i="1"/>
  <c r="P202" i="1"/>
  <c r="P4327" i="1"/>
  <c r="P3225" i="1"/>
  <c r="P4798" i="1"/>
  <c r="P3863" i="1"/>
  <c r="P1867" i="1"/>
  <c r="P1096" i="1"/>
  <c r="P3963" i="1"/>
  <c r="P1785" i="1"/>
  <c r="P3426" i="1"/>
  <c r="P1471" i="1"/>
  <c r="P4843" i="1"/>
  <c r="P2950" i="1"/>
  <c r="P4627" i="1"/>
  <c r="P2259" i="1"/>
  <c r="P4284" i="1"/>
  <c r="P5064" i="1"/>
  <c r="P2400" i="1"/>
  <c r="P4535" i="1"/>
  <c r="P3994" i="1"/>
  <c r="P3366" i="1"/>
  <c r="P4297" i="1"/>
  <c r="P3752" i="1"/>
  <c r="P4611" i="1"/>
  <c r="P1136" i="1"/>
  <c r="P2675" i="1"/>
  <c r="P1554" i="1"/>
  <c r="P2001" i="1"/>
  <c r="P3540" i="1"/>
  <c r="P3525" i="1"/>
  <c r="P2624" i="1"/>
  <c r="P3467" i="1"/>
  <c r="P3264" i="1"/>
  <c r="P2059" i="1"/>
  <c r="P84" i="1"/>
  <c r="P1006" i="1"/>
  <c r="P452" i="1"/>
  <c r="P2367" i="1"/>
  <c r="P3024" i="1"/>
  <c r="P2626" i="1"/>
  <c r="P291" i="1"/>
  <c r="P1197" i="1"/>
  <c r="P1841" i="1"/>
  <c r="P2672" i="1"/>
  <c r="P2033" i="1"/>
  <c r="P1383" i="1"/>
  <c r="P2805" i="1"/>
  <c r="P324" i="1"/>
  <c r="P989" i="1"/>
  <c r="P2635" i="1"/>
  <c r="P3442" i="1"/>
  <c r="P1256" i="1"/>
  <c r="P4072" i="1"/>
  <c r="P4150" i="1"/>
  <c r="P3036" i="1"/>
  <c r="P1042" i="1"/>
  <c r="P5094" i="1"/>
  <c r="P4195" i="1"/>
  <c r="P2935" i="1"/>
  <c r="P2102" i="1"/>
  <c r="P3505" i="1"/>
  <c r="P2793" i="1"/>
  <c r="P4555" i="1"/>
  <c r="P3507" i="1"/>
  <c r="P4134" i="1"/>
  <c r="P4902" i="1"/>
  <c r="P3423" i="1"/>
  <c r="P2239" i="1"/>
  <c r="P4772" i="1"/>
  <c r="P4363" i="1"/>
  <c r="P4885" i="1"/>
  <c r="P4501" i="1"/>
  <c r="P4035" i="1"/>
  <c r="P4500" i="1"/>
  <c r="P3286" i="1"/>
  <c r="P436" i="1"/>
  <c r="P481" i="1"/>
  <c r="P1201" i="1"/>
  <c r="P2187" i="1"/>
  <c r="P1853" i="1"/>
  <c r="P2281" i="1"/>
  <c r="P3506" i="1"/>
  <c r="P3937" i="1"/>
  <c r="P3465" i="1"/>
  <c r="P666" i="1"/>
  <c r="P1541" i="1"/>
  <c r="P4169" i="1"/>
  <c r="P1703" i="1"/>
  <c r="P4771" i="1"/>
  <c r="P1478" i="1"/>
  <c r="P3075" i="1"/>
  <c r="P2978" i="1"/>
  <c r="P2233" i="1"/>
  <c r="P1739" i="1"/>
  <c r="P1156" i="1"/>
  <c r="P1388" i="1"/>
  <c r="P3174" i="1"/>
  <c r="P2515" i="1"/>
  <c r="P2273" i="1"/>
  <c r="P5256" i="1"/>
  <c r="P3890" i="1"/>
  <c r="P3893" i="1"/>
  <c r="P4557" i="1"/>
  <c r="P2068" i="1"/>
  <c r="P4274" i="1"/>
  <c r="P4694" i="1"/>
  <c r="P2254" i="1"/>
  <c r="P4674" i="1"/>
  <c r="P4593" i="1"/>
  <c r="P3709" i="1"/>
  <c r="P3510" i="1"/>
  <c r="P4888" i="1"/>
  <c r="P3887" i="1"/>
  <c r="P2632" i="1"/>
  <c r="P368" i="1"/>
  <c r="P406" i="1"/>
  <c r="P1718" i="1"/>
  <c r="P193" i="1"/>
  <c r="P998" i="1"/>
  <c r="P2390" i="1"/>
  <c r="P1288" i="1"/>
  <c r="P4744" i="1"/>
  <c r="P285" i="1"/>
  <c r="P3749" i="1"/>
  <c r="P4667" i="1"/>
  <c r="P3697" i="1"/>
  <c r="P5142" i="1"/>
  <c r="P3297" i="1"/>
  <c r="P4307" i="1"/>
  <c r="P67" i="1"/>
  <c r="P4997" i="1"/>
  <c r="P2703" i="1"/>
  <c r="P421" i="1"/>
  <c r="P3897" i="1"/>
  <c r="P4097" i="1"/>
  <c r="P4412" i="1"/>
  <c r="P4450" i="1"/>
  <c r="P2569" i="1"/>
  <c r="P1487" i="1"/>
  <c r="P4964" i="1"/>
  <c r="P5206" i="1"/>
  <c r="P2762" i="1"/>
  <c r="P4597" i="1"/>
  <c r="P4323" i="1"/>
  <c r="P3782" i="1"/>
  <c r="P4280" i="1"/>
  <c r="P3957" i="1"/>
  <c r="P288" i="1"/>
  <c r="P3015" i="1"/>
  <c r="P342" i="1"/>
  <c r="P2905" i="1"/>
  <c r="P161" i="1"/>
  <c r="P2268" i="1"/>
  <c r="P170" i="1"/>
  <c r="P3068" i="1"/>
  <c r="P564" i="1"/>
  <c r="P3491" i="1"/>
  <c r="P3267" i="1"/>
  <c r="P2154" i="1"/>
  <c r="P3120" i="1"/>
  <c r="P2167" i="1"/>
  <c r="P2116" i="1"/>
  <c r="P1433" i="1"/>
  <c r="P1689" i="1"/>
  <c r="P2408" i="1"/>
  <c r="P4216" i="1"/>
  <c r="P3972" i="1"/>
  <c r="P2525" i="1"/>
  <c r="P5253" i="1"/>
  <c r="P1225" i="1"/>
  <c r="P3639" i="1"/>
  <c r="P4621" i="1"/>
  <c r="P4298" i="1"/>
  <c r="P1015" i="1"/>
  <c r="P2946" i="1"/>
  <c r="P5115" i="1"/>
  <c r="P3993" i="1"/>
  <c r="P765" i="1"/>
  <c r="P4105" i="1"/>
  <c r="P4095" i="1"/>
  <c r="P494" i="1"/>
  <c r="P4286" i="1"/>
  <c r="P3251" i="1"/>
  <c r="P3221" i="1"/>
  <c r="P4572" i="1"/>
  <c r="P4506" i="1"/>
  <c r="P1983" i="1"/>
  <c r="P4282" i="1"/>
  <c r="P1128" i="1"/>
  <c r="P217" i="1"/>
  <c r="P426" i="1"/>
  <c r="P1909" i="1"/>
  <c r="P2651" i="1"/>
  <c r="P2348" i="1"/>
  <c r="P4468" i="1"/>
  <c r="P4225" i="1"/>
  <c r="P4353" i="1"/>
  <c r="P3409" i="1"/>
  <c r="P3600" i="1"/>
  <c r="P4003" i="1"/>
  <c r="P4610" i="1"/>
  <c r="P1119" i="1"/>
  <c r="P5222" i="1"/>
  <c r="P3609" i="1"/>
  <c r="P2737" i="1"/>
  <c r="P2485" i="1"/>
  <c r="P4456" i="1"/>
  <c r="P3554" i="1"/>
  <c r="P3455" i="1"/>
  <c r="P2051" i="1"/>
  <c r="P3584" i="1"/>
  <c r="P5087" i="1"/>
  <c r="P2384" i="1"/>
  <c r="P3102" i="1"/>
  <c r="P3320" i="1"/>
  <c r="P2815" i="1"/>
  <c r="P4477" i="1"/>
  <c r="P4492" i="1"/>
  <c r="P823" i="1"/>
  <c r="P3362" i="1"/>
  <c r="P136" i="1"/>
  <c r="P3623" i="1"/>
  <c r="P5075" i="1"/>
  <c r="P2917" i="1"/>
  <c r="P2627" i="1"/>
  <c r="P2341" i="1"/>
  <c r="P663" i="1"/>
  <c r="P204" i="1"/>
  <c r="P3038" i="1"/>
  <c r="P5088" i="1"/>
  <c r="P1685" i="1"/>
  <c r="P3003" i="1"/>
  <c r="P3748" i="1"/>
  <c r="P4973" i="1"/>
  <c r="P4326" i="1"/>
  <c r="P1447" i="1"/>
  <c r="P3644" i="1"/>
  <c r="P3437" i="1"/>
  <c r="P3612" i="1"/>
  <c r="P4261" i="1"/>
  <c r="P988" i="1"/>
  <c r="P4947" i="1"/>
  <c r="P2085" i="1"/>
  <c r="P2570" i="1"/>
  <c r="P2522" i="1"/>
  <c r="P1338" i="1"/>
  <c r="P2131" i="1"/>
  <c r="P3632" i="1"/>
  <c r="P2012" i="1"/>
  <c r="P1862" i="1"/>
  <c r="P2258" i="1"/>
  <c r="P2813" i="1"/>
  <c r="P2133" i="1"/>
  <c r="P4549" i="1"/>
  <c r="P1612" i="1"/>
  <c r="P2984" i="1"/>
  <c r="P4416" i="1"/>
  <c r="P3209" i="1"/>
  <c r="P2198" i="1"/>
  <c r="P1137" i="1"/>
  <c r="P3898" i="1"/>
  <c r="P416" i="1"/>
  <c r="P4255" i="1"/>
  <c r="P4628" i="1"/>
  <c r="P2840" i="1"/>
  <c r="P4990" i="1"/>
  <c r="P2324" i="1"/>
  <c r="P4862" i="1"/>
  <c r="P4942" i="1"/>
  <c r="P2555" i="1"/>
  <c r="P3906" i="1"/>
  <c r="P5084" i="1"/>
  <c r="P2388" i="1"/>
  <c r="P2985" i="1"/>
  <c r="P2743" i="1"/>
  <c r="P3451" i="1"/>
  <c r="P3369" i="1"/>
  <c r="P2489" i="1"/>
  <c r="P2771" i="1"/>
  <c r="P2817" i="1"/>
  <c r="P4460" i="1"/>
  <c r="P64" i="1"/>
  <c r="P1917" i="1"/>
  <c r="P896" i="1"/>
  <c r="P1557" i="1"/>
  <c r="P4543" i="1"/>
  <c r="P3721" i="1"/>
  <c r="P1442" i="1"/>
  <c r="P3457" i="1"/>
  <c r="P4083" i="1"/>
  <c r="P3115" i="1"/>
  <c r="P2129" i="1"/>
  <c r="P3363" i="1"/>
  <c r="P3333" i="1"/>
  <c r="P604" i="1"/>
  <c r="P3651" i="1"/>
  <c r="P3027" i="1"/>
  <c r="P4310" i="1"/>
  <c r="P4773" i="1"/>
  <c r="P1239" i="1"/>
  <c r="P3374" i="1"/>
  <c r="P3746" i="1"/>
  <c r="P841" i="1"/>
  <c r="P4202" i="1"/>
  <c r="P3443" i="1"/>
  <c r="P1127" i="1"/>
  <c r="P3692" i="1"/>
  <c r="P3868" i="1"/>
  <c r="P2714" i="1"/>
  <c r="P3268" i="1"/>
  <c r="P3674" i="1"/>
  <c r="P3572" i="1"/>
  <c r="P507" i="1"/>
  <c r="P2962" i="1"/>
  <c r="P4144" i="1"/>
  <c r="P3245" i="1"/>
  <c r="P556" i="1"/>
  <c r="P945" i="1"/>
  <c r="P2698" i="1"/>
  <c r="P3607" i="1"/>
  <c r="P815" i="1"/>
  <c r="P3446" i="1"/>
  <c r="P2322" i="1"/>
  <c r="P3399" i="1"/>
  <c r="P3995" i="1"/>
  <c r="P3946" i="1"/>
  <c r="P2987" i="1"/>
  <c r="P3413" i="1"/>
  <c r="P4530" i="1"/>
  <c r="P4201" i="1"/>
  <c r="P2055" i="1"/>
  <c r="P4939" i="1"/>
  <c r="P5176" i="1"/>
  <c r="P1864" i="1"/>
  <c r="P3910" i="1"/>
  <c r="P4681" i="1"/>
  <c r="P5013" i="1"/>
  <c r="P4133" i="1"/>
  <c r="P1846" i="1"/>
  <c r="P4074" i="1"/>
  <c r="P4846" i="1"/>
  <c r="P4580" i="1"/>
  <c r="P3900" i="1"/>
  <c r="P1952" i="1"/>
  <c r="P2265" i="1"/>
  <c r="P638" i="1"/>
  <c r="P812" i="1"/>
  <c r="P3702" i="1"/>
  <c r="P3357" i="1"/>
  <c r="P2382" i="1"/>
  <c r="P1401" i="1"/>
  <c r="P4124" i="1"/>
  <c r="P4668" i="1"/>
  <c r="P3535" i="1"/>
  <c r="P4548" i="1"/>
  <c r="P18" i="1"/>
  <c r="P191" i="1"/>
  <c r="P729" i="1"/>
  <c r="P2639" i="1"/>
  <c r="P1595" i="1"/>
  <c r="P860" i="1"/>
  <c r="P2779" i="1"/>
  <c r="P4484" i="1"/>
  <c r="P3319" i="1"/>
  <c r="P143" i="1"/>
  <c r="P4386" i="1"/>
  <c r="P3043" i="1"/>
  <c r="P3740" i="1"/>
  <c r="P857" i="1"/>
  <c r="P2724" i="1"/>
  <c r="P4432" i="1"/>
  <c r="P5173" i="1"/>
  <c r="P2899" i="1"/>
  <c r="P5144" i="1"/>
  <c r="P3873" i="1"/>
  <c r="P5118" i="1"/>
  <c r="P584" i="1"/>
  <c r="P3875" i="1"/>
  <c r="P155" i="1"/>
  <c r="P3420" i="1"/>
  <c r="P2011" i="1"/>
  <c r="P693" i="1"/>
  <c r="P2727" i="1"/>
  <c r="P4273" i="1"/>
  <c r="P866" i="1"/>
  <c r="P466" i="1"/>
  <c r="P1377" i="1"/>
  <c r="P1094" i="1"/>
  <c r="P2496" i="1"/>
  <c r="P1116" i="1"/>
  <c r="P4616" i="1"/>
  <c r="P3802" i="1"/>
  <c r="P1786" i="1"/>
  <c r="P3305" i="1"/>
  <c r="P4578" i="1"/>
  <c r="P804" i="1"/>
  <c r="P2347" i="1"/>
  <c r="P3485" i="1"/>
  <c r="P2753" i="1"/>
  <c r="P2653" i="1"/>
  <c r="P4355" i="1"/>
  <c r="P1113" i="1"/>
  <c r="P1390" i="1"/>
  <c r="P2942" i="1"/>
  <c r="P2682" i="1"/>
  <c r="P3767" i="1"/>
  <c r="P4587" i="1"/>
  <c r="P4328" i="1"/>
  <c r="P994" i="1"/>
  <c r="P3478" i="1"/>
  <c r="P3517" i="1"/>
  <c r="P1724" i="1"/>
  <c r="P4966" i="1"/>
  <c r="P5067" i="1"/>
  <c r="P644" i="1"/>
  <c r="P2493" i="1"/>
  <c r="P2470" i="1"/>
  <c r="P4838" i="1"/>
  <c r="P5246" i="1"/>
  <c r="P1327" i="1"/>
  <c r="P2879" i="1"/>
  <c r="P1990" i="1"/>
  <c r="P3707" i="1"/>
  <c r="P2567" i="1"/>
  <c r="P2016" i="1"/>
  <c r="P2738" i="1"/>
  <c r="P4933" i="1"/>
  <c r="P3275" i="1"/>
  <c r="P3591" i="1"/>
  <c r="P135" i="1"/>
  <c r="P2231" i="1"/>
  <c r="P274" i="1"/>
  <c r="P616" i="1"/>
  <c r="P1716" i="1"/>
  <c r="P2937" i="1"/>
  <c r="P4774" i="1"/>
  <c r="P3293" i="1"/>
  <c r="P3549" i="1"/>
  <c r="P2745" i="1"/>
  <c r="P4179" i="1"/>
  <c r="P1169" i="1"/>
  <c r="P54" i="1"/>
  <c r="P3866" i="1"/>
  <c r="P4008" i="1"/>
  <c r="P4324" i="1"/>
  <c r="P4780" i="1"/>
  <c r="P2913" i="1"/>
  <c r="P4719" i="1"/>
  <c r="P2145" i="1"/>
  <c r="P2393" i="1"/>
  <c r="P2503" i="1"/>
  <c r="P4609" i="1"/>
  <c r="P4062" i="1"/>
  <c r="P2528" i="1"/>
  <c r="P183" i="1"/>
  <c r="P4853" i="1"/>
  <c r="P1482" i="1"/>
  <c r="P4244" i="1"/>
  <c r="P2783" i="1"/>
  <c r="P1374" i="1"/>
  <c r="P2263" i="1"/>
  <c r="P160" i="1"/>
  <c r="P4183" i="1"/>
  <c r="P4085" i="1"/>
  <c r="P4547" i="1"/>
  <c r="P3248" i="1"/>
  <c r="P759" i="1"/>
  <c r="P2546" i="1"/>
  <c r="P441" i="1"/>
  <c r="P4786" i="1"/>
  <c r="P4770" i="1"/>
  <c r="P1030" i="1"/>
  <c r="P4693" i="1"/>
  <c r="P5072" i="1"/>
  <c r="P3022" i="1"/>
  <c r="P474" i="1"/>
  <c r="P1986" i="1"/>
  <c r="P5145" i="1"/>
  <c r="P3382" i="1"/>
  <c r="P4381" i="1"/>
  <c r="P3180" i="1"/>
  <c r="P4175" i="1"/>
  <c r="P4795" i="1"/>
  <c r="P1712" i="1"/>
  <c r="P4814" i="1"/>
  <c r="P4474" i="1"/>
  <c r="P3345" i="1"/>
  <c r="P950" i="1"/>
  <c r="P3321" i="1"/>
  <c r="P1477" i="1"/>
  <c r="P3156" i="1"/>
  <c r="P1831" i="1"/>
  <c r="P1794" i="1"/>
  <c r="P1987" i="1"/>
  <c r="P4110" i="1"/>
  <c r="P675" i="1"/>
  <c r="P2517" i="1"/>
  <c r="P3902" i="1"/>
  <c r="P1653" i="1"/>
  <c r="P3150" i="1"/>
  <c r="P3820" i="1"/>
  <c r="P2873" i="1"/>
  <c r="P4032" i="1"/>
  <c r="P3684" i="1"/>
  <c r="P3938" i="1"/>
  <c r="P4724" i="1"/>
  <c r="P4606" i="1"/>
  <c r="P3713" i="1"/>
  <c r="P418" i="1"/>
  <c r="P840" i="1"/>
  <c r="P4789" i="1"/>
  <c r="P3581" i="1"/>
  <c r="P627" i="1"/>
  <c r="P1118" i="1"/>
  <c r="P442" i="1"/>
  <c r="P4123" i="1"/>
  <c r="P4564" i="1"/>
  <c r="P2214" i="1"/>
  <c r="P3538" i="1"/>
  <c r="P4148" i="1"/>
  <c r="P3762" i="1"/>
  <c r="P4761" i="1"/>
  <c r="P263" i="1"/>
  <c r="P3299" i="1"/>
  <c r="P4832" i="1"/>
  <c r="P2182" i="1"/>
  <c r="P2898" i="1"/>
  <c r="P5174" i="1"/>
  <c r="P3744" i="1"/>
  <c r="P646" i="1"/>
  <c r="P4781" i="1"/>
  <c r="P2196" i="1"/>
  <c r="P3928" i="1"/>
  <c r="P3731" i="1"/>
  <c r="P4556" i="1"/>
  <c r="P115" i="1"/>
  <c r="P2450" i="1"/>
  <c r="P4737" i="1"/>
  <c r="P4309" i="1"/>
  <c r="P5243" i="1"/>
  <c r="P4337" i="1"/>
  <c r="P4585" i="1"/>
  <c r="P5263" i="1"/>
  <c r="P2043" i="1"/>
  <c r="P4577" i="1"/>
  <c r="P4268" i="1"/>
  <c r="P4065" i="1"/>
  <c r="P5003" i="1"/>
  <c r="P1100" i="1"/>
  <c r="P4727" i="1"/>
  <c r="P2529" i="1"/>
  <c r="P2705" i="1"/>
  <c r="P227" i="1"/>
  <c r="P4342" i="1"/>
  <c r="P761" i="1"/>
  <c r="P4113" i="1"/>
  <c r="P3813" i="1"/>
  <c r="P4615" i="1"/>
  <c r="P3014" i="1"/>
  <c r="P363" i="1"/>
  <c r="P3545" i="1"/>
  <c r="P3173" i="1"/>
  <c r="P1799" i="1"/>
  <c r="P3733" i="1"/>
  <c r="P4185" i="1"/>
  <c r="P4891" i="1"/>
  <c r="P4697" i="1"/>
  <c r="P4413" i="1"/>
  <c r="P4819" i="1"/>
  <c r="P1247" i="1"/>
  <c r="P4288" i="1"/>
  <c r="P3804" i="1"/>
  <c r="P2641" i="1"/>
  <c r="P5163" i="1"/>
  <c r="P5183" i="1"/>
  <c r="P5251" i="1"/>
  <c r="P3029" i="1"/>
  <c r="P3643" i="1"/>
  <c r="P4493" i="1"/>
  <c r="P3683" i="1"/>
  <c r="P1788" i="1"/>
  <c r="P2462" i="1"/>
  <c r="P3552" i="1"/>
  <c r="P2164" i="1"/>
  <c r="P803" i="1"/>
  <c r="P696" i="1"/>
  <c r="P1857" i="1"/>
  <c r="P1736" i="1"/>
  <c r="P5192" i="1"/>
  <c r="P4302" i="1"/>
  <c r="P5024" i="1"/>
  <c r="P2617" i="1"/>
  <c r="P7" i="1"/>
  <c r="P4054" i="1"/>
  <c r="P5069" i="1"/>
  <c r="P1319" i="1"/>
  <c r="P205" i="1"/>
  <c r="P480" i="1"/>
  <c r="P1870" i="1"/>
  <c r="P5048" i="1"/>
  <c r="P2933" i="1"/>
  <c r="P2216" i="1"/>
  <c r="P5110" i="1"/>
  <c r="P3422" i="1"/>
  <c r="P4462" i="1"/>
  <c r="P4792" i="1"/>
  <c r="P2690" i="1"/>
  <c r="P2118" i="1"/>
  <c r="P3008" i="1"/>
  <c r="P2513" i="1"/>
  <c r="P3493" i="1"/>
  <c r="P3318" i="1"/>
  <c r="P1455" i="1"/>
  <c r="P2829" i="1"/>
  <c r="P10" i="1"/>
  <c r="P1796" i="1"/>
  <c r="P2298" i="1"/>
  <c r="P2260" i="1"/>
  <c r="P2701" i="1"/>
  <c r="P4499" i="1"/>
  <c r="P4641" i="1"/>
  <c r="P3057" i="1"/>
  <c r="P2552" i="1"/>
  <c r="P3828" i="1"/>
  <c r="P292" i="1"/>
  <c r="P141" i="1"/>
  <c r="P1536" i="1"/>
  <c r="P630" i="1"/>
  <c r="P1032" i="1"/>
  <c r="P3303" i="1"/>
  <c r="P820" i="1"/>
  <c r="P2895" i="1"/>
  <c r="P4165" i="1"/>
  <c r="P461" i="1"/>
  <c r="P3601" i="1"/>
  <c r="P676" i="1"/>
  <c r="P2535" i="1"/>
  <c r="P3377" i="1"/>
  <c r="P1821" i="1"/>
  <c r="P4346" i="1"/>
  <c r="P3751" i="1"/>
  <c r="P4679" i="1"/>
  <c r="P4485" i="1"/>
  <c r="P554" i="1"/>
  <c r="P3598" i="1"/>
  <c r="P4313" i="1"/>
  <c r="P3950" i="1"/>
  <c r="P3313" i="1"/>
  <c r="P2605" i="1"/>
  <c r="P178" i="1"/>
  <c r="P1371" i="1"/>
  <c r="P983" i="1"/>
  <c r="P245" i="1"/>
  <c r="P3201" i="1"/>
  <c r="P3164" i="1"/>
  <c r="P4758" i="1"/>
  <c r="P1893" i="1"/>
  <c r="P133" i="1"/>
  <c r="P4440" i="1"/>
  <c r="P4762" i="1"/>
  <c r="P4073" i="1"/>
  <c r="P3037" i="1"/>
  <c r="P3798" i="1"/>
  <c r="P591" i="1"/>
  <c r="P5155" i="1"/>
  <c r="P750" i="1"/>
  <c r="P3673" i="1"/>
  <c r="P1448" i="1"/>
  <c r="P3974" i="1"/>
  <c r="P4823" i="1"/>
  <c r="P1063" i="1"/>
  <c r="P3980" i="1"/>
  <c r="P3108" i="1"/>
  <c r="P4401" i="1"/>
  <c r="P3989" i="1"/>
  <c r="P4431" i="1"/>
  <c r="P4989" i="1"/>
  <c r="P4531" i="1"/>
  <c r="P2965" i="1"/>
  <c r="P2345" i="1"/>
  <c r="P1923" i="1"/>
  <c r="P4872" i="1"/>
  <c r="P3270" i="1"/>
  <c r="P2523" i="1"/>
  <c r="P2759" i="1"/>
  <c r="P2806" i="1"/>
  <c r="P4538" i="1"/>
  <c r="P3449" i="1"/>
  <c r="P1059" i="1"/>
  <c r="P3050" i="1"/>
  <c r="P4894" i="1"/>
  <c r="P1920" i="1"/>
  <c r="P4092" i="1"/>
  <c r="P3380" i="1"/>
  <c r="P2563" i="1"/>
  <c r="P2433" i="1"/>
  <c r="P2479" i="1"/>
  <c r="P2217" i="1"/>
  <c r="P2431" i="1"/>
  <c r="P3605" i="1"/>
  <c r="P3371" i="1"/>
  <c r="P1440" i="1"/>
  <c r="P171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<sst xmlns="http://schemas.openxmlformats.org/spreadsheetml/2006/main" count="36226" uniqueCount="26723">
  <si>
    <t>Date</t>
  </si>
  <si>
    <t>Time</t>
  </si>
  <si>
    <t>Location</t>
  </si>
  <si>
    <t>Operator</t>
  </si>
  <si>
    <t>Route</t>
  </si>
  <si>
    <t>Type</t>
  </si>
  <si>
    <t>Registration</t>
  </si>
  <si>
    <t>cn/In</t>
  </si>
  <si>
    <t>Aboard</t>
  </si>
  <si>
    <t>Fatalities</t>
  </si>
  <si>
    <t>Ground</t>
  </si>
  <si>
    <t>Summary</t>
  </si>
  <si>
    <t>Sum_Size_Weight</t>
  </si>
  <si>
    <t>If_Good_Quality</t>
  </si>
  <si>
    <t>Count_Negative_Weight</t>
  </si>
  <si>
    <t>Sum_High_Acidity</t>
  </si>
  <si>
    <t>Average_If_Ripe</t>
  </si>
  <si>
    <t>Concatenate_ID_Quality</t>
  </si>
  <si>
    <t>Index_Match_Size</t>
  </si>
  <si>
    <t>If_Weight_Or_Size</t>
  </si>
  <si>
    <t>17:18</t>
  </si>
  <si>
    <t>Fort Myer, Virginia</t>
  </si>
  <si>
    <t>Military - U.S. Army</t>
  </si>
  <si>
    <t>Demonstration</t>
  </si>
  <si>
    <t>Wright Flyer III</t>
  </si>
  <si>
    <t>1</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</si>
  <si>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</si>
  <si>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06:30</t>
  </si>
  <si>
    <t>AtlantiCity,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</si>
  <si>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</si>
  <si>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</si>
  <si>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</si>
  <si>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</si>
  <si>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</si>
  <si>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</si>
  <si>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</si>
  <si>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</si>
  <si>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18:30</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</si>
  <si>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</si>
  <si>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</si>
  <si>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</si>
  <si>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</si>
  <si>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t>
  </si>
  <si>
    <t>Near Johannisthal, Germany</t>
  </si>
  <si>
    <t>Zeppelin L-2 (airship)</t>
  </si>
  <si>
    <t>Hydrogen gas which was being vented was sucked into the forward engine and ignited causing the airship to explode and burn at 3,000 ft..</t>
  </si>
  <si>
    <t>01:00</t>
  </si>
  <si>
    <t>Tienen, Belgium</t>
  </si>
  <si>
    <t>Zeppelin L-8 (airship)</t>
  </si>
  <si>
    <t>Crashed into trees while attempting to land after being shot down by British and French aircraft.</t>
  </si>
  <si>
    <t>15:20</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</si>
  <si>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</si>
  <si>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</si>
  <si>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</si>
  <si>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</si>
  <si>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</si>
  <si>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</si>
  <si>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</si>
  <si>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</si>
  <si>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</si>
  <si>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</si>
  <si>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23:45</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</si>
  <si>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</si>
  <si>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</si>
  <si>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</si>
  <si>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</si>
  <si>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</si>
  <si>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</si>
  <si>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</si>
  <si>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</si>
  <si>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</si>
  <si>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</si>
  <si>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</si>
  <si>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</si>
  <si>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</si>
  <si>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</si>
  <si>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BaltiSea.</t>
  </si>
  <si>
    <t>05:15</t>
  </si>
  <si>
    <t>Near Texel Island, North Sea</t>
  </si>
  <si>
    <t>Zeppelin L-22 (airship)</t>
  </si>
  <si>
    <t>Crashed into the sea from an altitude of 3,000 ft. after being hit by British aircraft fire.</t>
  </si>
  <si>
    <t>08:45</t>
  </si>
  <si>
    <t>Off Vlieland Island, North Sea</t>
  </si>
  <si>
    <t>Zeppelin L-43 (airship)</t>
  </si>
  <si>
    <t>Shot down by British aircraft.</t>
  </si>
  <si>
    <t>07:00</t>
  </si>
  <si>
    <t>Off western Denmark</t>
  </si>
  <si>
    <t>Zeppelin L-23 (airship)</t>
  </si>
  <si>
    <t>07:45</t>
  </si>
  <si>
    <t>Near Luneville, France</t>
  </si>
  <si>
    <t>Zeppelin L-44 (airship)</t>
  </si>
  <si>
    <t>Shot down by French anti-aircraft fire.</t>
  </si>
  <si>
    <t>21:30</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</si>
  <si>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</si>
  <si>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</si>
  <si>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</si>
  <si>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</si>
  <si>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</si>
  <si>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</si>
  <si>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10:00</t>
  </si>
  <si>
    <t>Ameland Island, North Sea</t>
  </si>
  <si>
    <t>Zeppelin L-53 (airship)</t>
  </si>
  <si>
    <t>Shot down by british aircraft.</t>
  </si>
  <si>
    <t>Elizabeth, New Jersey</t>
  </si>
  <si>
    <t>US Aerial Mail Service</t>
  </si>
  <si>
    <t>De Havilland DH-4</t>
  </si>
  <si>
    <t>97</t>
  </si>
  <si>
    <t>Cleveland, Ohio</t>
  </si>
  <si>
    <t>61</t>
  </si>
  <si>
    <t>Caught fire in midair. The pilot leaped from the plane to his death as the plane began to go into a dive.</t>
  </si>
  <si>
    <t>Dix Run, Pennsylvania</t>
  </si>
  <si>
    <t>82</t>
  </si>
  <si>
    <t>Newcastle, England</t>
  </si>
  <si>
    <t>Aircraft Transport and Travel</t>
  </si>
  <si>
    <t>Cantonsville, Maryland</t>
  </si>
  <si>
    <t>Curtiss R-4LM</t>
  </si>
  <si>
    <t>32</t>
  </si>
  <si>
    <t>English Channel</t>
  </si>
  <si>
    <t>G-EAHG</t>
  </si>
  <si>
    <t>Long Valley, New Jersey</t>
  </si>
  <si>
    <t>De Havilland DH.4</t>
  </si>
  <si>
    <t>77</t>
  </si>
  <si>
    <t>New Paris, Indiana</t>
  </si>
  <si>
    <t>65</t>
  </si>
  <si>
    <t>Newark, New Jersey</t>
  </si>
  <si>
    <t>72</t>
  </si>
  <si>
    <t>49</t>
  </si>
  <si>
    <t>Heller Field, New Jersey</t>
  </si>
  <si>
    <t>Curtiss JN-4H</t>
  </si>
  <si>
    <t>44</t>
  </si>
  <si>
    <t>Oskaloosa, Iowa</t>
  </si>
  <si>
    <t>79</t>
  </si>
  <si>
    <t>204</t>
  </si>
  <si>
    <t>Bedford, England</t>
  </si>
  <si>
    <t>By Air</t>
  </si>
  <si>
    <t>Armstrong-Whitworth F-K-8</t>
  </si>
  <si>
    <t>G-EALW</t>
  </si>
  <si>
    <t>College Park, Maryland</t>
  </si>
  <si>
    <t>317</t>
  </si>
  <si>
    <t>Morristown, New Jersey</t>
  </si>
  <si>
    <t>Junkers JL-6</t>
  </si>
  <si>
    <t>305</t>
  </si>
  <si>
    <t>Pemberville, Ohio</t>
  </si>
  <si>
    <t>Junkers F-13</t>
  </si>
  <si>
    <t>308</t>
  </si>
  <si>
    <t>Hillersburg, Pennsylvania</t>
  </si>
  <si>
    <t>316</t>
  </si>
  <si>
    <t>Off Port Vendres, France</t>
  </si>
  <si>
    <t>Latecoere Airlines</t>
  </si>
  <si>
    <t>Salmson 2-A-2</t>
  </si>
  <si>
    <t>F-ALAI</t>
  </si>
  <si>
    <t>31</t>
  </si>
  <si>
    <t>Valencia, Spain</t>
  </si>
  <si>
    <t>Breguet 14</t>
  </si>
  <si>
    <t>F-ALTA</t>
  </si>
  <si>
    <t>20</t>
  </si>
  <si>
    <t>Crashed while landing.</t>
  </si>
  <si>
    <t>Batavia, Illinois</t>
  </si>
  <si>
    <t>76</t>
  </si>
  <si>
    <t>Tie Siding, Wyoming</t>
  </si>
  <si>
    <t>178</t>
  </si>
  <si>
    <t>Cricklewood, England</t>
  </si>
  <si>
    <t>Handley Page Transport</t>
  </si>
  <si>
    <t>Handley Page HP-16</t>
  </si>
  <si>
    <t>G-EAMA</t>
  </si>
  <si>
    <t>HP-25</t>
  </si>
  <si>
    <t>Crashed into a tree on take off in fog.</t>
  </si>
  <si>
    <t>Barcelona, Spain</t>
  </si>
  <si>
    <t>Aeropostale</t>
  </si>
  <si>
    <t>F-ALBO</t>
  </si>
  <si>
    <t>Mendotta, Minnisota</t>
  </si>
  <si>
    <t>130</t>
  </si>
  <si>
    <t>La Crosse, Wisconsin</t>
  </si>
  <si>
    <t>301</t>
  </si>
  <si>
    <t>Off Gibraltar</t>
  </si>
  <si>
    <t>F-ALBA</t>
  </si>
  <si>
    <t>Elko, Nevada</t>
  </si>
  <si>
    <t>67</t>
  </si>
  <si>
    <t>Point Cook, Australia</t>
  </si>
  <si>
    <t>Military - Royal Australian Air Force</t>
  </si>
  <si>
    <t>H3021</t>
  </si>
  <si>
    <t>Mitchel Field, NY</t>
  </si>
  <si>
    <t>160</t>
  </si>
  <si>
    <t>196</t>
  </si>
  <si>
    <t>Rock Springs, Wyoming</t>
  </si>
  <si>
    <t>176</t>
  </si>
  <si>
    <t>San Francisco, California</t>
  </si>
  <si>
    <t>222</t>
  </si>
  <si>
    <t>Toulouse, France</t>
  </si>
  <si>
    <t>F-ALBI</t>
  </si>
  <si>
    <t>17:40</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</si>
  <si>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</si>
  <si>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</si>
  <si>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</si>
  <si>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</si>
  <si>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</si>
  <si>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</si>
  <si>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</si>
  <si>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</si>
  <si>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</si>
  <si>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</si>
  <si>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</si>
  <si>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</si>
  <si>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</si>
  <si>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</si>
  <si>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</si>
  <si>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6116</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</si>
  <si>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</si>
  <si>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</si>
  <si>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</si>
  <si>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</si>
  <si>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</si>
  <si>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</si>
  <si>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</si>
  <si>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</si>
  <si>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</si>
  <si>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</si>
  <si>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</si>
  <si>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</si>
  <si>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4</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</si>
  <si>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</si>
  <si>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</si>
  <si>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</si>
  <si>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Brooklands, England</t>
  </si>
  <si>
    <t>Vickers</t>
  </si>
  <si>
    <t>Vickers Viking</t>
  </si>
  <si>
    <t>G-EBBZ</t>
  </si>
  <si>
    <t>Nittany Mt, Ohio</t>
  </si>
  <si>
    <t>385</t>
  </si>
  <si>
    <t>Off Folkestone, Kent, England</t>
  </si>
  <si>
    <t>Cie des Messageries Aeriennes</t>
  </si>
  <si>
    <t>Bleriot Spad 27</t>
  </si>
  <si>
    <t>F-CMAY</t>
  </si>
  <si>
    <t>1254</t>
  </si>
  <si>
    <t>Cadix, Spain</t>
  </si>
  <si>
    <t>Grands Express Aeriens</t>
  </si>
  <si>
    <t>Indianapolis, Indiana</t>
  </si>
  <si>
    <t>227</t>
  </si>
  <si>
    <t>Venice, Italy</t>
  </si>
  <si>
    <t>de Havilland DH-9</t>
  </si>
  <si>
    <t>G-EAYT</t>
  </si>
  <si>
    <t>Larache, Morocco</t>
  </si>
  <si>
    <t>Fez, Morocco</t>
  </si>
  <si>
    <t>Ajaccio, France</t>
  </si>
  <si>
    <t>Amee de l'Air</t>
  </si>
  <si>
    <t>Lioré-et-Olivier H-13</t>
  </si>
  <si>
    <t>F-AEIB</t>
  </si>
  <si>
    <t>F-ALJU</t>
  </si>
  <si>
    <t>Cheyenne, Wyoming</t>
  </si>
  <si>
    <t>223</t>
  </si>
  <si>
    <t>Meadville, Pennsylvania</t>
  </si>
  <si>
    <t>291</t>
  </si>
  <si>
    <t>Monsures, France</t>
  </si>
  <si>
    <t>Farman F-60 Goliath</t>
  </si>
  <si>
    <t>F-AEBY</t>
  </si>
  <si>
    <t>Bucharest, Romania</t>
  </si>
  <si>
    <t>Campagnie France Roumaine</t>
  </si>
  <si>
    <t>Blériot Spad 46</t>
  </si>
  <si>
    <t>F-AEGN</t>
  </si>
  <si>
    <t>Colton, Ohio</t>
  </si>
  <si>
    <t>283</t>
  </si>
  <si>
    <t>Berks, England</t>
  </si>
  <si>
    <t>Daimler Airways</t>
  </si>
  <si>
    <t>de Havilland DH-34</t>
  </si>
  <si>
    <t>G-EBBS</t>
  </si>
  <si>
    <t>29</t>
  </si>
  <si>
    <t>Russia</t>
  </si>
  <si>
    <t>CCCP</t>
  </si>
  <si>
    <t>D-257</t>
  </si>
  <si>
    <t>Castalia, Ohio</t>
  </si>
  <si>
    <t>318</t>
  </si>
  <si>
    <t>02:30</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</si>
  <si>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</si>
  <si>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</si>
  <si>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</si>
  <si>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</si>
  <si>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</si>
  <si>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</si>
  <si>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</si>
  <si>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315</t>
  </si>
  <si>
    <t>Grampian, Pennsylvania</t>
  </si>
  <si>
    <t>327</t>
  </si>
  <si>
    <t>Over the English Channel</t>
  </si>
  <si>
    <t>KLM Royal Dutch Airlines</t>
  </si>
  <si>
    <t>Lympne, England - Rotterdam, The Netherlands</t>
  </si>
  <si>
    <t>Fokker F.III</t>
  </si>
  <si>
    <t>H-NABS</t>
  </si>
  <si>
    <t>1535</t>
  </si>
  <si>
    <t>Barranquilla, Colombia</t>
  </si>
  <si>
    <t>SCADTA</t>
  </si>
  <si>
    <t>A16</t>
  </si>
  <si>
    <t>United States</t>
  </si>
  <si>
    <t>297</t>
  </si>
  <si>
    <t>Cabrerolles, France</t>
  </si>
  <si>
    <t>F-AFBD</t>
  </si>
  <si>
    <t>Goshen, Indiana</t>
  </si>
  <si>
    <t>311</t>
  </si>
  <si>
    <t>Purley, England</t>
  </si>
  <si>
    <t>Imperial Airways</t>
  </si>
  <si>
    <t>de Havilland DH-34B</t>
  </si>
  <si>
    <t>G-EBBX</t>
  </si>
  <si>
    <t>36</t>
  </si>
  <si>
    <t>Shortly after taking off, witnesses observed a puff of white smoke after which the plane nose-dived into the ground. Fuel starvation. Captain Stewart and seven passengers were killed in an attempted forced landing.</t>
  </si>
  <si>
    <t>Near Tiflies, Georgia, USSR</t>
  </si>
  <si>
    <t>Zakavia</t>
  </si>
  <si>
    <t>R-RECA</t>
  </si>
  <si>
    <t>590</t>
  </si>
  <si>
    <t>Alicante, Spain</t>
  </si>
  <si>
    <t>Lignes Aeriennes Latecoere</t>
  </si>
  <si>
    <t>F-AFBB</t>
  </si>
  <si>
    <t>Landrécies, France</t>
  </si>
  <si>
    <t>Fokker (KLM)  F.III</t>
  </si>
  <si>
    <t>H-NABM</t>
  </si>
  <si>
    <t>KLM-2</t>
  </si>
  <si>
    <t>Crashed in poor weather.</t>
  </si>
  <si>
    <t>F-AHBH</t>
  </si>
  <si>
    <t>Rosas, Spain</t>
  </si>
  <si>
    <t>F-AFBI</t>
  </si>
  <si>
    <t>Budapest, Hungary</t>
  </si>
  <si>
    <t>CIDNA</t>
  </si>
  <si>
    <t>05:30</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</si>
  <si>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</si>
  <si>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</si>
  <si>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</si>
  <si>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</si>
  <si>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</si>
  <si>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</si>
  <si>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Off Boulogne-sur-Mer, France</t>
  </si>
  <si>
    <t>Air Union</t>
  </si>
  <si>
    <t>F-AMFY</t>
  </si>
  <si>
    <t>Montpelier, Ohio</t>
  </si>
  <si>
    <t>Curtiss Carrier Pigeon</t>
  </si>
  <si>
    <t>Staaken, Germany</t>
  </si>
  <si>
    <t>Deutche Lufthansa</t>
  </si>
  <si>
    <t>F-ADAI</t>
  </si>
  <si>
    <t>Rossaugpt, Czechoslovakia</t>
  </si>
  <si>
    <t>Compagnie Internationale de Navigation Aérienne</t>
  </si>
  <si>
    <t>Paris - Prague</t>
  </si>
  <si>
    <t>Caudron C-61</t>
  </si>
  <si>
    <t>F-AFBT</t>
  </si>
  <si>
    <t>5307</t>
  </si>
  <si>
    <t>Crashed while en route.</t>
  </si>
  <si>
    <t>Wolvertem, Belgium</t>
  </si>
  <si>
    <t>Fokker F-4</t>
  </si>
  <si>
    <t>H-NACC</t>
  </si>
  <si>
    <t>4759</t>
  </si>
  <si>
    <t>Juist, Germany</t>
  </si>
  <si>
    <t>Deutsche Lufthansa</t>
  </si>
  <si>
    <t>D-272</t>
  </si>
  <si>
    <t>660</t>
  </si>
  <si>
    <t>Weather related.</t>
  </si>
  <si>
    <t>Hurst, Kent, England</t>
  </si>
  <si>
    <t>Bleriot 155</t>
  </si>
  <si>
    <t>F-AIEB</t>
  </si>
  <si>
    <t>2</t>
  </si>
  <si>
    <t>Crashed in adverse weather conditions.  Engine failure.</t>
  </si>
  <si>
    <t>New York, New York</t>
  </si>
  <si>
    <t>New York - Paris</t>
  </si>
  <si>
    <t>Sikorsky S-25</t>
  </si>
  <si>
    <t>Too much weight caused the landing gear to collapse as the plane took off for Paris on the first trans-Atlantipassenger flight.</t>
  </si>
  <si>
    <t>Bueren, Germany</t>
  </si>
  <si>
    <t>Fokker FG III</t>
  </si>
  <si>
    <t>D-468</t>
  </si>
  <si>
    <t>1554</t>
  </si>
  <si>
    <t>13:15</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</si>
  <si>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</si>
  <si>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</si>
  <si>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</si>
  <si>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</si>
  <si>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</si>
  <si>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Medford, Oregon</t>
  </si>
  <si>
    <t>PacifiAir Transport</t>
  </si>
  <si>
    <t>Ryan M-1</t>
  </si>
  <si>
    <t>Lille, France</t>
  </si>
  <si>
    <t>Fokker F-VII</t>
  </si>
  <si>
    <t>H-NADH</t>
  </si>
  <si>
    <t>Rabat, Morocco</t>
  </si>
  <si>
    <t>F-ALRA</t>
  </si>
  <si>
    <t>Tambo, Qld, Australia</t>
  </si>
  <si>
    <t>Qantas</t>
  </si>
  <si>
    <t>de Havilland DH-9C</t>
  </si>
  <si>
    <t>G-AUED</t>
  </si>
  <si>
    <t>86</t>
  </si>
  <si>
    <t>Stalled at low altitiude on approach to land</t>
  </si>
  <si>
    <t>King Hill, Idaho</t>
  </si>
  <si>
    <t>Varney Air Lines</t>
  </si>
  <si>
    <t>Crashed after an unsuccessful attempt at fly into strong headwinds. The engine quit and the plane nosedived into the ground.</t>
  </si>
  <si>
    <t>Douglas M-4</t>
  </si>
  <si>
    <t>626</t>
  </si>
  <si>
    <t>Floh, Germany</t>
  </si>
  <si>
    <t>D-729</t>
  </si>
  <si>
    <t>1567</t>
  </si>
  <si>
    <t>Engine failure.</t>
  </si>
  <si>
    <t>Algiers, Algeria</t>
  </si>
  <si>
    <t>SPCA Meteore 63</t>
  </si>
  <si>
    <t>Amoneburg, Germany</t>
  </si>
  <si>
    <t>D-206</t>
  </si>
  <si>
    <t>591</t>
  </si>
  <si>
    <t>08:30</t>
  </si>
  <si>
    <t>Sevenoaks, England</t>
  </si>
  <si>
    <t>Croydon - Schiphol</t>
  </si>
  <si>
    <t>Fokker F-VIII</t>
  </si>
  <si>
    <t>4993</t>
  </si>
  <si>
    <t>A broken wire led to the partial loss of the the rudder and a crash landing which resulted in the aircraft striking a tree, killing the flight engineer.</t>
  </si>
  <si>
    <t>Willington, Connecticut</t>
  </si>
  <si>
    <t>Colonial Air Transport</t>
  </si>
  <si>
    <t>Fokker Universal</t>
  </si>
  <si>
    <t>Hadley, New Jersey</t>
  </si>
  <si>
    <t>Reynolds Airways</t>
  </si>
  <si>
    <t>Sightseeing</t>
  </si>
  <si>
    <t>NC776</t>
  </si>
  <si>
    <t>4840</t>
  </si>
  <si>
    <t>The sightseeing plane took off and rose to 400 ft. when the engine failed.  The plane stalled and plunged to the ground in an apple orchard. Engine failure. The pilot was not familiar with the type of aircraft.</t>
  </si>
  <si>
    <t>Saale, Germany</t>
  </si>
  <si>
    <t>BFW M-18</t>
  </si>
  <si>
    <t>D-1177</t>
  </si>
  <si>
    <t>30</t>
  </si>
  <si>
    <t>Schleiz, Germany</t>
  </si>
  <si>
    <t>Berlin - Munich</t>
  </si>
  <si>
    <t>Dornier Merkur</t>
  </si>
  <si>
    <t>D-585</t>
  </si>
  <si>
    <t>Broken wing strut.</t>
  </si>
  <si>
    <t>Thies, Mauritania</t>
  </si>
  <si>
    <t>F-AGBN</t>
  </si>
  <si>
    <t>New Brunswick, New Jersey</t>
  </si>
  <si>
    <t>Fairchild FC-2</t>
  </si>
  <si>
    <t>Went into a tailspin and crashed into a corn field</t>
  </si>
  <si>
    <t>Strasburg, France</t>
  </si>
  <si>
    <t>Farman F-121 Jabiru</t>
  </si>
  <si>
    <t>Over the Gulf of Finland</t>
  </si>
  <si>
    <t>Aero O-Y</t>
  </si>
  <si>
    <t>K-SALD</t>
  </si>
  <si>
    <t>798</t>
  </si>
  <si>
    <t>Corunna, Indiana</t>
  </si>
  <si>
    <t>National Air Transport</t>
  </si>
  <si>
    <t>Almeria, Spain</t>
  </si>
  <si>
    <t>Abuerio, Spain</t>
  </si>
  <si>
    <t>F-AFGS</t>
  </si>
  <si>
    <t>France</t>
  </si>
  <si>
    <t>Latécoère 23</t>
  </si>
  <si>
    <t>Near Canajoharie, New York</t>
  </si>
  <si>
    <t>Colonial Western Airlines</t>
  </si>
  <si>
    <t>Minola - Albany - Buffalo</t>
  </si>
  <si>
    <t>39</t>
  </si>
  <si>
    <t>Became lost in dense fog and flew into the ground in the Mohawk Valley while proceeding to Buffalo..</t>
  </si>
  <si>
    <t>Solis, Uruguay</t>
  </si>
  <si>
    <t>Latecoere 25</t>
  </si>
  <si>
    <t>Tarragona, Spain</t>
  </si>
  <si>
    <t>F-AHEQ</t>
  </si>
  <si>
    <t>F-AEEH</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</si>
  <si>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</si>
  <si>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</si>
  <si>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</si>
  <si>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</si>
  <si>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</si>
  <si>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</si>
  <si>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</si>
  <si>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</si>
  <si>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Federal, Wyoming</t>
  </si>
  <si>
    <t>Minuesa, Spain</t>
  </si>
  <si>
    <t>Iberia Airlines</t>
  </si>
  <si>
    <t>Rohrbach Roland</t>
  </si>
  <si>
    <t>M-CCCC</t>
  </si>
  <si>
    <t>Crashed in fog.</t>
  </si>
  <si>
    <t>Latecoere 26</t>
  </si>
  <si>
    <t>F-AIMQ</t>
  </si>
  <si>
    <t>Dearborn, Minnesota</t>
  </si>
  <si>
    <t>Ford Air Freight Inc.</t>
  </si>
  <si>
    <t>Ford 4</t>
  </si>
  <si>
    <t>NC1492</t>
  </si>
  <si>
    <t>Radevormwald, Germany</t>
  </si>
  <si>
    <t>D-583</t>
  </si>
  <si>
    <t>742</t>
  </si>
  <si>
    <t>Pilot error.</t>
  </si>
  <si>
    <t>Frankfurt, Germany</t>
  </si>
  <si>
    <t>AEGK</t>
  </si>
  <si>
    <t>D-74</t>
  </si>
  <si>
    <t>439</t>
  </si>
  <si>
    <t>Lebo, Kansas</t>
  </si>
  <si>
    <t>Chicago - Dallas</t>
  </si>
  <si>
    <t>The mail plane flew into tornado like winds and crashed to the ground.</t>
  </si>
  <si>
    <t>K-SALB</t>
  </si>
  <si>
    <t>760</t>
  </si>
  <si>
    <t>Testing</t>
  </si>
  <si>
    <t>Vickers 74 Vulcan</t>
  </si>
  <si>
    <t>G-EBLB</t>
  </si>
  <si>
    <t>9</t>
  </si>
  <si>
    <t>Crashed to the ground shortly after taking off killing two men and two women.</t>
  </si>
  <si>
    <t>Waalhaven harbor, Netherlands</t>
  </si>
  <si>
    <t>Fokker (KLM) F.III</t>
  </si>
  <si>
    <t>H-NABR</t>
  </si>
  <si>
    <t>1533 (KLM-1)</t>
  </si>
  <si>
    <t>The plane crashed into the Waalhaven harbor.</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</si>
  <si>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</si>
  <si>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</si>
  <si>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</si>
  <si>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</si>
  <si>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</si>
  <si>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</si>
  <si>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</si>
  <si>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</si>
  <si>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</si>
  <si>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</si>
  <si>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</si>
  <si>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</si>
  <si>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</si>
  <si>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</si>
  <si>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</si>
  <si>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</si>
  <si>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809</t>
  </si>
  <si>
    <t>Heroldbach, Germany</t>
  </si>
  <si>
    <t>D-180</t>
  </si>
  <si>
    <t>1531</t>
  </si>
  <si>
    <t>Gerona, Spain</t>
  </si>
  <si>
    <t>Polk, Pennsylvania</t>
  </si>
  <si>
    <t>The mail plane crashed and burned during the night.</t>
  </si>
  <si>
    <t>Valence, France</t>
  </si>
  <si>
    <t>F-AIMN</t>
  </si>
  <si>
    <t>Latecoere 32</t>
  </si>
  <si>
    <t>F-AISN</t>
  </si>
  <si>
    <t>Edgerton, Ohio</t>
  </si>
  <si>
    <t>Universal Airlines</t>
  </si>
  <si>
    <t>Cleveland - Chicago</t>
  </si>
  <si>
    <t>Hamilton H-47</t>
  </si>
  <si>
    <t>46</t>
  </si>
  <si>
    <t>The mail plane crashed in a heavy snow storm.</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</si>
  <si>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</si>
  <si>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</si>
  <si>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</si>
  <si>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</si>
  <si>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</si>
  <si>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</si>
  <si>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</si>
  <si>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</si>
  <si>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</si>
  <si>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</si>
  <si>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</si>
  <si>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</si>
  <si>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08:00</t>
  </si>
  <si>
    <t>Brazil</t>
  </si>
  <si>
    <t>Syndicato Condor</t>
  </si>
  <si>
    <t>Dornier Wal</t>
  </si>
  <si>
    <t>P-BACA</t>
  </si>
  <si>
    <t>063</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</si>
  <si>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</si>
  <si>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</si>
  <si>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</si>
  <si>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</si>
  <si>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</si>
  <si>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</si>
  <si>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3005</t>
  </si>
  <si>
    <t>Huron, Ohio</t>
  </si>
  <si>
    <t>The mail plane crashed into an apple tree during a snow storm.</t>
  </si>
  <si>
    <t>Chattanooga, Tennessee</t>
  </si>
  <si>
    <t>Interstate Airlines</t>
  </si>
  <si>
    <t>Crashed onto a roof and garage on takeoff and burst into flames. The motor may have not been warmed- up enough.</t>
  </si>
  <si>
    <t>Reims, France</t>
  </si>
  <si>
    <t>Blériot Spad 66</t>
  </si>
  <si>
    <t>F-AEHX</t>
  </si>
  <si>
    <t>40</t>
  </si>
  <si>
    <t>Crashed into high ground in fog.</t>
  </si>
  <si>
    <t>Stafford Springs, Connecticut</t>
  </si>
  <si>
    <t>Cove, Oregon</t>
  </si>
  <si>
    <t>Stearman C-38</t>
  </si>
  <si>
    <t>While attempting to make an emergency landing on the Minam river the plane hit a bolder</t>
  </si>
  <si>
    <t>Near Corfu, Greece</t>
  </si>
  <si>
    <t>Aeroespresso</t>
  </si>
  <si>
    <t>CMASA Wal</t>
  </si>
  <si>
    <t>I-AZDA</t>
  </si>
  <si>
    <t>053</t>
  </si>
  <si>
    <t>Morgantown, West Virginia</t>
  </si>
  <si>
    <t>Skyline Transportation Company</t>
  </si>
  <si>
    <t>Off Morocco</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</si>
  <si>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</si>
  <si>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</si>
  <si>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</si>
  <si>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</si>
  <si>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</si>
  <si>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</si>
  <si>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</si>
  <si>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</si>
  <si>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</si>
  <si>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</si>
  <si>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</si>
  <si>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</si>
  <si>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</si>
  <si>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</si>
  <si>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</si>
  <si>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</si>
  <si>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</si>
  <si>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</si>
  <si>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</si>
  <si>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</si>
  <si>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</si>
  <si>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</si>
  <si>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H-MABC</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</si>
  <si>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</si>
  <si>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</si>
  <si>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</si>
  <si>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</si>
  <si>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</si>
  <si>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</si>
  <si>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</si>
  <si>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</si>
  <si>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</si>
  <si>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F-AFEJ</t>
  </si>
  <si>
    <t>Off Dungeness, England</t>
  </si>
  <si>
    <t>G-EBMT</t>
  </si>
  <si>
    <t>W10/4</t>
  </si>
  <si>
    <t>The plane was over the English Channel when an engine failed. The pilot tried to return to the airport but the plane ditched into the English Channel. The plane was named 'City of Ottawa.'</t>
  </si>
  <si>
    <t>St. Paul, Minnesota</t>
  </si>
  <si>
    <t>Northwest Orient Airlines</t>
  </si>
  <si>
    <t>St. Paul - Minneapolis</t>
  </si>
  <si>
    <t>Ford 5-AT-B Tri-Motor</t>
  </si>
  <si>
    <t>NC7416</t>
  </si>
  <si>
    <t>5-AT-002</t>
  </si>
  <si>
    <t>Crashed near Indian Mounds park shortly after taking off. Triple engine failure.</t>
  </si>
  <si>
    <t>Lake Constance, Switzerland</t>
  </si>
  <si>
    <t>Aero Lloyd</t>
  </si>
  <si>
    <t>Domier Delphin III</t>
  </si>
  <si>
    <t>D-1620</t>
  </si>
  <si>
    <t>151</t>
  </si>
  <si>
    <t>The aircraft crashed into lake Constance while attempting to landing.</t>
  </si>
  <si>
    <t>Columbus, Ohio</t>
  </si>
  <si>
    <t>Clovis, New Mexico</t>
  </si>
  <si>
    <t>Middle States Airlines</t>
  </si>
  <si>
    <t>Lockheed Vega</t>
  </si>
  <si>
    <t>NC870E</t>
  </si>
  <si>
    <t>Perpignan, France</t>
  </si>
  <si>
    <t>Sochi, Russia</t>
  </si>
  <si>
    <t>Ukvozduchput</t>
  </si>
  <si>
    <t>Kalinin K-4</t>
  </si>
  <si>
    <t>CCCP-217</t>
  </si>
  <si>
    <t>Elm, Germany</t>
  </si>
  <si>
    <t>Fokker FG II</t>
  </si>
  <si>
    <t>D-757</t>
  </si>
  <si>
    <t>1571</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</si>
  <si>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</si>
  <si>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</si>
  <si>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</si>
  <si>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</si>
  <si>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</si>
  <si>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</si>
  <si>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</si>
  <si>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</si>
  <si>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</si>
  <si>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</si>
  <si>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</si>
  <si>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</si>
  <si>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</si>
  <si>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</si>
  <si>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239</t>
  </si>
  <si>
    <t>The mail plane caught fire after crash landing.</t>
  </si>
  <si>
    <t>Off Larache, Morocco</t>
  </si>
  <si>
    <t>Latecoere 25-3-R</t>
  </si>
  <si>
    <t>F-AIUJ</t>
  </si>
  <si>
    <t>704</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</si>
  <si>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</si>
  <si>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</si>
  <si>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</si>
  <si>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</si>
  <si>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</si>
  <si>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</si>
  <si>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</si>
  <si>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</si>
  <si>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</si>
  <si>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Off Spezia, Italy</t>
  </si>
  <si>
    <t>Short Calcutta</t>
  </si>
  <si>
    <t>G-AADN</t>
  </si>
  <si>
    <t>5748</t>
  </si>
  <si>
    <t>The aircraft ditched in the ocean after encountering gale force winds. Sank while in tow. The plane was named 'City of Rome.'</t>
  </si>
  <si>
    <t>Mount Vernon, Ohio</t>
  </si>
  <si>
    <t>The mail plane crashed into a grove of trees 8 miles southwest of Mount Vernon.</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</si>
  <si>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</si>
  <si>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</si>
  <si>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</si>
  <si>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</si>
  <si>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</si>
  <si>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</si>
  <si>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</si>
  <si>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</si>
  <si>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</si>
  <si>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</si>
  <si>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097</t>
  </si>
  <si>
    <t>The mail plane crashed in dense fog.</t>
  </si>
  <si>
    <t>Near Godstone, Surrey, England</t>
  </si>
  <si>
    <t>Amsterdam - Croyden</t>
  </si>
  <si>
    <t>Junkers G-24</t>
  </si>
  <si>
    <t>D-903</t>
  </si>
  <si>
    <t>911</t>
  </si>
  <si>
    <t>Crashed in heavy rain and fog while attempting to land.</t>
  </si>
  <si>
    <t>Off Corsica, France</t>
  </si>
  <si>
    <t>Liore et Olivier 190</t>
  </si>
  <si>
    <t>F-AIGB</t>
  </si>
  <si>
    <t>Crashed into the Mediterranean in fog.</t>
  </si>
  <si>
    <t>Vancouver, Washington</t>
  </si>
  <si>
    <t>Stearman M-2 Speedmail</t>
  </si>
  <si>
    <t>The mail plane crashed into a fog bound tower of the interstate bridge spanning the Columbia River.</t>
  </si>
  <si>
    <t>Chagrin Falls, Ohio</t>
  </si>
  <si>
    <t>Douglas M-3</t>
  </si>
  <si>
    <t>The mail plane crashed en route during a storm.</t>
  </si>
  <si>
    <t>Mediterranean Sea</t>
  </si>
  <si>
    <t>Bernard 192</t>
  </si>
  <si>
    <t>F-AJDA</t>
  </si>
  <si>
    <t>Near Berlin, Germany</t>
  </si>
  <si>
    <t>Arado V1</t>
  </si>
  <si>
    <t>D-1594</t>
  </si>
  <si>
    <t>Forced landing 40 miles from Berlin.</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</si>
  <si>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</si>
  <si>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</si>
  <si>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</si>
  <si>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</si>
  <si>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</si>
  <si>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</si>
  <si>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</si>
  <si>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Antananarivo, Madagascar</t>
  </si>
  <si>
    <t>Air Orient</t>
  </si>
  <si>
    <t>Farman 190</t>
  </si>
  <si>
    <t>F-AJJK</t>
  </si>
  <si>
    <t>18:23</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</si>
  <si>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</si>
  <si>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</si>
  <si>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</si>
  <si>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</si>
  <si>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</si>
  <si>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</si>
  <si>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</si>
  <si>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</si>
  <si>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F-AJCL</t>
  </si>
  <si>
    <t>17:30</t>
  </si>
  <si>
    <t>Kansas City, Kansas</t>
  </si>
  <si>
    <t>Central  Airlines</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</si>
  <si>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</si>
  <si>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</si>
  <si>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</si>
  <si>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</si>
  <si>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</si>
  <si>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</si>
  <si>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</si>
  <si>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</si>
  <si>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</si>
  <si>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</si>
  <si>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c:17:00</t>
  </si>
  <si>
    <t>Jersey City, New Jersey</t>
  </si>
  <si>
    <t>Canadian Colonial Airways</t>
  </si>
  <si>
    <t>Albany, NY - Jersey City, NJ</t>
  </si>
  <si>
    <t>634</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</si>
  <si>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</si>
  <si>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</si>
  <si>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</si>
  <si>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</si>
  <si>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</si>
  <si>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</si>
  <si>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</si>
  <si>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</si>
  <si>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</si>
  <si>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</si>
  <si>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</si>
  <si>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</si>
  <si>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</si>
  <si>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</si>
  <si>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</si>
  <si>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</si>
  <si>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087</t>
  </si>
  <si>
    <t>The aircraft exploded in the air at an altitude of 4,000 feet shortly after taking off. The plane was flying in an area of fog and thunderstorms.</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</si>
  <si>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</si>
  <si>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</si>
  <si>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</si>
  <si>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</si>
  <si>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</si>
  <si>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</si>
  <si>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</si>
  <si>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</si>
  <si>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</si>
  <si>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</si>
  <si>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Southesk, Saskatchewan, Canada</t>
  </si>
  <si>
    <t>Western Canada Airways</t>
  </si>
  <si>
    <t>Calgary - Moosejaw</t>
  </si>
  <si>
    <t>The air mail plane crashed in fog  while en route.</t>
  </si>
  <si>
    <t>02:05</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</si>
  <si>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</si>
  <si>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</si>
  <si>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</si>
  <si>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</si>
  <si>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</si>
  <si>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</si>
  <si>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</si>
  <si>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09:45</t>
  </si>
  <si>
    <t>Dresden, Germany</t>
  </si>
  <si>
    <t>Berlin - Vienna</t>
  </si>
  <si>
    <t>Messerschmitt M-20B</t>
  </si>
  <si>
    <t>D-1930</t>
  </si>
  <si>
    <t>443</t>
  </si>
  <si>
    <t>Crashed into hill while attempting to land.</t>
  </si>
  <si>
    <t>La Rache, Morocco</t>
  </si>
  <si>
    <t>Casablanca - Bahat - Toulouse</t>
  </si>
  <si>
    <t>F-AJUU</t>
  </si>
  <si>
    <t>The french postal plane crashed into mountains.</t>
  </si>
  <si>
    <t>Prince Rupert, BC, Canada</t>
  </si>
  <si>
    <t>Alaska-Washington Airways</t>
  </si>
  <si>
    <t>NC103W</t>
  </si>
  <si>
    <t>120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</si>
  <si>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</si>
  <si>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</si>
  <si>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</si>
  <si>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</si>
  <si>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</si>
  <si>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</si>
  <si>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</si>
  <si>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</si>
  <si>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</si>
  <si>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</si>
  <si>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</si>
  <si>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921</t>
  </si>
  <si>
    <t>Crashed into the sea.</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</si>
  <si>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</si>
  <si>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</si>
  <si>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</si>
  <si>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</si>
  <si>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</si>
  <si>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</si>
  <si>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</si>
  <si>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</si>
  <si>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</si>
  <si>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</si>
  <si>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</si>
  <si>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</si>
  <si>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Bluff Mountain, Washington</t>
  </si>
  <si>
    <t>Portland - Pasco</t>
  </si>
  <si>
    <t>NC741K</t>
  </si>
  <si>
    <t>The mail plane flew into Bluff Mountain in dense fog.</t>
  </si>
  <si>
    <t>Wairoa, New Zealand</t>
  </si>
  <si>
    <t>Dominion Air Lines</t>
  </si>
  <si>
    <t>Desoutter II</t>
  </si>
  <si>
    <t>ZK-ACA</t>
  </si>
  <si>
    <t>Bagot, Manitoba, Canada</t>
  </si>
  <si>
    <t>Winnigeg - Moosejaw</t>
  </si>
  <si>
    <t>Fokker Universal F-14</t>
  </si>
  <si>
    <t>The plane carrying mail, crashed into a field, turned over and burst into flames. There was heavy fog in the area of the accident.</t>
  </si>
  <si>
    <t>Off Spain</t>
  </si>
  <si>
    <t>F-AITX</t>
  </si>
  <si>
    <t>New South Wales, Australia</t>
  </si>
  <si>
    <t>Australian National Airways</t>
  </si>
  <si>
    <t>Avro 10</t>
  </si>
  <si>
    <t>VH-UMF</t>
  </si>
  <si>
    <t>241</t>
  </si>
  <si>
    <t>Wreckage found 10/26/1958.</t>
  </si>
  <si>
    <t>10:45</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</si>
  <si>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</si>
  <si>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</si>
  <si>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</si>
  <si>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</si>
  <si>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</si>
  <si>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</si>
  <si>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</si>
  <si>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</si>
  <si>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</si>
  <si>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</si>
  <si>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</si>
  <si>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442</t>
  </si>
  <si>
    <t>Fuselage failure. Four were seriously injured and both the pilot and radio operator were killed.</t>
  </si>
  <si>
    <t>23:30</t>
  </si>
  <si>
    <t>Burbank, California</t>
  </si>
  <si>
    <t>San Diego - Los Angeles</t>
  </si>
  <si>
    <t>NC5390</t>
  </si>
  <si>
    <t>The mail plane crashed into Las Tunas Canyon while attempting to land at  Burbank Airport in dense fog.</t>
  </si>
  <si>
    <t>Wampit, Australia</t>
  </si>
  <si>
    <t>Guiena Airways</t>
  </si>
  <si>
    <t>Junkers W-34</t>
  </si>
  <si>
    <t>VH-UNR</t>
  </si>
  <si>
    <t>22:30</t>
  </si>
  <si>
    <t>Bellefonte, Pennsylvania</t>
  </si>
  <si>
    <t>NC397E</t>
  </si>
  <si>
    <t>Crashed into a mountain and burned in poor visibility.</t>
  </si>
  <si>
    <t>09:00</t>
  </si>
  <si>
    <t>Near Sandoway, Burma</t>
  </si>
  <si>
    <t>Saigon - Karachi</t>
  </si>
  <si>
    <t>Fokker F-VIIB</t>
  </si>
  <si>
    <t>PH-AEO</t>
  </si>
  <si>
    <t>5096</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</si>
  <si>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</si>
  <si>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</si>
  <si>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</si>
  <si>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</si>
  <si>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</si>
  <si>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</si>
  <si>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</si>
  <si>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</si>
  <si>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</si>
  <si>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</si>
  <si>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</si>
  <si>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</si>
  <si>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</si>
  <si>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</si>
  <si>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</si>
  <si>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</si>
  <si>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</si>
  <si>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</si>
  <si>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</si>
  <si>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</si>
  <si>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</si>
  <si>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</si>
  <si>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</si>
  <si>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</si>
  <si>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</si>
  <si>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The aircraft caught fire in mid air and crashed.</t>
  </si>
  <si>
    <t>08:40</t>
  </si>
  <si>
    <t>Cincinnati, Ohio</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</si>
  <si>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</si>
  <si>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</si>
  <si>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</si>
  <si>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</si>
  <si>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</si>
  <si>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</si>
  <si>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Crashed in a severe rainstorm while attempting to land.</t>
  </si>
  <si>
    <t>04:00</t>
  </si>
  <si>
    <t>Oakland, California</t>
  </si>
  <si>
    <t>Oakland, CA - Seattle, WA</t>
  </si>
  <si>
    <t>NC10347</t>
  </si>
  <si>
    <t>Crashed into San Francisco Bay shortly after taking off from Oakland airport.</t>
  </si>
  <si>
    <t>Novia Scotia, Canada</t>
  </si>
  <si>
    <t>Heinkel HE-2</t>
  </si>
  <si>
    <t>D-1717</t>
  </si>
  <si>
    <t>334</t>
  </si>
  <si>
    <t>P-BALSA</t>
  </si>
  <si>
    <t>107</t>
  </si>
  <si>
    <t>06:48</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</si>
  <si>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</si>
  <si>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</si>
  <si>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</si>
  <si>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</si>
  <si>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</si>
  <si>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</si>
  <si>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</si>
  <si>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</si>
  <si>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De Havilland DH.80</t>
  </si>
  <si>
    <t>Salt Lake City, Utah</t>
  </si>
  <si>
    <t>NC7465</t>
  </si>
  <si>
    <t>The mail plane crashed 8 miles west of Salt Lake airport. It is believed the plane overturned while attempting to land in the dark.</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</si>
  <si>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</si>
  <si>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</si>
  <si>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</si>
  <si>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</si>
  <si>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</si>
  <si>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</si>
  <si>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</si>
  <si>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</si>
  <si>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</si>
  <si>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</si>
  <si>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</si>
  <si>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</si>
  <si>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</si>
  <si>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</si>
  <si>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Bangkok, Thailand</t>
  </si>
  <si>
    <t>Fokker F-VIIb-3M</t>
  </si>
  <si>
    <t>PH-AFO</t>
  </si>
  <si>
    <t>5226</t>
  </si>
  <si>
    <t>Did not gain altitude while taking off. The landing gear hit the top of a dam and the plane crashed.</t>
  </si>
  <si>
    <t>Off Algiers</t>
  </si>
  <si>
    <t>CAMS 56</t>
  </si>
  <si>
    <t>F-AIOX</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</si>
  <si>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</si>
  <si>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</si>
  <si>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</si>
  <si>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</si>
  <si>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</si>
  <si>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</si>
  <si>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</si>
  <si>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</si>
  <si>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</si>
  <si>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Lebec, California</t>
  </si>
  <si>
    <t>Century PacifiLines</t>
  </si>
  <si>
    <t>San Francisco - Bakersfield - Los Angeles, CA</t>
  </si>
  <si>
    <t>Stinson SM-6000B</t>
  </si>
  <si>
    <t>5034</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</si>
  <si>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</si>
  <si>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</si>
  <si>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</si>
  <si>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</si>
  <si>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</si>
  <si>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</si>
  <si>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</si>
  <si>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</si>
  <si>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</si>
  <si>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</si>
  <si>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</si>
  <si>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</si>
  <si>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</si>
  <si>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</si>
  <si>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Off Setiba, Brazil</t>
  </si>
  <si>
    <t>F-AJOX</t>
  </si>
  <si>
    <t>02:00</t>
  </si>
  <si>
    <t>Saint Louis, Illinois</t>
  </si>
  <si>
    <t>Century Air Lines</t>
  </si>
  <si>
    <t>Training</t>
  </si>
  <si>
    <t>Crashed into a skeleton of an old windmill, 500 yards from the edge of the field while practicing night landings.</t>
  </si>
  <si>
    <t>Calimesa, California</t>
  </si>
  <si>
    <t>Phoenix, AZ - Los Angeles, CA</t>
  </si>
  <si>
    <t>Fokker F-10A</t>
  </si>
  <si>
    <t>1027</t>
  </si>
  <si>
    <t>Crashed into an orchard after striking power lines in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</si>
  <si>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</si>
  <si>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</si>
  <si>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</si>
  <si>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</si>
  <si>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</si>
  <si>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</si>
  <si>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</si>
  <si>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NC191E</t>
  </si>
  <si>
    <t>Fort Wayne, Indiana</t>
  </si>
  <si>
    <t>Transamerica Airlines</t>
  </si>
  <si>
    <t>Portland, Oregon</t>
  </si>
  <si>
    <t>NC830M</t>
  </si>
  <si>
    <t>San Diego - Burbank - Oakland</t>
  </si>
  <si>
    <t>NC5589</t>
  </si>
  <si>
    <t>Crashed and burned  in fog while attempting to land at Burbank Airport. Both pilots and the radio man were killed.</t>
  </si>
  <si>
    <t>Mount El Plomo, near Vitacura, Chile</t>
  </si>
  <si>
    <t>Panagra</t>
  </si>
  <si>
    <t>Santiago, Chile - Mendosa, Argentina</t>
  </si>
  <si>
    <t>NC403H</t>
  </si>
  <si>
    <t>5-AT-062</t>
  </si>
  <si>
    <t>The aircraft crashed in a severe snowstorm in the Andes Mountains.  The wreckage was buried by ice and snow and wasn’t found until March 22, 1934.</t>
  </si>
  <si>
    <t>Beyrouth, Lebanon</t>
  </si>
  <si>
    <t>CAMS 53</t>
  </si>
  <si>
    <t>F-AIQY</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</si>
  <si>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</si>
  <si>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</si>
  <si>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</si>
  <si>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</si>
  <si>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</si>
  <si>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</si>
  <si>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</si>
  <si>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</si>
  <si>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</si>
  <si>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</si>
  <si>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Selsdon Park, England</t>
  </si>
  <si>
    <t>Liore-et-Olivier 213</t>
  </si>
  <si>
    <t>F-AIFE</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</si>
  <si>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</si>
  <si>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</si>
  <si>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</si>
  <si>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</si>
  <si>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</si>
  <si>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</si>
  <si>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</si>
  <si>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</si>
  <si>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</si>
  <si>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</si>
  <si>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</si>
  <si>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</si>
  <si>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</si>
  <si>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</si>
  <si>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D-724</t>
  </si>
  <si>
    <t>696</t>
  </si>
  <si>
    <t>Crashed into mountainous terrain in the Spessart mountains in fog.</t>
  </si>
  <si>
    <t>Marianna, Arkansas</t>
  </si>
  <si>
    <t>Hunter Airways</t>
  </si>
  <si>
    <t>Little Rock, AR - Memphis, TN</t>
  </si>
  <si>
    <t>Travel Air 6000</t>
  </si>
  <si>
    <t>Became lost and circled  until the plane struck an oak tree and crashed onto a island in the bayou.</t>
  </si>
  <si>
    <t>Ford 5</t>
  </si>
  <si>
    <t>NC9650</t>
  </si>
  <si>
    <t>The mail plane crashed in a snowstorm. The pilot died two days later from his injuries.</t>
  </si>
  <si>
    <t>Rocky Ridge, Colorado</t>
  </si>
  <si>
    <t>NC842M</t>
  </si>
  <si>
    <t>Wau, Australia</t>
  </si>
  <si>
    <t>Guinea Airways</t>
  </si>
  <si>
    <t>De Havilland DH-60</t>
  </si>
  <si>
    <t>VH-UMJ</t>
  </si>
  <si>
    <t>F-AISV</t>
  </si>
  <si>
    <t>Eastern Air Transport</t>
  </si>
  <si>
    <t>Curtiss Condor 18</t>
  </si>
  <si>
    <t>NC185H</t>
  </si>
  <si>
    <t>Went into a vertical bank and crashed and burned.</t>
  </si>
  <si>
    <t>Marietta, Georgia</t>
  </si>
  <si>
    <t>Stearman 4</t>
  </si>
  <si>
    <t>N490W</t>
  </si>
  <si>
    <t>02:07</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</si>
  <si>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</si>
  <si>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</si>
  <si>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</si>
  <si>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</si>
  <si>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</si>
  <si>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</si>
  <si>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</si>
  <si>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</si>
  <si>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</si>
  <si>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</si>
  <si>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</si>
  <si>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</si>
  <si>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</si>
  <si>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</si>
  <si>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</si>
  <si>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20:07</t>
  </si>
  <si>
    <t>Hayward, California</t>
  </si>
  <si>
    <t>Varney Airlines</t>
  </si>
  <si>
    <t>Burbank - San Francisco</t>
  </si>
  <si>
    <t>NC12226</t>
  </si>
  <si>
    <t>184</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</si>
  <si>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</si>
  <si>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14:30</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</si>
  <si>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</si>
  <si>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</si>
  <si>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</si>
  <si>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</si>
  <si>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</si>
  <si>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</si>
  <si>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</si>
  <si>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</si>
  <si>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12:30</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</si>
  <si>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</si>
  <si>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</si>
  <si>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</si>
  <si>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</si>
  <si>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Mt. Terrione, Italy</t>
  </si>
  <si>
    <t>Cams 33</t>
  </si>
  <si>
    <t>F-ALCE</t>
  </si>
  <si>
    <t>Crashed into a mountain.</t>
  </si>
  <si>
    <t>Traunstein, Germany</t>
  </si>
  <si>
    <t>Eurasia</t>
  </si>
  <si>
    <t>D-4</t>
  </si>
  <si>
    <t>2737</t>
  </si>
  <si>
    <t>Crashed on a test flight before delivery to Eurasia in China.</t>
  </si>
  <si>
    <t>Viladrau, Spain</t>
  </si>
  <si>
    <t>Aeropostale - La Tecoere Company</t>
  </si>
  <si>
    <t>Paris - Morroco</t>
  </si>
  <si>
    <t>Latecoere 28-1</t>
  </si>
  <si>
    <t>F-AJIX</t>
  </si>
  <si>
    <t>1701</t>
  </si>
  <si>
    <t>Crashed while landing in fog.</t>
  </si>
  <si>
    <t>Bowling Green, Virginia</t>
  </si>
  <si>
    <t>Pitcairns PA-6</t>
  </si>
  <si>
    <t>The mail plane crashed into a ravine.</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</si>
  <si>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</si>
  <si>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</si>
  <si>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</si>
  <si>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</si>
  <si>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</si>
  <si>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</si>
  <si>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</si>
  <si>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</si>
  <si>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</si>
  <si>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21:00</t>
  </si>
  <si>
    <t>Chesterton, Indiana</t>
  </si>
  <si>
    <t>United Air Lines</t>
  </si>
  <si>
    <t>Boeing 247-D</t>
  </si>
  <si>
    <t>NC13304</t>
  </si>
  <si>
    <t>1685</t>
  </si>
  <si>
    <t>While en route to Chicago, the aircraft was destroyed by an explosive device placed in the cargo hold, consisting of nitro-glycerin and attached to a timing device. This was the first proven case of sabotage in the history of commercial aviation.</t>
  </si>
  <si>
    <t>Etobon, France</t>
  </si>
  <si>
    <t>Air France</t>
  </si>
  <si>
    <t>Farman F-301</t>
  </si>
  <si>
    <t>F-AJMI</t>
  </si>
  <si>
    <t>22:35</t>
  </si>
  <si>
    <t>Seattle, WA - Dallas, TX</t>
  </si>
  <si>
    <t>Boeing 247</t>
  </si>
  <si>
    <t>NC13345</t>
  </si>
  <si>
    <t>Crashed in a thickly wooded area upon taking off after the pilot became lost in fog.</t>
  </si>
  <si>
    <t>Moriarty, New Mexico</t>
  </si>
  <si>
    <t>Northrop Delta</t>
  </si>
  <si>
    <t>NC12292</t>
  </si>
  <si>
    <t>Canton - Shanghi</t>
  </si>
  <si>
    <t>Sinson</t>
  </si>
  <si>
    <t>Crashed into the Chingshan mountain range in fog.</t>
  </si>
  <si>
    <t>15:00</t>
  </si>
  <si>
    <t>Near Kharkov, Ukraine, USSR</t>
  </si>
  <si>
    <t>Kalinin</t>
  </si>
  <si>
    <t>Kalinin K-7</t>
  </si>
  <si>
    <t>Crashed due to structural failure during a test flight.</t>
  </si>
  <si>
    <t>Wedron, Illinois</t>
  </si>
  <si>
    <t>NC13324</t>
  </si>
  <si>
    <t>Hamburg, Germany</t>
  </si>
  <si>
    <t>Berlin - Hamburg</t>
  </si>
  <si>
    <t>Focke-Wulf A-17</t>
  </si>
  <si>
    <t>D-1403</t>
  </si>
  <si>
    <t>47</t>
  </si>
  <si>
    <t>Crashed after striking an obstacle while landing in poor visibility.</t>
  </si>
  <si>
    <t>Eshowe, South Africa</t>
  </si>
  <si>
    <t>ZS-AEB</t>
  </si>
  <si>
    <t>2735</t>
  </si>
  <si>
    <t>Near Ruysselede, Belgium</t>
  </si>
  <si>
    <t>Brussels, Belgium - Croydon, England</t>
  </si>
  <si>
    <t>G-ABLU</t>
  </si>
  <si>
    <t>528</t>
  </si>
  <si>
    <t>Crashed into a radio antenna tower and tore off a wing  in dense  fog.</t>
  </si>
  <si>
    <t>18:15</t>
  </si>
  <si>
    <t>Corbigny, France</t>
  </si>
  <si>
    <t>Saigon - Paris</t>
  </si>
  <si>
    <t>Dewoitine D-332</t>
  </si>
  <si>
    <t>F-AMMY</t>
  </si>
  <si>
    <t>01</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</si>
  <si>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</si>
  <si>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</si>
  <si>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</si>
  <si>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</si>
  <si>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</si>
  <si>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</si>
  <si>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</si>
  <si>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</si>
  <si>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1739</t>
  </si>
  <si>
    <t>Crashed on top of Parley's canyon, 20 miles from Salt Lake City shortly after taking off for Cheyenne.</t>
  </si>
  <si>
    <t>Rio de Oro, Morocco</t>
  </si>
  <si>
    <t>Latécoère 28</t>
  </si>
  <si>
    <t>F-AJPA</t>
  </si>
  <si>
    <t>925</t>
  </si>
  <si>
    <t>Petersburg, Illinois</t>
  </si>
  <si>
    <t>St. Louis, MO - Chicago, IL</t>
  </si>
  <si>
    <t>NC710Y</t>
  </si>
  <si>
    <t>6606</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</si>
  <si>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</si>
  <si>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</si>
  <si>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</si>
  <si>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</si>
  <si>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</si>
  <si>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</si>
  <si>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</si>
  <si>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</si>
  <si>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</si>
  <si>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</si>
  <si>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</si>
  <si>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</si>
  <si>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</si>
  <si>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</si>
  <si>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</si>
  <si>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</si>
  <si>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</si>
  <si>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</si>
  <si>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</si>
  <si>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</si>
  <si>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</si>
  <si>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</si>
  <si>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</si>
  <si>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</si>
  <si>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</si>
  <si>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Mongaup Mountain, New York</t>
  </si>
  <si>
    <t>New York - Chicago</t>
  </si>
  <si>
    <t>Curtiss Condor T-32</t>
  </si>
  <si>
    <t>NC12354</t>
  </si>
  <si>
    <t>22</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</si>
  <si>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</si>
  <si>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</si>
  <si>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</si>
  <si>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</si>
  <si>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</si>
  <si>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</si>
  <si>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Chausseehausen, Germany</t>
  </si>
  <si>
    <t>D-1445</t>
  </si>
  <si>
    <t>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</si>
  <si>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</si>
  <si>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</si>
  <si>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</si>
  <si>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</si>
  <si>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</si>
  <si>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</si>
  <si>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</si>
  <si>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</si>
  <si>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</si>
  <si>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</si>
  <si>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</si>
  <si>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</si>
  <si>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Curtiss AT-32C Condor</t>
  </si>
  <si>
    <t>CH-170</t>
  </si>
  <si>
    <t>53</t>
  </si>
  <si>
    <t>The aircraft crashed during a violent storm near the Swiss - Germany border. The plane fell from a height of 3,000 feet, bursting into flames.</t>
  </si>
  <si>
    <t>Bahia, Brazil</t>
  </si>
  <si>
    <t>F-AILK</t>
  </si>
  <si>
    <t>Ningbo, China</t>
  </si>
  <si>
    <t>Sikorsky S-38B</t>
  </si>
  <si>
    <t>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</si>
  <si>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</si>
  <si>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</si>
  <si>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</si>
  <si>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</si>
  <si>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</si>
  <si>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</si>
  <si>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</si>
  <si>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</si>
  <si>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</si>
  <si>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</si>
  <si>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</si>
  <si>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</si>
  <si>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Bass Strait, Australia</t>
  </si>
  <si>
    <t>Holyman Airways</t>
  </si>
  <si>
    <t>Launceston - Melbourne</t>
  </si>
  <si>
    <t>de Havilland DH-86</t>
  </si>
  <si>
    <t>VH-URN</t>
  </si>
  <si>
    <t>2301</t>
  </si>
  <si>
    <t>Crashed en route during the 265 miles sea route.</t>
  </si>
  <si>
    <t>Kiapit, Australia</t>
  </si>
  <si>
    <t>Holdens Air Transport Service</t>
  </si>
  <si>
    <t>De Havilland DH-61</t>
  </si>
  <si>
    <t>VH-UHW</t>
  </si>
  <si>
    <t>Near Longreach, Australia</t>
  </si>
  <si>
    <t>VH-USG</t>
  </si>
  <si>
    <t>2311</t>
  </si>
  <si>
    <t>Crashed on its delivery flight from England to Brisbane after in-flight loss of control, probably due to the type's design deficiencies.</t>
  </si>
  <si>
    <t>Near Longreach, NSW, Australia</t>
  </si>
  <si>
    <t>00:00</t>
  </si>
  <si>
    <t>Amazonia, Montana</t>
  </si>
  <si>
    <t>Omaha, NB - Kansas City, MO</t>
  </si>
  <si>
    <t>Stinson SM-6000-B</t>
  </si>
  <si>
    <t>The mail plane crashed and burned on a farm.</t>
  </si>
  <si>
    <t>Salchau, Germany</t>
  </si>
  <si>
    <t>D-OMAS</t>
  </si>
  <si>
    <t>2008</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</si>
  <si>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</si>
  <si>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</si>
  <si>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</si>
  <si>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</si>
  <si>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</si>
  <si>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</si>
  <si>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</si>
  <si>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</si>
  <si>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</si>
  <si>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</si>
  <si>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</si>
  <si>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</si>
  <si>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</si>
  <si>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Rutbah Wells, Syria</t>
  </si>
  <si>
    <t>Amsterdam - Batavia, Java</t>
  </si>
  <si>
    <t>Douglas DC-2-115A</t>
  </si>
  <si>
    <t>PH-AJU</t>
  </si>
  <si>
    <t>1317</t>
  </si>
  <si>
    <t>Crashed and burned about half-way between Baghdad and Gaza. The aircraft was named 'Univer' (Dutch word for stork).</t>
  </si>
  <si>
    <t>02:52</t>
  </si>
  <si>
    <t>Sunbright, Tennessee</t>
  </si>
  <si>
    <t>American Airlines</t>
  </si>
  <si>
    <t>Louisville, KY - Nashville, TN</t>
  </si>
  <si>
    <t>Lockheed Orion 9D</t>
  </si>
  <si>
    <t>NC12286</t>
  </si>
  <si>
    <t>Crashed into Big Pilot mountain, 50 feet from the top of the summit, four miles from Sunbright, in poor visibility.</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</si>
  <si>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</si>
  <si>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</si>
  <si>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</si>
  <si>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</si>
  <si>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</si>
  <si>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</si>
  <si>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</si>
  <si>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</si>
  <si>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</si>
  <si>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</si>
  <si>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4051</t>
  </si>
  <si>
    <t>Crashed full speed into a hill, 450 feet high in rain and fog. Pilot error.</t>
  </si>
  <si>
    <t>Schievelbein, Germany</t>
  </si>
  <si>
    <t>Rochrbach Roland</t>
  </si>
  <si>
    <t>D-AJYP</t>
  </si>
  <si>
    <t>45</t>
  </si>
  <si>
    <t>Fuselage failure.</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</si>
  <si>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</si>
  <si>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</si>
  <si>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</si>
  <si>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</si>
  <si>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</si>
  <si>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</si>
  <si>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</si>
  <si>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</si>
  <si>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</si>
  <si>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Beauvais, France</t>
  </si>
  <si>
    <t>Farman F-300</t>
  </si>
  <si>
    <t>F-ALHQ</t>
  </si>
  <si>
    <t>Chief pilot of Air France, Robert Bajac, 36, killed.</t>
  </si>
  <si>
    <t>Brilon, Germany</t>
  </si>
  <si>
    <t>Praha, Czechoslovakia - Amsterdam, Netherlands</t>
  </si>
  <si>
    <t>Fokker F-12</t>
  </si>
  <si>
    <t>PH-AFL</t>
  </si>
  <si>
    <t>5242</t>
  </si>
  <si>
    <t>Crashed after penetrating a thunderstorm.</t>
  </si>
  <si>
    <t>Near Walsenberg, Colorado</t>
  </si>
  <si>
    <t>NC891E</t>
  </si>
  <si>
    <t>Crashed at Rattlesnake Butte after the plane lost engine power. James Montijo, 40, the man who taught Amelia Earhart to fly, killed.</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</si>
  <si>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</si>
  <si>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</si>
  <si>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</si>
  <si>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</si>
  <si>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</si>
  <si>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</si>
  <si>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</si>
  <si>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</si>
  <si>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</si>
  <si>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</si>
  <si>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</si>
  <si>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</si>
  <si>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</si>
  <si>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</si>
  <si>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</si>
  <si>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</si>
  <si>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</si>
  <si>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</si>
  <si>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</si>
  <si>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</si>
  <si>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</si>
  <si>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</si>
  <si>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</si>
  <si>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NC725W</t>
  </si>
  <si>
    <t>Maywood, Illinois</t>
  </si>
  <si>
    <t>Chicago and Southern Airlines</t>
  </si>
  <si>
    <t>Chicago - St. Louis</t>
  </si>
  <si>
    <t>Stinson SM6000B Tri-motor</t>
  </si>
  <si>
    <t>NC10894</t>
  </si>
  <si>
    <t>Crashed into the ground on a farm at high speed.</t>
  </si>
  <si>
    <t>San Barbra, Honduras</t>
  </si>
  <si>
    <t>Crashed into the Ulua River.</t>
  </si>
  <si>
    <t>14:36</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</si>
  <si>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</si>
  <si>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</si>
  <si>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</si>
  <si>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</si>
  <si>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</si>
  <si>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</si>
  <si>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</si>
  <si>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</si>
  <si>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</si>
  <si>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PH-AQJ</t>
  </si>
  <si>
    <t>5358</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</si>
  <si>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</si>
  <si>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</si>
  <si>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</si>
  <si>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</si>
  <si>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</si>
  <si>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</si>
  <si>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</si>
  <si>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</si>
  <si>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</si>
  <si>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</si>
  <si>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</si>
  <si>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</si>
  <si>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</si>
  <si>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Crashed into a mountain near St. Bernard Pass in Switzerland. Mountains obscured by clouds.</t>
  </si>
  <si>
    <t>Hangow, China</t>
  </si>
  <si>
    <t>NV40V</t>
  </si>
  <si>
    <t>Destoryed in a storm.</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</si>
  <si>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</si>
  <si>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</si>
  <si>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</si>
  <si>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</si>
  <si>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</si>
  <si>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</si>
  <si>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</si>
  <si>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</si>
  <si>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</si>
  <si>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</si>
  <si>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</si>
  <si>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</si>
  <si>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</si>
  <si>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</si>
  <si>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</si>
  <si>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</si>
  <si>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</si>
  <si>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</si>
  <si>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</si>
  <si>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</si>
  <si>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</si>
  <si>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</si>
  <si>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</si>
  <si>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</si>
  <si>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</si>
  <si>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Off Finders Island, Victoria, Australia</t>
  </si>
  <si>
    <t>VH-URT</t>
  </si>
  <si>
    <t>2312</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</si>
  <si>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</si>
  <si>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</si>
  <si>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</si>
  <si>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</si>
  <si>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</si>
  <si>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</si>
  <si>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</si>
  <si>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</si>
  <si>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</si>
  <si>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</si>
  <si>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</si>
  <si>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</si>
  <si>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</si>
  <si>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</si>
  <si>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</si>
  <si>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</si>
  <si>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</si>
  <si>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</si>
  <si>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</si>
  <si>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</si>
  <si>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</si>
  <si>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Latécoère 28-1</t>
  </si>
  <si>
    <t>F-AJIQ</t>
  </si>
  <si>
    <t>906</t>
  </si>
  <si>
    <t>The postal plane crashed at Atalaya Beach.</t>
  </si>
  <si>
    <t>Near Juticalpa, Honduras</t>
  </si>
  <si>
    <t>TACA</t>
  </si>
  <si>
    <t>Ford Tri-Motor</t>
  </si>
  <si>
    <t>04:40</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</si>
  <si>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</si>
  <si>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</si>
  <si>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</si>
  <si>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</si>
  <si>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</si>
  <si>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</si>
  <si>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</si>
  <si>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</si>
  <si>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</si>
  <si>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</si>
  <si>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</si>
  <si>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</si>
  <si>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30002</t>
  </si>
  <si>
    <t>Crashed to the ground after crossing the English Channel in rain and gale force winds.</t>
  </si>
  <si>
    <t>Breslau, Germany</t>
  </si>
  <si>
    <t>Heinkel He-70</t>
  </si>
  <si>
    <t>D-UVOR</t>
  </si>
  <si>
    <t>915</t>
  </si>
  <si>
    <t>17:20</t>
  </si>
  <si>
    <t>Off Alexandria, Egypt</t>
  </si>
  <si>
    <t>Mirabella - Alexandria</t>
  </si>
  <si>
    <t>G-AASJ</t>
  </si>
  <si>
    <t>S-752</t>
  </si>
  <si>
    <t>The aircraft ran out of fuel and crashed off Alexandria. The plane was named 'The City of Khartoum.'</t>
  </si>
  <si>
    <t>19:32</t>
  </si>
  <si>
    <t>Goodwin, Arkansas</t>
  </si>
  <si>
    <t>Newark, NJ - Fort Worth, TX</t>
  </si>
  <si>
    <t>Douglas DC-2-120</t>
  </si>
  <si>
    <t>NC14274</t>
  </si>
  <si>
    <t>1307</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</si>
  <si>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</si>
  <si>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</si>
  <si>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</si>
  <si>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</si>
  <si>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</si>
  <si>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</si>
  <si>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Crashed in the Tapacari swamps, 23 miles from Chochabanba.</t>
  </si>
  <si>
    <t>Off Ajaccio, Corsica, France</t>
  </si>
  <si>
    <t>Marseille - Tunis</t>
  </si>
  <si>
    <t>F-AJIR</t>
  </si>
  <si>
    <t>19</t>
  </si>
  <si>
    <t>Vanished off the coast of Corsica after sending a distress call that the engine had failed.</t>
  </si>
  <si>
    <t>Denton, Texas</t>
  </si>
  <si>
    <t>Chicago, IL - Oklahoma City, OK</t>
  </si>
  <si>
    <t>Vultee V-1</t>
  </si>
  <si>
    <t>NC13767</t>
  </si>
  <si>
    <t>05</t>
  </si>
  <si>
    <t>Crashed into a clump of trees while attempting a landing in a snowstorm.</t>
  </si>
  <si>
    <t>South AtlantiOcean</t>
  </si>
  <si>
    <t>Natal, Brazil - Bathhurst, Gambia</t>
  </si>
  <si>
    <t>Dormier Do-J-Iif Bos Wal</t>
  </si>
  <si>
    <t>D-ADYS</t>
  </si>
  <si>
    <t>229</t>
  </si>
  <si>
    <t>The mail plane disappeared while en route.</t>
  </si>
  <si>
    <t>Near Tengya, China</t>
  </si>
  <si>
    <t>Ford 5-AT-D Tri-Motor</t>
  </si>
  <si>
    <t>Crash landed in mountains during a snowstorm.</t>
  </si>
  <si>
    <t>Amemeca, Mexico</t>
  </si>
  <si>
    <t>Compania de Mexico</t>
  </si>
  <si>
    <t>Mexico - Guatemala</t>
  </si>
  <si>
    <t>X-ABCO</t>
  </si>
  <si>
    <t>5-AT-115</t>
  </si>
  <si>
    <t>Crashed into mountains and caught fire.  The plane was carrying mainly German tourists.</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</si>
  <si>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</si>
  <si>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</si>
  <si>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</si>
  <si>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</si>
  <si>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</si>
  <si>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</si>
  <si>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</si>
  <si>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</si>
  <si>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</si>
  <si>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</si>
  <si>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</si>
  <si>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</si>
  <si>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</si>
  <si>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</si>
  <si>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</si>
  <si>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</si>
  <si>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</si>
  <si>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</si>
  <si>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</si>
  <si>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</si>
  <si>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</si>
  <si>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</si>
  <si>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</si>
  <si>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</si>
  <si>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</si>
  <si>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</si>
  <si>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</si>
  <si>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</si>
  <si>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Basel, Switzerland</t>
  </si>
  <si>
    <t>General Aviation GA-43</t>
  </si>
  <si>
    <t>HB-ITU</t>
  </si>
  <si>
    <t>Mount Waverley, Australia</t>
  </si>
  <si>
    <t>VH-UII</t>
  </si>
  <si>
    <t>Malmo, Sweden</t>
  </si>
  <si>
    <t>Malmo - Amsterdam</t>
  </si>
  <si>
    <t>SE-ABA</t>
  </si>
  <si>
    <t>All four motors of the aircraft quit while taking off. The pilot attempted to land but crashed into a house. First fatal aviation accident in Sweden.</t>
  </si>
  <si>
    <t>Hannover, Germany</t>
  </si>
  <si>
    <t>Junkers JU-160</t>
  </si>
  <si>
    <t>D-UPYM</t>
  </si>
  <si>
    <t>4211</t>
  </si>
  <si>
    <t>Mt. Lihesten, Norway</t>
  </si>
  <si>
    <t>Den Norske Luftfartskole</t>
  </si>
  <si>
    <t>Bergen - Trondheim</t>
  </si>
  <si>
    <t>LN-DAE</t>
  </si>
  <si>
    <t>4077</t>
  </si>
  <si>
    <t>Crashed into the side of a mountain in fog.</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</si>
  <si>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</si>
  <si>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</si>
  <si>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</si>
  <si>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</si>
  <si>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</si>
  <si>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</si>
  <si>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</si>
  <si>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</si>
  <si>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</si>
  <si>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</si>
  <si>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</si>
  <si>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</si>
  <si>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</si>
  <si>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</si>
  <si>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</si>
  <si>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</si>
  <si>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</si>
  <si>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</si>
  <si>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</si>
  <si>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</si>
  <si>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</si>
  <si>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</si>
  <si>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</si>
  <si>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</si>
  <si>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</si>
  <si>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</si>
  <si>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</si>
  <si>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</si>
  <si>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Boulton and Paul P-71</t>
  </si>
  <si>
    <t>G-ACOX</t>
  </si>
  <si>
    <t>Walsenberg, Colorado</t>
  </si>
  <si>
    <t>El Paso, TX - Pueblo, CO</t>
  </si>
  <si>
    <t>NC176W</t>
  </si>
  <si>
    <t>Crashed in a snowstorm after the pilot cut the motor and the plane crashed into a hill.</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</si>
  <si>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</si>
  <si>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</si>
  <si>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</si>
  <si>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</si>
  <si>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</si>
  <si>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</si>
  <si>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</si>
  <si>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</si>
  <si>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</si>
  <si>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</si>
  <si>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</si>
  <si>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</si>
  <si>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5506</t>
  </si>
  <si>
    <t>Caught fire as the airliner struck the side of a hill.</t>
  </si>
  <si>
    <t>Near Moscow</t>
  </si>
  <si>
    <t>Antonov AN-9</t>
  </si>
  <si>
    <t>CCCP-D311</t>
  </si>
  <si>
    <t>Nurnberg, Germany</t>
  </si>
  <si>
    <t>D-ASUI</t>
  </si>
  <si>
    <t>5498</t>
  </si>
  <si>
    <t>London, England</t>
  </si>
  <si>
    <t>Fokker F-XII</t>
  </si>
  <si>
    <t>G-AEOT</t>
  </si>
  <si>
    <t>Near Grenoble, France</t>
  </si>
  <si>
    <t>D-ASIH</t>
  </si>
  <si>
    <t>5078</t>
  </si>
  <si>
    <t>Crashed into the French Alps  in high winds.</t>
  </si>
  <si>
    <t>10:47</t>
  </si>
  <si>
    <t>Off Dakar, French West Africa</t>
  </si>
  <si>
    <t>Latécoère 300</t>
  </si>
  <si>
    <t>F-AKGF</t>
  </si>
  <si>
    <t>Aviator Jean Mermoz killed. The last message from the aviator was 'we have switched off the rear engine.' The plane and crew of four were never found.</t>
  </si>
  <si>
    <t>Croydon - Amsterdam</t>
  </si>
  <si>
    <t>Douglas DC-2-115E</t>
  </si>
  <si>
    <t>PH-AKL</t>
  </si>
  <si>
    <t>1358</t>
  </si>
  <si>
    <t>The aircraft crashed into houses while attempting to take off in heavy fog. A stewardess and the radio operator survived. Aircraft designer Juan de la Cieva killed.</t>
  </si>
  <si>
    <t>03:14</t>
  </si>
  <si>
    <t>Burbank - Las Vegas - Salt Lake City</t>
  </si>
  <si>
    <t>NC13370</t>
  </si>
  <si>
    <t>1957</t>
  </si>
  <si>
    <t>Crashed into Lone Peak while attempting to land at Salt Lake. Inability of the pilots to identify the south leg of the Salt Lake radio range due to a local staticondition which rendered both range receivers in the airplane inoperative.</t>
  </si>
  <si>
    <t>03:20</t>
  </si>
  <si>
    <t>Kellogg, Idaho</t>
  </si>
  <si>
    <t>Lockheed 10 Electra</t>
  </si>
  <si>
    <t>NC14935</t>
  </si>
  <si>
    <t>The mail plane crashed into Early Creek Ridge, 15 miles south of Kellogg, in a blizzard.</t>
  </si>
  <si>
    <t>20:47</t>
  </si>
  <si>
    <t>Near Milford, Pennsylvania</t>
  </si>
  <si>
    <t>Eastern Air Lines</t>
  </si>
  <si>
    <t>14</t>
  </si>
  <si>
    <t>Miami, FL - Charleston, SC - Newark, NJ</t>
  </si>
  <si>
    <t>NC13732</t>
  </si>
  <si>
    <t>1258</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</si>
  <si>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</si>
  <si>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</si>
  <si>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</si>
  <si>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</si>
  <si>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</si>
  <si>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</si>
  <si>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</si>
  <si>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19:38</t>
  </si>
  <si>
    <t>Newhall, California</t>
  </si>
  <si>
    <t>34</t>
  </si>
  <si>
    <t>Oakland - San Francisco - Los Angeles</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</si>
  <si>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</si>
  <si>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</si>
  <si>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</si>
  <si>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11:07</t>
  </si>
  <si>
    <t>Near Newhall, California</t>
  </si>
  <si>
    <t>Salt Lake City - Burbank</t>
  </si>
  <si>
    <t>Boeing 247B</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</si>
  <si>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</si>
  <si>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</si>
  <si>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</si>
  <si>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</si>
  <si>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Belgian Congo - Brussels</t>
  </si>
  <si>
    <t>Sabca S-73</t>
  </si>
  <si>
    <t>OO-AGR</t>
  </si>
  <si>
    <t>The mail plane crashed while en route.</t>
  </si>
  <si>
    <t>20:50</t>
  </si>
  <si>
    <t>Off San Francisco, California</t>
  </si>
  <si>
    <t>23</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</si>
  <si>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</si>
  <si>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</si>
  <si>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</si>
  <si>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</si>
  <si>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</si>
  <si>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13:40</t>
  </si>
  <si>
    <t>McPherson Ranges, Queensland, Australia</t>
  </si>
  <si>
    <t>Airlines of Australia</t>
  </si>
  <si>
    <t>Brisbane - Sidney</t>
  </si>
  <si>
    <t>VH-UHH</t>
  </si>
  <si>
    <t>1926</t>
  </si>
  <si>
    <t>Bathurst, Gambia</t>
  </si>
  <si>
    <t>Las Palmas, Canary Islands - Bathhurst, Gambia</t>
  </si>
  <si>
    <t>Heinkel He-111V2</t>
  </si>
  <si>
    <t>D-ALIX</t>
  </si>
  <si>
    <t>715</t>
  </si>
  <si>
    <t>The German mail plane crashed into a swamp.</t>
  </si>
  <si>
    <t>Near Ouroux, France</t>
  </si>
  <si>
    <t>Southhampton, England - Alexandria, Egypt</t>
  </si>
  <si>
    <t>Short  S-23 (flying boat)</t>
  </si>
  <si>
    <t>G-ADVA</t>
  </si>
  <si>
    <t>S-818</t>
  </si>
  <si>
    <t>Crashed into a mountainside in a snowstorm.</t>
  </si>
  <si>
    <t>18:40</t>
  </si>
  <si>
    <t>Clifton, Pennsylvania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</si>
  <si>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</si>
  <si>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</si>
  <si>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</si>
  <si>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</si>
  <si>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</si>
  <si>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</si>
  <si>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</si>
  <si>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</si>
  <si>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</si>
  <si>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</si>
  <si>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</si>
  <si>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</si>
  <si>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</si>
  <si>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</si>
  <si>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</si>
  <si>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Stuttgart, Germany</t>
  </si>
  <si>
    <t>D-UXUV</t>
  </si>
  <si>
    <t>916</t>
  </si>
  <si>
    <t>Crashed on takeoff.</t>
  </si>
  <si>
    <t>Off Lae, New Guinea</t>
  </si>
  <si>
    <t>Private - Purdue Reasearch Foundation</t>
  </si>
  <si>
    <t>Lae - Howland Island</t>
  </si>
  <si>
    <t>Lockheed 10E Electra</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</si>
  <si>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</si>
  <si>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</si>
  <si>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</si>
  <si>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</si>
  <si>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Amsterdam - Paris</t>
  </si>
  <si>
    <t>Douglas DC-2-115L</t>
  </si>
  <si>
    <t>PH-ALF</t>
  </si>
  <si>
    <t>1585</t>
  </si>
  <si>
    <t>The aircraft crashed  into a potato field after possibly being struck by lightning and after an in-flight fire.</t>
  </si>
  <si>
    <t>Wadi Halfa, Sudan</t>
  </si>
  <si>
    <t>Ala Littoria</t>
  </si>
  <si>
    <t>Rome, Italy - Kartoum</t>
  </si>
  <si>
    <t>I-SUSA</t>
  </si>
  <si>
    <t>30014</t>
  </si>
  <si>
    <t>Crashed into a building on takeoff.</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</si>
  <si>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</si>
  <si>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</si>
  <si>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</si>
  <si>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</si>
  <si>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</si>
  <si>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</si>
  <si>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10:50</t>
  </si>
  <si>
    <t>Chilang Point, Bias Bay, China</t>
  </si>
  <si>
    <t>Forced to ditch into the sea due to bad weather. One wing broke off due to high waves and 8 passengers hung on to the remaining wing until rescued.</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</si>
  <si>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</si>
  <si>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</si>
  <si>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</si>
  <si>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</si>
  <si>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</si>
  <si>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</si>
  <si>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</si>
  <si>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</si>
  <si>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Crashed and burned in dense fog while enroute.</t>
  </si>
  <si>
    <t>Stinson SR-7 Reliant</t>
  </si>
  <si>
    <t>VH-URC</t>
  </si>
  <si>
    <t>Corsavy, France</t>
  </si>
  <si>
    <t>Dewoitine D-338</t>
  </si>
  <si>
    <t>F-AQBB</t>
  </si>
  <si>
    <t>02</t>
  </si>
  <si>
    <t>The mail plane crashed into the Pyrenees mountains while en route.</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</si>
  <si>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</si>
  <si>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</si>
  <si>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</si>
  <si>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</si>
  <si>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</si>
  <si>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</si>
  <si>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</si>
  <si>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</si>
  <si>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</si>
  <si>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Haydens Peak, Wyoming</t>
  </si>
  <si>
    <t>Cheyenne - Salt Lake City</t>
  </si>
  <si>
    <t>NC16074</t>
  </si>
  <si>
    <t>1914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</si>
  <si>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</si>
  <si>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</si>
  <si>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</si>
  <si>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</si>
  <si>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</si>
  <si>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1830</t>
  </si>
  <si>
    <t>Hit the ground prematurely while attempting to land.</t>
  </si>
  <si>
    <t>Ostende, Belgium</t>
  </si>
  <si>
    <t>Cologne - Brussels - London</t>
  </si>
  <si>
    <t>OO-AUB</t>
  </si>
  <si>
    <t>5827</t>
  </si>
  <si>
    <t>Croydon, London</t>
  </si>
  <si>
    <t>D-AGAV</t>
  </si>
  <si>
    <t>Brindisi Harbor, Italy</t>
  </si>
  <si>
    <t>India - London</t>
  </si>
  <si>
    <t>G-ADUZ</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</si>
  <si>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</si>
  <si>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</si>
  <si>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</si>
  <si>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</si>
  <si>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</si>
  <si>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</si>
  <si>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</si>
  <si>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</si>
  <si>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</si>
  <si>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</si>
  <si>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11</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</si>
  <si>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</si>
  <si>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</si>
  <si>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</si>
  <si>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</si>
  <si>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</si>
  <si>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</si>
  <si>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</si>
  <si>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</si>
  <si>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</si>
  <si>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</si>
  <si>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</si>
  <si>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</si>
  <si>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</si>
  <si>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</si>
  <si>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</si>
  <si>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</si>
  <si>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</si>
  <si>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</si>
  <si>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</si>
  <si>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</si>
  <si>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</si>
  <si>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</si>
  <si>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</si>
  <si>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</si>
  <si>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20:40</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</si>
  <si>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</si>
  <si>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</si>
  <si>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</si>
  <si>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</si>
  <si>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</si>
  <si>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</si>
  <si>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</si>
  <si>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</si>
  <si>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</si>
  <si>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</si>
  <si>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</si>
  <si>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</si>
  <si>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</si>
  <si>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Lioré-et-Olivier H-242</t>
  </si>
  <si>
    <t>F-ANPB</t>
  </si>
  <si>
    <t>The flying boat struck the breakwater at 60 miles an hour and burst into flames while attempting to take off.</t>
  </si>
  <si>
    <t>Guadalupe, Mexico</t>
  </si>
  <si>
    <t>XA-BAS</t>
  </si>
  <si>
    <t>Crashed on a second test flight.</t>
  </si>
  <si>
    <t>Pontoise, France</t>
  </si>
  <si>
    <t>Berlin, Germany - Paris, France</t>
  </si>
  <si>
    <t>Junkers JU.52</t>
  </si>
  <si>
    <t>D-APAR</t>
  </si>
  <si>
    <t>Crashed in fog within a few miles of it's destination near Bourget Airport.</t>
  </si>
  <si>
    <t>Near Wawona, Cailifornia</t>
  </si>
  <si>
    <t>San Francisco - Burbank</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</si>
  <si>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</si>
  <si>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</si>
  <si>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</si>
  <si>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</si>
  <si>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</si>
  <si>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</si>
  <si>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</si>
  <si>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</si>
  <si>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</si>
  <si>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</si>
  <si>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Near Formia, Italy</t>
  </si>
  <si>
    <t>I-BAUS</t>
  </si>
  <si>
    <t>4063</t>
  </si>
  <si>
    <t>Crashed into mountains.</t>
  </si>
  <si>
    <t>Balbuena, Mexico</t>
  </si>
  <si>
    <t>Lineas Aéreas Mineras</t>
  </si>
  <si>
    <t>Lockheed Vega 5B</t>
  </si>
  <si>
    <t>XA-BFR</t>
  </si>
  <si>
    <t>124</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</si>
  <si>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</si>
  <si>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</si>
  <si>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</si>
  <si>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</si>
  <si>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</si>
  <si>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</si>
  <si>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</si>
  <si>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</si>
  <si>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</si>
  <si>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</si>
  <si>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</si>
  <si>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</si>
  <si>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</si>
  <si>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</si>
  <si>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</si>
  <si>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</si>
  <si>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</si>
  <si>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</si>
  <si>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</si>
  <si>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</si>
  <si>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</si>
  <si>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</si>
  <si>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D-ATIO</t>
  </si>
  <si>
    <t>Alberno Canal, BC, Canada</t>
  </si>
  <si>
    <t>Ginger Coote Airways</t>
  </si>
  <si>
    <t>Fairchild 51</t>
  </si>
  <si>
    <t>CF-AUX</t>
  </si>
  <si>
    <t>Tanganyika</t>
  </si>
  <si>
    <t>Wilson Airways</t>
  </si>
  <si>
    <t>De Havilland DH-85</t>
  </si>
  <si>
    <t>VP-KBE</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</si>
  <si>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</si>
  <si>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</si>
  <si>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</si>
  <si>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</si>
  <si>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</si>
  <si>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</si>
  <si>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</si>
  <si>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</si>
  <si>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</si>
  <si>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</si>
  <si>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</si>
  <si>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</si>
  <si>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</si>
  <si>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</si>
  <si>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The flying boat crashed into the Tyrrhenian Sea after the collapse of a wing.</t>
  </si>
  <si>
    <t>Stulpica, Romania</t>
  </si>
  <si>
    <t>LOT Polish Airlines</t>
  </si>
  <si>
    <t>Warsaw, Poland - Bucharest, Romania</t>
  </si>
  <si>
    <t>SP-BNG</t>
  </si>
  <si>
    <t>1432</t>
  </si>
  <si>
    <t>Crashed after being struck by lightning.</t>
  </si>
  <si>
    <t>13:00</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</si>
  <si>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</si>
  <si>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</si>
  <si>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</si>
  <si>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</si>
  <si>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</si>
  <si>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</si>
  <si>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</si>
  <si>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</si>
  <si>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</si>
  <si>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</si>
  <si>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04:11</t>
  </si>
  <si>
    <t>PacifiOcean between Manila and Guam</t>
  </si>
  <si>
    <t>Alameda - Manila</t>
  </si>
  <si>
    <t>Martin M-130 (flying boat)</t>
  </si>
  <si>
    <t>NC14714</t>
  </si>
  <si>
    <t>556</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</si>
  <si>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</si>
  <si>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</si>
  <si>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</si>
  <si>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</si>
  <si>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</si>
  <si>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</si>
  <si>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</si>
  <si>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</si>
  <si>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</si>
  <si>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</si>
  <si>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</si>
  <si>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</si>
  <si>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</si>
  <si>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</si>
  <si>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</si>
  <si>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</si>
  <si>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</si>
  <si>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</si>
  <si>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</si>
  <si>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</si>
  <si>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</si>
  <si>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</si>
  <si>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</si>
  <si>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</si>
  <si>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</si>
  <si>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</si>
  <si>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</si>
  <si>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t>
  </si>
  <si>
    <t>Wangmoon, China</t>
  </si>
  <si>
    <t>Hong Kong - Chungking</t>
  </si>
  <si>
    <t>1369</t>
  </si>
  <si>
    <t>While en route from Hong Kong to Chungking, the aircraft was shot down by Japanese military fighters. The aircraft was named Kweilin.</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</si>
  <si>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</si>
  <si>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</si>
  <si>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</si>
  <si>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</si>
  <si>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</si>
  <si>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</si>
  <si>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</si>
  <si>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</si>
  <si>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</si>
  <si>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5928</t>
  </si>
  <si>
    <t>Missing. One postal bag found in a glacier.</t>
  </si>
  <si>
    <t>Soest, Germany</t>
  </si>
  <si>
    <t>Brussells - Berlin</t>
  </si>
  <si>
    <t>Savbia-Marchetti  S-73P</t>
  </si>
  <si>
    <t>OO-AGT</t>
  </si>
  <si>
    <t>The aircraft broke-up in midair and crashed to the ground.Airport.</t>
  </si>
  <si>
    <t>Mt. Dandenong, Australia</t>
  </si>
  <si>
    <t>Adelaide - Melbourne</t>
  </si>
  <si>
    <t>VH-UYC</t>
  </si>
  <si>
    <t>1566</t>
  </si>
  <si>
    <t>Crashed into Mt. Daodenong while en route</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</si>
  <si>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</si>
  <si>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</si>
  <si>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</si>
  <si>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</si>
  <si>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</si>
  <si>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</si>
  <si>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</si>
  <si>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t>
  </si>
  <si>
    <t>18:41</t>
  </si>
  <si>
    <t>Schiphol, Amsterdam</t>
  </si>
  <si>
    <t>Berlin-Amsterdam</t>
  </si>
  <si>
    <t>PH-ARY</t>
  </si>
  <si>
    <t>2021</t>
  </si>
  <si>
    <t>The aircraft flew into the ground during approach in poor visibility. The first officer was commander of the military flying school Soesterberg.</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</si>
  <si>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</si>
  <si>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</si>
  <si>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</si>
  <si>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</si>
  <si>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</si>
  <si>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</si>
  <si>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</si>
  <si>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</si>
  <si>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engine failure.</t>
  </si>
  <si>
    <t>Bagdad, Iraq</t>
  </si>
  <si>
    <t>G-AETW</t>
  </si>
  <si>
    <t>The flying boat crashed on Lake Ramadi.</t>
  </si>
  <si>
    <t>Off Point Reyes, California</t>
  </si>
  <si>
    <t>Medford - Oakland</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</si>
  <si>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</si>
  <si>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</si>
  <si>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</si>
  <si>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</si>
  <si>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</si>
  <si>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</si>
  <si>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</si>
  <si>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</si>
  <si>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</si>
  <si>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</si>
  <si>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</si>
  <si>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1413</t>
  </si>
  <si>
    <t>Struck a dyke near Schiphol Airport and caught fire while taking off.</t>
  </si>
  <si>
    <t>Darwin, Australia</t>
  </si>
  <si>
    <t>Short S23 ‘C’ Class flying boat</t>
  </si>
  <si>
    <t>G-AEUH</t>
  </si>
  <si>
    <t>Shot down by Japanese aircraft. Owned by Imperial Airways and operated by Qanta</t>
  </si>
  <si>
    <t>Zurich - Geneva - Paris</t>
  </si>
  <si>
    <t>Douglas DC-2-115B</t>
  </si>
  <si>
    <t>HB-ITA</t>
  </si>
  <si>
    <t>1329</t>
  </si>
  <si>
    <t>The aircraft crashed while attempting to land.</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</si>
  <si>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</si>
  <si>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</si>
  <si>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</si>
  <si>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</si>
  <si>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</si>
  <si>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</si>
  <si>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</si>
  <si>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</si>
  <si>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4042</t>
  </si>
  <si>
    <t>The seaplane crashed in flames in mountains northeast of Rio de Janeiro.</t>
  </si>
  <si>
    <t>Katherine, Australia</t>
  </si>
  <si>
    <t>Katherine - Adelaide</t>
  </si>
  <si>
    <t>VH-ABI</t>
  </si>
  <si>
    <t>Crashed into the Katherine River during a storm.</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</si>
  <si>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</si>
  <si>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</si>
  <si>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</si>
  <si>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</si>
  <si>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</si>
  <si>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</si>
  <si>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D-ALUS</t>
  </si>
  <si>
    <t>Crashed into the Mediterranean Sea.</t>
  </si>
  <si>
    <t>Haren, Belgium</t>
  </si>
  <si>
    <t>OO-AUA</t>
  </si>
  <si>
    <t>Manzanares, Colombia</t>
  </si>
  <si>
    <t>Junkers JU-86</t>
  </si>
  <si>
    <t>Near Adler, Washington</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</si>
  <si>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</si>
  <si>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</si>
  <si>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</si>
  <si>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</si>
  <si>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</si>
  <si>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D-AIAV</t>
  </si>
  <si>
    <t>1366</t>
  </si>
  <si>
    <t>17:00</t>
  </si>
  <si>
    <t>AtlantiOcean</t>
  </si>
  <si>
    <t>Great Western and Southern Air Lines</t>
  </si>
  <si>
    <t>de Havilland DH-84 Dragon</t>
  </si>
  <si>
    <t>G-ACPY</t>
  </si>
  <si>
    <t>6076</t>
  </si>
  <si>
    <t>Shot down by a He-111 German military aircraft.</t>
  </si>
  <si>
    <t>14:48</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</si>
  <si>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</si>
  <si>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</si>
  <si>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</si>
  <si>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</si>
  <si>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</si>
  <si>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</si>
  <si>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</si>
  <si>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</si>
  <si>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Mocambique</t>
  </si>
  <si>
    <t>G-ADVD</t>
  </si>
  <si>
    <t>Casablanca, Morocco - Dakar, Senegal</t>
  </si>
  <si>
    <t>F-ARIC</t>
  </si>
  <si>
    <t>25</t>
  </si>
  <si>
    <t>Crashed due to icing.</t>
  </si>
  <si>
    <t>12:00</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</si>
  <si>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</si>
  <si>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</si>
  <si>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</si>
  <si>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</si>
  <si>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</si>
  <si>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</si>
  <si>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</si>
  <si>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Konstanz, Switzerland</t>
  </si>
  <si>
    <t>Vienna, Austria - Zurich, Switzerland</t>
  </si>
  <si>
    <t>Junkers JU86 Z-2</t>
  </si>
  <si>
    <t>HB-IXA</t>
  </si>
  <si>
    <t>086/0951</t>
  </si>
  <si>
    <t>The aircraft crashed after an engine fire.</t>
  </si>
  <si>
    <t>Toulouse, France - Casablanca, Morocco</t>
  </si>
  <si>
    <t>D-AUJG</t>
  </si>
  <si>
    <t>5942</t>
  </si>
  <si>
    <t>Crashed in the Llaveria mountains in heavy fog and caught fire. The plane hit the highest peak of the mountains.</t>
  </si>
  <si>
    <t>16:35</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</si>
  <si>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</si>
  <si>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</si>
  <si>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</si>
  <si>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</si>
  <si>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</si>
  <si>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</si>
  <si>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</si>
  <si>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</si>
  <si>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</si>
  <si>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</si>
  <si>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</si>
  <si>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</si>
  <si>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</si>
  <si>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</si>
  <si>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</si>
  <si>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</si>
  <si>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</si>
  <si>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</si>
  <si>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Stockholm - Amsterdam</t>
  </si>
  <si>
    <t>PH-ASM</t>
  </si>
  <si>
    <t>2142</t>
  </si>
  <si>
    <t>One Swedish passenger was killed when the plane was attacked by German fighters. The plane was able to land safely in Amsterdam.</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</si>
  <si>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</si>
  <si>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</si>
  <si>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</si>
  <si>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</si>
  <si>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</si>
  <si>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</si>
  <si>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</si>
  <si>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</si>
  <si>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</si>
  <si>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</si>
  <si>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</si>
  <si>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</si>
  <si>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Mogador, Morocco</t>
  </si>
  <si>
    <t>Linee Aeree Italiane</t>
  </si>
  <si>
    <t>Rome - Rio de Janerio</t>
  </si>
  <si>
    <t>Savoia-Marchetti SM83</t>
  </si>
  <si>
    <t>I-ARPA</t>
  </si>
  <si>
    <t>34017</t>
  </si>
  <si>
    <t>Crashed in a storm while attempting to make a forced landing.</t>
  </si>
  <si>
    <t>Denpasar, Indonesia</t>
  </si>
  <si>
    <t>KNILM</t>
  </si>
  <si>
    <t>PK-AFO</t>
  </si>
  <si>
    <t>1415</t>
  </si>
  <si>
    <t>Gulf of Oman</t>
  </si>
  <si>
    <t>Jask to Sharjah</t>
  </si>
  <si>
    <t>Handley Page HP-42</t>
  </si>
  <si>
    <t>G-AAGX</t>
  </si>
  <si>
    <t>HP42/1</t>
  </si>
  <si>
    <t>Crashed in the Persian Gulf while en route with out a trace. The aircraft was named 'Hannibal.'</t>
  </si>
  <si>
    <t>Near Loch Lomond, Scotland</t>
  </si>
  <si>
    <t>British Overseas Airways</t>
  </si>
  <si>
    <t>Perth, Scotland - London, England</t>
  </si>
  <si>
    <t>G-AFKD</t>
  </si>
  <si>
    <t>1484</t>
  </si>
  <si>
    <t>El Segundo, California</t>
  </si>
  <si>
    <t>Douglas Aircraft Company</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</si>
  <si>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</si>
  <si>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</si>
  <si>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</si>
  <si>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</si>
  <si>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</si>
  <si>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</si>
  <si>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</si>
  <si>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</si>
  <si>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</si>
  <si>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</si>
  <si>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</si>
  <si>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</si>
  <si>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</si>
  <si>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</si>
  <si>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</si>
  <si>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</si>
  <si>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</si>
  <si>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</si>
  <si>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</si>
  <si>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Cluj, Romania</t>
  </si>
  <si>
    <t>LARES</t>
  </si>
  <si>
    <t>YR-PAF</t>
  </si>
  <si>
    <t>1986</t>
  </si>
  <si>
    <t>Crashed into a mountainous area during a hail storm.</t>
  </si>
  <si>
    <t>14:41</t>
  </si>
  <si>
    <t>Near Lovettsville, Virginia</t>
  </si>
  <si>
    <t>Pennsylvania Central Airlines</t>
  </si>
  <si>
    <t>Washington D.C. - Detroit</t>
  </si>
  <si>
    <t>NC21789</t>
  </si>
  <si>
    <t>2188</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</si>
  <si>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</si>
  <si>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</si>
  <si>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</si>
  <si>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</si>
  <si>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</si>
  <si>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</si>
  <si>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</si>
  <si>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</si>
  <si>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04:42</t>
  </si>
  <si>
    <t>Near Centerville, Utah</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</si>
  <si>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</si>
  <si>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</si>
  <si>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</si>
  <si>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</si>
  <si>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</si>
  <si>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</si>
  <si>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</si>
  <si>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10</t>
  </si>
  <si>
    <t>Icing.</t>
  </si>
  <si>
    <t>Rio de Janeiro - Sao Paulo</t>
  </si>
  <si>
    <t>Midair collisioin with a private plane.</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</si>
  <si>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</si>
  <si>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</si>
  <si>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</si>
  <si>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</si>
  <si>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</si>
  <si>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</si>
  <si>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</si>
  <si>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</si>
  <si>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</si>
  <si>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Off South Africa</t>
  </si>
  <si>
    <t>LATI</t>
  </si>
  <si>
    <t>Savoia-Marchetti SM-75</t>
  </si>
  <si>
    <t>I-BAYR</t>
  </si>
  <si>
    <t>32013</t>
  </si>
  <si>
    <t>Near Nagy-Varad, Hungary</t>
  </si>
  <si>
    <t>Malert Airlines</t>
  </si>
  <si>
    <t>HA-JUA</t>
  </si>
  <si>
    <t>5523</t>
  </si>
  <si>
    <t>Near Kian, China</t>
  </si>
  <si>
    <t>Ford 5-AT Tri-Motor</t>
  </si>
  <si>
    <t>Crashed into mountains during a thunderstorm</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</si>
  <si>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</si>
  <si>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</si>
  <si>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</si>
  <si>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</si>
  <si>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</si>
  <si>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</si>
  <si>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</si>
  <si>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</si>
  <si>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</si>
  <si>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1501</t>
  </si>
  <si>
    <t>The plane crashed after the right wing struck a tree as the pilot was attempting to land.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</si>
  <si>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</si>
  <si>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</si>
  <si>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</si>
  <si>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</si>
  <si>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</si>
  <si>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</si>
  <si>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</si>
  <si>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</si>
  <si>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</si>
  <si>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</si>
  <si>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Elands Bay, South Africa</t>
  </si>
  <si>
    <t>South African Airways</t>
  </si>
  <si>
    <t>Lockheed 18 Lodestar</t>
  </si>
  <si>
    <t>ZS-AST</t>
  </si>
  <si>
    <t>2034</t>
  </si>
  <si>
    <t>Bucharest , Romania- Sofia, Bulgaria</t>
  </si>
  <si>
    <t>YR-PIF</t>
  </si>
  <si>
    <t>1985</t>
  </si>
  <si>
    <t>Crashed during takeoff.</t>
  </si>
  <si>
    <t>Sea of Japan</t>
  </si>
  <si>
    <t>Manchurian Air Lines</t>
  </si>
  <si>
    <t>Mitsubishi MC-20</t>
  </si>
  <si>
    <t>M-604</t>
  </si>
  <si>
    <t>20:35</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</si>
  <si>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</si>
  <si>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</si>
  <si>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</si>
  <si>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</si>
  <si>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</si>
  <si>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</si>
  <si>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</si>
  <si>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</si>
  <si>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</si>
  <si>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</si>
  <si>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</si>
  <si>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</si>
  <si>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</si>
  <si>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</si>
  <si>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</si>
  <si>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Crashed in a mountain range while enroute.</t>
  </si>
  <si>
    <t>Bollemont, France</t>
  </si>
  <si>
    <t>Bloch 220</t>
  </si>
  <si>
    <t>F-AQNL</t>
  </si>
  <si>
    <t>12</t>
  </si>
  <si>
    <t>The aircraft crashed into lake Bolomon after engine failure during takeoff.</t>
  </si>
  <si>
    <t>Campbeltown, Argyll, Scotland</t>
  </si>
  <si>
    <t>Consolidated 32-2 Liberator I</t>
  </si>
  <si>
    <t>AM-915</t>
  </si>
  <si>
    <t>Crashed into a hillside.</t>
  </si>
  <si>
    <t>San Juan, Puerto Rico</t>
  </si>
  <si>
    <t>203</t>
  </si>
  <si>
    <t>Miami - Buenos Aires</t>
  </si>
  <si>
    <t>Sikorsky S-42B (flying boat)</t>
  </si>
  <si>
    <t>NC15376</t>
  </si>
  <si>
    <t>4206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</si>
  <si>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</si>
  <si>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</si>
  <si>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D-AUXZ</t>
  </si>
  <si>
    <t>7172</t>
  </si>
  <si>
    <t>02:04</t>
  </si>
  <si>
    <t>Near Moorhead, Minnesota</t>
  </si>
  <si>
    <t>5</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</si>
  <si>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</si>
  <si>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</si>
  <si>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</si>
  <si>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</si>
  <si>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</si>
  <si>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</si>
  <si>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</si>
  <si>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</si>
  <si>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</si>
  <si>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The aircraft, on a flight from New York to Chicago, circled a wooded area 3 or 4 times looking for a landing spot before stalling and diving into a plowed field. Cause unknown.</t>
  </si>
  <si>
    <t>Miami, Florida</t>
  </si>
  <si>
    <t>NC21V</t>
  </si>
  <si>
    <t>19:23</t>
  </si>
  <si>
    <t>Near Las Vegas, Nevada</t>
  </si>
  <si>
    <t>3</t>
  </si>
  <si>
    <t>Las Vegas - Los Angeles</t>
  </si>
  <si>
    <t>NC1946</t>
  </si>
  <si>
    <t>3295</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</si>
  <si>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</si>
  <si>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</si>
  <si>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</si>
  <si>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</si>
  <si>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Near Samarinda, Borneo</t>
  </si>
  <si>
    <t>PK-AFW</t>
  </si>
  <si>
    <t>1982</t>
  </si>
  <si>
    <t>Shot down by Japanese military aircraft.</t>
  </si>
  <si>
    <t>Kupang, Timor</t>
  </si>
  <si>
    <t>Grumman G-21 Goose</t>
  </si>
  <si>
    <t>PK-AFS</t>
  </si>
  <si>
    <t>1081</t>
  </si>
  <si>
    <t>Near Kupang, Timor</t>
  </si>
  <si>
    <t>S-850</t>
  </si>
  <si>
    <t>Shot down by Japanese military aircraft. Owned by British Overseas Airways.</t>
  </si>
  <si>
    <t>English Channel, near Plymouth, England</t>
  </si>
  <si>
    <t>Consolidated Liberator</t>
  </si>
  <si>
    <t>G-AGDR</t>
  </si>
  <si>
    <t>Shot down in error.</t>
  </si>
  <si>
    <t>Off Belmont, Brisbane, Australia</t>
  </si>
  <si>
    <t>deHavilland DH-86</t>
  </si>
  <si>
    <t>VH-USE</t>
  </si>
  <si>
    <t>2309</t>
  </si>
  <si>
    <t>Crashed shortly after takeoff after losing control in low clouds.</t>
  </si>
  <si>
    <t>Indian Ocean</t>
  </si>
  <si>
    <t>G-AETZ</t>
  </si>
  <si>
    <t>S-842</t>
  </si>
  <si>
    <t>Off Broome, Australia</t>
  </si>
  <si>
    <t>Military - U.S. Army Air Force</t>
  </si>
  <si>
    <t>Consolidated B-24 Liberator</t>
  </si>
  <si>
    <t>40-2370</t>
  </si>
  <si>
    <t>Wyndham, Australia</t>
  </si>
  <si>
    <t>PK-AFV</t>
  </si>
  <si>
    <t>1965</t>
  </si>
  <si>
    <t>Aktiebolaget Aerotransport</t>
  </si>
  <si>
    <t>SE-BAF</t>
  </si>
  <si>
    <t>2133</t>
  </si>
  <si>
    <t>Shot down by German military aircraft.</t>
  </si>
  <si>
    <t>22:15</t>
  </si>
  <si>
    <t>Kunming, China</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</si>
  <si>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</si>
  <si>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</si>
  <si>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</si>
  <si>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</si>
  <si>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</si>
  <si>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</si>
  <si>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</si>
  <si>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</si>
  <si>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</si>
  <si>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</si>
  <si>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</si>
  <si>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</si>
  <si>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</si>
  <si>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</si>
  <si>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</si>
  <si>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</si>
  <si>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</si>
  <si>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</si>
  <si>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</si>
  <si>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</si>
  <si>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</si>
  <si>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1976</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</si>
  <si>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</si>
  <si>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</si>
  <si>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</si>
  <si>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</si>
  <si>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</si>
  <si>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</si>
  <si>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</si>
  <si>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</si>
  <si>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</si>
  <si>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</si>
  <si>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</si>
  <si>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</si>
  <si>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PH-AIP</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</si>
  <si>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</si>
  <si>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</si>
  <si>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</si>
  <si>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</si>
  <si>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</si>
  <si>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</si>
  <si>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Ameur el Ain, Algeria</t>
  </si>
  <si>
    <t>Dewoitine D-342</t>
  </si>
  <si>
    <t>F-ARIZ</t>
  </si>
  <si>
    <t>Douglas C-47</t>
  </si>
  <si>
    <t>69</t>
  </si>
  <si>
    <t>Crashed while attempting to land after losing oil pressure on one engine.</t>
  </si>
  <si>
    <t>09:30</t>
  </si>
  <si>
    <t>Near Coamo, Puerto Rico</t>
  </si>
  <si>
    <t>Caomo - San Juan</t>
  </si>
  <si>
    <t>Douglas C-39-DO  (DC-2)</t>
  </si>
  <si>
    <t>38-524</t>
  </si>
  <si>
    <t>2081</t>
  </si>
  <si>
    <t>The aircraft made a wide descending turn with engines running roughly and crashed into a hill.</t>
  </si>
  <si>
    <t>19:05</t>
  </si>
  <si>
    <t>Botwood, Newfoundland</t>
  </si>
  <si>
    <t>American Export Airlines</t>
  </si>
  <si>
    <t>71</t>
  </si>
  <si>
    <t>New York - Botwood - Foynes, Ireland</t>
  </si>
  <si>
    <t>Sirkorsky 44A (flying boat)</t>
  </si>
  <si>
    <t>NC41880</t>
  </si>
  <si>
    <t>4401</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</si>
  <si>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</si>
  <si>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7208</t>
  </si>
  <si>
    <t>D-AYGX</t>
  </si>
  <si>
    <t>17:15</t>
  </si>
  <si>
    <t>Palm Springs, California</t>
  </si>
  <si>
    <t>American Airlines / Military - USAF</t>
  </si>
  <si>
    <t>28</t>
  </si>
  <si>
    <t>Palm Springs - New York City</t>
  </si>
  <si>
    <t>Douglas DC-3 / Boeing B-34</t>
  </si>
  <si>
    <t>NC16017</t>
  </si>
  <si>
    <t>1555</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</si>
  <si>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</si>
  <si>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</si>
  <si>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</si>
  <si>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</si>
  <si>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01:22</t>
  </si>
  <si>
    <t>Fairfield, Utah</t>
  </si>
  <si>
    <t>Western Airlines</t>
  </si>
  <si>
    <t>13</t>
  </si>
  <si>
    <t>Salt Lake - Las Vegas - Burbank</t>
  </si>
  <si>
    <t>NC16060</t>
  </si>
  <si>
    <t>1900</t>
  </si>
  <si>
    <t>Crashed after performing a violent maneuver.  Failure of the left, or possibly both wing tips and of the horizontal  tail  surfaces as a result of a sever pull-up which caused unusual and  abnormally high air loads. The reason the pull-up maneuver was not determined.</t>
  </si>
  <si>
    <t>Wien, Vienna</t>
  </si>
  <si>
    <t>DLL</t>
  </si>
  <si>
    <t>OY-DAL</t>
  </si>
  <si>
    <t>5610</t>
  </si>
  <si>
    <t>River Tagus, Lisbon, Portugal</t>
  </si>
  <si>
    <t>Short S-26 (flying boat)</t>
  </si>
  <si>
    <t>G-AFCK</t>
  </si>
  <si>
    <t>S-873</t>
  </si>
  <si>
    <t>Near Paramarino, Dutch Guyana</t>
  </si>
  <si>
    <t>Douglas C-54A</t>
  </si>
  <si>
    <t>42-32939</t>
  </si>
  <si>
    <t>Crashed along the coast of South American while en route to Africa.</t>
  </si>
  <si>
    <t>Off the Brazilian coast,  AtlantiOcean</t>
  </si>
  <si>
    <t>Accra, Ghana - Natal, Brazil</t>
  </si>
  <si>
    <t>Consolidated C-87</t>
  </si>
  <si>
    <t>41-1708</t>
  </si>
  <si>
    <t>Disappeared while en route and never found.</t>
  </si>
  <si>
    <t>Ukiah, California</t>
  </si>
  <si>
    <t>Hawaii - San Francisco</t>
  </si>
  <si>
    <t>NC14715</t>
  </si>
  <si>
    <t>557</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</si>
  <si>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</si>
  <si>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</si>
  <si>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</si>
  <si>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</si>
  <si>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</si>
  <si>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</si>
  <si>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</si>
  <si>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</si>
  <si>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</si>
  <si>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</si>
  <si>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</si>
  <si>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</si>
  <si>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</si>
  <si>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</si>
  <si>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</si>
  <si>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</si>
  <si>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06:47</t>
  </si>
  <si>
    <t>Lisbon, Portugal</t>
  </si>
  <si>
    <t>New York City - Lisbon</t>
  </si>
  <si>
    <t>Boeing B-314 (flying boat)</t>
  </si>
  <si>
    <t>NC18603</t>
  </si>
  <si>
    <t>1990</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</si>
  <si>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</si>
  <si>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</si>
  <si>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</si>
  <si>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</si>
  <si>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</si>
  <si>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</si>
  <si>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</si>
  <si>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</si>
  <si>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</si>
  <si>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</si>
  <si>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A65-2</t>
  </si>
  <si>
    <t>6149</t>
  </si>
  <si>
    <t>The aircraft, taking off in darkness and poor visibility, crashed in heavy timber and caught fire.</t>
  </si>
  <si>
    <t>Off Port Moresby, New Guinea</t>
  </si>
  <si>
    <t>Short S-23</t>
  </si>
  <si>
    <t>VH-ADU</t>
  </si>
  <si>
    <t>S-844</t>
  </si>
  <si>
    <t>Stalled and crashed in poor weather into the water during an emergency landing on the open sea. Broke up in heavy seas.</t>
  </si>
  <si>
    <t>11:00</t>
  </si>
  <si>
    <t>Off the coast of France</t>
  </si>
  <si>
    <t>Lisbon - London</t>
  </si>
  <si>
    <t>G-AGBB</t>
  </si>
  <si>
    <t>1590</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</si>
  <si>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</si>
  <si>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</si>
  <si>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</si>
  <si>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</si>
  <si>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</si>
  <si>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9374</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</si>
  <si>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</si>
  <si>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</si>
  <si>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</si>
  <si>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</si>
  <si>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</si>
  <si>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</si>
  <si>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</si>
  <si>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</si>
  <si>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</si>
  <si>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</si>
  <si>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</si>
  <si>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</si>
  <si>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</si>
  <si>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</si>
  <si>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Sunderland 3 (flying boat)</t>
  </si>
  <si>
    <t>G-AGES</t>
  </si>
  <si>
    <t>22:43</t>
  </si>
  <si>
    <t>Trammel, Kentucky</t>
  </si>
  <si>
    <t>63</t>
  </si>
  <si>
    <t>Cleveland - Memphis</t>
  </si>
  <si>
    <t>NC16014</t>
  </si>
  <si>
    <t>1552</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</si>
  <si>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</si>
  <si>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</si>
  <si>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</si>
  <si>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</si>
  <si>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</si>
  <si>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</si>
  <si>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</si>
  <si>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</si>
  <si>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</si>
  <si>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4212</t>
  </si>
  <si>
    <t>Crashed into the ocean.</t>
  </si>
  <si>
    <t>Fort Hertz, China</t>
  </si>
  <si>
    <t>48</t>
  </si>
  <si>
    <t>The cargo plane was shot down by Japanese fighters.</t>
  </si>
  <si>
    <t>VASP</t>
  </si>
  <si>
    <t>PP-SPD</t>
  </si>
  <si>
    <t>5459</t>
  </si>
  <si>
    <t>Struck a Naval Academy building while attemptin to take off.  The plane then broke in two and fell into the harbor. The plane was named 'City of Rio de Janiero.'</t>
  </si>
  <si>
    <t>16:00</t>
  </si>
  <si>
    <t>Off Galveston, Texas</t>
  </si>
  <si>
    <t>Boeing B-17F / Boeing B-17F</t>
  </si>
  <si>
    <t>42-4621/42-6031</t>
  </si>
  <si>
    <t>Midair collision over the Gulf of Mexico while flying in formation. Eleven killed on each plane.</t>
  </si>
  <si>
    <t>08:50</t>
  </si>
  <si>
    <t>Near Maxton, North Carolina</t>
  </si>
  <si>
    <t>Douglas C-53D-DO</t>
  </si>
  <si>
    <t>42-68729</t>
  </si>
  <si>
    <t>11656</t>
  </si>
  <si>
    <t>Crashed into a wooded area after nearly colliding with a glider being towed by another aircraft.  The evasive maneuver caused the aircraft to stall and crash.</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</si>
  <si>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</si>
  <si>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</si>
  <si>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</si>
  <si>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</si>
  <si>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</si>
  <si>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</si>
  <si>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</si>
  <si>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</si>
  <si>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</si>
  <si>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</si>
  <si>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</si>
  <si>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St. Donat, Quebec, Canada</t>
  </si>
  <si>
    <t>Military - Royal Canadian Air Force</t>
  </si>
  <si>
    <t>The plane crashed in a snowstorm, on a cliff near the summit of Black Mountain, 60 miles north of its destination, Montreal. The wreckage was located three years later.</t>
  </si>
  <si>
    <t>Hallo, Sweden</t>
  </si>
  <si>
    <t>AB Aerotransport</t>
  </si>
  <si>
    <t>SE-BAG</t>
  </si>
  <si>
    <t>2132</t>
  </si>
  <si>
    <t>Shot down by a Ju88, German military aircraft.</t>
  </si>
  <si>
    <t>20:20</t>
  </si>
  <si>
    <t>Columbus, Georgia</t>
  </si>
  <si>
    <t>42-5677</t>
  </si>
  <si>
    <t>7371</t>
  </si>
  <si>
    <t>Stalled when it was making a descending turn during a parachute exercise.</t>
  </si>
  <si>
    <t>Poona, India</t>
  </si>
  <si>
    <t>Military - Indian Air Force</t>
  </si>
  <si>
    <t>Crashed into a village.</t>
  </si>
  <si>
    <t>59</t>
  </si>
  <si>
    <t>The cargo plane crashed short of the runway in poor weather conditions.</t>
  </si>
  <si>
    <t>A navigational error caused the cargo plane to strike a mountain.</t>
  </si>
  <si>
    <t>Port Moresby, New Guinea</t>
  </si>
  <si>
    <t>Lockheed L-18-56 Lodestar</t>
  </si>
  <si>
    <t>VH-CAB</t>
  </si>
  <si>
    <t>Flew into a hill shortly after talking off from Ward's Strip operated by Qantas for Allied Directorate of Air Transport.</t>
  </si>
  <si>
    <t>Suifu, China</t>
  </si>
  <si>
    <t>83</t>
  </si>
  <si>
    <t>The cargo plane struck a mountain while attempting a go-around.</t>
  </si>
  <si>
    <t>09:20</t>
  </si>
  <si>
    <t>Canal Creek, Australia</t>
  </si>
  <si>
    <t>Douglas C-47A-60-DL</t>
  </si>
  <si>
    <t>43-30742</t>
  </si>
  <si>
    <t>13893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</si>
  <si>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</si>
  <si>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</si>
  <si>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</si>
  <si>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</si>
  <si>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</si>
  <si>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</si>
  <si>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</si>
  <si>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D-ADQW</t>
  </si>
  <si>
    <t>640610</t>
  </si>
  <si>
    <t>23:36</t>
  </si>
  <si>
    <t>Memphis, Tennessee</t>
  </si>
  <si>
    <t>Little Rock - Memphis</t>
  </si>
  <si>
    <t>NC21767</t>
  </si>
  <si>
    <t>2166</t>
  </si>
  <si>
    <t>The aircraft crashed into a river and sank ,18 miles southwest of Memphis, in a snowstorm, while en route from Little Rock. Cause undetermined.</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</si>
  <si>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</si>
  <si>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</si>
  <si>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</si>
  <si>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</si>
  <si>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</si>
  <si>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</si>
  <si>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</si>
  <si>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</si>
  <si>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</si>
  <si>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</si>
  <si>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</si>
  <si>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</si>
  <si>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</si>
  <si>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</si>
  <si>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</si>
  <si>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</si>
  <si>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</si>
  <si>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</si>
  <si>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</si>
  <si>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</si>
  <si>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D-AAIG</t>
  </si>
  <si>
    <t>2095</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</si>
  <si>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</si>
  <si>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</si>
  <si>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</si>
  <si>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</si>
  <si>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</si>
  <si>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</si>
  <si>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</si>
  <si>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</si>
  <si>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01:30</t>
  </si>
  <si>
    <t>Carentan, France</t>
  </si>
  <si>
    <t>42-101035</t>
  </si>
  <si>
    <t>19498</t>
  </si>
  <si>
    <t>Shot down by anti-aircraft fire during the Normandy invasion.</t>
  </si>
  <si>
    <t>Flamanville, France</t>
  </si>
  <si>
    <t>Douglas C-47A</t>
  </si>
  <si>
    <t>42-100905</t>
  </si>
  <si>
    <t>19368</t>
  </si>
  <si>
    <t>01:15</t>
  </si>
  <si>
    <t>Barneville, France</t>
  </si>
  <si>
    <t>42-93095</t>
  </si>
  <si>
    <t>112969</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</si>
  <si>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</si>
  <si>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</si>
  <si>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</si>
  <si>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</si>
  <si>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</si>
  <si>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</si>
  <si>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</si>
  <si>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</si>
  <si>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</si>
  <si>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</si>
  <si>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</si>
  <si>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a river.</t>
  </si>
  <si>
    <t>03:00</t>
  </si>
  <si>
    <t>North AtlantiOcean</t>
  </si>
  <si>
    <t>England - Long Island, N.Y.</t>
  </si>
  <si>
    <t>Douglas C-54A-DO (DC-4)</t>
  </si>
  <si>
    <t>42-107470</t>
  </si>
  <si>
    <t>7489</t>
  </si>
  <si>
    <t>Disappeared while en route from Iceland to Newfoundland.</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</si>
  <si>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</si>
  <si>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</si>
  <si>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</si>
  <si>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</si>
  <si>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</si>
  <si>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</si>
  <si>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PacifiOcean</t>
  </si>
  <si>
    <t>Consolidated Catalina PB2Y-3R</t>
  </si>
  <si>
    <t>7233</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</si>
  <si>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</si>
  <si>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</si>
  <si>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</si>
  <si>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</si>
  <si>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</si>
  <si>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</si>
  <si>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Crashed in a severe thunderstorm after possibly being hit by lightning and losing both engines.</t>
  </si>
  <si>
    <t>13:20</t>
  </si>
  <si>
    <t>Off Antilla, Cuba</t>
  </si>
  <si>
    <t>218</t>
  </si>
  <si>
    <t>Antilla - Miami</t>
  </si>
  <si>
    <t>NC823M</t>
  </si>
  <si>
    <t>4201</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</si>
  <si>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</si>
  <si>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</si>
  <si>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</si>
  <si>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</si>
  <si>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</si>
  <si>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</si>
  <si>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</si>
  <si>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</si>
  <si>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</si>
  <si>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</si>
  <si>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</si>
  <si>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Douglas C-54A-DC (DC-4)</t>
  </si>
  <si>
    <t>42-72171</t>
  </si>
  <si>
    <t>10276</t>
  </si>
  <si>
    <t>Crashed into a residential area in poor visiblility while attemping to land after a trans-Atlantiflilght.</t>
  </si>
  <si>
    <t>PP-PBI</t>
  </si>
  <si>
    <t>2114</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</si>
  <si>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</si>
  <si>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</si>
  <si>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</si>
  <si>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</si>
  <si>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</si>
  <si>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</si>
  <si>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</si>
  <si>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</si>
  <si>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scientifiexpedition found the wreckage in January 1989, 65 km northwest from Cairns at a height of 1,200 meters.</t>
  </si>
  <si>
    <t>07:42</t>
  </si>
  <si>
    <t>Alaska</t>
  </si>
  <si>
    <t>U. S. Air Force</t>
  </si>
  <si>
    <t>Elmindorf AFB, Anchorage - Ladd Field, Fairbanks</t>
  </si>
  <si>
    <t>Douglas C-47A-90-DL</t>
  </si>
  <si>
    <t>43-15738</t>
  </si>
  <si>
    <t>20204</t>
  </si>
  <si>
    <t>Struck the side of a mountain while in full flight. Cause unknown but weather conditions suspected.</t>
  </si>
  <si>
    <t>Rio Doce, Brazil</t>
  </si>
  <si>
    <t>PP-PBH</t>
  </si>
  <si>
    <t>2113</t>
  </si>
  <si>
    <t>Near Dijon, France</t>
  </si>
  <si>
    <t>Stuttgart - Barcelona</t>
  </si>
  <si>
    <t>Focke-Wulf FW 200</t>
  </si>
  <si>
    <t>D-AMHL</t>
  </si>
  <si>
    <t>Missing on a flight from France to Spain. Shot down by an American Bristol Beau allied night fighter.</t>
  </si>
  <si>
    <t>Texas</t>
  </si>
  <si>
    <t>Boeing TB-29A Super Fortress</t>
  </si>
  <si>
    <t>44-69943</t>
  </si>
  <si>
    <t>Near Sadiya, India</t>
  </si>
  <si>
    <t>Dinjan - Suifu</t>
  </si>
  <si>
    <t>101</t>
  </si>
  <si>
    <t>Both wing of the cargo plane separated from the fuselage after the aircraft penetrated a thunderstorm.</t>
  </si>
  <si>
    <t>Bosnia</t>
  </si>
  <si>
    <t>D-AUSS</t>
  </si>
  <si>
    <t>641382</t>
  </si>
  <si>
    <t>Sydney, Australia</t>
  </si>
  <si>
    <t>VH-ABB</t>
  </si>
  <si>
    <t>S-877</t>
  </si>
  <si>
    <t>On final approach with one engine shut-down, stalled 10 ft above the water and hull ruptured on impact.</t>
  </si>
  <si>
    <t>Telemark, Norway</t>
  </si>
  <si>
    <t>D-ADQV</t>
  </si>
  <si>
    <t>640608</t>
  </si>
  <si>
    <t>Crashed into a mountain in poor weather conditions.</t>
  </si>
  <si>
    <t>D-ASHE</t>
  </si>
  <si>
    <t>640601</t>
  </si>
  <si>
    <t>Shot down by British Mosquito fighters.</t>
  </si>
  <si>
    <t>15:40</t>
  </si>
  <si>
    <t>Birkenhead, England</t>
  </si>
  <si>
    <t>Liverpool - New York</t>
  </si>
  <si>
    <t>Consolidated B24H</t>
  </si>
  <si>
    <t>42-50347</t>
  </si>
  <si>
    <t>Broke-up in flight either due to an explosion or catastrophistructural failure of the aircraft.</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</si>
  <si>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</si>
  <si>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</si>
  <si>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</si>
  <si>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</si>
  <si>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</si>
  <si>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</si>
  <si>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</si>
  <si>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15:10</t>
  </si>
  <si>
    <t>Lewes, England</t>
  </si>
  <si>
    <t>43-15046</t>
  </si>
  <si>
    <t>19512</t>
  </si>
  <si>
    <t>Flying in low overcast, the aircraft struck a hill, exploded and burned.</t>
  </si>
  <si>
    <t>Tegucigalpa, Nicaragua</t>
  </si>
  <si>
    <t>XH-TAN</t>
  </si>
  <si>
    <t>Kenya</t>
  </si>
  <si>
    <t>BOAC</t>
  </si>
  <si>
    <t>G-AGBW</t>
  </si>
  <si>
    <t>D-ARHW</t>
  </si>
  <si>
    <t>2994</t>
  </si>
  <si>
    <t>Shot down by a German patrol boat.</t>
  </si>
  <si>
    <t>Dinjan, China</t>
  </si>
  <si>
    <t>56</t>
  </si>
  <si>
    <t>The cargo plane flew into Digboi Mountain after losing both engines.</t>
  </si>
  <si>
    <t>00:54</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</si>
  <si>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</si>
  <si>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</si>
  <si>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</si>
  <si>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</si>
  <si>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</si>
  <si>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</si>
  <si>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</si>
  <si>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</si>
  <si>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</si>
  <si>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</si>
  <si>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</si>
  <si>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</si>
  <si>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</si>
  <si>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</si>
  <si>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</si>
  <si>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21:16</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</si>
  <si>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</si>
  <si>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</si>
  <si>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</si>
  <si>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</si>
  <si>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</si>
  <si>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</si>
  <si>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</si>
  <si>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</si>
  <si>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</si>
  <si>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</si>
  <si>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</si>
  <si>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</si>
  <si>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</si>
  <si>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</si>
  <si>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</si>
  <si>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Redesdale, Australia</t>
  </si>
  <si>
    <t>VH-UYY</t>
  </si>
  <si>
    <t>Near Montieri, Italy</t>
  </si>
  <si>
    <t>41-18603</t>
  </si>
  <si>
    <t>4728</t>
  </si>
  <si>
    <t>Crashed into a hill after encountering a fog bank and not climbing in sufficient time to avoid the terrain.</t>
  </si>
  <si>
    <t>10:05</t>
  </si>
  <si>
    <t>Nunters Burgh, England</t>
  </si>
  <si>
    <t>Douglas C-47 Dakota</t>
  </si>
  <si>
    <t>KG630</t>
  </si>
  <si>
    <t>13390</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</si>
  <si>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</si>
  <si>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</si>
  <si>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</si>
  <si>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</si>
  <si>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</si>
  <si>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</si>
  <si>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</si>
  <si>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Lockheed 18 Loadstar</t>
  </si>
  <si>
    <t>PP-NAE</t>
  </si>
  <si>
    <t>2149</t>
  </si>
  <si>
    <t>Casablanca, Morocco</t>
  </si>
  <si>
    <t>Military - United States Army Air Force</t>
  </si>
  <si>
    <t>Curtiss C-46A</t>
  </si>
  <si>
    <t>42-107377</t>
  </si>
  <si>
    <t>27064</t>
  </si>
  <si>
    <t>02:25</t>
  </si>
  <si>
    <t>Marion, Virginia</t>
  </si>
  <si>
    <t>New York City - Los Angeles</t>
  </si>
  <si>
    <t>N18142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</si>
  <si>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</si>
  <si>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</si>
  <si>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</si>
  <si>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</si>
  <si>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</si>
  <si>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</si>
  <si>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</si>
  <si>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</si>
  <si>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</si>
  <si>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</si>
  <si>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</si>
  <si>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</si>
  <si>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</si>
  <si>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</si>
  <si>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</si>
  <si>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</si>
  <si>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</si>
  <si>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</si>
  <si>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</si>
  <si>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D-ANAJ</t>
  </si>
  <si>
    <t>Missing on an evacuation flight from Berlin to Munich.</t>
  </si>
  <si>
    <t>06:40</t>
  </si>
  <si>
    <t>Sweetwater, Texas</t>
  </si>
  <si>
    <t>Midland, TX - Nashville, TN</t>
  </si>
  <si>
    <t>41-18451</t>
  </si>
  <si>
    <t>4513</t>
  </si>
  <si>
    <t>Broke-up after entering an area of thunderstorms. Initial structural failure involved the elevator followed by the entire aircraft.</t>
  </si>
  <si>
    <t>Munchen, Germany</t>
  </si>
  <si>
    <t>D-ASHH</t>
  </si>
  <si>
    <t>North Barrule, Isle of Man, England</t>
  </si>
  <si>
    <t>Ridgewell - Nutts Corner</t>
  </si>
  <si>
    <t>B17G Flying Fortress</t>
  </si>
  <si>
    <t>43-38856</t>
  </si>
  <si>
    <t>12:40</t>
  </si>
  <si>
    <t>Washington D.C.</t>
  </si>
  <si>
    <t>Page Airways</t>
  </si>
  <si>
    <t>Washington, D.C. - New York, Ny</t>
  </si>
  <si>
    <t>NC33328</t>
  </si>
  <si>
    <t>2221</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</si>
  <si>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</si>
  <si>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</si>
  <si>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</si>
  <si>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</si>
  <si>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</si>
  <si>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</si>
  <si>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</si>
  <si>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</si>
  <si>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</si>
  <si>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</si>
  <si>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</si>
  <si>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</si>
  <si>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</si>
  <si>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</si>
  <si>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</si>
  <si>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</si>
  <si>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</si>
  <si>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</si>
  <si>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The aircraft went in to a spin and crashed in a wooded area and caught fire.</t>
  </si>
  <si>
    <t>Netherlands, New Guinea</t>
  </si>
  <si>
    <t>Douglas C-47B-DK</t>
  </si>
  <si>
    <t>43-49788</t>
  </si>
  <si>
    <t>27049</t>
  </si>
  <si>
    <t>Off Drewin, Ivory Coast</t>
  </si>
  <si>
    <t>Accra, Ghana - Monrovia, Liberia</t>
  </si>
  <si>
    <t>Douglas C-47B-dK</t>
  </si>
  <si>
    <t>44-76406</t>
  </si>
  <si>
    <t>32738</t>
  </si>
  <si>
    <t>Disappeared off the Atlanticoast after sending a distress message. A witness observed the plane hit the water at a 45 degree angle. No wreckage or bodies were ever found.</t>
  </si>
  <si>
    <t>81</t>
  </si>
  <si>
    <t>The aircraft crashed into a mountain in the Carstenz Range at an altitude of 14,200 ft. The wreckage was discovered in December 1970.</t>
  </si>
  <si>
    <t>Gealdton, Australia</t>
  </si>
  <si>
    <t>MaRobertson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</si>
  <si>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</si>
  <si>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</si>
  <si>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</si>
  <si>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</si>
  <si>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</si>
  <si>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</si>
  <si>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</si>
  <si>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</si>
  <si>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</si>
  <si>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</si>
  <si>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Montreal, Canada - England</t>
  </si>
  <si>
    <t>JT982</t>
  </si>
  <si>
    <t>Disappeared on a trans-Atlantiflight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</si>
  <si>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</si>
  <si>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</si>
  <si>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</si>
  <si>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</si>
  <si>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</si>
  <si>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</si>
  <si>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</si>
  <si>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</si>
  <si>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</si>
  <si>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</si>
  <si>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</si>
  <si>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</si>
  <si>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</si>
  <si>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</si>
  <si>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</si>
  <si>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</si>
  <si>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</si>
  <si>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</si>
  <si>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1723</t>
  </si>
  <si>
    <t>Crashed into mountainous terrain.</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</si>
  <si>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</si>
  <si>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</si>
  <si>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</si>
  <si>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</si>
  <si>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</si>
  <si>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</si>
  <si>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</si>
  <si>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</si>
  <si>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</si>
  <si>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</si>
  <si>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</si>
  <si>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</si>
  <si>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</si>
  <si>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</si>
  <si>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</si>
  <si>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</si>
  <si>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</si>
  <si>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</si>
  <si>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</si>
  <si>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</si>
  <si>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</si>
  <si>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</si>
  <si>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</si>
  <si>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</si>
  <si>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</si>
  <si>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</si>
  <si>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</si>
  <si>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</si>
  <si>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Failed to gain altitude while taking off, struck trees, lost both wings, exploded and burned. Engine failure.</t>
  </si>
  <si>
    <t>Puncak Jaya, Papua New Guinea</t>
  </si>
  <si>
    <t>Douglas C-47B-5-DK</t>
  </si>
  <si>
    <t>A65-61</t>
  </si>
  <si>
    <t>14554/25999</t>
  </si>
  <si>
    <t>Near Chihkiang, China</t>
  </si>
  <si>
    <t>Curtiss C-46D</t>
  </si>
  <si>
    <t>42-101183</t>
  </si>
  <si>
    <t>30638</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</si>
  <si>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</si>
  <si>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</si>
  <si>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</si>
  <si>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</si>
  <si>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</si>
  <si>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</si>
  <si>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</si>
  <si>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12:50</t>
  </si>
  <si>
    <t>Elvetham, England</t>
  </si>
  <si>
    <t>England - Prague</t>
  </si>
  <si>
    <t>Consolidated LB-40-A Liberator</t>
  </si>
  <si>
    <t>Cashed and burned shortly after takeoff after experiencing an engine fire in the No. 2 engine.</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</si>
  <si>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</si>
  <si>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</si>
  <si>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</si>
  <si>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</si>
  <si>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</si>
  <si>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</si>
  <si>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</si>
  <si>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</si>
  <si>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</si>
  <si>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</si>
  <si>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</si>
  <si>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</si>
  <si>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11:30</t>
  </si>
  <si>
    <t>Near Peking, China</t>
  </si>
  <si>
    <t>Hankou - Peking</t>
  </si>
  <si>
    <t>Curtiss-Wright C-46F-CU</t>
  </si>
  <si>
    <t>44-78591</t>
  </si>
  <si>
    <t>22414</t>
  </si>
  <si>
    <t>Struck a radio transmission tower while on approach for landing at Nanyman field.</t>
  </si>
  <si>
    <t>Timor Sea, AtlantiOcean</t>
  </si>
  <si>
    <t>Ambon, Indonesia - Darwin, Australia</t>
  </si>
  <si>
    <t>Douglas C-47B</t>
  </si>
  <si>
    <t>A65-83</t>
  </si>
  <si>
    <t>16127/32875</t>
  </si>
  <si>
    <t>Between Shanghi and Canton, China</t>
  </si>
  <si>
    <t>Shanghai - Canton</t>
  </si>
  <si>
    <t>Near Chiringa, India</t>
  </si>
  <si>
    <t>KJ957</t>
  </si>
  <si>
    <t>14804/26249</t>
  </si>
  <si>
    <t>Penetrated a thunderstorm and broke-up.</t>
  </si>
  <si>
    <t>Tarapoto, Peru</t>
  </si>
  <si>
    <t>Faucett</t>
  </si>
  <si>
    <t>Faucett F-19</t>
  </si>
  <si>
    <t>OB-PAG-139</t>
  </si>
  <si>
    <t>24</t>
  </si>
  <si>
    <t>19:15</t>
  </si>
  <si>
    <t>Chihchiang, China</t>
  </si>
  <si>
    <t>Curtiss-Wright C-46A-CK</t>
  </si>
  <si>
    <t>43-47228</t>
  </si>
  <si>
    <t>299</t>
  </si>
  <si>
    <t>Crashed and burned on takeoff striking a hill.  Possible engine failure or overloading.</t>
  </si>
  <si>
    <t>15:30</t>
  </si>
  <si>
    <t>Herrenalb, Germany</t>
  </si>
  <si>
    <t>42-93041</t>
  </si>
  <si>
    <t>12909</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</si>
  <si>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</si>
  <si>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</si>
  <si>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</si>
  <si>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</si>
  <si>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</si>
  <si>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</si>
  <si>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</si>
  <si>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</si>
  <si>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</si>
  <si>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</si>
  <si>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</si>
  <si>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</si>
  <si>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</si>
  <si>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</si>
  <si>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</si>
  <si>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</si>
  <si>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</si>
  <si>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</si>
  <si>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</si>
  <si>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</si>
  <si>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</si>
  <si>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</si>
  <si>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</si>
  <si>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</si>
  <si>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</si>
  <si>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</si>
  <si>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</si>
  <si>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</si>
  <si>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09:14</t>
  </si>
  <si>
    <t>New Britain Island, New Guinea</t>
  </si>
  <si>
    <t>Douglas C-47 Dakota-DK</t>
  </si>
  <si>
    <t>A6554</t>
  </si>
  <si>
    <t>26640</t>
  </si>
  <si>
    <t>Crashed into a 7,000 ft. mountain, 150 feet below the ridge, shortly after taking off.</t>
  </si>
  <si>
    <t>White's Farm, England</t>
  </si>
  <si>
    <t>KH126</t>
  </si>
  <si>
    <t>The aircraft crashed into a hill shortly after takeoff after and  making a turn, before reaching the prescribed altitude.</t>
  </si>
  <si>
    <t>13:30</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</si>
  <si>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</si>
  <si>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</si>
  <si>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</si>
  <si>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</si>
  <si>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</si>
  <si>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</si>
  <si>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</si>
  <si>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</si>
  <si>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</si>
  <si>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</si>
  <si>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</si>
  <si>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</si>
  <si>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</si>
  <si>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</si>
  <si>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</si>
  <si>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Bangui, French Equatorial Africa</t>
  </si>
  <si>
    <t>F-BALV</t>
  </si>
  <si>
    <t>2380</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</si>
  <si>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</si>
  <si>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</si>
  <si>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</si>
  <si>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</si>
  <si>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</si>
  <si>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</si>
  <si>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</si>
  <si>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</si>
  <si>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</si>
  <si>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</si>
  <si>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</si>
  <si>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</si>
  <si>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</si>
  <si>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</si>
  <si>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</si>
  <si>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18:25</t>
  </si>
  <si>
    <t>Marseilles, France</t>
  </si>
  <si>
    <t>KN557</t>
  </si>
  <si>
    <t>33171</t>
  </si>
  <si>
    <t>11:03</t>
  </si>
  <si>
    <t>Cheshire, Connecticut</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</si>
  <si>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</si>
  <si>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</si>
  <si>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</si>
  <si>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</si>
  <si>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</si>
  <si>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</si>
  <si>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</si>
  <si>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</si>
  <si>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</si>
  <si>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</si>
  <si>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</si>
  <si>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</si>
  <si>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</si>
  <si>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</si>
  <si>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</si>
  <si>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</si>
  <si>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</si>
  <si>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</si>
  <si>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</si>
  <si>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</si>
  <si>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</si>
  <si>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</si>
  <si>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</si>
  <si>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</si>
  <si>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</si>
  <si>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</si>
  <si>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</si>
  <si>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</si>
  <si>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</si>
  <si>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</si>
  <si>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Dallas - Tucon - San Diego</t>
  </si>
  <si>
    <t>Douglas DC-3-227B</t>
  </si>
  <si>
    <t>NC21799</t>
  </si>
  <si>
    <t>2203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</si>
  <si>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</si>
  <si>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</si>
  <si>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</si>
  <si>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</si>
  <si>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</si>
  <si>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</si>
  <si>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</si>
  <si>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</si>
  <si>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</si>
  <si>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</si>
  <si>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</si>
  <si>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</si>
  <si>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</si>
  <si>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</si>
  <si>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</si>
  <si>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</si>
  <si>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</si>
  <si>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</si>
  <si>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</si>
  <si>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</si>
  <si>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</si>
  <si>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</si>
  <si>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</si>
  <si>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The aircraft lost its right wing and disintegrated over Donner Summit for reasons unknown.</t>
  </si>
  <si>
    <t>Ceylon, Cocos Islands, Indian Ocean</t>
  </si>
  <si>
    <t>British Overseas Airways /Qantas</t>
  </si>
  <si>
    <t>Karachi - Australia</t>
  </si>
  <si>
    <t>Avro 691 Lancastrian 1</t>
  </si>
  <si>
    <t>G-AGLX</t>
  </si>
  <si>
    <t>1178</t>
  </si>
  <si>
    <t>Disappeared between Ceylon and the Cocos Islands while en route. Aircraft owned by BOAC and operated by both airlines on Sydney-London services (BOAC crews operated London-Karachi and Qantas crews Karachi-Sydney).</t>
  </si>
  <si>
    <t>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</si>
  <si>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</si>
  <si>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</si>
  <si>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</si>
  <si>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</si>
  <si>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</si>
  <si>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</si>
  <si>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</si>
  <si>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Liberiad, Nicaragua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</si>
  <si>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</si>
  <si>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</si>
  <si>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</si>
  <si>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</si>
  <si>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</si>
  <si>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</si>
  <si>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</si>
  <si>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</si>
  <si>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</si>
  <si>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</si>
  <si>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</si>
  <si>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</si>
  <si>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</si>
  <si>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</si>
  <si>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</si>
  <si>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</si>
  <si>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t>
  </si>
  <si>
    <t>Oslo - Stockholm</t>
  </si>
  <si>
    <t>LN-LAB</t>
  </si>
  <si>
    <t>6048</t>
  </si>
  <si>
    <t>Crashed into Oslo Fjord shortly after takeoff.</t>
  </si>
  <si>
    <t>07:40</t>
  </si>
  <si>
    <t>Off Amalfi, Italy</t>
  </si>
  <si>
    <t>Cairo - Rome</t>
  </si>
  <si>
    <t>Douglas C-54-DO (DC-4)</t>
  </si>
  <si>
    <t>44-9078</t>
  </si>
  <si>
    <t>27304</t>
  </si>
  <si>
    <t>A fire of undetermined origin erupted in the cockpit. The crew  was unable to control the smoke and flames, lost control and the aircraft and crashed. Eight aboard parachuted to safety.</t>
  </si>
  <si>
    <t>Near Abeokuta, Nigeria</t>
  </si>
  <si>
    <t>Kano - Ikeja</t>
  </si>
  <si>
    <t>KG747</t>
  </si>
  <si>
    <t>25291</t>
  </si>
  <si>
    <t>Flying low to avoid poor weather, the aircraft crashed while en route from Kano to Ikeja.</t>
  </si>
  <si>
    <t>Taboga Island, Panama</t>
  </si>
  <si>
    <t>Douglas C-54D-DC (DC-4)</t>
  </si>
  <si>
    <t>43-17231</t>
  </si>
  <si>
    <t>22181</t>
  </si>
  <si>
    <t>Crashed into a summit after flying below the prescribed altitude.</t>
  </si>
  <si>
    <t>Off Malaya</t>
  </si>
  <si>
    <t>KJ918</t>
  </si>
  <si>
    <t>14641/26086</t>
  </si>
  <si>
    <t>Disappeared.</t>
  </si>
  <si>
    <t>Pau, France</t>
  </si>
  <si>
    <t>Junkers Ju-52/3m</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</si>
  <si>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</si>
  <si>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</si>
  <si>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</si>
  <si>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</si>
  <si>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</si>
  <si>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</si>
  <si>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</si>
  <si>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</si>
  <si>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</si>
  <si>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</si>
  <si>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</si>
  <si>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</si>
  <si>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</si>
  <si>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</si>
  <si>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</si>
  <si>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</si>
  <si>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</si>
  <si>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</si>
  <si>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airfiend shortly after takeoff due to engine failure.</t>
  </si>
  <si>
    <t>Cuenca, Ecuador</t>
  </si>
  <si>
    <t>ANDESA</t>
  </si>
  <si>
    <t>Guayaquil - Cuenca</t>
  </si>
  <si>
    <t>Curtiss C-46D-10-CU</t>
  </si>
  <si>
    <t>HC-SCA</t>
  </si>
  <si>
    <t>32982</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</si>
  <si>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</si>
  <si>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</si>
  <si>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</si>
  <si>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</si>
  <si>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</si>
  <si>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</si>
  <si>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</si>
  <si>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</si>
  <si>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</si>
  <si>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</si>
  <si>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</si>
  <si>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</si>
  <si>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</si>
  <si>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33219</t>
  </si>
  <si>
    <t>Crashed into a swamp soon after taking off after suffering structural failure of the left wing in adverse weather conditions.</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</si>
  <si>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</si>
  <si>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</si>
  <si>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</si>
  <si>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</si>
  <si>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</si>
  <si>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</si>
  <si>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</si>
  <si>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</si>
  <si>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</si>
  <si>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</si>
  <si>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</si>
  <si>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</si>
  <si>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</si>
  <si>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</si>
  <si>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</si>
  <si>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G-AGMF</t>
  </si>
  <si>
    <t>1186</t>
  </si>
  <si>
    <t>Descended through clouds and crashed. Premature descent by the crew without establishing their position.  Training flight.</t>
  </si>
  <si>
    <t>04:19</t>
  </si>
  <si>
    <t>Moline, Illinois</t>
  </si>
  <si>
    <t>Trans Luxury Airlines</t>
  </si>
  <si>
    <t>Teterboro - Chicago - San Francisco</t>
  </si>
  <si>
    <t>N51878</t>
  </si>
  <si>
    <t>4542</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</si>
  <si>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</si>
  <si>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</si>
  <si>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</si>
  <si>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</si>
  <si>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</si>
  <si>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</si>
  <si>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Holtug, Denmark</t>
  </si>
  <si>
    <t>Copenhagen - Paris</t>
  </si>
  <si>
    <t>Douglas DC-3 (C-53D-DO)</t>
  </si>
  <si>
    <t>F-BADB</t>
  </si>
  <si>
    <t>11714</t>
  </si>
  <si>
    <t>Shortly after takeoff, the aircraft crashed into a field 40 miles south of Copenhagen, exploding and bursting into flames.</t>
  </si>
  <si>
    <t>09:15</t>
  </si>
  <si>
    <t>Le Bourget, France</t>
  </si>
  <si>
    <t>Paris - Croydon</t>
  </si>
  <si>
    <t>F-BAXD</t>
  </si>
  <si>
    <t>42975</t>
  </si>
  <si>
    <t>Lost altitude after losing an engine on takeoff  and crashed into a factory yard.</t>
  </si>
  <si>
    <t>Trans-Luxury Airlines</t>
  </si>
  <si>
    <t>New York City - San Francisco</t>
  </si>
  <si>
    <t>Douglas DC-3 (C-47-A5-DL)</t>
  </si>
  <si>
    <t>NC57850</t>
  </si>
  <si>
    <t>9214</t>
  </si>
  <si>
    <t>The aircraft lost contact with the ground in fog and crashed into a hillside while attempting to land at Elko Airport. A two-year-old boy was the only survivor.</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</si>
  <si>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</si>
  <si>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</si>
  <si>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</si>
  <si>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</si>
  <si>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</si>
  <si>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</si>
  <si>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</si>
  <si>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</si>
  <si>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</si>
  <si>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</si>
  <si>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</si>
  <si>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</si>
  <si>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</si>
  <si>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</si>
  <si>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</si>
  <si>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</si>
  <si>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</si>
  <si>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</si>
  <si>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</si>
  <si>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</si>
  <si>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Puesto Araujo, Colombia</t>
  </si>
  <si>
    <t>AVIANCA</t>
  </si>
  <si>
    <t>Bogota - Barrancabermeja</t>
  </si>
  <si>
    <t>Douglas DC-3 ( C-47-DO)</t>
  </si>
  <si>
    <t>C-108</t>
  </si>
  <si>
    <t>4829</t>
  </si>
  <si>
    <t>Crashed in the jungles of the Magdalena river valley.</t>
  </si>
  <si>
    <t>Brussels - Shannon - Gander - New York City</t>
  </si>
  <si>
    <t>Douglas DC-4-1009</t>
  </si>
  <si>
    <t>OO-CBG</t>
  </si>
  <si>
    <t>42986</t>
  </si>
  <si>
    <t>The aircraft crashed 24 mi SW of the runway at Gander. Improper approach by pilot in poor weather.</t>
  </si>
  <si>
    <t>Near Tripoli, Libya</t>
  </si>
  <si>
    <t>St. Mawan, England - Almaza, Egypt</t>
  </si>
  <si>
    <t>NX690</t>
  </si>
  <si>
    <t>Crashed after possibly being hit by lightning.</t>
  </si>
  <si>
    <t>Lochi Mountain, China</t>
  </si>
  <si>
    <t>Crashed into a 14,000 ft. mountain.</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</si>
  <si>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</si>
  <si>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</si>
  <si>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</si>
  <si>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</si>
  <si>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</si>
  <si>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</si>
  <si>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</si>
  <si>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Belo Horizonte  - Rio de Janerio</t>
  </si>
  <si>
    <t>Douglas DC-3A-228D</t>
  </si>
  <si>
    <t>PP-PCH</t>
  </si>
  <si>
    <t>4087</t>
  </si>
  <si>
    <t>Crashed into a mountainside north of Rio de Janerio.</t>
  </si>
  <si>
    <t>Stephenville, Newfoundland</t>
  </si>
  <si>
    <t>American Overseas Airlines</t>
  </si>
  <si>
    <t>Gander - Shannon</t>
  </si>
  <si>
    <t>Douglas C-54E-5-DO</t>
  </si>
  <si>
    <t>NC90904</t>
  </si>
  <si>
    <t>27290</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</si>
  <si>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</si>
  <si>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</si>
  <si>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</si>
  <si>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</si>
  <si>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</si>
  <si>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11:20</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</si>
  <si>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</si>
  <si>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</si>
  <si>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</si>
  <si>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</si>
  <si>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</si>
  <si>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</si>
  <si>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</si>
  <si>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</si>
  <si>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</si>
  <si>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</si>
  <si>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</si>
  <si>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</si>
  <si>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</si>
  <si>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</si>
  <si>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</si>
  <si>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</si>
  <si>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00:57</t>
  </si>
  <si>
    <t>Laramie, Wyoming</t>
  </si>
  <si>
    <t>National Air Transport Services</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</si>
  <si>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</si>
  <si>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</si>
  <si>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</si>
  <si>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</si>
  <si>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</si>
  <si>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</si>
  <si>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</si>
  <si>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</si>
  <si>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</si>
  <si>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</si>
  <si>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</si>
  <si>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</si>
  <si>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</si>
  <si>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</si>
  <si>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</si>
  <si>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</si>
  <si>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</si>
  <si>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</si>
  <si>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</si>
  <si>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284</t>
  </si>
  <si>
    <t>Crashed into mountains while en route. The pilot descended to lower altitiude to rid the plane of ice.</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</si>
  <si>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</si>
  <si>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</si>
  <si>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</si>
  <si>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</si>
  <si>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</si>
  <si>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</si>
  <si>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</si>
  <si>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</si>
  <si>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</si>
  <si>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</si>
  <si>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</si>
  <si>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</si>
  <si>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</si>
  <si>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</si>
  <si>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</si>
  <si>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XA-FOZ</t>
  </si>
  <si>
    <t>Crashed into an 11,000 ft. mountain obscured by clouds.</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</si>
  <si>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</si>
  <si>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</si>
  <si>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</si>
  <si>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</si>
  <si>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</si>
  <si>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North PacifiOcean</t>
  </si>
  <si>
    <t>Guam - Iwo Jima</t>
  </si>
  <si>
    <t>Made a 360 degree turn and dove into the sea, 15 miles off Iwo Jima .</t>
  </si>
  <si>
    <t>San Jose, Costa Rica</t>
  </si>
  <si>
    <t>Lineas Aéreas Costarricenses  LACSA</t>
  </si>
  <si>
    <t>Douglas DC-3 (C-47A-90-DL)</t>
  </si>
  <si>
    <t>RX-76</t>
  </si>
  <si>
    <t>20590</t>
  </si>
  <si>
    <t>Struck Cedrel mountain while making an approach to San Jose.</t>
  </si>
  <si>
    <t>El Palomar, Argentina</t>
  </si>
  <si>
    <t>Fuerza Aérea Argentina</t>
  </si>
  <si>
    <t>Vickers 620 Viking 1</t>
  </si>
  <si>
    <t>T-1</t>
  </si>
  <si>
    <t>113</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</si>
  <si>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</si>
  <si>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</si>
  <si>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</si>
  <si>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</si>
  <si>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</si>
  <si>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</si>
  <si>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</si>
  <si>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</si>
  <si>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</si>
  <si>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</si>
  <si>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39528</t>
  </si>
  <si>
    <t>The crew reported picking up ice before disappearing without a trace while en route. The last reported positon was 30 miles south of Toledo, Washington. Found 11 months later at Mt. Rainer.</t>
  </si>
  <si>
    <t>13:10</t>
  </si>
  <si>
    <t>Near Osaka, Japan</t>
  </si>
  <si>
    <t>44-78604</t>
  </si>
  <si>
    <t>22427</t>
  </si>
  <si>
    <t>Crashed 3 miles southwest of Itami Air Base shortly after taking off.  Loss of engine power for reasons unknown.</t>
  </si>
  <si>
    <t>Mt. Banahaur, Philippines</t>
  </si>
  <si>
    <t>Far Eastern Air Transport</t>
  </si>
  <si>
    <t>Grace Park AF - Lucena</t>
  </si>
  <si>
    <t>Douglas DC-3 (C-47-B-1-DK)</t>
  </si>
  <si>
    <t>PI-C-1</t>
  </si>
  <si>
    <t>25436/13991</t>
  </si>
  <si>
    <t>Crashed into tree tops on Mt. Banahaur. The pilot and 1 passenger survived.</t>
  </si>
  <si>
    <t>Caribbean, AtlantiOcean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</si>
  <si>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</si>
  <si>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</si>
  <si>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</si>
  <si>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</si>
  <si>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</si>
  <si>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</si>
  <si>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</si>
  <si>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</si>
  <si>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</si>
  <si>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</si>
  <si>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</si>
  <si>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</si>
  <si>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</si>
  <si>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</si>
  <si>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</si>
  <si>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</si>
  <si>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</si>
  <si>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</si>
  <si>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</si>
  <si>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Lunghwa, Shanghai, China</t>
  </si>
  <si>
    <t>Curtiss C-46, C-47, DC-3</t>
  </si>
  <si>
    <t>115</t>
  </si>
  <si>
    <t>Various accidents involving three aircraft unable to land in dense fog and a ground collision involving a fourth plane led to 91 deaths.</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</si>
  <si>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</si>
  <si>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</si>
  <si>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</si>
  <si>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</si>
  <si>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</si>
  <si>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</si>
  <si>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</si>
  <si>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</si>
  <si>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</si>
  <si>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</si>
  <si>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</si>
  <si>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9378</t>
  </si>
  <si>
    <t>The cargo plane crashed after both engines failed. Fuel exhaustion.</t>
  </si>
  <si>
    <t>02:09</t>
  </si>
  <si>
    <t>Near Shannon, Ireland</t>
  </si>
  <si>
    <t>Paris - Shannon</t>
  </si>
  <si>
    <t>Lockheed 049 Consellation</t>
  </si>
  <si>
    <t>NC86505</t>
  </si>
  <si>
    <t>2026</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</si>
  <si>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</si>
  <si>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</si>
  <si>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</si>
  <si>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4315</t>
  </si>
  <si>
    <t>Crashed into the Solimoes extension of the Amazon river.</t>
  </si>
  <si>
    <t>Carmel, New Jersey</t>
  </si>
  <si>
    <t>Nationwide Air Transport</t>
  </si>
  <si>
    <t>Miami - Raleigh - Washington</t>
  </si>
  <si>
    <t>N50046</t>
  </si>
  <si>
    <t>34373</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</si>
  <si>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</si>
  <si>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</si>
  <si>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</si>
  <si>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</si>
  <si>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</si>
  <si>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</si>
  <si>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</si>
  <si>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</si>
  <si>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</si>
  <si>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3106</t>
  </si>
  <si>
    <t>The plane ditched into the PacifiOcean 80 miles west of Laoaq after a fire broke out in the No. 2 engine.</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</si>
  <si>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</si>
  <si>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</si>
  <si>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</si>
  <si>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</si>
  <si>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</si>
  <si>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</si>
  <si>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01:38</t>
  </si>
  <si>
    <t>Near Galax, Virginia</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</si>
  <si>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</si>
  <si>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</si>
  <si>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</si>
  <si>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</si>
  <si>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</si>
  <si>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</si>
  <si>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</si>
  <si>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</si>
  <si>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</si>
  <si>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</si>
  <si>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</si>
  <si>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</si>
  <si>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</si>
  <si>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</si>
  <si>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</si>
  <si>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</si>
  <si>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</si>
  <si>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</si>
  <si>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</si>
  <si>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</si>
  <si>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</si>
  <si>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</si>
  <si>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</si>
  <si>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</si>
  <si>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</si>
  <si>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</si>
  <si>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</si>
  <si>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</si>
  <si>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</si>
  <si>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</si>
  <si>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</si>
  <si>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</si>
  <si>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</si>
  <si>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</si>
  <si>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</si>
  <si>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</si>
  <si>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</si>
  <si>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</si>
  <si>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</si>
  <si>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</si>
  <si>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</si>
  <si>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</si>
  <si>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</si>
  <si>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</si>
  <si>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</si>
  <si>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</si>
  <si>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</si>
  <si>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</si>
  <si>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</si>
  <si>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</si>
  <si>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</si>
  <si>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</si>
  <si>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</si>
  <si>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</si>
  <si>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</si>
  <si>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</si>
  <si>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</si>
  <si>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</si>
  <si>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</si>
  <si>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</si>
  <si>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</si>
  <si>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Off Terracina, Italy</t>
  </si>
  <si>
    <t>Military - Corrieri Aerei Militari</t>
  </si>
  <si>
    <t>Rome - Cairo</t>
  </si>
  <si>
    <t>Savoia-Marchetti SM-95</t>
  </si>
  <si>
    <t>I-ABQH</t>
  </si>
  <si>
    <t>41003</t>
  </si>
  <si>
    <t>Disappeared and crashed into the ocean just off the coast of Terracina in clear weather. On board were an Egyptian Princess and her court. The cause remains unknown although sabotage is a possibility.</t>
  </si>
  <si>
    <t>12:18</t>
  </si>
  <si>
    <t>Near Bogota, Colombia</t>
  </si>
  <si>
    <t>Barranquilla - Bogota</t>
  </si>
  <si>
    <t>C-114</t>
  </si>
  <si>
    <t>10439</t>
  </si>
  <si>
    <t>The plane crashed into Mt. El Tabalazo at 10,500 feet in fog while en route.</t>
  </si>
  <si>
    <t>Chungking, China</t>
  </si>
  <si>
    <t>Sichang - Chungking</t>
  </si>
  <si>
    <t>Crashed while attempting to land. Ran into heavy icing. One wing broke off.</t>
  </si>
  <si>
    <t>China Sea, PacifiOcean</t>
  </si>
  <si>
    <t>Singapore - Siagon</t>
  </si>
  <si>
    <t>KK120</t>
  </si>
  <si>
    <t>15129/26574</t>
  </si>
  <si>
    <t>Disappeared while en route.</t>
  </si>
  <si>
    <t>Cordillera, Colombia</t>
  </si>
  <si>
    <t>VIARCO</t>
  </si>
  <si>
    <t>Villavicencio - Bogota</t>
  </si>
  <si>
    <t>C-400</t>
  </si>
  <si>
    <t>4792</t>
  </si>
  <si>
    <t>Crashed in the Cordillera mountain range while en route.</t>
  </si>
  <si>
    <t>L'isola di Ischia, Italy</t>
  </si>
  <si>
    <t>KK122</t>
  </si>
  <si>
    <t>15131/26576</t>
  </si>
  <si>
    <t>Struck a mountain.</t>
  </si>
  <si>
    <t>Mt. Moucherolles, France</t>
  </si>
  <si>
    <t>Lyons - Nice - Paris</t>
  </si>
  <si>
    <t>F-BAXO</t>
  </si>
  <si>
    <t>20488</t>
  </si>
  <si>
    <t>Flew into 4,000 foot Mt. Moucherolles, 25 miles south of Grenoble. The crash started an avalanche which buried most of the wreckage.</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</si>
  <si>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</si>
  <si>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</si>
  <si>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</si>
  <si>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</si>
  <si>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</si>
  <si>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</si>
  <si>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</si>
  <si>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</si>
  <si>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</si>
  <si>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</si>
  <si>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</si>
  <si>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</si>
  <si>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</si>
  <si>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</si>
  <si>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Off Dakar, Senegal</t>
  </si>
  <si>
    <t>Lisbon - Dakar</t>
  </si>
  <si>
    <t>G-AHEZ</t>
  </si>
  <si>
    <t>1303</t>
  </si>
  <si>
    <t>The plane crashed while making a third landing attempt. Unwise decision to try a third landing attempt. No approach lights. No radio facilities.</t>
  </si>
  <si>
    <t>10:40</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</si>
  <si>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</si>
  <si>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</si>
  <si>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</si>
  <si>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</si>
  <si>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Cuzco, Peru</t>
  </si>
  <si>
    <t>TAM (Peru)</t>
  </si>
  <si>
    <t>Cuzco - Lima</t>
  </si>
  <si>
    <t>The aircraft lost control and crashed following a blown tire on takeoff.</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</si>
  <si>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</si>
  <si>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</si>
  <si>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</si>
  <si>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</si>
  <si>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</si>
  <si>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</si>
  <si>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09:39</t>
  </si>
  <si>
    <t>Delaware Bay, New Jersey</t>
  </si>
  <si>
    <t>NC86508</t>
  </si>
  <si>
    <t>2029</t>
  </si>
  <si>
    <t>Went into a turn and lost control, spiraled into the ground. Loss of control of the aircraft for reasons undetermined.</t>
  </si>
  <si>
    <t>Hjedinsfjordur, Iceland</t>
  </si>
  <si>
    <t>Flugefelag</t>
  </si>
  <si>
    <t>Reykjavík - Akureyri</t>
  </si>
  <si>
    <t>TF-ISI</t>
  </si>
  <si>
    <t>13389</t>
  </si>
  <si>
    <t>Crashed on the north coast of Iceland in poor weather.</t>
  </si>
  <si>
    <t>22:45</t>
  </si>
  <si>
    <t>Atsugi, Japan</t>
  </si>
  <si>
    <t>42-72553</t>
  </si>
  <si>
    <t>10658</t>
  </si>
  <si>
    <t>Turned the wrong way while attempting to land and slammed into a mountain, bursting into flames.</t>
  </si>
  <si>
    <t>La Guardia Airport, Queens, New York</t>
  </si>
  <si>
    <t>New York City - Cleveland</t>
  </si>
  <si>
    <t>Douglas C-54B</t>
  </si>
  <si>
    <t>NC30046</t>
  </si>
  <si>
    <t>18324</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</si>
  <si>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</si>
  <si>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17:41</t>
  </si>
  <si>
    <t>Port Deposit, Maryland</t>
  </si>
  <si>
    <t>Newark - Baltimore - Miami</t>
  </si>
  <si>
    <t>NC88814</t>
  </si>
  <si>
    <t>18380</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</si>
  <si>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</si>
  <si>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</si>
  <si>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</si>
  <si>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</si>
  <si>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</si>
  <si>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</si>
  <si>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</si>
  <si>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</si>
  <si>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Aérea Mercante Argentina</t>
  </si>
  <si>
    <t>Buenos Aires - Natal</t>
  </si>
  <si>
    <t>LV-ACS</t>
  </si>
  <si>
    <t>Struck an obstacle on landing.</t>
  </si>
  <si>
    <t>18:16</t>
  </si>
  <si>
    <t>Leesburg, Virginia</t>
  </si>
  <si>
    <t>410</t>
  </si>
  <si>
    <t>Pittsburgh - Washington D.C.</t>
  </si>
  <si>
    <t>Douglas DC-4 (C-54-DO)</t>
  </si>
  <si>
    <t>NC88842</t>
  </si>
  <si>
    <t>3112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</si>
  <si>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</si>
  <si>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</si>
  <si>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</si>
  <si>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</si>
  <si>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</si>
  <si>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</si>
  <si>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</si>
  <si>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</si>
  <si>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</si>
  <si>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</si>
  <si>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</si>
  <si>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</si>
  <si>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091</t>
  </si>
  <si>
    <t>04:30</t>
  </si>
  <si>
    <t>Melbourne, Florida</t>
  </si>
  <si>
    <t>Burke Air Transport</t>
  </si>
  <si>
    <t>Newark - Miami</t>
  </si>
  <si>
    <t>NC79024</t>
  </si>
  <si>
    <t>9887</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</si>
  <si>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</si>
  <si>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</si>
  <si>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</si>
  <si>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</si>
  <si>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</si>
  <si>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</si>
  <si>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</si>
  <si>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</si>
  <si>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</si>
  <si>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</si>
  <si>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</si>
  <si>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</si>
  <si>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</si>
  <si>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</si>
  <si>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</si>
  <si>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</si>
  <si>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</si>
  <si>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</si>
  <si>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</si>
  <si>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</si>
  <si>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</si>
  <si>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</si>
  <si>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</si>
  <si>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</si>
  <si>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</si>
  <si>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</si>
  <si>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</si>
  <si>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</si>
  <si>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</si>
  <si>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</si>
  <si>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</si>
  <si>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</si>
  <si>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</si>
  <si>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</si>
  <si>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</si>
  <si>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</si>
  <si>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</si>
  <si>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</si>
  <si>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</si>
  <si>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</si>
  <si>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</si>
  <si>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</si>
  <si>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</si>
  <si>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</si>
  <si>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</si>
  <si>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</si>
  <si>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</si>
  <si>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</si>
  <si>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</si>
  <si>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</si>
  <si>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</si>
  <si>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</si>
  <si>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</si>
  <si>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</si>
  <si>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</si>
  <si>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</si>
  <si>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</si>
  <si>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</si>
  <si>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t>
  </si>
  <si>
    <t>07:55</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</si>
  <si>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</si>
  <si>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</si>
  <si>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</si>
  <si>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</si>
  <si>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</si>
  <si>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</si>
  <si>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</si>
  <si>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</si>
  <si>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</si>
  <si>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</si>
  <si>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</si>
  <si>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</si>
  <si>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</si>
  <si>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</si>
  <si>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12788</t>
  </si>
  <si>
    <t>Crashed into the sea following engine failure.</t>
  </si>
  <si>
    <t>12:29</t>
  </si>
  <si>
    <t>Bryce Canyon, Utah</t>
  </si>
  <si>
    <t>608</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</si>
  <si>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</si>
  <si>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</si>
  <si>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</si>
  <si>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</si>
  <si>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</si>
  <si>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13:45</t>
  </si>
  <si>
    <t>Annette Island, Alaska</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</si>
  <si>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</si>
  <si>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</si>
  <si>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</si>
  <si>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</si>
  <si>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</si>
  <si>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</si>
  <si>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</si>
  <si>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</si>
  <si>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</si>
  <si>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</si>
  <si>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</si>
  <si>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</si>
  <si>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</si>
  <si>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</si>
  <si>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</si>
  <si>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</si>
  <si>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</si>
  <si>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</si>
  <si>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</si>
  <si>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</si>
  <si>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</si>
  <si>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</si>
  <si>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</si>
  <si>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</si>
  <si>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</si>
  <si>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</si>
  <si>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</si>
  <si>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</si>
  <si>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</si>
  <si>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</si>
  <si>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</si>
  <si>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Newcastle, Delaware</t>
  </si>
  <si>
    <t>Lockheed L-049-46-26 Constellation</t>
  </si>
  <si>
    <t>NC86507</t>
  </si>
  <si>
    <t>2028</t>
  </si>
  <si>
    <t>Crashed short of the runway and burst into flames. The inadvertent landing of the aircraft short of the runway.</t>
  </si>
  <si>
    <t>Phouznicie, Romania</t>
  </si>
  <si>
    <t>TARS</t>
  </si>
  <si>
    <t>Bucurest - Prague</t>
  </si>
  <si>
    <t>YR-TAI</t>
  </si>
  <si>
    <t>18423509</t>
  </si>
  <si>
    <t>Crashed and burned on 2,000 ft. Tabor Peak in fog.</t>
  </si>
  <si>
    <t>Yakutat, Alaska</t>
  </si>
  <si>
    <t>Columbia Air Cargo</t>
  </si>
  <si>
    <t>Anchorage - Yakutat</t>
  </si>
  <si>
    <t>NC95486</t>
  </si>
  <si>
    <t>6065</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</si>
  <si>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</si>
  <si>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</si>
  <si>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</si>
  <si>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</si>
  <si>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</si>
  <si>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</si>
  <si>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14:10</t>
  </si>
  <si>
    <t>Near Trappa, Italy</t>
  </si>
  <si>
    <t>43-48736</t>
  </si>
  <si>
    <t>Drifting 30 miles off the prescribed course, the aircraft crashed into snow covered mountains. The wreckage was discovered 8 months later.</t>
  </si>
  <si>
    <t>14:25</t>
  </si>
  <si>
    <t>Alaska Airlines</t>
  </si>
  <si>
    <t>009</t>
  </si>
  <si>
    <t>Anchorage - Seattle</t>
  </si>
  <si>
    <t>NC-91009</t>
  </si>
  <si>
    <t>7453</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</si>
  <si>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</si>
  <si>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</si>
  <si>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</si>
  <si>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</si>
  <si>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</si>
  <si>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</si>
  <si>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</si>
  <si>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</si>
  <si>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</si>
  <si>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</si>
  <si>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</si>
  <si>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</si>
  <si>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</si>
  <si>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</si>
  <si>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</si>
  <si>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</si>
  <si>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</si>
  <si>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</si>
  <si>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</si>
  <si>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</si>
  <si>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</si>
  <si>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</si>
  <si>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</si>
  <si>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</si>
  <si>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</si>
  <si>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</si>
  <si>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</si>
  <si>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</si>
  <si>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</si>
  <si>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</si>
  <si>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</si>
  <si>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</si>
  <si>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42972</t>
  </si>
  <si>
    <t>Crashed into trees a few hundred yards away from the runway while attempting to land at Le Bourget Airport.</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</si>
  <si>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</si>
  <si>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</si>
  <si>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</si>
  <si>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</si>
  <si>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</si>
  <si>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</si>
  <si>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</si>
  <si>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</si>
  <si>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</si>
  <si>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</si>
  <si>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12968</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</si>
  <si>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</si>
  <si>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</si>
  <si>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</si>
  <si>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</si>
  <si>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</si>
  <si>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</si>
  <si>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t>
  </si>
  <si>
    <t>Ciudad Havajillo, Dominican Republic</t>
  </si>
  <si>
    <t>Dominicana</t>
  </si>
  <si>
    <t>HI-6</t>
  </si>
  <si>
    <t>4735</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</si>
  <si>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</si>
  <si>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</si>
  <si>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</si>
  <si>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</si>
  <si>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</si>
  <si>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</si>
  <si>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</si>
  <si>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</si>
  <si>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</si>
  <si>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</si>
  <si>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Salalah, Oman</t>
  </si>
  <si>
    <t>KN336</t>
  </si>
  <si>
    <t>15901/32649</t>
  </si>
  <si>
    <t>Crashed short of the runway.</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</si>
  <si>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</si>
  <si>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</si>
  <si>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</si>
  <si>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</si>
  <si>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</si>
  <si>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</si>
  <si>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</si>
  <si>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AtlantiOcean, NE of Bermuda</t>
  </si>
  <si>
    <t>London - Havana</t>
  </si>
  <si>
    <t>Avro 688 Tudor I</t>
  </si>
  <si>
    <t>G-AHNP</t>
  </si>
  <si>
    <t>1349</t>
  </si>
  <si>
    <t>The aircraft ran out of fuel and crashed into the AtlantiOcean, 340 miles from Bermuda, after running into strong headwinds and being blown off course while flying the leg from  the Azores to Bermuda. Official cause unknown. The aircraft was named Star Tiger.</t>
  </si>
  <si>
    <t>13:27</t>
  </si>
  <si>
    <t>Off Jacksonville, Florida</t>
  </si>
  <si>
    <t>Lockheed L-649 Constellation</t>
  </si>
  <si>
    <t>NC112A</t>
  </si>
  <si>
    <t>2533</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</si>
  <si>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</si>
  <si>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</si>
  <si>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</si>
  <si>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</si>
  <si>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</si>
  <si>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7330</t>
  </si>
  <si>
    <t>Crashed while on approach to Frankfurt.</t>
  </si>
  <si>
    <t>Collesalvetti,  Italy</t>
  </si>
  <si>
    <t>Società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</si>
  <si>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</si>
  <si>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</si>
  <si>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</si>
  <si>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</si>
  <si>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</si>
  <si>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t>
  </si>
  <si>
    <t>F-BDRD</t>
  </si>
  <si>
    <t>07</t>
  </si>
  <si>
    <t>The aircraft was seen at Ste. Mere l'Eglise where it passed very low in poor weather and snow showers before crashing into the sea.</t>
  </si>
  <si>
    <t>Davao, Philippines</t>
  </si>
  <si>
    <t>Commercial Airways</t>
  </si>
  <si>
    <t>PI-C262</t>
  </si>
  <si>
    <t>Crashed  5 minutes after taking off from Mati.</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</si>
  <si>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</si>
  <si>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</si>
  <si>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</si>
  <si>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</si>
  <si>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</si>
  <si>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</si>
  <si>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</si>
  <si>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</si>
  <si>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</si>
  <si>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</si>
  <si>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</si>
  <si>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Société de Transports Aériens</t>
  </si>
  <si>
    <t>F-BBYC</t>
  </si>
  <si>
    <t>AAC223</t>
  </si>
  <si>
    <t>The cargo flight crashed into the sea.</t>
  </si>
  <si>
    <t>21:14</t>
  </si>
  <si>
    <t>Heathrow Airport, London, England</t>
  </si>
  <si>
    <t>Brussels - London</t>
  </si>
  <si>
    <t>OO-AWH</t>
  </si>
  <si>
    <t>43154</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</si>
  <si>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</si>
  <si>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</si>
  <si>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</si>
  <si>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</si>
  <si>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</si>
  <si>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</si>
  <si>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</si>
  <si>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</si>
  <si>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</si>
  <si>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</si>
  <si>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</si>
  <si>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</si>
  <si>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</si>
  <si>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</si>
  <si>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</si>
  <si>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</si>
  <si>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</si>
  <si>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</si>
  <si>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</si>
  <si>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</si>
  <si>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</si>
  <si>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</si>
  <si>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</si>
  <si>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</si>
  <si>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</si>
  <si>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Douglas DC-3 (C47-DL)</t>
  </si>
  <si>
    <t>C-1002</t>
  </si>
  <si>
    <t>6252</t>
  </si>
  <si>
    <t>Monte Cardo, Corsica, France</t>
  </si>
  <si>
    <t>Indian National Airlines</t>
  </si>
  <si>
    <t>Delhi - London</t>
  </si>
  <si>
    <t>Vickers 604 Viking 1B</t>
  </si>
  <si>
    <t>VT-CEL</t>
  </si>
  <si>
    <t>166</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</si>
  <si>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</si>
  <si>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</si>
  <si>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</si>
  <si>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</si>
  <si>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</si>
  <si>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</si>
  <si>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</si>
  <si>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Belgium - Shannon</t>
  </si>
  <si>
    <t>Lockheed L-049-46 Constellation</t>
  </si>
  <si>
    <t>NC-88858</t>
  </si>
  <si>
    <t>2058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</si>
  <si>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</si>
  <si>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SAETA</t>
  </si>
  <si>
    <t>Bogota - Ibague</t>
  </si>
  <si>
    <t>HK-1200</t>
  </si>
  <si>
    <t>Crashed in the Andes mountains while  en route.</t>
  </si>
  <si>
    <t>Near Magazini, Belgian Congo (Zaire)</t>
  </si>
  <si>
    <t>Leopoldville - Libenga</t>
  </si>
  <si>
    <t>OO-CBE</t>
  </si>
  <si>
    <t>42932</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</si>
  <si>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</si>
  <si>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</si>
  <si>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</si>
  <si>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</si>
  <si>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</si>
  <si>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04058</t>
  </si>
  <si>
    <t>The aircraft crashed in a storm.  Kathleen Kennedy Cavendish, 28, sister of  President John F. Kennedy, killed.</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</si>
  <si>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</si>
  <si>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</si>
  <si>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</si>
  <si>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</si>
  <si>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</si>
  <si>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</si>
  <si>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</si>
  <si>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</si>
  <si>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</si>
  <si>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</si>
  <si>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</si>
  <si>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</si>
  <si>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</si>
  <si>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</si>
  <si>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</si>
  <si>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</si>
  <si>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</si>
  <si>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Albacete, Spain</t>
  </si>
  <si>
    <t>Alpha Airways</t>
  </si>
  <si>
    <t>Handley Page Halifax C-8</t>
  </si>
  <si>
    <t>G-AKBA</t>
  </si>
  <si>
    <t>Ile of Man</t>
  </si>
  <si>
    <t>Hargreaves Airways</t>
  </si>
  <si>
    <t>de Havilland DH-89A Dragon Rapide</t>
  </si>
  <si>
    <t>G-AIUI</t>
  </si>
  <si>
    <t>6675</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</si>
  <si>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</si>
  <si>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</si>
  <si>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</si>
  <si>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</si>
  <si>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</si>
  <si>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</si>
  <si>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</si>
  <si>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Maiquetia, Venezuela</t>
  </si>
  <si>
    <t>YV-C-AHI</t>
  </si>
  <si>
    <t>16992/34254</t>
  </si>
  <si>
    <t>Crashed during a landing attempt.</t>
  </si>
  <si>
    <t>Keerbergen, Belgium</t>
  </si>
  <si>
    <t>Milano - Brussels</t>
  </si>
  <si>
    <t>Fiat G.212CP</t>
  </si>
  <si>
    <t>I-ELSA</t>
  </si>
  <si>
    <t>04</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</si>
  <si>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</si>
  <si>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</si>
  <si>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</si>
  <si>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</si>
  <si>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</si>
  <si>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</si>
  <si>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</si>
  <si>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</si>
  <si>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</si>
  <si>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</si>
  <si>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</si>
  <si>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9158</t>
  </si>
  <si>
    <t>Crashed into mountains 50 miles southwest of Da Lat.</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</si>
  <si>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</si>
  <si>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</si>
  <si>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</si>
  <si>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</si>
  <si>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</si>
  <si>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</si>
  <si>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</si>
  <si>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</si>
  <si>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</si>
  <si>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</si>
  <si>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</si>
  <si>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Cap-des-Rosiers, Quebec, Canada</t>
  </si>
  <si>
    <t>Rimouski Airlines</t>
  </si>
  <si>
    <t>Port Meunier - Gaspé</t>
  </si>
  <si>
    <t>CF-FKY</t>
  </si>
  <si>
    <t>6246</t>
  </si>
  <si>
    <t>The aircraft hit a mountain top at Cap-des-Rosiers, 12 miles from its destination in fog and burned.</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</si>
  <si>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</si>
  <si>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</si>
  <si>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</si>
  <si>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</si>
  <si>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</si>
  <si>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</si>
  <si>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</si>
  <si>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</si>
  <si>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</si>
  <si>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</si>
  <si>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22355</t>
  </si>
  <si>
    <t>1,200 miles off Dakar, AtlantiOcean</t>
  </si>
  <si>
    <t>Fort de France - Port Etienne</t>
  </si>
  <si>
    <t>Latecoere 631 (flying boat)</t>
  </si>
  <si>
    <t>F-BDRC</t>
  </si>
  <si>
    <t>06</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</si>
  <si>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</si>
  <si>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</si>
  <si>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</si>
  <si>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</si>
  <si>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</si>
  <si>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</si>
  <si>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</si>
  <si>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</si>
  <si>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</si>
  <si>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</si>
  <si>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</si>
  <si>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</si>
  <si>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</si>
  <si>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</si>
  <si>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</si>
  <si>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</si>
  <si>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</si>
  <si>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Near Pasto, Colombia</t>
  </si>
  <si>
    <t>LANSA</t>
  </si>
  <si>
    <t>Popayan - Ipiales</t>
  </si>
  <si>
    <t>HK-307</t>
  </si>
  <si>
    <t>10194</t>
  </si>
  <si>
    <t>Struck the side of Galeras Volcano.</t>
  </si>
  <si>
    <t>17:05</t>
  </si>
  <si>
    <t>Near Winona, Minnesota</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</si>
  <si>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</si>
  <si>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</si>
  <si>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</si>
  <si>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</si>
  <si>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</si>
  <si>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</si>
  <si>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</si>
  <si>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</si>
  <si>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</si>
  <si>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</si>
  <si>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</si>
  <si>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</si>
  <si>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VH-ANK</t>
  </si>
  <si>
    <t>9999</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</si>
  <si>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</si>
  <si>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</si>
  <si>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</si>
  <si>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</si>
  <si>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</si>
  <si>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</si>
  <si>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</si>
  <si>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23:32</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</si>
  <si>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</si>
  <si>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</si>
  <si>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</si>
  <si>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</si>
  <si>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</si>
  <si>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</si>
  <si>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</si>
  <si>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</si>
  <si>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</si>
  <si>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</si>
  <si>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t>
  </si>
  <si>
    <t>16:50</t>
  </si>
  <si>
    <t>Near Edmonton, Alberta, Canada</t>
  </si>
  <si>
    <t>Edmonton - Anchorage, AK</t>
  </si>
  <si>
    <t>NC88785</t>
  </si>
  <si>
    <t>10406</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</si>
  <si>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</si>
  <si>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</si>
  <si>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</si>
  <si>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</si>
  <si>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</si>
  <si>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</si>
  <si>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05:44</t>
  </si>
  <si>
    <t>Cape Spencer, Alaska</t>
  </si>
  <si>
    <t>PacifiAlaska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</si>
  <si>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</si>
  <si>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</si>
  <si>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</si>
  <si>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</si>
  <si>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</si>
  <si>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</si>
  <si>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</si>
  <si>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</si>
  <si>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</si>
  <si>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</si>
  <si>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</si>
  <si>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G-AKOF</t>
  </si>
  <si>
    <t>6538</t>
  </si>
  <si>
    <t>Crashed after running out of fuel.</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</si>
  <si>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</si>
  <si>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</si>
  <si>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</si>
  <si>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</si>
  <si>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</si>
  <si>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</si>
  <si>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</si>
  <si>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</si>
  <si>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</si>
  <si>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</si>
  <si>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</si>
  <si>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</si>
  <si>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4396</t>
  </si>
  <si>
    <t>The aircraft crashed during takeoff in fog.</t>
  </si>
  <si>
    <t>Taipei, Taiwan</t>
  </si>
  <si>
    <t>Shanghai - Taipei</t>
  </si>
  <si>
    <t>Crashed while attempting to land.</t>
  </si>
  <si>
    <t>Near Bogata, Colombia</t>
  </si>
  <si>
    <t>Bogota - Barranquilla</t>
  </si>
  <si>
    <t>C-310</t>
  </si>
  <si>
    <t>13807</t>
  </si>
  <si>
    <t>Crashed shortly after taking off from Bogata.</t>
  </si>
  <si>
    <t>Near Pilos, Greece</t>
  </si>
  <si>
    <t>Rome - Athens</t>
  </si>
  <si>
    <t>OK-WDE</t>
  </si>
  <si>
    <t>12894</t>
  </si>
  <si>
    <t>Crashed in the Taigetos Mountains while en route.</t>
  </si>
  <si>
    <t>Basalt Island, Hong Kong</t>
  </si>
  <si>
    <t>Shanghai - Hong Konk</t>
  </si>
  <si>
    <t>Douglas C-54B-5-DO</t>
  </si>
  <si>
    <t>XT-104</t>
  </si>
  <si>
    <t>18348</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</si>
  <si>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</si>
  <si>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</si>
  <si>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</si>
  <si>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</si>
  <si>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</si>
  <si>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</si>
  <si>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</si>
  <si>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Off San Juan, Puerto Rico</t>
  </si>
  <si>
    <t>Airborne Transport</t>
  </si>
  <si>
    <t>San Juan - Miami</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</si>
  <si>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</si>
  <si>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</si>
  <si>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</si>
  <si>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</si>
  <si>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</si>
  <si>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</si>
  <si>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Nice</t>
  </si>
  <si>
    <t>ZS-BYX</t>
  </si>
  <si>
    <t>12587</t>
  </si>
  <si>
    <t>Crashed into Mt. Arbetello in poor visibility. Poor visibility and geographical features made recognition of terrain difficult and likely mislead the pilot into believing he was out at sea.</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</si>
  <si>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</si>
  <si>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</si>
  <si>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</si>
  <si>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</si>
  <si>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</si>
  <si>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</si>
  <si>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</si>
  <si>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</si>
  <si>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</si>
  <si>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</si>
  <si>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</si>
  <si>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07:20</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</si>
  <si>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</si>
  <si>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</si>
  <si>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</si>
  <si>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</si>
  <si>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</si>
  <si>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</si>
  <si>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</si>
  <si>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</si>
  <si>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</si>
  <si>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</si>
  <si>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</si>
  <si>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</si>
  <si>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</si>
  <si>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</si>
  <si>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</si>
  <si>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</si>
  <si>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Balihal Pass, India</t>
  </si>
  <si>
    <t>Dalmia Jain Airways</t>
  </si>
  <si>
    <t>VT-CDZ</t>
  </si>
  <si>
    <t>14145/25590</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</si>
  <si>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</si>
  <si>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</si>
  <si>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</si>
  <si>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</si>
  <si>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</si>
  <si>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</si>
  <si>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</si>
  <si>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</si>
  <si>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Boeing B-29A Superfortress</t>
  </si>
  <si>
    <t>44-62276</t>
  </si>
  <si>
    <t>The aircraft, part of the 301st BG  15 AFW, cashed into mountains after encountering icing conditions.</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</si>
  <si>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</si>
  <si>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</si>
  <si>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</si>
  <si>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</si>
  <si>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</si>
  <si>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</si>
  <si>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</si>
  <si>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</si>
  <si>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</si>
  <si>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</si>
  <si>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</si>
  <si>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</si>
  <si>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</si>
  <si>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</si>
  <si>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</si>
  <si>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3708</t>
  </si>
  <si>
    <t>Castel Benito, Libya</t>
  </si>
  <si>
    <t>Khartoum - Castel Benito</t>
  </si>
  <si>
    <t>Douglas C-54A-1-DO Skymaster</t>
  </si>
  <si>
    <t>G-AJPL</t>
  </si>
  <si>
    <t>7464</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</si>
  <si>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</si>
  <si>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</si>
  <si>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</si>
  <si>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</si>
  <si>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</si>
  <si>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</si>
  <si>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</si>
  <si>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</si>
  <si>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</si>
  <si>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</si>
  <si>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</si>
  <si>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</si>
  <si>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</si>
  <si>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</si>
  <si>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</si>
  <si>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</si>
  <si>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</si>
  <si>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</si>
  <si>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</si>
  <si>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</si>
  <si>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</si>
  <si>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</si>
  <si>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</si>
  <si>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VR-HDG</t>
  </si>
  <si>
    <t>20576</t>
  </si>
  <si>
    <t>Crashed near Braemar Resevoir after a go-around in poor weather.</t>
  </si>
  <si>
    <t>Near Lodz, Poland</t>
  </si>
  <si>
    <t>SP-LCG</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</si>
  <si>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</si>
  <si>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</si>
  <si>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</si>
  <si>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</si>
  <si>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</si>
  <si>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</si>
  <si>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Skyways</t>
  </si>
  <si>
    <t>G-AHFI</t>
  </si>
  <si>
    <t>1316</t>
  </si>
  <si>
    <t>The cargo plane crashed while attempting to land.</t>
  </si>
  <si>
    <t>09:40</t>
  </si>
  <si>
    <t>Near Waikanae, New Zealand</t>
  </si>
  <si>
    <t>Auckland - Wellington</t>
  </si>
  <si>
    <t>ZK-AKX</t>
  </si>
  <si>
    <t>2382</t>
  </si>
  <si>
    <t>Crashed into a hill while on approach.</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</si>
  <si>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</si>
  <si>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</si>
  <si>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</si>
  <si>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</si>
  <si>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</si>
  <si>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</si>
  <si>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</si>
  <si>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</si>
  <si>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</si>
  <si>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</si>
  <si>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</si>
  <si>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</si>
  <si>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</si>
  <si>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</si>
  <si>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</si>
  <si>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12162</t>
  </si>
  <si>
    <t>Crashed into a mountainside 30 miles northeast of Athens.</t>
  </si>
  <si>
    <t>Near Florianpolis, Brazil</t>
  </si>
  <si>
    <t>Florianpolis - Porto Alegre</t>
  </si>
  <si>
    <t>C-47-2023</t>
  </si>
  <si>
    <t>The aircraft crashed into a mountain shortly after taking off from Florianpolis.</t>
  </si>
  <si>
    <t>00:25</t>
  </si>
  <si>
    <t>Strato Freight</t>
  </si>
  <si>
    <t>Curtiss C-46D-5-CU</t>
  </si>
  <si>
    <t>N92857</t>
  </si>
  <si>
    <t>30506</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</si>
  <si>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</si>
  <si>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</si>
  <si>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</si>
  <si>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</si>
  <si>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</si>
  <si>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2541</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</si>
  <si>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</si>
  <si>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</si>
  <si>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</si>
  <si>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</si>
  <si>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</si>
  <si>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</si>
  <si>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9350</t>
  </si>
  <si>
    <t>The plane crashed and burst into flames into a housing camp south of Guildford shortly after taking off.</t>
  </si>
  <si>
    <t>03:50</t>
  </si>
  <si>
    <t>Near Bombay, India</t>
  </si>
  <si>
    <t>Delhi - Bombay</t>
  </si>
  <si>
    <t>Lockheed L-749-79-33 Constellation</t>
  </si>
  <si>
    <t>PH-TDF</t>
  </si>
  <si>
    <t>2558</t>
  </si>
  <si>
    <t>While circling in a blinding monsoon rainstorm, the aircraft crashed into 674 ft. high Ghatkopar hill, 3 miles ENE of the airport. Crew error. Pilots decision to land in weather below prescribed minimums in an area he was not familiar with.</t>
  </si>
  <si>
    <t>07:43</t>
  </si>
  <si>
    <t>Chatsworth, California</t>
  </si>
  <si>
    <t>Standard Airlines</t>
  </si>
  <si>
    <t>Albuquerque - Burbank</t>
  </si>
  <si>
    <t>Curtiss C-46E-1-CS</t>
  </si>
  <si>
    <t>N79978</t>
  </si>
  <si>
    <t>2936</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</si>
  <si>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</si>
  <si>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21:01</t>
  </si>
  <si>
    <t>Air Transport Associates</t>
  </si>
  <si>
    <t>Curtiss C-46F-1-CU</t>
  </si>
  <si>
    <t>N5075N</t>
  </si>
  <si>
    <t>22463</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</si>
  <si>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</si>
  <si>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</si>
  <si>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</si>
  <si>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</si>
  <si>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</si>
  <si>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</si>
  <si>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</si>
  <si>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</si>
  <si>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</si>
  <si>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</si>
  <si>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</si>
  <si>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</si>
  <si>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</si>
  <si>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</si>
  <si>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</si>
  <si>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</si>
  <si>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</si>
  <si>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</si>
  <si>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</si>
  <si>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</si>
  <si>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</si>
  <si>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</si>
  <si>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</si>
  <si>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</si>
  <si>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</si>
  <si>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Off Lurga Point, Ireland</t>
  </si>
  <si>
    <t>Transocean Air Lines</t>
  </si>
  <si>
    <t>Rome - Shannon</t>
  </si>
  <si>
    <t>Douglas DC-3 (C-54A-DO)</t>
  </si>
  <si>
    <t>N79989</t>
  </si>
  <si>
    <t>3076</t>
  </si>
  <si>
    <t>Fuel exhaustion forced the plane to ditch in the AtlantiOcean, 15 km off the coast of Ireland. The plane stayed afloat for 15 minutes but 8 occupants died due to exposure or drowning. Failure of the captain to properly supervise the crew while en route.</t>
  </si>
  <si>
    <t>Oldham, England</t>
  </si>
  <si>
    <t>Belfast - Manchester</t>
  </si>
  <si>
    <t>G-AHCY</t>
  </si>
  <si>
    <t>12355</t>
  </si>
  <si>
    <t>Crashed into a cloud shrouded 1,500 ft.  mountain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</si>
  <si>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</si>
  <si>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</si>
  <si>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</si>
  <si>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</si>
  <si>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</si>
  <si>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</si>
  <si>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</si>
  <si>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</si>
  <si>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</si>
  <si>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</si>
  <si>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</si>
  <si>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</si>
  <si>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</si>
  <si>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</si>
  <si>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</si>
  <si>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</si>
  <si>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Mt. Popocatepetl, Mexico</t>
  </si>
  <si>
    <t>Tapacula - Mexico City</t>
  </si>
  <si>
    <t>XA-DUH</t>
  </si>
  <si>
    <t>11725</t>
  </si>
  <si>
    <t>Crashed into a 15,000 ft. snow covered volcano, Mt. Popocatepetl.</t>
  </si>
  <si>
    <t>Near Castilla, Argentina</t>
  </si>
  <si>
    <t>Douglas C-54A-1-DO</t>
  </si>
  <si>
    <t>LV-ABI</t>
  </si>
  <si>
    <t>7445</t>
  </si>
  <si>
    <t>Crashed after an in-flight fire. The plane tried to make a forced landing but crashed before reaching the air strip. Returning from a mercy mission in Ecuador for earthquake relief.</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</si>
  <si>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</si>
  <si>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</si>
  <si>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</si>
  <si>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</si>
  <si>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t>
  </si>
  <si>
    <t>San Miguel Island, Azores</t>
  </si>
  <si>
    <t>Paris - Santa Maria - New York City</t>
  </si>
  <si>
    <t>F-BAZN</t>
  </si>
  <si>
    <t>2546</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</si>
  <si>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</si>
  <si>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</si>
  <si>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</si>
  <si>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</si>
  <si>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</si>
  <si>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</si>
  <si>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</si>
  <si>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</si>
  <si>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</si>
  <si>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</si>
  <si>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</si>
  <si>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</si>
  <si>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</si>
  <si>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</si>
  <si>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</si>
  <si>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16:56</t>
  </si>
  <si>
    <t>Near Oslo, Norway</t>
  </si>
  <si>
    <t>Aero Holland</t>
  </si>
  <si>
    <t>Brussels - Oslo</t>
  </si>
  <si>
    <t>PH-TFA</t>
  </si>
  <si>
    <t>13462</t>
  </si>
  <si>
    <t>16:45</t>
  </si>
  <si>
    <t>Chaleyssin, France</t>
  </si>
  <si>
    <t>Paris - Lyons - Tunis</t>
  </si>
  <si>
    <t>F-BELO</t>
  </si>
  <si>
    <t>10391</t>
  </si>
  <si>
    <t>Crashed while on approach to Lyons.</t>
  </si>
  <si>
    <t>05:49</t>
  </si>
  <si>
    <t>Dallas, Texas</t>
  </si>
  <si>
    <t>157</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</si>
  <si>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</si>
  <si>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</si>
  <si>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</si>
  <si>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</si>
  <si>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</si>
  <si>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</si>
  <si>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</si>
  <si>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</si>
  <si>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</si>
  <si>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</si>
  <si>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</si>
  <si>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</si>
  <si>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</si>
  <si>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</si>
  <si>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</si>
  <si>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flightplan.</t>
  </si>
  <si>
    <t>Near Lanchow, China</t>
  </si>
  <si>
    <t>Curtiss C-46D-CU</t>
  </si>
  <si>
    <t>XT-820</t>
  </si>
  <si>
    <t>22354</t>
  </si>
  <si>
    <t>Near Hoikow, China</t>
  </si>
  <si>
    <t>Chengdu - Hoikow</t>
  </si>
  <si>
    <t>XT-814</t>
  </si>
  <si>
    <t>22347</t>
  </si>
  <si>
    <t>Crashed on the outskirts of Hoikow, Hainan Island.</t>
  </si>
  <si>
    <t>21:51</t>
  </si>
  <si>
    <t>Jungshahi, Pakistan</t>
  </si>
  <si>
    <t>Pakair</t>
  </si>
  <si>
    <t>AP-ADI</t>
  </si>
  <si>
    <t>4841</t>
  </si>
  <si>
    <t>Hit a mountain and burned 30 miles north of  Karachi airport. Navigational error.</t>
  </si>
  <si>
    <t>Washington, D.C.</t>
  </si>
  <si>
    <t>Capital Airlines</t>
  </si>
  <si>
    <t>New Port News - Washington D.C.</t>
  </si>
  <si>
    <t>Douglas DC-3-313A</t>
  </si>
  <si>
    <t>NC-25691</t>
  </si>
  <si>
    <t>2556</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</si>
  <si>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</si>
  <si>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Orizaba, Mexico</t>
  </si>
  <si>
    <t>Mexico City - Merida</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</si>
  <si>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</si>
  <si>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</si>
  <si>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</si>
  <si>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</si>
  <si>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</si>
  <si>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</si>
  <si>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</si>
  <si>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</si>
  <si>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</si>
  <si>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</si>
  <si>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</si>
  <si>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</si>
  <si>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</si>
  <si>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</si>
  <si>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</si>
  <si>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</si>
  <si>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</si>
  <si>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</si>
  <si>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</si>
  <si>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</si>
  <si>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</si>
  <si>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</si>
  <si>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</si>
  <si>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</si>
  <si>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</si>
  <si>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</si>
  <si>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</si>
  <si>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</si>
  <si>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</si>
  <si>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</si>
  <si>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</si>
  <si>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</si>
  <si>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</si>
  <si>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</si>
  <si>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</si>
  <si>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</si>
  <si>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</si>
  <si>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</si>
  <si>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13396</t>
  </si>
  <si>
    <t>Crash into the ocean during a night mail flight shortly after takeoff, 40 miles off the Dutch coast.</t>
  </si>
  <si>
    <t>Ostrava - Prague</t>
  </si>
  <si>
    <t>Douglas C-47A-15-DK</t>
  </si>
  <si>
    <t>OK-WDY</t>
  </si>
  <si>
    <t>12725</t>
  </si>
  <si>
    <t>The aircraft crashed into a mountain while en route.</t>
  </si>
  <si>
    <t>20:59</t>
  </si>
  <si>
    <t>Minneapolis, Minnesota</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</si>
  <si>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</si>
  <si>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</si>
  <si>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</si>
  <si>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</si>
  <si>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</si>
  <si>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</si>
  <si>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</si>
  <si>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</si>
  <si>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</si>
  <si>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14:50</t>
  </si>
  <si>
    <t>Llandow Airport, Cardiff, Wales</t>
  </si>
  <si>
    <t>Fairflight Ltd.</t>
  </si>
  <si>
    <t>Llandow - Dublin</t>
  </si>
  <si>
    <t>Avro 689 Tudor 5</t>
  </si>
  <si>
    <t>G-AKBY</t>
  </si>
  <si>
    <t>1417</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</si>
  <si>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</si>
  <si>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</si>
  <si>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</si>
  <si>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</si>
  <si>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</si>
  <si>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</si>
  <si>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</si>
  <si>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</si>
  <si>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</si>
  <si>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</si>
  <si>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</si>
  <si>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</si>
  <si>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</si>
  <si>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</si>
  <si>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</si>
  <si>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</si>
  <si>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</si>
  <si>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Santa Ana, Colombia</t>
  </si>
  <si>
    <t>Lineas Aéreas Nacionales</t>
  </si>
  <si>
    <t>Douglas C-47 (DC-3)</t>
  </si>
  <si>
    <t>HK-309</t>
  </si>
  <si>
    <t>23:25</t>
  </si>
  <si>
    <t>Near Atsugi, Japan</t>
  </si>
  <si>
    <t>Philippines - Japan</t>
  </si>
  <si>
    <t>Douglas C-54D</t>
  </si>
  <si>
    <t>42-72704</t>
  </si>
  <si>
    <t>Flew off its prescribed course and crashed into Mt. Tanzawa in a rainstorm.</t>
  </si>
  <si>
    <t>Chimborcza, Ecuador</t>
  </si>
  <si>
    <t>Quito - Guayaquil</t>
  </si>
  <si>
    <t>Douglas C-47DL</t>
  </si>
  <si>
    <t>HK-120</t>
  </si>
  <si>
    <t>4314</t>
  </si>
  <si>
    <t>Flew into a mountain.</t>
  </si>
  <si>
    <t>Lagens Air Force Base, Azores</t>
  </si>
  <si>
    <t>Bermuda - England</t>
  </si>
  <si>
    <t>Boeing B-29</t>
  </si>
  <si>
    <t>Crashed while attempting to land after being diverted to Lagens due to engine trouble.</t>
  </si>
  <si>
    <t>Myrtle Beach, South Carolina</t>
  </si>
  <si>
    <t>44-77577</t>
  </si>
  <si>
    <t>32973</t>
  </si>
  <si>
    <t>Lost the left aileron after taking off, lost control and crashed.</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</si>
  <si>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</si>
  <si>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</si>
  <si>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</si>
  <si>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</si>
  <si>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</si>
  <si>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</si>
  <si>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</si>
  <si>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</si>
  <si>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</si>
  <si>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</si>
  <si>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</si>
  <si>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AtlantiOcean off Florida</t>
  </si>
  <si>
    <t>Westair Transport</t>
  </si>
  <si>
    <t>San Juan - Wilmington NC</t>
  </si>
  <si>
    <t>Curtiss C-46-F-1-CU</t>
  </si>
  <si>
    <t>N1248N</t>
  </si>
  <si>
    <t>22496</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</si>
  <si>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</si>
  <si>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19:00</t>
  </si>
  <si>
    <t>Near Fonseca, Colombia</t>
  </si>
  <si>
    <t>New Tribes Mission</t>
  </si>
  <si>
    <t>Kingston, Jamacia - Maracaibo, Venezuela</t>
  </si>
  <si>
    <t>Douglas DC-3-178</t>
  </si>
  <si>
    <t>N16030</t>
  </si>
  <si>
    <t>1546</t>
  </si>
  <si>
    <t>Crashed and burned 19 miles east northeast of Fonseca well off course. Cause unknown.</t>
  </si>
  <si>
    <t>21:52</t>
  </si>
  <si>
    <t>Off Bahrain</t>
  </si>
  <si>
    <t>F-BBDE</t>
  </si>
  <si>
    <t>42937</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</si>
  <si>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</si>
  <si>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</si>
  <si>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</si>
  <si>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</si>
  <si>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</si>
  <si>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</si>
  <si>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</si>
  <si>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</si>
  <si>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10270</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</si>
  <si>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</si>
  <si>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York, Australia</t>
  </si>
  <si>
    <t>Ansett ANA</t>
  </si>
  <si>
    <t>Guildford - Melbourne</t>
  </si>
  <si>
    <t>VH-ANA</t>
  </si>
  <si>
    <t>42910</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</si>
  <si>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</si>
  <si>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</si>
  <si>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</si>
  <si>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</si>
  <si>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</si>
  <si>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</si>
  <si>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</si>
  <si>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</si>
  <si>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Patharkot,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</si>
  <si>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</si>
  <si>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</si>
  <si>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</si>
  <si>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</si>
  <si>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</si>
  <si>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</si>
  <si>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</si>
  <si>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</si>
  <si>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</si>
  <si>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</si>
  <si>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</si>
  <si>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</si>
  <si>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</si>
  <si>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</si>
  <si>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</si>
  <si>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</si>
  <si>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</si>
  <si>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</si>
  <si>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</si>
  <si>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</si>
  <si>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</si>
  <si>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</si>
  <si>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</si>
  <si>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</si>
  <si>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</si>
  <si>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</si>
  <si>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</si>
  <si>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</si>
  <si>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</si>
  <si>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Kampong Jenera, Malaysia</t>
  </si>
  <si>
    <t>Changi, Singapore - Kota Baru</t>
  </si>
  <si>
    <t>KN630</t>
  </si>
  <si>
    <t>16538/33286</t>
  </si>
  <si>
    <t>The plane crashed in the steep forested foothills in the Gua Musang district.</t>
  </si>
  <si>
    <t>00:03</t>
  </si>
  <si>
    <t>Near Wadi Natrun, Egypt</t>
  </si>
  <si>
    <t>Trans World Airlines</t>
  </si>
  <si>
    <t>903</t>
  </si>
  <si>
    <t>Lockheed 749A Constellation</t>
  </si>
  <si>
    <t>N6004C</t>
  </si>
  <si>
    <t>2636</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</si>
  <si>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</si>
  <si>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</si>
  <si>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</si>
  <si>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</si>
  <si>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</si>
  <si>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</si>
  <si>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</si>
  <si>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</si>
  <si>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</si>
  <si>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</si>
  <si>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</si>
  <si>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</si>
  <si>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</si>
  <si>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</si>
  <si>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</si>
  <si>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</si>
  <si>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</si>
  <si>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</si>
  <si>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</si>
  <si>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</si>
  <si>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</si>
  <si>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</si>
  <si>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</si>
  <si>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</si>
  <si>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</si>
  <si>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</si>
  <si>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</si>
  <si>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</si>
  <si>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</si>
  <si>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</si>
  <si>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</si>
  <si>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</si>
  <si>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</si>
  <si>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Crashed in the Korea strait 1mile from the end of the runway after taking off from Ashiya Air Base.</t>
  </si>
  <si>
    <t>Air Atlas</t>
  </si>
  <si>
    <t>Casablanca -  Algiers</t>
  </si>
  <si>
    <t>F-BAXM</t>
  </si>
  <si>
    <t>20245</t>
  </si>
  <si>
    <t>Almelund, Minnisota</t>
  </si>
  <si>
    <t>NC93037</t>
  </si>
  <si>
    <t>Crashed after making a steep right turn. The unwanted reversal of the right propeller during flight, as a result of which the crew was unable to maintain control of the aircraft.</t>
  </si>
  <si>
    <t>G-AGIW</t>
  </si>
  <si>
    <t>12186</t>
  </si>
  <si>
    <t>Crashed into trees on Mill Hill after engine failure during takeoff. Everyone except one flight attendant was killed.</t>
  </si>
  <si>
    <t>19:54</t>
  </si>
  <si>
    <t>London Heathrow, England</t>
  </si>
  <si>
    <t>Paris - London</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</si>
  <si>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</si>
  <si>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</si>
  <si>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</si>
  <si>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</si>
  <si>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</si>
  <si>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</si>
  <si>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</si>
  <si>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</si>
  <si>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</si>
  <si>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</si>
  <si>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</si>
  <si>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</si>
  <si>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</si>
  <si>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Butte, Montana</t>
  </si>
  <si>
    <t>Helena - Butte</t>
  </si>
  <si>
    <t>N93040</t>
  </si>
  <si>
    <t>9161</t>
  </si>
  <si>
    <t>The pilot failed to follow the carrier's prescribed instrument approach to Butte Airport and crashed into a mountain at about the 8,250 foot level. Captain's failure to follow prescribed approach procedures.</t>
  </si>
  <si>
    <t>18:00</t>
  </si>
  <si>
    <t>Mt.  Tete de L'Obiou, France</t>
  </si>
  <si>
    <t>Curtiss-Reid Flying Services Ltd. (Canada)</t>
  </si>
  <si>
    <t>Rome - Paris</t>
  </si>
  <si>
    <t>Douglas C-54B-1-DC</t>
  </si>
  <si>
    <t>CF-EDN</t>
  </si>
  <si>
    <t>10518</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</si>
  <si>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</si>
  <si>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</si>
  <si>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</si>
  <si>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</si>
  <si>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</si>
  <si>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</si>
  <si>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</si>
  <si>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</si>
  <si>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</si>
  <si>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</si>
  <si>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</si>
  <si>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</si>
  <si>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</si>
  <si>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</si>
  <si>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</si>
  <si>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</si>
  <si>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</si>
  <si>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</si>
  <si>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</si>
  <si>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</si>
  <si>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</si>
  <si>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</si>
  <si>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</si>
  <si>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</si>
  <si>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</si>
  <si>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</si>
  <si>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</si>
  <si>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</si>
  <si>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</si>
  <si>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</si>
  <si>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</si>
  <si>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</si>
  <si>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</si>
  <si>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</si>
  <si>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</si>
  <si>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</si>
  <si>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</si>
  <si>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</si>
  <si>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</si>
  <si>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</si>
  <si>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</si>
  <si>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</si>
  <si>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</si>
  <si>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</si>
  <si>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</si>
  <si>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</si>
  <si>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</si>
  <si>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</si>
  <si>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</si>
  <si>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</si>
  <si>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</si>
  <si>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Proceeding on instruments, the aircraft crashed into Mt. Tabayowhile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</si>
  <si>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</si>
  <si>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</si>
  <si>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</si>
  <si>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</si>
  <si>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</si>
  <si>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</si>
  <si>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</si>
  <si>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</si>
  <si>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</si>
  <si>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</si>
  <si>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</si>
  <si>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Crashed 60 miles north of the airport after taking off from Mar del Plata.</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</si>
  <si>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</si>
  <si>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</si>
  <si>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</si>
  <si>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</si>
  <si>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</si>
  <si>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</si>
  <si>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</si>
  <si>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</si>
  <si>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</si>
  <si>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</si>
  <si>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</si>
  <si>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</si>
  <si>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</si>
  <si>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</si>
  <si>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</si>
  <si>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</si>
  <si>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</si>
  <si>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</si>
  <si>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Reardon,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</si>
  <si>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</si>
  <si>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</si>
  <si>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</si>
  <si>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</si>
  <si>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</si>
  <si>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</si>
  <si>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</si>
  <si>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</si>
  <si>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</si>
  <si>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</si>
  <si>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</si>
  <si>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</si>
  <si>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</si>
  <si>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</si>
  <si>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</si>
  <si>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</si>
  <si>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</si>
  <si>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Reykjavík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</si>
  <si>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</si>
  <si>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</si>
  <si>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</si>
  <si>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</si>
  <si>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</si>
  <si>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</si>
  <si>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</si>
  <si>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</si>
  <si>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</si>
  <si>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</si>
  <si>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</si>
  <si>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</si>
  <si>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</si>
  <si>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</si>
  <si>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</si>
  <si>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</si>
  <si>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</si>
  <si>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</si>
  <si>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</si>
  <si>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</si>
  <si>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</si>
  <si>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</si>
  <si>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</si>
  <si>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</si>
  <si>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</si>
  <si>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</si>
  <si>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</si>
  <si>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</si>
  <si>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</si>
  <si>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</si>
  <si>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23:50</t>
  </si>
  <si>
    <t>Over the North Atlantic</t>
  </si>
  <si>
    <t>Loring AFB - Lakeheath AFB</t>
  </si>
  <si>
    <t>Douglas C-124A Globemaster</t>
  </si>
  <si>
    <t>49-244</t>
  </si>
  <si>
    <t>43173</t>
  </si>
  <si>
    <t>The aircraft suffered an catastrophiexplosion and crashed into the sea approximately 750 miles west of Limerick, Ireland. Cause unknown</t>
  </si>
  <si>
    <t>Pakistan</t>
  </si>
  <si>
    <t>Military - Pakistan Air Force</t>
  </si>
  <si>
    <t>Lockheed C-130B Hercules</t>
  </si>
  <si>
    <t>24142</t>
  </si>
  <si>
    <t>3768</t>
  </si>
  <si>
    <t>Off Florianopolis, Brazil</t>
  </si>
  <si>
    <t>PP-CCX</t>
  </si>
  <si>
    <t>7341</t>
  </si>
  <si>
    <t>The No. 2 engine failed on a go-around in reduced visibility and rain and the aircraft crashed into the ocean.</t>
  </si>
  <si>
    <t>Rio Grande, Argentina</t>
  </si>
  <si>
    <t>Ushuaia - Buenos Aires</t>
  </si>
  <si>
    <t>LV-ACY</t>
  </si>
  <si>
    <t>12291</t>
  </si>
  <si>
    <t>Crashed shortly after takeoff.</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</si>
  <si>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</si>
  <si>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</si>
  <si>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</si>
  <si>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</si>
  <si>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</si>
  <si>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</si>
  <si>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</si>
  <si>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</si>
  <si>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11:35</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</si>
  <si>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</si>
  <si>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</si>
  <si>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</si>
  <si>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</si>
  <si>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</si>
  <si>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</si>
  <si>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</si>
  <si>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</si>
  <si>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</si>
  <si>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</si>
  <si>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</si>
  <si>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</si>
  <si>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</si>
  <si>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</si>
  <si>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</si>
  <si>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</si>
  <si>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</si>
  <si>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</si>
  <si>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</si>
  <si>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</si>
  <si>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</si>
  <si>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</si>
  <si>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</si>
  <si>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</si>
  <si>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</si>
  <si>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</si>
  <si>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</si>
  <si>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</si>
  <si>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</si>
  <si>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</si>
  <si>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</si>
  <si>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</si>
  <si>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</si>
  <si>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</si>
  <si>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</si>
  <si>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</si>
  <si>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</si>
  <si>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</si>
  <si>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</si>
  <si>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</si>
  <si>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</si>
  <si>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</si>
  <si>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Aéreas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</si>
  <si>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</si>
  <si>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</si>
  <si>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</si>
  <si>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</si>
  <si>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</si>
  <si>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</si>
  <si>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t>
  </si>
  <si>
    <t>Near Sanoyea, Liberia</t>
  </si>
  <si>
    <t>Johannesburg - Accra - Monrovia - New York</t>
  </si>
  <si>
    <t>N88846</t>
  </si>
  <si>
    <t>2046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</si>
  <si>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</si>
  <si>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</si>
  <si>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</si>
  <si>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Junkers 52/3m</t>
  </si>
  <si>
    <t>YU-ACE</t>
  </si>
  <si>
    <t>Crashed en route.</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</si>
  <si>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</si>
  <si>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</si>
  <si>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</si>
  <si>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</si>
  <si>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</si>
  <si>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</si>
  <si>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</si>
  <si>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</si>
  <si>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20662</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</si>
  <si>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</si>
  <si>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</si>
  <si>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</si>
  <si>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</si>
  <si>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</si>
  <si>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</si>
  <si>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Puy-de-Dôme, France</t>
  </si>
  <si>
    <t>Military - U. S. Air Force</t>
  </si>
  <si>
    <t>Frankfort - Bordeaux</t>
  </si>
  <si>
    <t>Fairchild C-82 Packet</t>
  </si>
  <si>
    <t>45-57801A</t>
  </si>
  <si>
    <t>10171</t>
  </si>
  <si>
    <t>Flew into Mt. Dore.</t>
  </si>
  <si>
    <t>Lyneham AFB, England</t>
  </si>
  <si>
    <t>Vickers Valetta C-1</t>
  </si>
  <si>
    <t>VW194</t>
  </si>
  <si>
    <t>One engine caught fire. The propellers of the working engine were feathered. The plane crashed.</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</si>
  <si>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</si>
  <si>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</si>
  <si>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</si>
  <si>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</si>
  <si>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</si>
  <si>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</si>
  <si>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</si>
  <si>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</si>
  <si>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</si>
  <si>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</si>
  <si>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</si>
  <si>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</si>
  <si>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</si>
  <si>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Disappeared with no trace over the PacifiOcean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</si>
  <si>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</si>
  <si>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</si>
  <si>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</si>
  <si>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hydraulicircuit with oil projection in the cockpit would have increased maneuver difficulties by restricting visibility in the cockpit</t>
  </si>
  <si>
    <t>Cochabamba, Bolivia</t>
  </si>
  <si>
    <t>Loide Aéreo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</si>
  <si>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</si>
  <si>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</si>
  <si>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</si>
  <si>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</si>
  <si>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</si>
  <si>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</si>
  <si>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</si>
  <si>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</si>
  <si>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09:25</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</si>
  <si>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</si>
  <si>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</si>
  <si>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</si>
  <si>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</si>
  <si>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</si>
  <si>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</si>
  <si>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9154</t>
  </si>
  <si>
    <t>04:28</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</si>
  <si>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</si>
  <si>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</si>
  <si>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</si>
  <si>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</si>
  <si>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</si>
  <si>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</si>
  <si>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</si>
  <si>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</si>
  <si>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</si>
  <si>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</si>
  <si>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</si>
  <si>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</si>
  <si>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</si>
  <si>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</si>
  <si>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</si>
  <si>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</si>
  <si>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</si>
  <si>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</si>
  <si>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</si>
  <si>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</si>
  <si>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Bangalore - Trivandrum</t>
  </si>
  <si>
    <t>Douglas C-47A-30-DK Dakota III</t>
  </si>
  <si>
    <t>VT-CCA</t>
  </si>
  <si>
    <t>13853/25298</t>
  </si>
  <si>
    <t>Lost control and crashed when attempting to take off. Attempted to take off  with the autopilot engaged.</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</si>
  <si>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</si>
  <si>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</si>
  <si>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</si>
  <si>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</si>
  <si>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</si>
  <si>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</si>
  <si>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</si>
  <si>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</si>
  <si>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</si>
  <si>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</si>
  <si>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</si>
  <si>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</si>
  <si>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</si>
  <si>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</si>
  <si>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</si>
  <si>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</si>
  <si>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</si>
  <si>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</si>
  <si>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</si>
  <si>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</si>
  <si>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</si>
  <si>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</si>
  <si>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</si>
  <si>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Queen Charlotte Airlines</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</si>
  <si>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</si>
  <si>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</si>
  <si>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</si>
  <si>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</si>
  <si>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</si>
  <si>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</si>
  <si>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</si>
  <si>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</si>
  <si>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</si>
  <si>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</si>
  <si>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</si>
  <si>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</si>
  <si>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</si>
  <si>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Near Tucumcari, Arazona</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</si>
  <si>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</si>
  <si>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</si>
  <si>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</si>
  <si>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</si>
  <si>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Devlet Hava Yollari</t>
  </si>
  <si>
    <t>Ankara - Cairo</t>
  </si>
  <si>
    <t>TC-ACA</t>
  </si>
  <si>
    <t>7352</t>
  </si>
  <si>
    <t>Crashed into a sand dune while attempting to land.</t>
  </si>
  <si>
    <t>Calcutta, India</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</si>
  <si>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</si>
  <si>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</si>
  <si>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</si>
  <si>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</si>
  <si>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</si>
  <si>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</si>
  <si>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</si>
  <si>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</si>
  <si>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</si>
  <si>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</si>
  <si>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</si>
  <si>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</si>
  <si>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</si>
  <si>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</si>
  <si>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</si>
  <si>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</si>
  <si>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</si>
  <si>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</si>
  <si>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</si>
  <si>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de Havilland DH-84</t>
  </si>
  <si>
    <t>VH-UR</t>
  </si>
  <si>
    <t>15:09</t>
  </si>
  <si>
    <t>Miami Airlines</t>
  </si>
  <si>
    <t>Fort Smith - Newark</t>
  </si>
  <si>
    <t>Curtiss Wright C-46F</t>
  </si>
  <si>
    <t>N1678M</t>
  </si>
  <si>
    <t>22572</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</si>
  <si>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</si>
  <si>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</si>
  <si>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</si>
  <si>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41</t>
  </si>
  <si>
    <t>Crashed at Mehrabad airport during a third landing attempt.</t>
  </si>
  <si>
    <t>22:25</t>
  </si>
  <si>
    <t>Near Little Valley, New York</t>
  </si>
  <si>
    <t>Continental Charters</t>
  </si>
  <si>
    <t>Pittsburgh - Buffalo</t>
  </si>
  <si>
    <t>Curtiss C-46A-50-CU</t>
  </si>
  <si>
    <t>N3944C</t>
  </si>
  <si>
    <t>30466</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</si>
  <si>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</si>
  <si>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</si>
  <si>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</si>
  <si>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</si>
  <si>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</si>
  <si>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</si>
  <si>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</si>
  <si>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</si>
  <si>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</si>
  <si>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</si>
  <si>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</si>
  <si>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</si>
  <si>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</si>
  <si>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Kalinga Airlines</t>
  </si>
  <si>
    <t>VT-COA</t>
  </si>
  <si>
    <t>13859/25304</t>
  </si>
  <si>
    <t>The cargo plane crashed on takeoff.</t>
  </si>
  <si>
    <t>Andapa, Madagascar</t>
  </si>
  <si>
    <t>F-BAMQ</t>
  </si>
  <si>
    <t>106</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</si>
  <si>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</si>
  <si>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</si>
  <si>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</si>
  <si>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</si>
  <si>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</si>
  <si>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</si>
  <si>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</si>
  <si>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</si>
  <si>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</si>
  <si>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</si>
  <si>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</si>
  <si>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</si>
  <si>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</si>
  <si>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</si>
  <si>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</si>
  <si>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</si>
  <si>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</si>
  <si>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</si>
  <si>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</si>
  <si>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</si>
  <si>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</si>
  <si>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</si>
  <si>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</si>
  <si>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</si>
  <si>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</si>
  <si>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</si>
  <si>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</si>
  <si>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</si>
  <si>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</si>
  <si>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</si>
  <si>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</si>
  <si>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N86574</t>
  </si>
  <si>
    <t>18350</t>
  </si>
  <si>
    <t>The plane trees and high ground while on approach. The flight's deviation from the established approach procedure.</t>
  </si>
  <si>
    <t>17:34</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</si>
  <si>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</si>
  <si>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</si>
  <si>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</si>
  <si>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</si>
  <si>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</si>
  <si>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Near Yaounde, Cameroon</t>
  </si>
  <si>
    <t>STAAP</t>
  </si>
  <si>
    <t>Consolidated  32 Liberator II</t>
  </si>
  <si>
    <t>F-BEFX</t>
  </si>
  <si>
    <t>02:23</t>
  </si>
  <si>
    <t>Nagpur, India</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</si>
  <si>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</si>
  <si>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</si>
  <si>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</si>
  <si>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Uberlandia,  Brazil</t>
  </si>
  <si>
    <t>Rio de Janeiro - Guiana</t>
  </si>
  <si>
    <t>PP-PCN</t>
  </si>
  <si>
    <t>3284</t>
  </si>
  <si>
    <t>The right wing struck trees after attempting a go-around. Pilot error.</t>
  </si>
  <si>
    <t>08:10</t>
  </si>
  <si>
    <t>Nice, France</t>
  </si>
  <si>
    <t>Nice - Paris</t>
  </si>
  <si>
    <t>F-BCUM</t>
  </si>
  <si>
    <t>43</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</si>
  <si>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</si>
  <si>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</si>
  <si>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</si>
  <si>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</si>
  <si>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9754</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</si>
  <si>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</si>
  <si>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</si>
  <si>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</si>
  <si>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</si>
  <si>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</si>
  <si>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</si>
  <si>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</si>
  <si>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</si>
  <si>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</si>
  <si>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</si>
  <si>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</si>
  <si>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</si>
  <si>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</si>
  <si>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</si>
  <si>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</si>
  <si>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03:10</t>
  </si>
  <si>
    <t>Gao, French West Africa</t>
  </si>
  <si>
    <t>Société Aérienne de Tr. Tropicaux</t>
  </si>
  <si>
    <t>F-ARTE</t>
  </si>
  <si>
    <t>2005</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</si>
  <si>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</si>
  <si>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</si>
  <si>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</si>
  <si>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</si>
  <si>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YV-C-AZU</t>
  </si>
  <si>
    <t>Crashed into the summit on Cerro Grande Mountain.</t>
  </si>
  <si>
    <t>Baguio, Philippines</t>
  </si>
  <si>
    <t>PI-C270</t>
  </si>
  <si>
    <t>13808</t>
  </si>
  <si>
    <t>08:25</t>
  </si>
  <si>
    <t>US Airlines</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</si>
  <si>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</si>
  <si>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</si>
  <si>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</si>
  <si>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</si>
  <si>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</si>
  <si>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</si>
  <si>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</si>
  <si>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</si>
  <si>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</si>
  <si>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</si>
  <si>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</si>
  <si>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</si>
  <si>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</si>
  <si>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crashed while en route after losing an engine and attempting an emergency landing.</t>
  </si>
  <si>
    <t>12:20</t>
  </si>
  <si>
    <t>North of San Juan, Puerto Rico</t>
  </si>
  <si>
    <t>San Juan - New York City</t>
  </si>
  <si>
    <t>N88899</t>
  </si>
  <si>
    <t>10503</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</si>
  <si>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</si>
  <si>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</si>
  <si>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</si>
  <si>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</si>
  <si>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</si>
  <si>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</si>
  <si>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</si>
  <si>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</si>
  <si>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</si>
  <si>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Aviateca</t>
  </si>
  <si>
    <t>Brownsville, TX - Guatemala City</t>
  </si>
  <si>
    <t>TG-AQA</t>
  </si>
  <si>
    <t>33589</t>
  </si>
  <si>
    <t>The cargo plane flew into a mountain at 8,000 ft.</t>
  </si>
  <si>
    <t>Near Carolina, Brazil</t>
  </si>
  <si>
    <t>202</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</si>
  <si>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</si>
  <si>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</si>
  <si>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</si>
  <si>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</si>
  <si>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</si>
  <si>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</si>
  <si>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</si>
  <si>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</si>
  <si>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</si>
  <si>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</si>
  <si>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</si>
  <si>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</si>
  <si>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</si>
  <si>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</si>
  <si>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</si>
  <si>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</si>
  <si>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</si>
  <si>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</si>
  <si>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</si>
  <si>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</si>
  <si>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</si>
  <si>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</si>
  <si>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</si>
  <si>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</si>
  <si>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</si>
  <si>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</si>
  <si>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</si>
  <si>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</si>
  <si>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</si>
  <si>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</si>
  <si>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</si>
  <si>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</si>
  <si>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</si>
  <si>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11:29</t>
  </si>
  <si>
    <t>BaltiSea</t>
  </si>
  <si>
    <t>Swedish Air Force</t>
  </si>
  <si>
    <t>Radio surveillance mission</t>
  </si>
  <si>
    <t>79001</t>
  </si>
  <si>
    <t>9001</t>
  </si>
  <si>
    <t>Shot down by  a Mig-15 Russian Air Force fighter over the BaltiSea in international waters while on a radio surveillance mission. Wreckage found 06/17/2003, recovered 03/19/2004.</t>
  </si>
  <si>
    <t>Lakenheath AFB, England</t>
  </si>
  <si>
    <t>Boeing B-50</t>
  </si>
  <si>
    <t>Crashed and burned between two farms.</t>
  </si>
  <si>
    <t>Off Northumberland, North Sea</t>
  </si>
  <si>
    <t>Avro Shackleton MR-1</t>
  </si>
  <si>
    <t>VP261</t>
  </si>
  <si>
    <t>Crashed into the North Sea near Holy Island while participating in North AtlantiTreaty maneuvers</t>
  </si>
  <si>
    <t>11:46</t>
  </si>
  <si>
    <t>Off Rio de Janeiro, Brazil</t>
  </si>
  <si>
    <t>201</t>
  </si>
  <si>
    <t>Rio de Janeiro - Buenos Aires</t>
  </si>
  <si>
    <t>Boeing 377 Stratocruiser</t>
  </si>
  <si>
    <t>N1030V</t>
  </si>
  <si>
    <t>15939</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</si>
  <si>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</si>
  <si>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</si>
  <si>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</si>
  <si>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</si>
  <si>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</si>
  <si>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</si>
  <si>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</si>
  <si>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</si>
  <si>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</si>
  <si>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</si>
  <si>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</si>
  <si>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</si>
  <si>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</si>
  <si>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</si>
  <si>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</si>
  <si>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</si>
  <si>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</si>
  <si>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</si>
  <si>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</si>
  <si>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</si>
  <si>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</si>
  <si>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</si>
  <si>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</si>
  <si>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</si>
  <si>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</si>
  <si>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</si>
  <si>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</si>
  <si>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</si>
  <si>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</si>
  <si>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</si>
  <si>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</si>
  <si>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</si>
  <si>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</si>
  <si>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06:50</t>
  </si>
  <si>
    <t>Guam, Mariana Islands</t>
  </si>
  <si>
    <t>44-87741</t>
  </si>
  <si>
    <t>The aircraft crashed into an officer's housing area after attemping to make an emergency landing with an engine out,at Anderson Air Force Base on Guam.</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</si>
  <si>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</si>
  <si>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</si>
  <si>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</si>
  <si>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</si>
  <si>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</si>
  <si>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</si>
  <si>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San Fransisco do Paula, Brazil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</si>
  <si>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</si>
  <si>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</si>
  <si>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</si>
  <si>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</si>
  <si>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</si>
  <si>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</si>
  <si>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</si>
  <si>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</si>
  <si>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</si>
  <si>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</si>
  <si>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</si>
  <si>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</si>
  <si>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</si>
  <si>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</si>
  <si>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</si>
  <si>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</si>
  <si>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</si>
  <si>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</si>
  <si>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</si>
  <si>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</si>
  <si>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</si>
  <si>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</si>
  <si>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</si>
  <si>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</si>
  <si>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</si>
  <si>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</si>
  <si>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</si>
  <si>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</si>
  <si>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</si>
  <si>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</si>
  <si>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</si>
  <si>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</si>
  <si>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</si>
  <si>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</si>
  <si>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</si>
  <si>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20:15</t>
  </si>
  <si>
    <t>Mount Gannett, Alaska</t>
  </si>
  <si>
    <t>51-107A</t>
  </si>
  <si>
    <t>464096</t>
  </si>
  <si>
    <t>Bound for Elmendorf Air Force Base, the aircraft struck the south slope of Mount Gannett. The plane drifted off course due to high winds.</t>
  </si>
  <si>
    <t>00:50</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</si>
  <si>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</si>
  <si>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</si>
  <si>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</si>
  <si>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</si>
  <si>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</si>
  <si>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</si>
  <si>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</si>
  <si>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</si>
  <si>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</si>
  <si>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</si>
  <si>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Crashed dived into the sea approximately 5 miles from the airport shortly after taking off. Cause unknown. The plane was called 'The Star of the East.'</t>
  </si>
  <si>
    <t>Moses Lake, Washington</t>
  </si>
  <si>
    <t>50-100</t>
  </si>
  <si>
    <t>43238</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</si>
  <si>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</si>
  <si>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</si>
  <si>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</si>
  <si>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33486</t>
  </si>
  <si>
    <t>Disappeared over the Atlantic. Never found.</t>
  </si>
  <si>
    <t>Off Caracas, Venezuela</t>
  </si>
  <si>
    <t>YV-C-AVX</t>
  </si>
  <si>
    <t>7391</t>
  </si>
  <si>
    <t>Lost altitude and ditched near shore after taking off.</t>
  </si>
  <si>
    <t>Abadan - Tehran</t>
  </si>
  <si>
    <t>EP-ACJ</t>
  </si>
  <si>
    <t>9692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</si>
  <si>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</si>
  <si>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</si>
  <si>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</si>
  <si>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20:53</t>
  </si>
  <si>
    <t>Belfast, Northern Ireland</t>
  </si>
  <si>
    <t>Northolt - Belfast</t>
  </si>
  <si>
    <t>Vickers Viking 610-1B</t>
  </si>
  <si>
    <t>G-AJDL</t>
  </si>
  <si>
    <t>262</t>
  </si>
  <si>
    <t>Crashed into approach lights while attempting to land.  Error of judgement on the part of the pilot.</t>
  </si>
  <si>
    <t>Pin-la-Garenne, France</t>
  </si>
  <si>
    <t>Avia-Taxi</t>
  </si>
  <si>
    <t>Cessna 402</t>
  </si>
  <si>
    <t>F-BPJA</t>
  </si>
  <si>
    <t>402-0100</t>
  </si>
  <si>
    <t>04:12</t>
  </si>
  <si>
    <t>Fish Haven, Idaho</t>
  </si>
  <si>
    <t>Associated Air Transport</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</si>
  <si>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</si>
  <si>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</si>
  <si>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</si>
  <si>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</si>
  <si>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</si>
  <si>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</si>
  <si>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</si>
  <si>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</si>
  <si>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Sinnai, Sardinia, Italy</t>
  </si>
  <si>
    <t>I-LAIL</t>
  </si>
  <si>
    <t>4308</t>
  </si>
  <si>
    <t>Crashed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</si>
  <si>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</si>
  <si>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</si>
  <si>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</si>
  <si>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</si>
  <si>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</si>
  <si>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</si>
  <si>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</si>
  <si>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</si>
  <si>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</si>
  <si>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</si>
  <si>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</si>
  <si>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</si>
  <si>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</si>
  <si>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</si>
  <si>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10290</t>
  </si>
  <si>
    <t>Crashed into a grove of small trees and burst into flames while trying to land in heavy fog.</t>
  </si>
  <si>
    <t>Military - Egyptian Air Force</t>
  </si>
  <si>
    <t>Curtiss-Wright C-46</t>
  </si>
  <si>
    <t>1001</t>
  </si>
  <si>
    <t>Crashed into a hill during a sandstorm.</t>
  </si>
  <si>
    <t>17:10</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</si>
  <si>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</si>
  <si>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</si>
  <si>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</si>
  <si>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</si>
  <si>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</si>
  <si>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</si>
  <si>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</si>
  <si>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</si>
  <si>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</si>
  <si>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</si>
  <si>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</si>
  <si>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</si>
  <si>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162</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</si>
  <si>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</si>
  <si>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</si>
  <si>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</si>
  <si>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</si>
  <si>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</si>
  <si>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</si>
  <si>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</si>
  <si>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</si>
  <si>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</si>
  <si>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</si>
  <si>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</si>
  <si>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</si>
  <si>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</si>
  <si>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</si>
  <si>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</si>
  <si>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</si>
  <si>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</si>
  <si>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</si>
  <si>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</si>
  <si>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</si>
  <si>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</si>
  <si>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</si>
  <si>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</si>
  <si>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</si>
  <si>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</si>
  <si>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</si>
  <si>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</si>
  <si>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</si>
  <si>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</si>
  <si>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</si>
  <si>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</si>
  <si>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</si>
  <si>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</si>
  <si>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</si>
  <si>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</si>
  <si>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</si>
  <si>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</si>
  <si>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</si>
  <si>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</si>
  <si>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</si>
  <si>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168</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</si>
  <si>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</si>
  <si>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</si>
  <si>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</si>
  <si>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</si>
  <si>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</si>
  <si>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</si>
  <si>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</si>
  <si>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</si>
  <si>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</si>
  <si>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</si>
  <si>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</si>
  <si>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</si>
  <si>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Near Guwahati, India</t>
  </si>
  <si>
    <t>Airways</t>
  </si>
  <si>
    <t>VT-AUJ</t>
  </si>
  <si>
    <t>19149</t>
  </si>
  <si>
    <t>The cargo plane crashed in the Khasi hills. The port wing failed in the air due to an upload as a result of being subjected to loads greater than those for which it was designed.</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</si>
  <si>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</si>
  <si>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</si>
  <si>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</si>
  <si>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</si>
  <si>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</si>
  <si>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</si>
  <si>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NW of Hanoi, Vietnam</t>
  </si>
  <si>
    <t>Hanoi - Na San</t>
  </si>
  <si>
    <t>F-BESS</t>
  </si>
  <si>
    <t>Crashed after takeoff due to wing failure.</t>
  </si>
  <si>
    <t>23:08</t>
  </si>
  <si>
    <t>San Francisco Bay, California</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</si>
  <si>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</si>
  <si>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</si>
  <si>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</si>
  <si>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</si>
  <si>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Calcutta - Delhi</t>
  </si>
  <si>
    <t>de Havilland DH106 Comet 1</t>
  </si>
  <si>
    <t>G-ALYV</t>
  </si>
  <si>
    <t>06008</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</si>
  <si>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</si>
  <si>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</si>
  <si>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</si>
  <si>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</si>
  <si>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</si>
  <si>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</si>
  <si>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</si>
  <si>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</si>
  <si>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</si>
  <si>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</si>
  <si>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</si>
  <si>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</si>
  <si>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</si>
  <si>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</si>
  <si>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</si>
  <si>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</si>
  <si>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</si>
  <si>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</si>
  <si>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</si>
  <si>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</si>
  <si>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</si>
  <si>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PH-TEI</t>
  </si>
  <si>
    <t>125</t>
  </si>
  <si>
    <t>While taking off the plane reached a height of about  50 ft. after which flaps were retracted. The plane began to lose height and crash landed into a meadow. While no one on the plane died, two girls on a bicycle path were killed.</t>
  </si>
  <si>
    <t>Near Copiapo, Chile</t>
  </si>
  <si>
    <t>LAN</t>
  </si>
  <si>
    <t>CC-CLD-0100</t>
  </si>
  <si>
    <t>2617</t>
  </si>
  <si>
    <t>Crashed. Engine fire.</t>
  </si>
  <si>
    <t>San Ramon Mtns., Costa Rica</t>
  </si>
  <si>
    <t>LACSA</t>
  </si>
  <si>
    <t>Palmar Sur - San Isidoro</t>
  </si>
  <si>
    <t>TI-1002</t>
  </si>
  <si>
    <t>14633/26078</t>
  </si>
  <si>
    <t>Crashed into a mountainside while attempting to land in poor weather.</t>
  </si>
  <si>
    <t>Phou-Lassy, French Indo-China</t>
  </si>
  <si>
    <t>Vientiane - Saigon</t>
  </si>
  <si>
    <t>F-BEST</t>
  </si>
  <si>
    <t>19100</t>
  </si>
  <si>
    <t>Crashed after on-board fire.  Possibly shot down.</t>
  </si>
  <si>
    <t>PP-PDA</t>
  </si>
  <si>
    <t>2066</t>
  </si>
  <si>
    <t>Crashed while on final approach to Sao Paulo. Error of judgement by the crew during poor visibility at night.</t>
  </si>
  <si>
    <t>16:34</t>
  </si>
  <si>
    <t>Tachikawa AFB, Tokyo, Japan</t>
  </si>
  <si>
    <t>Tachikawa AB - Kimpo AB</t>
  </si>
  <si>
    <t>Douglas C-124A Globemaster II</t>
  </si>
  <si>
    <t>51-137A</t>
  </si>
  <si>
    <t>43471</t>
  </si>
  <si>
    <t>Crashed shortly after taking off from Tachikawa Air Base. Engine failure during takeoff. Premature application of full flaps during a three engine approach resulting in loss of air speed and crash. First aviation disaster to claim more than 100 lives.</t>
  </si>
  <si>
    <t>08:41</t>
  </si>
  <si>
    <t>PacifiOcean, 325 miles east of Wake Island</t>
  </si>
  <si>
    <t>512</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</si>
  <si>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</si>
  <si>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</si>
  <si>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</si>
  <si>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</si>
  <si>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</si>
  <si>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</si>
  <si>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</si>
  <si>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</si>
  <si>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</si>
  <si>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</si>
  <si>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The co-pilot failed to maintain a sufficient rate of climb after becoming airborne, struck obstacles and crashed into a wooded area.</t>
  </si>
  <si>
    <t>Near Kanggye, North Korea</t>
  </si>
  <si>
    <t>Ilyushin IL-12</t>
  </si>
  <si>
    <t>Shot down by a U.S. Air Force F-86 jet fighter towards the end of the Korean War. The Russian government claimed the plane was over Chinese air space.</t>
  </si>
  <si>
    <t>Yellowknife, Northwest Territory, Canada</t>
  </si>
  <si>
    <t>Associated Airways</t>
  </si>
  <si>
    <t>Avro 685 York C-1</t>
  </si>
  <si>
    <t>CF-HMV</t>
  </si>
  <si>
    <t>The cargo plane ditched into the Thoa river. Fuel exhaustion.</t>
  </si>
  <si>
    <t>02:28</t>
  </si>
  <si>
    <t>Off Fethiye Point, Turkey</t>
  </si>
  <si>
    <t>Rome - Beirut</t>
  </si>
  <si>
    <t>Lockheed L- 749A Constellation</t>
  </si>
  <si>
    <t>F-BAZS</t>
  </si>
  <si>
    <t>2628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</si>
  <si>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</si>
  <si>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</si>
  <si>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</si>
  <si>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Sharjah - Bahrain</t>
  </si>
  <si>
    <t>AP-AAD</t>
  </si>
  <si>
    <t>9143</t>
  </si>
  <si>
    <t>Shortly after taking off, the aircraft entered a turn and crashed to the ground. The failure of the captain to supervise the first officer in flying the plane who was not able to fly on instruments in the dark.</t>
  </si>
  <si>
    <t>Off Irish coast</t>
  </si>
  <si>
    <t>Boeing B-34</t>
  </si>
  <si>
    <t>Aerovias Contreras</t>
  </si>
  <si>
    <t>XA-GOT</t>
  </si>
  <si>
    <t>26403</t>
  </si>
  <si>
    <t>The cargo plane flew into a mountain.</t>
  </si>
  <si>
    <t>Near Barcelonnette, France</t>
  </si>
  <si>
    <t>Paris - Nice - Hong Kong</t>
  </si>
  <si>
    <t>F-BAZZ</t>
  </si>
  <si>
    <t>2674</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</si>
  <si>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</si>
  <si>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</si>
  <si>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</si>
  <si>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</si>
  <si>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</si>
  <si>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</si>
  <si>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</si>
  <si>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</si>
  <si>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</si>
  <si>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</si>
  <si>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</si>
  <si>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</si>
  <si>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</si>
  <si>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</si>
  <si>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</si>
  <si>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</si>
  <si>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</si>
  <si>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13113</t>
  </si>
  <si>
    <t>The cargo plane struck a tower in fog while attempting to land.</t>
  </si>
  <si>
    <t>08:34</t>
  </si>
  <si>
    <t>Albany, New York</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</si>
  <si>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</si>
  <si>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</si>
  <si>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</si>
  <si>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</si>
  <si>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</si>
  <si>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</si>
  <si>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</si>
  <si>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</si>
  <si>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</si>
  <si>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</si>
  <si>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</si>
  <si>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</si>
  <si>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</si>
  <si>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</si>
  <si>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</si>
  <si>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</si>
  <si>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</si>
  <si>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</si>
  <si>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154</t>
  </si>
  <si>
    <t>Loss of engine power on takeoff. The loss of power may possibly be attributed to the heavy deposit of lead on the spark plugs.</t>
  </si>
  <si>
    <t>Lai Chau, Vietnam</t>
  </si>
  <si>
    <t>Compagnie Sila</t>
  </si>
  <si>
    <t>F-VNAE</t>
  </si>
  <si>
    <t>14146/25591</t>
  </si>
  <si>
    <t>Near Monterrey, Mexico</t>
  </si>
  <si>
    <t>Monterrey - Falcon Dam</t>
  </si>
  <si>
    <t>Douglas C-46A-CU ( DC-3)</t>
  </si>
  <si>
    <t>Crashed into a ravine.</t>
  </si>
  <si>
    <t>00:56</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</si>
  <si>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</si>
  <si>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</si>
  <si>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</si>
  <si>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</si>
  <si>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08:44</t>
  </si>
  <si>
    <t>Near Half Moon Bay, California</t>
  </si>
  <si>
    <t>British Commonwealth PacifiAirlines</t>
  </si>
  <si>
    <t>Sydney - Honolulu - San Francisco</t>
  </si>
  <si>
    <t>VH-BPE</t>
  </si>
  <si>
    <t>43125</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</si>
  <si>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</si>
  <si>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</si>
  <si>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</si>
  <si>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</si>
  <si>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2181</t>
  </si>
  <si>
    <t>Crashed into Rodeo Pampa mountain during approach, 37 miles from its destination.</t>
  </si>
  <si>
    <t>Off Argyll, England</t>
  </si>
  <si>
    <t>Avro Shackleton MR-2</t>
  </si>
  <si>
    <t>WL746</t>
  </si>
  <si>
    <t>Mt. Somosierra, Spain</t>
  </si>
  <si>
    <t>Aviaco</t>
  </si>
  <si>
    <t>Bilbao - Madrid</t>
  </si>
  <si>
    <t>EC-AEG</t>
  </si>
  <si>
    <t>12797</t>
  </si>
  <si>
    <t>Indian Airlines</t>
  </si>
  <si>
    <t>VT-CHF</t>
  </si>
  <si>
    <t>11810</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</si>
  <si>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</si>
  <si>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Convair CV-240</t>
  </si>
  <si>
    <t>OO-AWO</t>
  </si>
  <si>
    <t>128</t>
  </si>
  <si>
    <t>Descended below the glide path in poor weather and darkness and crashed 1.5 miles short of the runway. Poor approach procedures performed by the pilot.</t>
  </si>
  <si>
    <t>Dah-el-Kadeeb, Syria</t>
  </si>
  <si>
    <t>Syrian Airways</t>
  </si>
  <si>
    <t>YK-AAF</t>
  </si>
  <si>
    <t>Herat, Afghanstan</t>
  </si>
  <si>
    <t>Ariana Afghan Airlines</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</si>
  <si>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</si>
  <si>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</si>
  <si>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</si>
  <si>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</si>
  <si>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</si>
  <si>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</si>
  <si>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</si>
  <si>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</si>
  <si>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</si>
  <si>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</si>
  <si>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</si>
  <si>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</si>
  <si>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06003</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</si>
  <si>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</si>
  <si>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</si>
  <si>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</si>
  <si>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</si>
  <si>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19540</t>
  </si>
  <si>
    <t>Crashed into a mountain 1 hour after takeoff.</t>
  </si>
  <si>
    <t>Long Beach, California</t>
  </si>
  <si>
    <t>F-88 Sabre Jet</t>
  </si>
  <si>
    <t>The jet fighter crashed into homes killing 6 people and destroying 3 homes while attempting to land.</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</si>
  <si>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</si>
  <si>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</si>
  <si>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</si>
  <si>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</si>
  <si>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</si>
  <si>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</si>
  <si>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</si>
  <si>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</si>
  <si>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</si>
  <si>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Kansas City, Missouri</t>
  </si>
  <si>
    <t>Zantop Air Transport</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</si>
  <si>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</si>
  <si>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</si>
  <si>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</si>
  <si>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</si>
  <si>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</si>
  <si>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</si>
  <si>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</si>
  <si>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</si>
  <si>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</si>
  <si>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</si>
  <si>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</si>
  <si>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5895</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</si>
  <si>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</si>
  <si>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</si>
  <si>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</si>
  <si>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</si>
  <si>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</si>
  <si>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</si>
  <si>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</si>
  <si>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</si>
  <si>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</si>
  <si>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</si>
  <si>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</si>
  <si>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</si>
  <si>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</si>
  <si>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37</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</si>
  <si>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</si>
  <si>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</si>
  <si>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</si>
  <si>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</si>
  <si>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</si>
  <si>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</si>
  <si>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</si>
  <si>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</si>
  <si>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</si>
  <si>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</si>
  <si>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</si>
  <si>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Crashed short of the runway, hit a wall, overturned and caught fire. Improper procedures used in landing.  Pilot fatigue.</t>
  </si>
  <si>
    <t>Off Mackay, Australia</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</si>
  <si>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</si>
  <si>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</si>
  <si>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</si>
  <si>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</si>
  <si>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</si>
  <si>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</si>
  <si>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</si>
  <si>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</si>
  <si>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</si>
  <si>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</si>
  <si>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</si>
  <si>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</si>
  <si>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</si>
  <si>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</si>
  <si>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while waiting for permission to land.</t>
  </si>
  <si>
    <t>Adana, Turkey</t>
  </si>
  <si>
    <t>Adana - Istanbul</t>
  </si>
  <si>
    <t>TC-ARK</t>
  </si>
  <si>
    <t>19509</t>
  </si>
  <si>
    <t>Crashed en route approximately 15 minutes after takeoff from Adana.</t>
  </si>
  <si>
    <t>Hanoi, Vietnam</t>
  </si>
  <si>
    <t>F-BFGQ</t>
  </si>
  <si>
    <t>10341</t>
  </si>
  <si>
    <t>The cargo plane crashed into the Red River while on approach.</t>
  </si>
  <si>
    <t>Off Stromboli, Italy</t>
  </si>
  <si>
    <t>G-ALYY</t>
  </si>
  <si>
    <t>06011</t>
  </si>
  <si>
    <t>The aircraft broke up in-flight and crashed into the sea en route from Rome to Cairo. Metal fatigue due to a design flaw led to the breakup of the aircraft. Third crash with the same cause. The aircraft was nicknamed 'Yoke Yoke.'</t>
  </si>
  <si>
    <t>10:03</t>
  </si>
  <si>
    <t>Moose Jaw, SK, Canada</t>
  </si>
  <si>
    <t>Trans Canada Air Lines / RCAF</t>
  </si>
  <si>
    <t>Canadair C-4-1Argonaut / Harvard Mark II</t>
  </si>
  <si>
    <t>CF-TFW/RCAF3309</t>
  </si>
  <si>
    <t>150</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</si>
  <si>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</si>
  <si>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Santiago, Chile</t>
  </si>
  <si>
    <t>956</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</si>
  <si>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</si>
  <si>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</si>
  <si>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</si>
  <si>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</si>
  <si>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</si>
  <si>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</si>
  <si>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</si>
  <si>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</si>
  <si>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</si>
  <si>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</si>
  <si>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</si>
  <si>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</si>
  <si>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</si>
  <si>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</si>
  <si>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</si>
  <si>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</si>
  <si>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</si>
  <si>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</si>
  <si>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</si>
  <si>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</si>
  <si>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</si>
  <si>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</si>
  <si>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</si>
  <si>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</si>
  <si>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</si>
  <si>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</si>
  <si>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</si>
  <si>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</si>
  <si>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</si>
  <si>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</si>
  <si>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</si>
  <si>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</si>
  <si>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</si>
  <si>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</si>
  <si>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</si>
  <si>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</si>
  <si>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Tourane, Vietnam</t>
  </si>
  <si>
    <t>Soc. de Tr. Aériens d'Extrême Orient</t>
  </si>
  <si>
    <t>F-BCCL</t>
  </si>
  <si>
    <t>4464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</si>
  <si>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</si>
  <si>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</si>
  <si>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</si>
  <si>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</si>
  <si>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</si>
  <si>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</si>
  <si>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</si>
  <si>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</si>
  <si>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</si>
  <si>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</si>
  <si>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</si>
  <si>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</si>
  <si>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</si>
  <si>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</si>
  <si>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</si>
  <si>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</si>
  <si>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</si>
  <si>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</si>
  <si>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</si>
  <si>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</si>
  <si>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</si>
  <si>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</si>
  <si>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</si>
  <si>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</si>
  <si>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</si>
  <si>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</si>
  <si>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</si>
  <si>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Near Pakse, Laos</t>
  </si>
  <si>
    <t>Air Vietnam (South Vietnam)</t>
  </si>
  <si>
    <t>Red River delta - Saigon</t>
  </si>
  <si>
    <t>Bristol 170 Freighter 21E</t>
  </si>
  <si>
    <t>F-VNAI</t>
  </si>
  <si>
    <t>12809</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</si>
  <si>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</si>
  <si>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</si>
  <si>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</si>
  <si>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</si>
  <si>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</si>
  <si>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</si>
  <si>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</si>
  <si>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</si>
  <si>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Near Dutch Coast, North Sea</t>
  </si>
  <si>
    <t>Shannon - Amsterdam</t>
  </si>
  <si>
    <t>PH-DFO</t>
  </si>
  <si>
    <t>43556/257</t>
  </si>
  <si>
    <t>Crashed into the North Sea in rain showers and heavy seas. Cause not determined.</t>
  </si>
  <si>
    <t>Chatenoy, France</t>
  </si>
  <si>
    <t>G-AGHP</t>
  </si>
  <si>
    <t>9408</t>
  </si>
  <si>
    <t>Broke up in midair while flying through a thunderstorm.</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</si>
  <si>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</si>
  <si>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</si>
  <si>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</si>
  <si>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</si>
  <si>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</si>
  <si>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</si>
  <si>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</si>
  <si>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4509</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</si>
  <si>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</si>
  <si>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</si>
  <si>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</si>
  <si>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</si>
  <si>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</si>
  <si>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</si>
  <si>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SU-AFO</t>
  </si>
  <si>
    <t>212</t>
  </si>
  <si>
    <t>Stalled and crashed during a test flight.</t>
  </si>
  <si>
    <t>17:50</t>
  </si>
  <si>
    <t>Nar Limone Piemonte, Italy</t>
  </si>
  <si>
    <t>43-16044</t>
  </si>
  <si>
    <t>20510</t>
  </si>
  <si>
    <t>Crashed in the Alps on the French/Italian border while en route. The instrument flight plan the pilot filed indicated a cruising height that was lower than the authorized minimum altitude required to clear the mountains.</t>
  </si>
  <si>
    <t>Off Ocean City, Maryland</t>
  </si>
  <si>
    <t>Patuxent River NAS - Kenitra, Morocco</t>
  </si>
  <si>
    <t>Lockheed R7V-1</t>
  </si>
  <si>
    <t>128441</t>
  </si>
  <si>
    <t>4108</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</si>
  <si>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</si>
  <si>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</si>
  <si>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</si>
  <si>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</si>
  <si>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</si>
  <si>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</si>
  <si>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</si>
  <si>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</si>
  <si>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</si>
  <si>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</si>
  <si>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</si>
  <si>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</si>
  <si>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</si>
  <si>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</si>
  <si>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</si>
  <si>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</si>
  <si>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</si>
  <si>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</si>
  <si>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</si>
  <si>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</si>
  <si>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</si>
  <si>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</si>
  <si>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</si>
  <si>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</si>
  <si>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</si>
  <si>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</si>
  <si>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</si>
  <si>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</si>
  <si>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</si>
  <si>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Ceskoslovenské Aerolinie</t>
  </si>
  <si>
    <t>OK-WDK</t>
  </si>
  <si>
    <t>12549</t>
  </si>
  <si>
    <t>Near Bolivar, Venezuela</t>
  </si>
  <si>
    <t>YV-C-AMP</t>
  </si>
  <si>
    <t>19292</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</si>
  <si>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</si>
  <si>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</si>
  <si>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</si>
  <si>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</si>
  <si>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</si>
  <si>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</si>
  <si>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</si>
  <si>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</si>
  <si>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</si>
  <si>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</si>
  <si>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</si>
  <si>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</si>
  <si>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</si>
  <si>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</si>
  <si>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</si>
  <si>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</si>
  <si>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</si>
  <si>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</si>
  <si>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Off Skellings, Ireland</t>
  </si>
  <si>
    <t>Avro Shackleton M-2 / Avro Shakleton M-2</t>
  </si>
  <si>
    <t>WG531 / Wl743</t>
  </si>
  <si>
    <t>Disappeared while on a training mission. Possibility, the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</si>
  <si>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</si>
  <si>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</si>
  <si>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</si>
  <si>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</si>
  <si>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</si>
  <si>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</si>
  <si>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</si>
  <si>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</si>
  <si>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</si>
  <si>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</si>
  <si>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</si>
  <si>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</si>
  <si>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</si>
  <si>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</si>
  <si>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</si>
  <si>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</si>
  <si>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</si>
  <si>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</si>
  <si>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</si>
  <si>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</si>
  <si>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</si>
  <si>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</si>
  <si>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</si>
  <si>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</si>
  <si>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</si>
  <si>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</si>
  <si>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</si>
  <si>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</si>
  <si>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</si>
  <si>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</si>
  <si>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</si>
  <si>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</si>
  <si>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t>
  </si>
  <si>
    <t>Brussels - Rome</t>
  </si>
  <si>
    <t>OO-SDB</t>
  </si>
  <si>
    <t>43063/60</t>
  </si>
  <si>
    <t>Crashed into a mountain while on approach. Navigational error due to failure to use radio equipment.</t>
  </si>
  <si>
    <t>07:31</t>
  </si>
  <si>
    <t>Albuquerque, New Mexico</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</si>
  <si>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</si>
  <si>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</si>
  <si>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</si>
  <si>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</si>
  <si>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</si>
  <si>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</si>
  <si>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</si>
  <si>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</si>
  <si>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</si>
  <si>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</si>
  <si>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</si>
  <si>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</si>
  <si>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</si>
  <si>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</si>
  <si>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</si>
  <si>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</si>
  <si>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</si>
  <si>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3992</t>
  </si>
  <si>
    <t>Crashed in a hilly region between Talpa and Mascota.</t>
  </si>
  <si>
    <t>Trujillo, Colombia</t>
  </si>
  <si>
    <t>Condoto - Cali</t>
  </si>
  <si>
    <t>HK-328</t>
  </si>
  <si>
    <t>20224</t>
  </si>
  <si>
    <t>The cargo plane crashed with a gold and platinum shipment aboard. Wreckage found one month later.</t>
  </si>
  <si>
    <t>22:36</t>
  </si>
  <si>
    <t>Springfield, Mississippi</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</si>
  <si>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</si>
  <si>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</si>
  <si>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</si>
  <si>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</si>
  <si>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</si>
  <si>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Douglas R6D-1 (C-118B)</t>
  </si>
  <si>
    <t>131612</t>
  </si>
  <si>
    <t>43715</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</si>
  <si>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</si>
  <si>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</si>
  <si>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</si>
  <si>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</si>
  <si>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</si>
  <si>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</si>
  <si>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</si>
  <si>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</si>
  <si>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</si>
  <si>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</si>
  <si>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</si>
  <si>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</si>
  <si>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</si>
  <si>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</si>
  <si>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</si>
  <si>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</si>
  <si>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</si>
  <si>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</si>
  <si>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</si>
  <si>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</si>
  <si>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</si>
  <si>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</si>
  <si>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</si>
  <si>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</si>
  <si>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</si>
  <si>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</si>
  <si>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</si>
  <si>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</si>
  <si>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</si>
  <si>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</si>
  <si>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</si>
  <si>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</si>
  <si>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</si>
  <si>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</si>
  <si>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</si>
  <si>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</si>
  <si>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</si>
  <si>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YV-C-ALU</t>
  </si>
  <si>
    <t>4791</t>
  </si>
  <si>
    <t>Ditched into the sea.</t>
  </si>
  <si>
    <t>Edmonton, Alberta, Canada</t>
  </si>
  <si>
    <t>CF-HMY</t>
  </si>
  <si>
    <t>The attempt of the pilot to takeoff under the prevailing unfavorable conditions. As a result, the aircraft hit an obstacle in line with and off the end of the runway.</t>
  </si>
  <si>
    <t>Fort Lamy, Cameroon</t>
  </si>
  <si>
    <t>Union Aéromaritime de Transport</t>
  </si>
  <si>
    <t>Douala - Fort Lamy</t>
  </si>
  <si>
    <t>F-BFVT</t>
  </si>
  <si>
    <t>10292</t>
  </si>
  <si>
    <t>Near Asuncion, Paraguay</t>
  </si>
  <si>
    <t>Sao Paulo - Asuncion</t>
  </si>
  <si>
    <t>PP-PDJ</t>
  </si>
  <si>
    <t>2032</t>
  </si>
  <si>
    <t>Crashed on final approach. Pilot fatigue. The pilot did not follow the recommended procedure for instrument final approach and he descended below the height prescribed in the final approach chart.</t>
  </si>
  <si>
    <t>Tigres Voladores</t>
  </si>
  <si>
    <t>XA-LID</t>
  </si>
  <si>
    <t>Lost an engine on takeoff and crashed into trees and caught fire.</t>
  </si>
  <si>
    <t>Oaxaca, Mexico</t>
  </si>
  <si>
    <t>Lineas Areas Unidas</t>
  </si>
  <si>
    <t>Acapulco - Oaxaca</t>
  </si>
  <si>
    <t>XA-DOB</t>
  </si>
  <si>
    <t>2088</t>
  </si>
  <si>
    <t>Crashed in a mountainous area in the Zimathan district while en route.</t>
  </si>
  <si>
    <t>06:24</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</si>
  <si>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</si>
  <si>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</si>
  <si>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</si>
  <si>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</si>
  <si>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</si>
  <si>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</si>
  <si>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Wien - Tel Aviv</t>
  </si>
  <si>
    <t>4X-AKC</t>
  </si>
  <si>
    <t>1968</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</si>
  <si>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</si>
  <si>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</si>
  <si>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</si>
  <si>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</si>
  <si>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</si>
  <si>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</si>
  <si>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</si>
  <si>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</si>
  <si>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</si>
  <si>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</si>
  <si>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</si>
  <si>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</si>
  <si>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</si>
  <si>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</si>
  <si>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</si>
  <si>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</si>
  <si>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</si>
  <si>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</si>
  <si>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</si>
  <si>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</si>
  <si>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</si>
  <si>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</si>
  <si>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</si>
  <si>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Meikitila, Myanmar</t>
  </si>
  <si>
    <t>Union of Burma Airways</t>
  </si>
  <si>
    <t>Meiktila - Lanywa</t>
  </si>
  <si>
    <t>XY-ACQ</t>
  </si>
  <si>
    <t>12579</t>
  </si>
  <si>
    <t>Flew into Mount Popa.</t>
  </si>
  <si>
    <t>Currey Air Transport</t>
  </si>
  <si>
    <t>N74663</t>
  </si>
  <si>
    <t>6257</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</si>
  <si>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</si>
  <si>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</si>
  <si>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</si>
  <si>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LaLérè - Douala</t>
  </si>
  <si>
    <t>F-BDRE</t>
  </si>
  <si>
    <t>Crashed into the Cameroon mountains after the wing separated due to severe turbulence.</t>
  </si>
  <si>
    <t>Near Thorhild, Canada</t>
  </si>
  <si>
    <t>PacifiWestern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</si>
  <si>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</si>
  <si>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</si>
  <si>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</si>
  <si>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</si>
  <si>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</si>
  <si>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t>
  </si>
  <si>
    <t>Idris, Libya</t>
  </si>
  <si>
    <t>Rome - Tripoli</t>
  </si>
  <si>
    <t>Canadair C-4</t>
  </si>
  <si>
    <t>G-ALHL</t>
  </si>
  <si>
    <t>158</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</si>
  <si>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</si>
  <si>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06:41</t>
  </si>
  <si>
    <t>PacifiOcean</t>
  </si>
  <si>
    <t>Wake Island - Honolulu</t>
  </si>
  <si>
    <t>N90433</t>
  </si>
  <si>
    <t>10410</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</si>
  <si>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</si>
  <si>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</si>
  <si>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</si>
  <si>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</si>
  <si>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OB-PAZ-228</t>
  </si>
  <si>
    <t>10277</t>
  </si>
  <si>
    <t>Crashed in adjacent mountains while attempting an emergency landing following an engine fire.</t>
  </si>
  <si>
    <t>07:26</t>
  </si>
  <si>
    <t>Near Centennial, Wyoming</t>
  </si>
  <si>
    <t>Denver - Salt Lake City - San Francisco</t>
  </si>
  <si>
    <t>N30062</t>
  </si>
  <si>
    <t>18389</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</si>
  <si>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</si>
  <si>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</si>
  <si>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</si>
  <si>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</si>
  <si>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</si>
  <si>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</si>
  <si>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</si>
  <si>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</si>
  <si>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</si>
  <si>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</si>
  <si>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</si>
  <si>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</si>
  <si>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</si>
  <si>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</si>
  <si>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</si>
  <si>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</si>
  <si>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Seattle - Newark</t>
  </si>
  <si>
    <t>N88852</t>
  </si>
  <si>
    <t>3123</t>
  </si>
  <si>
    <t>Crashed on takeoff. In-flight prop failure.  Maintenance error.  The excessively high drag resulting from the improperly indexed propeller blades and inability to feather.</t>
  </si>
  <si>
    <t>Douglas MC-54M</t>
  </si>
  <si>
    <t>44-9068</t>
  </si>
  <si>
    <t>27294</t>
  </si>
  <si>
    <t>Crashed into the  peak of Mount Charleston 30 miles WNW of Las Vegas.</t>
  </si>
  <si>
    <t>Iwo Jima, Japan</t>
  </si>
  <si>
    <t>Military - US Air Force</t>
  </si>
  <si>
    <t>Douglas C124-DL Globemaster II</t>
  </si>
  <si>
    <t>51-0149</t>
  </si>
  <si>
    <t>43483</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</si>
  <si>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</si>
  <si>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</si>
  <si>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</si>
  <si>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</si>
  <si>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</si>
  <si>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</si>
  <si>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</si>
  <si>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</si>
  <si>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20:17</t>
  </si>
  <si>
    <t>Hollywood, South Carolina</t>
  </si>
  <si>
    <t>Riddle Airlines</t>
  </si>
  <si>
    <t>N9904F</t>
  </si>
  <si>
    <t>30262</t>
  </si>
  <si>
    <t>Cargo plane. An in-flight structural failure resulting from a violent pitch-down induced by the erratiaction of nonconforming elevator tab controls.</t>
  </si>
  <si>
    <t>Cruzeiro Do Sud</t>
  </si>
  <si>
    <t>Sao Paulo - Belem</t>
  </si>
  <si>
    <t>03:43</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</si>
  <si>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</si>
  <si>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</si>
  <si>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</si>
  <si>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</si>
  <si>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</si>
  <si>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</si>
  <si>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</si>
  <si>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</si>
  <si>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</si>
  <si>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</si>
  <si>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</si>
  <si>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</si>
  <si>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</si>
  <si>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</si>
  <si>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</si>
  <si>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</si>
  <si>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</si>
  <si>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</si>
  <si>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</si>
  <si>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</si>
  <si>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</si>
  <si>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F-BCYK</t>
  </si>
  <si>
    <t>The cargo plane was on approach when it crashed.</t>
  </si>
  <si>
    <t>Frobisher Bay, Canada</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</si>
  <si>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</si>
  <si>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</si>
  <si>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</si>
  <si>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</si>
  <si>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</si>
  <si>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</si>
  <si>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 of fortune Harold (Whitey) Dahl killed.</t>
  </si>
  <si>
    <t>Near Niles, California</t>
  </si>
  <si>
    <t>El Toro MAS - Alameda NAS</t>
  </si>
  <si>
    <t>Douglas R5D2</t>
  </si>
  <si>
    <t>39116</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</si>
  <si>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</si>
  <si>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</si>
  <si>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</si>
  <si>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</si>
  <si>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</si>
  <si>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</si>
  <si>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</si>
  <si>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02:40</t>
  </si>
  <si>
    <t>Near Cairo, Egypt</t>
  </si>
  <si>
    <t>Transport Aerien Intercontinentaux (France)</t>
  </si>
  <si>
    <t>F-BGOD</t>
  </si>
  <si>
    <t>43835/380</t>
  </si>
  <si>
    <t>The flight crashed while on approach 18 miles SE of Cairo.  Pilot's inexperience in ILS approaches.  Improper approach.  Crew error. Crew fatigue.</t>
  </si>
  <si>
    <t>Near Aleppo, Syria</t>
  </si>
  <si>
    <t>YK-AAE</t>
  </si>
  <si>
    <t>14918/2636</t>
  </si>
  <si>
    <t>Crashed shortly after taking off 15 miles from Damascus.  Double engine failure during a thunderstorm.</t>
  </si>
  <si>
    <t>14:55</t>
  </si>
  <si>
    <t>Jalkot, Pakistan</t>
  </si>
  <si>
    <t>Pakistan International Airlines</t>
  </si>
  <si>
    <t>Gilgit  - Islamabad</t>
  </si>
  <si>
    <t>AP-ACZ</t>
  </si>
  <si>
    <t>16813/33561</t>
  </si>
  <si>
    <t>Struck  Lash Golath Moutain while en route.</t>
  </si>
  <si>
    <t>Tezpur, India</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</si>
  <si>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</si>
  <si>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</si>
  <si>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</si>
  <si>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</si>
  <si>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</si>
  <si>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</si>
  <si>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</si>
  <si>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</si>
  <si>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</si>
  <si>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</si>
  <si>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</si>
  <si>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</si>
  <si>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</si>
  <si>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</si>
  <si>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</si>
  <si>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</si>
  <si>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</si>
  <si>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</si>
  <si>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</si>
  <si>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</si>
  <si>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</si>
  <si>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</si>
  <si>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</si>
  <si>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</si>
  <si>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</si>
  <si>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</si>
  <si>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</si>
  <si>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</si>
  <si>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</si>
  <si>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</si>
  <si>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</si>
  <si>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</si>
  <si>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</si>
  <si>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</si>
  <si>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</si>
  <si>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</si>
  <si>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</si>
  <si>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</si>
  <si>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</si>
  <si>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London - Malta</t>
  </si>
  <si>
    <t>G-AMUL</t>
  </si>
  <si>
    <t>The aircraft made a sudden turn to the right while talking off from Stansted. Overcorrection by the pilot in command which caused the aircraft to veer to the right.</t>
  </si>
  <si>
    <t>Kathmandu, Nepal</t>
  </si>
  <si>
    <t>VT-DBA</t>
  </si>
  <si>
    <t>13165</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</si>
  <si>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</si>
  <si>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</si>
  <si>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</si>
  <si>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</si>
  <si>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Guatemala City, Guatemala</t>
  </si>
  <si>
    <t>Kano - Tripoli</t>
  </si>
  <si>
    <t>TG-AHA</t>
  </si>
  <si>
    <t>6052</t>
  </si>
  <si>
    <t>Crashed into a mountain shortly after taking off. Loss of height and airspeed caused by the aircraft encountering a thunderstorm cell which gave rise to a sudden reversal of wind direction, heavy rain, and possible downdraught conditions.</t>
  </si>
  <si>
    <t>Asbury Park, New Jersey</t>
  </si>
  <si>
    <t>New York City - Caracas</t>
  </si>
  <si>
    <t>Lockheed 1049E-55 Super Constellation</t>
  </si>
  <si>
    <t>YV-C-AMS</t>
  </si>
  <si>
    <t>4561</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</si>
  <si>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</si>
  <si>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17:25</t>
  </si>
  <si>
    <t>Kano, Nigeria</t>
  </si>
  <si>
    <t>Canadair C-4 Argonaut</t>
  </si>
  <si>
    <t>G-ALHE</t>
  </si>
  <si>
    <t>Crashed shortly after taking off from Kano Airport. Flew into a thunderstorm.  Microburst windshear.</t>
  </si>
  <si>
    <t>Grand Canyon, Arizona</t>
  </si>
  <si>
    <t>United Air Lines / Trans World Airlines</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</si>
  <si>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</si>
  <si>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</si>
  <si>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</si>
  <si>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</si>
  <si>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</si>
  <si>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</si>
  <si>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</si>
  <si>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</si>
  <si>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</si>
  <si>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</si>
  <si>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</si>
  <si>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</si>
  <si>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</si>
  <si>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</si>
  <si>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</si>
  <si>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</si>
  <si>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Crashed into a wooded area 2 minutes after taking off from McGuire Air Force Base. There was thunderstorm activity at the time. Microburst windshear.</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</si>
  <si>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</si>
  <si>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</si>
  <si>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</si>
  <si>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</si>
  <si>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</si>
  <si>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</si>
  <si>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</si>
  <si>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</si>
  <si>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</si>
  <si>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</si>
  <si>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</si>
  <si>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</si>
  <si>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</si>
  <si>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</si>
  <si>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</si>
  <si>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</si>
  <si>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</si>
  <si>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</si>
  <si>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</si>
  <si>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27069</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</si>
  <si>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</si>
  <si>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</si>
  <si>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</si>
  <si>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</si>
  <si>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</si>
  <si>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</si>
  <si>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</si>
  <si>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</si>
  <si>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</si>
  <si>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</si>
  <si>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</si>
  <si>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</si>
  <si>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</si>
  <si>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</si>
  <si>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</si>
  <si>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</si>
  <si>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1311588</t>
  </si>
  <si>
    <t>43691</t>
  </si>
  <si>
    <t>The plane disappeared over the Atlantiwhile on a flight from Royal Air Force Base in England to McGuire Air Force Base in New Jersey. Cause unknown.</t>
  </si>
  <si>
    <t>06:15</t>
  </si>
  <si>
    <t>Over the PacifiOcean</t>
  </si>
  <si>
    <t>Honolulu - San Francisco</t>
  </si>
  <si>
    <t>Boeing  377 Stratocruiser</t>
  </si>
  <si>
    <t>N90943</t>
  </si>
  <si>
    <t>15959</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</si>
  <si>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</si>
  <si>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</si>
  <si>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</si>
  <si>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</si>
  <si>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</si>
  <si>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</si>
  <si>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</si>
  <si>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</si>
  <si>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</si>
  <si>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</si>
  <si>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</si>
  <si>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</si>
  <si>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</si>
  <si>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</si>
  <si>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</si>
  <si>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</si>
  <si>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</si>
  <si>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</si>
  <si>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</si>
  <si>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</si>
  <si>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</si>
  <si>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</si>
  <si>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</si>
  <si>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</si>
  <si>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</si>
  <si>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</si>
  <si>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</si>
  <si>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</si>
  <si>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PP-VCS</t>
  </si>
  <si>
    <t>19757</t>
  </si>
  <si>
    <t>Incorrect use of flying controls during takeoff roll.  Possible failure of left engine. Turbulent conditions close to ground.</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</si>
  <si>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</si>
  <si>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</si>
  <si>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</si>
  <si>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</si>
  <si>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</si>
  <si>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</si>
  <si>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</si>
  <si>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</si>
  <si>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</si>
  <si>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</si>
  <si>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</si>
  <si>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</si>
  <si>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</si>
  <si>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</si>
  <si>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</si>
  <si>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</si>
  <si>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Caracas, Venezuela</t>
  </si>
  <si>
    <t>253</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</si>
  <si>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</si>
  <si>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</si>
  <si>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</si>
  <si>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</si>
  <si>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</si>
  <si>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</si>
  <si>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</si>
  <si>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</si>
  <si>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</si>
  <si>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</si>
  <si>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</si>
  <si>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</si>
  <si>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</si>
  <si>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</si>
  <si>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</si>
  <si>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</si>
  <si>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</si>
  <si>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</si>
  <si>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</si>
  <si>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</si>
  <si>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</si>
  <si>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</si>
  <si>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</si>
  <si>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</si>
  <si>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</si>
  <si>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</si>
  <si>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</si>
  <si>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</si>
  <si>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</si>
  <si>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</si>
  <si>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</si>
  <si>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Crashed and burned while attempting to land.</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</si>
  <si>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</si>
  <si>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</si>
  <si>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</si>
  <si>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</si>
  <si>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</si>
  <si>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</si>
  <si>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</si>
  <si>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</si>
  <si>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</si>
  <si>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</si>
  <si>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188</t>
  </si>
  <si>
    <t>The domestiflight crashed and burned immediately after takeoff from Buenos Aires after overrunning the runway. Too short a runway and excessive cross-winds for the type of aircraft.</t>
  </si>
  <si>
    <t>c16:50</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</si>
  <si>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</si>
  <si>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</si>
  <si>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</si>
  <si>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</si>
  <si>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</si>
  <si>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</si>
  <si>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</si>
  <si>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</si>
  <si>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</si>
  <si>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</si>
  <si>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</si>
  <si>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11:18</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</si>
  <si>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</si>
  <si>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</si>
  <si>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</si>
  <si>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</si>
  <si>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</si>
  <si>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</si>
  <si>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</si>
  <si>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</si>
  <si>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</si>
  <si>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</si>
  <si>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</si>
  <si>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</si>
  <si>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Kimpo Air Base, South Korea</t>
  </si>
  <si>
    <t>Kimpo AB - Tokyo, Japan</t>
  </si>
  <si>
    <t>Douglas C-124C</t>
  </si>
  <si>
    <t>51-141A</t>
  </si>
  <si>
    <t>43475</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</si>
  <si>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</si>
  <si>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</si>
  <si>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</si>
  <si>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</si>
  <si>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</si>
  <si>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</si>
  <si>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</si>
  <si>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</si>
  <si>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</si>
  <si>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</si>
  <si>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</si>
  <si>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</si>
  <si>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</si>
  <si>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4338</t>
  </si>
  <si>
    <t>Pilot did not follow prescribed route nor follow prescribed IFR procedures.</t>
  </si>
  <si>
    <t>13:46</t>
  </si>
  <si>
    <t>Manchester, England</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</si>
  <si>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</si>
  <si>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</si>
  <si>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</si>
  <si>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</si>
  <si>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</si>
  <si>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</si>
  <si>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</si>
  <si>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</si>
  <si>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</si>
  <si>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</si>
  <si>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</si>
  <si>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</si>
  <si>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</si>
  <si>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</si>
  <si>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</si>
  <si>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</si>
  <si>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PacifiOcean</t>
  </si>
  <si>
    <t>Travis AFB - Tokyo</t>
  </si>
  <si>
    <t>Boeing C-97C</t>
  </si>
  <si>
    <t>50-702A</t>
  </si>
  <si>
    <t>16246</t>
  </si>
  <si>
    <t>Disappeared 200 miles southeast of Tokyo, Japan while on a flight from Travis Air Force Base to Tokyo.  Cause unknown.</t>
  </si>
  <si>
    <t>Bage, Brazil</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</si>
  <si>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</si>
  <si>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</si>
  <si>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</si>
  <si>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</si>
  <si>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</si>
  <si>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</si>
  <si>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</si>
  <si>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</si>
  <si>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</si>
  <si>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</si>
  <si>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</si>
  <si>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</si>
  <si>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</si>
  <si>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</si>
  <si>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</si>
  <si>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</si>
  <si>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</si>
  <si>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</si>
  <si>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</si>
  <si>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</si>
  <si>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</si>
  <si>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</si>
  <si>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</si>
  <si>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</si>
  <si>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</si>
  <si>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</si>
  <si>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21:20</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</si>
  <si>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</si>
  <si>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</si>
  <si>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</si>
  <si>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</si>
  <si>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</si>
  <si>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</si>
  <si>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</si>
  <si>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</si>
  <si>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</si>
  <si>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</si>
  <si>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</si>
  <si>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</si>
  <si>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111</t>
  </si>
  <si>
    <t>Santiago de Compostella - Madrid</t>
  </si>
  <si>
    <t>EC-ADI</t>
  </si>
  <si>
    <t>12757</t>
  </si>
  <si>
    <t>Crashed while attemping to land. Procedural errors by the pilot.</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</si>
  <si>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</si>
  <si>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</si>
  <si>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</si>
  <si>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</si>
  <si>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</si>
  <si>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</si>
  <si>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</si>
  <si>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7449</t>
  </si>
  <si>
    <t>Crashed into an ice cap. White-out conditions. Incorrect indication on navigation charts.</t>
  </si>
  <si>
    <t>VT-CFB</t>
  </si>
  <si>
    <t>13626</t>
  </si>
  <si>
    <t>During a training exercise the aircraft approached a stall entered a spin, partially recovered but crashed.</t>
  </si>
  <si>
    <t>23:10</t>
  </si>
  <si>
    <t>232</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</si>
  <si>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</si>
  <si>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</si>
  <si>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</si>
  <si>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</si>
  <si>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</si>
  <si>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</si>
  <si>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</si>
  <si>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</si>
  <si>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</si>
  <si>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</si>
  <si>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</si>
  <si>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</si>
  <si>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</si>
  <si>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</si>
  <si>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Port Hardy - Vancouver</t>
  </si>
  <si>
    <t>CF-EPI</t>
  </si>
  <si>
    <t>7408</t>
  </si>
  <si>
    <t>Crashed while attempting an emergency landing after taking off with control difficulties. Jammed elevator. Crew forgot to remove the ground locks.</t>
  </si>
  <si>
    <t>Bay of Bengal, Pakistan</t>
  </si>
  <si>
    <t>AP-AJS</t>
  </si>
  <si>
    <t>12501</t>
  </si>
  <si>
    <t>Crashed onto tidal flats off Charlakhi Island during a storm.</t>
  </si>
  <si>
    <t>03:36</t>
  </si>
  <si>
    <t>Near Biak, Indonesia</t>
  </si>
  <si>
    <t>Mokmer - Manila</t>
  </si>
  <si>
    <t>Lockheed 1049C Super Constellation</t>
  </si>
  <si>
    <t>PH-LKT</t>
  </si>
  <si>
    <t>4504</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</si>
  <si>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</si>
  <si>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</si>
  <si>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</si>
  <si>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</si>
  <si>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</si>
  <si>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</si>
  <si>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Near Issoudun, Quebec, Canada</t>
  </si>
  <si>
    <t>Reykjavík - Montreal</t>
  </si>
  <si>
    <t>CF-MCF</t>
  </si>
  <si>
    <t>18374</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</si>
  <si>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</si>
  <si>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</si>
  <si>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</si>
  <si>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</si>
  <si>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146000607</t>
  </si>
  <si>
    <t>Crashed into the harbor after hitting the chimney of a factory.</t>
  </si>
  <si>
    <t>Assam, India</t>
  </si>
  <si>
    <t>VT-ARH</t>
  </si>
  <si>
    <t>04851</t>
  </si>
  <si>
    <t>While making a sharp turn the cargo plane stalled and crashed.</t>
  </si>
  <si>
    <t>Sahsa Airlines</t>
  </si>
  <si>
    <t>XH-SAF</t>
  </si>
  <si>
    <t>17139/3440</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</si>
  <si>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</si>
  <si>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</si>
  <si>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</si>
  <si>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</si>
  <si>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</si>
  <si>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</si>
  <si>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</si>
  <si>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</si>
  <si>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</si>
  <si>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</si>
  <si>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</si>
  <si>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</si>
  <si>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</si>
  <si>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</si>
  <si>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</si>
  <si>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456</t>
  </si>
  <si>
    <t>Flying VFR, the aircraft encountered fog during the approach, undershot the runway and crashed. Pilot error.</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</si>
  <si>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</si>
  <si>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</si>
  <si>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</si>
  <si>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</si>
  <si>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</si>
  <si>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</si>
  <si>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</si>
  <si>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</si>
  <si>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30249</t>
  </si>
  <si>
    <t>Crashed into the ocean on takeoff.</t>
  </si>
  <si>
    <t>16:51</t>
  </si>
  <si>
    <t>Belfast, Ireland</t>
  </si>
  <si>
    <t>London - Belfast</t>
  </si>
  <si>
    <t>Vickers 802 Viscount</t>
  </si>
  <si>
    <t>G-AOJA</t>
  </si>
  <si>
    <t>While attempting to land at Belfast, in poor weather, the plane drifted to the right of the runway, overshot the runway and crashed. Cause unknown.</t>
  </si>
  <si>
    <t>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</si>
  <si>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</si>
  <si>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</si>
  <si>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</si>
  <si>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</si>
  <si>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</si>
  <si>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</si>
  <si>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</si>
  <si>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</si>
  <si>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</si>
  <si>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</si>
  <si>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</si>
  <si>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</si>
  <si>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</si>
  <si>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</si>
  <si>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</si>
  <si>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</si>
  <si>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16:27</t>
  </si>
  <si>
    <t>900 miles E of Honolulu, Hawaii, PacifiOcean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</si>
  <si>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</si>
  <si>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</si>
  <si>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</si>
  <si>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</si>
  <si>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</si>
  <si>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</si>
  <si>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</si>
  <si>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</si>
  <si>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</si>
  <si>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</si>
  <si>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</si>
  <si>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</si>
  <si>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</si>
  <si>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</si>
  <si>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</si>
  <si>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</si>
  <si>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</si>
  <si>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</si>
  <si>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</si>
  <si>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</si>
  <si>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</si>
  <si>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</si>
  <si>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</si>
  <si>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</si>
  <si>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</si>
  <si>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</si>
  <si>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</si>
  <si>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</si>
  <si>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</si>
  <si>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</si>
  <si>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</si>
  <si>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</si>
  <si>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</si>
  <si>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</si>
  <si>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</si>
  <si>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</si>
  <si>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</si>
  <si>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</si>
  <si>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</si>
  <si>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</si>
  <si>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</si>
  <si>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</si>
  <si>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</si>
  <si>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</si>
  <si>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</si>
  <si>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143197</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</si>
  <si>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</si>
  <si>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Buenos Aires - Rosario - Corrientes</t>
  </si>
  <si>
    <t>LV-AAR</t>
  </si>
  <si>
    <t>The flying boat sank in Buenos Aires harbor while trying to make an emergency landing after losing an engine.</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</si>
  <si>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</si>
  <si>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</si>
  <si>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</si>
  <si>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</si>
  <si>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</si>
  <si>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</si>
  <si>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</si>
  <si>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</si>
  <si>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</si>
  <si>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</si>
  <si>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</si>
  <si>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The plane abandoned the takeoff after an engine failed. The plane was unable to stop and slid off the runway striking rocks and catching fire. Failure of No. 4 engine. Malfunctioning of the starboard brakes.</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</si>
  <si>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</si>
  <si>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</si>
  <si>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</si>
  <si>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</si>
  <si>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</si>
  <si>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</si>
  <si>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</si>
  <si>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</si>
  <si>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</si>
  <si>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</si>
  <si>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</si>
  <si>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</si>
  <si>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</si>
  <si>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</si>
  <si>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</si>
  <si>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</si>
  <si>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A5-57</t>
  </si>
  <si>
    <t>G-ALZU</t>
  </si>
  <si>
    <t>5217</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</si>
  <si>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</si>
  <si>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Motu Taoru, France</t>
  </si>
  <si>
    <t>Réseau Aérien Interinsulaire</t>
  </si>
  <si>
    <t>Consolidated PBY-5A  Catalina</t>
  </si>
  <si>
    <t>F-AOVV</t>
  </si>
  <si>
    <t>Struck the water and sank after the right wing tip float contacted the water during a shallow turn for final approach.</t>
  </si>
  <si>
    <t>Off Corvo Island, Azores</t>
  </si>
  <si>
    <t>BU-141310</t>
  </si>
  <si>
    <t>Disappeared while on patrol about 100 miles from the Azores. No trace of the aircraft was ever found.</t>
  </si>
  <si>
    <t>Horwich, Lancs, England</t>
  </si>
  <si>
    <t>Silver City Airways</t>
  </si>
  <si>
    <t>Isle of Man - Manchester</t>
  </si>
  <si>
    <t>G-AICS</t>
  </si>
  <si>
    <t>12762</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</si>
  <si>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</si>
  <si>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</si>
  <si>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</si>
  <si>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</si>
  <si>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</si>
  <si>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</si>
  <si>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</si>
  <si>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</si>
  <si>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</si>
  <si>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</si>
  <si>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</si>
  <si>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</si>
  <si>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</si>
  <si>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</si>
  <si>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</si>
  <si>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</si>
  <si>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</si>
  <si>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</si>
  <si>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</si>
  <si>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</si>
  <si>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</si>
  <si>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</si>
  <si>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</si>
  <si>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</si>
  <si>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</si>
  <si>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</si>
  <si>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</si>
  <si>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</si>
  <si>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</si>
  <si>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</si>
  <si>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</si>
  <si>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</si>
  <si>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</si>
  <si>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</si>
  <si>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23:19</t>
  </si>
  <si>
    <t>Freeland, Michigan</t>
  </si>
  <si>
    <t>New York - Detroit - Saginaw - Chicago</t>
  </si>
  <si>
    <t>Vickers Viscount 745D</t>
  </si>
  <si>
    <t>N7437</t>
  </si>
  <si>
    <t>135</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</si>
  <si>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</si>
  <si>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</si>
  <si>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</si>
  <si>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</si>
  <si>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</si>
  <si>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</si>
  <si>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</si>
  <si>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</si>
  <si>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</si>
  <si>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</si>
  <si>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</si>
  <si>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</si>
  <si>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</si>
  <si>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</si>
  <si>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</si>
  <si>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</si>
  <si>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</si>
  <si>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</si>
  <si>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</si>
  <si>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</si>
  <si>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</si>
  <si>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</si>
  <si>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</si>
  <si>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</si>
  <si>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</si>
  <si>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</si>
  <si>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</si>
  <si>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</si>
  <si>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</si>
  <si>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108</t>
  </si>
  <si>
    <t>Midair collision at 8,000 ft., four miles ENE of Brunswick. Failure of the T-33A pilot to exercise a proper see and avoid procedure to avoid other traffic. One aboard the T-33 ejected safely, all aboard the Viscount were killed.</t>
  </si>
  <si>
    <t>Gurgaon, India</t>
  </si>
  <si>
    <t>Dan-Air Services</t>
  </si>
  <si>
    <t>G-AMUV</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</si>
  <si>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</si>
  <si>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</si>
  <si>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</si>
  <si>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</si>
  <si>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</si>
  <si>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</si>
  <si>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Aéreos</t>
  </si>
  <si>
    <t>PP-BTB</t>
  </si>
  <si>
    <t>33304</t>
  </si>
  <si>
    <t>The cargo plane crashed.</t>
  </si>
  <si>
    <t>05:23</t>
  </si>
  <si>
    <t>Manila, Philippines</t>
  </si>
  <si>
    <t>San Francisco - Singapore</t>
  </si>
  <si>
    <t>N1023V</t>
  </si>
  <si>
    <t>15923</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</si>
  <si>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</si>
  <si>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</si>
  <si>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</si>
  <si>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</si>
  <si>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</si>
  <si>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</si>
  <si>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</si>
  <si>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</si>
  <si>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</si>
  <si>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</si>
  <si>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</si>
  <si>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</si>
  <si>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</si>
  <si>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</si>
  <si>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</si>
  <si>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</si>
  <si>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</si>
  <si>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</si>
  <si>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</si>
  <si>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</si>
  <si>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</si>
  <si>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</si>
  <si>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</si>
  <si>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</si>
  <si>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17348</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</si>
  <si>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</si>
  <si>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</si>
  <si>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</si>
  <si>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19317</t>
  </si>
  <si>
    <t>Structural failure in the air.</t>
  </si>
  <si>
    <t>01:14</t>
  </si>
  <si>
    <t>Benghazi, Libya</t>
  </si>
  <si>
    <t>Wadi Halfa - Benina</t>
  </si>
  <si>
    <t>Vickers Viscount 748D</t>
  </si>
  <si>
    <t>VP-YNE</t>
  </si>
  <si>
    <t>102</t>
  </si>
  <si>
    <t>Crashed into high ground during approach. Misinterpreted or misread altimeter reading. Possible fatigue.</t>
  </si>
  <si>
    <t>Sakiya Saugye, Japan</t>
  </si>
  <si>
    <t>All Nippon Airways</t>
  </si>
  <si>
    <t>Tokyo - Nagoya</t>
  </si>
  <si>
    <t>JA5045</t>
  </si>
  <si>
    <t>7336</t>
  </si>
  <si>
    <t>Ditched into the sea near Izu Island appoximately 1 hour after taking off after experiencing engine trouble.</t>
  </si>
  <si>
    <t>Maraso Bay, Brazil</t>
  </si>
  <si>
    <t>PP-LEQ</t>
  </si>
  <si>
    <t>10544</t>
  </si>
  <si>
    <t>Crashed on approach. Cause unknown.</t>
  </si>
  <si>
    <t>03:45</t>
  </si>
  <si>
    <t>North AtlantiOcean, 100 miles W of Galway Bay, Ireland</t>
  </si>
  <si>
    <t>Amsterdam - Shannon - Gander - New York</t>
  </si>
  <si>
    <t>Lockheed 1049H Super Constellation</t>
  </si>
  <si>
    <t>PH-LKM</t>
  </si>
  <si>
    <t>The aircraft crashed into the sea while en route from Shannon to Gander, Newfoundland. Possible overspeeding of outer propeller.</t>
  </si>
  <si>
    <t>Nantucket, Massachusett</t>
  </si>
  <si>
    <t>258</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</si>
  <si>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</si>
  <si>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</si>
  <si>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</si>
  <si>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</si>
  <si>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</si>
  <si>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</si>
  <si>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</si>
  <si>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</si>
  <si>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</si>
  <si>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</si>
  <si>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</si>
  <si>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3136</t>
  </si>
  <si>
    <t>Shot down by Soviet Mig fighters.</t>
  </si>
  <si>
    <t>Independent Air Travel</t>
  </si>
  <si>
    <t>Vickers 621 Viking 1</t>
  </si>
  <si>
    <t>G-AIJE</t>
  </si>
  <si>
    <t>127</t>
  </si>
  <si>
    <t>The cargo plane lost an engine on the initial climb and was not able to maintain altitude and crashed.</t>
  </si>
  <si>
    <t>06:10</t>
  </si>
  <si>
    <t>Off Guam</t>
  </si>
  <si>
    <t>Guam - Clark AB</t>
  </si>
  <si>
    <t>Douglas C-124C Globemaster</t>
  </si>
  <si>
    <t>52-1081A</t>
  </si>
  <si>
    <t>The aircraft crashed 35 miles west of Agana Naval Air Station. In-flight fire of unknown origin.</t>
  </si>
  <si>
    <t>Campina Grande, Brazil</t>
  </si>
  <si>
    <t>Curtiss C-46A-CU</t>
  </si>
  <si>
    <t>PP-LDX</t>
  </si>
  <si>
    <t>30288</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</si>
  <si>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</si>
  <si>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</si>
  <si>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</si>
  <si>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</si>
  <si>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</si>
  <si>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</si>
  <si>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</si>
  <si>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</si>
  <si>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4822</t>
  </si>
  <si>
    <t>Crashed into Mount Oyama 15 miles southwest of Tokyo.</t>
  </si>
  <si>
    <t>Triel, France</t>
  </si>
  <si>
    <t>Lockheed C-130A Hercules</t>
  </si>
  <si>
    <t>56-0526</t>
  </si>
  <si>
    <t>3134</t>
  </si>
  <si>
    <t>Midair collision.</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</si>
  <si>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</si>
  <si>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</si>
  <si>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</si>
  <si>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</si>
  <si>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</si>
  <si>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</si>
  <si>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</si>
  <si>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</si>
  <si>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00:22</t>
  </si>
  <si>
    <t>Mt. Alto del Cedro, Venezuela</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</si>
  <si>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</si>
  <si>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</si>
  <si>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</si>
  <si>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</si>
  <si>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</si>
  <si>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</si>
  <si>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</si>
  <si>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</si>
  <si>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</si>
  <si>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</si>
  <si>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</si>
  <si>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</si>
  <si>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</si>
  <si>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</si>
  <si>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Placentia Bay, Canada</t>
  </si>
  <si>
    <t>Patuxent River, NAS - Argentia,NAS</t>
  </si>
  <si>
    <t>Lockheed WV-2 Super Constellation</t>
  </si>
  <si>
    <t>Bu141294</t>
  </si>
  <si>
    <t>Crashed 1,000 feet short of the Argentia, NAS runway.</t>
  </si>
  <si>
    <t>Anzio, Italy</t>
  </si>
  <si>
    <t>London - Napoli</t>
  </si>
  <si>
    <t>Vickers Viscount 701C</t>
  </si>
  <si>
    <t>G-ANHC</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</si>
  <si>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</si>
  <si>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</si>
  <si>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</si>
  <si>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</si>
  <si>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</si>
  <si>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</si>
  <si>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</si>
  <si>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</si>
  <si>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</si>
  <si>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</si>
  <si>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</si>
  <si>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</si>
  <si>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</si>
  <si>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</si>
  <si>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</si>
  <si>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</si>
  <si>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</si>
  <si>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</si>
  <si>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</si>
  <si>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</si>
  <si>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</si>
  <si>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</si>
  <si>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The aircraft was missing on a flight from Cabo Ruivo to Funchal over the North Atlantiafter transmitting an emergency message positioning the aircraft at  36 degrees 40 minutes N 12 degrees W.</t>
  </si>
  <si>
    <t>Fort Collins, Colorado</t>
  </si>
  <si>
    <t>Capitol Airways</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</si>
  <si>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</si>
  <si>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</si>
  <si>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</si>
  <si>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</si>
  <si>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</si>
  <si>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</si>
  <si>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</si>
  <si>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11:58</t>
  </si>
  <si>
    <t>Winkton, England</t>
  </si>
  <si>
    <t>Bristol 175 Britannia 312</t>
  </si>
  <si>
    <t>While descending the aircraft struck the ground in heavy fog.</t>
  </si>
  <si>
    <t>12:52</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</si>
  <si>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</si>
  <si>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</si>
  <si>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</si>
  <si>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</si>
  <si>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</si>
  <si>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</si>
  <si>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</si>
  <si>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103</t>
  </si>
  <si>
    <t>Crashed on takeoff after the No.1 engine failed. Pilot error. Pilot's incorrect handling of controls in flight.</t>
  </si>
  <si>
    <t>Near Tippi, Ethiopia</t>
  </si>
  <si>
    <t>Ethiopian Airlines</t>
  </si>
  <si>
    <t>Tippi - Jimma</t>
  </si>
  <si>
    <t>ET-T-1</t>
  </si>
  <si>
    <t>10053</t>
  </si>
  <si>
    <t>Swerved off the runway while taking off and struck a structure.</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</si>
  <si>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</si>
  <si>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</si>
  <si>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</si>
  <si>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</si>
  <si>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</si>
  <si>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</si>
  <si>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</si>
  <si>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</si>
  <si>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</si>
  <si>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</si>
  <si>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</si>
  <si>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</si>
  <si>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</si>
  <si>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</si>
  <si>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</si>
  <si>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</si>
  <si>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4602</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</si>
  <si>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</si>
  <si>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</si>
  <si>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</si>
  <si>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</si>
  <si>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</si>
  <si>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</si>
  <si>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</si>
  <si>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</si>
  <si>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</si>
  <si>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</si>
  <si>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</si>
  <si>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</si>
  <si>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</si>
  <si>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</si>
  <si>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</si>
  <si>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</si>
  <si>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</si>
  <si>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</si>
  <si>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</si>
  <si>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</si>
  <si>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</si>
  <si>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</si>
  <si>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</si>
  <si>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</si>
  <si>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</si>
  <si>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</si>
  <si>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</si>
  <si>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</si>
  <si>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</si>
  <si>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</si>
  <si>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</si>
  <si>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</si>
  <si>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</si>
  <si>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</si>
  <si>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</si>
  <si>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</si>
  <si>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</si>
  <si>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</si>
  <si>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</si>
  <si>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</si>
  <si>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</si>
  <si>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</si>
  <si>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</si>
  <si>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</si>
  <si>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</si>
  <si>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</si>
  <si>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</si>
  <si>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Lockheed  188A Electra</t>
  </si>
  <si>
    <t>N6101A</t>
  </si>
  <si>
    <t>1015</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</si>
  <si>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</si>
  <si>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</si>
  <si>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</si>
  <si>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</si>
  <si>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</si>
  <si>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TC-SEV</t>
  </si>
  <si>
    <t>429</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</si>
  <si>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</si>
  <si>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</si>
  <si>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</si>
  <si>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</si>
  <si>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</si>
  <si>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</si>
  <si>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</si>
  <si>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Beirut - Tehran</t>
  </si>
  <si>
    <t>YA-BAG</t>
  </si>
  <si>
    <t>18367</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</si>
  <si>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</si>
  <si>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</si>
  <si>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</si>
  <si>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</si>
  <si>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</si>
  <si>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</si>
  <si>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</si>
  <si>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</si>
  <si>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</si>
  <si>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</si>
  <si>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</si>
  <si>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</si>
  <si>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</si>
  <si>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</si>
  <si>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</si>
  <si>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Banga,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</si>
  <si>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</si>
  <si>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</si>
  <si>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</si>
  <si>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</si>
  <si>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</si>
  <si>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</si>
  <si>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</si>
  <si>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</si>
  <si>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</si>
  <si>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</si>
  <si>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</si>
  <si>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</si>
  <si>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</si>
  <si>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</si>
  <si>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</si>
  <si>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</si>
  <si>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</si>
  <si>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</si>
  <si>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</si>
  <si>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</si>
  <si>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</si>
  <si>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</si>
  <si>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</si>
  <si>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</si>
  <si>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Barcelona - Madrid</t>
  </si>
  <si>
    <t>EC-ABC</t>
  </si>
  <si>
    <t>19334</t>
  </si>
  <si>
    <t>Crashed into the east slopes of Sierra de Valdemeca after being diverted due to poor weather. Joaquin Blume, Spain's European gymnastics champion, killed. Unfavorable weather made it necessary to deviate from the planned route.</t>
  </si>
  <si>
    <t>21:12</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</si>
  <si>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</si>
  <si>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</si>
  <si>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</si>
  <si>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</si>
  <si>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</si>
  <si>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</si>
  <si>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</si>
  <si>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</si>
  <si>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</si>
  <si>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</si>
  <si>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</si>
  <si>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</si>
  <si>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</si>
  <si>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</si>
  <si>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</si>
  <si>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</si>
  <si>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</si>
  <si>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</si>
  <si>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</si>
  <si>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Peruanas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</si>
  <si>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</si>
  <si>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</si>
  <si>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</si>
  <si>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</si>
  <si>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</si>
  <si>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</si>
  <si>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</si>
  <si>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</si>
  <si>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</si>
  <si>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</si>
  <si>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Aéreas Interpolar</t>
  </si>
  <si>
    <t>Talara  - Arica</t>
  </si>
  <si>
    <t>CC-CIA-497</t>
  </si>
  <si>
    <t>30482</t>
  </si>
  <si>
    <t>Crashed into a  mountain while en route..</t>
  </si>
  <si>
    <t>Nicaragua</t>
  </si>
  <si>
    <t>Aerolineas Nacionales</t>
  </si>
  <si>
    <t>TI-1020</t>
  </si>
  <si>
    <t>The plane, carrying Nicaraguan rebels was shot down by a Nicaraguan Air Force fighter.</t>
  </si>
  <si>
    <t>Cerros Baco, Peru</t>
  </si>
  <si>
    <t>Bogota - Lima</t>
  </si>
  <si>
    <t>HK-135</t>
  </si>
  <si>
    <t>10418</t>
  </si>
  <si>
    <t>Crashed into a Cerro Baco mountain.</t>
  </si>
  <si>
    <t>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</si>
  <si>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</si>
  <si>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</si>
  <si>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</si>
  <si>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</si>
  <si>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</si>
  <si>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</si>
  <si>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</si>
  <si>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</si>
  <si>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</si>
  <si>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</si>
  <si>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</si>
  <si>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</si>
  <si>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</si>
  <si>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</si>
  <si>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</si>
  <si>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</si>
  <si>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</si>
  <si>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</si>
  <si>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</si>
  <si>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</si>
  <si>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</si>
  <si>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</si>
  <si>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</si>
  <si>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</si>
  <si>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</si>
  <si>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</si>
  <si>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</si>
  <si>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</si>
  <si>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</si>
  <si>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</si>
  <si>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</si>
  <si>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</si>
  <si>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</si>
  <si>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</si>
  <si>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</si>
  <si>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</si>
  <si>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</si>
  <si>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</si>
  <si>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</si>
  <si>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</si>
  <si>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</si>
  <si>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</si>
  <si>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</si>
  <si>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</si>
  <si>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</si>
  <si>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</si>
  <si>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</si>
  <si>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</si>
  <si>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Sao Paulo - Rio de Janeiro</t>
  </si>
  <si>
    <t>Saab Scandia 90A-1</t>
  </si>
  <si>
    <t>PP-SQV</t>
  </si>
  <si>
    <t>Crashed a few minutes after taking off from Sao Paulo Airport. Cause undetermined.</t>
  </si>
  <si>
    <t>22:24</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</si>
  <si>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</si>
  <si>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</si>
  <si>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</si>
  <si>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</si>
  <si>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</si>
  <si>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</si>
  <si>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</si>
  <si>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</si>
  <si>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</si>
  <si>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</si>
  <si>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</si>
  <si>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23:09</t>
  </si>
  <si>
    <t>Buffalo, Texas</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</si>
  <si>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</si>
  <si>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</si>
  <si>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</si>
  <si>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</si>
  <si>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</si>
  <si>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Santa Maria, California</t>
  </si>
  <si>
    <t>PacifiAir Lines</t>
  </si>
  <si>
    <t>Los Angeles - Oxnard - Santa Maria - Paso Robles</t>
  </si>
  <si>
    <t>N67589</t>
  </si>
  <si>
    <t>19656</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</si>
  <si>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</si>
  <si>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</si>
  <si>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</si>
  <si>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OlympiAirways</t>
  </si>
  <si>
    <t>214</t>
  </si>
  <si>
    <t>Athens - Thessaloniki</t>
  </si>
  <si>
    <t>SX-BAD</t>
  </si>
  <si>
    <t>9491</t>
  </si>
  <si>
    <t>Engine failure on takeoff. The plane crashed 5 minutes later. Failure of the gudgeon pin bearing of the No.6 piston of the left engine.</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</si>
  <si>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</si>
  <si>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</si>
  <si>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</si>
  <si>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</si>
  <si>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</si>
  <si>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</si>
  <si>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</si>
  <si>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23:07</t>
  </si>
  <si>
    <t>St. Cleophas, Quebec, Canada</t>
  </si>
  <si>
    <t>Wheeler Airlines</t>
  </si>
  <si>
    <t>Montreal - Hall Lake</t>
  </si>
  <si>
    <t>CF-ILI</t>
  </si>
  <si>
    <t>10360</t>
  </si>
  <si>
    <t>The cargo plane exploded in midair while en route after an engine fire.</t>
  </si>
  <si>
    <t>00:55</t>
  </si>
  <si>
    <t>Gulf of Mexico</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</si>
  <si>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</si>
  <si>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</si>
  <si>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</si>
  <si>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</si>
  <si>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</si>
  <si>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</si>
  <si>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</si>
  <si>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</si>
  <si>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9401402</t>
  </si>
  <si>
    <t>Crashed during approach.</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</si>
  <si>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</si>
  <si>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</si>
  <si>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</si>
  <si>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</si>
  <si>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</si>
  <si>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</si>
  <si>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</si>
  <si>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</si>
  <si>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</si>
  <si>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</si>
  <si>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</si>
  <si>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</si>
  <si>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</si>
  <si>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t>
  </si>
  <si>
    <t>Off Cartagena, Colombia</t>
  </si>
  <si>
    <t>San Andres Island - Cartagena</t>
  </si>
  <si>
    <t>HK-515</t>
  </si>
  <si>
    <t>26941</t>
  </si>
  <si>
    <t>Disappeared en route. Right landing gear found on Moron Island.  Cause undetermined.</t>
  </si>
  <si>
    <t>Near Tashkent, Uzbekistan, USSR</t>
  </si>
  <si>
    <t>Kabul - Tashkent</t>
  </si>
  <si>
    <t>Ilyushin IL-18</t>
  </si>
  <si>
    <t>02:20</t>
  </si>
  <si>
    <t>Ketchikan, Alaska</t>
  </si>
  <si>
    <t>California Aircraft</t>
  </si>
  <si>
    <t>Juneau - Annette Island</t>
  </si>
  <si>
    <t>N64T</t>
  </si>
  <si>
    <t>The cargo plane cashed en route after reporting engine trouble.</t>
  </si>
  <si>
    <t>07:16</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</si>
  <si>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</si>
  <si>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</si>
  <si>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</si>
  <si>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</si>
  <si>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Rid de Janeiro, Brazil</t>
  </si>
  <si>
    <t>Vickers Viscount 827 / Fokker AT-6</t>
  </si>
  <si>
    <t>PP-SRG</t>
  </si>
  <si>
    <t>401</t>
  </si>
  <si>
    <t>Midair collision with a Brazilian Air Force AT-6 Harvard, shortly after takeoff. One killed in the fighter. Failure of both pilots to see and avoid each other.</t>
  </si>
  <si>
    <t>Palembang, Indonesia</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</si>
  <si>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</si>
  <si>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</si>
  <si>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</si>
  <si>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</si>
  <si>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</si>
  <si>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</si>
  <si>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</si>
  <si>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</si>
  <si>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</si>
  <si>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</si>
  <si>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</si>
  <si>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</si>
  <si>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</si>
  <si>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</si>
  <si>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</si>
  <si>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</si>
  <si>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</si>
  <si>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</si>
  <si>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</si>
  <si>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</si>
  <si>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</si>
  <si>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</si>
  <si>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</si>
  <si>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</si>
  <si>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</si>
  <si>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</si>
  <si>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217</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</si>
  <si>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</si>
  <si>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</si>
  <si>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</si>
  <si>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</si>
  <si>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</si>
  <si>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</si>
  <si>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</si>
  <si>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</si>
  <si>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</si>
  <si>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SSR-75687</t>
  </si>
  <si>
    <t>189001202</t>
  </si>
  <si>
    <t>Montego Bay, Jamacia</t>
  </si>
  <si>
    <t>Miami - Montigo Bay</t>
  </si>
  <si>
    <t>HK-177</t>
  </si>
  <si>
    <t>4556</t>
  </si>
  <si>
    <t>A heavy landing led to structural failure and a fire. The adoption of a final approach path resulting in a heavy landing during which a major structural failure occurred in the port wing. Crew fatigue. Lack of proper training.</t>
  </si>
  <si>
    <t>00:15</t>
  </si>
  <si>
    <t>Off Bathurst Island, Australia</t>
  </si>
  <si>
    <t>Transportes Aéreos de Timor</t>
  </si>
  <si>
    <t>Darwin - Baucau</t>
  </si>
  <si>
    <t>CR-TAI</t>
  </si>
  <si>
    <t>14132</t>
  </si>
  <si>
    <t>Radio contact was lost with the aircraft before it crashed into the ocean. Poor weather.  Unqualified pilot.</t>
  </si>
  <si>
    <t>Laguna de Huana-Costa , Boliva</t>
  </si>
  <si>
    <t>Laguna de Huana-Costa - La Paz</t>
  </si>
  <si>
    <t>CP-609</t>
  </si>
  <si>
    <t>10510</t>
  </si>
  <si>
    <t>Crashed 15 minutes after taking off. Engine fire.</t>
  </si>
  <si>
    <t>13:07</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</si>
  <si>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</si>
  <si>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</si>
  <si>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</si>
  <si>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</si>
  <si>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</si>
  <si>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</si>
  <si>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</si>
  <si>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</si>
  <si>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</si>
  <si>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</si>
  <si>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El Refugio, Colombia</t>
  </si>
  <si>
    <t>Aracacuara - Villavicencio</t>
  </si>
  <si>
    <t>HK-1001E</t>
  </si>
  <si>
    <t>Near Tokyo,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</si>
  <si>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</si>
  <si>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</si>
  <si>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</si>
  <si>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</si>
  <si>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</si>
  <si>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</si>
  <si>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</si>
  <si>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1057</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</si>
  <si>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</si>
  <si>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</si>
  <si>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</si>
  <si>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</si>
  <si>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</si>
  <si>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</si>
  <si>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</si>
  <si>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</si>
  <si>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</si>
  <si>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</si>
  <si>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</si>
  <si>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</si>
  <si>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</si>
  <si>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</si>
  <si>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</si>
  <si>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Pelotas, Brazil</t>
  </si>
  <si>
    <t>PP-CDS</t>
  </si>
  <si>
    <t>4823</t>
  </si>
  <si>
    <t>While taking off, the plane drifted to the right, overcorrected to the left and struck two other aircraft. Pilot error.  Incorrect use of the brakes and controls while on the ground.</t>
  </si>
  <si>
    <t>Taipei ,Taiwan</t>
  </si>
  <si>
    <t>Struck a mountain</t>
  </si>
  <si>
    <t>Dover, Delaware - Mildenhall, England</t>
  </si>
  <si>
    <t>52-1062</t>
  </si>
  <si>
    <t>43971</t>
  </si>
  <si>
    <t>Failed to gain altitude on take off and struck a hill.</t>
  </si>
  <si>
    <t>20:48</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</si>
  <si>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</si>
  <si>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</si>
  <si>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</si>
  <si>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</si>
  <si>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</si>
  <si>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</si>
  <si>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</si>
  <si>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</si>
  <si>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</si>
  <si>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</si>
  <si>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</si>
  <si>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</si>
  <si>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17</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</si>
  <si>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</si>
  <si>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</si>
  <si>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</si>
  <si>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</si>
  <si>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</si>
  <si>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</si>
  <si>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</si>
  <si>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</si>
  <si>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</si>
  <si>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</si>
  <si>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</si>
  <si>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</si>
  <si>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</si>
  <si>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t>
  </si>
  <si>
    <t>Jebel Marra, Sudan</t>
  </si>
  <si>
    <t>Balair</t>
  </si>
  <si>
    <t>Niamey - Khartoum</t>
  </si>
  <si>
    <t>HB-ILA</t>
  </si>
  <si>
    <t>43072</t>
  </si>
  <si>
    <t>Crashed into 8,000 ft. Mt. Marra. Navigation error by the crew who were using an astrofix to estimate their position.</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</si>
  <si>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</si>
  <si>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</si>
  <si>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</si>
  <si>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</si>
  <si>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</si>
  <si>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</si>
  <si>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</si>
  <si>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</si>
  <si>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</si>
  <si>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</si>
  <si>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</si>
  <si>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</si>
  <si>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</si>
  <si>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</si>
  <si>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</si>
  <si>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Off  Mackay, Qld. Australia</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</si>
  <si>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</si>
  <si>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</si>
  <si>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</si>
  <si>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</si>
  <si>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</si>
  <si>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</si>
  <si>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</si>
  <si>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</si>
  <si>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</si>
  <si>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</si>
  <si>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</si>
  <si>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</si>
  <si>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</si>
  <si>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</si>
  <si>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</si>
  <si>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</si>
  <si>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</si>
  <si>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</si>
  <si>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Off Barnegat City, New Jersey</t>
  </si>
  <si>
    <t>Goodyear ZPG-3W (airship)</t>
  </si>
  <si>
    <t>144242</t>
  </si>
  <si>
    <t>The airship crashed nose-first into the AtlantiOcean,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</si>
  <si>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</si>
  <si>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</si>
  <si>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</si>
  <si>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</si>
  <si>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</si>
  <si>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</si>
  <si>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</si>
  <si>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Bogota - Quito</t>
  </si>
  <si>
    <t>45-1109A</t>
  </si>
  <si>
    <t>34379</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</si>
  <si>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</si>
  <si>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</si>
  <si>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</si>
  <si>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</si>
  <si>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</si>
  <si>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</si>
  <si>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</si>
  <si>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</si>
  <si>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</si>
  <si>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</si>
  <si>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</si>
  <si>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</si>
  <si>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</si>
  <si>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</si>
  <si>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</si>
  <si>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</si>
  <si>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</si>
  <si>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22:38</t>
  </si>
  <si>
    <t>Forest Park, Illinois</t>
  </si>
  <si>
    <t>Chicago Helicopter Airways</t>
  </si>
  <si>
    <t>Sikorsky S-58C helicopter</t>
  </si>
  <si>
    <t>N879</t>
  </si>
  <si>
    <t>58420</t>
  </si>
  <si>
    <t>The helicopter crashed into Forest Home Cemetery. The structural disintegration in flight, initiated by a fatigue fracture of a main rotor blade.</t>
  </si>
  <si>
    <t>10:56</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</si>
  <si>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</si>
  <si>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</si>
  <si>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</si>
  <si>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</si>
  <si>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</si>
  <si>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</si>
  <si>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</si>
  <si>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</si>
  <si>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</si>
  <si>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</si>
  <si>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</si>
  <si>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Kiev, Ukraine, USSR</t>
  </si>
  <si>
    <t>Cairo - Moscow</t>
  </si>
  <si>
    <t>CCCP 75705</t>
  </si>
  <si>
    <t>189001702</t>
  </si>
  <si>
    <t>Crashed after an in-flight fire aboard the aircraft.</t>
  </si>
  <si>
    <t>Near El Kelaa, Morocco</t>
  </si>
  <si>
    <t>Military - French Naval Aviation</t>
  </si>
  <si>
    <t>Avro Lancaster 1</t>
  </si>
  <si>
    <t>WU-26</t>
  </si>
  <si>
    <t>Cashed while en route to Casablanca after experiencing an engine fire.</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</si>
  <si>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</si>
  <si>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</si>
  <si>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</si>
  <si>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</si>
  <si>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</si>
  <si>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</si>
  <si>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</si>
  <si>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F-BHBC</t>
  </si>
  <si>
    <t>4622</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</si>
  <si>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</si>
  <si>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06:02</t>
  </si>
  <si>
    <t>Agana, Guam, Mariana Islands</t>
  </si>
  <si>
    <t>World Airways</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</si>
  <si>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</si>
  <si>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</si>
  <si>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</si>
  <si>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</si>
  <si>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</si>
  <si>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</si>
  <si>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</si>
  <si>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</si>
  <si>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</si>
  <si>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</si>
  <si>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</si>
  <si>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</si>
  <si>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</si>
  <si>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</si>
  <si>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</si>
  <si>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</si>
  <si>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</si>
  <si>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</si>
  <si>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</si>
  <si>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</si>
  <si>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</si>
  <si>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Geneva - Rome</t>
  </si>
  <si>
    <t>Vickers Viscount 739B</t>
  </si>
  <si>
    <t>SU-AKW</t>
  </si>
  <si>
    <t>427</t>
  </si>
  <si>
    <t>Crashed  into the Tyrrhenian Sea off Elba after penetrating severe thunderstorm.</t>
  </si>
  <si>
    <t>Boston, Massachusett</t>
  </si>
  <si>
    <t>Boston - Philadelphia</t>
  </si>
  <si>
    <t>N5533</t>
  </si>
  <si>
    <t>1062</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</si>
  <si>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</si>
  <si>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</si>
  <si>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</si>
  <si>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</si>
  <si>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</si>
  <si>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</si>
  <si>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</si>
  <si>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</si>
  <si>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</si>
  <si>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</si>
  <si>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</si>
  <si>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</si>
  <si>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</si>
  <si>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</si>
  <si>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</si>
  <si>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</si>
  <si>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</si>
  <si>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</si>
  <si>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</si>
  <si>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</si>
  <si>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</si>
  <si>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</si>
  <si>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</si>
  <si>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</si>
  <si>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</si>
  <si>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</si>
  <si>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</si>
  <si>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ArctiPacific</t>
  </si>
  <si>
    <t>Toledo - Kansas City, MO</t>
  </si>
  <si>
    <t>N1244N</t>
  </si>
  <si>
    <t>22458</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</si>
  <si>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</si>
  <si>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</si>
  <si>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</si>
  <si>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</si>
  <si>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19792</t>
  </si>
  <si>
    <t>Fairchild F-27A</t>
  </si>
  <si>
    <t>HC-ADV</t>
  </si>
  <si>
    <t>0001A</t>
  </si>
  <si>
    <t>Crashed into a mountain 20 miles south of the airport.</t>
  </si>
  <si>
    <t>18:45</t>
  </si>
  <si>
    <t>PI-C133</t>
  </si>
  <si>
    <t>Crashed into Mt. Baco while en route. Navigational error under adverse weather conditions.</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</si>
  <si>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</si>
  <si>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</si>
  <si>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</si>
  <si>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</si>
  <si>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</si>
  <si>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</si>
  <si>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</si>
  <si>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</si>
  <si>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</si>
  <si>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</si>
  <si>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</si>
  <si>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</si>
  <si>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</si>
  <si>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23:57</t>
  </si>
  <si>
    <t>Llico, Chile</t>
  </si>
  <si>
    <t>Temuco - Santiago</t>
  </si>
  <si>
    <t>CC-CLD-P210</t>
  </si>
  <si>
    <t>9716</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</si>
  <si>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</si>
  <si>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</si>
  <si>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</si>
  <si>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</si>
  <si>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</si>
  <si>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</si>
  <si>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</si>
  <si>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</si>
  <si>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</si>
  <si>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10:33</t>
  </si>
  <si>
    <t>Staten Island / Brooklyn, New York</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</si>
  <si>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</si>
  <si>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</si>
  <si>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</si>
  <si>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</si>
  <si>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</si>
  <si>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</si>
  <si>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</si>
  <si>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</si>
  <si>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</si>
  <si>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</si>
  <si>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</si>
  <si>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</si>
  <si>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Cebu - Davao</t>
  </si>
  <si>
    <t>PI-C126</t>
  </si>
  <si>
    <t>20593</t>
  </si>
  <si>
    <t>Crashed on takeoff. Failure of the No. 1 engine shortly after take-off but after V2. Inappropriate emergency procedures by crew.</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</si>
  <si>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</si>
  <si>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</si>
  <si>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</si>
  <si>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</si>
  <si>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</si>
  <si>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</si>
  <si>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</si>
  <si>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</si>
  <si>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</si>
  <si>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</si>
  <si>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</si>
  <si>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20:25</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</si>
  <si>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</si>
  <si>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</si>
  <si>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</si>
  <si>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</si>
  <si>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</si>
  <si>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</si>
  <si>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01:40</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</si>
  <si>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</si>
  <si>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</si>
  <si>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</si>
  <si>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</si>
  <si>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</si>
  <si>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</si>
  <si>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</si>
  <si>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</si>
  <si>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</si>
  <si>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</si>
  <si>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</si>
  <si>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</si>
  <si>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</si>
  <si>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</si>
  <si>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</si>
  <si>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Exploded and cashed crashed into the AtlantiOcean approximately 25 miles northeast of the Azores.</t>
  </si>
  <si>
    <t>12'20</t>
  </si>
  <si>
    <t>Off Montauk Point, New York</t>
  </si>
  <si>
    <t>N7502A</t>
  </si>
  <si>
    <t>17629/8</t>
  </si>
  <si>
    <t>Crashed into the AtlantiOcean and exploded.</t>
  </si>
  <si>
    <t>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</si>
  <si>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</si>
  <si>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</si>
  <si>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</si>
  <si>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</si>
  <si>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</si>
  <si>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</si>
  <si>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</si>
  <si>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</si>
  <si>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</si>
  <si>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</si>
  <si>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</si>
  <si>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</si>
  <si>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</si>
  <si>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</si>
  <si>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</si>
  <si>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</si>
  <si>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Near Natal, Brazil</t>
  </si>
  <si>
    <t>Rio de Janerio - Belem</t>
  </si>
  <si>
    <t>C-47-2055</t>
  </si>
  <si>
    <t>4473</t>
  </si>
  <si>
    <t>Russelbach, East Germany</t>
  </si>
  <si>
    <t>Prague - Zurich</t>
  </si>
  <si>
    <t>OK-OAD</t>
  </si>
  <si>
    <t>180002102</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</si>
  <si>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</si>
  <si>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Singapore</t>
  </si>
  <si>
    <t>Handley Page Hastings C-2</t>
  </si>
  <si>
    <t>WD497</t>
  </si>
  <si>
    <t>Lost an engine, stalled and crashed.</t>
  </si>
  <si>
    <t>01:20</t>
  </si>
  <si>
    <t>Rome  - Lisbon -  Madrid - Santa Maria, Azores -Caracas</t>
  </si>
  <si>
    <t>McDonnell Douglas DC-8-53</t>
  </si>
  <si>
    <t>PH-DCL</t>
  </si>
  <si>
    <t>45615</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</si>
  <si>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</si>
  <si>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</si>
  <si>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</si>
  <si>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</si>
  <si>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power lines during the approach, 4 km short of the runway. Crew's neglect to cockpit duties.</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</si>
  <si>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</si>
  <si>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</si>
  <si>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</si>
  <si>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</si>
  <si>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</si>
  <si>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</si>
  <si>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</si>
  <si>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</si>
  <si>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</si>
  <si>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</si>
  <si>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</si>
  <si>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</si>
  <si>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</si>
  <si>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</si>
  <si>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</si>
  <si>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11:36</t>
  </si>
  <si>
    <t>Omaha - Denver</t>
  </si>
  <si>
    <t>McDonnell Douglas DC-8-12</t>
  </si>
  <si>
    <t>N8040U</t>
  </si>
  <si>
    <t>45307</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</si>
  <si>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</si>
  <si>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01:29</t>
  </si>
  <si>
    <t>Zurich - Rabat</t>
  </si>
  <si>
    <t>OK-PAF</t>
  </si>
  <si>
    <t>181002904</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</si>
  <si>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</si>
  <si>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</si>
  <si>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</si>
  <si>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</si>
  <si>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</si>
  <si>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</si>
  <si>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</si>
  <si>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</si>
  <si>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</si>
  <si>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</si>
  <si>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</si>
  <si>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</si>
  <si>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</si>
  <si>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</si>
  <si>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</si>
  <si>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</si>
  <si>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</si>
  <si>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</si>
  <si>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</si>
  <si>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</si>
  <si>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</si>
  <si>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</si>
  <si>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</si>
  <si>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</si>
  <si>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</si>
  <si>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</si>
  <si>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</si>
  <si>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t>
  </si>
  <si>
    <t>Sondreströmfjord,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</si>
  <si>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</si>
  <si>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</si>
  <si>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</si>
  <si>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</si>
  <si>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</si>
  <si>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</si>
  <si>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2035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</si>
  <si>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</si>
  <si>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</si>
  <si>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</si>
  <si>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</si>
  <si>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</si>
  <si>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</si>
  <si>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</si>
  <si>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Aéreas Costarricenses</t>
  </si>
  <si>
    <t>TI-1006C</t>
  </si>
  <si>
    <t>4960</t>
  </si>
  <si>
    <t>Cargo plane crashed.</t>
  </si>
  <si>
    <t>PK-GDZ</t>
  </si>
  <si>
    <t>12514</t>
  </si>
  <si>
    <t>03:55</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</si>
  <si>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</si>
  <si>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</si>
  <si>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</si>
  <si>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</si>
  <si>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</si>
  <si>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22:09</t>
  </si>
  <si>
    <t>Near Rabat, Morrocco</t>
  </si>
  <si>
    <t>Paris - Rabat</t>
  </si>
  <si>
    <t>Sud-Aviation Caravelle III</t>
  </si>
  <si>
    <t>F-BJTB</t>
  </si>
  <si>
    <t>068</t>
  </si>
  <si>
    <t>The aircraft crashed and burned while attempting to land at Sale Airport. With its landing gear down and flaps partially extended, the plane struck the ground in a slight nose-down attitude. Possible misread altimeter.</t>
  </si>
  <si>
    <t>22:13</t>
  </si>
  <si>
    <t>Ndola, Zambia</t>
  </si>
  <si>
    <t>United Nations Organization</t>
  </si>
  <si>
    <t>Leopoldville - Ndola</t>
  </si>
  <si>
    <t>SE-BDY</t>
  </si>
  <si>
    <t>43559</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</si>
  <si>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</si>
  <si>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</si>
  <si>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</si>
  <si>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</si>
  <si>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</si>
  <si>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</si>
  <si>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</si>
  <si>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</si>
  <si>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</si>
  <si>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</si>
  <si>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</si>
  <si>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</si>
  <si>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</si>
  <si>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</si>
  <si>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</si>
  <si>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</si>
  <si>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</si>
  <si>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</si>
  <si>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</si>
  <si>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</si>
  <si>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</si>
  <si>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14:26</t>
  </si>
  <si>
    <t>Les Prevosts, Guernsey</t>
  </si>
  <si>
    <t>Bristol 170 Freighter 31M</t>
  </si>
  <si>
    <t>Cherboug - Les Prevosts</t>
  </si>
  <si>
    <t>G-ANWL</t>
  </si>
  <si>
    <t>13260</t>
  </si>
  <si>
    <t>Failed to gain altitude after a missed approach and crashed. The malfunctioning of the automatipitch coarsening unit of the starboard propeller. This deprived the captain of the necessary degree of control of the aircraft at a critical stage of the flight.</t>
  </si>
  <si>
    <t>02:15</t>
  </si>
  <si>
    <t>Near Recife, Brazil</t>
  </si>
  <si>
    <t>Lisbon - Ilha do Sal - Recife</t>
  </si>
  <si>
    <t>PP-PDO</t>
  </si>
  <si>
    <t>44872</t>
  </si>
  <si>
    <t>The flight crashed into a hill during approach. Pilot error. Improper evaluation of distance, flying a non-standard traffipattern by night and failing to observe altitude minima during the final approach.</t>
  </si>
  <si>
    <t>21:24</t>
  </si>
  <si>
    <t>Near Richmond, Virginia</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</si>
  <si>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</si>
  <si>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</si>
  <si>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</si>
  <si>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</si>
  <si>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</si>
  <si>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</si>
  <si>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</si>
  <si>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</si>
  <si>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</si>
  <si>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</si>
  <si>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</si>
  <si>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</si>
  <si>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</si>
  <si>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</si>
  <si>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</si>
  <si>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</si>
  <si>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</si>
  <si>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</si>
  <si>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Sydney, NSW, Australia</t>
  </si>
  <si>
    <t>Sydney - Canberra</t>
  </si>
  <si>
    <t>Vickers Viscount 720</t>
  </si>
  <si>
    <t>VH-TVC</t>
  </si>
  <si>
    <t>046</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</si>
  <si>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</si>
  <si>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</si>
  <si>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</si>
  <si>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</si>
  <si>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</si>
  <si>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</si>
  <si>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</si>
  <si>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</si>
  <si>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</si>
  <si>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</si>
  <si>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</si>
  <si>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</si>
  <si>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</si>
  <si>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</si>
  <si>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</si>
  <si>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</si>
  <si>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</si>
  <si>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</si>
  <si>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</si>
  <si>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</si>
  <si>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</si>
  <si>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</si>
  <si>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</si>
  <si>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</si>
  <si>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</si>
  <si>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</si>
  <si>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</si>
  <si>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</si>
  <si>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</si>
  <si>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</si>
  <si>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</si>
  <si>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</si>
  <si>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</si>
  <si>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Crashed on takeoff. Engine failure</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</si>
  <si>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</si>
  <si>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</si>
  <si>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</si>
  <si>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</si>
  <si>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</si>
  <si>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</si>
  <si>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</si>
  <si>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</si>
  <si>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</si>
  <si>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</si>
  <si>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</si>
  <si>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</si>
  <si>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</si>
  <si>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</si>
  <si>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</si>
  <si>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</si>
  <si>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</si>
  <si>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</si>
  <si>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</si>
  <si>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</si>
  <si>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</si>
  <si>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</si>
  <si>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</si>
  <si>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</si>
  <si>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</si>
  <si>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</si>
  <si>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153</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</si>
  <si>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</si>
  <si>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</si>
  <si>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</si>
  <si>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</si>
  <si>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</si>
  <si>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</si>
  <si>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</si>
  <si>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</si>
  <si>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</si>
  <si>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</si>
  <si>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</si>
  <si>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</si>
  <si>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</si>
  <si>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</si>
  <si>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</si>
  <si>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</si>
  <si>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</si>
  <si>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</si>
  <si>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</si>
  <si>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</si>
  <si>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</si>
  <si>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</si>
  <si>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</si>
  <si>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</si>
  <si>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</si>
  <si>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Adak, Alaska</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</si>
  <si>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</si>
  <si>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</si>
  <si>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</si>
  <si>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</si>
  <si>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</si>
  <si>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Travis AFB - Honolulu - Agana, Guam - Clark AFB -Saigon</t>
  </si>
  <si>
    <t>N6921C</t>
  </si>
  <si>
    <t>4817</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</si>
  <si>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</si>
  <si>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</si>
  <si>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</si>
  <si>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17:45</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</si>
  <si>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</si>
  <si>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</si>
  <si>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</si>
  <si>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</si>
  <si>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</si>
  <si>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</si>
  <si>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</si>
  <si>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</si>
  <si>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</si>
  <si>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</si>
  <si>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</si>
  <si>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</si>
  <si>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</si>
  <si>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</si>
  <si>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</si>
  <si>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Near Camona, Spain</t>
  </si>
  <si>
    <t>Barcelona - Valencia - Seville</t>
  </si>
  <si>
    <t>Convair CV-440 -62</t>
  </si>
  <si>
    <t>EC-ATB</t>
  </si>
  <si>
    <t>Crashed into mountain while attempting to land.</t>
  </si>
  <si>
    <t>13:29</t>
  </si>
  <si>
    <t>Near Portsmouth, England</t>
  </si>
  <si>
    <t>East Anglian Flying Services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</si>
  <si>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</si>
  <si>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</si>
  <si>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</si>
  <si>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</si>
  <si>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</si>
  <si>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</si>
  <si>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</si>
  <si>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</si>
  <si>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19:30</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</si>
  <si>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</si>
  <si>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</si>
  <si>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</si>
  <si>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</si>
  <si>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</si>
  <si>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</si>
  <si>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</si>
  <si>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</si>
  <si>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</si>
  <si>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</si>
  <si>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</si>
  <si>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</si>
  <si>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</si>
  <si>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</si>
  <si>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</si>
  <si>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</si>
  <si>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</si>
  <si>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</si>
  <si>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11:40</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</si>
  <si>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</si>
  <si>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</si>
  <si>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</si>
  <si>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</si>
  <si>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</si>
  <si>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</si>
  <si>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</si>
  <si>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</si>
  <si>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</si>
  <si>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</si>
  <si>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</si>
  <si>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</si>
  <si>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12:35</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</si>
  <si>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</si>
  <si>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</si>
  <si>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</si>
  <si>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</si>
  <si>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</si>
  <si>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</si>
  <si>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</si>
  <si>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</si>
  <si>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</si>
  <si>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</si>
  <si>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</si>
  <si>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</si>
  <si>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</si>
  <si>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</si>
  <si>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</si>
  <si>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</si>
  <si>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</si>
  <si>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</si>
  <si>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</si>
  <si>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</si>
  <si>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</si>
  <si>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</si>
  <si>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CCCP-42370</t>
  </si>
  <si>
    <t>86601301</t>
  </si>
  <si>
    <t>The aircraft went into an uncontrollable dive from FL 290.</t>
  </si>
  <si>
    <t>Near Junnar, Maharashtra, India</t>
  </si>
  <si>
    <t>771</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</si>
  <si>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</si>
  <si>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</si>
  <si>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</si>
  <si>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</si>
  <si>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</si>
  <si>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21:42</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</si>
  <si>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</si>
  <si>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</si>
  <si>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</si>
  <si>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</si>
  <si>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</si>
  <si>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</si>
  <si>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</si>
  <si>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</si>
  <si>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</si>
  <si>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</si>
  <si>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Loheshyphn, India</t>
  </si>
  <si>
    <t>VT-DFZ</t>
  </si>
  <si>
    <t>4647</t>
  </si>
  <si>
    <t>Stalled and crashed.</t>
  </si>
  <si>
    <t>15:45</t>
  </si>
  <si>
    <t>Near Bangkok, Thailand</t>
  </si>
  <si>
    <t>Hong Kong - Bangkok</t>
  </si>
  <si>
    <t>de Havilland Comet 4C</t>
  </si>
  <si>
    <t>SU-AMW</t>
  </si>
  <si>
    <t>06464</t>
  </si>
  <si>
    <t>Crashed into a jungle on the side of a mountain, 52 nm from the Bangkok airport while on approach. Premature descent. Navigational error.</t>
  </si>
  <si>
    <t>Honolulu, Hawaii</t>
  </si>
  <si>
    <t>Honolulu - Nadi, Fiji</t>
  </si>
  <si>
    <t>Bristol Britannia 314</t>
  </si>
  <si>
    <t>CF-CZB</t>
  </si>
  <si>
    <t>13394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</si>
  <si>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</si>
  <si>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</si>
  <si>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</si>
  <si>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</si>
  <si>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</si>
  <si>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</si>
  <si>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</si>
  <si>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</si>
  <si>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Crashed during a training flight.</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</si>
  <si>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</si>
  <si>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</si>
  <si>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</si>
  <si>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</si>
  <si>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</si>
  <si>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</si>
  <si>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</si>
  <si>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</si>
  <si>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</si>
  <si>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</si>
  <si>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</si>
  <si>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15:57</t>
  </si>
  <si>
    <t>Berranca 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</si>
  <si>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</si>
  <si>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</si>
  <si>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</si>
  <si>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</si>
  <si>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</si>
  <si>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</si>
  <si>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</si>
  <si>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</si>
  <si>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</si>
  <si>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Near Khabarovsk, USSR</t>
  </si>
  <si>
    <t>Khabarovk - Petropavlovsk</t>
  </si>
  <si>
    <t>CCCP-42366</t>
  </si>
  <si>
    <t>86601103</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</si>
  <si>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</si>
  <si>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</si>
  <si>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</si>
  <si>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</si>
  <si>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</si>
  <si>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</si>
  <si>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</si>
  <si>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</si>
  <si>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</si>
  <si>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</si>
  <si>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</si>
  <si>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</si>
  <si>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</si>
  <si>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</si>
  <si>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</si>
  <si>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90807103</t>
  </si>
  <si>
    <t>Crashed on approach.</t>
  </si>
  <si>
    <t>11:05</t>
  </si>
  <si>
    <t>Near Milan, Washington</t>
  </si>
  <si>
    <t>Ellsworth AFB - Fairchild AFB</t>
  </si>
  <si>
    <t>60-0352</t>
  </si>
  <si>
    <t>18127</t>
  </si>
  <si>
    <t>Crashed into a wooded area in broken overcast  while attempting to land at Fairchild Air Force Base. Navigational error.</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</si>
  <si>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</si>
  <si>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</si>
  <si>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</si>
  <si>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</si>
  <si>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</si>
  <si>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</si>
  <si>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Sela, India</t>
  </si>
  <si>
    <t>VT-DGX</t>
  </si>
  <si>
    <t>12142</t>
  </si>
  <si>
    <t>Stuck a mountain in poor weather.</t>
  </si>
  <si>
    <t>Gander, Newfoundland - Frankfurt, Germany</t>
  </si>
  <si>
    <t>Lockheed 1049H-82 Super Constellation</t>
  </si>
  <si>
    <t>N6923C</t>
  </si>
  <si>
    <t>4827</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</si>
  <si>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</si>
  <si>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Spt-Îles,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</si>
  <si>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</si>
  <si>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</si>
  <si>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</si>
  <si>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</si>
  <si>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10191</t>
  </si>
  <si>
    <t>Crashed while practicing take offs and landings.</t>
  </si>
  <si>
    <t>Acapulco, Mexico</t>
  </si>
  <si>
    <t>Avionas  Banamex</t>
  </si>
  <si>
    <t>de Havilland DH-125-1A</t>
  </si>
  <si>
    <t>XA-COL</t>
  </si>
  <si>
    <t>25086</t>
  </si>
  <si>
    <t>Crashed while approaching to land.</t>
  </si>
  <si>
    <t>20:52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</si>
  <si>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</si>
  <si>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</si>
  <si>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</si>
  <si>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</si>
  <si>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</si>
  <si>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</si>
  <si>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</si>
  <si>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</si>
  <si>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</si>
  <si>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</si>
  <si>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</si>
  <si>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</si>
  <si>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</si>
  <si>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</si>
  <si>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</si>
  <si>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</si>
  <si>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</si>
  <si>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</si>
  <si>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</si>
  <si>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</si>
  <si>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</si>
  <si>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</si>
  <si>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Tomé &amp; Principe</t>
  </si>
  <si>
    <t>7502</t>
  </si>
  <si>
    <t>10773</t>
  </si>
  <si>
    <t>Crashed while taking off in a storm.</t>
  </si>
  <si>
    <t>355</t>
  </si>
  <si>
    <t>Frankfurt - Paris</t>
  </si>
  <si>
    <t>Ilyushin IL-18D</t>
  </si>
  <si>
    <t>HA-MOD</t>
  </si>
  <si>
    <t>180002002</t>
  </si>
  <si>
    <t>Stalled and crashed during approach, 0.5 miles from the outer marker. Cause undetermined.</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</si>
  <si>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</si>
  <si>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</si>
  <si>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</si>
  <si>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</si>
  <si>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</si>
  <si>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</si>
  <si>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03:40</t>
  </si>
  <si>
    <t>Lima, Peru</t>
  </si>
  <si>
    <t>810</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</si>
  <si>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</si>
  <si>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</si>
  <si>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</si>
  <si>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</si>
  <si>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</si>
  <si>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</si>
  <si>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</si>
  <si>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</si>
  <si>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</si>
  <si>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</si>
  <si>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</si>
  <si>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209</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</si>
  <si>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</si>
  <si>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</si>
  <si>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</si>
  <si>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</si>
  <si>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</si>
  <si>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</si>
  <si>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</si>
  <si>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</si>
  <si>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</si>
  <si>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</si>
  <si>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</si>
  <si>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</si>
  <si>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</si>
  <si>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</si>
  <si>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</si>
  <si>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</si>
  <si>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</si>
  <si>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</si>
  <si>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</si>
  <si>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</si>
  <si>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</si>
  <si>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</si>
  <si>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</si>
  <si>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</si>
  <si>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</si>
  <si>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</si>
  <si>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</si>
  <si>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</si>
  <si>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</si>
  <si>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</si>
  <si>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</si>
  <si>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</si>
  <si>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</si>
  <si>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</si>
  <si>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</si>
  <si>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Renosa,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</si>
  <si>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</si>
  <si>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</si>
  <si>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</si>
  <si>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</si>
  <si>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</si>
  <si>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</si>
  <si>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</si>
  <si>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</si>
  <si>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</si>
  <si>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N994B</t>
  </si>
  <si>
    <t>The helicopter overshot the landing pad and crashed into the water. Pilot operated carelessly. Improper in-flight decisions and planning.</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</si>
  <si>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</si>
  <si>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</si>
  <si>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</si>
  <si>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</si>
  <si>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</si>
  <si>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</si>
  <si>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</si>
  <si>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</si>
  <si>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</si>
  <si>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</si>
  <si>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</si>
  <si>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</si>
  <si>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</si>
  <si>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</si>
  <si>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</si>
  <si>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</si>
  <si>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</si>
  <si>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</si>
  <si>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</si>
  <si>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</si>
  <si>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</si>
  <si>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</si>
  <si>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</si>
  <si>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</si>
  <si>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</si>
  <si>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</si>
  <si>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</si>
  <si>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</si>
  <si>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</si>
  <si>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</si>
  <si>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</si>
  <si>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</si>
  <si>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</si>
  <si>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t>
  </si>
  <si>
    <t>OD-ADE</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</si>
  <si>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</si>
  <si>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</si>
  <si>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12:07</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</si>
  <si>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</si>
  <si>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</si>
  <si>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</si>
  <si>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</si>
  <si>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</si>
  <si>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</si>
  <si>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</si>
  <si>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</si>
  <si>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</si>
  <si>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</si>
  <si>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</si>
  <si>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</si>
  <si>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</si>
  <si>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</si>
  <si>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</si>
  <si>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</si>
  <si>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</si>
  <si>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</si>
  <si>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</si>
  <si>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</si>
  <si>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</si>
  <si>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</si>
  <si>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</si>
  <si>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</si>
  <si>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</si>
  <si>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</si>
  <si>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</si>
  <si>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</si>
  <si>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</si>
  <si>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</si>
  <si>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</si>
  <si>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Karai, Iran</t>
  </si>
  <si>
    <t>Tehran - Beirut</t>
  </si>
  <si>
    <t>Avro 685 York C1</t>
  </si>
  <si>
    <t>OD-ACZ</t>
  </si>
  <si>
    <t>1218</t>
  </si>
  <si>
    <t>The cargo plane crashed after experiencing engine trouble.</t>
  </si>
  <si>
    <t>13:55</t>
  </si>
  <si>
    <t>Near Charana, Bolivia</t>
  </si>
  <si>
    <t>Arica - La Paz</t>
  </si>
  <si>
    <t>CP-707</t>
  </si>
  <si>
    <t>43547/204</t>
  </si>
  <si>
    <t>Struck 14,250 ft. Chachacomani Peak. Flight under VFR in IFR conditions in marginal weather conditions with severe turbulence.</t>
  </si>
  <si>
    <t>Monte Matto, Italy</t>
  </si>
  <si>
    <t>Saudi Arabian Royal Flight</t>
  </si>
  <si>
    <t>Geneva - Nice</t>
  </si>
  <si>
    <t>SA-R-7</t>
  </si>
  <si>
    <t>06461</t>
  </si>
  <si>
    <t>Crashed into a mountain during approach. Cause unknown.</t>
  </si>
  <si>
    <t>Misaki Mountain, Japan</t>
  </si>
  <si>
    <t>Military - Japan Air Self Defense Force</t>
  </si>
  <si>
    <t>H-21B</t>
  </si>
  <si>
    <t>Angelholm, Sweden</t>
  </si>
  <si>
    <t>Linjefyg</t>
  </si>
  <si>
    <t>Convair CV-440</t>
  </si>
  <si>
    <t>SE-CCK</t>
  </si>
  <si>
    <t>Descended prematurely struck the ground 2 km short of  the runway. Crew mistook lights perpendicular to the runway for runway lights and descended prematurely.</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</si>
  <si>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</si>
  <si>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</si>
  <si>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</si>
  <si>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</si>
  <si>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</si>
  <si>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Copenhagen - Oslo</t>
  </si>
  <si>
    <t>Vickers Viscount 759D</t>
  </si>
  <si>
    <t>TF-ISU</t>
  </si>
  <si>
    <t>149</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</si>
  <si>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</si>
  <si>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</si>
  <si>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</si>
  <si>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</si>
  <si>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</si>
  <si>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</si>
  <si>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</si>
  <si>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</si>
  <si>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</si>
  <si>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159</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</si>
  <si>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</si>
  <si>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</si>
  <si>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</si>
  <si>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</si>
  <si>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</si>
  <si>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10:16</t>
  </si>
  <si>
    <t>PacifiOcean,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</si>
  <si>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</si>
  <si>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</si>
  <si>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</si>
  <si>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</si>
  <si>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</si>
  <si>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</si>
  <si>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</si>
  <si>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Sama,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</si>
  <si>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</si>
  <si>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</si>
  <si>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</si>
  <si>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</si>
  <si>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</si>
  <si>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</si>
  <si>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</si>
  <si>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9877</t>
  </si>
  <si>
    <t>Crashed  into Mt. Kaolokung while attempting to land.</t>
  </si>
  <si>
    <t>Bekkessamson, Romainia</t>
  </si>
  <si>
    <t>Tarom</t>
  </si>
  <si>
    <t>Munchen - Constanta</t>
  </si>
  <si>
    <t>VEB 14P</t>
  </si>
  <si>
    <t>YR-ILL</t>
  </si>
  <si>
    <t>14803072</t>
  </si>
  <si>
    <t>Crashed between Totkomlos Bekessamson while en route.</t>
  </si>
  <si>
    <t>Near Aysen, Chile</t>
  </si>
  <si>
    <t>Military - Chilean Air Force</t>
  </si>
  <si>
    <t>FAC-953</t>
  </si>
  <si>
    <t>19461</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</si>
  <si>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</si>
  <si>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</si>
  <si>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</si>
  <si>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</si>
  <si>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Detmold, Germany</t>
  </si>
  <si>
    <t>Kaiser-Fraser C-119G</t>
  </si>
  <si>
    <t>246</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</si>
  <si>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</si>
  <si>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</si>
  <si>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</si>
  <si>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</si>
  <si>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</si>
  <si>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</si>
  <si>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</si>
  <si>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</si>
  <si>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</si>
  <si>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</si>
  <si>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</si>
  <si>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</si>
  <si>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</si>
  <si>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</si>
  <si>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</si>
  <si>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</si>
  <si>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</si>
  <si>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</si>
  <si>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</si>
  <si>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</si>
  <si>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</si>
  <si>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</si>
  <si>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</si>
  <si>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</si>
  <si>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</si>
  <si>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</si>
  <si>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</si>
  <si>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</si>
  <si>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</si>
  <si>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</si>
  <si>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</si>
  <si>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</si>
  <si>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</si>
  <si>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</si>
  <si>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</si>
  <si>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</si>
  <si>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</si>
  <si>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</si>
  <si>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</si>
  <si>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</si>
  <si>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</si>
  <si>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</si>
  <si>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</si>
  <si>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</si>
  <si>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</si>
  <si>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</si>
  <si>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</si>
  <si>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</si>
  <si>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</si>
  <si>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</si>
  <si>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</si>
  <si>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</si>
  <si>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</si>
  <si>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</si>
  <si>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</si>
  <si>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</si>
  <si>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</si>
  <si>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</si>
  <si>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</si>
  <si>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</si>
  <si>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</si>
  <si>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</si>
  <si>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</si>
  <si>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Tupelov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</si>
  <si>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</si>
  <si>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</si>
  <si>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</si>
  <si>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</si>
  <si>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</si>
  <si>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61-0319/61-0322</t>
  </si>
  <si>
    <t>18226/18229</t>
  </si>
  <si>
    <t>A mid-air collision occurred approximately 700 miles east of Miami, Florida.</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</si>
  <si>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</si>
  <si>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</si>
  <si>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</si>
  <si>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</si>
  <si>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</si>
  <si>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</si>
  <si>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</si>
  <si>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</si>
  <si>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</si>
  <si>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</si>
  <si>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</si>
  <si>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</si>
  <si>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</si>
  <si>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</si>
  <si>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</si>
  <si>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</si>
  <si>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Douglas C-133A</t>
  </si>
  <si>
    <t>56-2002</t>
  </si>
  <si>
    <t>45167</t>
  </si>
  <si>
    <t>Crashed into the ocean shortly after taking off.</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</si>
  <si>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</si>
  <si>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</si>
  <si>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</si>
  <si>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</si>
  <si>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</si>
  <si>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</si>
  <si>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</si>
  <si>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</si>
  <si>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</si>
  <si>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</si>
  <si>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</si>
  <si>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</si>
  <si>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</si>
  <si>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</si>
  <si>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Military - Soviet Air Force</t>
  </si>
  <si>
    <t>Antonov AN-12</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</si>
  <si>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</si>
  <si>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</si>
  <si>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</si>
  <si>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</si>
  <si>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</si>
  <si>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</si>
  <si>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</si>
  <si>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</si>
  <si>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</si>
  <si>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</si>
  <si>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</si>
  <si>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</si>
  <si>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</si>
  <si>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</si>
  <si>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</si>
  <si>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</si>
  <si>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</si>
  <si>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</si>
  <si>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</si>
  <si>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</si>
  <si>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</si>
  <si>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</si>
  <si>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</si>
  <si>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</si>
  <si>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</si>
  <si>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</si>
  <si>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</si>
  <si>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</si>
  <si>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</si>
  <si>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</si>
  <si>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</si>
  <si>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</si>
  <si>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</si>
  <si>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</si>
  <si>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</si>
  <si>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</si>
  <si>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</si>
  <si>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</si>
  <si>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</si>
  <si>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</si>
  <si>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SU-AFK</t>
  </si>
  <si>
    <t>213</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</si>
  <si>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</si>
  <si>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</si>
  <si>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</si>
  <si>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</si>
  <si>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</si>
  <si>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</si>
  <si>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</si>
  <si>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</si>
  <si>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</si>
  <si>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</si>
  <si>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</si>
  <si>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</si>
  <si>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Piper PA-23</t>
  </si>
  <si>
    <t>N2136P</t>
  </si>
  <si>
    <t>Crashed to the ground during final approach in snow showers. Improper IFR operation. Weather below minimums. Weather considerably worse than forecast.</t>
  </si>
  <si>
    <t>Near Ankara, Turkey</t>
  </si>
  <si>
    <t>TC-ETI</t>
  </si>
  <si>
    <t>12319</t>
  </si>
  <si>
    <t>The cargo plane crashed short of the runway while on approach. Improper IFR procedure. Descended below MDA.</t>
  </si>
  <si>
    <t>Gainsville, Florida</t>
  </si>
  <si>
    <t>South Central Airlines</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</si>
  <si>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</si>
  <si>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</si>
  <si>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</si>
  <si>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</si>
  <si>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</si>
  <si>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</si>
  <si>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</si>
  <si>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</si>
  <si>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</si>
  <si>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</si>
  <si>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</si>
  <si>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</si>
  <si>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</si>
  <si>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</si>
  <si>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</si>
  <si>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</si>
  <si>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</si>
  <si>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</si>
  <si>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</si>
  <si>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</si>
  <si>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</si>
  <si>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</si>
  <si>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Cotabato - Malabang - Iligan - Cayagan de Oro</t>
  </si>
  <si>
    <t>PI-C97</t>
  </si>
  <si>
    <t>14944/2638</t>
  </si>
  <si>
    <t>Struck trees on a mountain ridge and crashed while attempting to land. Continued flight under VFR into IFR conditions.</t>
  </si>
  <si>
    <t>Barrackpore, India</t>
  </si>
  <si>
    <t>Exploded in the air after takeoff.</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</si>
  <si>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</si>
  <si>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</si>
  <si>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</si>
  <si>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</si>
  <si>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</si>
  <si>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</si>
  <si>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</si>
  <si>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</si>
  <si>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</si>
  <si>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</si>
  <si>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</si>
  <si>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</si>
  <si>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</si>
  <si>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</si>
  <si>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</si>
  <si>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lumber pile. Malfunctioning propeller reverser, excessive speed and insufficient  braking.</t>
  </si>
  <si>
    <t>14:14</t>
  </si>
  <si>
    <t>Near Innsbruck, Austria</t>
  </si>
  <si>
    <t>British Eagle International Airlines</t>
  </si>
  <si>
    <t>London - Innsbruck</t>
  </si>
  <si>
    <t>Bristol Britannia 312</t>
  </si>
  <si>
    <t>G-AOVO</t>
  </si>
  <si>
    <t>13423</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</si>
  <si>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</si>
  <si>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</si>
  <si>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</si>
  <si>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San Jose, CA - Lake Tahoe</t>
  </si>
  <si>
    <t>N86504</t>
  </si>
  <si>
    <t>2025</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</si>
  <si>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</si>
  <si>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</si>
  <si>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</si>
  <si>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</si>
  <si>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12374</t>
  </si>
  <si>
    <t>Crashed during final approach. Evasive maneuver to avoid a mid-air collision with another aircraft caused the pilot to lose control of the aircraft.</t>
  </si>
  <si>
    <t>Near Chicago Illinois</t>
  </si>
  <si>
    <t>Snow Valley Ski Lines</t>
  </si>
  <si>
    <t>N410D</t>
  </si>
  <si>
    <t>4970</t>
  </si>
  <si>
    <t>Crashed after executing a missed apporach. Improper operation of powerplant and powerplant controls.</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</si>
  <si>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</si>
  <si>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</si>
  <si>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</si>
  <si>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</si>
  <si>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</si>
  <si>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</si>
  <si>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</si>
  <si>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</si>
  <si>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</si>
  <si>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</si>
  <si>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</si>
  <si>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</si>
  <si>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</si>
  <si>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</si>
  <si>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</si>
  <si>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</si>
  <si>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</si>
  <si>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</si>
  <si>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</si>
  <si>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</si>
  <si>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</si>
  <si>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</si>
  <si>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</si>
  <si>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</si>
  <si>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10315</t>
  </si>
  <si>
    <t>Disappeared while en route, 1,120 nm W of San Francisco, after the pilot reported in had a bad fire in the No. 2 engine.</t>
  </si>
  <si>
    <t>Hargeisa, Somalia</t>
  </si>
  <si>
    <t>Aden Airways</t>
  </si>
  <si>
    <t>VR-AAM</t>
  </si>
  <si>
    <t>15530/26975</t>
  </si>
  <si>
    <t>Dahran, Saudi Arabia</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</si>
  <si>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</si>
  <si>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</si>
  <si>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</si>
  <si>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</si>
  <si>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</si>
  <si>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</si>
  <si>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</si>
  <si>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</si>
  <si>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</si>
  <si>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</si>
  <si>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</si>
  <si>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</si>
  <si>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</si>
  <si>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</si>
  <si>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</si>
  <si>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</si>
  <si>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</si>
  <si>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</si>
  <si>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</si>
  <si>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</si>
  <si>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</si>
  <si>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</si>
  <si>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</si>
  <si>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</si>
  <si>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</si>
  <si>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</si>
  <si>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</si>
  <si>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</si>
  <si>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PP-SPZ</t>
  </si>
  <si>
    <t>4649</t>
  </si>
  <si>
    <t>Mason, Texas</t>
  </si>
  <si>
    <t>Piper PA-24</t>
  </si>
  <si>
    <t>N5420P</t>
  </si>
  <si>
    <t>Continued VFR flight into IFR conditions. Pilot error. Exercised poor judgement.</t>
  </si>
  <si>
    <t>Saudi Arabian Airlines</t>
  </si>
  <si>
    <t>HZ-AAN</t>
  </si>
  <si>
    <t>12899</t>
  </si>
  <si>
    <t>Crashed into the Red Sea.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</si>
  <si>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</si>
  <si>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</si>
  <si>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</si>
  <si>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</si>
  <si>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</si>
  <si>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</si>
  <si>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</si>
  <si>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</si>
  <si>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</si>
  <si>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</si>
  <si>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</si>
  <si>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</si>
  <si>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</si>
  <si>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</si>
  <si>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</si>
  <si>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</si>
  <si>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</si>
  <si>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</si>
  <si>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</si>
  <si>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</si>
  <si>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</si>
  <si>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</si>
  <si>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12:10</t>
  </si>
  <si>
    <t>Knoxville, Tennessee</t>
  </si>
  <si>
    <t>Caravelle VIR</t>
  </si>
  <si>
    <t>N1007U</t>
  </si>
  <si>
    <t>092</t>
  </si>
  <si>
    <t>While climbing to cruise altitude the plane hit turbulence, downdrafts and updrafts. One passenger's seat belt  failed, killing the passenger.</t>
  </si>
  <si>
    <t>13:09</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</si>
  <si>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</si>
  <si>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</si>
  <si>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</si>
  <si>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</si>
  <si>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</si>
  <si>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</si>
  <si>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</si>
  <si>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</si>
  <si>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</si>
  <si>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</si>
  <si>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</si>
  <si>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</si>
  <si>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</si>
  <si>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</si>
  <si>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</si>
  <si>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</si>
  <si>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</si>
  <si>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</si>
  <si>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</si>
  <si>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</si>
  <si>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</si>
  <si>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</si>
  <si>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</si>
  <si>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</si>
  <si>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</si>
  <si>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</si>
  <si>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</si>
  <si>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</si>
  <si>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</si>
  <si>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</si>
  <si>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</si>
  <si>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Near Tipuani (Bolivia</t>
  </si>
  <si>
    <t>Servicios Aéreos Cochabamba</t>
  </si>
  <si>
    <t>Douglas C-47A-25-DK</t>
  </si>
  <si>
    <t>CP-680</t>
  </si>
  <si>
    <t>13371</t>
  </si>
  <si>
    <t>Struck Huayna Hill in poor weather. he flight was conducted in IMC conditions at an altitude unsafe for operations of that nature through the Huayna Pass.</t>
  </si>
  <si>
    <t>Island of Sakhalin, Russia</t>
  </si>
  <si>
    <t>Krasnoyarsk - Yuzhno</t>
  </si>
  <si>
    <t>CCCP-75531</t>
  </si>
  <si>
    <t>180002402</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</si>
  <si>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</si>
  <si>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</si>
  <si>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</si>
  <si>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</si>
  <si>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</si>
  <si>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</si>
  <si>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</si>
  <si>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</si>
  <si>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</si>
  <si>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</si>
  <si>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</si>
  <si>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</si>
  <si>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</si>
  <si>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</si>
  <si>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</si>
  <si>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05:45</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</si>
  <si>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</si>
  <si>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</si>
  <si>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</si>
  <si>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</si>
  <si>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</si>
  <si>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</si>
  <si>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</si>
  <si>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</si>
  <si>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</si>
  <si>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</si>
  <si>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2562</t>
  </si>
  <si>
    <t>The cargo plane left the runway and crashed while landing.</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</si>
  <si>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</si>
  <si>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</si>
  <si>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</si>
  <si>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</si>
  <si>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</si>
  <si>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</si>
  <si>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</si>
  <si>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</si>
  <si>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</si>
  <si>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</si>
  <si>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</si>
  <si>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</si>
  <si>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</si>
  <si>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</si>
  <si>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</si>
  <si>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</si>
  <si>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</si>
  <si>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Phoenix - Las Vegas</t>
  </si>
  <si>
    <t>N745L</t>
  </si>
  <si>
    <t>0029</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</si>
  <si>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</si>
  <si>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</si>
  <si>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</si>
  <si>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</si>
  <si>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</si>
  <si>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</si>
  <si>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Bao Trai, Vietnam</t>
  </si>
  <si>
    <t>Beechcraft C-45H</t>
  </si>
  <si>
    <t>N9574Z</t>
  </si>
  <si>
    <t>Collided with houses during an uncontrolled descent.</t>
  </si>
  <si>
    <t>Air Congo</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</si>
  <si>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</si>
  <si>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</si>
  <si>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</si>
  <si>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</si>
  <si>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</si>
  <si>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</si>
  <si>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</si>
  <si>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</si>
  <si>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</si>
  <si>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</si>
  <si>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</si>
  <si>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</si>
  <si>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</si>
  <si>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</si>
  <si>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</si>
  <si>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</si>
  <si>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</si>
  <si>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</si>
  <si>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</si>
  <si>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</si>
  <si>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</si>
  <si>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</si>
  <si>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</si>
  <si>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</si>
  <si>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Yurimaguas, Peru</t>
  </si>
  <si>
    <t>SATCO</t>
  </si>
  <si>
    <t>OB-XAU</t>
  </si>
  <si>
    <t>14541/25986</t>
  </si>
  <si>
    <t>Cashed on takeoff.</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</si>
  <si>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</si>
  <si>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</si>
  <si>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</si>
  <si>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</si>
  <si>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</si>
  <si>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</si>
  <si>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Near Turrialba, Costa Rica</t>
  </si>
  <si>
    <t>Lineas Aéreas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</si>
  <si>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</si>
  <si>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</si>
  <si>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</si>
  <si>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</si>
  <si>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</si>
  <si>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</si>
  <si>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</si>
  <si>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</si>
  <si>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00:28</t>
  </si>
  <si>
    <t>Kla City, Oklohoma</t>
  </si>
  <si>
    <t>Alva Aircraft Service - Taxi</t>
  </si>
  <si>
    <t>Cessna 182B</t>
  </si>
  <si>
    <t>N2401G</t>
  </si>
  <si>
    <t>Crashed while en-route. Pilot flew into adverse weather conditions. Spatial disorientation.</t>
  </si>
  <si>
    <t>12:25</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</si>
  <si>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</si>
  <si>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</si>
  <si>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</si>
  <si>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</si>
  <si>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</si>
  <si>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</si>
  <si>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</si>
  <si>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</si>
  <si>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</si>
  <si>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</si>
  <si>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</si>
  <si>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</si>
  <si>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</si>
  <si>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</si>
  <si>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</si>
  <si>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</si>
  <si>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Air Cameroon</t>
  </si>
  <si>
    <t>F-OAFI</t>
  </si>
  <si>
    <t>26810</t>
  </si>
  <si>
    <t>08:36</t>
  </si>
  <si>
    <t>San Jose Volcano, Chile</t>
  </si>
  <si>
    <t>Santiago - Buenos Aires</t>
  </si>
  <si>
    <t>CC-CCG-104</t>
  </si>
  <si>
    <t>45513/1004</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</si>
  <si>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</si>
  <si>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</si>
  <si>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</si>
  <si>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</si>
  <si>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</si>
  <si>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</si>
  <si>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</si>
  <si>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</si>
  <si>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</si>
  <si>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</si>
  <si>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Mt. Nakanoone, Japan</t>
  </si>
  <si>
    <t>Zen Nippon</t>
  </si>
  <si>
    <t>Osaka - Tokyo</t>
  </si>
  <si>
    <t>JA5080</t>
  </si>
  <si>
    <t>4436</t>
  </si>
  <si>
    <t>Flew into  Mt. Nakanoone.</t>
  </si>
  <si>
    <t>South Beach, New York</t>
  </si>
  <si>
    <t>Air Taxi</t>
  </si>
  <si>
    <t>Beechcraft B-35</t>
  </si>
  <si>
    <t>N2151D</t>
  </si>
  <si>
    <t>Crashed into the water. Undetermined cause.</t>
  </si>
  <si>
    <t>Fort Smith AFB, Oklahoma</t>
  </si>
  <si>
    <t>Lockheed C-130E Hercules</t>
  </si>
  <si>
    <t>62-1845</t>
  </si>
  <si>
    <t>3808</t>
  </si>
  <si>
    <t>Libmanan, Philippines</t>
  </si>
  <si>
    <t>Fairways</t>
  </si>
  <si>
    <t>Manila - Naga</t>
  </si>
  <si>
    <t>PI-C948</t>
  </si>
  <si>
    <t>4892</t>
  </si>
  <si>
    <t>Crashed and burned on a forested mountain slope on Mt. Tangcong Vaca. Misjudgment of clearance with the ground by the crew which resulted in collision with trees.</t>
  </si>
  <si>
    <t>Kuybyshev,  Russia</t>
  </si>
  <si>
    <t>Tupolev TU-124</t>
  </si>
  <si>
    <t>CCCP-45028</t>
  </si>
  <si>
    <t>2350803</t>
  </si>
  <si>
    <t>09:22</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</si>
  <si>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</si>
  <si>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</si>
  <si>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</si>
  <si>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</si>
  <si>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</si>
  <si>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Sugar Loaf Mountain, Colombia</t>
  </si>
  <si>
    <t>676</t>
  </si>
  <si>
    <t>Bogota - Bucaramanga</t>
  </si>
  <si>
    <t>HK-109</t>
  </si>
  <si>
    <t>4753</t>
  </si>
  <si>
    <t>Crashed into Pan de Azucar Peak, 35 nm from Bucaramanga. Flying under VFR in IFR conditions.</t>
  </si>
  <si>
    <t>Canadair CP-107 MK-2</t>
  </si>
  <si>
    <t>20727</t>
  </si>
  <si>
    <t>18</t>
  </si>
  <si>
    <t>The plane was participating in U.S. - Canadian maneuvers.</t>
  </si>
  <si>
    <t>Lowery Pass, Pakistan</t>
  </si>
  <si>
    <t>Peshawar - Chitral</t>
  </si>
  <si>
    <t>AP-AAH</t>
  </si>
  <si>
    <t>12089</t>
  </si>
  <si>
    <t>08:04</t>
  </si>
  <si>
    <t>Off Tangiers, Morocco</t>
  </si>
  <si>
    <t>Malaga - Tangiers</t>
  </si>
  <si>
    <t>EC-ATH</t>
  </si>
  <si>
    <t>388</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</si>
  <si>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</si>
  <si>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</si>
  <si>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</si>
  <si>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</si>
  <si>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</si>
  <si>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</si>
  <si>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</si>
  <si>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</si>
  <si>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</si>
  <si>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</si>
  <si>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</si>
  <si>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</si>
  <si>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Jersey, UK</t>
  </si>
  <si>
    <t>British United Airways</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</si>
  <si>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</si>
  <si>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</si>
  <si>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</si>
  <si>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</si>
  <si>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</si>
  <si>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</si>
  <si>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</si>
  <si>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</si>
  <si>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</si>
  <si>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</si>
  <si>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</si>
  <si>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</si>
  <si>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</si>
  <si>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</si>
  <si>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</si>
  <si>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Madrid - Tenerife</t>
  </si>
  <si>
    <t>Lockheed 1049G-55 Super Constellation</t>
  </si>
  <si>
    <t>EC-AIN</t>
  </si>
  <si>
    <t>4550</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</si>
  <si>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</si>
  <si>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23:48</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</si>
  <si>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</si>
  <si>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</si>
  <si>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</si>
  <si>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</si>
  <si>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</si>
  <si>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</si>
  <si>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</si>
  <si>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</si>
  <si>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</si>
  <si>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</si>
  <si>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</si>
  <si>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</si>
  <si>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</si>
  <si>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</si>
  <si>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</si>
  <si>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</si>
  <si>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</si>
  <si>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</si>
  <si>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</si>
  <si>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</si>
  <si>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</si>
  <si>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</si>
  <si>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</si>
  <si>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</si>
  <si>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The aircraft slid off the end of the runway while landing and broke in two. Hydroplaning of the landing gear wheels which led to braking ineffectiveness.</t>
  </si>
  <si>
    <t>Near Patian, Pakistan</t>
  </si>
  <si>
    <t>Rawalpindi - Skardu</t>
  </si>
  <si>
    <t>Fokker F-27 Friendship 200</t>
  </si>
  <si>
    <t>AP-ATT</t>
  </si>
  <si>
    <t>10279</t>
  </si>
  <si>
    <t>The cago plane did not clear a ridge and crashed.</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</si>
  <si>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</si>
  <si>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</si>
  <si>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</si>
  <si>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</si>
  <si>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</si>
  <si>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</si>
  <si>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</si>
  <si>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</si>
  <si>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</si>
  <si>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</si>
  <si>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</si>
  <si>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</si>
  <si>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</si>
  <si>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</si>
  <si>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</si>
  <si>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</si>
  <si>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</si>
  <si>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</si>
  <si>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</si>
  <si>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</si>
  <si>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</si>
  <si>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</si>
  <si>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</si>
  <si>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</si>
  <si>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</si>
  <si>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</si>
  <si>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777</t>
  </si>
  <si>
    <t>Crashed and burned on Penay Island on a domestiflight. The plane hit Mt. Madiaat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</si>
  <si>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</si>
  <si>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</si>
  <si>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</si>
  <si>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</si>
  <si>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</si>
  <si>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</si>
  <si>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</si>
  <si>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</si>
  <si>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</si>
  <si>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</si>
  <si>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</si>
  <si>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</si>
  <si>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</si>
  <si>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</si>
  <si>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</si>
  <si>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</si>
  <si>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</si>
  <si>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</si>
  <si>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</si>
  <si>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</si>
  <si>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</si>
  <si>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</si>
  <si>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</si>
  <si>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</si>
  <si>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</si>
  <si>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</si>
  <si>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</si>
  <si>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149802</t>
  </si>
  <si>
    <t>3693</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</si>
  <si>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</si>
  <si>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</si>
  <si>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</si>
  <si>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</si>
  <si>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</si>
  <si>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</si>
  <si>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</si>
  <si>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</si>
  <si>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</si>
  <si>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</si>
  <si>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ET-ABI</t>
  </si>
  <si>
    <t>12000</t>
  </si>
  <si>
    <t>11:02</t>
  </si>
  <si>
    <t>Near Pastaza, Ecuador</t>
  </si>
  <si>
    <t>TAO</t>
  </si>
  <si>
    <t>Coca - Pastaza</t>
  </si>
  <si>
    <t>Transportes Aéreos Orientales</t>
  </si>
  <si>
    <t>HC-AFQ</t>
  </si>
  <si>
    <t>17009/34272</t>
  </si>
  <si>
    <t>Quang Ngai, South Vietnam</t>
  </si>
  <si>
    <t>XV-NIC</t>
  </si>
  <si>
    <t>20301</t>
  </si>
  <si>
    <t>Shot down by Communist ground fire.</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</si>
  <si>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</si>
  <si>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</si>
  <si>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</si>
  <si>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</si>
  <si>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</si>
  <si>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</si>
  <si>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</si>
  <si>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</si>
  <si>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Santiago, Chili</t>
  </si>
  <si>
    <t>Military - Chilian Air Force</t>
  </si>
  <si>
    <t>970</t>
  </si>
  <si>
    <t>Bucaramanga, Colombia</t>
  </si>
  <si>
    <t>Douglas DC-3 / Piper PA-18A</t>
  </si>
  <si>
    <t>HK-118/HK-922F</t>
  </si>
  <si>
    <t>6182</t>
  </si>
  <si>
    <t>Midair collision between a Douglas DC-3 and Piper PA-18.  Eighteen killed on the DC-3, one on the Piper.</t>
  </si>
  <si>
    <t>07:28</t>
  </si>
  <si>
    <t>VT-AUQ</t>
  </si>
  <si>
    <t>19431</t>
  </si>
  <si>
    <t>The cargo plane crashed while dropping supplies.</t>
  </si>
  <si>
    <t>Near Hanoi, Vietnam</t>
  </si>
  <si>
    <t>International Control Commision</t>
  </si>
  <si>
    <t>Boeing 307 Stratoliner B-1</t>
  </si>
  <si>
    <t>F-BELV</t>
  </si>
  <si>
    <t>1996</t>
  </si>
  <si>
    <t>Near Manila, Philippines</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</si>
  <si>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</si>
  <si>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</si>
  <si>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</si>
  <si>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</si>
  <si>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</si>
  <si>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</si>
  <si>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</si>
  <si>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</si>
  <si>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</si>
  <si>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</si>
  <si>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</si>
  <si>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</si>
  <si>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</si>
  <si>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</si>
  <si>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</si>
  <si>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</si>
  <si>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</si>
  <si>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</si>
  <si>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</si>
  <si>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</si>
  <si>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</si>
  <si>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</si>
  <si>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</si>
  <si>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</si>
  <si>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</si>
  <si>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</si>
  <si>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</si>
  <si>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</si>
  <si>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</si>
  <si>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</si>
  <si>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</si>
  <si>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</si>
  <si>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</si>
  <si>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</si>
  <si>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5351801</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</si>
  <si>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</si>
  <si>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</si>
  <si>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</si>
  <si>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</si>
  <si>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</si>
  <si>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</si>
  <si>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</si>
  <si>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</si>
  <si>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</si>
  <si>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</si>
  <si>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</si>
  <si>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</si>
  <si>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</si>
  <si>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</si>
  <si>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</si>
  <si>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</si>
  <si>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</si>
  <si>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</si>
  <si>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</si>
  <si>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</si>
  <si>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</si>
  <si>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</si>
  <si>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</si>
  <si>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</si>
  <si>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</si>
  <si>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</si>
  <si>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</si>
  <si>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</si>
  <si>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</si>
  <si>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</si>
  <si>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</si>
  <si>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</si>
  <si>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HK-527</t>
  </si>
  <si>
    <t>33215</t>
  </si>
  <si>
    <t>The cargo plane was never found.</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</si>
  <si>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</si>
  <si>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</si>
  <si>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</si>
  <si>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</si>
  <si>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</si>
  <si>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</si>
  <si>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</si>
  <si>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</si>
  <si>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</si>
  <si>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</si>
  <si>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</si>
  <si>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</si>
  <si>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</si>
  <si>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</si>
  <si>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</si>
  <si>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</si>
  <si>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</si>
  <si>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</si>
  <si>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</si>
  <si>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</si>
  <si>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</si>
  <si>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</si>
  <si>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</si>
  <si>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</si>
  <si>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</si>
  <si>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</si>
  <si>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</si>
  <si>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</si>
  <si>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</si>
  <si>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</si>
  <si>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</si>
  <si>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</si>
  <si>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Bogata - Crespo</t>
  </si>
  <si>
    <t>Douglas DC-6-54B</t>
  </si>
  <si>
    <t>HK-730</t>
  </si>
  <si>
    <t>18325</t>
  </si>
  <si>
    <t>Crashed shortly after taking off. The plane rose less than 100 ft. and then crashed into shallow water.  Possible engine failure. Maintenance error and inadequate inspections.</t>
  </si>
  <si>
    <t>Port-au-Prince, Haiti</t>
  </si>
  <si>
    <t>COHATA</t>
  </si>
  <si>
    <t>N4662</t>
  </si>
  <si>
    <t>Crashed 5 minutes after taking off from Las Cayee.</t>
  </si>
  <si>
    <t>08:02</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</si>
  <si>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</si>
  <si>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</si>
  <si>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</si>
  <si>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</si>
  <si>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</si>
  <si>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</si>
  <si>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</si>
  <si>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</si>
  <si>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</si>
  <si>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</si>
  <si>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</si>
  <si>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</si>
  <si>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</si>
  <si>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</si>
  <si>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</si>
  <si>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</si>
  <si>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</si>
  <si>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</si>
  <si>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Frankfurt - Bremen</t>
  </si>
  <si>
    <t>Convair CV-440-0</t>
  </si>
  <si>
    <t>D-ACAT</t>
  </si>
  <si>
    <t>464</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</si>
  <si>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</si>
  <si>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</si>
  <si>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</si>
  <si>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</si>
  <si>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</si>
  <si>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</si>
  <si>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</si>
  <si>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</si>
  <si>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</si>
  <si>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</si>
  <si>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</si>
  <si>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</si>
  <si>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</si>
  <si>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</si>
  <si>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</si>
  <si>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</si>
  <si>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</si>
  <si>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</si>
  <si>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</si>
  <si>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</si>
  <si>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</si>
  <si>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</si>
  <si>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</si>
  <si>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</si>
  <si>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</si>
  <si>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</si>
  <si>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</si>
  <si>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</si>
  <si>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</si>
  <si>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</si>
  <si>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</si>
  <si>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</si>
  <si>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</si>
  <si>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N1563V</t>
  </si>
  <si>
    <t>Struck mountain slope while in level flight. VFR flight into adverse weather conditions.</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</si>
  <si>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</si>
  <si>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</si>
  <si>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</si>
  <si>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</si>
  <si>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</si>
  <si>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</si>
  <si>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</si>
  <si>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</si>
  <si>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</si>
  <si>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</si>
  <si>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</si>
  <si>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</si>
  <si>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</si>
  <si>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</si>
  <si>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</si>
  <si>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</si>
  <si>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</si>
  <si>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</si>
  <si>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</si>
  <si>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</si>
  <si>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</si>
  <si>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</si>
  <si>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</si>
  <si>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</si>
  <si>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</si>
  <si>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</si>
  <si>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</si>
  <si>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</si>
  <si>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</si>
  <si>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</si>
  <si>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</si>
  <si>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</si>
  <si>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</si>
  <si>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</si>
  <si>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</si>
  <si>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</si>
  <si>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</si>
  <si>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</si>
  <si>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</si>
  <si>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</si>
  <si>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</si>
  <si>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</si>
  <si>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</si>
  <si>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</si>
  <si>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</si>
  <si>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</si>
  <si>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Monterey - Ardmore</t>
  </si>
  <si>
    <t>N183H</t>
  </si>
  <si>
    <t>1136</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</si>
  <si>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</si>
  <si>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Tomas, Peru</t>
  </si>
  <si>
    <t>OB-R-771</t>
  </si>
  <si>
    <t>2521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</si>
  <si>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</si>
  <si>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</si>
  <si>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</si>
  <si>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</si>
  <si>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</si>
  <si>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</si>
  <si>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</si>
  <si>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</si>
  <si>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</si>
  <si>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</si>
  <si>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</si>
  <si>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</si>
  <si>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</si>
  <si>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it crashed</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</si>
  <si>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</si>
  <si>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</si>
  <si>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</si>
  <si>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</si>
  <si>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</si>
  <si>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</si>
  <si>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</si>
  <si>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</si>
  <si>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</si>
  <si>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</si>
  <si>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</si>
  <si>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</si>
  <si>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</si>
  <si>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</si>
  <si>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</si>
  <si>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</si>
  <si>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</si>
  <si>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</si>
  <si>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</si>
  <si>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</si>
  <si>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12:04</t>
  </si>
  <si>
    <t>Sagalyan,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</si>
  <si>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</si>
  <si>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</si>
  <si>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</si>
  <si>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</si>
  <si>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</si>
  <si>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</si>
  <si>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</si>
  <si>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</si>
  <si>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</si>
  <si>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</si>
  <si>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</si>
  <si>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</si>
  <si>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</si>
  <si>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</si>
  <si>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</si>
  <si>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</si>
  <si>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</si>
  <si>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</si>
  <si>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</si>
  <si>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</si>
  <si>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</si>
  <si>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</si>
  <si>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</si>
  <si>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23:12</t>
  </si>
  <si>
    <t>Near Falls City, Nebraska</t>
  </si>
  <si>
    <t>250</t>
  </si>
  <si>
    <t>Kansas City, MO - Omaha</t>
  </si>
  <si>
    <t>BAC One-Eleven 203AE</t>
  </si>
  <si>
    <t>N1553</t>
  </si>
  <si>
    <t>070</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</si>
  <si>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</si>
  <si>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</si>
  <si>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</si>
  <si>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</si>
  <si>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</si>
  <si>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</si>
  <si>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</si>
  <si>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</si>
  <si>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</si>
  <si>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</si>
  <si>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</si>
  <si>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</si>
  <si>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</si>
  <si>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</si>
  <si>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</si>
  <si>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</si>
  <si>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</si>
  <si>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</si>
  <si>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</si>
  <si>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</si>
  <si>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</si>
  <si>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Chance Vought F-8E</t>
  </si>
  <si>
    <t>150321</t>
  </si>
  <si>
    <t>Following engine failure, the jet fighter crashed into a village.</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</si>
  <si>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</si>
  <si>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</si>
  <si>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</si>
  <si>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</si>
  <si>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</si>
  <si>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</si>
  <si>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</si>
  <si>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</si>
  <si>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</si>
  <si>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</si>
  <si>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</si>
  <si>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</si>
  <si>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</si>
  <si>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</si>
  <si>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</si>
  <si>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</si>
  <si>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</si>
  <si>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</si>
  <si>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</si>
  <si>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</si>
  <si>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</si>
  <si>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</si>
  <si>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</si>
  <si>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Puertito de Sausal,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</si>
  <si>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</si>
  <si>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</si>
  <si>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</si>
  <si>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</si>
  <si>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</si>
  <si>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</si>
  <si>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</si>
  <si>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</si>
  <si>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</si>
  <si>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</si>
  <si>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</si>
  <si>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</si>
  <si>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</si>
  <si>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</si>
  <si>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</si>
  <si>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</si>
  <si>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</si>
  <si>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</si>
  <si>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</si>
  <si>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</si>
  <si>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</si>
  <si>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</si>
  <si>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</si>
  <si>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</si>
  <si>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</si>
  <si>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</si>
  <si>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</si>
  <si>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</si>
  <si>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</si>
  <si>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</si>
  <si>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Near Sukhumi, Georgia, USSR</t>
  </si>
  <si>
    <t>Antonov AN-24</t>
  </si>
  <si>
    <t>CCCP-46467</t>
  </si>
  <si>
    <t>27307905</t>
  </si>
  <si>
    <t>Crashed into high ground while descending.</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</si>
  <si>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</si>
  <si>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</si>
  <si>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</si>
  <si>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</si>
  <si>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</si>
  <si>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</si>
  <si>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</si>
  <si>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</si>
  <si>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</si>
  <si>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</si>
  <si>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</si>
  <si>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</si>
  <si>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</si>
  <si>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</si>
  <si>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</si>
  <si>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</si>
  <si>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</si>
  <si>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</si>
  <si>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</si>
  <si>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</si>
  <si>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Off Matsuyama, Japan</t>
  </si>
  <si>
    <t>Osaka - Matsuyama</t>
  </si>
  <si>
    <t>NAMC-YS-11-111</t>
  </si>
  <si>
    <t>JA8658</t>
  </si>
  <si>
    <t>2023</t>
  </si>
  <si>
    <t>The plane crashed into the sea after overshooting the runway and during a go-around. Undetermined cause.</t>
  </si>
  <si>
    <t>02:42</t>
  </si>
  <si>
    <t>Near Dallgow, Germany</t>
  </si>
  <si>
    <t>Frankfurt - Berlin</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</si>
  <si>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</si>
  <si>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</si>
  <si>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</si>
  <si>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</si>
  <si>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</si>
  <si>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</si>
  <si>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</si>
  <si>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</si>
  <si>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</si>
  <si>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Near Aden, Yemen</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</si>
  <si>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</si>
  <si>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</si>
  <si>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</si>
  <si>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16:30</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</si>
  <si>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</si>
  <si>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</si>
  <si>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</si>
  <si>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</si>
  <si>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</si>
  <si>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</si>
  <si>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Siagon,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</si>
  <si>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</si>
  <si>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</si>
  <si>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</si>
  <si>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</si>
  <si>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</si>
  <si>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</si>
  <si>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</si>
  <si>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</si>
  <si>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</si>
  <si>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</si>
  <si>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1270805</t>
  </si>
  <si>
    <t>Crashed into a snowbank on the takeoff roll in poor visibility.</t>
  </si>
  <si>
    <t>02:55</t>
  </si>
  <si>
    <t>Aerocondor de Colombia</t>
  </si>
  <si>
    <t>Miami - Bogota</t>
  </si>
  <si>
    <t>Lockheed L-1649A Starliner</t>
  </si>
  <si>
    <t>N7301C</t>
  </si>
  <si>
    <t>1002</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</si>
  <si>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</si>
  <si>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</si>
  <si>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</si>
  <si>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</si>
  <si>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</si>
  <si>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</si>
  <si>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</si>
  <si>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</si>
  <si>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</si>
  <si>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</si>
  <si>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</si>
  <si>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</si>
  <si>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</si>
  <si>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</si>
  <si>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</si>
  <si>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</si>
  <si>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</si>
  <si>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</si>
  <si>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</si>
  <si>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</si>
  <si>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</si>
  <si>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</si>
  <si>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</si>
  <si>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Off Okisu, Japan</t>
  </si>
  <si>
    <t>S2F-1 / HSS-2</t>
  </si>
  <si>
    <t>Mid air collision. Both planes crashed into the sea.</t>
  </si>
  <si>
    <t>N4129P</t>
  </si>
  <si>
    <t>Disappeared while en route on a flight from San Juan, Puerto Rico to St. Thomas, Virgin Islands. Wreckage never recovered.</t>
  </si>
  <si>
    <t>04:15</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</si>
  <si>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</si>
  <si>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</si>
  <si>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</si>
  <si>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</si>
  <si>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</si>
  <si>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</si>
  <si>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</si>
  <si>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</si>
  <si>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</si>
  <si>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</si>
  <si>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Curitiba, Brazil</t>
  </si>
  <si>
    <t>Sadia</t>
  </si>
  <si>
    <t>Sao Paulo - Curitiba</t>
  </si>
  <si>
    <t>Handley Page HPR-7 Herald 214</t>
  </si>
  <si>
    <t>PP-SDJ</t>
  </si>
  <si>
    <t>190</t>
  </si>
  <si>
    <t>Crashed into hill while on approach. Improper procedures used by crew.</t>
  </si>
  <si>
    <t>00:02</t>
  </si>
  <si>
    <t>Avanti Aviation -Air Taxi</t>
  </si>
  <si>
    <t>Cessna 210-5A</t>
  </si>
  <si>
    <t>N4855U</t>
  </si>
  <si>
    <t>Pilot misjudged altitude and distance and crashed into a mountain at 8,800 ft. Pilot tested positive for alcohol.</t>
  </si>
  <si>
    <t>Near Hourghada, UAR</t>
  </si>
  <si>
    <t>Crashed after an explosion aboard the aircraft.</t>
  </si>
  <si>
    <t>Near Mexico City, Mexico</t>
  </si>
  <si>
    <t>Havana - Mexico City</t>
  </si>
  <si>
    <t>CU-T827</t>
  </si>
  <si>
    <t>401504</t>
  </si>
  <si>
    <t>Crashed due to bomb explosion.</t>
  </si>
  <si>
    <t>HB-IMF</t>
  </si>
  <si>
    <t>12:13</t>
  </si>
  <si>
    <t>Youngstown, Ohio</t>
  </si>
  <si>
    <t>Vercoa Air Service - Air Taxi</t>
  </si>
  <si>
    <t>Cessna 182</t>
  </si>
  <si>
    <t>N3796U</t>
  </si>
  <si>
    <t>Suffered complete engine failure and tried to return to the airport but crashed. Fuel contaminated with water.</t>
  </si>
  <si>
    <t>14:21</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</si>
  <si>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</si>
  <si>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</si>
  <si>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</si>
  <si>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</si>
  <si>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</si>
  <si>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</si>
  <si>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</si>
  <si>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</si>
  <si>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</si>
  <si>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</si>
  <si>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</si>
  <si>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</si>
  <si>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</si>
  <si>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</si>
  <si>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</si>
  <si>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</si>
  <si>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</si>
  <si>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</si>
  <si>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</si>
  <si>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</si>
  <si>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</si>
  <si>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</si>
  <si>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</si>
  <si>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</si>
  <si>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</si>
  <si>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023</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</si>
  <si>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</si>
  <si>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</si>
  <si>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</si>
  <si>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</si>
  <si>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</si>
  <si>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</si>
  <si>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</si>
  <si>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</si>
  <si>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</si>
  <si>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</si>
  <si>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</si>
  <si>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</si>
  <si>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</si>
  <si>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16:20</t>
  </si>
  <si>
    <t>Near Phan Rang, South Vietnam</t>
  </si>
  <si>
    <t>Siagon - Cam Ranh Bay AB</t>
  </si>
  <si>
    <t>Douglas C-47J</t>
  </si>
  <si>
    <t>99844</t>
  </si>
  <si>
    <t>33262</t>
  </si>
  <si>
    <t>Crashed and exploded  while en route.</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</si>
  <si>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</si>
  <si>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</si>
  <si>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</si>
  <si>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</si>
  <si>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</si>
  <si>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</si>
  <si>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</si>
  <si>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</si>
  <si>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</si>
  <si>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</si>
  <si>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</si>
  <si>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</si>
  <si>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</si>
  <si>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</si>
  <si>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</si>
  <si>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</si>
  <si>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</si>
  <si>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</si>
  <si>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</si>
  <si>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</si>
  <si>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</si>
  <si>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</si>
  <si>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</si>
  <si>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</si>
  <si>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</si>
  <si>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</si>
  <si>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</si>
  <si>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</si>
  <si>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</si>
  <si>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</si>
  <si>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</si>
  <si>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</si>
  <si>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</si>
  <si>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</si>
  <si>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</si>
  <si>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</si>
  <si>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</si>
  <si>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</si>
  <si>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</si>
  <si>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</si>
  <si>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</si>
  <si>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</si>
  <si>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</si>
  <si>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</si>
  <si>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</si>
  <si>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</si>
  <si>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</si>
  <si>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</si>
  <si>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</si>
  <si>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</si>
  <si>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</si>
  <si>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</si>
  <si>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</si>
  <si>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</si>
  <si>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</si>
  <si>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</si>
  <si>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</si>
  <si>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</si>
  <si>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</si>
  <si>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</si>
  <si>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</si>
  <si>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</si>
  <si>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</si>
  <si>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</si>
  <si>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</si>
  <si>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01:13</t>
  </si>
  <si>
    <t>Near Nicosia, Cyprus</t>
  </si>
  <si>
    <t>Globe Air</t>
  </si>
  <si>
    <t>Bombay - Cairo</t>
  </si>
  <si>
    <t>HB-ITB</t>
  </si>
  <si>
    <t>13232</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</si>
  <si>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</si>
  <si>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</si>
  <si>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</si>
  <si>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</si>
  <si>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Near Sogamosa, Colombia</t>
  </si>
  <si>
    <t>HK-326</t>
  </si>
  <si>
    <t>4631</t>
  </si>
  <si>
    <t>Malaybalay, Philippines</t>
  </si>
  <si>
    <t>Pelita Air Service</t>
  </si>
  <si>
    <t>Fokker F-27 Friendship 400</t>
  </si>
  <si>
    <t>PK-PFB</t>
  </si>
  <si>
    <t>10306</t>
  </si>
  <si>
    <t>The plane crashed at the west end of of the runway on takeoff while on a demonstration flight. Overloaded.</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</si>
  <si>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</si>
  <si>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</si>
  <si>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</si>
  <si>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</si>
  <si>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</si>
  <si>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</si>
  <si>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</si>
  <si>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</si>
  <si>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16:28</t>
  </si>
  <si>
    <t>New Castle, Virginia</t>
  </si>
  <si>
    <t>Greenbriar Airways</t>
  </si>
  <si>
    <t>Cessna 205</t>
  </si>
  <si>
    <t>N1301G</t>
  </si>
  <si>
    <t>Collided with trees in rain and fog while en route. Continued VFR flight into adverse weather conditions.</t>
  </si>
  <si>
    <t>El Plumerillo, Chile</t>
  </si>
  <si>
    <t>FAC-956</t>
  </si>
  <si>
    <t>4470</t>
  </si>
  <si>
    <t>Cape Dyer,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</si>
  <si>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</si>
  <si>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</si>
  <si>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</si>
  <si>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</si>
  <si>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</si>
  <si>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</si>
  <si>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</si>
  <si>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</si>
  <si>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</si>
  <si>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</si>
  <si>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</si>
  <si>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</si>
  <si>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</si>
  <si>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</si>
  <si>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</si>
  <si>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</si>
  <si>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</si>
  <si>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</si>
  <si>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</si>
  <si>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</si>
  <si>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</si>
  <si>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</si>
  <si>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</si>
  <si>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</si>
  <si>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</si>
  <si>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</si>
  <si>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</si>
  <si>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HZ-AAJ</t>
  </si>
  <si>
    <t>15235/26680</t>
  </si>
  <si>
    <t>17:58</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</si>
  <si>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</si>
  <si>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</si>
  <si>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</si>
  <si>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</si>
  <si>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</si>
  <si>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</si>
  <si>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</si>
  <si>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</si>
  <si>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</si>
  <si>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</si>
  <si>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</si>
  <si>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3260</t>
  </si>
  <si>
    <t>Crashed into a residential neighborhood while attempting to return to the airport following an engine failure.</t>
  </si>
  <si>
    <t>Near Coari, Brazil</t>
  </si>
  <si>
    <t>Belem - Cachimbo</t>
  </si>
  <si>
    <t>C-47-268</t>
  </si>
  <si>
    <t>The pilot became lost and ran out of fuel crashing into a swamp. Wreckage was found in the jungle 10 days later.</t>
  </si>
  <si>
    <t>Near Dien Bien Phu, Vietnam</t>
  </si>
  <si>
    <t>Lockheed C-130E-I Hercules</t>
  </si>
  <si>
    <t>64-0547</t>
  </si>
  <si>
    <t>4040</t>
  </si>
  <si>
    <t>An Khe, South Vietnam</t>
  </si>
  <si>
    <t>An Khe - Tan Son Nhut</t>
  </si>
  <si>
    <t>60-0293</t>
  </si>
  <si>
    <t>3591</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</si>
  <si>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</si>
  <si>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</si>
  <si>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</si>
  <si>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</si>
  <si>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</si>
  <si>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</si>
  <si>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</si>
  <si>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</si>
  <si>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</si>
  <si>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</si>
  <si>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</si>
  <si>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</si>
  <si>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</si>
  <si>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</si>
  <si>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</si>
  <si>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</si>
  <si>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</si>
  <si>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</si>
  <si>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</si>
  <si>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</si>
  <si>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</si>
  <si>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</si>
  <si>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</si>
  <si>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</si>
  <si>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</si>
  <si>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</si>
  <si>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</si>
  <si>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</si>
  <si>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</si>
  <si>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</si>
  <si>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</si>
  <si>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</si>
  <si>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</si>
  <si>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</si>
  <si>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</si>
  <si>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</si>
  <si>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</si>
  <si>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</si>
  <si>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</si>
  <si>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</si>
  <si>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11:01</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</si>
  <si>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</si>
  <si>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</si>
  <si>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</si>
  <si>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</si>
  <si>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</si>
  <si>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</si>
  <si>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Near Luang Prabang, Laos</t>
  </si>
  <si>
    <t>Vehu Akat</t>
  </si>
  <si>
    <t>Vientiane - Luang Prabang</t>
  </si>
  <si>
    <t>XW-PDL</t>
  </si>
  <si>
    <t>Struck a mountain in the Phou Pha Bon range while in a holding pattern. Encountered strong turbulence and downdrafts.</t>
  </si>
  <si>
    <t>Taiwan Aviation</t>
  </si>
  <si>
    <t>B-112</t>
  </si>
  <si>
    <t>Hudgin Air Service</t>
  </si>
  <si>
    <t>N3308W</t>
  </si>
  <si>
    <t>The pilot was unable to climb over the Grand Canyon rim due to downdrafts and crashed.</t>
  </si>
  <si>
    <t>Spitzberg, Norway</t>
  </si>
  <si>
    <t>Breguet 1150</t>
  </si>
  <si>
    <t>Near Bao Loc, Vietnam</t>
  </si>
  <si>
    <t>Fairchild C-123K</t>
  </si>
  <si>
    <t>54-0621</t>
  </si>
  <si>
    <t>20070</t>
  </si>
  <si>
    <t>05:10</t>
  </si>
  <si>
    <t>Near Gander, Newfoundland, Canada</t>
  </si>
  <si>
    <t>Gander - Havana</t>
  </si>
  <si>
    <t>OK-WAI</t>
  </si>
  <si>
    <t>187009705</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</si>
  <si>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</si>
  <si>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</si>
  <si>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</si>
  <si>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</si>
  <si>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</si>
  <si>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</si>
  <si>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</si>
  <si>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</si>
  <si>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</si>
  <si>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</si>
  <si>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</si>
  <si>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</si>
  <si>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</si>
  <si>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</si>
  <si>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</si>
  <si>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</si>
  <si>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</si>
  <si>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</si>
  <si>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06449</t>
  </si>
  <si>
    <t>While flying at FL 290 the aircraft was destroyed by a detonation of a bomb within the cabin.</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</si>
  <si>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</si>
  <si>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</si>
  <si>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</si>
  <si>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</si>
  <si>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</si>
  <si>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</si>
  <si>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</si>
  <si>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</si>
  <si>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</si>
  <si>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</si>
  <si>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</si>
  <si>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</si>
  <si>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</si>
  <si>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</si>
  <si>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</si>
  <si>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</si>
  <si>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</si>
  <si>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</si>
  <si>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</si>
  <si>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</si>
  <si>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</si>
  <si>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</si>
  <si>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</si>
  <si>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</si>
  <si>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</si>
  <si>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</si>
  <si>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</si>
  <si>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</si>
  <si>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</si>
  <si>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</si>
  <si>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</si>
  <si>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</si>
  <si>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CCCP-75538</t>
  </si>
  <si>
    <t>184007002</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</si>
  <si>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</si>
  <si>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</si>
  <si>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</si>
  <si>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</si>
  <si>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</si>
  <si>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</si>
  <si>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</si>
  <si>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</si>
  <si>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</si>
  <si>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</si>
  <si>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</si>
  <si>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</si>
  <si>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</si>
  <si>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</si>
  <si>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</si>
  <si>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</si>
  <si>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</si>
  <si>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</si>
  <si>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</si>
  <si>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</si>
  <si>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</si>
  <si>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</si>
  <si>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</si>
  <si>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</si>
  <si>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</si>
  <si>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</si>
  <si>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</si>
  <si>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</si>
  <si>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</si>
  <si>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</si>
  <si>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</si>
  <si>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</si>
  <si>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</si>
  <si>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</si>
  <si>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</si>
  <si>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</si>
  <si>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</si>
  <si>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</si>
  <si>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</si>
  <si>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</si>
  <si>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</si>
  <si>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</si>
  <si>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</si>
  <si>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</si>
  <si>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</si>
  <si>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</si>
  <si>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</si>
  <si>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</si>
  <si>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</si>
  <si>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</si>
  <si>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</si>
  <si>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</si>
  <si>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</si>
  <si>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</si>
  <si>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</si>
  <si>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</si>
  <si>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</si>
  <si>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</si>
  <si>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</si>
  <si>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</si>
  <si>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</si>
  <si>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</si>
  <si>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t>
  </si>
  <si>
    <t>Liepaja, Latvia</t>
  </si>
  <si>
    <t>Riga - Liepaja</t>
  </si>
  <si>
    <t>CCCP-46215</t>
  </si>
  <si>
    <t>67302909</t>
  </si>
  <si>
    <t>The aircraft crashed during a go-around after a failed landing attempt.</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</si>
  <si>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</si>
  <si>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</si>
  <si>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</si>
  <si>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</si>
  <si>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</si>
  <si>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</si>
  <si>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</si>
  <si>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</si>
  <si>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16:11</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</si>
  <si>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</si>
  <si>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</si>
  <si>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</si>
  <si>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</si>
  <si>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</si>
  <si>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</si>
  <si>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</si>
  <si>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153710</t>
  </si>
  <si>
    <t>Crashed into a mountain south of Dong Ha airfield.</t>
  </si>
  <si>
    <t>Near Copper Canyon, Nevada</t>
  </si>
  <si>
    <t>Buckley ANGB - Seattle NAS</t>
  </si>
  <si>
    <t>Douglas C-54P</t>
  </si>
  <si>
    <t>50850</t>
  </si>
  <si>
    <t>10427</t>
  </si>
  <si>
    <t>The aircraft hit Mt. Tobin 300 ft. below the peak and slid 1,000 ft. down the side of the mountain. Turbulent conditions caused the uncontrolled descent. The pilot was not qualified for the type of aircraft and should not have continued the flight.</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</si>
  <si>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</si>
  <si>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</si>
  <si>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</si>
  <si>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</si>
  <si>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</si>
  <si>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</si>
  <si>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</si>
  <si>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</si>
  <si>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</si>
  <si>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</si>
  <si>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Minot AFB, North Dakota</t>
  </si>
  <si>
    <t>58-0026</t>
  </si>
  <si>
    <t>17771/241</t>
  </si>
  <si>
    <t>Rotated too early, stalled and crashed during a snowstorm.</t>
  </si>
  <si>
    <t>Moroni, Comoro Islands</t>
  </si>
  <si>
    <t>Air Comores</t>
  </si>
  <si>
    <t>F-OECD</t>
  </si>
  <si>
    <t>14040</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</si>
  <si>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</si>
  <si>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</si>
  <si>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</si>
  <si>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</si>
  <si>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</si>
  <si>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</si>
  <si>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</si>
  <si>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</si>
  <si>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</si>
  <si>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</si>
  <si>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</si>
  <si>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</si>
  <si>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</si>
  <si>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</si>
  <si>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</si>
  <si>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</si>
  <si>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</si>
  <si>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024003</t>
  </si>
  <si>
    <t>Vanished without a trace over the Himalayas while en route.</t>
  </si>
  <si>
    <t>Linkuo, Taiwan</t>
  </si>
  <si>
    <t>Hong Kong - Taipei</t>
  </si>
  <si>
    <t>Boeing B-727-92C</t>
  </si>
  <si>
    <t>B-1018</t>
  </si>
  <si>
    <t>19175/339</t>
  </si>
  <si>
    <t>The aircraft descended below the glideslope, struck trees and  a house, short of runway, at night, in poor weather. Pilot was not qualified to fly.</t>
  </si>
  <si>
    <t>19:35</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</si>
  <si>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</si>
  <si>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</si>
  <si>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</si>
  <si>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</si>
  <si>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</si>
  <si>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</si>
  <si>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</si>
  <si>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</si>
  <si>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</si>
  <si>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</si>
  <si>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</si>
  <si>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</si>
  <si>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</si>
  <si>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</si>
  <si>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</si>
  <si>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</si>
  <si>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</si>
  <si>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</si>
  <si>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</si>
  <si>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</si>
  <si>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</si>
  <si>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</si>
  <si>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Near Khe Sanh, South Vietnam</t>
  </si>
  <si>
    <t>Hue - Khe Sanh</t>
  </si>
  <si>
    <t>54-0590</t>
  </si>
  <si>
    <t>20039</t>
  </si>
  <si>
    <t>The aircraft attempted a go-around after a small plane landed in front of it but was shot down by enemy ground fire. The plane was hit in the right turbine and crashed in flames.</t>
  </si>
  <si>
    <t>19:18</t>
  </si>
  <si>
    <t>Off Panay Island, Philippines</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</si>
  <si>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</si>
  <si>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</si>
  <si>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</si>
  <si>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</si>
  <si>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</si>
  <si>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</si>
  <si>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</si>
  <si>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</si>
  <si>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</si>
  <si>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</si>
  <si>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</si>
  <si>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</si>
  <si>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</si>
  <si>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</si>
  <si>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</si>
  <si>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</si>
  <si>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</si>
  <si>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</si>
  <si>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</si>
  <si>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</si>
  <si>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</si>
  <si>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</si>
  <si>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</si>
  <si>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</si>
  <si>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</si>
  <si>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</si>
  <si>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</si>
  <si>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</si>
  <si>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</si>
  <si>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</si>
  <si>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</si>
  <si>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</si>
  <si>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</si>
  <si>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</si>
  <si>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</si>
  <si>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</si>
  <si>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</si>
  <si>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</si>
  <si>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</si>
  <si>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</si>
  <si>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</si>
  <si>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</si>
  <si>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</si>
  <si>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</si>
  <si>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</si>
  <si>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</si>
  <si>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</si>
  <si>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</si>
  <si>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</si>
  <si>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</si>
  <si>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</si>
  <si>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</si>
  <si>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</si>
  <si>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</si>
  <si>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</si>
  <si>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</si>
  <si>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</si>
  <si>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</si>
  <si>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</si>
  <si>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</si>
  <si>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</si>
  <si>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</si>
  <si>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</si>
  <si>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</si>
  <si>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</si>
  <si>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</si>
  <si>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</si>
  <si>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18:50</t>
  </si>
  <si>
    <t>Near Windhoek, South Africa (Namibia)</t>
  </si>
  <si>
    <t>Windhoek - Luanda</t>
  </si>
  <si>
    <t>Boeing B-707-344C</t>
  </si>
  <si>
    <t>ZS-EUW</t>
  </si>
  <si>
    <t>19705</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</si>
  <si>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</si>
  <si>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</si>
  <si>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</si>
  <si>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</si>
  <si>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</si>
  <si>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</si>
  <si>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</si>
  <si>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</si>
  <si>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</si>
  <si>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</si>
  <si>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</si>
  <si>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</si>
  <si>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</si>
  <si>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</si>
  <si>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</si>
  <si>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</si>
  <si>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Houston - Dallas-Fort Worth</t>
  </si>
  <si>
    <t>Lockheed L188A Electra</t>
  </si>
  <si>
    <t>N9707C</t>
  </si>
  <si>
    <t>1099</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</si>
  <si>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</si>
  <si>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</si>
  <si>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</si>
  <si>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</si>
  <si>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</si>
  <si>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</si>
  <si>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</si>
  <si>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</si>
  <si>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</si>
  <si>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</si>
  <si>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Shot down by enemy fire while attempting to evacuate Kham Ducivilians.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</si>
  <si>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</si>
  <si>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</si>
  <si>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</si>
  <si>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</si>
  <si>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</si>
  <si>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</si>
  <si>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</si>
  <si>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</si>
  <si>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</si>
  <si>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</si>
  <si>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</si>
  <si>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</si>
  <si>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PK-GJA</t>
  </si>
  <si>
    <t>30-10-3</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</si>
  <si>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</si>
  <si>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</si>
  <si>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</si>
  <si>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</si>
  <si>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</si>
  <si>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</si>
  <si>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</si>
  <si>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</si>
  <si>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</si>
  <si>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</si>
  <si>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</si>
  <si>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</si>
  <si>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</si>
  <si>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</si>
  <si>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</si>
  <si>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</si>
  <si>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</si>
  <si>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Yuhnov, Russia</t>
  </si>
  <si>
    <t>Military Soviet  Air Force - Aeroflot</t>
  </si>
  <si>
    <t>Kaunas - Ryazan / Moscow - Gomel</t>
  </si>
  <si>
    <t>Antonov An-12 - Ilyshin IL-14</t>
  </si>
  <si>
    <t>Midair collision. Ninety-six killed on the An-12, 24 on the IL-14.</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</si>
  <si>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</si>
  <si>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</si>
  <si>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</si>
  <si>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</si>
  <si>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</si>
  <si>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</si>
  <si>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</si>
  <si>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</si>
  <si>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</si>
  <si>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</si>
  <si>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</si>
  <si>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</si>
  <si>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</si>
  <si>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</si>
  <si>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</si>
  <si>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</si>
  <si>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</si>
  <si>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</si>
  <si>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</si>
  <si>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</si>
  <si>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</si>
  <si>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</si>
  <si>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</si>
  <si>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</si>
  <si>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</si>
  <si>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</si>
  <si>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</si>
  <si>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</si>
  <si>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</si>
  <si>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</si>
  <si>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</si>
  <si>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</si>
  <si>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</si>
  <si>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</si>
  <si>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</si>
  <si>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</si>
  <si>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</si>
  <si>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</si>
  <si>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</si>
  <si>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</si>
  <si>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</si>
  <si>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</si>
  <si>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</si>
  <si>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</si>
  <si>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</si>
  <si>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</si>
  <si>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</si>
  <si>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</si>
  <si>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</si>
  <si>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</si>
  <si>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Aitalia</t>
  </si>
  <si>
    <t>McDonnell Douglas DC-8</t>
  </si>
  <si>
    <t>I-DIWF</t>
  </si>
  <si>
    <t>45630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</si>
  <si>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</si>
  <si>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</si>
  <si>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</si>
  <si>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</si>
  <si>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</si>
  <si>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</si>
  <si>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</si>
  <si>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</si>
  <si>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</si>
  <si>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</si>
  <si>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</si>
  <si>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</si>
  <si>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</si>
  <si>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</si>
  <si>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</si>
  <si>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</si>
  <si>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</si>
  <si>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</si>
  <si>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</si>
  <si>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</si>
  <si>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</si>
  <si>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N3821</t>
  </si>
  <si>
    <t>10356</t>
  </si>
  <si>
    <t>The cargo plane went missing en route.</t>
  </si>
  <si>
    <t>09:35</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</si>
  <si>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</si>
  <si>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</si>
  <si>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</si>
  <si>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</si>
  <si>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</si>
  <si>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</si>
  <si>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</si>
  <si>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</si>
  <si>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</si>
  <si>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</si>
  <si>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</si>
  <si>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</si>
  <si>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</si>
  <si>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</si>
  <si>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</si>
  <si>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</si>
  <si>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</si>
  <si>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</si>
  <si>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</si>
  <si>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</si>
  <si>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</si>
  <si>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</si>
  <si>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</si>
  <si>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</si>
  <si>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</si>
  <si>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</si>
  <si>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187009101</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</si>
  <si>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</si>
  <si>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</si>
  <si>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</si>
  <si>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</si>
  <si>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</si>
  <si>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</si>
  <si>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</si>
  <si>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</si>
  <si>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</si>
  <si>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</si>
  <si>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</si>
  <si>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</si>
  <si>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</si>
  <si>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</si>
  <si>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</si>
  <si>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</si>
  <si>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</si>
  <si>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</si>
  <si>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</si>
  <si>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</si>
  <si>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</si>
  <si>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</si>
  <si>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</si>
  <si>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</si>
  <si>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</si>
  <si>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</si>
  <si>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</si>
  <si>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</si>
  <si>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</si>
  <si>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</si>
  <si>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</si>
  <si>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</si>
  <si>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</si>
  <si>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</si>
  <si>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</si>
  <si>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</si>
  <si>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</si>
  <si>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</si>
  <si>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</si>
  <si>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</si>
  <si>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</si>
  <si>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</si>
  <si>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</si>
  <si>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</si>
  <si>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</si>
  <si>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</si>
  <si>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</si>
  <si>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</si>
  <si>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</si>
  <si>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</si>
  <si>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</si>
  <si>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</si>
  <si>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</si>
  <si>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</si>
  <si>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</si>
  <si>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</si>
  <si>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</si>
  <si>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</si>
  <si>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</si>
  <si>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</si>
  <si>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</si>
  <si>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</si>
  <si>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</si>
  <si>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</si>
  <si>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</si>
  <si>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</si>
  <si>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</si>
  <si>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</si>
  <si>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</si>
  <si>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</si>
  <si>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</si>
  <si>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</si>
  <si>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</si>
  <si>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</si>
  <si>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</si>
  <si>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</si>
  <si>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</si>
  <si>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</si>
  <si>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</si>
  <si>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</si>
  <si>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</si>
  <si>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</si>
  <si>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</si>
  <si>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</si>
  <si>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</si>
  <si>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</si>
  <si>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</si>
  <si>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</si>
  <si>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</si>
  <si>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</si>
  <si>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</si>
  <si>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Savannakhet, Laos</t>
  </si>
  <si>
    <t>N1386N</t>
  </si>
  <si>
    <t>22265</t>
  </si>
  <si>
    <t>13:25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</si>
  <si>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</si>
  <si>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</si>
  <si>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</si>
  <si>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</si>
  <si>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</si>
  <si>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</si>
  <si>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</si>
  <si>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</si>
  <si>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</si>
  <si>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</si>
  <si>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</si>
  <si>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</si>
  <si>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</si>
  <si>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</si>
  <si>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</si>
  <si>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10:55</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</si>
  <si>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</si>
  <si>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</si>
  <si>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</si>
  <si>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</si>
  <si>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</si>
  <si>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</si>
  <si>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</si>
  <si>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</si>
  <si>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</si>
  <si>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</si>
  <si>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</si>
  <si>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</si>
  <si>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</si>
  <si>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</si>
  <si>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</si>
  <si>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</si>
  <si>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</si>
  <si>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</si>
  <si>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</si>
  <si>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</si>
  <si>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</si>
  <si>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</si>
  <si>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</si>
  <si>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</si>
  <si>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</si>
  <si>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</si>
  <si>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</si>
  <si>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</si>
  <si>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</si>
  <si>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</si>
  <si>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</si>
  <si>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20:22</t>
  </si>
  <si>
    <t>North Central Airlines</t>
  </si>
  <si>
    <t>458</t>
  </si>
  <si>
    <t>Minneapolis - Chicago - Milwaukee</t>
  </si>
  <si>
    <t>N2045</t>
  </si>
  <si>
    <t>369</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</si>
  <si>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</si>
  <si>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</si>
  <si>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</si>
  <si>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</si>
  <si>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</si>
  <si>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</si>
  <si>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</si>
  <si>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</si>
  <si>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</si>
  <si>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</si>
  <si>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</si>
  <si>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</si>
  <si>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</si>
  <si>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</si>
  <si>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</si>
  <si>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</si>
  <si>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</si>
  <si>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Aéreos Especiales</t>
  </si>
  <si>
    <t>Reynosa - Tampico</t>
  </si>
  <si>
    <t>XA-SAE</t>
  </si>
  <si>
    <t>20554</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</si>
  <si>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</si>
  <si>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</si>
  <si>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</si>
  <si>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</si>
  <si>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</si>
  <si>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</si>
  <si>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</si>
  <si>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</si>
  <si>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</si>
  <si>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</si>
  <si>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</si>
  <si>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</si>
  <si>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</si>
  <si>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</si>
  <si>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</si>
  <si>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</si>
  <si>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</si>
  <si>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</si>
  <si>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</si>
  <si>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</si>
  <si>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</si>
  <si>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</si>
  <si>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</si>
  <si>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</si>
  <si>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</si>
  <si>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</si>
  <si>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</si>
  <si>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Copenhagen - Los Angeles - Seattle</t>
  </si>
  <si>
    <t>LN-MOO</t>
  </si>
  <si>
    <t>45822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</si>
  <si>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</si>
  <si>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</si>
  <si>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</si>
  <si>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</si>
  <si>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</si>
  <si>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</si>
  <si>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</si>
  <si>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</si>
  <si>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</si>
  <si>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</si>
  <si>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</si>
  <si>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</si>
  <si>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</si>
  <si>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</si>
  <si>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</si>
  <si>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4151</t>
  </si>
  <si>
    <t>Ditched in the Pacific.</t>
  </si>
  <si>
    <t>06:53</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</si>
  <si>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</si>
  <si>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</si>
  <si>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</si>
  <si>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</si>
  <si>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</si>
  <si>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</si>
  <si>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</si>
  <si>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</si>
  <si>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</si>
  <si>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</si>
  <si>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</si>
  <si>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N15570</t>
  </si>
  <si>
    <t>6320</t>
  </si>
  <si>
    <t>Flew into  Mt. Whitney at 11,800 ft.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</si>
  <si>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</si>
  <si>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</si>
  <si>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</si>
  <si>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</si>
  <si>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</si>
  <si>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</si>
  <si>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</si>
  <si>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</si>
  <si>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</si>
  <si>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</si>
  <si>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</si>
  <si>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</si>
  <si>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</si>
  <si>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</si>
  <si>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</si>
  <si>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</si>
  <si>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</si>
  <si>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</si>
  <si>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</si>
  <si>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</si>
  <si>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N73997 / N22790</t>
  </si>
  <si>
    <t>Midair collision. Two killed on the Bell, 1 on the Cessna.  Improper or conflicting instructions from ATC. Pilot failed to avoid and see other aircraft.</t>
  </si>
  <si>
    <t>Jeddah - Aswan</t>
  </si>
  <si>
    <t>SU-APC</t>
  </si>
  <si>
    <t>188011301</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</si>
  <si>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</si>
  <si>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</si>
  <si>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</si>
  <si>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</si>
  <si>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</si>
  <si>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</si>
  <si>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</si>
  <si>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</si>
  <si>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</si>
  <si>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22445</t>
  </si>
  <si>
    <t>The cargo aircraft crashed into the ocean after a reported fire.</t>
  </si>
  <si>
    <t>Zawoja, Poland</t>
  </si>
  <si>
    <t>Warsaw - Cracow</t>
  </si>
  <si>
    <t>SP-LTF</t>
  </si>
  <si>
    <t>67302406</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</si>
  <si>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</si>
  <si>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</si>
  <si>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</si>
  <si>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</si>
  <si>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Sept-Îles,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</si>
  <si>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</si>
  <si>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</si>
  <si>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</si>
  <si>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</si>
  <si>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</si>
  <si>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</si>
  <si>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</si>
  <si>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</si>
  <si>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</si>
  <si>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</si>
  <si>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</si>
  <si>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</si>
  <si>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</si>
  <si>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</si>
  <si>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</si>
  <si>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</si>
  <si>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</si>
  <si>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</si>
  <si>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Bangladesh</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</si>
  <si>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</si>
  <si>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</si>
  <si>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</si>
  <si>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</si>
  <si>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</si>
  <si>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</si>
  <si>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</si>
  <si>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</si>
  <si>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</si>
  <si>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</si>
  <si>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Lockheed EC121R</t>
  </si>
  <si>
    <t>67-21493</t>
  </si>
  <si>
    <t>4489</t>
  </si>
  <si>
    <t>The aircraft crashed shortly after taking off from Korat Air Base. The plane climbed to about 500 ft. and then slammed into the ground and burst into flames. Severe windshear.</t>
  </si>
  <si>
    <t>Las Higueras, Argentina</t>
  </si>
  <si>
    <t>Argentina CAA</t>
  </si>
  <si>
    <t>LQ-IPC</t>
  </si>
  <si>
    <t>4280</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</si>
  <si>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</si>
  <si>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</si>
  <si>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</si>
  <si>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</si>
  <si>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</si>
  <si>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</si>
  <si>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</si>
  <si>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</si>
  <si>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</si>
  <si>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</si>
  <si>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</si>
  <si>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</si>
  <si>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</si>
  <si>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</si>
  <si>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</si>
  <si>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</si>
  <si>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Myanmar</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</si>
  <si>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</si>
  <si>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</si>
  <si>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</si>
  <si>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</si>
  <si>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</si>
  <si>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</si>
  <si>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</si>
  <si>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</si>
  <si>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</si>
  <si>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</si>
  <si>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</si>
  <si>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08:42</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</si>
  <si>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</si>
  <si>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</si>
  <si>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</si>
  <si>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</si>
  <si>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</si>
  <si>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</si>
  <si>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</si>
  <si>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07:12</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</si>
  <si>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</si>
  <si>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</si>
  <si>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</si>
  <si>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</si>
  <si>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</si>
  <si>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</si>
  <si>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</si>
  <si>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</si>
  <si>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</si>
  <si>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18477</t>
  </si>
  <si>
    <t>Vanished en route. A message was received from the aircraft stating they were experiencing a vibration but not declaring an emergency followed by 'crew go to oxygen.'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</si>
  <si>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</si>
  <si>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</si>
  <si>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</si>
  <si>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</si>
  <si>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</si>
  <si>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</si>
  <si>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</si>
  <si>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</si>
  <si>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</si>
  <si>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</si>
  <si>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</si>
  <si>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</si>
  <si>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</si>
  <si>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</si>
  <si>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</si>
  <si>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</si>
  <si>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</si>
  <si>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</si>
  <si>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</si>
  <si>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</si>
  <si>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</si>
  <si>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</si>
  <si>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</si>
  <si>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</si>
  <si>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</si>
  <si>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</si>
  <si>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</si>
  <si>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</si>
  <si>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</si>
  <si>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</si>
  <si>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</si>
  <si>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</si>
  <si>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</si>
  <si>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</si>
  <si>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</si>
  <si>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</si>
  <si>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</si>
  <si>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</si>
  <si>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</si>
  <si>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</si>
  <si>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</si>
  <si>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</si>
  <si>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</si>
  <si>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12:33</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</si>
  <si>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</si>
  <si>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</si>
  <si>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</si>
  <si>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</si>
  <si>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</si>
  <si>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</si>
  <si>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</si>
  <si>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</si>
  <si>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</si>
  <si>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</si>
  <si>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15:26</t>
  </si>
  <si>
    <t>Halvorson - Air Taxi</t>
  </si>
  <si>
    <t>Bell 47G3B1</t>
  </si>
  <si>
    <t>N73909</t>
  </si>
  <si>
    <t>The helicopter collided with trees after experiencing engine failure. Pilot overshot two suitable landing areas.</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</si>
  <si>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</si>
  <si>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</si>
  <si>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</si>
  <si>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</si>
  <si>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</si>
  <si>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</si>
  <si>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</si>
  <si>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</si>
  <si>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</si>
  <si>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</si>
  <si>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</si>
  <si>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</si>
  <si>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</si>
  <si>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</si>
  <si>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</si>
  <si>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</si>
  <si>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</si>
  <si>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</si>
  <si>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</si>
  <si>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Engine fire led to an emergency landing with the landing gear retracted.</t>
  </si>
  <si>
    <t>Caracas - Pointe a Pitre, Guadeloupe</t>
  </si>
  <si>
    <t>Boeing B-707-328B</t>
  </si>
  <si>
    <t>F-BHSZ</t>
  </si>
  <si>
    <t>18459/335</t>
  </si>
  <si>
    <t>At a height of 3,000 ft., the aircraft suddenly nosed  into the sea, 3 minutes after taking off.</t>
  </si>
  <si>
    <t>Near Khantanga, Russia</t>
  </si>
  <si>
    <t>Antonov An-12PL</t>
  </si>
  <si>
    <t>CCCP-11381</t>
  </si>
  <si>
    <t>402807</t>
  </si>
  <si>
    <t>Crashed short of the runway on approach. Icing.</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</si>
  <si>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</si>
  <si>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</si>
  <si>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</si>
  <si>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</si>
  <si>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</si>
  <si>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</si>
  <si>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</si>
  <si>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</si>
  <si>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</si>
  <si>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</si>
  <si>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</si>
  <si>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</si>
  <si>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</si>
  <si>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</si>
  <si>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</si>
  <si>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</si>
  <si>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</si>
  <si>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</si>
  <si>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</si>
  <si>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</si>
  <si>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</si>
  <si>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</si>
  <si>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</si>
  <si>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</si>
  <si>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</si>
  <si>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</si>
  <si>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</si>
  <si>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</si>
  <si>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</si>
  <si>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</si>
  <si>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</si>
  <si>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</si>
  <si>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</si>
  <si>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</si>
  <si>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</si>
  <si>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</si>
  <si>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</si>
  <si>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</si>
  <si>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</si>
  <si>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</si>
  <si>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</si>
  <si>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</si>
  <si>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</si>
  <si>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</si>
  <si>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</si>
  <si>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</si>
  <si>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</si>
  <si>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</si>
  <si>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</si>
  <si>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</si>
  <si>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</si>
  <si>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</si>
  <si>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</si>
  <si>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</si>
  <si>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</si>
  <si>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</si>
  <si>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</si>
  <si>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</si>
  <si>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</si>
  <si>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</si>
  <si>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</si>
  <si>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</si>
  <si>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</si>
  <si>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</si>
  <si>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</si>
  <si>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</si>
  <si>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</si>
  <si>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</si>
  <si>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</si>
  <si>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</si>
  <si>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</si>
  <si>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</si>
  <si>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</si>
  <si>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</si>
  <si>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</si>
  <si>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</si>
  <si>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</si>
  <si>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</si>
  <si>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</si>
  <si>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</si>
  <si>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</si>
  <si>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</si>
  <si>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</si>
  <si>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</si>
  <si>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Near Anderma, Russia</t>
  </si>
  <si>
    <t>Antonov An-12TB</t>
  </si>
  <si>
    <t>CCCP-11376</t>
  </si>
  <si>
    <t>402406</t>
  </si>
  <si>
    <t>Crashed on approach. Icing.</t>
  </si>
  <si>
    <t>Mt. Pilot Knob, Glen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</si>
  <si>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</si>
  <si>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</si>
  <si>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</si>
  <si>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</si>
  <si>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</si>
  <si>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</si>
  <si>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</si>
  <si>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</si>
  <si>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</si>
  <si>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804</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</si>
  <si>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</si>
  <si>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</si>
  <si>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</si>
  <si>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</si>
  <si>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</si>
  <si>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</si>
  <si>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08:31</t>
  </si>
  <si>
    <t>Passadumkeag, Maine</t>
  </si>
  <si>
    <t>Aroostook Air - Air Taxi</t>
  </si>
  <si>
    <t>Houlton, ME - Portland, ME</t>
  </si>
  <si>
    <t>N5090Y</t>
  </si>
  <si>
    <t>Hit a mountain at 1,350 ft. on initital approach. Minimum flying altitude 1,900 ft.  Improper IFR operation.</t>
  </si>
  <si>
    <t>Military U.S. Navy</t>
  </si>
  <si>
    <t>LTVF-8J</t>
  </si>
  <si>
    <t>150879</t>
  </si>
  <si>
    <t>The fighter crashed into Miramar Naval Air Station after engine failure and total flame out.</t>
  </si>
  <si>
    <t>Nha Trang, Vietnam</t>
  </si>
  <si>
    <t>B-2005</t>
  </si>
  <si>
    <t>44694</t>
  </si>
  <si>
    <t>An explosive device was detonated in the cabin just as the aircraft was about to land. The blast damaged the aircraft's hydraulics. The aircraft became airborne, overran the runway and crashed into a school.</t>
  </si>
  <si>
    <t>XW-TDJ</t>
  </si>
  <si>
    <t>13529</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</si>
  <si>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</si>
  <si>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</si>
  <si>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</si>
  <si>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</si>
  <si>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</si>
  <si>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</si>
  <si>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</si>
  <si>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</si>
  <si>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</si>
  <si>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</si>
  <si>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</si>
  <si>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</si>
  <si>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</si>
  <si>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</si>
  <si>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Faleolo, Western Samoa</t>
  </si>
  <si>
    <t>Polynesian Airlines</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</si>
  <si>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</si>
  <si>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</si>
  <si>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</si>
  <si>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</si>
  <si>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</si>
  <si>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</si>
  <si>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</si>
  <si>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</si>
  <si>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</si>
  <si>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</si>
  <si>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</si>
  <si>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</si>
  <si>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</si>
  <si>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</si>
  <si>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</si>
  <si>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</si>
  <si>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</si>
  <si>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</si>
  <si>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</si>
  <si>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</si>
  <si>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</si>
  <si>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</si>
  <si>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</si>
  <si>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</si>
  <si>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</si>
  <si>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CCCP-47701</t>
  </si>
  <si>
    <t>59900202</t>
  </si>
  <si>
    <t>Crashed into high ground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</si>
  <si>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</si>
  <si>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</si>
  <si>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</si>
  <si>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</si>
  <si>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</si>
  <si>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</si>
  <si>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Near Murmansk, Russia</t>
  </si>
  <si>
    <t>CCCP-45083</t>
  </si>
  <si>
    <t>5351706</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</si>
  <si>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</si>
  <si>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</si>
  <si>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</si>
  <si>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</si>
  <si>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</si>
  <si>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</si>
  <si>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</si>
  <si>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</si>
  <si>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</si>
  <si>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</si>
  <si>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</si>
  <si>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Near Samarkand, USSR</t>
  </si>
  <si>
    <t>CCCP-75798</t>
  </si>
  <si>
    <t>182004303</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</si>
  <si>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</si>
  <si>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</si>
  <si>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</si>
  <si>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</si>
  <si>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</si>
  <si>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</si>
  <si>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</si>
  <si>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Aéreas La Urraca</t>
  </si>
  <si>
    <t>HK-1270</t>
  </si>
  <si>
    <t>4544</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</si>
  <si>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</si>
  <si>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</si>
  <si>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</si>
  <si>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</si>
  <si>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</si>
  <si>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</si>
  <si>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</si>
  <si>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</si>
  <si>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</si>
  <si>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</si>
  <si>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</si>
  <si>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</si>
  <si>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</si>
  <si>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9Q-CUD</t>
  </si>
  <si>
    <t>9780</t>
  </si>
  <si>
    <t>13:34</t>
  </si>
  <si>
    <t>Zurich - Tel Aviv</t>
  </si>
  <si>
    <t>Convair CV-990-30A-6</t>
  </si>
  <si>
    <t>HB-ICD</t>
  </si>
  <si>
    <t>301015</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</si>
  <si>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</si>
  <si>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</si>
  <si>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</si>
  <si>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</si>
  <si>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</si>
  <si>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</si>
  <si>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</si>
  <si>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</si>
  <si>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</si>
  <si>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</si>
  <si>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</si>
  <si>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</si>
  <si>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</si>
  <si>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</si>
  <si>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</si>
  <si>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</si>
  <si>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</si>
  <si>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</si>
  <si>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</si>
  <si>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</si>
  <si>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</si>
  <si>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</si>
  <si>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</si>
  <si>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</si>
  <si>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</si>
  <si>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</si>
  <si>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</si>
  <si>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</si>
  <si>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</si>
  <si>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</si>
  <si>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Agadir - Casablanca</t>
  </si>
  <si>
    <t>Aerospatiale Caravelle 3</t>
  </si>
  <si>
    <t>CN-CCV</t>
  </si>
  <si>
    <t>032/33</t>
  </si>
  <si>
    <t>The aircraft crashed 9.7 km short of the runway during approach in the fog and broke in two.</t>
  </si>
  <si>
    <t>Novosibirsk, Russia</t>
  </si>
  <si>
    <t>CCCP-47751</t>
  </si>
  <si>
    <t>79901204</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</si>
  <si>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</si>
  <si>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</si>
  <si>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</si>
  <si>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</si>
  <si>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</si>
  <si>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</si>
  <si>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</si>
  <si>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</si>
  <si>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</si>
  <si>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</si>
  <si>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</si>
  <si>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</si>
  <si>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</si>
  <si>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</si>
  <si>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</si>
  <si>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</si>
  <si>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</si>
  <si>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</si>
  <si>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</si>
  <si>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</si>
  <si>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</si>
  <si>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</si>
  <si>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</si>
  <si>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</si>
  <si>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</si>
  <si>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</si>
  <si>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</si>
  <si>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</si>
  <si>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</si>
  <si>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</si>
  <si>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</si>
  <si>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</si>
  <si>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</si>
  <si>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</si>
  <si>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</si>
  <si>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</si>
  <si>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</si>
  <si>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</si>
  <si>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</si>
  <si>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Iligan, Philippines</t>
  </si>
  <si>
    <t>PI-C532</t>
  </si>
  <si>
    <t>10311</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</si>
  <si>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</si>
  <si>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</si>
  <si>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</si>
  <si>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</si>
  <si>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</si>
  <si>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</si>
  <si>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</si>
  <si>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</si>
  <si>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</si>
  <si>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</si>
  <si>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</si>
  <si>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The plane crashed during a training flight.</t>
  </si>
  <si>
    <t>Off Puntarenas, Costa Rica</t>
  </si>
  <si>
    <t>Curtiss C-46A-55-CK</t>
  </si>
  <si>
    <t>YV-C-AMK</t>
  </si>
  <si>
    <t>254</t>
  </si>
  <si>
    <t>Crashed into the sea while en route.</t>
  </si>
  <si>
    <t>Aeroservice S de RL</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</si>
  <si>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</si>
  <si>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</si>
  <si>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</si>
  <si>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</si>
  <si>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</si>
  <si>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</si>
  <si>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</si>
  <si>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</si>
  <si>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</si>
  <si>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</si>
  <si>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</si>
  <si>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</si>
  <si>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</si>
  <si>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</si>
  <si>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</si>
  <si>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</si>
  <si>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</si>
  <si>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</si>
  <si>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</si>
  <si>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</si>
  <si>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</si>
  <si>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</si>
  <si>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</si>
  <si>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</si>
  <si>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</si>
  <si>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</si>
  <si>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</si>
  <si>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</si>
  <si>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</si>
  <si>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</si>
  <si>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</si>
  <si>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</si>
  <si>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</si>
  <si>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</si>
  <si>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</si>
  <si>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06415</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</si>
  <si>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</si>
  <si>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</si>
  <si>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</si>
  <si>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</si>
  <si>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</si>
  <si>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</si>
  <si>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</si>
  <si>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</si>
  <si>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</si>
  <si>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</si>
  <si>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</si>
  <si>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</si>
  <si>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</si>
  <si>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</si>
  <si>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</si>
  <si>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</si>
  <si>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</si>
  <si>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</si>
  <si>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</si>
  <si>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</si>
  <si>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</si>
  <si>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</si>
  <si>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</si>
  <si>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</si>
  <si>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</si>
  <si>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Françaises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</si>
  <si>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</si>
  <si>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</si>
  <si>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</si>
  <si>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</si>
  <si>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</si>
  <si>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</si>
  <si>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</si>
  <si>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</si>
  <si>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</si>
  <si>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</si>
  <si>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</si>
  <si>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</si>
  <si>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</si>
  <si>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</si>
  <si>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</si>
  <si>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</si>
  <si>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</si>
  <si>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</si>
  <si>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</si>
  <si>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2110</t>
  </si>
  <si>
    <t>Crashed on Yuan mountain while on approach to Taipei during a thick fog.</t>
  </si>
  <si>
    <t>Near Tam Ky, South Vietnam</t>
  </si>
  <si>
    <t>Boeing Vertol CH47B (helicopter)</t>
  </si>
  <si>
    <t>67-18445</t>
  </si>
  <si>
    <t>Shot down by a rocket grenade.</t>
  </si>
  <si>
    <t>Near Silcher, India</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</si>
  <si>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</si>
  <si>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</si>
  <si>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</si>
  <si>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</si>
  <si>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</si>
  <si>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</si>
  <si>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</si>
  <si>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</si>
  <si>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</si>
  <si>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</si>
  <si>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</si>
  <si>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</si>
  <si>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</si>
  <si>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Near Leningrad, USSR</t>
  </si>
  <si>
    <t>Yakovlev YAK-40</t>
  </si>
  <si>
    <t>CCCP-87690</t>
  </si>
  <si>
    <t>9910503</t>
  </si>
  <si>
    <t>16:06</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</si>
  <si>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</si>
  <si>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</si>
  <si>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</si>
  <si>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</si>
  <si>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</si>
  <si>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</si>
  <si>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</si>
  <si>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</si>
  <si>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</si>
  <si>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</si>
  <si>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87</t>
  </si>
  <si>
    <t>Cranbrook, Canada</t>
  </si>
  <si>
    <t>Eagle Flight - Air Taxi</t>
  </si>
  <si>
    <t>Portland, OR - Cranbrook, Canada</t>
  </si>
  <si>
    <t>Cessna T337B</t>
  </si>
  <si>
    <t>N2346S</t>
  </si>
  <si>
    <t>Descended below minimum approach altitude for unknown reasons.</t>
  </si>
  <si>
    <t>Near Vagar,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</si>
  <si>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</si>
  <si>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</si>
  <si>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</si>
  <si>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</si>
  <si>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</si>
  <si>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</si>
  <si>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</si>
  <si>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</si>
  <si>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</si>
  <si>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</si>
  <si>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</si>
  <si>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</si>
  <si>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</si>
  <si>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</si>
  <si>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</si>
  <si>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</si>
  <si>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</si>
  <si>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</si>
  <si>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</si>
  <si>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</si>
  <si>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14:07</t>
  </si>
  <si>
    <t>Near Taipei, Taiwan</t>
  </si>
  <si>
    <t>Taipei - Ching Chuan Kang</t>
  </si>
  <si>
    <t>Lockheed C-130E</t>
  </si>
  <si>
    <t>64-0536</t>
  </si>
  <si>
    <t>4025</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</si>
  <si>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</si>
  <si>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</si>
  <si>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</si>
  <si>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</si>
  <si>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</si>
  <si>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</si>
  <si>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</si>
  <si>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</si>
  <si>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</si>
  <si>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</si>
  <si>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</si>
  <si>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</si>
  <si>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</si>
  <si>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</si>
  <si>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</si>
  <si>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</si>
  <si>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</si>
  <si>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</si>
  <si>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</si>
  <si>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</si>
  <si>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</si>
  <si>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</si>
  <si>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</si>
  <si>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</si>
  <si>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</si>
  <si>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</si>
  <si>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Pointe-à-Pitre, Guadeloupe</t>
  </si>
  <si>
    <t>Aerocosta Colombia</t>
  </si>
  <si>
    <t>HK-792</t>
  </si>
  <si>
    <t>33060</t>
  </si>
  <si>
    <t>The cargo plane crashed while attempting to make an emergency landing.</t>
  </si>
  <si>
    <t>19:36</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</si>
  <si>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</si>
  <si>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</si>
  <si>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</si>
  <si>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</si>
  <si>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</si>
  <si>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</si>
  <si>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</si>
  <si>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</si>
  <si>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</si>
  <si>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</si>
  <si>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</si>
  <si>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</si>
  <si>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</si>
  <si>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</si>
  <si>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</si>
  <si>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</si>
  <si>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</si>
  <si>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</si>
  <si>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</si>
  <si>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20236</t>
  </si>
  <si>
    <t>Crashed into high ground on a mountainside while on a flight from Saigon to Nha Trang Air Base. Cause unknown.</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</si>
  <si>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</si>
  <si>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</si>
  <si>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</si>
  <si>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</si>
  <si>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</si>
  <si>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</si>
  <si>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</si>
  <si>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</si>
  <si>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</si>
  <si>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</si>
  <si>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</si>
  <si>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</si>
  <si>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</si>
  <si>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</si>
  <si>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</si>
  <si>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</si>
  <si>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</si>
  <si>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</si>
  <si>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</si>
  <si>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</si>
  <si>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</si>
  <si>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</si>
  <si>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</si>
  <si>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</si>
  <si>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</si>
  <si>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</si>
  <si>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</si>
  <si>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</si>
  <si>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</si>
  <si>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</si>
  <si>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</si>
  <si>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</si>
  <si>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</si>
  <si>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</si>
  <si>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Off Algiers, Algeria</t>
  </si>
  <si>
    <t>Rousseau Aviaiton</t>
  </si>
  <si>
    <t>Algiers - Menorca</t>
  </si>
  <si>
    <t>Nord 262E</t>
  </si>
  <si>
    <t>F-BNGB</t>
  </si>
  <si>
    <t>Ditched in the ocean. Mayday received. No trace of the plane ever found.</t>
  </si>
  <si>
    <t>Leningrad, Russia</t>
  </si>
  <si>
    <t>Leningrad - Erevan</t>
  </si>
  <si>
    <t>CCCP-75773</t>
  </si>
  <si>
    <t>181003603</t>
  </si>
  <si>
    <t>The plane crashed during takeoff on a flight to Erevan.</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</si>
  <si>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</si>
  <si>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</si>
  <si>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</si>
  <si>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</si>
  <si>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</si>
  <si>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</si>
  <si>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</si>
  <si>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</si>
  <si>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</si>
  <si>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</si>
  <si>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</si>
  <si>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</si>
  <si>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Balkan Bulgarian Airlines</t>
  </si>
  <si>
    <t>Paris - Zurich - Sofia</t>
  </si>
  <si>
    <t>LZ-BED</t>
  </si>
  <si>
    <t>186009002</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</si>
  <si>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</si>
  <si>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Privas, France</t>
  </si>
  <si>
    <t>L'Armée de L'Air</t>
  </si>
  <si>
    <t>Paris - Orange</t>
  </si>
  <si>
    <t>Nord 262A-34</t>
  </si>
  <si>
    <t>F-RBOA</t>
  </si>
  <si>
    <t>Crashed and exploded  in a snowstorm in mountainous terrain. Thirteen of France's nuclear weapons experts were killed.</t>
  </si>
  <si>
    <t>07:35</t>
  </si>
  <si>
    <t>Near Pacae, Peru</t>
  </si>
  <si>
    <t>Fuerza Aérea del Peru</t>
  </si>
  <si>
    <t>Mazamari - Lima</t>
  </si>
  <si>
    <t>FAP-381</t>
  </si>
  <si>
    <t>Crashed in the Andes mountains after experiencing engine trouble.</t>
  </si>
  <si>
    <t>Surgut, USSR</t>
  </si>
  <si>
    <t>CCCP 11000</t>
  </si>
  <si>
    <t>5343610</t>
  </si>
  <si>
    <t>Sao Pedro da Aldeia, Brazil</t>
  </si>
  <si>
    <t>Aramar</t>
  </si>
  <si>
    <t>Beech King Air F90</t>
  </si>
  <si>
    <t>PT-LJR</t>
  </si>
  <si>
    <t>LA-093</t>
  </si>
  <si>
    <t>Near Sokcho, South Korea</t>
  </si>
  <si>
    <t>Korean Airlines</t>
  </si>
  <si>
    <t>Kangnung - Seoul</t>
  </si>
  <si>
    <t>Fokker F-27 Friendship 500</t>
  </si>
  <si>
    <t>HL-5212</t>
  </si>
  <si>
    <t>10428</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</si>
  <si>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</si>
  <si>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</si>
  <si>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</si>
  <si>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</si>
  <si>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</si>
  <si>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</si>
  <si>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</si>
  <si>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</si>
  <si>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</si>
  <si>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</si>
  <si>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</si>
  <si>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</si>
  <si>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</si>
  <si>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</si>
  <si>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</si>
  <si>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</si>
  <si>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</si>
  <si>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</si>
  <si>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TAME</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</si>
  <si>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</si>
  <si>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</si>
  <si>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</si>
  <si>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</si>
  <si>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</si>
  <si>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</si>
  <si>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</si>
  <si>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</si>
  <si>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</si>
  <si>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</si>
  <si>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</si>
  <si>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</si>
  <si>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</si>
  <si>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</si>
  <si>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</si>
  <si>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</si>
  <si>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</si>
  <si>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</si>
  <si>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</si>
  <si>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</si>
  <si>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8400701</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</si>
  <si>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</si>
  <si>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</si>
  <si>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</si>
  <si>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</si>
  <si>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</si>
  <si>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</si>
  <si>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</si>
  <si>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</si>
  <si>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</si>
  <si>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</si>
  <si>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</si>
  <si>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</si>
  <si>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</si>
  <si>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</si>
  <si>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</si>
  <si>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</si>
  <si>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</si>
  <si>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</si>
  <si>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</si>
  <si>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</si>
  <si>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</si>
  <si>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</si>
  <si>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</si>
  <si>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</si>
  <si>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</si>
  <si>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</si>
  <si>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</si>
  <si>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</si>
  <si>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</si>
  <si>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</si>
  <si>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</si>
  <si>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</si>
  <si>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</si>
  <si>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</si>
  <si>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</si>
  <si>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</si>
  <si>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</si>
  <si>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</si>
  <si>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</si>
  <si>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</si>
  <si>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</si>
  <si>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</si>
  <si>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</si>
  <si>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</si>
  <si>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</si>
  <si>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</si>
  <si>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</si>
  <si>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</si>
  <si>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</si>
  <si>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</si>
  <si>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</si>
  <si>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</si>
  <si>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</si>
  <si>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</si>
  <si>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</si>
  <si>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</si>
  <si>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</si>
  <si>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</si>
  <si>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</si>
  <si>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Oslo, Norway - East Berlin, German</t>
  </si>
  <si>
    <t>HA-MOC</t>
  </si>
  <si>
    <t>181992903</t>
  </si>
  <si>
    <t>Disappeard from radar while eight miles short of the runway and crashed into the sea while on approach. Crew error. Crew flew below prescribed minimum altitiude.</t>
  </si>
  <si>
    <t>Tikaka, Sudan</t>
  </si>
  <si>
    <t>Sudan Airways</t>
  </si>
  <si>
    <t>ST-AAY</t>
  </si>
  <si>
    <t>10238</t>
  </si>
  <si>
    <t>The aircraft experienced a forced landing after being hijacked and running out of fuel.</t>
  </si>
  <si>
    <t>17:11</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</si>
  <si>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</si>
  <si>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</si>
  <si>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</si>
  <si>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</si>
  <si>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</si>
  <si>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</si>
  <si>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</si>
  <si>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t>
  </si>
  <si>
    <t>New Haven, Connecticut</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</si>
  <si>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</si>
  <si>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</si>
  <si>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</si>
  <si>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</si>
  <si>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</si>
  <si>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</si>
  <si>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</si>
  <si>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</si>
  <si>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</si>
  <si>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</si>
  <si>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</si>
  <si>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</si>
  <si>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</si>
  <si>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</si>
  <si>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</si>
  <si>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</si>
  <si>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</si>
  <si>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</si>
  <si>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</si>
  <si>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</si>
  <si>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</si>
  <si>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</si>
  <si>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</si>
  <si>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</si>
  <si>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</si>
  <si>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</si>
  <si>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2134</t>
  </si>
  <si>
    <t>The aircraft crashed into Yokotsu Mountain while on approach. Navigational error after strong winds caused flight to drift.</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</si>
  <si>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</si>
  <si>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</si>
  <si>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</si>
  <si>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</si>
  <si>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</si>
  <si>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</si>
  <si>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</si>
  <si>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</si>
  <si>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</si>
  <si>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</si>
  <si>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</si>
  <si>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</si>
  <si>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</si>
  <si>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</si>
  <si>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</si>
  <si>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820202</t>
  </si>
  <si>
    <t>While landing at Irkutsk Airport the aircraft landed short of the runway after an excessive rate of sink. The left wing separated and the plane burst into flames.</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</si>
  <si>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</si>
  <si>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</si>
  <si>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</si>
  <si>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</si>
  <si>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</si>
  <si>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</si>
  <si>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</si>
  <si>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</si>
  <si>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</si>
  <si>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</si>
  <si>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</si>
  <si>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</si>
  <si>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</si>
  <si>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</si>
  <si>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</si>
  <si>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</si>
  <si>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</si>
  <si>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</si>
  <si>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</si>
  <si>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</si>
  <si>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</si>
  <si>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</si>
  <si>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</si>
  <si>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</si>
  <si>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</si>
  <si>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</si>
  <si>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</si>
  <si>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</si>
  <si>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</si>
  <si>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</si>
  <si>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</si>
  <si>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</si>
  <si>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</si>
  <si>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</si>
  <si>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</si>
  <si>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</si>
  <si>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</si>
  <si>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</si>
  <si>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</si>
  <si>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</si>
  <si>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</si>
  <si>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VT-DXG</t>
  </si>
  <si>
    <t>Strayed off course and flew into a mountain.</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</si>
  <si>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</si>
  <si>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</si>
  <si>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</si>
  <si>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</si>
  <si>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</si>
  <si>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</si>
  <si>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</si>
  <si>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</si>
  <si>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</si>
  <si>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207</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</si>
  <si>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</si>
  <si>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</si>
  <si>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</si>
  <si>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Aviaiton - Air Taxi</t>
  </si>
  <si>
    <t>Temple, TX - Columbus, GA</t>
  </si>
  <si>
    <t>Aero Commander 560-A</t>
  </si>
  <si>
    <t>N2779B</t>
  </si>
  <si>
    <t>Collided with trees and crashed on final approach after experiencing engine failure. Fuel exhaustion. Mismanagement of fuel.</t>
  </si>
  <si>
    <t>Presevo, Russia</t>
  </si>
  <si>
    <t>4W-ABI</t>
  </si>
  <si>
    <t>9334</t>
  </si>
  <si>
    <t>Crashed while taking off. Icing.</t>
  </si>
  <si>
    <t>Budapest - Kiev</t>
  </si>
  <si>
    <t>HA-LBD</t>
  </si>
  <si>
    <t>9350801</t>
  </si>
  <si>
    <t>While on approach to Kiev,   generator failed forcing the crew to switch to batteries. After two aborted attempts to land in fog, the plane crashed and broke up.</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</si>
  <si>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</si>
  <si>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</si>
  <si>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</si>
  <si>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</si>
  <si>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</si>
  <si>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</si>
  <si>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</si>
  <si>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</si>
  <si>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</si>
  <si>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CCCP-42490</t>
  </si>
  <si>
    <t>021603</t>
  </si>
  <si>
    <t>Crashed on takeoff</t>
  </si>
  <si>
    <t>SceniAir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</si>
  <si>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</si>
  <si>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</si>
  <si>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</si>
  <si>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</si>
  <si>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</si>
  <si>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</si>
  <si>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</si>
  <si>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</si>
  <si>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</si>
  <si>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</si>
  <si>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</si>
  <si>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</si>
  <si>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</si>
  <si>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</si>
  <si>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</si>
  <si>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</si>
  <si>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</si>
  <si>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</si>
  <si>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</si>
  <si>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</si>
  <si>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</si>
  <si>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</si>
  <si>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</si>
  <si>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</si>
  <si>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</si>
  <si>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</si>
  <si>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</si>
  <si>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</si>
  <si>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</si>
  <si>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</si>
  <si>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</si>
  <si>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</si>
  <si>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</si>
  <si>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</si>
  <si>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</si>
  <si>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</si>
  <si>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</si>
  <si>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</si>
  <si>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448</t>
  </si>
  <si>
    <t>The plane crashed into the sea while on approach to Pandang.</t>
  </si>
  <si>
    <t>Vinnitsa, Russia</t>
  </si>
  <si>
    <t>CCCP-46809</t>
  </si>
  <si>
    <t>67302306</t>
  </si>
  <si>
    <t>The plane crashed during a go-around.</t>
  </si>
  <si>
    <t>Near Penghu Island, Taiwan</t>
  </si>
  <si>
    <t>Taipei - Hong Kong</t>
  </si>
  <si>
    <t>B-1852</t>
  </si>
  <si>
    <t>122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</si>
  <si>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</si>
  <si>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</si>
  <si>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</si>
  <si>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</si>
  <si>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</si>
  <si>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</si>
  <si>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</si>
  <si>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CCCP-46788</t>
  </si>
  <si>
    <t>57301801</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</si>
  <si>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</si>
  <si>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</si>
  <si>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</si>
  <si>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</si>
  <si>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</si>
  <si>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</si>
  <si>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</si>
  <si>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Cazombo, Angola</t>
  </si>
  <si>
    <t>Fuerza Area Angolaise</t>
  </si>
  <si>
    <t>Antonov AN-26</t>
  </si>
  <si>
    <t>Shot down by surface-to-air missile launced by UNITA rebels.</t>
  </si>
  <si>
    <t>Sofia IAP - Algiers</t>
  </si>
  <si>
    <t>LZ-BES</t>
  </si>
  <si>
    <t>185008104</t>
  </si>
  <si>
    <t>Crashed in adverse weather conditions shortly after taking off.</t>
  </si>
  <si>
    <t>12:36</t>
  </si>
  <si>
    <t>Near Puerto Inca, Huanuco, Peru</t>
  </si>
  <si>
    <t>OB-R-941</t>
  </si>
  <si>
    <t>1086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</si>
  <si>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</si>
  <si>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</si>
  <si>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</si>
  <si>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</si>
  <si>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</si>
  <si>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</si>
  <si>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</si>
  <si>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</si>
  <si>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</si>
  <si>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</si>
  <si>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</si>
  <si>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</si>
  <si>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</si>
  <si>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</si>
  <si>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</si>
  <si>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</si>
  <si>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</si>
  <si>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</si>
  <si>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</si>
  <si>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</si>
  <si>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</si>
  <si>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</si>
  <si>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</si>
  <si>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</si>
  <si>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</si>
  <si>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</si>
  <si>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</si>
  <si>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Aéreas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</si>
  <si>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</si>
  <si>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</si>
  <si>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</si>
  <si>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</si>
  <si>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</si>
  <si>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</si>
  <si>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</si>
  <si>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Near Hermsdorf, Czechoslovakia</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</si>
  <si>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</si>
  <si>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</si>
  <si>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</si>
  <si>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</si>
  <si>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</si>
  <si>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</si>
  <si>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</si>
  <si>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</si>
  <si>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</si>
  <si>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</si>
  <si>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</si>
  <si>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</si>
  <si>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</si>
  <si>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</si>
  <si>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</si>
  <si>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</si>
  <si>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</si>
  <si>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</si>
  <si>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</si>
  <si>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</si>
  <si>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</si>
  <si>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</si>
  <si>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</si>
  <si>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</si>
  <si>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</si>
  <si>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</si>
  <si>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</si>
  <si>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</si>
  <si>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</si>
  <si>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</si>
  <si>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</si>
  <si>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</si>
  <si>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</si>
  <si>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</si>
  <si>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</si>
  <si>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</si>
  <si>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</si>
  <si>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</si>
  <si>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</si>
  <si>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</si>
  <si>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</si>
  <si>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</si>
  <si>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</si>
  <si>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</si>
  <si>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</si>
  <si>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</si>
  <si>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</si>
  <si>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</si>
  <si>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</si>
  <si>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</si>
  <si>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</si>
  <si>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</si>
  <si>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</si>
  <si>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</si>
  <si>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</si>
  <si>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</si>
  <si>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</si>
  <si>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</si>
  <si>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</si>
  <si>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</si>
  <si>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</si>
  <si>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</si>
  <si>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</si>
  <si>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</si>
  <si>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</si>
  <si>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</si>
  <si>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</si>
  <si>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</si>
  <si>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The aircraft struck a mountain ridge during approach, 50 miles E of Dubai. Incorrect information from an outdated flight plan.</t>
  </si>
  <si>
    <t>Shamsam Mountains, South Yemen</t>
  </si>
  <si>
    <t>EgyptAir</t>
  </si>
  <si>
    <t>763</t>
  </si>
  <si>
    <t>Cairo - Aden</t>
  </si>
  <si>
    <t>YU-AHR</t>
  </si>
  <si>
    <t>47503/587</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</si>
  <si>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</si>
  <si>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</si>
  <si>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</si>
  <si>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</si>
  <si>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</si>
  <si>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</si>
  <si>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</si>
  <si>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</si>
  <si>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</si>
  <si>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21:26</t>
  </si>
  <si>
    <t>NAMC YS-11A-211</t>
  </si>
  <si>
    <t>PP-SMI</t>
  </si>
  <si>
    <t>2059</t>
  </si>
  <si>
    <t>Crashed in mountainous terrain,  50 miles north of Rio de Janeiro, while on approach.</t>
  </si>
  <si>
    <t>Near Ardinello di Amaseno</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</si>
  <si>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</si>
  <si>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</si>
  <si>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</si>
  <si>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</si>
  <si>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</si>
  <si>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</si>
  <si>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</si>
  <si>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</si>
  <si>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</si>
  <si>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</si>
  <si>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</si>
  <si>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</si>
  <si>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</si>
  <si>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</si>
  <si>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</si>
  <si>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</si>
  <si>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</si>
  <si>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</si>
  <si>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</si>
  <si>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</si>
  <si>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</si>
  <si>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</si>
  <si>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Near An Loc, Vietnam</t>
  </si>
  <si>
    <t>64-0508</t>
  </si>
  <si>
    <t>Bratsk, USSR</t>
  </si>
  <si>
    <t>CCCP-87778</t>
  </si>
  <si>
    <t>9040314</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</si>
  <si>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</si>
  <si>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</si>
  <si>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</si>
  <si>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</si>
  <si>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</si>
  <si>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</si>
  <si>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</si>
  <si>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</si>
  <si>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</si>
  <si>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</si>
  <si>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26613</t>
  </si>
  <si>
    <t>10:25</t>
  </si>
  <si>
    <t>Near Gia Dinh, South Vietnam</t>
  </si>
  <si>
    <t>Bien Hoa - Vung Tau</t>
  </si>
  <si>
    <t>Metal fatigue of the spar in a blade led to separation of the blade and loss of control of the aircraft.</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</si>
  <si>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</si>
  <si>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</si>
  <si>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</si>
  <si>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</si>
  <si>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</si>
  <si>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</si>
  <si>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</si>
  <si>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</si>
  <si>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</si>
  <si>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</si>
  <si>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</si>
  <si>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</si>
  <si>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</si>
  <si>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</si>
  <si>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</si>
  <si>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</si>
  <si>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</si>
  <si>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</si>
  <si>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</si>
  <si>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</si>
  <si>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</si>
  <si>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</si>
  <si>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</si>
  <si>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</si>
  <si>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</si>
  <si>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</si>
  <si>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</si>
  <si>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</si>
  <si>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</si>
  <si>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</si>
  <si>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</si>
  <si>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</si>
  <si>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</si>
  <si>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</si>
  <si>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</si>
  <si>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</si>
  <si>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</si>
  <si>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</si>
  <si>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</si>
  <si>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</si>
  <si>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</si>
  <si>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</si>
  <si>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</si>
  <si>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</si>
  <si>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</si>
  <si>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</si>
  <si>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</si>
  <si>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</si>
  <si>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</si>
  <si>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</si>
  <si>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</si>
  <si>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</si>
  <si>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</si>
  <si>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</si>
  <si>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</si>
  <si>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</si>
  <si>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</si>
  <si>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</si>
  <si>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</si>
  <si>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</si>
  <si>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</si>
  <si>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</si>
  <si>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</si>
  <si>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</si>
  <si>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</si>
  <si>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</si>
  <si>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</si>
  <si>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</si>
  <si>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Huê, Vietnam</t>
  </si>
  <si>
    <t>55-0043</t>
  </si>
  <si>
    <t>3070</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</si>
  <si>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</si>
  <si>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</si>
  <si>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</si>
  <si>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</si>
  <si>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</si>
  <si>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</si>
  <si>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</si>
  <si>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2109</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</si>
  <si>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</si>
  <si>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</si>
  <si>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</si>
  <si>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</si>
  <si>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</si>
  <si>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</si>
  <si>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</si>
  <si>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</si>
  <si>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</si>
  <si>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</si>
  <si>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</si>
  <si>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</si>
  <si>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</si>
  <si>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</si>
  <si>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</si>
  <si>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</si>
  <si>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</si>
  <si>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</si>
  <si>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</si>
  <si>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</si>
  <si>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</si>
  <si>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</si>
  <si>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</si>
  <si>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</si>
  <si>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</si>
  <si>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</si>
  <si>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</si>
  <si>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</si>
  <si>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</si>
  <si>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</si>
  <si>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</si>
  <si>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</si>
  <si>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</si>
  <si>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</si>
  <si>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</si>
  <si>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</si>
  <si>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</si>
  <si>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</si>
  <si>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</si>
  <si>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</si>
  <si>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</si>
  <si>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</si>
  <si>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</si>
  <si>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</si>
  <si>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</si>
  <si>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</si>
  <si>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</si>
  <si>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</si>
  <si>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</si>
  <si>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</si>
  <si>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</si>
  <si>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</si>
  <si>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</si>
  <si>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</si>
  <si>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</si>
  <si>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</si>
  <si>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</si>
  <si>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Near SoTrang, South Vietnam</t>
  </si>
  <si>
    <t>62-1853</t>
  </si>
  <si>
    <t>3817</t>
  </si>
  <si>
    <t>The aircraft was hit by small arms fire shortly after taking off from SoTrang Air Base.</t>
  </si>
  <si>
    <t>Gwalior - Delhi</t>
  </si>
  <si>
    <t>VT-DME</t>
  </si>
  <si>
    <t>10175</t>
  </si>
  <si>
    <t>Crashed on second approach after the pilot used the wrong flap setting and gears down after initiating a go-around.</t>
  </si>
  <si>
    <t>Near Konigs Wusterausen, East Germany</t>
  </si>
  <si>
    <t>Interflug</t>
  </si>
  <si>
    <t>Berlin - Birgas</t>
  </si>
  <si>
    <t>Ilyushin IL-62</t>
  </si>
  <si>
    <t>DM-SEA</t>
  </si>
  <si>
    <t>00702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</si>
  <si>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</si>
  <si>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Myanmar</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</si>
  <si>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</si>
  <si>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</si>
  <si>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</si>
  <si>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</si>
  <si>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</si>
  <si>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</si>
  <si>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</si>
  <si>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</si>
  <si>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</si>
  <si>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</si>
  <si>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</si>
  <si>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</si>
  <si>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</si>
  <si>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</si>
  <si>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</si>
  <si>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</si>
  <si>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</si>
  <si>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CCCP-74298</t>
  </si>
  <si>
    <t>182004505</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</si>
  <si>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</si>
  <si>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</si>
  <si>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</si>
  <si>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</si>
  <si>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</si>
  <si>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</si>
  <si>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</si>
  <si>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</si>
  <si>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</si>
  <si>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</si>
  <si>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</si>
  <si>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</si>
  <si>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</si>
  <si>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</si>
  <si>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</si>
  <si>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</si>
  <si>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</si>
  <si>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</si>
  <si>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</si>
  <si>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</si>
  <si>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</si>
  <si>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</si>
  <si>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</si>
  <si>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</si>
  <si>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</si>
  <si>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</si>
  <si>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</si>
  <si>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</si>
  <si>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</si>
  <si>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</si>
  <si>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</si>
  <si>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</si>
  <si>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</si>
  <si>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</si>
  <si>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</si>
  <si>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Kampot, Cambodia</t>
  </si>
  <si>
    <t>Cambodia Air</t>
  </si>
  <si>
    <t>XW-TDA</t>
  </si>
  <si>
    <t>13729</t>
  </si>
  <si>
    <t>Shot down by a mortar shell while approaching to land at Kampot.</t>
  </si>
  <si>
    <t>Adler - Moscow</t>
  </si>
  <si>
    <t>CCCP-75507</t>
  </si>
  <si>
    <t>183006405</t>
  </si>
  <si>
    <t>The flight ditched into Black Sea shortly after takeoff. The accident occurred in good weather and visibility, and ground controllers received no distress message prior to the crash. An investigation failed to reveal its cause.</t>
  </si>
  <si>
    <t>18:12</t>
  </si>
  <si>
    <t>Flamingo Airlines - Air Taxi</t>
  </si>
  <si>
    <t>Bimini, Bahamas - Nassau, Bahamas</t>
  </si>
  <si>
    <t>N4900</t>
  </si>
  <si>
    <t>Flew into thunderstorm activity and crashed into the ocean. Continued VFR flight into adverse weather conditions.</t>
  </si>
  <si>
    <t>21:50</t>
  </si>
  <si>
    <t>Near Krasnaya Polyana, USSR</t>
  </si>
  <si>
    <t>Leningrad - Moscow</t>
  </si>
  <si>
    <t>CCCP-86671</t>
  </si>
  <si>
    <t>70301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</si>
  <si>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</si>
  <si>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</si>
  <si>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</si>
  <si>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</si>
  <si>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</si>
  <si>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</si>
  <si>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</si>
  <si>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</si>
  <si>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</si>
  <si>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</si>
  <si>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</si>
  <si>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</si>
  <si>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</si>
  <si>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</si>
  <si>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</si>
  <si>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</si>
  <si>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</si>
  <si>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Crashed into the sea just short of the runway while on approach in poor visibility.</t>
  </si>
  <si>
    <t>Tanna, Vanuatu</t>
  </si>
  <si>
    <t>Air Melanesie</t>
  </si>
  <si>
    <t>Britten-Norman BN-2A-6 Islander</t>
  </si>
  <si>
    <t>F-OCRH</t>
  </si>
  <si>
    <t>221</t>
  </si>
  <si>
    <t>Near Noiretable, Loire, France</t>
  </si>
  <si>
    <t>Lyon - Clermont</t>
  </si>
  <si>
    <t>Vickers Viscount 724</t>
  </si>
  <si>
    <t>F-BMCH</t>
  </si>
  <si>
    <t>050</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</si>
  <si>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</si>
  <si>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</si>
  <si>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</si>
  <si>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</si>
  <si>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</si>
  <si>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</si>
  <si>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</si>
  <si>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</si>
  <si>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</si>
  <si>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</si>
  <si>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</si>
  <si>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</si>
  <si>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</si>
  <si>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</si>
  <si>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</si>
  <si>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</si>
  <si>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</si>
  <si>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</si>
  <si>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</si>
  <si>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</si>
  <si>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</si>
  <si>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</si>
  <si>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</si>
  <si>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</si>
  <si>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</si>
  <si>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</si>
  <si>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</si>
  <si>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</si>
  <si>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</si>
  <si>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</si>
  <si>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</si>
  <si>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</si>
  <si>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</si>
  <si>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</si>
  <si>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</si>
  <si>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</si>
  <si>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</si>
  <si>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</si>
  <si>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</si>
  <si>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</si>
  <si>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</si>
  <si>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</si>
  <si>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4059</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</si>
  <si>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</si>
  <si>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</si>
  <si>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</si>
  <si>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</si>
  <si>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</si>
  <si>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</si>
  <si>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</si>
  <si>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</si>
  <si>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</si>
  <si>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</si>
  <si>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10314</t>
  </si>
  <si>
    <t>Crashed into hilly area in poor weather conditions.</t>
  </si>
  <si>
    <t>Walla Walla, Washington</t>
  </si>
  <si>
    <t>Red Carpet Flying Service - Air Taxi</t>
  </si>
  <si>
    <t>Spokan, WA - Walla Walla, WA</t>
  </si>
  <si>
    <t>Cessna 320E</t>
  </si>
  <si>
    <t>N3483Q</t>
  </si>
  <si>
    <t>Pilot not advised of weather by approach control. Weather conditions below minima.</t>
  </si>
  <si>
    <t>14:28</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</si>
  <si>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</si>
  <si>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</si>
  <si>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</si>
  <si>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</si>
  <si>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</si>
  <si>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</si>
  <si>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</si>
  <si>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</si>
  <si>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</si>
  <si>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</si>
  <si>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</si>
  <si>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</si>
  <si>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</si>
  <si>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</si>
  <si>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</si>
  <si>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</si>
  <si>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</si>
  <si>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</si>
  <si>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</si>
  <si>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</si>
  <si>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</si>
  <si>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</si>
  <si>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</si>
  <si>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</si>
  <si>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</si>
  <si>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</si>
  <si>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</si>
  <si>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</si>
  <si>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</si>
  <si>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</si>
  <si>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</si>
  <si>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</si>
  <si>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Everglades National Park, Florida</t>
  </si>
  <si>
    <t>Lockheed L-1011 TriStar1</t>
  </si>
  <si>
    <t>N310EA</t>
  </si>
  <si>
    <t>1011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</si>
  <si>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</si>
  <si>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</si>
  <si>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</si>
  <si>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</si>
  <si>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</si>
  <si>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</si>
  <si>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</si>
  <si>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</si>
  <si>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</si>
  <si>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</si>
  <si>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</si>
  <si>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</si>
  <si>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England</t>
  </si>
  <si>
    <t>G-AOHI</t>
  </si>
  <si>
    <t>Crashed into Ben More mountain. The pilot did not maintain a safe altitude and gave insufficient attention to navigation when flying VFR into an area of snow covered high ground in marginal weather conditions.</t>
  </si>
  <si>
    <t>Perm, Russia</t>
  </si>
  <si>
    <t>Antonov An-24B</t>
  </si>
  <si>
    <t>CCCP-46276</t>
  </si>
  <si>
    <t>77303609</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</si>
  <si>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</si>
  <si>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</si>
  <si>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</si>
  <si>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</si>
  <si>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</si>
  <si>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</si>
  <si>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Townsend, Tennessee</t>
  </si>
  <si>
    <t>Air Transit - Air Taxi</t>
  </si>
  <si>
    <t>Knoxville, TN - Andrews, NC</t>
  </si>
  <si>
    <t>N7295E</t>
  </si>
  <si>
    <t>Collided with trees in fog and low ceiling. Continued VFR flight into adverse weather conditions.</t>
  </si>
  <si>
    <t>TAN</t>
  </si>
  <si>
    <t>HR-TNO</t>
  </si>
  <si>
    <t>45476/977</t>
  </si>
  <si>
    <t>Near Kyrenia, Cyprus</t>
  </si>
  <si>
    <t>Air Sinai</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</si>
  <si>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</si>
  <si>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</si>
  <si>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</si>
  <si>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</si>
  <si>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</si>
  <si>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</si>
  <si>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</si>
  <si>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</si>
  <si>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</si>
  <si>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10:06</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</si>
  <si>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</si>
  <si>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</si>
  <si>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</si>
  <si>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</si>
  <si>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</si>
  <si>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</si>
  <si>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</si>
  <si>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</si>
  <si>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</si>
  <si>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</si>
  <si>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</si>
  <si>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</si>
  <si>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</si>
  <si>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</si>
  <si>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19242</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</si>
  <si>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</si>
  <si>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</si>
  <si>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</si>
  <si>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</si>
  <si>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</si>
  <si>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</si>
  <si>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</si>
  <si>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</si>
  <si>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Londonderry, Vermont</t>
  </si>
  <si>
    <t>Mt. Empire, VT - Springfield, VT</t>
  </si>
  <si>
    <t>N3149L</t>
  </si>
  <si>
    <t>Hit a 2,800 ft. mountain in fog and snow while descending to land. Improper IFR operation. Misunderstood ATC instructions.</t>
  </si>
  <si>
    <t>Near Leningrad, Russia</t>
  </si>
  <si>
    <t>CCCP-75712</t>
  </si>
  <si>
    <t>189001804</t>
  </si>
  <si>
    <t>The aircraft entered a spin and dove into the ground.</t>
  </si>
  <si>
    <t>Semipalatinsk, Kazakhstan</t>
  </si>
  <si>
    <t>CCCP-87602</t>
  </si>
  <si>
    <t>9120118</t>
  </si>
  <si>
    <t>Szczecin, Poland</t>
  </si>
  <si>
    <t>Military - Polish Air Force</t>
  </si>
  <si>
    <t>012</t>
  </si>
  <si>
    <t>97305702</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</si>
  <si>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</si>
  <si>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</si>
  <si>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</si>
  <si>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</si>
  <si>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</si>
  <si>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</si>
  <si>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</si>
  <si>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</si>
  <si>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</si>
  <si>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</si>
  <si>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</si>
  <si>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</si>
  <si>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</si>
  <si>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</si>
  <si>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Near Nantes, France</t>
  </si>
  <si>
    <t>Lineas Aereas de Espana/Spantax SA Transportes</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</si>
  <si>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</si>
  <si>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</si>
  <si>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</si>
  <si>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</si>
  <si>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</si>
  <si>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</si>
  <si>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524</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</si>
  <si>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</si>
  <si>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</si>
  <si>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</si>
  <si>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</si>
  <si>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</si>
  <si>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</si>
  <si>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</si>
  <si>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</si>
  <si>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</si>
  <si>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</si>
  <si>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</si>
  <si>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</si>
  <si>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Crashed after an explosion in the cargo hold.</t>
  </si>
  <si>
    <t>10:13</t>
  </si>
  <si>
    <t>Near Hochwald, Solothurn,  Switzerland</t>
  </si>
  <si>
    <t>Invicta International Airlines (UK)</t>
  </si>
  <si>
    <t>Bristol - Basel</t>
  </si>
  <si>
    <t>Vickers Vanguard 952</t>
  </si>
  <si>
    <t>G-AXOP</t>
  </si>
  <si>
    <t>745</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</si>
  <si>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</si>
  <si>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</si>
  <si>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</si>
  <si>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</si>
  <si>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</si>
  <si>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</si>
  <si>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</si>
  <si>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</si>
  <si>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</si>
  <si>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</si>
  <si>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</si>
  <si>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</si>
  <si>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</si>
  <si>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</si>
  <si>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</si>
  <si>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</si>
  <si>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</si>
  <si>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</si>
  <si>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</si>
  <si>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</si>
  <si>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</si>
  <si>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</si>
  <si>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</si>
  <si>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</si>
  <si>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</si>
  <si>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</si>
  <si>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Deadhorse, Alaska</t>
  </si>
  <si>
    <t>Winship Air Service - Air Taxi</t>
  </si>
  <si>
    <t>Fairbanks, AK - Prudhoe, Alaska</t>
  </si>
  <si>
    <t>Swearingen SA26T</t>
  </si>
  <si>
    <t>N1214S</t>
  </si>
  <si>
    <t>The pilot became disoriented while attempting to  land and crashed 28nm from the airport. Improper IFR operation.</t>
  </si>
  <si>
    <t>Chita, Siberia, Russia</t>
  </si>
  <si>
    <t>Moscow - Chita</t>
  </si>
  <si>
    <t>CCCP-42411</t>
  </si>
  <si>
    <t>820303</t>
  </si>
  <si>
    <t>The aircraft broke up at FL 300. Detonation of a bomb in the cabin being carried by a hijacker.</t>
  </si>
  <si>
    <t>Svay Rieng, Cambodia</t>
  </si>
  <si>
    <t>XW-TDM</t>
  </si>
  <si>
    <t>10078</t>
  </si>
  <si>
    <t>Crashed shortly after taking off after being hit by ground fire.</t>
  </si>
  <si>
    <t>Near Rimouski, Canada</t>
  </si>
  <si>
    <t>Air Gaspé</t>
  </si>
  <si>
    <t>CF-QBB</t>
  </si>
  <si>
    <t>10081</t>
  </si>
  <si>
    <t>The plane crashed and burned after striking a tree while on final instrument approach to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</si>
  <si>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</si>
  <si>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</si>
  <si>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</si>
  <si>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</si>
  <si>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</si>
  <si>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</si>
  <si>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</si>
  <si>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</si>
  <si>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</si>
  <si>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</si>
  <si>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</si>
  <si>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</si>
  <si>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</si>
  <si>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</si>
  <si>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</si>
  <si>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</si>
  <si>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</si>
  <si>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</si>
  <si>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</si>
  <si>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</si>
  <si>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</si>
  <si>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</si>
  <si>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</si>
  <si>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</si>
  <si>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</si>
  <si>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Amman, Jordan - Beiruit, Lebanon - Yerevan, Armenia</t>
  </si>
  <si>
    <t>CCCP-65668</t>
  </si>
  <si>
    <t>1351306</t>
  </si>
  <si>
    <t>The aircraft was not able to lift off during takeoff, overshot the runway and crashed into a house bursting into flames.</t>
  </si>
  <si>
    <t>14:03</t>
  </si>
  <si>
    <t>Paris, Orly, France</t>
  </si>
  <si>
    <t>820</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</si>
  <si>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</si>
  <si>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</si>
  <si>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</si>
  <si>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</si>
  <si>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</si>
  <si>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</si>
  <si>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</si>
  <si>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</si>
  <si>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</si>
  <si>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</si>
  <si>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</si>
  <si>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</si>
  <si>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</si>
  <si>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</si>
  <si>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</si>
  <si>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</si>
  <si>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</si>
  <si>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</si>
  <si>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</si>
  <si>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</si>
  <si>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</si>
  <si>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</si>
  <si>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</si>
  <si>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</si>
  <si>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</si>
  <si>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</si>
  <si>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</si>
  <si>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</si>
  <si>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</si>
  <si>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</si>
  <si>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</si>
  <si>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</si>
  <si>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</si>
  <si>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Domodedovo, Russia</t>
  </si>
  <si>
    <t>Tbilisi - Moscow</t>
  </si>
  <si>
    <t>SSR-42486</t>
  </si>
  <si>
    <t>021504</t>
  </si>
  <si>
    <t>After making a right turn, the aircraft plunged to earth from 1,500 ft.  Electrical failure of the compass and main gyro.</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</si>
  <si>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</si>
  <si>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</si>
  <si>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</si>
  <si>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</si>
  <si>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</si>
  <si>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</si>
  <si>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</si>
  <si>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</si>
  <si>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</si>
  <si>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</si>
  <si>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</si>
  <si>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</si>
  <si>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Baku, Azerbaijan, USSR</t>
  </si>
  <si>
    <t>CCCP-46435</t>
  </si>
  <si>
    <t>87304305</t>
  </si>
  <si>
    <t>Crashed after after attemping a return to the airport for an emergency landing.</t>
  </si>
  <si>
    <t>El Yopal, Colombia</t>
  </si>
  <si>
    <t>Villavicencio - El Yopal</t>
  </si>
  <si>
    <t>HK-111</t>
  </si>
  <si>
    <t>4105</t>
  </si>
  <si>
    <t>Struck a hill in heavy fog. Flying VFR in IFR conditions.</t>
  </si>
  <si>
    <t>Bogota - Cartagena</t>
  </si>
  <si>
    <t>Lockheed L-188A Electra</t>
  </si>
  <si>
    <t>HK-777</t>
  </si>
  <si>
    <t>1115</t>
  </si>
  <si>
    <t>Crashed into El Cable Mountain after taking off in fog.</t>
  </si>
  <si>
    <t>Near Huete, Spain</t>
  </si>
  <si>
    <t>Athens - Madrid</t>
  </si>
  <si>
    <t>Lockheed C-141A</t>
  </si>
  <si>
    <t>63-8077</t>
  </si>
  <si>
    <t>6008</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</si>
  <si>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</si>
  <si>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</si>
  <si>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</si>
  <si>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</si>
  <si>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</si>
  <si>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</si>
  <si>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</si>
  <si>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</si>
  <si>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</si>
  <si>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</si>
  <si>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</si>
  <si>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</si>
  <si>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</si>
  <si>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</si>
  <si>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</si>
  <si>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</si>
  <si>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</si>
  <si>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</si>
  <si>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</si>
  <si>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15:18</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</si>
  <si>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</si>
  <si>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</si>
  <si>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</si>
  <si>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</si>
  <si>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</si>
  <si>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</si>
  <si>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</si>
  <si>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</si>
  <si>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</si>
  <si>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</si>
  <si>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</si>
  <si>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</si>
  <si>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</si>
  <si>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</si>
  <si>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</si>
  <si>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</si>
  <si>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</si>
  <si>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</si>
  <si>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</si>
  <si>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</si>
  <si>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</si>
  <si>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</si>
  <si>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</si>
  <si>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</si>
  <si>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</si>
  <si>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</si>
  <si>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</si>
  <si>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</si>
  <si>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</si>
  <si>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</si>
  <si>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</si>
  <si>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</si>
  <si>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</si>
  <si>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Memphis - El Dorado - Texarkana - Dallas</t>
  </si>
  <si>
    <t>Convair 600</t>
  </si>
  <si>
    <t>N94230</t>
  </si>
  <si>
    <t>056</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</si>
  <si>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</si>
  <si>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</si>
  <si>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</si>
  <si>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</si>
  <si>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20182</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</si>
  <si>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</si>
  <si>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</si>
  <si>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</si>
  <si>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</si>
  <si>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</si>
  <si>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</si>
  <si>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</si>
  <si>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9346502</t>
  </si>
  <si>
    <t>Struck high ground after going off course during a go-around.</t>
  </si>
  <si>
    <t>Itaituba, PA, Brazil</t>
  </si>
  <si>
    <t>Taxi Aéreo Cesar Aguiar</t>
  </si>
  <si>
    <t>Britten-Norman BN-2A-7 Islander</t>
  </si>
  <si>
    <t>PT-DVN</t>
  </si>
  <si>
    <t>259</t>
  </si>
  <si>
    <t>Guanabara Bay, Brazil</t>
  </si>
  <si>
    <t>Rio de Janeiro - Belo Horizonte</t>
  </si>
  <si>
    <t>PP-SMJ</t>
  </si>
  <si>
    <t>2068</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</si>
  <si>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</si>
  <si>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</si>
  <si>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</si>
  <si>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</si>
  <si>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</si>
  <si>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</si>
  <si>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</si>
  <si>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</si>
  <si>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</si>
  <si>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</si>
  <si>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</si>
  <si>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</si>
  <si>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</si>
  <si>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</si>
  <si>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</si>
  <si>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</si>
  <si>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</si>
  <si>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</si>
  <si>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</si>
  <si>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</si>
  <si>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</si>
  <si>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</si>
  <si>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</si>
  <si>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</si>
  <si>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</si>
  <si>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</si>
  <si>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</si>
  <si>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Near Quang-Ngai, Vietnam</t>
  </si>
  <si>
    <t>XV-NIE</t>
  </si>
  <si>
    <t>14910/26355</t>
  </si>
  <si>
    <t>Flew into a mountain while en route. Flying under VFR in IFR conditons.</t>
  </si>
  <si>
    <t>CCCP-42503</t>
  </si>
  <si>
    <t>21901</t>
  </si>
  <si>
    <t>The aircraft crashed after the wing touched the ground while landing short of the runway.</t>
  </si>
  <si>
    <t>22:55</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</si>
  <si>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</si>
  <si>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</si>
  <si>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</si>
  <si>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</si>
  <si>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</si>
  <si>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</si>
  <si>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</si>
  <si>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</si>
  <si>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</si>
  <si>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</si>
  <si>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</si>
  <si>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</si>
  <si>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</si>
  <si>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Near Vilnius, Lithuania</t>
  </si>
  <si>
    <t>CCCP-45061</t>
  </si>
  <si>
    <t>3351406</t>
  </si>
  <si>
    <t>Went into a sudden dive and crashed to the ground.</t>
  </si>
  <si>
    <t>N407PA</t>
  </si>
  <si>
    <t>18838</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</si>
  <si>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</si>
  <si>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</si>
  <si>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</si>
  <si>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</si>
  <si>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</si>
  <si>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</si>
  <si>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</si>
  <si>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</si>
  <si>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</si>
  <si>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</si>
  <si>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</si>
  <si>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</si>
  <si>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</si>
  <si>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</si>
  <si>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</si>
  <si>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</si>
  <si>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</si>
  <si>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</si>
  <si>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</si>
  <si>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</si>
  <si>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</si>
  <si>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</si>
  <si>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</si>
  <si>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</si>
  <si>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</si>
  <si>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</si>
  <si>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</si>
  <si>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12:38</t>
  </si>
  <si>
    <t>Bologna - Torino</t>
  </si>
  <si>
    <t>I-TIDE</t>
  </si>
  <si>
    <t>11015</t>
  </si>
  <si>
    <t>Crashed 2 miles short of the runway during an approach in fog and heavy rain.</t>
  </si>
  <si>
    <t>Unduavi, Bolivia</t>
  </si>
  <si>
    <t>Servicios Aéreos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</si>
  <si>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</si>
  <si>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</si>
  <si>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</si>
  <si>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</si>
  <si>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</si>
  <si>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</si>
  <si>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</si>
  <si>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</si>
  <si>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</si>
  <si>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</si>
  <si>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</si>
  <si>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77303405</t>
  </si>
  <si>
    <t>16:36</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</si>
  <si>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</si>
  <si>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</si>
  <si>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</si>
  <si>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</si>
  <si>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</si>
  <si>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</si>
  <si>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</si>
  <si>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</si>
  <si>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Cigerdu, Colombia</t>
  </si>
  <si>
    <t>Cessnyca</t>
  </si>
  <si>
    <t>HK-1216</t>
  </si>
  <si>
    <t>1905</t>
  </si>
  <si>
    <t>Crashed after climbing to cruising altitude.</t>
  </si>
  <si>
    <t>Rostov, Russia</t>
  </si>
  <si>
    <t>CCCP-46277</t>
  </si>
  <si>
    <t>77303610</t>
  </si>
  <si>
    <t>On a positioning flight the aircraft crashed past the end of the runway. Failure of the artificial horizon.</t>
  </si>
  <si>
    <t>06:58</t>
  </si>
  <si>
    <t>Goldendale, Washington</t>
  </si>
  <si>
    <t>Inland Aviation - Air Taxi</t>
  </si>
  <si>
    <t>Ephrata, WA - Portland, OR</t>
  </si>
  <si>
    <t>Cessna 172L</t>
  </si>
  <si>
    <t>N7888G</t>
  </si>
  <si>
    <t>Collided with trees at 5,600 ft. in sleet and freezing rain while en route. Continued VFR flight into adverse weather.</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</si>
  <si>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</si>
  <si>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</si>
  <si>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</si>
  <si>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</si>
  <si>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</si>
  <si>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</si>
  <si>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</si>
  <si>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</si>
  <si>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</si>
  <si>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</si>
  <si>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</si>
  <si>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</si>
  <si>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</si>
  <si>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</si>
  <si>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</si>
  <si>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</si>
  <si>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</si>
  <si>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</si>
  <si>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</si>
  <si>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</si>
  <si>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</si>
  <si>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</si>
  <si>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</si>
  <si>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</si>
  <si>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</si>
  <si>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</si>
  <si>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</si>
  <si>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</si>
  <si>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</si>
  <si>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</si>
  <si>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</si>
  <si>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</si>
  <si>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</si>
  <si>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</si>
  <si>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</si>
  <si>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</si>
  <si>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</si>
  <si>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</si>
  <si>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</si>
  <si>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</si>
  <si>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</si>
  <si>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</si>
  <si>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</si>
  <si>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</si>
  <si>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</si>
  <si>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</si>
  <si>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</si>
  <si>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</si>
  <si>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</si>
  <si>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</si>
  <si>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</si>
  <si>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</si>
  <si>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</si>
  <si>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</si>
  <si>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</si>
  <si>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</si>
  <si>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</si>
  <si>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</si>
  <si>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</si>
  <si>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</si>
  <si>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</si>
  <si>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</si>
  <si>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</si>
  <si>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</si>
  <si>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</si>
  <si>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</si>
  <si>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</si>
  <si>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</si>
  <si>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</si>
  <si>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</si>
  <si>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</si>
  <si>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</si>
  <si>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</si>
  <si>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</si>
  <si>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</si>
  <si>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</si>
  <si>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27242</t>
  </si>
  <si>
    <t>The aircraft crashed into trees and burst into flames after the engines overheated resulting in loss of power. The plane was carrying gold miners. Fuel contamination. Jet A fuel contaminated the aviation gasoline.</t>
  </si>
  <si>
    <t>09:41</t>
  </si>
  <si>
    <t>Hilo Island, Hawaii</t>
  </si>
  <si>
    <t>Island Air</t>
  </si>
  <si>
    <t>Keahole, HI - Kahului, HI</t>
  </si>
  <si>
    <t>Beechcraft H18S</t>
  </si>
  <si>
    <t>N28358</t>
  </si>
  <si>
    <t>Flew into mountain slope in poor visibility. Continued VFR into adverse weather conditions.</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</si>
  <si>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</si>
  <si>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</si>
  <si>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</si>
  <si>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</si>
  <si>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</si>
  <si>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Tashkent, Uzbekistan</t>
  </si>
  <si>
    <t>Ilyushin IL-18E</t>
  </si>
  <si>
    <t>CCCP-75405</t>
  </si>
  <si>
    <t>186009005</t>
  </si>
  <si>
    <t>The plane took off, descended and crashed.</t>
  </si>
  <si>
    <t>CCCP-75559</t>
  </si>
  <si>
    <t>184007703</t>
  </si>
  <si>
    <t>The aircraft crashed after report of a heavy vibration and fire in the No. 4 engine. Structural failure of turbine disin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</si>
  <si>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</si>
  <si>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</si>
  <si>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</si>
  <si>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</si>
  <si>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</si>
  <si>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</si>
  <si>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</si>
  <si>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</si>
  <si>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</si>
  <si>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</si>
  <si>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</si>
  <si>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</si>
  <si>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</si>
  <si>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</si>
  <si>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</si>
  <si>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</si>
  <si>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</si>
  <si>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</si>
  <si>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</si>
  <si>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</si>
  <si>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</si>
  <si>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</si>
  <si>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</si>
  <si>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9221122</t>
  </si>
  <si>
    <t>Rankin Inlet, Canada</t>
  </si>
  <si>
    <t>Lambair</t>
  </si>
  <si>
    <t>CF-QWJ</t>
  </si>
  <si>
    <t>13078</t>
  </si>
  <si>
    <t>The cargo plane suffered an engine failure and spiraled into the ground.</t>
  </si>
  <si>
    <t>Monte San Isidro,  Colombia</t>
  </si>
  <si>
    <t>Bucaramanga - Cucuta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</si>
  <si>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</si>
  <si>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</si>
  <si>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</si>
  <si>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</si>
  <si>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</si>
  <si>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</si>
  <si>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</si>
  <si>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</si>
  <si>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</si>
  <si>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</si>
  <si>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</si>
  <si>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</si>
  <si>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</si>
  <si>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</si>
  <si>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</si>
  <si>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</si>
  <si>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</si>
  <si>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</si>
  <si>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MoHoa, Vietnam</t>
  </si>
  <si>
    <t>Air Amercia</t>
  </si>
  <si>
    <t>Phnom Penh - Siagon</t>
  </si>
  <si>
    <t>ST-4</t>
  </si>
  <si>
    <t>20304</t>
  </si>
  <si>
    <t>The cargo plane was struck by a surface-to-air missile.</t>
  </si>
  <si>
    <t>Mt. Apica,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</si>
  <si>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</si>
  <si>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</si>
  <si>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</si>
  <si>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</si>
  <si>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</si>
  <si>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</si>
  <si>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</si>
  <si>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</si>
  <si>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</si>
  <si>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</si>
  <si>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</si>
  <si>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</si>
  <si>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</si>
  <si>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</si>
  <si>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</si>
  <si>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</si>
  <si>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</si>
  <si>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</si>
  <si>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</si>
  <si>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</si>
  <si>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</si>
  <si>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</si>
  <si>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</si>
  <si>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</si>
  <si>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</si>
  <si>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</si>
  <si>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</si>
  <si>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</si>
  <si>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</si>
  <si>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</si>
  <si>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</si>
  <si>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</si>
  <si>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</si>
  <si>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</si>
  <si>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</si>
  <si>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</si>
  <si>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</si>
  <si>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</si>
  <si>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</si>
  <si>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</si>
  <si>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</si>
  <si>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10422</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</si>
  <si>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</si>
  <si>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</si>
  <si>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</si>
  <si>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</si>
  <si>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</si>
  <si>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</si>
  <si>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</si>
  <si>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</si>
  <si>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</si>
  <si>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</si>
  <si>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</si>
  <si>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</si>
  <si>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Vietnam</t>
  </si>
  <si>
    <t>Da Nang - Saigon</t>
  </si>
  <si>
    <t>Boeing B-727-121C</t>
  </si>
  <si>
    <t>XV-NJC</t>
  </si>
  <si>
    <t>19819</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</si>
  <si>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</si>
  <si>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</si>
  <si>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</si>
  <si>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</si>
  <si>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</si>
  <si>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</si>
  <si>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</si>
  <si>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</si>
  <si>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</si>
  <si>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</si>
  <si>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</si>
  <si>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</si>
  <si>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</si>
  <si>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</si>
  <si>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</si>
  <si>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</si>
  <si>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</si>
  <si>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</si>
  <si>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</si>
  <si>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</si>
  <si>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</si>
  <si>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</si>
  <si>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</si>
  <si>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</si>
  <si>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</si>
  <si>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</si>
  <si>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</si>
  <si>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</si>
  <si>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</si>
  <si>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</si>
  <si>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</si>
  <si>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</si>
  <si>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</si>
  <si>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</si>
  <si>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</si>
  <si>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</si>
  <si>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</si>
  <si>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</si>
  <si>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</si>
  <si>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</si>
  <si>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</si>
  <si>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</si>
  <si>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</si>
  <si>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</si>
  <si>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</si>
  <si>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</si>
  <si>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</si>
  <si>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</si>
  <si>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</si>
  <si>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</si>
  <si>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</si>
  <si>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</si>
  <si>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</si>
  <si>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</si>
  <si>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</si>
  <si>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</si>
  <si>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</si>
  <si>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</si>
  <si>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</si>
  <si>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</si>
  <si>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</si>
  <si>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Willow Air Service - Air Taxi</t>
  </si>
  <si>
    <t>Willow, AK - Local</t>
  </si>
  <si>
    <t>N2580P</t>
  </si>
  <si>
    <t>Failed to maintain flying speed while in the initial climb. Stalled and crashed. Incorrect trim setting. Plane overloaded.</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</si>
  <si>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</si>
  <si>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</si>
  <si>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</si>
  <si>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</si>
  <si>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</si>
  <si>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</si>
  <si>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</si>
  <si>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</si>
  <si>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</si>
  <si>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</si>
  <si>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</si>
  <si>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</si>
  <si>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</si>
  <si>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 ArctiOil</t>
  </si>
  <si>
    <t>Lockheed 188PF Electra</t>
  </si>
  <si>
    <t>C-FPAB</t>
  </si>
  <si>
    <t>1141</t>
  </si>
  <si>
    <t>Crashed into the sea 2 miles short of the runway.</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</si>
  <si>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</si>
  <si>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</si>
  <si>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</si>
  <si>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</si>
  <si>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</si>
  <si>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</si>
  <si>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</si>
  <si>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</si>
  <si>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</si>
  <si>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</si>
  <si>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</si>
  <si>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</si>
  <si>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</si>
  <si>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</si>
  <si>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</si>
  <si>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</si>
  <si>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</si>
  <si>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</si>
  <si>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</si>
  <si>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</si>
  <si>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</si>
  <si>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</si>
  <si>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</si>
  <si>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The aircraft stalled and crashed during takeoff. The wing flaps were not extended. First fatal Boeing 747 accident to occur.</t>
  </si>
  <si>
    <t>Alpa Servicios Aéreos</t>
  </si>
  <si>
    <t>Cessna 500 Citation I</t>
  </si>
  <si>
    <t>EC-CGG</t>
  </si>
  <si>
    <t>500-0108</t>
  </si>
  <si>
    <t>19:26</t>
  </si>
  <si>
    <t>Bear Mountain,  Thiells, New York</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</si>
  <si>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</si>
  <si>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</si>
  <si>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</si>
  <si>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</si>
  <si>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</si>
  <si>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</si>
  <si>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</si>
  <si>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</si>
  <si>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</si>
  <si>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</si>
  <si>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</si>
  <si>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</si>
  <si>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</si>
  <si>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</si>
  <si>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</si>
  <si>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</si>
  <si>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</si>
  <si>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</si>
  <si>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</si>
  <si>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</si>
  <si>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</si>
  <si>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</si>
  <si>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1125</t>
  </si>
  <si>
    <t>Near MoHoa, South Vietnam</t>
  </si>
  <si>
    <t>Shot down by a surface-to-air missile.</t>
  </si>
  <si>
    <t>Bukhara, Uzbekistan</t>
  </si>
  <si>
    <t>Yakovlev 40</t>
  </si>
  <si>
    <t>CCCP-87630</t>
  </si>
  <si>
    <t>9131119</t>
  </si>
  <si>
    <t>Overran the runway and hit a dyke while attempting to take off. Elevator lock not removed.</t>
  </si>
  <si>
    <t>Maturin, Venezuela</t>
  </si>
  <si>
    <t>Aerovias Venezolanas SA (Venezuela)</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</si>
  <si>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</si>
  <si>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</si>
  <si>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</si>
  <si>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</si>
  <si>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</si>
  <si>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</si>
  <si>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</si>
  <si>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</si>
  <si>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</si>
  <si>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Carpathian Mts., near Sibiu, Romania</t>
  </si>
  <si>
    <t>Antonov AN-24RV</t>
  </si>
  <si>
    <t>YR-AMD</t>
  </si>
  <si>
    <t>27307606</t>
  </si>
  <si>
    <t>Crashed into Lotru mountains.</t>
  </si>
  <si>
    <t>CCCP-45037</t>
  </si>
  <si>
    <t>351002</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</si>
  <si>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</si>
  <si>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</si>
  <si>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</si>
  <si>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</si>
  <si>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</si>
  <si>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</si>
  <si>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</si>
  <si>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</si>
  <si>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</si>
  <si>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</si>
  <si>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</si>
  <si>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</si>
  <si>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</si>
  <si>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</si>
  <si>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</si>
  <si>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140</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</si>
  <si>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</si>
  <si>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</si>
  <si>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</si>
  <si>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</si>
  <si>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</si>
  <si>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</si>
  <si>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</si>
  <si>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</si>
  <si>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</si>
  <si>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</si>
  <si>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</si>
  <si>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</si>
  <si>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</si>
  <si>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Juneau, AK - Return</t>
  </si>
  <si>
    <t>N1944</t>
  </si>
  <si>
    <t>The aircraft disappeared after attempting to return to Juneau. Not found. Probable cause unknown.</t>
  </si>
  <si>
    <t>Budapest, Hunary</t>
  </si>
  <si>
    <t>Berlin - Budapest</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</si>
  <si>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</si>
  <si>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</si>
  <si>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</si>
  <si>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Sam Neva,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</si>
  <si>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</si>
  <si>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</si>
  <si>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</si>
  <si>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</si>
  <si>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</si>
  <si>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Aérea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</si>
  <si>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</si>
  <si>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</si>
  <si>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</si>
  <si>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</si>
  <si>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</si>
  <si>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</si>
  <si>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</si>
  <si>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</si>
  <si>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</si>
  <si>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</si>
  <si>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</si>
  <si>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</si>
  <si>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</si>
  <si>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</si>
  <si>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</si>
  <si>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</si>
  <si>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</si>
  <si>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</si>
  <si>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</si>
  <si>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</si>
  <si>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</si>
  <si>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</si>
  <si>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</si>
  <si>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</si>
  <si>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</si>
  <si>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</si>
  <si>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</si>
  <si>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</si>
  <si>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</si>
  <si>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</si>
  <si>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</si>
  <si>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</si>
  <si>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</si>
  <si>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</si>
  <si>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</si>
  <si>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</si>
  <si>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</si>
  <si>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</si>
  <si>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</si>
  <si>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</si>
  <si>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</si>
  <si>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</si>
  <si>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</si>
  <si>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</si>
  <si>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</si>
  <si>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</si>
  <si>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</si>
  <si>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</si>
  <si>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</si>
  <si>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</si>
  <si>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</si>
  <si>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</si>
  <si>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</si>
  <si>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</si>
  <si>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</si>
  <si>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</si>
  <si>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</si>
  <si>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Quilcene, Washington</t>
  </si>
  <si>
    <t>Clark AFB - Japan</t>
  </si>
  <si>
    <t>Lockheed C-141A (L.300)</t>
  </si>
  <si>
    <t>64-0641</t>
  </si>
  <si>
    <t>6054</t>
  </si>
  <si>
    <t>The aircraft struck a ridge of  Mt. Constance in OlympiNational Park. Faulty clearance by the ATC after misidentifying the C-141 as another aircraft.</t>
  </si>
  <si>
    <t>Tan Son AFB - Clark AFB</t>
  </si>
  <si>
    <t>Lockheed C-5A Galaxy</t>
  </si>
  <si>
    <t>68-218</t>
  </si>
  <si>
    <t>0021</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</si>
  <si>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</si>
  <si>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</si>
  <si>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</si>
  <si>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</si>
  <si>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</si>
  <si>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</si>
  <si>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</si>
  <si>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</si>
  <si>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</si>
  <si>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</si>
  <si>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</si>
  <si>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</si>
  <si>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</si>
  <si>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</si>
  <si>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</si>
  <si>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</si>
  <si>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</si>
  <si>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</si>
  <si>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</si>
  <si>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</si>
  <si>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</si>
  <si>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</si>
  <si>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</si>
  <si>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</si>
  <si>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</si>
  <si>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</si>
  <si>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</si>
  <si>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</si>
  <si>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</si>
  <si>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</si>
  <si>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</si>
  <si>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</si>
  <si>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</si>
  <si>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</si>
  <si>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</si>
  <si>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</si>
  <si>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</si>
  <si>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</si>
  <si>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</si>
  <si>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</si>
  <si>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</si>
  <si>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</si>
  <si>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</si>
  <si>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</si>
  <si>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</si>
  <si>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</si>
  <si>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</si>
  <si>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</si>
  <si>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</si>
  <si>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</si>
  <si>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</si>
  <si>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</si>
  <si>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</si>
  <si>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</si>
  <si>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</si>
  <si>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</si>
  <si>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</si>
  <si>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</si>
  <si>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</si>
  <si>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</si>
  <si>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</si>
  <si>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</si>
  <si>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</si>
  <si>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</si>
  <si>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</si>
  <si>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</si>
  <si>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FAC-970</t>
  </si>
  <si>
    <t>19730</t>
  </si>
  <si>
    <t>Aerovias Condor</t>
  </si>
  <si>
    <t>Bogota  - Barranquilla</t>
  </si>
  <si>
    <t>Lockheed L-188AF Electra</t>
  </si>
  <si>
    <t>HK-1976</t>
  </si>
  <si>
    <t>1087</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</si>
  <si>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</si>
  <si>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</si>
  <si>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</si>
  <si>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</si>
  <si>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</si>
  <si>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</si>
  <si>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</si>
  <si>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</si>
  <si>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</si>
  <si>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</si>
  <si>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</si>
  <si>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</si>
  <si>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9442037</t>
  </si>
  <si>
    <t>The aircraft struck a mountain after an attempted go-around.</t>
  </si>
  <si>
    <t>Imlay City, Michigan</t>
  </si>
  <si>
    <t>Exercise</t>
  </si>
  <si>
    <t>57-0454</t>
  </si>
  <si>
    <t>3161</t>
  </si>
  <si>
    <t>Crashed while flying low in an exercise in formation. Propeller separation.</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</si>
  <si>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</si>
  <si>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</si>
  <si>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</si>
  <si>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</si>
  <si>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</si>
  <si>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</si>
  <si>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</si>
  <si>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</si>
  <si>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</si>
  <si>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</si>
  <si>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</si>
  <si>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</si>
  <si>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</si>
  <si>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412</t>
  </si>
  <si>
    <t>The plane was unable to land at Ilopango, El Salvador to refuel because of adverse weather conditions. The plane most likely ran out of fuel and crashed into the PacifiOcean.</t>
  </si>
  <si>
    <t>426</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</si>
  <si>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</si>
  <si>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</si>
  <si>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</si>
  <si>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</si>
  <si>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Krasnovodsk, USSR</t>
  </si>
  <si>
    <t>CCCP-87323</t>
  </si>
  <si>
    <t>9330230</t>
  </si>
  <si>
    <t>Crash during pool visibility and weather conditions.</t>
  </si>
  <si>
    <t>Prague, Czechoslovakia - Damascus, Syria</t>
  </si>
  <si>
    <t>OK-DBF</t>
  </si>
  <si>
    <t>31502</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</si>
  <si>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</si>
  <si>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</si>
  <si>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</si>
  <si>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</si>
  <si>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</si>
  <si>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</si>
  <si>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Off Punta Amapala, El Salvador</t>
  </si>
  <si>
    <t>Crashed into the PacifiOcean after running out of fuel after diverting to an alternate airport.</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</si>
  <si>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</si>
  <si>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</si>
  <si>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</si>
  <si>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</si>
  <si>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</si>
  <si>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</si>
  <si>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</si>
  <si>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</si>
  <si>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</si>
  <si>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</si>
  <si>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</si>
  <si>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</si>
  <si>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</si>
  <si>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</si>
  <si>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</si>
  <si>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</si>
  <si>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</si>
  <si>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</si>
  <si>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</si>
  <si>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</si>
  <si>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</si>
  <si>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</si>
  <si>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</si>
  <si>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</si>
  <si>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</si>
  <si>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</si>
  <si>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</si>
  <si>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</si>
  <si>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</si>
  <si>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</si>
  <si>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</si>
  <si>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</si>
  <si>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</si>
  <si>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</si>
  <si>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</si>
  <si>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</si>
  <si>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</si>
  <si>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</si>
  <si>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</si>
  <si>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</si>
  <si>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</si>
  <si>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</si>
  <si>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</si>
  <si>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</si>
  <si>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</si>
  <si>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</si>
  <si>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</si>
  <si>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</si>
  <si>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</si>
  <si>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</si>
  <si>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</si>
  <si>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</si>
  <si>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</si>
  <si>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</si>
  <si>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</si>
  <si>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</si>
  <si>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</si>
  <si>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</si>
  <si>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13:02</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</si>
  <si>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</si>
  <si>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</si>
  <si>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</si>
  <si>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</si>
  <si>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</si>
  <si>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</si>
  <si>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</si>
  <si>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</si>
  <si>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</si>
  <si>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Caoba, Guatemala</t>
  </si>
  <si>
    <t>Uaxactun - Flores</t>
  </si>
  <si>
    <t>TG-AGA</t>
  </si>
  <si>
    <t>6142</t>
  </si>
  <si>
    <t>Crashed into mountainous jungle in poor visibility and heavy rain.</t>
  </si>
  <si>
    <t>Kharkov, Ukraine, USSR</t>
  </si>
  <si>
    <t>CCCP-46349</t>
  </si>
  <si>
    <t>97305708</t>
  </si>
  <si>
    <t>Near Novgorod (Russia</t>
  </si>
  <si>
    <t>CCCP-87458</t>
  </si>
  <si>
    <t>9431736</t>
  </si>
  <si>
    <t>Crashed into a build in fog while attempting to land. Pilot descended below MDA</t>
  </si>
  <si>
    <t>LZ-ANA</t>
  </si>
  <si>
    <t>67302707</t>
  </si>
  <si>
    <t>Near Bir Lahfan, Egypt</t>
  </si>
  <si>
    <t>Military - Israel  Air Force</t>
  </si>
  <si>
    <t>Lockheed C-130 Hercules</t>
  </si>
  <si>
    <t>011</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</si>
  <si>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</si>
  <si>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</si>
  <si>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</si>
  <si>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</si>
  <si>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</si>
  <si>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</si>
  <si>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</si>
  <si>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</si>
  <si>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</si>
  <si>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</si>
  <si>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</si>
  <si>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</si>
  <si>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</si>
  <si>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</si>
  <si>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</si>
  <si>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</si>
  <si>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</si>
  <si>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</si>
  <si>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</si>
  <si>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</si>
  <si>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</si>
  <si>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Near Al Qaysumah, Saudi Arabia</t>
  </si>
  <si>
    <t>438</t>
  </si>
  <si>
    <t>Beirut - Dubai</t>
  </si>
  <si>
    <t>Boeing B-720B-023B</t>
  </si>
  <si>
    <t>OD-AFT</t>
  </si>
  <si>
    <t>18020/165</t>
  </si>
  <si>
    <t>The aircraft broke-up at FL 370 and crashed in the desert. Detonation of an explosive device in the forward cargo compartment.</t>
  </si>
  <si>
    <t>Moscow - Vnukovo</t>
  </si>
  <si>
    <t>CCCP-45036</t>
  </si>
  <si>
    <t>3351001</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</si>
  <si>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</si>
  <si>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</si>
  <si>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</si>
  <si>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</si>
  <si>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</si>
  <si>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</si>
  <si>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</si>
  <si>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</si>
  <si>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</si>
  <si>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</si>
  <si>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</si>
  <si>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</si>
  <si>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Taxi Aereo el Venado</t>
  </si>
  <si>
    <t>Bogota - La Macarene</t>
  </si>
  <si>
    <t>HK-172</t>
  </si>
  <si>
    <t>10280</t>
  </si>
  <si>
    <t>Hit an 11,620 ft. mountain in poor weather.</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</si>
  <si>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</si>
  <si>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</si>
  <si>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</si>
  <si>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</si>
  <si>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</si>
  <si>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</si>
  <si>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</si>
  <si>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</si>
  <si>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</si>
  <si>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</si>
  <si>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</si>
  <si>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</si>
  <si>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</si>
  <si>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</si>
  <si>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Loja - Guayaquil</t>
  </si>
  <si>
    <t>Hawker Siddeley HS-748-246</t>
  </si>
  <si>
    <t>FAE-683</t>
  </si>
  <si>
    <t>1683</t>
  </si>
  <si>
    <t>The aircraft lost altitude and the right wing struck trees as the plane crashed in the Chillacocha mountain range at 9.000 ft. while en route.</t>
  </si>
  <si>
    <t>Near Shanghai, China</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</si>
  <si>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</si>
  <si>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</si>
  <si>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</si>
  <si>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</si>
  <si>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</si>
  <si>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</si>
  <si>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</si>
  <si>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</si>
  <si>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</si>
  <si>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</si>
  <si>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</si>
  <si>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</si>
  <si>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</si>
  <si>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</si>
  <si>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</si>
  <si>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</si>
  <si>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</si>
  <si>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</si>
  <si>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</si>
  <si>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</si>
  <si>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</si>
  <si>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</si>
  <si>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</si>
  <si>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</si>
  <si>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</si>
  <si>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</si>
  <si>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</si>
  <si>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</si>
  <si>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Hawk Inlet, Alaska</t>
  </si>
  <si>
    <t>Temsco Helicopter - Air Taxi</t>
  </si>
  <si>
    <t>N9172F</t>
  </si>
  <si>
    <t>Crashed while climbing to cruise altitude. Failed to maintain adequate rotor speed.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</si>
  <si>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</si>
  <si>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</si>
  <si>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</si>
  <si>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</si>
  <si>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</si>
  <si>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</si>
  <si>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</si>
  <si>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66600201</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</si>
  <si>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</si>
  <si>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</si>
  <si>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</si>
  <si>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</si>
  <si>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</si>
  <si>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</si>
  <si>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</si>
  <si>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</si>
  <si>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</si>
  <si>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</si>
  <si>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</si>
  <si>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Southeastern Bolivia</t>
  </si>
  <si>
    <t>Camiri - Itaguasurenda</t>
  </si>
  <si>
    <t>IAI Arava 201</t>
  </si>
  <si>
    <t>TAM-76</t>
  </si>
  <si>
    <t>Crashed in the jungle while en route</t>
  </si>
  <si>
    <t>Moscow - Yerevan</t>
  </si>
  <si>
    <t>CCCP-75408</t>
  </si>
  <si>
    <t>186009201</t>
  </si>
  <si>
    <t>The aircraft plunged to earth from FL 260. Electrical power failure of compass, gyros and auto pilot.</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</si>
  <si>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</si>
  <si>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</si>
  <si>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</si>
  <si>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</si>
  <si>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</si>
  <si>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</si>
  <si>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</si>
  <si>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</si>
  <si>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</si>
  <si>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</si>
  <si>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</si>
  <si>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</si>
  <si>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</si>
  <si>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</si>
  <si>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</si>
  <si>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</si>
  <si>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</si>
  <si>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</si>
  <si>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</si>
  <si>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</si>
  <si>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</si>
  <si>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</si>
  <si>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</si>
  <si>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</si>
  <si>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</si>
  <si>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</si>
  <si>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</si>
  <si>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</si>
  <si>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</si>
  <si>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</si>
  <si>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</si>
  <si>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</si>
  <si>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</si>
  <si>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</si>
  <si>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</si>
  <si>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</si>
  <si>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</si>
  <si>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</si>
  <si>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</si>
  <si>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</si>
  <si>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</si>
  <si>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</si>
  <si>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</si>
  <si>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</si>
  <si>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</si>
  <si>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</si>
  <si>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</si>
  <si>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</si>
  <si>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</si>
  <si>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</si>
  <si>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</si>
  <si>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</si>
  <si>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</si>
  <si>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</si>
  <si>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</si>
  <si>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</si>
  <si>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</si>
  <si>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</si>
  <si>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</si>
  <si>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</si>
  <si>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</si>
  <si>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</si>
  <si>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</si>
  <si>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</si>
  <si>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428</t>
  </si>
  <si>
    <t>The airplane crashed 1,000 meters beyond the runway after taking off with a failure of the No. 2 engine.</t>
  </si>
  <si>
    <t>Camuigan, Philippines</t>
  </si>
  <si>
    <t>RP-C2140</t>
  </si>
  <si>
    <t>450</t>
  </si>
  <si>
    <t>Kozani, Greece</t>
  </si>
  <si>
    <t>Athens - Larisa</t>
  </si>
  <si>
    <t>NAMC YS-11A-500</t>
  </si>
  <si>
    <t>SX-BBR</t>
  </si>
  <si>
    <t>2156</t>
  </si>
  <si>
    <t>The airliner crashed into mountainous terrain after being diverted to Kozani due to poor weather at Larissa.</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</si>
  <si>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</si>
  <si>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</si>
  <si>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</si>
  <si>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</si>
  <si>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</si>
  <si>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</si>
  <si>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</si>
  <si>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</si>
  <si>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57310108</t>
  </si>
  <si>
    <t>Went into a spin and crashed.</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</si>
  <si>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</si>
  <si>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</si>
  <si>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</si>
  <si>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</si>
  <si>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</si>
  <si>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</si>
  <si>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</si>
  <si>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</si>
  <si>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</si>
  <si>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</si>
  <si>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</si>
  <si>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</si>
  <si>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</si>
  <si>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</si>
  <si>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</si>
  <si>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</si>
  <si>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</si>
  <si>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</si>
  <si>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1007</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</si>
  <si>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</si>
  <si>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</si>
  <si>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</si>
  <si>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</si>
  <si>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</si>
  <si>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</si>
  <si>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</si>
  <si>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</si>
  <si>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</si>
  <si>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</si>
  <si>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</si>
  <si>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</si>
  <si>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</si>
  <si>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</si>
  <si>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</si>
  <si>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</si>
  <si>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</si>
  <si>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</si>
  <si>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</si>
  <si>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</si>
  <si>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</si>
  <si>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</si>
  <si>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</si>
  <si>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</si>
  <si>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</si>
  <si>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</si>
  <si>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</si>
  <si>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</si>
  <si>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</si>
  <si>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Prague - Bratislava</t>
  </si>
  <si>
    <t>Ilyushin IL-18L</t>
  </si>
  <si>
    <t>OK-NAB</t>
  </si>
  <si>
    <t>189001605</t>
  </si>
  <si>
    <t>The No. 3 engine failed during the approach and the No. 4 engine was feathered by mistake. The No. 4 engine was restarted but  the aircraft lost control and crashed into Zlaté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</si>
  <si>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</si>
  <si>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</si>
  <si>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</si>
  <si>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</si>
  <si>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</si>
  <si>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</si>
  <si>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</si>
  <si>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</si>
  <si>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</si>
  <si>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</si>
  <si>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</si>
  <si>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</si>
  <si>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</si>
  <si>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</si>
  <si>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</si>
  <si>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27344</t>
  </si>
  <si>
    <t>Crashed 15 minutes after taking off.</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</si>
  <si>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</si>
  <si>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</si>
  <si>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</si>
  <si>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</si>
  <si>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</si>
  <si>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</si>
  <si>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</si>
  <si>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</si>
  <si>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</si>
  <si>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</si>
  <si>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</si>
  <si>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</si>
  <si>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</si>
  <si>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</si>
  <si>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</si>
  <si>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</si>
  <si>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</si>
  <si>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</si>
  <si>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</si>
  <si>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</si>
  <si>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</si>
  <si>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</si>
  <si>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</si>
  <si>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</si>
  <si>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</si>
  <si>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</si>
  <si>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</si>
  <si>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Lajes, Azores, Portugal</t>
  </si>
  <si>
    <t>Military - Venezuelan Air Force</t>
  </si>
  <si>
    <t>Caracas - Praira da Vitoria</t>
  </si>
  <si>
    <t>7772</t>
  </si>
  <si>
    <t>4408</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</si>
  <si>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</si>
  <si>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</si>
  <si>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</si>
  <si>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</si>
  <si>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</si>
  <si>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</si>
  <si>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</si>
  <si>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</si>
  <si>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</si>
  <si>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</si>
  <si>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</si>
  <si>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</si>
  <si>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</si>
  <si>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</si>
  <si>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</si>
  <si>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</si>
  <si>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</si>
  <si>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</si>
  <si>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</si>
  <si>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Karatepe Mountains, Turkey</t>
  </si>
  <si>
    <t>Istanbul - Antalya</t>
  </si>
  <si>
    <t>Boeing B-727-2F2</t>
  </si>
  <si>
    <t>TC-JBH</t>
  </si>
  <si>
    <t>20982/1087</t>
  </si>
  <si>
    <t>The aircraft struck Mt. Karatepa during an approach to land. The crew attempted a landing at Isparta instead of Antalya.</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</si>
  <si>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</si>
  <si>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</si>
  <si>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</si>
  <si>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</si>
  <si>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</si>
  <si>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</si>
  <si>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</si>
  <si>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</si>
  <si>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Near Alpena, Michigan</t>
  </si>
  <si>
    <t>61-0296</t>
  </si>
  <si>
    <t>18203/518</t>
  </si>
  <si>
    <t>Flew into high terrain.</t>
  </si>
  <si>
    <t>Nairobi, Kenya</t>
  </si>
  <si>
    <t>Emirates Air Transport</t>
  </si>
  <si>
    <t>TZ-ARC</t>
  </si>
  <si>
    <t>45467/970</t>
  </si>
  <si>
    <t>Struck Mt. Kenya while descending to land. Descended prematurely.</t>
  </si>
  <si>
    <t>13:24</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</si>
  <si>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</si>
  <si>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</si>
  <si>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</si>
  <si>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</si>
  <si>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</si>
  <si>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</si>
  <si>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</si>
  <si>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</si>
  <si>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</si>
  <si>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</si>
  <si>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</si>
  <si>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</si>
  <si>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</si>
  <si>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</si>
  <si>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</si>
  <si>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</si>
  <si>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</si>
  <si>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</si>
  <si>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</si>
  <si>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</si>
  <si>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</si>
  <si>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</si>
  <si>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</si>
  <si>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</si>
  <si>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</si>
  <si>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</si>
  <si>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</si>
  <si>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Villavicencio - Cucuta</t>
  </si>
  <si>
    <t>HK-149</t>
  </si>
  <si>
    <t>4593</t>
  </si>
  <si>
    <t>The No. 1 engine failed and the plane crashed and burned when the left wing dropped and touched the runway.</t>
  </si>
  <si>
    <t>Near Petrolia, Brazil</t>
  </si>
  <si>
    <t>Nordeste Linhas Aéreas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</si>
  <si>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</si>
  <si>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</si>
  <si>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</si>
  <si>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</si>
  <si>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</si>
  <si>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</si>
  <si>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</si>
  <si>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</si>
  <si>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</si>
  <si>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</si>
  <si>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</si>
  <si>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</si>
  <si>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</si>
  <si>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</si>
  <si>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</si>
  <si>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</si>
  <si>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Eastville, Kisangani, Congo</t>
  </si>
  <si>
    <t>L-100-20</t>
  </si>
  <si>
    <t>C-FPWX</t>
  </si>
  <si>
    <t>4361</t>
  </si>
  <si>
    <t>Moscow - Leningrad</t>
  </si>
  <si>
    <t>CCCP-42471</t>
  </si>
  <si>
    <t>021204</t>
  </si>
  <si>
    <t>The plane crashed during takeoff in poor weather conditions.</t>
  </si>
  <si>
    <t>Grand Canyon Air - Air Taxi</t>
  </si>
  <si>
    <t>Grand Canyon, AZ - Denver, CO</t>
  </si>
  <si>
    <t>Piper PA-32-300</t>
  </si>
  <si>
    <t>N4125R</t>
  </si>
  <si>
    <t>The aircraft crashed while on final approach. An unrestrained German Shepard interfered with flight controls.</t>
  </si>
  <si>
    <t>23:26</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</si>
  <si>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</si>
  <si>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</si>
  <si>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</si>
  <si>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</si>
  <si>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</si>
  <si>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Kiev, USSR</t>
  </si>
  <si>
    <t>CCCP-46672</t>
  </si>
  <si>
    <t>47309604</t>
  </si>
  <si>
    <t>The flight crashed in fog while making a landing attempt.</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</si>
  <si>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</si>
  <si>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</si>
  <si>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</si>
  <si>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</si>
  <si>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</si>
  <si>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</si>
  <si>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</si>
  <si>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</si>
  <si>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</si>
  <si>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</si>
  <si>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</si>
  <si>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</si>
  <si>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</si>
  <si>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</si>
  <si>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</si>
  <si>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</si>
  <si>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</si>
  <si>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</si>
  <si>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</si>
  <si>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</si>
  <si>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</si>
  <si>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</si>
  <si>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</si>
  <si>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Near Alma Ata,  Kazakastan, USSR</t>
  </si>
  <si>
    <t>Novosibirsk - Alma Ata</t>
  </si>
  <si>
    <t>CCCP-42369</t>
  </si>
  <si>
    <t>86601203</t>
  </si>
  <si>
    <t>The aircraft was preparing to land when it was informed by the tower that its left engine was on fire. Shortly thereafter, the plane exploded and crashed 2 miles short of the runway.</t>
  </si>
  <si>
    <t>06:36</t>
  </si>
  <si>
    <t>Mosses Lake, WA - Tokyo, Japan</t>
  </si>
  <si>
    <t>Douglas DC-8</t>
  </si>
  <si>
    <t>JA8054</t>
  </si>
  <si>
    <t>46148/553</t>
  </si>
  <si>
    <t>The cargo plane crashed while attempting to take off. Alcoholiimpairment of captain. Flightcrew members did not prevent captain from attempting to fly. Blood alcohol of 0.21.</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</si>
  <si>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</si>
  <si>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</si>
  <si>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</si>
  <si>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</si>
  <si>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</si>
  <si>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</si>
  <si>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</si>
  <si>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</si>
  <si>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</si>
  <si>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</si>
  <si>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</si>
  <si>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</si>
  <si>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</si>
  <si>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</si>
  <si>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</si>
  <si>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</si>
  <si>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</si>
  <si>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Aéreos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</si>
  <si>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</si>
  <si>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</si>
  <si>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</si>
  <si>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</si>
  <si>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</si>
  <si>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</si>
  <si>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</si>
  <si>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</si>
  <si>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</si>
  <si>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The plane crashed after an aborted landing.</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</si>
  <si>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</si>
  <si>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</si>
  <si>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</si>
  <si>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</si>
  <si>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</si>
  <si>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</si>
  <si>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</si>
  <si>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</si>
  <si>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</si>
  <si>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</si>
  <si>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</si>
  <si>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</si>
  <si>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</si>
  <si>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</si>
  <si>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</si>
  <si>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</si>
  <si>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</si>
  <si>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</si>
  <si>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</si>
  <si>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</si>
  <si>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</si>
  <si>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</si>
  <si>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</si>
  <si>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</si>
  <si>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</si>
  <si>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</si>
  <si>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</si>
  <si>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</si>
  <si>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</si>
  <si>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</si>
  <si>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</si>
  <si>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</si>
  <si>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</si>
  <si>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</si>
  <si>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</si>
  <si>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</si>
  <si>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</si>
  <si>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Bainaha Valley, Indonesia</t>
  </si>
  <si>
    <t>Palu - Toli Toli</t>
  </si>
  <si>
    <t>PK-NUP</t>
  </si>
  <si>
    <t>486</t>
  </si>
  <si>
    <t>After spotting a mountain in front of him, the pilot applied full power and went into a steep climb. The plane stalled and crashed into trees.</t>
  </si>
  <si>
    <t>Near Zhadanof, Russia</t>
  </si>
  <si>
    <t>CCCP-87738</t>
  </si>
  <si>
    <t>9010310</t>
  </si>
  <si>
    <t>16:19</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</si>
  <si>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</si>
  <si>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</si>
  <si>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</si>
  <si>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</si>
  <si>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</si>
  <si>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</si>
  <si>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</si>
  <si>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</si>
  <si>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</si>
  <si>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</si>
  <si>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</si>
  <si>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</si>
  <si>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</si>
  <si>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</si>
  <si>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</si>
  <si>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</si>
  <si>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</si>
  <si>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</si>
  <si>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</si>
  <si>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</si>
  <si>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</si>
  <si>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</si>
  <si>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</si>
  <si>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</si>
  <si>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</si>
  <si>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</si>
  <si>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</si>
  <si>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</si>
  <si>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</si>
  <si>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</si>
  <si>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</si>
  <si>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</si>
  <si>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</si>
  <si>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</si>
  <si>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</si>
  <si>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</si>
  <si>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</si>
  <si>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</si>
  <si>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</si>
  <si>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Havana, Cuba</t>
  </si>
  <si>
    <t>Ilyushin IL-62M</t>
  </si>
  <si>
    <t>CCCP-86614</t>
  </si>
  <si>
    <t>51903</t>
  </si>
  <si>
    <t>Struck power lines and crashed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</si>
  <si>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</si>
  <si>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</si>
  <si>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</si>
  <si>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</si>
  <si>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</si>
  <si>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</si>
  <si>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</si>
  <si>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</si>
  <si>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</si>
  <si>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</si>
  <si>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Aérea Uruguaya</t>
  </si>
  <si>
    <t>Carrasco - Salto-Nueva Hesperides</t>
  </si>
  <si>
    <t>CX-BJE</t>
  </si>
  <si>
    <t>110083</t>
  </si>
  <si>
    <t>Crashed into trees while making an ILS approach.</t>
  </si>
  <si>
    <t>Off Wake Island</t>
  </si>
  <si>
    <t>Lockheed EC-130Q</t>
  </si>
  <si>
    <t>156176</t>
  </si>
  <si>
    <t>Crashed into the PacifiOcean and exploded moments after taking off from Wake Island Air Base. The plane rose no higher than 400 ft. before crashing one mile from the end of the runway.</t>
  </si>
  <si>
    <t>Off Kirovograd, Ukraine</t>
  </si>
  <si>
    <t>CCCP-46847</t>
  </si>
  <si>
    <t>27307505</t>
  </si>
  <si>
    <t>Crashed into the Black Sea shortly after taking off from Kirovograd.</t>
  </si>
  <si>
    <t>Near Cuangar, Angola</t>
  </si>
  <si>
    <t>Military - Angolan Air Force</t>
  </si>
  <si>
    <t>Shot down by rebels near the Namibia border as it took off.</t>
  </si>
  <si>
    <t>Jima, Ethiopia</t>
  </si>
  <si>
    <t>Tippi - Jima</t>
  </si>
  <si>
    <t>ET-ABF</t>
  </si>
  <si>
    <t>6069</t>
  </si>
  <si>
    <t>The cargo plane crashed into a mountainside in poor weather, visibility and rain showers.</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</si>
  <si>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</si>
  <si>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</si>
  <si>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</si>
  <si>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</si>
  <si>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</si>
  <si>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</si>
  <si>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</si>
  <si>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</si>
  <si>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</si>
  <si>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</si>
  <si>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</si>
  <si>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</si>
  <si>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</si>
  <si>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</si>
  <si>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</si>
  <si>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</si>
  <si>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</si>
  <si>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</si>
  <si>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</si>
  <si>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</si>
  <si>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</si>
  <si>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</si>
  <si>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</si>
  <si>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</si>
  <si>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</si>
  <si>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</si>
  <si>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</si>
  <si>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</si>
  <si>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</si>
  <si>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</si>
  <si>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</si>
  <si>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</si>
  <si>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</si>
  <si>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</si>
  <si>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</si>
  <si>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</si>
  <si>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</si>
  <si>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</si>
  <si>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</si>
  <si>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</si>
  <si>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</si>
  <si>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</si>
  <si>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</si>
  <si>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</si>
  <si>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</si>
  <si>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</si>
  <si>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Monarch Aviation</t>
  </si>
  <si>
    <t>N8817E</t>
  </si>
  <si>
    <t>The cargo plane took off struck trees, crashed and burned.</t>
  </si>
  <si>
    <t>Deadhorse, AK - Eskimo Island, AK</t>
  </si>
  <si>
    <t>N59382</t>
  </si>
  <si>
    <t>Crashed while en route. Equipped with emergency floats but aircraft and those aboard never recovered.</t>
  </si>
  <si>
    <t>Kona, Hawaii</t>
  </si>
  <si>
    <t>Island Airways</t>
  </si>
  <si>
    <t>Honolulu - Kona</t>
  </si>
  <si>
    <t>Shorts SC-7 Skyvan 3-200</t>
  </si>
  <si>
    <t>N4917</t>
  </si>
  <si>
    <t>SH-1850</t>
  </si>
  <si>
    <t>The cargo plane stalled, went into a spin and crashed short of the runway. Failure to maintain flying speed.</t>
  </si>
  <si>
    <t>00:35</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</si>
  <si>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</si>
  <si>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</si>
  <si>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</si>
  <si>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</si>
  <si>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</si>
  <si>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09:10</t>
  </si>
  <si>
    <t>Minto Lake, Alaska</t>
  </si>
  <si>
    <t>Wright Air Service - Air Taxi</t>
  </si>
  <si>
    <t>Minto Lake, AK - Fairbanks, AK</t>
  </si>
  <si>
    <t>Helo 295</t>
  </si>
  <si>
    <t>N99798</t>
  </si>
  <si>
    <t>1441</t>
  </si>
  <si>
    <t>Collided with a Cessna 185 while climbing to cruise. Failed to see and void other aircraft.</t>
  </si>
  <si>
    <t>Near Cuenca, Ecuador</t>
  </si>
  <si>
    <t>Servicios Aereos Nacionales Airways</t>
  </si>
  <si>
    <t>Vickers Viscount 764D</t>
  </si>
  <si>
    <t>HC-BCL</t>
  </si>
  <si>
    <t>185</t>
  </si>
  <si>
    <t>Struck a mountain peak in the Cajas mountains  in poor weather . Flying VFR in IFR conditions.</t>
  </si>
  <si>
    <t>14:52</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</si>
  <si>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</si>
  <si>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</si>
  <si>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</si>
  <si>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</si>
  <si>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</si>
  <si>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</si>
  <si>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</si>
  <si>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</si>
  <si>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</si>
  <si>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</si>
  <si>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</si>
  <si>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</si>
  <si>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</si>
  <si>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</si>
  <si>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</si>
  <si>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</si>
  <si>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</si>
  <si>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</si>
  <si>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</si>
  <si>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</si>
  <si>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</si>
  <si>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</si>
  <si>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</si>
  <si>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</si>
  <si>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</si>
  <si>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</si>
  <si>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</si>
  <si>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</si>
  <si>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</si>
  <si>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</si>
  <si>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</si>
  <si>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</si>
  <si>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</si>
  <si>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</si>
  <si>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</si>
  <si>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</si>
  <si>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</si>
  <si>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</si>
  <si>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</si>
  <si>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</si>
  <si>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</si>
  <si>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</si>
  <si>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</si>
  <si>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</si>
  <si>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</si>
  <si>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</si>
  <si>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</si>
  <si>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</si>
  <si>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</si>
  <si>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</si>
  <si>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</si>
  <si>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</si>
  <si>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</si>
  <si>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</si>
  <si>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</si>
  <si>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</si>
  <si>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</si>
  <si>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</si>
  <si>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</si>
  <si>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</si>
  <si>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</si>
  <si>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</si>
  <si>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</si>
  <si>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</si>
  <si>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</si>
  <si>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</si>
  <si>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</si>
  <si>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21:48</t>
  </si>
  <si>
    <t>Near Funchal, Island of Madeira, Portugal</t>
  </si>
  <si>
    <t>TAP (Air Portugal)</t>
  </si>
  <si>
    <t>425</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</si>
  <si>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</si>
  <si>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</si>
  <si>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</si>
  <si>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</si>
  <si>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</si>
  <si>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</si>
  <si>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</si>
  <si>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</si>
  <si>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</si>
  <si>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</si>
  <si>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Near Point Hope, Alaska</t>
  </si>
  <si>
    <t>Munz Northern Airlines</t>
  </si>
  <si>
    <t>Britten-Norman BN-2A-8 Islander</t>
  </si>
  <si>
    <t>N36MN</t>
  </si>
  <si>
    <t>546</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</si>
  <si>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</si>
  <si>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</si>
  <si>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</si>
  <si>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</si>
  <si>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</si>
  <si>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</si>
  <si>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</si>
  <si>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</si>
  <si>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</si>
  <si>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</si>
  <si>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</si>
  <si>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</si>
  <si>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</si>
  <si>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</si>
  <si>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</si>
  <si>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</si>
  <si>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</si>
  <si>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</si>
  <si>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</si>
  <si>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</si>
  <si>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</si>
  <si>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</si>
  <si>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</si>
  <si>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</si>
  <si>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</si>
  <si>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</si>
  <si>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</si>
  <si>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</si>
  <si>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</si>
  <si>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</si>
  <si>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</si>
  <si>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</si>
  <si>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27307602</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</si>
  <si>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</si>
  <si>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</si>
  <si>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</si>
  <si>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</si>
  <si>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</si>
  <si>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</si>
  <si>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</si>
  <si>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</si>
  <si>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</si>
  <si>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</si>
  <si>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</si>
  <si>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</si>
  <si>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</si>
  <si>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</si>
  <si>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</si>
  <si>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</si>
  <si>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</si>
  <si>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</si>
  <si>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</si>
  <si>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</si>
  <si>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</si>
  <si>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</si>
  <si>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200</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</si>
  <si>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</si>
  <si>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</si>
  <si>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</si>
  <si>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</si>
  <si>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</si>
  <si>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07:48</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</si>
  <si>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</si>
  <si>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</si>
  <si>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</si>
  <si>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</si>
  <si>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</si>
  <si>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</si>
  <si>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</si>
  <si>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</si>
  <si>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</si>
  <si>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</si>
  <si>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</si>
  <si>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</si>
  <si>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</si>
  <si>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</si>
  <si>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</si>
  <si>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</si>
  <si>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</si>
  <si>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</si>
  <si>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</si>
  <si>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</si>
  <si>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</si>
  <si>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</si>
  <si>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</si>
  <si>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</si>
  <si>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</si>
  <si>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</si>
  <si>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</si>
  <si>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</si>
  <si>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</si>
  <si>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</si>
  <si>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</si>
  <si>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</si>
  <si>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</si>
  <si>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</si>
  <si>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</si>
  <si>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</si>
  <si>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</si>
  <si>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</si>
  <si>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</si>
  <si>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</si>
  <si>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</si>
  <si>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</si>
  <si>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</si>
  <si>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</si>
  <si>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</si>
  <si>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</si>
  <si>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</si>
  <si>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</si>
  <si>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</si>
  <si>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</si>
  <si>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</si>
  <si>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</si>
  <si>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</si>
  <si>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</si>
  <si>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</si>
  <si>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</si>
  <si>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</si>
  <si>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</si>
  <si>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</si>
  <si>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</si>
  <si>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</si>
  <si>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</si>
  <si>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</si>
  <si>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</si>
  <si>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</si>
  <si>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</si>
  <si>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</si>
  <si>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</si>
  <si>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</si>
  <si>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</si>
  <si>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</si>
  <si>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</si>
  <si>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</si>
  <si>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</si>
  <si>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</si>
  <si>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</si>
  <si>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</si>
  <si>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</si>
  <si>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</si>
  <si>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</si>
  <si>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</si>
  <si>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</si>
  <si>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</si>
  <si>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</si>
  <si>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</si>
  <si>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</si>
  <si>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</si>
  <si>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</si>
  <si>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</si>
  <si>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46904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</si>
  <si>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</si>
  <si>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</si>
  <si>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</si>
  <si>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</si>
  <si>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</si>
  <si>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</si>
  <si>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</si>
  <si>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</si>
  <si>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</si>
  <si>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</si>
  <si>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</si>
  <si>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</si>
  <si>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</si>
  <si>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</si>
  <si>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</si>
  <si>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</si>
  <si>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</si>
  <si>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</si>
  <si>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</si>
  <si>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</si>
  <si>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</si>
  <si>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</si>
  <si>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</si>
  <si>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</si>
  <si>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</si>
  <si>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</si>
  <si>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</si>
  <si>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</si>
  <si>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</si>
  <si>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</si>
  <si>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</si>
  <si>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</si>
  <si>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</si>
  <si>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</si>
  <si>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</si>
  <si>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</si>
  <si>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</si>
  <si>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</si>
  <si>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</si>
  <si>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</si>
  <si>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</si>
  <si>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</si>
  <si>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</si>
  <si>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</si>
  <si>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</si>
  <si>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</si>
  <si>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</si>
  <si>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</si>
  <si>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</si>
  <si>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</si>
  <si>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</si>
  <si>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</si>
  <si>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</si>
  <si>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</si>
  <si>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</si>
  <si>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</si>
  <si>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</si>
  <si>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</si>
  <si>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</si>
  <si>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</si>
  <si>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</si>
  <si>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</si>
  <si>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</si>
  <si>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</si>
  <si>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</si>
  <si>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</si>
  <si>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</si>
  <si>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</si>
  <si>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</si>
  <si>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</si>
  <si>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</si>
  <si>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</si>
  <si>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Whittier, AK</t>
  </si>
  <si>
    <t>Alaska Travel</t>
  </si>
  <si>
    <t>Anchorage, AK - Whittier, AK</t>
  </si>
  <si>
    <t>N37741</t>
  </si>
  <si>
    <t>The float plane flew into a blind canyon and crashed into water. Continued VFR flight into adverse weather conditions.</t>
  </si>
  <si>
    <t>Pensacola, Florida</t>
  </si>
  <si>
    <t>Miami, FL - Pensacola, FL - Mobile, AL</t>
  </si>
  <si>
    <t>Boeing B-727-235</t>
  </si>
  <si>
    <t>N4744</t>
  </si>
  <si>
    <t>19464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</si>
  <si>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</si>
  <si>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</si>
  <si>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</si>
  <si>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</si>
  <si>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</si>
  <si>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</si>
  <si>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CCCP-85169</t>
  </si>
  <si>
    <t>76A-169</t>
  </si>
  <si>
    <t>The flight engineer accidentally shut off the automatitransferring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</si>
  <si>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</si>
  <si>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</si>
  <si>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</si>
  <si>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</si>
  <si>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</si>
  <si>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</si>
  <si>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Toronto - Winnipeg</t>
  </si>
  <si>
    <t>C-FTLV</t>
  </si>
  <si>
    <t>47197</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</si>
  <si>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</si>
  <si>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</si>
  <si>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</si>
  <si>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</si>
  <si>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</si>
  <si>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</si>
  <si>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</si>
  <si>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</si>
  <si>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</si>
  <si>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</si>
  <si>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</si>
  <si>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</si>
  <si>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</si>
  <si>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</si>
  <si>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</si>
  <si>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</si>
  <si>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</si>
  <si>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</si>
  <si>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</si>
  <si>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</si>
  <si>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</si>
  <si>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</si>
  <si>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</si>
  <si>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</si>
  <si>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</si>
  <si>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</si>
  <si>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</si>
  <si>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</si>
  <si>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</si>
  <si>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</si>
  <si>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</si>
  <si>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</si>
  <si>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</si>
  <si>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</si>
  <si>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</si>
  <si>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</si>
  <si>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</si>
  <si>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</si>
  <si>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</si>
  <si>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</si>
  <si>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</si>
  <si>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</si>
  <si>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</si>
  <si>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</si>
  <si>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</si>
  <si>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</si>
  <si>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</si>
  <si>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</si>
  <si>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</si>
  <si>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</si>
  <si>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</si>
  <si>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</si>
  <si>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</si>
  <si>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</si>
  <si>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</si>
  <si>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</si>
  <si>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</si>
  <si>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</si>
  <si>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</si>
  <si>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</si>
  <si>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</si>
  <si>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</si>
  <si>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</si>
  <si>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</si>
  <si>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14:47</t>
  </si>
  <si>
    <t>Wrangell, Alaska</t>
  </si>
  <si>
    <t>Temesco Helicopter - Air Taxi</t>
  </si>
  <si>
    <t>Wrangell, AK - Return</t>
  </si>
  <si>
    <t>Soloy 12EJ3</t>
  </si>
  <si>
    <t>N5384V</t>
  </si>
  <si>
    <t>The helicopter experienced rotor failure. Undersized threads on anti-node bar.</t>
  </si>
  <si>
    <t>Paranaque, Philippines</t>
  </si>
  <si>
    <t>Laoag - Paranaque</t>
  </si>
  <si>
    <t>PH-FKY</t>
  </si>
  <si>
    <t>10328</t>
  </si>
  <si>
    <t>The domestiflight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</si>
  <si>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</si>
  <si>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</si>
  <si>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</si>
  <si>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</si>
  <si>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</si>
  <si>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</si>
  <si>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</si>
  <si>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</si>
  <si>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</si>
  <si>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</si>
  <si>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09:02</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</si>
  <si>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</si>
  <si>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</si>
  <si>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</si>
  <si>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</si>
  <si>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</si>
  <si>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</si>
  <si>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</si>
  <si>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</si>
  <si>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</si>
  <si>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</si>
  <si>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</si>
  <si>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</si>
  <si>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</si>
  <si>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</si>
  <si>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</si>
  <si>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</si>
  <si>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</si>
  <si>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</si>
  <si>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</si>
  <si>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</si>
  <si>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</si>
  <si>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</si>
  <si>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Sverdlovsk, Russia</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</si>
  <si>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</si>
  <si>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</si>
  <si>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</si>
  <si>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</si>
  <si>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</si>
  <si>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</si>
  <si>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</si>
  <si>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</si>
  <si>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</si>
  <si>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</si>
  <si>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</si>
  <si>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</si>
  <si>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</si>
  <si>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Gulf of Sivash, USSR</t>
  </si>
  <si>
    <t>CCCP-46327</t>
  </si>
  <si>
    <t>97305504</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</si>
  <si>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</si>
  <si>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</si>
  <si>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</si>
  <si>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</si>
  <si>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</si>
  <si>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</si>
  <si>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Belém, Brazil</t>
  </si>
  <si>
    <t>Taxi Aéreo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</si>
  <si>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</si>
  <si>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</si>
  <si>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</si>
  <si>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</si>
  <si>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</si>
  <si>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</si>
  <si>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</si>
  <si>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</si>
  <si>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</si>
  <si>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</si>
  <si>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</si>
  <si>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</si>
  <si>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</si>
  <si>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</si>
  <si>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</si>
  <si>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</si>
  <si>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</si>
  <si>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</si>
  <si>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</si>
  <si>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</si>
  <si>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</si>
  <si>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</si>
  <si>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</si>
  <si>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</si>
  <si>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</si>
  <si>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</si>
  <si>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</si>
  <si>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</si>
  <si>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</si>
  <si>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</si>
  <si>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</si>
  <si>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</si>
  <si>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</si>
  <si>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</si>
  <si>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</si>
  <si>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</si>
  <si>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</si>
  <si>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</si>
  <si>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</si>
  <si>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</si>
  <si>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</si>
  <si>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</si>
  <si>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</si>
  <si>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</si>
  <si>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</si>
  <si>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</si>
  <si>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</si>
  <si>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</si>
  <si>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</si>
  <si>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</si>
  <si>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</si>
  <si>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</si>
  <si>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</si>
  <si>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</si>
  <si>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</si>
  <si>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</si>
  <si>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</si>
  <si>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</si>
  <si>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</si>
  <si>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</si>
  <si>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</si>
  <si>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</si>
  <si>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</si>
  <si>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</si>
  <si>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</si>
  <si>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</si>
  <si>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</si>
  <si>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</si>
  <si>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</si>
  <si>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</si>
  <si>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Near Cinisi, Sicily, Italy</t>
  </si>
  <si>
    <t>4128</t>
  </si>
  <si>
    <t>I-DIKQ</t>
  </si>
  <si>
    <t>47227/334</t>
  </si>
  <si>
    <t>The aircraft crashed into ocean during a landing approach. Poor monitoring of altitudes and too early a transition from ILS to visual flight procedures.</t>
  </si>
  <si>
    <t>Turks &amp; Caicos Islands, Caribbean</t>
  </si>
  <si>
    <t>Haïti Air Inter</t>
  </si>
  <si>
    <t>Britten Norman BN-2A Islander</t>
  </si>
  <si>
    <t>HH-CNB</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</si>
  <si>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</si>
  <si>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</si>
  <si>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</si>
  <si>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</si>
  <si>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</si>
  <si>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</si>
  <si>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</si>
  <si>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</si>
  <si>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</si>
  <si>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Minsk, Russia</t>
  </si>
  <si>
    <t>Antonov AN-24N</t>
  </si>
  <si>
    <t>CCCP46807</t>
  </si>
  <si>
    <t>67302207</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</si>
  <si>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</si>
  <si>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</si>
  <si>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</si>
  <si>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</si>
  <si>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</si>
  <si>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</si>
  <si>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</si>
  <si>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</si>
  <si>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</si>
  <si>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</si>
  <si>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</si>
  <si>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</si>
  <si>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</si>
  <si>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</si>
  <si>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</si>
  <si>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</si>
  <si>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</si>
  <si>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</si>
  <si>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</si>
  <si>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</si>
  <si>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</si>
  <si>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</si>
  <si>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</si>
  <si>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</si>
  <si>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</si>
  <si>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</si>
  <si>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</si>
  <si>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Aéreas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</si>
  <si>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</si>
  <si>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</si>
  <si>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</si>
  <si>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</si>
  <si>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</si>
  <si>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</si>
  <si>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</si>
  <si>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</si>
  <si>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</si>
  <si>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</si>
  <si>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</si>
  <si>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</si>
  <si>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</si>
  <si>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</si>
  <si>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</si>
  <si>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</si>
  <si>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</si>
  <si>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</si>
  <si>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</si>
  <si>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</si>
  <si>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</si>
  <si>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</si>
  <si>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</si>
  <si>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</si>
  <si>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</si>
  <si>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</si>
  <si>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</si>
  <si>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</si>
  <si>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</si>
  <si>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</si>
  <si>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</si>
  <si>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</si>
  <si>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</si>
  <si>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</si>
  <si>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</si>
  <si>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</si>
  <si>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</si>
  <si>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</si>
  <si>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</si>
  <si>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</si>
  <si>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</si>
  <si>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</si>
  <si>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</si>
  <si>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</si>
  <si>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</si>
  <si>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</si>
  <si>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</si>
  <si>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</si>
  <si>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</si>
  <si>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</si>
  <si>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</si>
  <si>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</si>
  <si>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</si>
  <si>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</si>
  <si>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</si>
  <si>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</si>
  <si>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</si>
  <si>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</si>
  <si>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</si>
  <si>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</si>
  <si>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</si>
  <si>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Bejing, China</t>
  </si>
  <si>
    <t>Hawker Siddeley Trident 2E</t>
  </si>
  <si>
    <t>B-274</t>
  </si>
  <si>
    <t>2172</t>
  </si>
  <si>
    <t>The aircraft crashed into a factory after being stolen and flown by pilot who was not qualified to fly.</t>
  </si>
  <si>
    <t>19:44</t>
  </si>
  <si>
    <t>Moscow - Odessa</t>
  </si>
  <si>
    <t>CCCP-42444</t>
  </si>
  <si>
    <t>921001</t>
  </si>
  <si>
    <t>The aircarft crashed in freezing rain and fog shortly after taking off. The aircraft was overloaded. The pilot had very little experience flying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</si>
  <si>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</si>
  <si>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</si>
  <si>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</si>
  <si>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</si>
  <si>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</si>
  <si>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</si>
  <si>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</si>
  <si>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</si>
  <si>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</si>
  <si>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</si>
  <si>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</si>
  <si>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</si>
  <si>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</si>
  <si>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</si>
  <si>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</si>
  <si>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</si>
  <si>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</si>
  <si>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</si>
  <si>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</si>
  <si>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</si>
  <si>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</si>
  <si>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</si>
  <si>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Quebe-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</si>
  <si>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</si>
  <si>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</si>
  <si>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</si>
  <si>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</si>
  <si>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</si>
  <si>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</si>
  <si>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</si>
  <si>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</si>
  <si>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</si>
  <si>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</si>
  <si>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</si>
  <si>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</si>
  <si>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</si>
  <si>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</si>
  <si>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</si>
  <si>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</si>
  <si>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</si>
  <si>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</si>
  <si>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</si>
  <si>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</si>
  <si>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</si>
  <si>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</si>
  <si>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</si>
  <si>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</si>
  <si>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</si>
  <si>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</si>
  <si>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</si>
  <si>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</si>
  <si>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</si>
  <si>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</si>
  <si>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</si>
  <si>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Shungnak, Alaska</t>
  </si>
  <si>
    <t>Ambler Air Service</t>
  </si>
  <si>
    <t>Ambler, AK - Kobuk, AK</t>
  </si>
  <si>
    <t>N1690Z</t>
  </si>
  <si>
    <t>Crashed. Continued VFR flight into adverse weather conditions.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</si>
  <si>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</si>
  <si>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</si>
  <si>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</si>
  <si>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</si>
  <si>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</si>
  <si>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</si>
  <si>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</si>
  <si>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</si>
  <si>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</si>
  <si>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</si>
  <si>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</si>
  <si>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</si>
  <si>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</si>
  <si>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</si>
  <si>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</si>
  <si>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</si>
  <si>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</si>
  <si>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</si>
  <si>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</si>
  <si>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</si>
  <si>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14:51</t>
  </si>
  <si>
    <t>Skystream Airlines</t>
  </si>
  <si>
    <t>Positioning</t>
  </si>
  <si>
    <t>N454SA</t>
  </si>
  <si>
    <t>U- 54</t>
  </si>
  <si>
    <t>22:48</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</si>
  <si>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</si>
  <si>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</si>
  <si>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</si>
  <si>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</si>
  <si>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</si>
  <si>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</si>
  <si>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</si>
  <si>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</si>
  <si>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</si>
  <si>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</si>
  <si>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09:32</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</si>
  <si>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</si>
  <si>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</si>
  <si>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</si>
  <si>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</si>
  <si>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</si>
  <si>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</si>
  <si>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</si>
  <si>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</si>
  <si>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</si>
  <si>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</si>
  <si>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</si>
  <si>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</si>
  <si>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</si>
  <si>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</si>
  <si>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</si>
  <si>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</si>
  <si>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</si>
  <si>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</si>
  <si>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</si>
  <si>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</si>
  <si>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</si>
  <si>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</si>
  <si>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</si>
  <si>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</si>
  <si>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</si>
  <si>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</si>
  <si>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</si>
  <si>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</si>
  <si>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</si>
  <si>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</si>
  <si>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</si>
  <si>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</si>
  <si>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</si>
  <si>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</si>
  <si>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</si>
  <si>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760509</t>
  </si>
  <si>
    <t>Crashed due to engine failure on approach.</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</si>
  <si>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</si>
  <si>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</si>
  <si>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</si>
  <si>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</si>
  <si>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</si>
  <si>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</si>
  <si>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</si>
  <si>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</si>
  <si>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</si>
  <si>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</si>
  <si>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</si>
  <si>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</si>
  <si>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</si>
  <si>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</si>
  <si>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</si>
  <si>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</si>
  <si>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</si>
  <si>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</si>
  <si>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</si>
  <si>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</si>
  <si>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</si>
  <si>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</si>
  <si>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</si>
  <si>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</si>
  <si>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</si>
  <si>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</si>
  <si>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</si>
  <si>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</si>
  <si>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</si>
  <si>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</si>
  <si>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</si>
  <si>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</si>
  <si>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</si>
  <si>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</si>
  <si>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</si>
  <si>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</si>
  <si>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</si>
  <si>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</si>
  <si>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</si>
  <si>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</si>
  <si>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Near Kirsanov, Russia</t>
  </si>
  <si>
    <t>CCCP-45038</t>
  </si>
  <si>
    <t>3351003</t>
  </si>
  <si>
    <t>The aircraft lost control and crashed after an uncommanded flap extension at FL270.</t>
  </si>
  <si>
    <t>Bradley Air Services</t>
  </si>
  <si>
    <t>C-GROW</t>
  </si>
  <si>
    <t>415</t>
  </si>
  <si>
    <t>Crashed into a hill while making a turn during the approach.</t>
  </si>
  <si>
    <t>Andema, Russia</t>
  </si>
  <si>
    <t>CCCP-46269</t>
  </si>
  <si>
    <t>77303602</t>
  </si>
  <si>
    <t>Aerospatiale Corvette</t>
  </si>
  <si>
    <t>OY-SBS</t>
  </si>
  <si>
    <t>Crashed on approach after two engines failed leading to a loss of control of the aircraft.</t>
  </si>
  <si>
    <t>Off Taipei, Taiwan</t>
  </si>
  <si>
    <t>Boeing 707-324C</t>
  </si>
  <si>
    <t>B-1834</t>
  </si>
  <si>
    <t>18887/431</t>
  </si>
  <si>
    <t>Crashed into the sea after taking off.</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</si>
  <si>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</si>
  <si>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</si>
  <si>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</si>
  <si>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</si>
  <si>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</si>
  <si>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</si>
  <si>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</si>
  <si>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</si>
  <si>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</si>
  <si>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</si>
  <si>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</si>
  <si>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</si>
  <si>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</si>
  <si>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</si>
  <si>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</si>
  <si>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</si>
  <si>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</si>
  <si>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</si>
  <si>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</si>
  <si>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</si>
  <si>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</si>
  <si>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</si>
  <si>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</si>
  <si>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</si>
  <si>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</si>
  <si>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</si>
  <si>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</si>
  <si>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</si>
  <si>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</si>
  <si>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</si>
  <si>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</si>
  <si>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</si>
  <si>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</si>
  <si>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</si>
  <si>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</si>
  <si>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</si>
  <si>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</si>
  <si>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</si>
  <si>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</si>
  <si>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</si>
  <si>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</si>
  <si>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</si>
  <si>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</si>
  <si>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</si>
  <si>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</si>
  <si>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</si>
  <si>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</si>
  <si>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</si>
  <si>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</si>
  <si>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</si>
  <si>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</si>
  <si>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</si>
  <si>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</si>
  <si>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</si>
  <si>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</si>
  <si>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</si>
  <si>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</si>
  <si>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</si>
  <si>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</si>
  <si>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</si>
  <si>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</si>
  <si>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</si>
  <si>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</si>
  <si>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</si>
  <si>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</si>
  <si>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</si>
  <si>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630</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</si>
  <si>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</si>
  <si>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</si>
  <si>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</si>
  <si>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</si>
  <si>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</si>
  <si>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</si>
  <si>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</si>
  <si>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</si>
  <si>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</si>
  <si>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</si>
  <si>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</si>
  <si>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</si>
  <si>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</si>
  <si>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</si>
  <si>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</si>
  <si>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</si>
  <si>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</si>
  <si>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</si>
  <si>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</si>
  <si>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</si>
  <si>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</si>
  <si>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</si>
  <si>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</si>
  <si>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</si>
  <si>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</si>
  <si>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</si>
  <si>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</si>
  <si>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</si>
  <si>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</si>
  <si>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Takla Narrows, British Columbia, Canada</t>
  </si>
  <si>
    <t>Smithers Air Service</t>
  </si>
  <si>
    <t>C-FJIK</t>
  </si>
  <si>
    <t>02:03</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</si>
  <si>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</si>
  <si>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</si>
  <si>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</si>
  <si>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</si>
  <si>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</si>
  <si>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</si>
  <si>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</si>
  <si>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</si>
  <si>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</si>
  <si>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</si>
  <si>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</si>
  <si>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</si>
  <si>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</si>
  <si>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</si>
  <si>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</si>
  <si>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</si>
  <si>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</si>
  <si>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</si>
  <si>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</si>
  <si>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</si>
  <si>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</si>
  <si>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</si>
  <si>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</si>
  <si>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</si>
  <si>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</si>
  <si>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</si>
  <si>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</si>
  <si>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</si>
  <si>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</si>
  <si>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</si>
  <si>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</si>
  <si>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</si>
  <si>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</si>
  <si>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</si>
  <si>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</si>
  <si>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</si>
  <si>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</si>
  <si>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</si>
  <si>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</si>
  <si>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</si>
  <si>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</si>
  <si>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</si>
  <si>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</si>
  <si>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</si>
  <si>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</si>
  <si>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</si>
  <si>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</si>
  <si>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</si>
  <si>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</si>
  <si>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</si>
  <si>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474</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</si>
  <si>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</si>
  <si>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</si>
  <si>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</si>
  <si>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</si>
  <si>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</si>
  <si>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</si>
  <si>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</si>
  <si>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</si>
  <si>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</si>
  <si>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</si>
  <si>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</si>
  <si>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</si>
  <si>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</si>
  <si>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</si>
  <si>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</si>
  <si>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</si>
  <si>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</si>
  <si>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</si>
  <si>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</si>
  <si>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</si>
  <si>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</si>
  <si>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</si>
  <si>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</si>
  <si>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</si>
  <si>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</si>
  <si>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</si>
  <si>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</si>
  <si>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</si>
  <si>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</si>
  <si>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</si>
  <si>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</si>
  <si>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</si>
  <si>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</si>
  <si>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</si>
  <si>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</si>
  <si>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</si>
  <si>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</si>
  <si>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</si>
  <si>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</si>
  <si>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</si>
  <si>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</si>
  <si>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</si>
  <si>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</si>
  <si>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</si>
  <si>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</si>
  <si>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</si>
  <si>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</si>
  <si>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</si>
  <si>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</si>
  <si>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</si>
  <si>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</si>
  <si>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</si>
  <si>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</si>
  <si>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</si>
  <si>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</si>
  <si>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</si>
  <si>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</si>
  <si>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</si>
  <si>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</si>
  <si>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</si>
  <si>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</si>
  <si>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</si>
  <si>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</si>
  <si>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</si>
  <si>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</si>
  <si>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</si>
  <si>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</si>
  <si>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</si>
  <si>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</si>
  <si>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</si>
  <si>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</si>
  <si>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Deer Lake, Canada</t>
  </si>
  <si>
    <t>Tomahawk Airways</t>
  </si>
  <si>
    <t>C-FEIA</t>
  </si>
  <si>
    <t>Cuiaba, Brazil</t>
  </si>
  <si>
    <t>VoteTaxi Aéreo</t>
  </si>
  <si>
    <t>PT-JSC</t>
  </si>
  <si>
    <t>695</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</si>
  <si>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</si>
  <si>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</si>
  <si>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</si>
  <si>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</si>
  <si>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</si>
  <si>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</si>
  <si>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</si>
  <si>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Posht-i-Badam, Iran</t>
  </si>
  <si>
    <t>Lockheed EC-130E Hercules</t>
  </si>
  <si>
    <t>62-1809</t>
  </si>
  <si>
    <t>3770</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</si>
  <si>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</si>
  <si>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</si>
  <si>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</si>
  <si>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</si>
  <si>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</si>
  <si>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</si>
  <si>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</si>
  <si>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</si>
  <si>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</si>
  <si>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</si>
  <si>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</si>
  <si>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</si>
  <si>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</si>
  <si>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</si>
  <si>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</si>
  <si>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</si>
  <si>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</si>
  <si>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Near Rio Hacha, Colombia</t>
  </si>
  <si>
    <t>Transportes Aereos del Caribe</t>
  </si>
  <si>
    <t>Rio Hacha - Medellin</t>
  </si>
  <si>
    <t>Aerospatiale Caravelle 6R</t>
  </si>
  <si>
    <t>HK-1810</t>
  </si>
  <si>
    <t>165</t>
  </si>
  <si>
    <t>A fire and explosion took place 5 minutes after taking off. The explosion was possibly caused by a bomb placed in the rear section of the aircraft.</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</si>
  <si>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</si>
  <si>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</si>
  <si>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</si>
  <si>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</si>
  <si>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</si>
  <si>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</si>
  <si>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</si>
  <si>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</si>
  <si>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</si>
  <si>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</si>
  <si>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</si>
  <si>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</si>
  <si>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</si>
  <si>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</si>
  <si>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</si>
  <si>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</si>
  <si>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</si>
  <si>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</si>
  <si>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</si>
  <si>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</si>
  <si>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</si>
  <si>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</si>
  <si>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</si>
  <si>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</si>
  <si>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</si>
  <si>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15:46</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</si>
  <si>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</si>
  <si>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</si>
  <si>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</si>
  <si>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</si>
  <si>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</si>
  <si>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</si>
  <si>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</si>
  <si>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</si>
  <si>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</si>
  <si>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9910403</t>
  </si>
  <si>
    <t>11:06</t>
  </si>
  <si>
    <t>Lihue, Hawaii</t>
  </si>
  <si>
    <t>Aero PaLease - Air Taxi</t>
  </si>
  <si>
    <t>Honolulu, HI - Lihue, HI</t>
  </si>
  <si>
    <t>N2564Q</t>
  </si>
  <si>
    <t>Missed approach and crashed in fog and rain.  ATC failure to track flight to termination of radar service and advise of impending danger.</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</si>
  <si>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</si>
  <si>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</si>
  <si>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</si>
  <si>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</si>
  <si>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</si>
  <si>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</si>
  <si>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</si>
  <si>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</si>
  <si>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</si>
  <si>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</si>
  <si>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</si>
  <si>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</si>
  <si>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</si>
  <si>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</si>
  <si>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</si>
  <si>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</si>
  <si>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</si>
  <si>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</si>
  <si>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</si>
  <si>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</si>
  <si>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17:02</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</si>
  <si>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</si>
  <si>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</si>
  <si>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</si>
  <si>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</si>
  <si>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</si>
  <si>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</si>
  <si>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</si>
  <si>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</si>
  <si>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</si>
  <si>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</si>
  <si>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</si>
  <si>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</si>
  <si>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</si>
  <si>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</si>
  <si>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</si>
  <si>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</si>
  <si>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</si>
  <si>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</si>
  <si>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</si>
  <si>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</si>
  <si>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</si>
  <si>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</si>
  <si>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</si>
  <si>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</si>
  <si>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</si>
  <si>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</si>
  <si>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</si>
  <si>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</si>
  <si>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</si>
  <si>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</si>
  <si>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</si>
  <si>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</si>
  <si>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</si>
  <si>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</si>
  <si>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</si>
  <si>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The aircraft touched down in water 1,000 ft. short of the runway.</t>
  </si>
  <si>
    <t>Prospec</t>
  </si>
  <si>
    <t>PT-KAC</t>
  </si>
  <si>
    <t>644</t>
  </si>
  <si>
    <t>Sa Cabaneta, Spain</t>
  </si>
  <si>
    <t>Learjet 35A</t>
  </si>
  <si>
    <t>EC-DFA</t>
  </si>
  <si>
    <t>35-196</t>
  </si>
  <si>
    <t>Slamed into a mountain while on approach.</t>
  </si>
  <si>
    <t>Qatar, Qatar</t>
  </si>
  <si>
    <t>Dhahran - Karachi</t>
  </si>
  <si>
    <t>Lockheed L-1011-200</t>
  </si>
  <si>
    <t>HZ-AHJ</t>
  </si>
  <si>
    <t>1161</t>
  </si>
  <si>
    <t>Two passengers were sucked out of the plane after a tire exploded in the wheel well causing damage to the fuselage.</t>
  </si>
  <si>
    <t>Ramstein AFB, West Germany</t>
  </si>
  <si>
    <t>Ramstein AFB - Oslo, Norway</t>
  </si>
  <si>
    <t>69-6581</t>
  </si>
  <si>
    <t>4357</t>
  </si>
  <si>
    <t>Stalled, crashed shortly after taking off.</t>
  </si>
  <si>
    <t>Near Riyadh, Saudi Arabia</t>
  </si>
  <si>
    <t>Riyadh - Jeddah</t>
  </si>
  <si>
    <t>Lockheed 1011-200 TriStar</t>
  </si>
  <si>
    <t>HZ-AHK</t>
  </si>
  <si>
    <t>1169</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</si>
  <si>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</si>
  <si>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</si>
  <si>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</si>
  <si>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</si>
  <si>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</si>
  <si>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</si>
  <si>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</si>
  <si>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</si>
  <si>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</si>
  <si>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</si>
  <si>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</si>
  <si>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</si>
  <si>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</si>
  <si>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</si>
  <si>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</si>
  <si>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</si>
  <si>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</si>
  <si>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</si>
  <si>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</si>
  <si>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</si>
  <si>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</si>
  <si>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</si>
  <si>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</si>
  <si>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</si>
  <si>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Zaïroise</t>
  </si>
  <si>
    <t>Lockheed Hercules C-130</t>
  </si>
  <si>
    <t>9T-TCE</t>
  </si>
  <si>
    <t>4569</t>
  </si>
  <si>
    <t>Crashed on takeoff after losing one engine.</t>
  </si>
  <si>
    <t>Near Medina, Saudi Arabia</t>
  </si>
  <si>
    <t>Military - Royal Saudi Air Force</t>
  </si>
  <si>
    <t>453</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</si>
  <si>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</si>
  <si>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</si>
  <si>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</si>
  <si>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</si>
  <si>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</si>
  <si>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</si>
  <si>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</si>
  <si>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</si>
  <si>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</si>
  <si>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</si>
  <si>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</si>
  <si>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</si>
  <si>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</si>
  <si>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</si>
  <si>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</si>
  <si>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</si>
  <si>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Aérea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</si>
  <si>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</si>
  <si>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</si>
  <si>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</si>
  <si>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</si>
  <si>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</si>
  <si>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</si>
  <si>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</si>
  <si>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</si>
  <si>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</si>
  <si>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</si>
  <si>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</si>
  <si>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</si>
  <si>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</si>
  <si>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</si>
  <si>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</si>
  <si>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</si>
  <si>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</si>
  <si>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Undershot runway and crashed while landing in fog. Crew error.</t>
  </si>
  <si>
    <t>F.R. de la Direccion General de Ados</t>
  </si>
  <si>
    <t>HK-1221G</t>
  </si>
  <si>
    <t>9703</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</si>
  <si>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</si>
  <si>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</si>
  <si>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</si>
  <si>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</si>
  <si>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</si>
  <si>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</si>
  <si>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</si>
  <si>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</si>
  <si>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</si>
  <si>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</si>
  <si>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</si>
  <si>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</si>
  <si>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</si>
  <si>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</si>
  <si>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</si>
  <si>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</si>
  <si>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</si>
  <si>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</si>
  <si>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</si>
  <si>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</si>
  <si>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</si>
  <si>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</si>
  <si>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</si>
  <si>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</si>
  <si>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Tumut,, Australia</t>
  </si>
  <si>
    <t>Eagle Airways</t>
  </si>
  <si>
    <t>VH-EGU</t>
  </si>
  <si>
    <t>1030</t>
  </si>
  <si>
    <t>Crashed in mountains while en route.</t>
  </si>
  <si>
    <t>Mt. Elena, Colombia</t>
  </si>
  <si>
    <t>Florence - Neiva</t>
  </si>
  <si>
    <t>HK-1320</t>
  </si>
  <si>
    <t>Crashed in the jungle on a mountain peak. Flying VFR in meteorological conditions below minima.</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</si>
  <si>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</si>
  <si>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</si>
  <si>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</si>
  <si>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</si>
  <si>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</si>
  <si>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</si>
  <si>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</si>
  <si>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</si>
  <si>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</si>
  <si>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</si>
  <si>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</si>
  <si>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</si>
  <si>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</si>
  <si>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</si>
  <si>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</si>
  <si>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</si>
  <si>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</si>
  <si>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</si>
  <si>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</si>
  <si>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</si>
  <si>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</si>
  <si>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</si>
  <si>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</si>
  <si>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</si>
  <si>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</si>
  <si>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</si>
  <si>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</si>
  <si>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</si>
  <si>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</si>
  <si>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</si>
  <si>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</si>
  <si>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</si>
  <si>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</si>
  <si>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</si>
  <si>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</si>
  <si>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</si>
  <si>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</si>
  <si>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</si>
  <si>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</si>
  <si>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</si>
  <si>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</si>
  <si>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</si>
  <si>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</si>
  <si>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Failed to obtain flying speed on takeoff and crashed. Airframe icing. Pitot heat off.</t>
  </si>
  <si>
    <t>05:25</t>
  </si>
  <si>
    <t>Off Tabones Island  Philippines</t>
  </si>
  <si>
    <t>Lockheed MC-130E-Y</t>
  </si>
  <si>
    <t>64-0564</t>
  </si>
  <si>
    <t>4074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</si>
  <si>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</si>
  <si>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</si>
  <si>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</si>
  <si>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</si>
  <si>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</si>
  <si>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</si>
  <si>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</si>
  <si>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</si>
  <si>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</si>
  <si>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</si>
  <si>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</si>
  <si>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</si>
  <si>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</si>
  <si>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</si>
  <si>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</si>
  <si>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</si>
  <si>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</si>
  <si>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</si>
  <si>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</si>
  <si>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</si>
  <si>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</si>
  <si>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</si>
  <si>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</si>
  <si>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</si>
  <si>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</si>
  <si>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</si>
  <si>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</si>
  <si>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</si>
  <si>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</si>
  <si>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</si>
  <si>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</si>
  <si>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</si>
  <si>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</si>
  <si>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</si>
  <si>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</si>
  <si>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</si>
  <si>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</si>
  <si>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</si>
  <si>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</si>
  <si>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</si>
  <si>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</si>
  <si>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</si>
  <si>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</si>
  <si>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</si>
  <si>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</si>
  <si>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</si>
  <si>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</si>
  <si>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</si>
  <si>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</si>
  <si>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</si>
  <si>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</si>
  <si>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Near Fredrick, Maryland</t>
  </si>
  <si>
    <t>Boeing EC-135N</t>
  </si>
  <si>
    <t>61-0328</t>
  </si>
  <si>
    <t>18235</t>
  </si>
  <si>
    <t>While cruising at FL 210, the pitch trim moved to the full nose-down position. Gravational forces from the resulting dive led to the break-up of the aircraft.</t>
  </si>
  <si>
    <t>10:53</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</si>
  <si>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</si>
  <si>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</si>
  <si>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</si>
  <si>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</si>
  <si>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</si>
  <si>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</si>
  <si>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</si>
  <si>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</si>
  <si>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</si>
  <si>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</si>
  <si>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</si>
  <si>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</si>
  <si>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Convair CV-440-11</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</si>
  <si>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</si>
  <si>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</si>
  <si>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</si>
  <si>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</si>
  <si>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</si>
  <si>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</si>
  <si>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</si>
  <si>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</si>
  <si>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</si>
  <si>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</si>
  <si>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</si>
  <si>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</si>
  <si>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</si>
  <si>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</si>
  <si>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</si>
  <si>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</si>
  <si>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SU-BAH</t>
  </si>
  <si>
    <t>Ust-Barguzin, Russia</t>
  </si>
  <si>
    <t>Ulan - Severomuysk</t>
  </si>
  <si>
    <t>Ilyushin Il-14</t>
  </si>
  <si>
    <t>CCCP-41838</t>
  </si>
  <si>
    <t>147001141</t>
  </si>
  <si>
    <t>The crew informed ATC they could see the field but crashed 30 km from the airport.</t>
  </si>
  <si>
    <t>Hualien, Taiwan</t>
  </si>
  <si>
    <t>Taiwan Airlines</t>
  </si>
  <si>
    <t>B-11108</t>
  </si>
  <si>
    <t>Crashed into a mountain during a typhoon.</t>
  </si>
  <si>
    <t>Miraflores, Colombia</t>
  </si>
  <si>
    <t>Taxi Aéreo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</si>
  <si>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</si>
  <si>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</si>
  <si>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</si>
  <si>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</si>
  <si>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</si>
  <si>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</si>
  <si>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</si>
  <si>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</si>
  <si>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</si>
  <si>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</si>
  <si>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</si>
  <si>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</si>
  <si>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</si>
  <si>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</si>
  <si>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</si>
  <si>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</si>
  <si>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</si>
  <si>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</si>
  <si>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</si>
  <si>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</si>
  <si>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</si>
  <si>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</si>
  <si>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</si>
  <si>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</si>
  <si>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</si>
  <si>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</si>
  <si>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</si>
  <si>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</si>
  <si>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</si>
  <si>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</si>
  <si>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</si>
  <si>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</si>
  <si>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</si>
  <si>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</si>
  <si>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</si>
  <si>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</si>
  <si>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</si>
  <si>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</si>
  <si>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</si>
  <si>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</si>
  <si>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</si>
  <si>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</si>
  <si>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</si>
  <si>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</si>
  <si>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</si>
  <si>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</si>
  <si>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</si>
  <si>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</si>
  <si>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</si>
  <si>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</si>
  <si>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</si>
  <si>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</si>
  <si>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</si>
  <si>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</si>
  <si>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</si>
  <si>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</si>
  <si>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</si>
  <si>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</si>
  <si>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</si>
  <si>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Zeya, Russia</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</si>
  <si>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</si>
  <si>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</si>
  <si>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</si>
  <si>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</si>
  <si>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</si>
  <si>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</si>
  <si>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</si>
  <si>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</si>
  <si>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</si>
  <si>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</si>
  <si>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Yakovlev YAK-40 / Mil Mi-8</t>
  </si>
  <si>
    <t>CCCP-87455</t>
  </si>
  <si>
    <t>9431236</t>
  </si>
  <si>
    <t>Midair collision with a military Mi-8 helicopter.</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</si>
  <si>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</si>
  <si>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</si>
  <si>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</si>
  <si>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</si>
  <si>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</si>
  <si>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</si>
  <si>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</si>
  <si>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</si>
  <si>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</si>
  <si>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</si>
  <si>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</si>
  <si>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</si>
  <si>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</si>
  <si>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</si>
  <si>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</si>
  <si>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</si>
  <si>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</si>
  <si>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</si>
  <si>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</si>
  <si>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</si>
  <si>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</si>
  <si>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</si>
  <si>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</si>
  <si>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</si>
  <si>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</si>
  <si>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</si>
  <si>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</si>
  <si>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</si>
  <si>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</si>
  <si>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</si>
  <si>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</si>
  <si>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</si>
  <si>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</si>
  <si>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</si>
  <si>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</si>
  <si>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</si>
  <si>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</si>
  <si>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</si>
  <si>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</si>
  <si>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</si>
  <si>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</si>
  <si>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</si>
  <si>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</si>
  <si>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</si>
  <si>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</si>
  <si>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</si>
  <si>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</si>
  <si>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</si>
  <si>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Mount Pocono, Pennsylvania</t>
  </si>
  <si>
    <t>Moyer Aviation - Air Taxi</t>
  </si>
  <si>
    <t>Millinocket, ME - Mount Pocono, PA</t>
  </si>
  <si>
    <t>N178RB</t>
  </si>
  <si>
    <t>Collided with trees on final approach. Improper IFR operation. Failed to follow approved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</si>
  <si>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</si>
  <si>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</si>
  <si>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</si>
  <si>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</si>
  <si>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</si>
  <si>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</si>
  <si>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</si>
  <si>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</si>
  <si>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</si>
  <si>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</si>
  <si>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</si>
  <si>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</si>
  <si>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</si>
  <si>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</si>
  <si>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</si>
  <si>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</si>
  <si>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</si>
  <si>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</si>
  <si>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</si>
  <si>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</si>
  <si>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</si>
  <si>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</si>
  <si>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</si>
  <si>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</si>
  <si>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</si>
  <si>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</si>
  <si>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</si>
  <si>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</si>
  <si>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</si>
  <si>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</si>
  <si>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</si>
  <si>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</si>
  <si>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</si>
  <si>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Mt. McKinley, AK</t>
  </si>
  <si>
    <t>Hudson Air Service - Air Taxi</t>
  </si>
  <si>
    <t>Talkeetna, AK - Return</t>
  </si>
  <si>
    <t>N4311R</t>
  </si>
  <si>
    <t>The aircraft encountered downdrafts while approaching mountain pass and crashed.</t>
  </si>
  <si>
    <t>Kuala Belait, Brunei</t>
  </si>
  <si>
    <t>Bristow Helicopters</t>
  </si>
  <si>
    <t>Aerospatiale Puma</t>
  </si>
  <si>
    <t>9M-SSC</t>
  </si>
  <si>
    <t>1481</t>
  </si>
  <si>
    <t>Near Covenas, Colombia</t>
  </si>
  <si>
    <t>ACES Colombia</t>
  </si>
  <si>
    <t>HK-2217</t>
  </si>
  <si>
    <t>Cape Town, South Africa</t>
  </si>
  <si>
    <t>Linair Express</t>
  </si>
  <si>
    <t>Cape Town - Johannesburg</t>
  </si>
  <si>
    <t>ZS-KVG</t>
  </si>
  <si>
    <t>Crashed onto a road after taking off.</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</si>
  <si>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</si>
  <si>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</si>
  <si>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</si>
  <si>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</si>
  <si>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</si>
  <si>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</si>
  <si>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</si>
  <si>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</si>
  <si>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781101</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</si>
  <si>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</si>
  <si>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</si>
  <si>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</si>
  <si>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</si>
  <si>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</si>
  <si>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</si>
  <si>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</si>
  <si>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</si>
  <si>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</si>
  <si>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</si>
  <si>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</si>
  <si>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</si>
  <si>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</si>
  <si>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</si>
  <si>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</si>
  <si>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</si>
  <si>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</si>
  <si>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</si>
  <si>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</si>
  <si>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</si>
  <si>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</si>
  <si>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</si>
  <si>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</si>
  <si>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</si>
  <si>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</si>
  <si>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</si>
  <si>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</si>
  <si>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</si>
  <si>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</si>
  <si>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</si>
  <si>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</si>
  <si>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</si>
  <si>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08:47</t>
  </si>
  <si>
    <t>350</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</si>
  <si>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</si>
  <si>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</si>
  <si>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</si>
  <si>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</si>
  <si>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</si>
  <si>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</si>
  <si>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</si>
  <si>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</si>
  <si>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</si>
  <si>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19251</t>
  </si>
  <si>
    <t>Struck Mt. Ipao on Panay Island.</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</si>
  <si>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</si>
  <si>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</si>
  <si>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</si>
  <si>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</si>
  <si>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</si>
  <si>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</si>
  <si>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</si>
  <si>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</si>
  <si>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</si>
  <si>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</si>
  <si>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</si>
  <si>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</si>
  <si>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</si>
  <si>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</si>
  <si>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</si>
  <si>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</si>
  <si>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</si>
  <si>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20:44</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</si>
  <si>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</si>
  <si>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</si>
  <si>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</si>
  <si>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</si>
  <si>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</si>
  <si>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</si>
  <si>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</si>
  <si>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</si>
  <si>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CCCP-45229</t>
  </si>
  <si>
    <t>8040104</t>
  </si>
  <si>
    <t>From an altitude of 30,000 ft., a malfunction occurred causing the aircraft to crash 125 miles from its destination. In-flight failure and jamming of stabilizer screw-jack mechanism due to wear.</t>
  </si>
  <si>
    <t>Leesburg, Florida</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</si>
  <si>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</si>
  <si>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</si>
  <si>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</si>
  <si>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</si>
  <si>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</si>
  <si>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</si>
  <si>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</si>
  <si>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</si>
  <si>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</si>
  <si>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</si>
  <si>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</si>
  <si>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</si>
  <si>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</si>
  <si>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</si>
  <si>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</si>
  <si>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</si>
  <si>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</si>
  <si>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</si>
  <si>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</si>
  <si>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</si>
  <si>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</si>
  <si>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</si>
  <si>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</si>
  <si>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</si>
  <si>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</si>
  <si>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</si>
  <si>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</si>
  <si>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</si>
  <si>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</si>
  <si>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</si>
  <si>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2170</t>
  </si>
  <si>
    <t>The aircraft struck a mountain in heavy rain during a landing attempt.</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</si>
  <si>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</si>
  <si>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</si>
  <si>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</si>
  <si>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</si>
  <si>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</si>
  <si>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</si>
  <si>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</si>
  <si>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</si>
  <si>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</si>
  <si>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</si>
  <si>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</si>
  <si>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</si>
  <si>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</si>
  <si>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</si>
  <si>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</si>
  <si>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</si>
  <si>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</si>
  <si>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</si>
  <si>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</si>
  <si>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</si>
  <si>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</si>
  <si>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</si>
  <si>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</si>
  <si>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</si>
  <si>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</si>
  <si>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</si>
  <si>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</si>
  <si>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</si>
  <si>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</si>
  <si>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</si>
  <si>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</si>
  <si>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</si>
  <si>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</si>
  <si>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</si>
  <si>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</si>
  <si>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</si>
  <si>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</si>
  <si>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</si>
  <si>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</si>
  <si>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</si>
  <si>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</si>
  <si>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</si>
  <si>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</si>
  <si>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</si>
  <si>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</si>
  <si>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</si>
  <si>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</si>
  <si>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</si>
  <si>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</si>
  <si>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TR-LYQ</t>
  </si>
  <si>
    <t>404--425</t>
  </si>
  <si>
    <t>00:05</t>
  </si>
  <si>
    <t>CCCP-86513</t>
  </si>
  <si>
    <t>4037536</t>
  </si>
  <si>
    <t>The aircraft crashed and burned in field shortly after takeoff. Failure of the aircraft's power plant fire warning system due to design deficiencies which resulted in false fire indications in both engines.</t>
  </si>
  <si>
    <t>16:09</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</si>
  <si>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</si>
  <si>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</si>
  <si>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</si>
  <si>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</si>
  <si>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</si>
  <si>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</si>
  <si>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</si>
  <si>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</si>
  <si>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</si>
  <si>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</si>
  <si>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</si>
  <si>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</si>
  <si>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</si>
  <si>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</si>
  <si>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</si>
  <si>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</si>
  <si>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</si>
  <si>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</si>
  <si>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</si>
  <si>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</si>
  <si>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</si>
  <si>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</si>
  <si>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</si>
  <si>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</si>
  <si>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</si>
  <si>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</si>
  <si>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</si>
  <si>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</si>
  <si>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</si>
  <si>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</si>
  <si>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</si>
  <si>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</si>
  <si>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</si>
  <si>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</si>
  <si>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</si>
  <si>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</si>
  <si>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</si>
  <si>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</si>
  <si>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</si>
  <si>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</si>
  <si>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</si>
  <si>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</si>
  <si>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</si>
  <si>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</si>
  <si>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</si>
  <si>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</si>
  <si>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</si>
  <si>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</si>
  <si>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</si>
  <si>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</si>
  <si>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</si>
  <si>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</si>
  <si>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</si>
  <si>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</si>
  <si>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</si>
  <si>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</si>
  <si>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</si>
  <si>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</si>
  <si>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</si>
  <si>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</si>
  <si>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</si>
  <si>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</si>
  <si>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</si>
  <si>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</si>
  <si>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</si>
  <si>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</si>
  <si>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</si>
  <si>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</si>
  <si>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</si>
  <si>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</si>
  <si>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</si>
  <si>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</si>
  <si>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</si>
  <si>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</si>
  <si>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</si>
  <si>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</si>
  <si>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</si>
  <si>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</si>
  <si>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</si>
  <si>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</si>
  <si>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</si>
  <si>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</si>
  <si>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</si>
  <si>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</si>
  <si>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</si>
  <si>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</si>
  <si>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</si>
  <si>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</si>
  <si>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</si>
  <si>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</si>
  <si>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</si>
  <si>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</si>
  <si>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</si>
  <si>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</si>
  <si>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</si>
  <si>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</si>
  <si>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</si>
  <si>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B-2311</t>
  </si>
  <si>
    <t>30575</t>
  </si>
  <si>
    <t>22:40</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</si>
  <si>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</si>
  <si>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</si>
  <si>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</si>
  <si>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</si>
  <si>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</si>
  <si>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</si>
  <si>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</si>
  <si>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</si>
  <si>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</si>
  <si>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</si>
  <si>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</si>
  <si>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</si>
  <si>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</si>
  <si>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</si>
  <si>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</si>
  <si>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</si>
  <si>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</si>
  <si>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</si>
  <si>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</si>
  <si>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</si>
  <si>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</si>
  <si>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</si>
  <si>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</si>
  <si>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</si>
  <si>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</si>
  <si>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</si>
  <si>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</si>
  <si>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</si>
  <si>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</si>
  <si>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</si>
  <si>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</si>
  <si>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</si>
  <si>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</si>
  <si>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</si>
  <si>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</si>
  <si>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</si>
  <si>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</si>
  <si>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</si>
  <si>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</si>
  <si>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</si>
  <si>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</si>
  <si>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</si>
  <si>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</si>
  <si>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</si>
  <si>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</si>
  <si>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</si>
  <si>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</si>
  <si>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</si>
  <si>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</si>
  <si>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Mesvres, France</t>
  </si>
  <si>
    <t>Rijnmond Air Services</t>
  </si>
  <si>
    <t>PH-TSM</t>
  </si>
  <si>
    <t>31-7852161</t>
  </si>
  <si>
    <t>Rostov-on-Don, Russia</t>
  </si>
  <si>
    <t>CCCP-26627</t>
  </si>
  <si>
    <t>5208</t>
  </si>
  <si>
    <t>Guangzhou, China</t>
  </si>
  <si>
    <t>B-202</t>
  </si>
  <si>
    <t>189001401</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</si>
  <si>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</si>
  <si>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</si>
  <si>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</si>
  <si>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</si>
  <si>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</si>
  <si>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</si>
  <si>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</si>
  <si>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</si>
  <si>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</si>
  <si>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</si>
  <si>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</si>
  <si>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</si>
  <si>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</si>
  <si>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</si>
  <si>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</si>
  <si>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</si>
  <si>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</si>
  <si>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</si>
  <si>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</si>
  <si>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</si>
  <si>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</si>
  <si>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</si>
  <si>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</si>
  <si>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</si>
  <si>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</si>
  <si>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</si>
  <si>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</si>
  <si>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</si>
  <si>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</si>
  <si>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</si>
  <si>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</si>
  <si>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</si>
  <si>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</si>
  <si>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</si>
  <si>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</si>
  <si>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</si>
  <si>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</si>
  <si>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</si>
  <si>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</si>
  <si>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</si>
  <si>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</si>
  <si>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</si>
  <si>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</si>
  <si>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</si>
  <si>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</si>
  <si>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</si>
  <si>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</si>
  <si>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</si>
  <si>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</si>
  <si>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</si>
  <si>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</si>
  <si>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</si>
  <si>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</si>
  <si>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</si>
  <si>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</si>
  <si>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</si>
  <si>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</si>
  <si>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</si>
  <si>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</si>
  <si>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</si>
  <si>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</si>
  <si>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</si>
  <si>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</si>
  <si>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</si>
  <si>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</si>
  <si>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</si>
  <si>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</si>
  <si>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</si>
  <si>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</si>
  <si>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</si>
  <si>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</si>
  <si>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</si>
  <si>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</si>
  <si>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</si>
  <si>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</si>
  <si>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</si>
  <si>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</si>
  <si>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</si>
  <si>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</si>
  <si>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</si>
  <si>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</si>
  <si>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</si>
  <si>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</si>
  <si>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</si>
  <si>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</si>
  <si>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</si>
  <si>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</si>
  <si>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</si>
  <si>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</si>
  <si>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</si>
  <si>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</si>
  <si>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</si>
  <si>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</si>
  <si>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</si>
  <si>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</si>
  <si>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</si>
  <si>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</si>
  <si>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</si>
  <si>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</si>
  <si>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</si>
  <si>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</si>
  <si>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</si>
  <si>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11132</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</si>
  <si>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</si>
  <si>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</si>
  <si>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</si>
  <si>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</si>
  <si>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</si>
  <si>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</si>
  <si>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</si>
  <si>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</si>
  <si>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</si>
  <si>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Kauai, Hawaii</t>
  </si>
  <si>
    <t>152720</t>
  </si>
  <si>
    <t>185-5160</t>
  </si>
  <si>
    <t>Crashed into a mountain</t>
  </si>
  <si>
    <t>Niela, Mali</t>
  </si>
  <si>
    <t>Air Mali</t>
  </si>
  <si>
    <t>TZ-ACH</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</si>
  <si>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</si>
  <si>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</si>
  <si>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</si>
  <si>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</si>
  <si>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</si>
  <si>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</si>
  <si>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</si>
  <si>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</si>
  <si>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</si>
  <si>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</si>
  <si>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</si>
  <si>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</si>
  <si>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</si>
  <si>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</si>
  <si>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</si>
  <si>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</si>
  <si>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</si>
  <si>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</si>
  <si>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</si>
  <si>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</si>
  <si>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</si>
  <si>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</si>
  <si>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</si>
  <si>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</si>
  <si>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</si>
  <si>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</si>
  <si>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</si>
  <si>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</si>
  <si>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</si>
  <si>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</si>
  <si>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</si>
  <si>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</si>
  <si>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</si>
  <si>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</si>
  <si>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</si>
  <si>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</si>
  <si>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</si>
  <si>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</si>
  <si>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</si>
  <si>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</si>
  <si>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</si>
  <si>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</si>
  <si>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</si>
  <si>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</si>
  <si>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</si>
  <si>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</si>
  <si>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</si>
  <si>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</si>
  <si>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</si>
  <si>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</si>
  <si>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</si>
  <si>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</si>
  <si>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</si>
  <si>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Kazan - Chelyabinsk - Alma-Ata</t>
  </si>
  <si>
    <t>CCCP-65129</t>
  </si>
  <si>
    <t>60630</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</si>
  <si>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</si>
  <si>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</si>
  <si>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</si>
  <si>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</si>
  <si>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</si>
  <si>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</si>
  <si>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</si>
  <si>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</si>
  <si>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0274</t>
  </si>
  <si>
    <t>09:34</t>
  </si>
  <si>
    <t>Guilin, China</t>
  </si>
  <si>
    <t>Guilin - Beijing</t>
  </si>
  <si>
    <t>Hawker Siddeley Trident 2E /  II-28</t>
  </si>
  <si>
    <t xml:space="preserve">B-264 / </t>
  </si>
  <si>
    <t xml:space="preserve">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</si>
  <si>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</si>
  <si>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</si>
  <si>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</si>
  <si>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</si>
  <si>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</si>
  <si>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</si>
  <si>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</si>
  <si>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</si>
  <si>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</si>
  <si>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</si>
  <si>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</si>
  <si>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</si>
  <si>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</si>
  <si>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Off Lanyu Island, Taiwan</t>
  </si>
  <si>
    <t>Britten-Norman BN-2A-26 Trislander</t>
  </si>
  <si>
    <t>B-11109</t>
  </si>
  <si>
    <t>0518</t>
  </si>
  <si>
    <t>08:11</t>
  </si>
  <si>
    <t>CCCP-87618</t>
  </si>
  <si>
    <t>9131918</t>
  </si>
  <si>
    <t>While taking off, the aircraft banked sharply to the left and crashed. Encounted a wake vortex from another aircraft.</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</si>
  <si>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</si>
  <si>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</si>
  <si>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</si>
  <si>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</si>
  <si>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</si>
  <si>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</si>
  <si>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</si>
  <si>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</si>
  <si>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</si>
  <si>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</si>
  <si>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</si>
  <si>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</si>
  <si>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</si>
  <si>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</si>
  <si>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</si>
  <si>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</si>
  <si>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</si>
  <si>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</si>
  <si>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</si>
  <si>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</si>
  <si>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</si>
  <si>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</si>
  <si>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</si>
  <si>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</si>
  <si>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</si>
  <si>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</si>
  <si>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</si>
  <si>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</si>
  <si>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</si>
  <si>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</si>
  <si>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</si>
  <si>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</si>
  <si>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</si>
  <si>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</si>
  <si>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</si>
  <si>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</si>
  <si>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</si>
  <si>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</si>
  <si>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</si>
  <si>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</si>
  <si>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</si>
  <si>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</si>
  <si>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</si>
  <si>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</si>
  <si>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</si>
  <si>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</si>
  <si>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</si>
  <si>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</si>
  <si>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</si>
  <si>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</si>
  <si>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</si>
  <si>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</si>
  <si>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The aircraft crashed 18 nm short of the runway after attaining a nose-high attitude in poor visibility and caught fire. Crew may have been preoccupied with landing gear trouble.</t>
  </si>
  <si>
    <t>Iberia Airlines / Aviaco</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</si>
  <si>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</si>
  <si>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</si>
  <si>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</si>
  <si>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</si>
  <si>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</si>
  <si>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Put-In-Bay, Ohio</t>
  </si>
  <si>
    <t>Air Taxi - Island Airlines</t>
  </si>
  <si>
    <t>Put-In-Bay, OH - Kelly's Island, OH</t>
  </si>
  <si>
    <t>N208JP</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</si>
  <si>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</si>
  <si>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</si>
  <si>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</si>
  <si>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</si>
  <si>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</si>
  <si>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</si>
  <si>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</si>
  <si>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</si>
  <si>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</si>
  <si>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</si>
  <si>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</si>
  <si>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</si>
  <si>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</si>
  <si>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</si>
  <si>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</si>
  <si>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</si>
  <si>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</si>
  <si>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</si>
  <si>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</si>
  <si>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</si>
  <si>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</si>
  <si>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</si>
  <si>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</si>
  <si>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</si>
  <si>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</si>
  <si>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</si>
  <si>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</si>
  <si>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</si>
  <si>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</si>
  <si>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</si>
  <si>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</si>
  <si>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</si>
  <si>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</si>
  <si>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</si>
  <si>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</si>
  <si>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</si>
  <si>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</si>
  <si>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</si>
  <si>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</si>
  <si>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CCCP-47358</t>
  </si>
  <si>
    <t>67310607</t>
  </si>
  <si>
    <t>The aircraft crashed after the elevator failed. Disconnection of the linkage of the elevators control rod.</t>
  </si>
  <si>
    <t>Terre Haute, Indiana</t>
  </si>
  <si>
    <t>Britt Airways</t>
  </si>
  <si>
    <t>Swearingen SA.226TC Metro II</t>
  </si>
  <si>
    <t>N63Z</t>
  </si>
  <si>
    <t>TC-240</t>
  </si>
  <si>
    <t>The aircraft entered a steep after taking off and crashed to the ground. Undetermined cause.</t>
  </si>
  <si>
    <t>Near Debre Zelt, Ethiopia</t>
  </si>
  <si>
    <t>1506</t>
  </si>
  <si>
    <t>4342002</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</si>
  <si>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</si>
  <si>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</si>
  <si>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</si>
  <si>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</si>
  <si>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</si>
  <si>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</si>
  <si>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</si>
  <si>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</si>
  <si>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</si>
  <si>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</si>
  <si>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</si>
  <si>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Aéreo del Guaviare</t>
  </si>
  <si>
    <t>HK-2685</t>
  </si>
  <si>
    <t>404-0685</t>
  </si>
  <si>
    <t>Crashed into the sea. Two bodies never recovered.</t>
  </si>
  <si>
    <t>16:16</t>
  </si>
  <si>
    <t>Oslo, Norway, New York, NY</t>
  </si>
  <si>
    <t>LN-RKB</t>
  </si>
  <si>
    <t>46871</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</si>
  <si>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</si>
  <si>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</si>
  <si>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</si>
  <si>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</si>
  <si>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</si>
  <si>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</si>
  <si>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</si>
  <si>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</si>
  <si>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</si>
  <si>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</si>
  <si>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</si>
  <si>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</si>
  <si>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</si>
  <si>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</si>
  <si>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</si>
  <si>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</si>
  <si>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Hunghae, South Korea</t>
  </si>
  <si>
    <t>Pohang - Kannung</t>
  </si>
  <si>
    <t>Sikorsky CH-53D</t>
  </si>
  <si>
    <t>157132</t>
  </si>
  <si>
    <t>Crashed into a wooded mountainside while flying VFR. Pilot error.</t>
  </si>
  <si>
    <t>Near Rurrenabaque, Bolivia</t>
  </si>
  <si>
    <t>Frigorifico Reyes</t>
  </si>
  <si>
    <t>CP-1206</t>
  </si>
  <si>
    <t>10559</t>
  </si>
  <si>
    <t>Shortly after the cargo plane took off, the engines began to backfire, the plane lost altitude, the right wing clipped trees and the plane crashed.</t>
  </si>
  <si>
    <t>Off  Bimini</t>
  </si>
  <si>
    <t>State Airlines</t>
  </si>
  <si>
    <t>Ft. Lauderdale - Bimini</t>
  </si>
  <si>
    <t>N44NC</t>
  </si>
  <si>
    <t>402B-0852</t>
  </si>
  <si>
    <t>Slowed to 90 knts and soon after began to descent at 5,400 fpm and disappeared from radar and crashed into the sea. The wreckage was never found.</t>
  </si>
  <si>
    <t>Líder Táxi Aéreo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</si>
  <si>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</si>
  <si>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</si>
  <si>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</si>
  <si>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</si>
  <si>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</si>
  <si>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</si>
  <si>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</si>
  <si>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</si>
  <si>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</si>
  <si>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</si>
  <si>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</si>
  <si>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</si>
  <si>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</si>
  <si>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</si>
  <si>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</si>
  <si>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</si>
  <si>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</si>
  <si>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</si>
  <si>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</si>
  <si>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</si>
  <si>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</si>
  <si>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</si>
  <si>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</si>
  <si>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</si>
  <si>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</si>
  <si>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</si>
  <si>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</si>
  <si>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</si>
  <si>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</si>
  <si>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</si>
  <si>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</si>
  <si>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</si>
  <si>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</si>
  <si>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</si>
  <si>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</si>
  <si>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</si>
  <si>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</si>
  <si>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</si>
  <si>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</si>
  <si>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</si>
  <si>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</si>
  <si>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</si>
  <si>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</si>
  <si>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</si>
  <si>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</si>
  <si>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</si>
  <si>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</si>
  <si>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</si>
  <si>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</si>
  <si>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</si>
  <si>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</si>
  <si>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</si>
  <si>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</si>
  <si>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</si>
  <si>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</si>
  <si>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</si>
  <si>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</si>
  <si>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</si>
  <si>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</si>
  <si>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</si>
  <si>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</si>
  <si>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</si>
  <si>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</si>
  <si>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</si>
  <si>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</si>
  <si>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</si>
  <si>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Dacca, Bangladesh</t>
  </si>
  <si>
    <t>Bangladesh Biman</t>
  </si>
  <si>
    <t>Chittagong-Patenga - Dhaka</t>
  </si>
  <si>
    <t>S2-ABJ</t>
  </si>
  <si>
    <t>10453</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</si>
  <si>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</si>
  <si>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</si>
  <si>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</si>
  <si>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</si>
  <si>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</si>
  <si>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</si>
  <si>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</si>
  <si>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</si>
  <si>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</si>
  <si>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</si>
  <si>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</si>
  <si>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</si>
  <si>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</si>
  <si>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</si>
  <si>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</si>
  <si>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</si>
  <si>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</si>
  <si>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</si>
  <si>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</si>
  <si>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</si>
  <si>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</si>
  <si>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</si>
  <si>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</si>
  <si>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</si>
  <si>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</si>
  <si>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</si>
  <si>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</si>
  <si>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</si>
  <si>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</si>
  <si>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</si>
  <si>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</si>
  <si>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</si>
  <si>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</si>
  <si>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</si>
  <si>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</si>
  <si>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</si>
  <si>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</si>
  <si>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</si>
  <si>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</si>
  <si>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</si>
  <si>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</si>
  <si>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</si>
  <si>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</si>
  <si>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</si>
  <si>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</si>
  <si>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</si>
  <si>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</si>
  <si>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</si>
  <si>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</si>
  <si>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</si>
  <si>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303</t>
  </si>
  <si>
    <t>Opole, Poland</t>
  </si>
  <si>
    <t>APRL</t>
  </si>
  <si>
    <t>Airshow</t>
  </si>
  <si>
    <t>Antonov An-2T</t>
  </si>
  <si>
    <t>SP-AMK</t>
  </si>
  <si>
    <t>1G168-04</t>
  </si>
  <si>
    <t>Crashed during takeoff. Overloaded</t>
  </si>
  <si>
    <t>11:04</t>
  </si>
  <si>
    <t>AECA Cargo</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</si>
  <si>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</si>
  <si>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</si>
  <si>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</si>
  <si>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</si>
  <si>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</si>
  <si>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</si>
  <si>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</si>
  <si>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</si>
  <si>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</si>
  <si>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</si>
  <si>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</si>
  <si>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</si>
  <si>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</si>
  <si>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</si>
  <si>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</si>
  <si>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</si>
  <si>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</si>
  <si>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</si>
  <si>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</si>
  <si>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</si>
  <si>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</si>
  <si>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</si>
  <si>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</si>
  <si>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</si>
  <si>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</si>
  <si>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</si>
  <si>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</si>
  <si>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</si>
  <si>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</si>
  <si>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</si>
  <si>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</si>
  <si>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</si>
  <si>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</si>
  <si>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</si>
  <si>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</si>
  <si>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</si>
  <si>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</si>
  <si>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</si>
  <si>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CCCP-08837</t>
  </si>
  <si>
    <t>7340106</t>
  </si>
  <si>
    <t>Shot down by Afghan rebels shortly after taking off. Worst single military aircraft disaster in history.</t>
  </si>
  <si>
    <t>Off Davao, Philippines</t>
  </si>
  <si>
    <t>Village Airways</t>
  </si>
  <si>
    <t>RP-C138</t>
  </si>
  <si>
    <t>20811</t>
  </si>
  <si>
    <t>The cargo plane went missing in the PacifiOcean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</si>
  <si>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</si>
  <si>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</si>
  <si>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</si>
  <si>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</si>
  <si>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</si>
  <si>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</si>
  <si>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</si>
  <si>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</si>
  <si>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</si>
  <si>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</si>
  <si>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LET 410 M</t>
  </si>
  <si>
    <t>CCCP-67225</t>
  </si>
  <si>
    <t>770706</t>
  </si>
  <si>
    <t>18:14</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</si>
  <si>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</si>
  <si>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</si>
  <si>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</si>
  <si>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</si>
  <si>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Jammuin, India</t>
  </si>
  <si>
    <t>Antonov An-32</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</si>
  <si>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</si>
  <si>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</si>
  <si>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</si>
  <si>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</si>
  <si>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</si>
  <si>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</si>
  <si>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</si>
  <si>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</si>
  <si>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</si>
  <si>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</si>
  <si>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</si>
  <si>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376</t>
  </si>
  <si>
    <t>Crashed into mountain in poor weather off the intended course.</t>
  </si>
  <si>
    <t>Near Kranoyarsk, Russia</t>
  </si>
  <si>
    <t>CCCP-85338</t>
  </si>
  <si>
    <t>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</si>
  <si>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</si>
  <si>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</si>
  <si>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</si>
  <si>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</si>
  <si>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</si>
  <si>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</si>
  <si>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</si>
  <si>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</si>
  <si>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</si>
  <si>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1044</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</si>
  <si>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</si>
  <si>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</si>
  <si>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</si>
  <si>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</si>
  <si>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27308110</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</si>
  <si>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</si>
  <si>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</si>
  <si>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</si>
  <si>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</si>
  <si>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</si>
  <si>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</si>
  <si>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</si>
  <si>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</si>
  <si>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</si>
  <si>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</si>
  <si>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</si>
  <si>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</si>
  <si>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</si>
  <si>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</si>
  <si>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</si>
  <si>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</si>
  <si>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</si>
  <si>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</si>
  <si>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</si>
  <si>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</si>
  <si>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</si>
  <si>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Near Buga, Colombia</t>
  </si>
  <si>
    <t>AIRES Colombia</t>
  </si>
  <si>
    <t>Florencia - Cali</t>
  </si>
  <si>
    <t>HK-2638</t>
  </si>
  <si>
    <t>110341</t>
  </si>
  <si>
    <t>The aircraft crashed into a mountain at 8,500 ft. while descending to land at Buga. Continued VFR flight into deteriorating weather conditions.</t>
  </si>
  <si>
    <t>Cerro el Plateado, Colombia</t>
  </si>
  <si>
    <t>Medellin - Quibdo</t>
  </si>
  <si>
    <t>HK-1910</t>
  </si>
  <si>
    <t>497</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</si>
  <si>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</si>
  <si>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</si>
  <si>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</si>
  <si>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</si>
  <si>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</si>
  <si>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</si>
  <si>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</si>
  <si>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</si>
  <si>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</si>
  <si>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63971</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</si>
  <si>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</si>
  <si>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</si>
  <si>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</si>
  <si>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</si>
  <si>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</si>
  <si>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</si>
  <si>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</si>
  <si>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</si>
  <si>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</si>
  <si>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</si>
  <si>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</si>
  <si>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</si>
  <si>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</si>
  <si>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Nasosny, Russia</t>
  </si>
  <si>
    <t>Ilyushin IL-76MD</t>
  </si>
  <si>
    <t>CCCP-76569</t>
  </si>
  <si>
    <t>33448421</t>
  </si>
  <si>
    <t>Crashed into the Caspian sea after reporting an engine fire.</t>
  </si>
  <si>
    <t>12:48</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</si>
  <si>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</si>
  <si>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</si>
  <si>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</si>
  <si>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</si>
  <si>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</si>
  <si>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</si>
  <si>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</si>
  <si>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</si>
  <si>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</si>
  <si>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</si>
  <si>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</si>
  <si>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</si>
  <si>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</si>
  <si>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</si>
  <si>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</si>
  <si>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</si>
  <si>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</si>
  <si>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</si>
  <si>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</si>
  <si>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</si>
  <si>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</si>
  <si>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</si>
  <si>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Timbuktu, Mali</t>
  </si>
  <si>
    <t>Tombouctou - Bamako</t>
  </si>
  <si>
    <t>TZ-ACT</t>
  </si>
  <si>
    <t>87304104</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</si>
  <si>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</si>
  <si>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</si>
  <si>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</si>
  <si>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</si>
  <si>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</si>
  <si>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</si>
  <si>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</si>
  <si>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</si>
  <si>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</si>
  <si>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</si>
  <si>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</si>
  <si>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Caguán - Florencia</t>
  </si>
  <si>
    <t>Fokker F-28 Fellowship 3000</t>
  </si>
  <si>
    <t>FAC-1140</t>
  </si>
  <si>
    <t>11165</t>
  </si>
  <si>
    <t>The domestiflight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</si>
  <si>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</si>
  <si>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</si>
  <si>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</si>
  <si>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</si>
  <si>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</si>
  <si>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</si>
  <si>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</si>
  <si>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</si>
  <si>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</si>
  <si>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</si>
  <si>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</si>
  <si>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</si>
  <si>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</si>
  <si>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</si>
  <si>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</si>
  <si>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</si>
  <si>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</si>
  <si>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</si>
  <si>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</si>
  <si>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</si>
  <si>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</si>
  <si>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</si>
  <si>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</si>
  <si>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</si>
  <si>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</si>
  <si>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</si>
  <si>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</si>
  <si>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</si>
  <si>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</si>
  <si>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</si>
  <si>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</si>
  <si>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</si>
  <si>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</si>
  <si>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</si>
  <si>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</si>
  <si>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</si>
  <si>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</si>
  <si>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</si>
  <si>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</si>
  <si>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</si>
  <si>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</si>
  <si>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</si>
  <si>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</si>
  <si>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</si>
  <si>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</si>
  <si>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</si>
  <si>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</si>
  <si>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</si>
  <si>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</si>
  <si>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</si>
  <si>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</si>
  <si>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</si>
  <si>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</si>
  <si>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</si>
  <si>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</si>
  <si>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</si>
  <si>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</si>
  <si>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</si>
  <si>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</si>
  <si>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</si>
  <si>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</si>
  <si>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</si>
  <si>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</si>
  <si>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</si>
  <si>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</si>
  <si>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</si>
  <si>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</si>
  <si>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</si>
  <si>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</si>
  <si>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</si>
  <si>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</si>
  <si>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</si>
  <si>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</si>
  <si>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</si>
  <si>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</si>
  <si>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</si>
  <si>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</si>
  <si>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</si>
  <si>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</si>
  <si>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</si>
  <si>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</si>
  <si>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</si>
  <si>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</si>
  <si>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</si>
  <si>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</si>
  <si>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</si>
  <si>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</si>
  <si>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</si>
  <si>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</si>
  <si>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</si>
  <si>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</si>
  <si>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</si>
  <si>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</si>
  <si>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</si>
  <si>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</si>
  <si>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</si>
  <si>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</si>
  <si>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</si>
  <si>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</si>
  <si>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</si>
  <si>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</si>
  <si>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</si>
  <si>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</si>
  <si>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Aérea Colombiana</t>
  </si>
  <si>
    <t>Leticia - Bogota</t>
  </si>
  <si>
    <t>FAC-902</t>
  </si>
  <si>
    <t>45067/709</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</si>
  <si>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</si>
  <si>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</si>
  <si>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</si>
  <si>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</si>
  <si>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</si>
  <si>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</si>
  <si>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</si>
  <si>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</si>
  <si>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18:56</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</si>
  <si>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</si>
  <si>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</si>
  <si>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</si>
  <si>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</si>
  <si>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</si>
  <si>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</si>
  <si>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</si>
  <si>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</si>
  <si>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</si>
  <si>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</si>
  <si>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</si>
  <si>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</si>
  <si>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</si>
  <si>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</si>
  <si>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</si>
  <si>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</si>
  <si>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</si>
  <si>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</si>
  <si>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</si>
  <si>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</si>
  <si>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</si>
  <si>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</si>
  <si>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</si>
  <si>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</si>
  <si>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</si>
  <si>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</si>
  <si>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</si>
  <si>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</si>
  <si>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</si>
  <si>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</si>
  <si>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</si>
  <si>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</si>
  <si>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</si>
  <si>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</si>
  <si>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</si>
  <si>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</si>
  <si>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</si>
  <si>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</si>
  <si>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</si>
  <si>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</si>
  <si>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</si>
  <si>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</si>
  <si>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</si>
  <si>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</si>
  <si>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</si>
  <si>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</si>
  <si>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</si>
  <si>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</si>
  <si>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</si>
  <si>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</si>
  <si>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</si>
  <si>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</si>
  <si>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</si>
  <si>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</si>
  <si>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</si>
  <si>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</si>
  <si>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</si>
  <si>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</si>
  <si>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</si>
  <si>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</si>
  <si>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</si>
  <si>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</si>
  <si>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</si>
  <si>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</si>
  <si>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</si>
  <si>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</si>
  <si>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</si>
  <si>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</si>
  <si>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</si>
  <si>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</si>
  <si>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</si>
  <si>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</si>
  <si>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</si>
  <si>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</si>
  <si>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</si>
  <si>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</si>
  <si>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</si>
  <si>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</si>
  <si>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</si>
  <si>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</si>
  <si>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</si>
  <si>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</si>
  <si>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</si>
  <si>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</si>
  <si>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</si>
  <si>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</si>
  <si>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</si>
  <si>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</si>
  <si>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</si>
  <si>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</si>
  <si>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32936</t>
  </si>
  <si>
    <t>Crashed into mountains while en route.</t>
  </si>
  <si>
    <t>Near Kutayissi, USSR</t>
  </si>
  <si>
    <t>CCCP-87803</t>
  </si>
  <si>
    <t>9230923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</si>
  <si>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</si>
  <si>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</si>
  <si>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</si>
  <si>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</si>
  <si>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</si>
  <si>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</si>
  <si>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</si>
  <si>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</si>
  <si>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</si>
  <si>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</si>
  <si>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</si>
  <si>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</si>
  <si>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</si>
  <si>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</si>
  <si>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</si>
  <si>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</si>
  <si>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</si>
  <si>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</si>
  <si>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</si>
  <si>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</si>
  <si>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</si>
  <si>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</si>
  <si>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</si>
  <si>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</si>
  <si>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</si>
  <si>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</si>
  <si>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</si>
  <si>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</si>
  <si>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</si>
  <si>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</si>
  <si>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</si>
  <si>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</si>
  <si>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</si>
  <si>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</si>
  <si>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</si>
  <si>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</si>
  <si>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</si>
  <si>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</si>
  <si>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</si>
  <si>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</si>
  <si>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</si>
  <si>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</si>
  <si>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</si>
  <si>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</si>
  <si>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</si>
  <si>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</si>
  <si>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</si>
  <si>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</si>
  <si>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</si>
  <si>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</si>
  <si>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</si>
  <si>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</si>
  <si>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</si>
  <si>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</si>
  <si>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</si>
  <si>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</si>
  <si>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</si>
  <si>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</si>
  <si>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</si>
  <si>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</si>
  <si>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</si>
  <si>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</si>
  <si>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</si>
  <si>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</si>
  <si>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</si>
  <si>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</si>
  <si>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</si>
  <si>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</si>
  <si>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</si>
  <si>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</si>
  <si>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</si>
  <si>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</si>
  <si>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</si>
  <si>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</si>
  <si>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</si>
  <si>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</si>
  <si>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</si>
  <si>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</si>
  <si>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</si>
  <si>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</si>
  <si>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</si>
  <si>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</si>
  <si>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</si>
  <si>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</si>
  <si>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</si>
  <si>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</si>
  <si>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</si>
  <si>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</si>
  <si>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</si>
  <si>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</si>
  <si>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03:03</t>
  </si>
  <si>
    <t>Near Bugulma, Russia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</si>
  <si>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</si>
  <si>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</si>
  <si>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</si>
  <si>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</si>
  <si>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</si>
  <si>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</si>
  <si>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</si>
  <si>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</si>
  <si>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</si>
  <si>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</si>
  <si>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</si>
  <si>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</si>
  <si>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</si>
  <si>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</si>
  <si>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</si>
  <si>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</si>
  <si>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</si>
  <si>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</si>
  <si>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</si>
  <si>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</si>
  <si>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</si>
  <si>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</si>
  <si>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</si>
  <si>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</si>
  <si>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</si>
  <si>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</si>
  <si>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</si>
  <si>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</si>
  <si>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</si>
  <si>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</si>
  <si>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</si>
  <si>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</si>
  <si>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</si>
  <si>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042</t>
  </si>
  <si>
    <t>The aircraft crashed while making an emergency return to the airfield after experiencing engine failure on takeoff.</t>
  </si>
  <si>
    <t>09:11</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</si>
  <si>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</si>
  <si>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</si>
  <si>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</si>
  <si>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</si>
  <si>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</si>
  <si>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</si>
  <si>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</si>
  <si>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</si>
  <si>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</si>
  <si>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</si>
  <si>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</si>
  <si>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</si>
  <si>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</si>
  <si>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4161</t>
  </si>
  <si>
    <t>Lost a wing in heavy turbulence at low altitude.</t>
  </si>
  <si>
    <t>08:35</t>
  </si>
  <si>
    <t>Bogota - Saravena</t>
  </si>
  <si>
    <t>HK-2761</t>
  </si>
  <si>
    <t>780</t>
  </si>
  <si>
    <t>Crashed into a 8,500 ft. mountain in poor weather.</t>
  </si>
  <si>
    <t>06:32</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</si>
  <si>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</si>
  <si>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</si>
  <si>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</si>
  <si>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</si>
  <si>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</si>
  <si>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</si>
  <si>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</si>
  <si>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</si>
  <si>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</si>
  <si>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</si>
  <si>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</si>
  <si>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</si>
  <si>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</si>
  <si>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</si>
  <si>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</si>
  <si>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</si>
  <si>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</si>
  <si>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</si>
  <si>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</si>
  <si>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</si>
  <si>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</si>
  <si>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</si>
  <si>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</si>
  <si>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</si>
  <si>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</si>
  <si>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</si>
  <si>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</si>
  <si>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</si>
  <si>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</si>
  <si>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Armée de l'Air Malgache</t>
  </si>
  <si>
    <t>Flew into the side of a mountain in poor weather.</t>
  </si>
  <si>
    <t>Cairo - Alexandia</t>
  </si>
  <si>
    <t>SU-GAD</t>
  </si>
  <si>
    <t>10659</t>
  </si>
  <si>
    <t>Crashed short of runway and collided with a building during a sandstorm.</t>
  </si>
  <si>
    <t>15:22</t>
  </si>
  <si>
    <t>Port Ellen, Islay Island</t>
  </si>
  <si>
    <t>Loganair</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</si>
  <si>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</si>
  <si>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</si>
  <si>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</si>
  <si>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</si>
  <si>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</si>
  <si>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</si>
  <si>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</si>
  <si>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</si>
  <si>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</si>
  <si>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</si>
  <si>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</si>
  <si>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</si>
  <si>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</si>
  <si>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</si>
  <si>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</si>
  <si>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</si>
  <si>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CCCP-65142</t>
  </si>
  <si>
    <t>60955</t>
  </si>
  <si>
    <t>The aircraft overan the runway after an aborted takeoff. Passenger died of heart attack.</t>
  </si>
  <si>
    <t>10:27</t>
  </si>
  <si>
    <t>Near Syktyvar, Russia</t>
  </si>
  <si>
    <t>CCCP-65120</t>
  </si>
  <si>
    <t>60482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</si>
  <si>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</si>
  <si>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</si>
  <si>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</si>
  <si>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</si>
  <si>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</si>
  <si>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</si>
  <si>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</si>
  <si>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</si>
  <si>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</si>
  <si>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</si>
  <si>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</si>
  <si>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</si>
  <si>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</si>
  <si>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</si>
  <si>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</si>
  <si>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</si>
  <si>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</si>
  <si>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</si>
  <si>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</si>
  <si>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</si>
  <si>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</si>
  <si>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</si>
  <si>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</si>
  <si>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</si>
  <si>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</si>
  <si>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</si>
  <si>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</si>
  <si>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</si>
  <si>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</si>
  <si>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</si>
  <si>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</si>
  <si>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</si>
  <si>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</si>
  <si>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</si>
  <si>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</si>
  <si>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</si>
  <si>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</si>
  <si>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</si>
  <si>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</si>
  <si>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</si>
  <si>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2596</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</si>
  <si>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</si>
  <si>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</si>
  <si>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</si>
  <si>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</si>
  <si>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</si>
  <si>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</si>
  <si>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</si>
  <si>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</si>
  <si>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</si>
  <si>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</si>
  <si>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</si>
  <si>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</si>
  <si>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</si>
  <si>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</si>
  <si>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</si>
  <si>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</si>
  <si>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</si>
  <si>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</si>
  <si>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</si>
  <si>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</si>
  <si>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</si>
  <si>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</si>
  <si>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</si>
  <si>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</si>
  <si>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</si>
  <si>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</si>
  <si>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</si>
  <si>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AtlantiSoutheast Airlines</t>
  </si>
  <si>
    <t>Sao Jose dos Campo - Manaus</t>
  </si>
  <si>
    <t>Embraer 120RT Brasilia</t>
  </si>
  <si>
    <t>N219AS</t>
  </si>
  <si>
    <t>120019</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</si>
  <si>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</si>
  <si>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</si>
  <si>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</si>
  <si>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</si>
  <si>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</si>
  <si>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</si>
  <si>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</si>
  <si>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</si>
  <si>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</si>
  <si>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</si>
  <si>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</si>
  <si>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</si>
  <si>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</si>
  <si>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LET 410MT Turbojet</t>
  </si>
  <si>
    <t>CCCP-67264</t>
  </si>
  <si>
    <t>780905</t>
  </si>
  <si>
    <t>Crashed into river on takeoff.</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</si>
  <si>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</si>
  <si>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</si>
  <si>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</si>
  <si>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</si>
  <si>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</si>
  <si>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</si>
  <si>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</si>
  <si>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</si>
  <si>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141</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</si>
  <si>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</si>
  <si>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</si>
  <si>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</si>
  <si>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</si>
  <si>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</si>
  <si>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</si>
  <si>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</si>
  <si>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</si>
  <si>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</si>
  <si>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</si>
  <si>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</si>
  <si>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</si>
  <si>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</si>
  <si>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</si>
  <si>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</si>
  <si>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</si>
  <si>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</si>
  <si>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The plane crashed and burst into flames after a straight-in hard landing without leveling off.</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</si>
  <si>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</si>
  <si>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</si>
  <si>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</si>
  <si>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</si>
  <si>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</si>
  <si>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</si>
  <si>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</si>
  <si>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</si>
  <si>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</si>
  <si>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</si>
  <si>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</si>
  <si>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</si>
  <si>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</si>
  <si>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</si>
  <si>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</si>
  <si>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</si>
  <si>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</si>
  <si>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</si>
  <si>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</si>
  <si>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</si>
  <si>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</si>
  <si>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</si>
  <si>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</si>
  <si>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</si>
  <si>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</si>
  <si>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</si>
  <si>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</si>
  <si>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</si>
  <si>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</si>
  <si>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</si>
  <si>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</si>
  <si>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</si>
  <si>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</si>
  <si>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</si>
  <si>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Ay, Saudi Arabia</t>
  </si>
  <si>
    <t>Iraqi Airways</t>
  </si>
  <si>
    <t>Baghdad - Amman</t>
  </si>
  <si>
    <t>Boeing B-737-270C</t>
  </si>
  <si>
    <t>YI-AGJ</t>
  </si>
  <si>
    <t>21183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</si>
  <si>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</si>
  <si>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</si>
  <si>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</si>
  <si>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</si>
  <si>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</si>
  <si>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</si>
  <si>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</si>
  <si>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</si>
  <si>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</si>
  <si>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</si>
  <si>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</si>
  <si>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</si>
  <si>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</si>
  <si>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</si>
  <si>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</si>
  <si>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</si>
  <si>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</si>
  <si>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</si>
  <si>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</si>
  <si>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</si>
  <si>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</si>
  <si>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</si>
  <si>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</si>
  <si>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</si>
  <si>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</si>
  <si>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</si>
  <si>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</si>
  <si>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</si>
  <si>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</si>
  <si>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</si>
  <si>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</si>
  <si>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</si>
  <si>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</si>
  <si>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</si>
  <si>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</si>
  <si>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</si>
  <si>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</si>
  <si>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</si>
  <si>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</si>
  <si>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</si>
  <si>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</si>
  <si>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</si>
  <si>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</si>
  <si>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</si>
  <si>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</si>
  <si>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</si>
  <si>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</si>
  <si>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</si>
  <si>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</si>
  <si>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</si>
  <si>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</si>
  <si>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</si>
  <si>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</si>
  <si>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</si>
  <si>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</si>
  <si>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</si>
  <si>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</si>
  <si>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</si>
  <si>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</si>
  <si>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14:34</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</si>
  <si>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</si>
  <si>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</si>
  <si>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</si>
  <si>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</si>
  <si>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</si>
  <si>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</si>
  <si>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</si>
  <si>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</si>
  <si>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</si>
  <si>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</si>
  <si>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</si>
  <si>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</si>
  <si>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</si>
  <si>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</si>
  <si>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</si>
  <si>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</si>
  <si>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</si>
  <si>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</si>
  <si>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</si>
  <si>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</si>
  <si>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</si>
  <si>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</si>
  <si>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</si>
  <si>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</si>
  <si>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</si>
  <si>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</si>
  <si>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</si>
  <si>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</si>
  <si>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</si>
  <si>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</si>
  <si>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</si>
  <si>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</si>
  <si>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</si>
  <si>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</si>
  <si>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</si>
  <si>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</si>
  <si>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</si>
  <si>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</si>
  <si>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</si>
  <si>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</si>
  <si>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</si>
  <si>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</si>
  <si>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</si>
  <si>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</si>
  <si>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</si>
  <si>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</si>
  <si>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</si>
  <si>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</si>
  <si>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</si>
  <si>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</si>
  <si>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</si>
  <si>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</si>
  <si>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</si>
  <si>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</si>
  <si>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</si>
  <si>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</si>
  <si>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</si>
  <si>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Near Batagay, Russia</t>
  </si>
  <si>
    <t>Tikis - Batagay</t>
  </si>
  <si>
    <t>Antonov 12BP</t>
  </si>
  <si>
    <t>CCCP-11418</t>
  </si>
  <si>
    <t>401712</t>
  </si>
  <si>
    <t>The cargo flight crew decided on a visual approach, ignored the GPWS warning and flew into a mountain.</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</si>
  <si>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</si>
  <si>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</si>
  <si>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</si>
  <si>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</si>
  <si>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</si>
  <si>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</si>
  <si>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</si>
  <si>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3344942</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</si>
  <si>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</si>
  <si>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</si>
  <si>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</si>
  <si>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</si>
  <si>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</si>
  <si>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</si>
  <si>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</si>
  <si>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</si>
  <si>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</si>
  <si>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</si>
  <si>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</si>
  <si>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</si>
  <si>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</si>
  <si>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</si>
  <si>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</si>
  <si>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</si>
  <si>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</si>
  <si>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</si>
  <si>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</si>
  <si>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</si>
  <si>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</si>
  <si>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</si>
  <si>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</si>
  <si>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</si>
  <si>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</si>
  <si>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</si>
  <si>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</si>
  <si>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</si>
  <si>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</si>
  <si>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</si>
  <si>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</si>
  <si>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</si>
  <si>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</si>
  <si>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</si>
  <si>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</si>
  <si>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</si>
  <si>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</si>
  <si>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Shot down by rebels forces with a surface-to-air missile.</t>
  </si>
  <si>
    <t>Near Montelillo, Peru</t>
  </si>
  <si>
    <t>Military - Peruvian Air Force</t>
  </si>
  <si>
    <t>Lima - Saposa</t>
  </si>
  <si>
    <t>FAP-392</t>
  </si>
  <si>
    <t>5805</t>
  </si>
  <si>
    <t>Crashed into a gorge near the Jerache River  while en route on a domestiflight in adverse weather conditions.</t>
  </si>
  <si>
    <t>Berdiansk, USSR</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</si>
  <si>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</si>
  <si>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</si>
  <si>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</si>
  <si>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</si>
  <si>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</si>
  <si>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</si>
  <si>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</si>
  <si>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</si>
  <si>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</si>
  <si>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</si>
  <si>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</si>
  <si>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</si>
  <si>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</si>
  <si>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</si>
  <si>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</si>
  <si>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</si>
  <si>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</si>
  <si>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</si>
  <si>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</si>
  <si>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</si>
  <si>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</si>
  <si>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</si>
  <si>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</si>
  <si>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</si>
  <si>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</si>
  <si>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</si>
  <si>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</si>
  <si>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</si>
  <si>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</si>
  <si>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</si>
  <si>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</si>
  <si>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</si>
  <si>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</si>
  <si>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Near Chungking, Sichuan, China</t>
  </si>
  <si>
    <t>China Southwest Airlines</t>
  </si>
  <si>
    <t>Beijing - Chongqing</t>
  </si>
  <si>
    <t>B-222</t>
  </si>
  <si>
    <t>187009901</t>
  </si>
  <si>
    <t>The aircraft crashed 10 minutes before its scheduled landing. Fire in and failure of the No. 4 engine led to separation of the pylon and engine and loss of control of the aircraft. Overheating of the feathering oil. Poor maintenance procedures.</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</si>
  <si>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</si>
  <si>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</si>
  <si>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</si>
  <si>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</si>
  <si>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</si>
  <si>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</si>
  <si>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 loved ones.</t>
  </si>
  <si>
    <t>Near Auturn, France</t>
  </si>
  <si>
    <t>Oxaero Ltd.</t>
  </si>
  <si>
    <t>G-BGEO</t>
  </si>
  <si>
    <t>31-7405489</t>
  </si>
  <si>
    <t>15:36</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</si>
  <si>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</si>
  <si>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</si>
  <si>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</si>
  <si>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</si>
  <si>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</si>
  <si>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</si>
  <si>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</si>
  <si>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</si>
  <si>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</si>
  <si>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</si>
  <si>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</si>
  <si>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</si>
  <si>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Luxor, Egypt</t>
  </si>
  <si>
    <t>Airbus A.300B4-203</t>
  </si>
  <si>
    <t>SU-BCA</t>
  </si>
  <si>
    <t>The plane landed too far down the runway, overran the runway, struck runway lights went through a fence and broke up.</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</si>
  <si>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</si>
  <si>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</si>
  <si>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</si>
  <si>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</si>
  <si>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</si>
  <si>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</si>
  <si>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</si>
  <si>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</si>
  <si>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</si>
  <si>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</si>
  <si>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</si>
  <si>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</si>
  <si>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</si>
  <si>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</si>
  <si>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</si>
  <si>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</si>
  <si>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</si>
  <si>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</si>
  <si>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</si>
  <si>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</si>
  <si>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</si>
  <si>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</si>
  <si>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</si>
  <si>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</si>
  <si>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</si>
  <si>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</si>
  <si>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</si>
  <si>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</si>
  <si>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</si>
  <si>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</si>
  <si>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</si>
  <si>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</si>
  <si>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</si>
  <si>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</si>
  <si>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</si>
  <si>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</si>
  <si>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</si>
  <si>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</si>
  <si>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</si>
  <si>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</si>
  <si>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</si>
  <si>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</si>
  <si>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</si>
  <si>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</si>
  <si>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</si>
  <si>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</si>
  <si>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</si>
  <si>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</si>
  <si>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</si>
  <si>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</si>
  <si>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</si>
  <si>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</si>
  <si>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</si>
  <si>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</si>
  <si>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</si>
  <si>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</si>
  <si>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</si>
  <si>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</si>
  <si>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</si>
  <si>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</si>
  <si>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</si>
  <si>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</si>
  <si>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</si>
  <si>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</si>
  <si>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</si>
  <si>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</si>
  <si>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</si>
  <si>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</si>
  <si>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</si>
  <si>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</si>
  <si>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</si>
  <si>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</si>
  <si>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</si>
  <si>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</si>
  <si>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</si>
  <si>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</si>
  <si>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</si>
  <si>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</si>
  <si>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</si>
  <si>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</si>
  <si>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</si>
  <si>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</si>
  <si>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</si>
  <si>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</si>
  <si>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</si>
  <si>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</si>
  <si>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</si>
  <si>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</si>
  <si>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'There’s gunfire aboard.' Moments later, the plane entered a high-speed nosedive and smashed onto the ground at 700 mph. Investigators sifting through the wreckage were able to retrieve the plane’s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</si>
  <si>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</si>
  <si>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</si>
  <si>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</si>
  <si>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</si>
  <si>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</si>
  <si>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</si>
  <si>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</si>
  <si>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</si>
  <si>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</si>
  <si>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</si>
  <si>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</si>
  <si>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</si>
  <si>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</si>
  <si>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</si>
  <si>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</si>
  <si>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C-130-2468</t>
  </si>
  <si>
    <t>Crashed into the AtlantiOcean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</si>
  <si>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</si>
  <si>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</si>
  <si>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</si>
  <si>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</si>
  <si>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</si>
  <si>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</si>
  <si>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</si>
  <si>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</si>
  <si>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</si>
  <si>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</si>
  <si>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</si>
  <si>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</si>
  <si>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</si>
  <si>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</si>
  <si>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</si>
  <si>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</si>
  <si>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</si>
  <si>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</si>
  <si>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</si>
  <si>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</si>
  <si>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</si>
  <si>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</si>
  <si>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</si>
  <si>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</si>
  <si>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</si>
  <si>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</si>
  <si>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</si>
  <si>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</si>
  <si>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</si>
  <si>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</si>
  <si>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</si>
  <si>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</si>
  <si>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</si>
  <si>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</si>
  <si>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</si>
  <si>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</si>
  <si>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</si>
  <si>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</si>
  <si>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</si>
  <si>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</si>
  <si>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</si>
  <si>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</si>
  <si>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</si>
  <si>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</si>
  <si>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</si>
  <si>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</si>
  <si>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</si>
  <si>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</si>
  <si>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</si>
  <si>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</si>
  <si>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</si>
  <si>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</si>
  <si>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</si>
  <si>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</si>
  <si>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</si>
  <si>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</si>
  <si>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</si>
  <si>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</si>
  <si>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</si>
  <si>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</si>
  <si>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</si>
  <si>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</si>
  <si>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Aérea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</si>
  <si>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</si>
  <si>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</si>
  <si>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</si>
  <si>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</si>
  <si>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</si>
  <si>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</si>
  <si>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</si>
  <si>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</si>
  <si>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</si>
  <si>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</si>
  <si>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</si>
  <si>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</si>
  <si>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</si>
  <si>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</si>
  <si>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</si>
  <si>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</si>
  <si>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</si>
  <si>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</si>
  <si>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</si>
  <si>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</si>
  <si>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</si>
  <si>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</si>
  <si>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06:09</t>
  </si>
  <si>
    <t>Surgut, Russia</t>
  </si>
  <si>
    <t>Tyumen - Surgut</t>
  </si>
  <si>
    <t>CCCP-65675</t>
  </si>
  <si>
    <t>1351501</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</si>
  <si>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</si>
  <si>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</si>
  <si>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</si>
  <si>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</si>
  <si>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</si>
  <si>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</si>
  <si>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</si>
  <si>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</si>
  <si>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17:28</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</si>
  <si>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</si>
  <si>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</si>
  <si>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</si>
  <si>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</si>
  <si>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</si>
  <si>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</si>
  <si>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</si>
  <si>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</si>
  <si>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</si>
  <si>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</si>
  <si>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</si>
  <si>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</si>
  <si>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</si>
  <si>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</si>
  <si>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</si>
  <si>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</si>
  <si>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</si>
  <si>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</si>
  <si>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</si>
  <si>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</si>
  <si>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</si>
  <si>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</si>
  <si>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</si>
  <si>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</si>
  <si>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</si>
  <si>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</si>
  <si>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</si>
  <si>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</si>
  <si>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</si>
  <si>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</si>
  <si>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</si>
  <si>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</si>
  <si>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</si>
  <si>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</si>
  <si>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</si>
  <si>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</si>
  <si>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</si>
  <si>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</si>
  <si>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Hijacking. Two hostages killed on the ground.</t>
  </si>
  <si>
    <t>Near Mazâr-e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</si>
  <si>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</si>
  <si>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</si>
  <si>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</si>
  <si>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</si>
  <si>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</si>
  <si>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</si>
  <si>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</si>
  <si>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</si>
  <si>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</si>
  <si>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</si>
  <si>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</si>
  <si>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</si>
  <si>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</si>
  <si>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</si>
  <si>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</si>
  <si>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</si>
  <si>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</si>
  <si>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</si>
  <si>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</si>
  <si>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</si>
  <si>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</si>
  <si>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</si>
  <si>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</si>
  <si>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</si>
  <si>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Allentown, PA - Morristown, NJ</t>
  </si>
  <si>
    <t>N442NE</t>
  </si>
  <si>
    <t>35-442</t>
  </si>
  <si>
    <t>The aircraft, on a positioning flight struck the ground short of the runway while attempting to land. Inadequate training. Improper descent rate and airspeed.</t>
  </si>
  <si>
    <t>Linfen, China</t>
  </si>
  <si>
    <t>Shanxi Airlines</t>
  </si>
  <si>
    <t>B-4218</t>
  </si>
  <si>
    <t>6341406</t>
  </si>
  <si>
    <t>The sightseeing  plane crashed into a hotel shortly after takeoff.</t>
  </si>
  <si>
    <t>Aloha Airlines</t>
  </si>
  <si>
    <t>Hilo - Honolulu</t>
  </si>
  <si>
    <t>Boeing B-737-297</t>
  </si>
  <si>
    <t>N73711</t>
  </si>
  <si>
    <t>20209</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</si>
  <si>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</si>
  <si>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</si>
  <si>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</si>
  <si>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</si>
  <si>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</si>
  <si>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</si>
  <si>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</si>
  <si>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</si>
  <si>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</si>
  <si>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</si>
  <si>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</si>
  <si>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</si>
  <si>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</si>
  <si>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</si>
  <si>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</si>
  <si>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</si>
  <si>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</si>
  <si>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</si>
  <si>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</si>
  <si>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</si>
  <si>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</si>
  <si>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</si>
  <si>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</si>
  <si>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</si>
  <si>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</si>
  <si>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</si>
  <si>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</si>
  <si>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</si>
  <si>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</si>
  <si>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</si>
  <si>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</si>
  <si>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</si>
  <si>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</si>
  <si>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</si>
  <si>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</si>
  <si>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</si>
  <si>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</si>
  <si>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</si>
  <si>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</si>
  <si>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</si>
  <si>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</si>
  <si>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</si>
  <si>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</si>
  <si>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</si>
  <si>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</si>
  <si>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</si>
  <si>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</si>
  <si>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</si>
  <si>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</si>
  <si>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</si>
  <si>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</si>
  <si>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</si>
  <si>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</si>
  <si>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</si>
  <si>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</si>
  <si>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</si>
  <si>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</si>
  <si>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</si>
  <si>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</si>
  <si>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</si>
  <si>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</si>
  <si>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</si>
  <si>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</si>
  <si>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</si>
  <si>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</si>
  <si>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</si>
  <si>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</si>
  <si>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</si>
  <si>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</si>
  <si>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</si>
  <si>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9620247</t>
  </si>
  <si>
    <t>Crashed on takeoff from Sophia airport en route to Varna. In-flight fire. Possible crew error.</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</si>
  <si>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</si>
  <si>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</si>
  <si>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</si>
  <si>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</si>
  <si>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</si>
  <si>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</si>
  <si>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</si>
  <si>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</si>
  <si>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</si>
  <si>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</si>
  <si>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</si>
  <si>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</si>
  <si>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</si>
  <si>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</si>
  <si>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</si>
  <si>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</si>
  <si>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Zaïre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</si>
  <si>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</si>
  <si>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</si>
  <si>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</si>
  <si>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</si>
  <si>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</si>
  <si>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</si>
  <si>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</si>
  <si>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</si>
  <si>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</si>
  <si>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</si>
  <si>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</si>
  <si>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</si>
  <si>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</si>
  <si>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</si>
  <si>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</si>
  <si>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</si>
  <si>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</si>
  <si>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</si>
  <si>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</si>
  <si>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</si>
  <si>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</si>
  <si>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</si>
  <si>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</si>
  <si>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</si>
  <si>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</si>
  <si>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</si>
  <si>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</si>
  <si>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</si>
  <si>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</si>
  <si>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</si>
  <si>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</si>
  <si>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</si>
  <si>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</si>
  <si>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</si>
  <si>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</si>
  <si>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</si>
  <si>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</si>
  <si>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</si>
  <si>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</si>
  <si>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</si>
  <si>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</si>
  <si>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</si>
  <si>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</si>
  <si>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</si>
  <si>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</si>
  <si>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</si>
  <si>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</si>
  <si>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</si>
  <si>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</si>
  <si>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</si>
  <si>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</si>
  <si>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</si>
  <si>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</si>
  <si>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</si>
  <si>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</si>
  <si>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</si>
  <si>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</si>
  <si>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</si>
  <si>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</si>
  <si>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</si>
  <si>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</si>
  <si>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</si>
  <si>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</si>
  <si>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</si>
  <si>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</si>
  <si>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</si>
  <si>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</si>
  <si>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</si>
  <si>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</si>
  <si>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</si>
  <si>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</si>
  <si>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</si>
  <si>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</si>
  <si>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</si>
  <si>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</si>
  <si>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</si>
  <si>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</si>
  <si>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</si>
  <si>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</si>
  <si>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</si>
  <si>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</si>
  <si>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</si>
  <si>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VT-DMC</t>
  </si>
  <si>
    <t>10173</t>
  </si>
  <si>
    <t>Crashed short of the runway. Controlled flight into terrain.</t>
  </si>
  <si>
    <t>Near Ahmedabad, India</t>
  </si>
  <si>
    <t>Bombay - Ahmadabad</t>
  </si>
  <si>
    <t>VT-EAH</t>
  </si>
  <si>
    <t>20481/271</t>
  </si>
  <si>
    <t>The plane hit an electrical mast, 5 miles short of runway during an approach in fog and burst into flames.</t>
  </si>
  <si>
    <t>Juliaca, Peru</t>
  </si>
  <si>
    <t>Aero Peru</t>
  </si>
  <si>
    <t>Juliaca - Arequipa</t>
  </si>
  <si>
    <t>OB-R-1020</t>
  </si>
  <si>
    <t>11059</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</si>
  <si>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</si>
  <si>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</si>
  <si>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</si>
  <si>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</si>
  <si>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</si>
  <si>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</si>
  <si>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</si>
  <si>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</si>
  <si>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</si>
  <si>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</si>
  <si>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</si>
  <si>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</si>
  <si>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</si>
  <si>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</si>
  <si>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</si>
  <si>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</si>
  <si>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</si>
  <si>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</si>
  <si>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</si>
  <si>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</si>
  <si>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</si>
  <si>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Montluçon, France</t>
  </si>
  <si>
    <t>Montluçon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</si>
  <si>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</si>
  <si>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</si>
  <si>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</si>
  <si>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</si>
  <si>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</si>
  <si>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</si>
  <si>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</si>
  <si>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</si>
  <si>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</si>
  <si>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</si>
  <si>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</si>
  <si>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</si>
  <si>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Let 410UVP</t>
  </si>
  <si>
    <t>CCCP-67127</t>
  </si>
  <si>
    <t>790323</t>
  </si>
  <si>
    <t>The aircraft struck the ground while the crew was in the base leg turn. Crew procedural errors. The radio altimeter warning was not set and the outer marker was not used during the approach.</t>
  </si>
  <si>
    <t>Bîr Mogreïn,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</si>
  <si>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</si>
  <si>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</si>
  <si>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</si>
  <si>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</si>
  <si>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</si>
  <si>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</si>
  <si>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</si>
  <si>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</si>
  <si>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</si>
  <si>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</si>
  <si>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</si>
  <si>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</si>
  <si>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</si>
  <si>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</si>
  <si>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</si>
  <si>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</si>
  <si>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</si>
  <si>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</si>
  <si>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</si>
  <si>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</si>
  <si>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</si>
  <si>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</si>
  <si>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</si>
  <si>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</si>
  <si>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</si>
  <si>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</si>
  <si>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</si>
  <si>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</si>
  <si>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</si>
  <si>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</si>
  <si>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</si>
  <si>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West Lafayette, Indiana</t>
  </si>
  <si>
    <t>Mid PacifiAir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</si>
  <si>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</si>
  <si>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</si>
  <si>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</si>
  <si>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</si>
  <si>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</si>
  <si>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</si>
  <si>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</si>
  <si>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</si>
  <si>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</si>
  <si>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</si>
  <si>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04:45</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</si>
  <si>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</si>
  <si>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</si>
  <si>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</si>
  <si>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</si>
  <si>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</si>
  <si>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</si>
  <si>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</si>
  <si>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</si>
  <si>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</si>
  <si>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</si>
  <si>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</si>
  <si>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</si>
  <si>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</si>
  <si>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</si>
  <si>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</si>
  <si>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</si>
  <si>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63-7990</t>
  </si>
  <si>
    <t>18607</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</si>
  <si>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</si>
  <si>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</si>
  <si>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</si>
  <si>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</si>
  <si>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</si>
  <si>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</si>
  <si>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</si>
  <si>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</si>
  <si>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</si>
  <si>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</si>
  <si>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</si>
  <si>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</si>
  <si>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14:08</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</si>
  <si>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</si>
  <si>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</si>
  <si>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</si>
  <si>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</si>
  <si>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</si>
  <si>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</si>
  <si>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</si>
  <si>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</si>
  <si>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</si>
  <si>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</si>
  <si>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</si>
  <si>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</si>
  <si>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</si>
  <si>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</si>
  <si>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</si>
  <si>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</si>
  <si>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</si>
  <si>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</si>
  <si>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</si>
  <si>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</si>
  <si>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</si>
  <si>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</si>
  <si>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</si>
  <si>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</si>
  <si>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</si>
  <si>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</si>
  <si>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</si>
  <si>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 xml:space="preserve"> - Tegucigalpa - Toncontin</t>
  </si>
  <si>
    <t>HR-AKZ</t>
  </si>
  <si>
    <t>44642/586</t>
  </si>
  <si>
    <t>Hit high ground 27 km from the airport.</t>
  </si>
  <si>
    <t>Near QuebeCity, Quebec, Canada</t>
  </si>
  <si>
    <t>Transfair</t>
  </si>
  <si>
    <t>C-FBZN</t>
  </si>
  <si>
    <t>The cargo plane crashed after its initial climb.</t>
  </si>
  <si>
    <t>Dryden, Ontario, Canada</t>
  </si>
  <si>
    <t>Air Ontario</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</si>
  <si>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</si>
  <si>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</si>
  <si>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</si>
  <si>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</si>
  <si>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</si>
  <si>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</si>
  <si>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</si>
  <si>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</si>
  <si>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</si>
  <si>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</si>
  <si>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</si>
  <si>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</si>
  <si>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</si>
  <si>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</si>
  <si>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</si>
  <si>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</si>
  <si>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</si>
  <si>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</si>
  <si>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</si>
  <si>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</si>
  <si>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</si>
  <si>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</si>
  <si>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</si>
  <si>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</si>
  <si>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</si>
  <si>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</si>
  <si>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</si>
  <si>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</si>
  <si>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</si>
  <si>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</si>
  <si>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</si>
  <si>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</si>
  <si>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</si>
  <si>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</si>
  <si>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</si>
  <si>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</si>
  <si>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</si>
  <si>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Aérospatiale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</si>
  <si>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</si>
  <si>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</si>
  <si>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</si>
  <si>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</si>
  <si>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</si>
  <si>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</si>
  <si>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</si>
  <si>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</si>
  <si>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</si>
  <si>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</si>
  <si>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</si>
  <si>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</si>
  <si>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</si>
  <si>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</si>
  <si>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</si>
  <si>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</si>
  <si>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</si>
  <si>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</si>
  <si>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</si>
  <si>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</si>
  <si>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</si>
  <si>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</si>
  <si>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</si>
  <si>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</si>
  <si>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</si>
  <si>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</si>
  <si>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</si>
  <si>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</si>
  <si>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</si>
  <si>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</si>
  <si>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</si>
  <si>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</si>
  <si>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</si>
  <si>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</si>
  <si>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</si>
  <si>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</si>
  <si>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</si>
  <si>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</si>
  <si>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</si>
  <si>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</si>
  <si>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</si>
  <si>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</si>
  <si>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</si>
  <si>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</si>
  <si>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</si>
  <si>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</si>
  <si>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Berlin - Moscow</t>
  </si>
  <si>
    <t>Ilyushin IL-62MK</t>
  </si>
  <si>
    <t>DDR-SEW</t>
  </si>
  <si>
    <t>2850324</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</si>
  <si>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</si>
  <si>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</si>
  <si>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</si>
  <si>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</si>
  <si>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</si>
  <si>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</si>
  <si>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</si>
  <si>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</si>
  <si>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</si>
  <si>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</si>
  <si>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</si>
  <si>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</si>
  <si>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</si>
  <si>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</si>
  <si>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</si>
  <si>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</si>
  <si>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</si>
  <si>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</si>
  <si>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</si>
  <si>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</si>
  <si>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</si>
  <si>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</si>
  <si>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</si>
  <si>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</si>
  <si>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</si>
  <si>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</si>
  <si>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</si>
  <si>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</si>
  <si>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</si>
  <si>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</si>
  <si>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</si>
  <si>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</si>
  <si>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</si>
  <si>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</si>
  <si>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</si>
  <si>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</si>
  <si>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</si>
  <si>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</si>
  <si>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</si>
  <si>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</si>
  <si>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</si>
  <si>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</si>
  <si>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</si>
  <si>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</si>
  <si>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</si>
  <si>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</si>
  <si>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</si>
  <si>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</si>
  <si>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</si>
  <si>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</si>
  <si>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</si>
  <si>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</si>
  <si>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</si>
  <si>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</si>
  <si>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</si>
  <si>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</si>
  <si>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</si>
  <si>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</si>
  <si>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</si>
  <si>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</si>
  <si>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</si>
  <si>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</si>
  <si>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Jeddah - Tripoli</t>
  </si>
  <si>
    <t>HL-7328</t>
  </si>
  <si>
    <t>47887/125</t>
  </si>
  <si>
    <t>The aircraft crashed short of the runway while landing in fog. Failure of the captain to land without analyzing the weather data.</t>
  </si>
  <si>
    <t>Off Ullung Do, South Korea</t>
  </si>
  <si>
    <t>Sikorsky S-58T</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</si>
  <si>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</si>
  <si>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</si>
  <si>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</si>
  <si>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</si>
  <si>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</si>
  <si>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</si>
  <si>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</si>
  <si>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</si>
  <si>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</si>
  <si>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</si>
  <si>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</si>
  <si>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</si>
  <si>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</si>
  <si>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</si>
  <si>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</si>
  <si>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</si>
  <si>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</si>
  <si>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</si>
  <si>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</si>
  <si>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</si>
  <si>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</si>
  <si>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</si>
  <si>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</si>
  <si>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</si>
  <si>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</si>
  <si>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</si>
  <si>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</si>
  <si>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</si>
  <si>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</si>
  <si>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</si>
  <si>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</si>
  <si>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B-3417</t>
  </si>
  <si>
    <t>37309006</t>
  </si>
  <si>
    <t>Lost power and crashed into a river shortly after taking off from Shanghai.</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</si>
  <si>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</si>
  <si>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</si>
  <si>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</si>
  <si>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</si>
  <si>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</si>
  <si>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</si>
  <si>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</si>
  <si>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</si>
  <si>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</si>
  <si>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</si>
  <si>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</si>
  <si>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</si>
  <si>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</si>
  <si>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</si>
  <si>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</si>
  <si>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</si>
  <si>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</si>
  <si>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Havana, Cuba</t>
  </si>
  <si>
    <t>Havana - Köln, Bonn</t>
  </si>
  <si>
    <t>CU-T1281</t>
  </si>
  <si>
    <t>3850453</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</si>
  <si>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</si>
  <si>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</si>
  <si>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</si>
  <si>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</si>
  <si>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</si>
  <si>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21006</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</si>
  <si>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</si>
  <si>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</si>
  <si>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</si>
  <si>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</si>
  <si>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</si>
  <si>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</si>
  <si>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</si>
  <si>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</si>
  <si>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</si>
  <si>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</si>
  <si>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</si>
  <si>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</si>
  <si>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</si>
  <si>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</si>
  <si>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</si>
  <si>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</si>
  <si>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</si>
  <si>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</si>
  <si>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</si>
  <si>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</si>
  <si>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</si>
  <si>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</si>
  <si>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</si>
  <si>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57-1481</t>
  </si>
  <si>
    <t>17552/161</t>
  </si>
  <si>
    <t>An explosion occurred in an overheated fuel pump while shuting down the engines.</t>
  </si>
  <si>
    <t>23:21</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</si>
  <si>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</si>
  <si>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</si>
  <si>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</si>
  <si>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</si>
  <si>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</si>
  <si>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</si>
  <si>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</si>
  <si>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</si>
  <si>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</si>
  <si>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Ujani Dam, India</t>
  </si>
  <si>
    <t>Pune - Hyderabad</t>
  </si>
  <si>
    <t>Dornier Do-288-201</t>
  </si>
  <si>
    <t>VT-EJF</t>
  </si>
  <si>
    <t>8052</t>
  </si>
  <si>
    <t>Exploded in mid-air and crashed during a thunderstorm and heavy rain.</t>
  </si>
  <si>
    <t>Terrace,  Canada</t>
  </si>
  <si>
    <t>Skylink Airlines</t>
  </si>
  <si>
    <t>C-GSLB</t>
  </si>
  <si>
    <t>AC-481</t>
  </si>
  <si>
    <t>The plane struck trees, losing part of a wing after initiating a go-around.</t>
  </si>
  <si>
    <t>Nyala, Sudan</t>
  </si>
  <si>
    <t>Nile Safaris Aviation</t>
  </si>
  <si>
    <t>ST-AIW</t>
  </si>
  <si>
    <t>09:53</t>
  </si>
  <si>
    <t>Grand Canyon National Park Airport, Tusayan, Arizona</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</si>
  <si>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</si>
  <si>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</si>
  <si>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</si>
  <si>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</si>
  <si>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</si>
  <si>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</si>
  <si>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</si>
  <si>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</si>
  <si>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</si>
  <si>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</si>
  <si>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</si>
  <si>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</si>
  <si>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</si>
  <si>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</si>
  <si>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</si>
  <si>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</si>
  <si>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</si>
  <si>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</si>
  <si>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</si>
  <si>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</si>
  <si>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</si>
  <si>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</si>
  <si>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</si>
  <si>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13:39</t>
  </si>
  <si>
    <t>Lacey Township, New Jersey</t>
  </si>
  <si>
    <t>Air Taxi - Paramount Aviation Corp.</t>
  </si>
  <si>
    <t>New York, NY - AtlantiCity,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</si>
  <si>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</si>
  <si>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</si>
  <si>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</si>
  <si>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</si>
  <si>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02:32</t>
  </si>
  <si>
    <t>Ul'yanovsk - Leninakan</t>
  </si>
  <si>
    <t>Ilyushin IL-76TD</t>
  </si>
  <si>
    <t>CCCP-76466</t>
  </si>
  <si>
    <t>23440153</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</si>
  <si>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</si>
  <si>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</si>
  <si>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</si>
  <si>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</si>
  <si>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</si>
  <si>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Hualein, China</t>
  </si>
  <si>
    <t>Hualian - Taibei</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</si>
  <si>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</si>
  <si>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</si>
  <si>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</si>
  <si>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</si>
  <si>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</si>
  <si>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</si>
  <si>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</si>
  <si>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</si>
  <si>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</si>
  <si>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</si>
  <si>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</si>
  <si>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</si>
  <si>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</si>
  <si>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</si>
  <si>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</si>
  <si>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</si>
  <si>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</si>
  <si>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</si>
  <si>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</si>
  <si>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</si>
  <si>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</si>
  <si>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</si>
  <si>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</si>
  <si>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</si>
  <si>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</si>
  <si>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</si>
  <si>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</si>
  <si>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</si>
  <si>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</si>
  <si>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Crashed right of the runway during an approach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</si>
  <si>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</si>
  <si>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</si>
  <si>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</si>
  <si>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</si>
  <si>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</si>
  <si>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</si>
  <si>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</si>
  <si>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</si>
  <si>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</si>
  <si>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</si>
  <si>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</si>
  <si>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</si>
  <si>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</si>
  <si>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</si>
  <si>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</si>
  <si>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4129</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</si>
  <si>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</si>
  <si>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</si>
  <si>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</si>
  <si>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</si>
  <si>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</si>
  <si>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</si>
  <si>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</si>
  <si>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</si>
  <si>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</si>
  <si>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</si>
  <si>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</si>
  <si>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</si>
  <si>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</si>
  <si>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</si>
  <si>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</si>
  <si>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</si>
  <si>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</si>
  <si>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</si>
  <si>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</si>
  <si>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</si>
  <si>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</si>
  <si>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</si>
  <si>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</si>
  <si>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</si>
  <si>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</si>
  <si>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</si>
  <si>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</si>
  <si>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</si>
  <si>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</si>
  <si>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</si>
  <si>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</si>
  <si>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</si>
  <si>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</si>
  <si>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</si>
  <si>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</si>
  <si>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</si>
  <si>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</si>
  <si>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</si>
  <si>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</si>
  <si>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</si>
  <si>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</si>
  <si>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</si>
  <si>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</si>
  <si>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</si>
  <si>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</si>
  <si>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</si>
  <si>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</si>
  <si>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</si>
  <si>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</si>
  <si>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</si>
  <si>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</si>
  <si>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</si>
  <si>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</si>
  <si>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</si>
  <si>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</si>
  <si>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</si>
  <si>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</si>
  <si>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</si>
  <si>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</si>
  <si>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</si>
  <si>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</si>
  <si>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</si>
  <si>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</si>
  <si>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</si>
  <si>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</si>
  <si>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</si>
  <si>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</si>
  <si>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</si>
  <si>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</si>
  <si>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</si>
  <si>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</si>
  <si>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</si>
  <si>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</si>
  <si>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</si>
  <si>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</si>
  <si>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</si>
  <si>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</si>
  <si>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</si>
  <si>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</si>
  <si>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</si>
  <si>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</si>
  <si>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</si>
  <si>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</si>
  <si>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</si>
  <si>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</si>
  <si>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</si>
  <si>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</si>
  <si>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</si>
  <si>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</si>
  <si>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</si>
  <si>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</si>
  <si>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</si>
  <si>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</si>
  <si>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</si>
  <si>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</si>
  <si>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</si>
  <si>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</si>
  <si>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</si>
  <si>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</si>
  <si>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</si>
  <si>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</si>
  <si>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</si>
  <si>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</si>
  <si>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</si>
  <si>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</si>
  <si>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</si>
  <si>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</si>
  <si>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</si>
  <si>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</si>
  <si>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</si>
  <si>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</si>
  <si>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</si>
  <si>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</si>
  <si>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</si>
  <si>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</si>
  <si>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</si>
  <si>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</si>
  <si>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</si>
  <si>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</si>
  <si>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</si>
  <si>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</si>
  <si>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</si>
  <si>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</si>
  <si>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</si>
  <si>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</si>
  <si>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</si>
  <si>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</si>
  <si>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</si>
  <si>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</si>
  <si>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</si>
  <si>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</si>
  <si>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</si>
  <si>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</si>
  <si>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</si>
  <si>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</si>
  <si>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</si>
  <si>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</si>
  <si>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</si>
  <si>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</si>
  <si>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</si>
  <si>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</si>
  <si>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</si>
  <si>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</si>
  <si>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</si>
  <si>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</si>
  <si>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</si>
  <si>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</si>
  <si>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</si>
  <si>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</si>
  <si>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</si>
  <si>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</si>
  <si>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</si>
  <si>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</si>
  <si>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</si>
  <si>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</si>
  <si>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</si>
  <si>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</si>
  <si>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Kabul, Afghanistan</t>
  </si>
  <si>
    <t>Kokand - Kabul</t>
  </si>
  <si>
    <t>CCCP-78781</t>
  </si>
  <si>
    <t>83489670</t>
  </si>
  <si>
    <t>The aircraft stalled while on final and crashed while on approach after being ordered by ATC to discontinue the approach. Pilot error.</t>
  </si>
  <si>
    <t>Near Kuito, Angola</t>
  </si>
  <si>
    <t>CASA 212 Aviocar 300</t>
  </si>
  <si>
    <t>T-410</t>
  </si>
  <si>
    <t>Shot down with a missile fired by UNITA rebels.</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</si>
  <si>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</si>
  <si>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</si>
  <si>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</si>
  <si>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</si>
  <si>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</si>
  <si>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</si>
  <si>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</si>
  <si>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</si>
  <si>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</si>
  <si>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</si>
  <si>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</si>
  <si>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</si>
  <si>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</si>
  <si>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</si>
  <si>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</si>
  <si>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</si>
  <si>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</si>
  <si>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</si>
  <si>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</si>
  <si>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</si>
  <si>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</si>
  <si>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</si>
  <si>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</si>
  <si>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</si>
  <si>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</si>
  <si>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</si>
  <si>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</si>
  <si>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</si>
  <si>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</si>
  <si>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</si>
  <si>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</si>
  <si>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</si>
  <si>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</si>
  <si>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</si>
  <si>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</si>
  <si>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</si>
  <si>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</si>
  <si>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</si>
  <si>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</si>
  <si>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</si>
  <si>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</si>
  <si>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</si>
  <si>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</si>
  <si>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</si>
  <si>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</si>
  <si>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</si>
  <si>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</si>
  <si>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</si>
  <si>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</si>
  <si>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</si>
  <si>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</si>
  <si>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</si>
  <si>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</si>
  <si>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</si>
  <si>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</si>
  <si>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</si>
  <si>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</si>
  <si>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</si>
  <si>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</si>
  <si>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</si>
  <si>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</si>
  <si>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</si>
  <si>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</si>
  <si>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</si>
  <si>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</si>
  <si>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</si>
  <si>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</si>
  <si>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</si>
  <si>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</si>
  <si>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</si>
  <si>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</si>
  <si>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</si>
  <si>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</si>
  <si>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</si>
  <si>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</si>
  <si>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</si>
  <si>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</si>
  <si>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</si>
  <si>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</si>
  <si>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</si>
  <si>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</si>
  <si>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</si>
  <si>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</si>
  <si>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</si>
  <si>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570</t>
  </si>
  <si>
    <t>The pilot,, switched to VFR in IFR conditions, struck trees 1 km short of runway in heavy ground fog. Pilot error.</t>
  </si>
  <si>
    <t>07:33</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</si>
  <si>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</si>
  <si>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</si>
  <si>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</si>
  <si>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</si>
  <si>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</si>
  <si>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</si>
  <si>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</si>
  <si>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</si>
  <si>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</si>
  <si>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</si>
  <si>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</si>
  <si>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</si>
  <si>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</si>
  <si>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</si>
  <si>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</si>
  <si>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</si>
  <si>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</si>
  <si>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</si>
  <si>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</si>
  <si>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</si>
  <si>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</si>
  <si>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</si>
  <si>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</si>
  <si>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</si>
  <si>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</si>
  <si>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</si>
  <si>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</si>
  <si>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</si>
  <si>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</si>
  <si>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</si>
  <si>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</si>
  <si>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</si>
  <si>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</si>
  <si>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</si>
  <si>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</si>
  <si>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</si>
  <si>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</si>
  <si>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</si>
  <si>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</si>
  <si>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</si>
  <si>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</si>
  <si>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</si>
  <si>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</si>
  <si>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</si>
  <si>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</si>
  <si>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</si>
  <si>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</si>
  <si>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</si>
  <si>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</si>
  <si>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Lata, Georgia</t>
  </si>
  <si>
    <t>Mil Mi 8T (helicopter)</t>
  </si>
  <si>
    <t>Shot down by a surface-to-air missile by Georgian rebel forces.</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</si>
  <si>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</si>
  <si>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</si>
  <si>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</si>
  <si>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</si>
  <si>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</si>
  <si>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</si>
  <si>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</si>
  <si>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</si>
  <si>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</si>
  <si>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</si>
  <si>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</si>
  <si>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</si>
  <si>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</si>
  <si>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Reykjavík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</si>
  <si>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</si>
  <si>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</si>
  <si>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</si>
  <si>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</si>
  <si>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</si>
  <si>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</si>
  <si>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</si>
  <si>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</si>
  <si>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</si>
  <si>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</si>
  <si>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</si>
  <si>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</si>
  <si>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</si>
  <si>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</si>
  <si>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</si>
  <si>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</si>
  <si>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</si>
  <si>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</si>
  <si>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</si>
  <si>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</si>
  <si>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</si>
  <si>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</si>
  <si>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</si>
  <si>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</si>
  <si>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</si>
  <si>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</si>
  <si>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</si>
  <si>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</si>
  <si>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</si>
  <si>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</si>
  <si>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</si>
  <si>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</si>
  <si>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</si>
  <si>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</si>
  <si>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</si>
  <si>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</si>
  <si>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</si>
  <si>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</si>
  <si>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</si>
  <si>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</si>
  <si>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</si>
  <si>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</si>
  <si>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</si>
  <si>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</si>
  <si>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</si>
  <si>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</si>
  <si>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</si>
  <si>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</si>
  <si>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</si>
  <si>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</si>
  <si>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</si>
  <si>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</si>
  <si>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</si>
  <si>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</si>
  <si>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</si>
  <si>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</si>
  <si>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</si>
  <si>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</si>
  <si>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</si>
  <si>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</si>
  <si>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</si>
  <si>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</si>
  <si>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</si>
  <si>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</si>
  <si>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</si>
  <si>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</si>
  <si>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</si>
  <si>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</si>
  <si>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</si>
  <si>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</si>
  <si>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Crashed landed after experiencing severe turbulence and engine failure.</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</si>
  <si>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</si>
  <si>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</si>
  <si>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</si>
  <si>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</si>
  <si>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</si>
  <si>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</si>
  <si>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</si>
  <si>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</si>
  <si>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</si>
  <si>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</si>
  <si>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</si>
  <si>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</si>
  <si>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</si>
  <si>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</si>
  <si>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</si>
  <si>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</si>
  <si>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</si>
  <si>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</si>
  <si>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</si>
  <si>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</si>
  <si>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</si>
  <si>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</si>
  <si>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</si>
  <si>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</si>
  <si>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</si>
  <si>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</si>
  <si>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</si>
  <si>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</si>
  <si>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</si>
  <si>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</si>
  <si>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</si>
  <si>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</si>
  <si>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</si>
  <si>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</si>
  <si>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</si>
  <si>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</si>
  <si>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</si>
  <si>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</si>
  <si>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</si>
  <si>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</si>
  <si>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</si>
  <si>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</si>
  <si>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</si>
  <si>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</si>
  <si>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</si>
  <si>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</si>
  <si>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</si>
  <si>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</si>
  <si>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</si>
  <si>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</si>
  <si>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</si>
  <si>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</si>
  <si>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</si>
  <si>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</si>
  <si>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</si>
  <si>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</si>
  <si>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</si>
  <si>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</si>
  <si>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18:07</t>
  </si>
  <si>
    <t>USAir / Skywest Airlilnes</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</si>
  <si>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</si>
  <si>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</si>
  <si>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</si>
  <si>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</si>
  <si>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</si>
  <si>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</si>
  <si>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</si>
  <si>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748</t>
  </si>
  <si>
    <t>4724</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</si>
  <si>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</si>
  <si>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</si>
  <si>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</si>
  <si>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</si>
  <si>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</si>
  <si>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</si>
  <si>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</si>
  <si>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</si>
  <si>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</si>
  <si>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</si>
  <si>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</si>
  <si>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</si>
  <si>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</si>
  <si>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</si>
  <si>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</si>
  <si>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</si>
  <si>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15:24</t>
  </si>
  <si>
    <t>Puerto Williams, Chile</t>
  </si>
  <si>
    <t>Punta Arenas - Puerto Williams</t>
  </si>
  <si>
    <t>British Aerospace BAE-146-200A</t>
  </si>
  <si>
    <t>CC-CET</t>
  </si>
  <si>
    <t>E-2061</t>
  </si>
  <si>
    <t>The plane overran the runway on approach and sank in Beagle Channel in the sea.</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</si>
  <si>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</si>
  <si>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</si>
  <si>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</si>
  <si>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</si>
  <si>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</si>
  <si>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</si>
  <si>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</si>
  <si>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</si>
  <si>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</si>
  <si>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</si>
  <si>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</si>
  <si>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</si>
  <si>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</si>
  <si>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</si>
  <si>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</si>
  <si>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</si>
  <si>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</si>
  <si>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</si>
  <si>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</si>
  <si>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</si>
  <si>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</si>
  <si>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</si>
  <si>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</si>
  <si>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</si>
  <si>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</si>
  <si>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</si>
  <si>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</si>
  <si>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4833</t>
  </si>
  <si>
    <t>The cargo plane was shot down by a surface-to-air missile.</t>
  </si>
  <si>
    <t>Brasillia, Brazil</t>
  </si>
  <si>
    <t>Conesul Taxi Aéreo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</si>
  <si>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</si>
  <si>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</si>
  <si>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</si>
  <si>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</si>
  <si>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</si>
  <si>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</si>
  <si>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</si>
  <si>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</si>
  <si>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</si>
  <si>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</si>
  <si>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</si>
  <si>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</si>
  <si>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</si>
  <si>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</si>
  <si>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</si>
  <si>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</si>
  <si>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</si>
  <si>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</si>
  <si>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</si>
  <si>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</si>
  <si>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</si>
  <si>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</si>
  <si>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</si>
  <si>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</si>
  <si>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</si>
  <si>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</si>
  <si>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</si>
  <si>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</si>
  <si>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</si>
  <si>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</si>
  <si>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</si>
  <si>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</si>
  <si>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</si>
  <si>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26643</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</si>
  <si>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</si>
  <si>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</si>
  <si>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</si>
  <si>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</si>
  <si>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</si>
  <si>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</si>
  <si>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</si>
  <si>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</si>
  <si>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</si>
  <si>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</si>
  <si>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</si>
  <si>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</si>
  <si>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</si>
  <si>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</si>
  <si>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</si>
  <si>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</si>
  <si>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</si>
  <si>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</si>
  <si>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</si>
  <si>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</si>
  <si>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</si>
  <si>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</si>
  <si>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</si>
  <si>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</si>
  <si>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</si>
  <si>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</si>
  <si>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</si>
  <si>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10399</t>
  </si>
  <si>
    <t>Crashed into Mt. Klabat in heavy fog while descending for a landing.</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</si>
  <si>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</si>
  <si>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</si>
  <si>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</si>
  <si>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</si>
  <si>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</si>
  <si>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</si>
  <si>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</si>
  <si>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</si>
  <si>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</si>
  <si>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</si>
  <si>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</si>
  <si>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</si>
  <si>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Leningrad</t>
  </si>
  <si>
    <t>CCCP-85097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</si>
  <si>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</si>
  <si>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</si>
  <si>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</si>
  <si>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</si>
  <si>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</si>
  <si>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</si>
  <si>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</si>
  <si>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</si>
  <si>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</si>
  <si>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</si>
  <si>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</si>
  <si>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</si>
  <si>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</si>
  <si>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</si>
  <si>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</si>
  <si>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</si>
  <si>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</si>
  <si>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</si>
  <si>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</si>
  <si>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</si>
  <si>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</si>
  <si>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</si>
  <si>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</si>
  <si>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</si>
  <si>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</si>
  <si>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</si>
  <si>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</si>
  <si>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</si>
  <si>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</si>
  <si>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</si>
  <si>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</si>
  <si>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</si>
  <si>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</si>
  <si>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</si>
  <si>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</si>
  <si>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</si>
  <si>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</si>
  <si>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</si>
  <si>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</si>
  <si>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</si>
  <si>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</si>
  <si>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</si>
  <si>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</si>
  <si>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</si>
  <si>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</si>
  <si>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</si>
  <si>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</si>
  <si>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</si>
  <si>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</si>
  <si>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</si>
  <si>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</si>
  <si>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</si>
  <si>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</si>
  <si>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</si>
  <si>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</si>
  <si>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</si>
  <si>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</si>
  <si>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</si>
  <si>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</si>
  <si>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</si>
  <si>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</si>
  <si>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</si>
  <si>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Guadalcanal Island, Solomon Islands</t>
  </si>
  <si>
    <t>Kira-Kira - Honiara</t>
  </si>
  <si>
    <t>H4-SIA</t>
  </si>
  <si>
    <t>Crashed into Mt. Nashua at 4,100 ft. during a descent in heavy rain and fog while attempting a visual approach.</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</si>
  <si>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</si>
  <si>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</si>
  <si>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</si>
  <si>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</si>
  <si>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</si>
  <si>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</si>
  <si>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</si>
  <si>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</si>
  <si>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</si>
  <si>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</si>
  <si>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</si>
  <si>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</si>
  <si>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</si>
  <si>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</si>
  <si>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</si>
  <si>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</si>
  <si>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</si>
  <si>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</si>
  <si>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</si>
  <si>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</si>
  <si>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</si>
  <si>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</si>
  <si>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</si>
  <si>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</si>
  <si>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</si>
  <si>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</si>
  <si>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</si>
  <si>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</si>
  <si>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</si>
  <si>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</si>
  <si>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</si>
  <si>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</si>
  <si>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</si>
  <si>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</si>
  <si>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Aériens de la Guinee-Bissau</t>
  </si>
  <si>
    <t>Kano - Bamako</t>
  </si>
  <si>
    <t>J5-GBB</t>
  </si>
  <si>
    <t>10119</t>
  </si>
  <si>
    <t>On a positioning flight the plane struck trees and broke up while attempting to land.</t>
  </si>
  <si>
    <t>01:55</t>
  </si>
  <si>
    <t>Imphal, India</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</si>
  <si>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</si>
  <si>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</si>
  <si>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</si>
  <si>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</si>
  <si>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</si>
  <si>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</si>
  <si>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</si>
  <si>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</si>
  <si>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</si>
  <si>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</si>
  <si>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</si>
  <si>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</si>
  <si>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</si>
  <si>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</si>
  <si>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</si>
  <si>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</si>
  <si>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</si>
  <si>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</si>
  <si>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</si>
  <si>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</si>
  <si>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</si>
  <si>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</si>
  <si>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</si>
  <si>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</si>
  <si>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0752</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</si>
  <si>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</si>
  <si>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</si>
  <si>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</si>
  <si>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</si>
  <si>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</si>
  <si>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</si>
  <si>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</si>
  <si>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Petropavlosk, USSR</t>
  </si>
  <si>
    <t>Antonov AN-72</t>
  </si>
  <si>
    <t>CCCP-74002</t>
  </si>
  <si>
    <t>SU002</t>
  </si>
  <si>
    <t>The cargo plane struck trees, crashed and caught fire on takeoff.</t>
  </si>
  <si>
    <t>Lineas Aéreas Colombianas</t>
  </si>
  <si>
    <t>Handley Page Dart Herald 400</t>
  </si>
  <si>
    <t>HK-2701</t>
  </si>
  <si>
    <t>During a VOR approach, crashed 2 miles short of the runway.</t>
  </si>
  <si>
    <t>ET-AJL</t>
  </si>
  <si>
    <t>5029</t>
  </si>
  <si>
    <t>After experiencing a nose gear problem and attempting to return to the airport the cargo plane made a premature descent and struck Mount Arey.</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</si>
  <si>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</si>
  <si>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</si>
  <si>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</si>
  <si>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</si>
  <si>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</si>
  <si>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</si>
  <si>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</si>
  <si>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</si>
  <si>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</si>
  <si>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</si>
  <si>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</si>
  <si>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AN24021</t>
  </si>
  <si>
    <t>Crashed into the Gulf of Finland 5 minutes after taking  offsea after taking off.</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</si>
  <si>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</si>
  <si>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</si>
  <si>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</si>
  <si>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</si>
  <si>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</si>
  <si>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Condet, Indonesia</t>
  </si>
  <si>
    <t>Lockheed C-130H-30</t>
  </si>
  <si>
    <t>A-1324</t>
  </si>
  <si>
    <t>4927</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</si>
  <si>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</si>
  <si>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</si>
  <si>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</si>
  <si>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</si>
  <si>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</si>
  <si>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</si>
  <si>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</si>
  <si>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</si>
  <si>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</si>
  <si>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</si>
  <si>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</si>
  <si>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</si>
  <si>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</si>
  <si>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</si>
  <si>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</si>
  <si>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</si>
  <si>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</si>
  <si>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</si>
  <si>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</si>
  <si>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</si>
  <si>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</si>
  <si>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</si>
  <si>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</si>
  <si>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</si>
  <si>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</si>
  <si>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</si>
  <si>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</si>
  <si>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</si>
  <si>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</si>
  <si>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</si>
  <si>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</si>
  <si>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</si>
  <si>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</si>
  <si>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</si>
  <si>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</si>
  <si>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</si>
  <si>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</si>
  <si>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</si>
  <si>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</si>
  <si>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</si>
  <si>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</si>
  <si>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</si>
  <si>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</si>
  <si>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</si>
  <si>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</si>
  <si>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</si>
  <si>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</si>
  <si>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</si>
  <si>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</si>
  <si>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</si>
  <si>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</si>
  <si>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Nagoro-Karabak, USSR</t>
  </si>
  <si>
    <t>Crashed into a mountain in zero visibility.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</si>
  <si>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</si>
  <si>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</si>
  <si>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</si>
  <si>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</si>
  <si>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</si>
  <si>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</si>
  <si>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</si>
  <si>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</si>
  <si>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</si>
  <si>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</si>
  <si>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</si>
  <si>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</si>
  <si>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</si>
  <si>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</si>
  <si>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</si>
  <si>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</si>
  <si>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</si>
  <si>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</si>
  <si>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</si>
  <si>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</si>
  <si>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Força Aérea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</si>
  <si>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</si>
  <si>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</si>
  <si>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</si>
  <si>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</si>
  <si>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</si>
  <si>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</si>
  <si>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</si>
  <si>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</si>
  <si>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</si>
  <si>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</si>
  <si>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</si>
  <si>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</si>
  <si>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</si>
  <si>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</si>
  <si>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</si>
  <si>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</si>
  <si>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</si>
  <si>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</si>
  <si>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ClassiWings</t>
  </si>
  <si>
    <t>Frankfurt - Frankfurt</t>
  </si>
  <si>
    <t>D-CCCC</t>
  </si>
  <si>
    <t>7353</t>
  </si>
  <si>
    <t>The sightseeing tour struck a hill at 2,000 ft. while making a left turn in turbulence. Poor crew coordination. Overloaded.</t>
  </si>
  <si>
    <t>08:51</t>
  </si>
  <si>
    <t>Stockholm-Copenhagen-Warsaw</t>
  </si>
  <si>
    <t>MDonnell Douglas MD-81</t>
  </si>
  <si>
    <t>OY-KHO</t>
  </si>
  <si>
    <t>53003</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</si>
  <si>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</si>
  <si>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</si>
  <si>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</si>
  <si>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</si>
  <si>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</si>
  <si>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Wanli, Taiwan</t>
  </si>
  <si>
    <t>Taipei - Anchorage</t>
  </si>
  <si>
    <t>Boeing B-747-2R7F</t>
  </si>
  <si>
    <t>B-198</t>
  </si>
  <si>
    <t>22390</t>
  </si>
  <si>
    <t>The cargo plane crashed on takeoff  after losing the No. 3 and 4 engines due to corroded midspar fuse pins. The No. 3 engine broke loose first striking the No. 4 engine.</t>
  </si>
  <si>
    <t>05:46</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</si>
  <si>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</si>
  <si>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</si>
  <si>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</si>
  <si>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</si>
  <si>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</si>
  <si>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</si>
  <si>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</si>
  <si>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</si>
  <si>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</si>
  <si>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</si>
  <si>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</si>
  <si>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</si>
  <si>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</si>
  <si>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</si>
  <si>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</si>
  <si>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</si>
  <si>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</si>
  <si>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</si>
  <si>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</si>
  <si>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</si>
  <si>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</si>
  <si>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</si>
  <si>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</si>
  <si>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</si>
  <si>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</si>
  <si>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</si>
  <si>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</si>
  <si>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</si>
  <si>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</si>
  <si>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</si>
  <si>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</si>
  <si>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</si>
  <si>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</si>
  <si>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</si>
  <si>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</si>
  <si>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</si>
  <si>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</si>
  <si>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</si>
  <si>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</si>
  <si>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</si>
  <si>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</si>
  <si>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</si>
  <si>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</si>
  <si>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</si>
  <si>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</si>
  <si>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</si>
  <si>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</si>
  <si>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</si>
  <si>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</si>
  <si>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</si>
  <si>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</si>
  <si>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</si>
  <si>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</si>
  <si>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</si>
  <si>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</si>
  <si>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Etsouali, Congo</t>
  </si>
  <si>
    <t>Lina Congo</t>
  </si>
  <si>
    <t>Dwando - Brazzaville</t>
  </si>
  <si>
    <t>TN-ACX</t>
  </si>
  <si>
    <t>452</t>
  </si>
  <si>
    <t>Crashed during a severe thunderstorm.</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</si>
  <si>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</si>
  <si>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</si>
  <si>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</si>
  <si>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</si>
  <si>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</si>
  <si>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</si>
  <si>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</si>
  <si>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</si>
  <si>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</si>
  <si>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</si>
  <si>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</si>
  <si>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</si>
  <si>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</si>
  <si>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1403</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</si>
  <si>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</si>
  <si>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</si>
  <si>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</si>
  <si>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</si>
  <si>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</si>
  <si>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</si>
  <si>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</si>
  <si>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</si>
  <si>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</si>
  <si>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</si>
  <si>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800326</t>
  </si>
  <si>
    <t>The aircraft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</si>
  <si>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</si>
  <si>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</si>
  <si>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</si>
  <si>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</si>
  <si>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</si>
  <si>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</si>
  <si>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</si>
  <si>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</si>
  <si>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</si>
  <si>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</si>
  <si>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</si>
  <si>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</si>
  <si>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</si>
  <si>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</si>
  <si>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</si>
  <si>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</si>
  <si>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</si>
  <si>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</si>
  <si>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</si>
  <si>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</si>
  <si>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</si>
  <si>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</si>
  <si>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</si>
  <si>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</si>
  <si>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</si>
  <si>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</si>
  <si>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</si>
  <si>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</si>
  <si>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</si>
  <si>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</si>
  <si>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</si>
  <si>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</si>
  <si>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</si>
  <si>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</si>
  <si>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</si>
  <si>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</si>
  <si>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</si>
  <si>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</si>
  <si>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</si>
  <si>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</si>
  <si>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</si>
  <si>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</si>
  <si>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</si>
  <si>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</si>
  <si>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</si>
  <si>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</si>
  <si>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</si>
  <si>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</si>
  <si>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</si>
  <si>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</si>
  <si>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</si>
  <si>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</si>
  <si>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</si>
  <si>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</si>
  <si>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</si>
  <si>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</si>
  <si>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</si>
  <si>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</si>
  <si>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</si>
  <si>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</si>
  <si>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</si>
  <si>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</si>
  <si>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</si>
  <si>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</si>
  <si>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</si>
  <si>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</si>
  <si>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</si>
  <si>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</si>
  <si>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</si>
  <si>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</si>
  <si>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</si>
  <si>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</si>
  <si>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</si>
  <si>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</si>
  <si>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</si>
  <si>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</si>
  <si>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</si>
  <si>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</si>
  <si>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</si>
  <si>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</si>
  <si>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</si>
  <si>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</si>
  <si>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</si>
  <si>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</si>
  <si>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</si>
  <si>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</si>
  <si>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</si>
  <si>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</si>
  <si>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</si>
  <si>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</si>
  <si>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</si>
  <si>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</si>
  <si>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</si>
  <si>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</si>
  <si>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</si>
  <si>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</si>
  <si>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</si>
  <si>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</si>
  <si>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</si>
  <si>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</si>
  <si>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</si>
  <si>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</si>
  <si>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</si>
  <si>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</si>
  <si>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</si>
  <si>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</si>
  <si>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</si>
  <si>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</si>
  <si>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</si>
  <si>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</si>
  <si>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</si>
  <si>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</si>
  <si>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</si>
  <si>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</si>
  <si>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</si>
  <si>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</si>
  <si>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</si>
  <si>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</si>
  <si>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</si>
  <si>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</si>
  <si>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</si>
  <si>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</si>
  <si>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</si>
  <si>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</si>
  <si>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</si>
  <si>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</si>
  <si>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</si>
  <si>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</si>
  <si>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</si>
  <si>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</si>
  <si>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</si>
  <si>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</si>
  <si>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</si>
  <si>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</si>
  <si>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</si>
  <si>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</si>
  <si>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</si>
  <si>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</si>
  <si>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</si>
  <si>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</si>
  <si>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</si>
  <si>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</si>
  <si>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</si>
  <si>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</si>
  <si>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</si>
  <si>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</si>
  <si>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</si>
  <si>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</si>
  <si>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</si>
  <si>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</si>
  <si>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</si>
  <si>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</si>
  <si>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</si>
  <si>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</si>
  <si>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</si>
  <si>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</si>
  <si>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</si>
  <si>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</si>
  <si>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N11002</t>
  </si>
  <si>
    <t>1014</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</si>
  <si>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</si>
  <si>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</si>
  <si>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</si>
  <si>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</si>
  <si>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</si>
  <si>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15:12</t>
  </si>
  <si>
    <t>Nanjing, Jiangsu, China</t>
  </si>
  <si>
    <t>China General Aviation Corporation</t>
  </si>
  <si>
    <t>Nanjing - Xiamen</t>
  </si>
  <si>
    <t>Yakovlev YAK-42D</t>
  </si>
  <si>
    <t>B-2755</t>
  </si>
  <si>
    <t>2116644</t>
  </si>
  <si>
    <t>The aircraft failed to gain altitude after lift-off, touched down again and overran the runway bursting into flames 2,000 feet past the runway. Possible engine failure.</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</si>
  <si>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</si>
  <si>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</si>
  <si>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</si>
  <si>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</si>
  <si>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</si>
  <si>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</si>
  <si>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</si>
  <si>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</si>
  <si>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</si>
  <si>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</si>
  <si>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</si>
  <si>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</si>
  <si>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</si>
  <si>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Donetsk - Ivanovo</t>
  </si>
  <si>
    <t>CCCP-65058</t>
  </si>
  <si>
    <t>49868</t>
  </si>
  <si>
    <t>The aircraft crashed 1.5 miles from the airport during approach. Poor landing coordination by the flight crew.</t>
  </si>
  <si>
    <t>NewCal Aviation</t>
  </si>
  <si>
    <t>de Havilland Canada DHC-4T Caribou</t>
  </si>
  <si>
    <t>N400NC</t>
  </si>
  <si>
    <t>240</t>
  </si>
  <si>
    <t>The aircraft took off at too steep of an angle during a test flight, stalled, rolled to the right and crashed in a nose-down, right wing low attitude.</t>
  </si>
  <si>
    <t>El Salvador</t>
  </si>
  <si>
    <t>Military - Salvadorian Air Force</t>
  </si>
  <si>
    <t>Fairchild C123K</t>
  </si>
  <si>
    <t>FAES121</t>
  </si>
  <si>
    <t>20191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</si>
  <si>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</si>
  <si>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</si>
  <si>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</si>
  <si>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</si>
  <si>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</si>
  <si>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</si>
  <si>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</si>
  <si>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</si>
  <si>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</si>
  <si>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</si>
  <si>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</si>
  <si>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</si>
  <si>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</si>
  <si>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</si>
  <si>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</si>
  <si>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</si>
  <si>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</si>
  <si>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</si>
  <si>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Aéreo</t>
  </si>
  <si>
    <t>Tarapoto - Bellavista</t>
  </si>
  <si>
    <t>OB-1443</t>
  </si>
  <si>
    <t>10533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</si>
  <si>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</si>
  <si>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</si>
  <si>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</si>
  <si>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</si>
  <si>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</si>
  <si>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</si>
  <si>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</si>
  <si>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</si>
  <si>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</si>
  <si>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</si>
  <si>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</si>
  <si>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</si>
  <si>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</si>
  <si>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</si>
  <si>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</si>
  <si>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</si>
  <si>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</si>
  <si>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</si>
  <si>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</si>
  <si>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</si>
  <si>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</si>
  <si>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</si>
  <si>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</si>
  <si>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</si>
  <si>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Crashed into power lines at 40m during an approach to land.</t>
  </si>
  <si>
    <t>Military - Federal Nigerian Air Force</t>
  </si>
  <si>
    <t>Lagos - Kaduna</t>
  </si>
  <si>
    <t>NAF911</t>
  </si>
  <si>
    <t>4624</t>
  </si>
  <si>
    <t>The aircraft attempted to ditch into a canal after two engines failed on takeoff. After a third engine failed, the aircraft crashed into a marsh. Fuel contamination.</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</si>
  <si>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</si>
  <si>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</si>
  <si>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</si>
  <si>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</si>
  <si>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</si>
  <si>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</si>
  <si>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</si>
  <si>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</si>
  <si>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</si>
  <si>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</si>
  <si>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</si>
  <si>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</si>
  <si>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</si>
  <si>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</si>
  <si>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</si>
  <si>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</si>
  <si>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</si>
  <si>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</si>
  <si>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</si>
  <si>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</si>
  <si>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</si>
  <si>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</si>
  <si>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</si>
  <si>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</si>
  <si>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</si>
  <si>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</si>
  <si>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</si>
  <si>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</si>
  <si>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</si>
  <si>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</si>
  <si>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</si>
  <si>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</si>
  <si>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</si>
  <si>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</si>
  <si>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</si>
  <si>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</si>
  <si>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</si>
  <si>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</si>
  <si>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</si>
  <si>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</si>
  <si>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</si>
  <si>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</si>
  <si>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</si>
  <si>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</si>
  <si>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</si>
  <si>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</si>
  <si>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</si>
  <si>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</si>
  <si>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</si>
  <si>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</si>
  <si>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</si>
  <si>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</si>
  <si>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</si>
  <si>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</si>
  <si>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</si>
  <si>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</si>
  <si>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53483299</t>
  </si>
  <si>
    <t>After climbing to a height of 800 ft. the plane dove into the ground. Improper loading and overloaded.</t>
  </si>
  <si>
    <t>Off Bombay, India</t>
  </si>
  <si>
    <t>The rotor blades hit an oil rig in the Arabian Sea.</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</si>
  <si>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</si>
  <si>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</si>
  <si>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</si>
  <si>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</si>
  <si>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</si>
  <si>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</si>
  <si>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</si>
  <si>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</si>
  <si>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</si>
  <si>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</si>
  <si>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</si>
  <si>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</si>
  <si>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</si>
  <si>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</si>
  <si>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</si>
  <si>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</si>
  <si>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</si>
  <si>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</si>
  <si>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Liutang, Guangxi, China</t>
  </si>
  <si>
    <t>China Southern Airlines</t>
  </si>
  <si>
    <t>B-2523</t>
  </si>
  <si>
    <t>24913</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</si>
  <si>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</si>
  <si>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</si>
  <si>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</si>
  <si>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</si>
  <si>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</si>
  <si>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</si>
  <si>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</si>
  <si>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</si>
  <si>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</si>
  <si>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</si>
  <si>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</si>
  <si>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</si>
  <si>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</si>
  <si>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</si>
  <si>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</si>
  <si>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</si>
  <si>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</si>
  <si>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Faro, Algarve, Portugal</t>
  </si>
  <si>
    <t>Amsterdam - Faro</t>
  </si>
  <si>
    <t>PH-MBN</t>
  </si>
  <si>
    <t>46924</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</si>
  <si>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</si>
  <si>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</si>
  <si>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</si>
  <si>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</si>
  <si>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</si>
  <si>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</si>
  <si>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</si>
  <si>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</si>
  <si>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</si>
  <si>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</si>
  <si>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</si>
  <si>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</si>
  <si>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</si>
  <si>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</si>
  <si>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</si>
  <si>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</si>
  <si>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</si>
  <si>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</si>
  <si>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</si>
  <si>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</si>
  <si>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</si>
  <si>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</si>
  <si>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</si>
  <si>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</si>
  <si>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</si>
  <si>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</si>
  <si>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</si>
  <si>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</si>
  <si>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</si>
  <si>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</si>
  <si>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</si>
  <si>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</si>
  <si>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</si>
  <si>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DemocratiRepubliCongo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</si>
  <si>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</si>
  <si>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</si>
  <si>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</si>
  <si>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</si>
  <si>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</si>
  <si>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</si>
  <si>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</si>
  <si>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</si>
  <si>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</si>
  <si>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</si>
  <si>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</si>
  <si>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</si>
  <si>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</si>
  <si>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</si>
  <si>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</si>
  <si>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</si>
  <si>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</si>
  <si>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</si>
  <si>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</si>
  <si>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</si>
  <si>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</si>
  <si>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</si>
  <si>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</si>
  <si>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</si>
  <si>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</si>
  <si>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</si>
  <si>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</si>
  <si>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</si>
  <si>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Zürich</t>
  </si>
  <si>
    <t>Fokker 100</t>
  </si>
  <si>
    <t>PH-KXL</t>
  </si>
  <si>
    <t>11393</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</si>
  <si>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</si>
  <si>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</si>
  <si>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</si>
  <si>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</si>
  <si>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</si>
  <si>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</si>
  <si>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</si>
  <si>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</si>
  <si>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</si>
  <si>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</si>
  <si>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</si>
  <si>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</si>
  <si>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</si>
  <si>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</si>
  <si>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</si>
  <si>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</si>
  <si>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</si>
  <si>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</si>
  <si>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</si>
  <si>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</si>
  <si>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Boeing B-747-466</t>
  </si>
  <si>
    <t>N47EV</t>
  </si>
  <si>
    <t>26348</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</si>
  <si>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</si>
  <si>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</si>
  <si>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</si>
  <si>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</si>
  <si>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</si>
  <si>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</si>
  <si>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</si>
  <si>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</si>
  <si>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</si>
  <si>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</si>
  <si>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</si>
  <si>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</si>
  <si>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</si>
  <si>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</si>
  <si>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</si>
  <si>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01:10</t>
  </si>
  <si>
    <t>950 nm S of  Shemya, Alaska</t>
  </si>
  <si>
    <t>583</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</si>
  <si>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</si>
  <si>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</si>
  <si>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</si>
  <si>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</si>
  <si>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</si>
  <si>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</si>
  <si>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</si>
  <si>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</si>
  <si>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</si>
  <si>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</si>
  <si>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</si>
  <si>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</si>
  <si>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</si>
  <si>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</si>
  <si>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</si>
  <si>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</si>
  <si>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</si>
  <si>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</si>
  <si>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</si>
  <si>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</si>
  <si>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</si>
  <si>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</si>
  <si>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</si>
  <si>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</si>
  <si>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</si>
  <si>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</si>
  <si>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</si>
  <si>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</si>
  <si>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</si>
  <si>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</si>
  <si>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</si>
  <si>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</si>
  <si>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</si>
  <si>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</si>
  <si>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</si>
  <si>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</si>
  <si>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</si>
  <si>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</si>
  <si>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</si>
  <si>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</si>
  <si>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</si>
  <si>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</si>
  <si>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</si>
  <si>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</si>
  <si>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</si>
  <si>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</si>
  <si>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</si>
  <si>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</si>
  <si>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</si>
  <si>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</si>
  <si>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</si>
  <si>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</si>
  <si>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</si>
  <si>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</si>
  <si>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</si>
  <si>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</si>
  <si>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</si>
  <si>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</si>
  <si>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</si>
  <si>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</si>
  <si>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</si>
  <si>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</si>
  <si>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</si>
  <si>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</si>
  <si>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</si>
  <si>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</si>
  <si>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</si>
  <si>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</si>
  <si>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</si>
  <si>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</si>
  <si>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</si>
  <si>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</si>
  <si>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</si>
  <si>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</si>
  <si>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</si>
  <si>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</si>
  <si>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</si>
  <si>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</si>
  <si>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</si>
  <si>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</si>
  <si>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</si>
  <si>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</si>
  <si>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</si>
  <si>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</si>
  <si>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</si>
  <si>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</si>
  <si>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</si>
  <si>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</si>
  <si>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</si>
  <si>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</si>
  <si>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</si>
  <si>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</si>
  <si>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</si>
  <si>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</si>
  <si>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</si>
  <si>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</si>
  <si>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</si>
  <si>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</si>
  <si>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</si>
  <si>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</si>
  <si>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</si>
  <si>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</si>
  <si>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</si>
  <si>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</si>
  <si>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</si>
  <si>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</si>
  <si>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</si>
  <si>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</si>
  <si>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</si>
  <si>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</si>
  <si>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</si>
  <si>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</si>
  <si>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</si>
  <si>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</si>
  <si>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</si>
  <si>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</si>
  <si>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</si>
  <si>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</si>
  <si>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</si>
  <si>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American International Airways</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</si>
  <si>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</si>
  <si>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</si>
  <si>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</si>
  <si>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</si>
  <si>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</si>
  <si>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</si>
  <si>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</si>
  <si>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</si>
  <si>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</si>
  <si>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</si>
  <si>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</si>
  <si>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</si>
  <si>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</si>
  <si>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</si>
  <si>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While taking off, the aircraft, overloaded by 3 times the number of people the plane was designed for, never got airborne, overran the runway and crashed into the Pyanj river. The crew was coerced into taking off by armed men who commandeered the plane.</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</si>
  <si>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</si>
  <si>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</si>
  <si>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</si>
  <si>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</si>
  <si>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</si>
  <si>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</si>
  <si>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</si>
  <si>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</si>
  <si>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</si>
  <si>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</si>
  <si>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Tbilisi - Sukhumi</t>
  </si>
  <si>
    <t>CCCP-85163</t>
  </si>
  <si>
    <t>76A-163</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</si>
  <si>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</si>
  <si>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</si>
  <si>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</si>
  <si>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</si>
  <si>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</si>
  <si>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</si>
  <si>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</si>
  <si>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</si>
  <si>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</si>
  <si>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</si>
  <si>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</si>
  <si>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</si>
  <si>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</si>
  <si>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13:04</t>
  </si>
  <si>
    <t>Fuzhou, China</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</si>
  <si>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</si>
  <si>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</si>
  <si>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</si>
  <si>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</si>
  <si>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</si>
  <si>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</si>
  <si>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</si>
  <si>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</si>
  <si>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</si>
  <si>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</si>
  <si>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</si>
  <si>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</si>
  <si>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</si>
  <si>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</si>
  <si>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</si>
  <si>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</si>
  <si>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</si>
  <si>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</si>
  <si>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</si>
  <si>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</si>
  <si>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</si>
  <si>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</si>
  <si>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</si>
  <si>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</si>
  <si>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</si>
  <si>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</si>
  <si>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</si>
  <si>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</si>
  <si>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</si>
  <si>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</si>
  <si>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</si>
  <si>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</si>
  <si>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</si>
  <si>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</si>
  <si>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</si>
  <si>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</si>
  <si>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</si>
  <si>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Genève - Skopje</t>
  </si>
  <si>
    <t>RA-42390</t>
  </si>
  <si>
    <t>4016557</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</si>
  <si>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</si>
  <si>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</si>
  <si>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</si>
  <si>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</si>
  <si>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</si>
  <si>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</si>
  <si>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</si>
  <si>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</si>
  <si>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</si>
  <si>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</si>
  <si>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</si>
  <si>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</si>
  <si>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</si>
  <si>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</si>
  <si>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</si>
  <si>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</si>
  <si>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</si>
  <si>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</si>
  <si>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</si>
  <si>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</si>
  <si>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</si>
  <si>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</si>
  <si>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</si>
  <si>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</si>
  <si>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</si>
  <si>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</si>
  <si>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</si>
  <si>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</si>
  <si>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</si>
  <si>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</si>
  <si>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</si>
  <si>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Near Naga, Philippines</t>
  </si>
  <si>
    <t>4761</t>
  </si>
  <si>
    <t>Flew into the side of Mt. Manase at 2,000 ft., 21nm from the airport  during a VOR approach to Naga. The pilot descended too low in heavy rain and zero visibility.</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</si>
  <si>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</si>
  <si>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</si>
  <si>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</si>
  <si>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</si>
  <si>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</si>
  <si>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</si>
  <si>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</si>
  <si>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</si>
  <si>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</si>
  <si>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</si>
  <si>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</si>
  <si>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</si>
  <si>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</si>
  <si>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</si>
  <si>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</si>
  <si>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</si>
  <si>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</si>
  <si>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</si>
  <si>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</si>
  <si>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</si>
  <si>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</si>
  <si>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</si>
  <si>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</si>
  <si>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</si>
  <si>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</si>
  <si>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</si>
  <si>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</si>
  <si>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</si>
  <si>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</si>
  <si>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</si>
  <si>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</si>
  <si>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</si>
  <si>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</si>
  <si>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</si>
  <si>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</si>
  <si>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</si>
  <si>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41016</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</si>
  <si>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</si>
  <si>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</si>
  <si>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</si>
  <si>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</si>
  <si>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</si>
  <si>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</si>
  <si>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</si>
  <si>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</si>
  <si>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Volgograd - Nalchik</t>
  </si>
  <si>
    <t>RA-11118</t>
  </si>
  <si>
    <t>013480002</t>
  </si>
  <si>
    <t>While on approach the nose pitched up, the aircraft stalled and crashed short of the runway. Icing of the horizontal stabilizer.</t>
  </si>
  <si>
    <t>Near Carpish, Peru</t>
  </si>
  <si>
    <t>Jananjui - Tocache - Tingo Maria - Lima</t>
  </si>
  <si>
    <t>OB-1559</t>
  </si>
  <si>
    <t>9640950</t>
  </si>
  <si>
    <t>The plane struck Cerro Carpich at 4,000 ft., 6 minutes after leaving the airport at Tingo Maria.</t>
  </si>
  <si>
    <t>19:46</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</si>
  <si>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</si>
  <si>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</si>
  <si>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</si>
  <si>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</si>
  <si>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</si>
  <si>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</si>
  <si>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</si>
  <si>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</si>
  <si>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49439</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</si>
  <si>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</si>
  <si>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</si>
  <si>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</si>
  <si>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</si>
  <si>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</si>
  <si>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</si>
  <si>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</si>
  <si>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</si>
  <si>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</si>
  <si>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</si>
  <si>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</si>
  <si>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</si>
  <si>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</si>
  <si>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</si>
  <si>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</si>
  <si>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</si>
  <si>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</si>
  <si>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</si>
  <si>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</si>
  <si>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</si>
  <si>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Shot down with a missile by Armenian forces while en route.</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</si>
  <si>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</si>
  <si>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</si>
  <si>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</si>
  <si>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</si>
  <si>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</si>
  <si>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</si>
  <si>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</si>
  <si>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</si>
  <si>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</si>
  <si>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</si>
  <si>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</si>
  <si>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</si>
  <si>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</si>
  <si>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</si>
  <si>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</si>
  <si>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</si>
  <si>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</si>
  <si>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</si>
  <si>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</si>
  <si>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</si>
  <si>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</si>
  <si>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</si>
  <si>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</si>
  <si>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</si>
  <si>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</si>
  <si>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</si>
  <si>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</si>
  <si>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</si>
  <si>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</si>
  <si>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</si>
  <si>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</si>
  <si>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Mezhdurechensk, Russia</t>
  </si>
  <si>
    <t>Aeroflot Russian International Airways</t>
  </si>
  <si>
    <t>593</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</si>
  <si>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</si>
  <si>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</si>
  <si>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</si>
  <si>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</si>
  <si>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</si>
  <si>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</si>
  <si>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</si>
  <si>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</si>
  <si>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</si>
  <si>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</si>
  <si>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</si>
  <si>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</si>
  <si>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</si>
  <si>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</si>
  <si>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</si>
  <si>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</si>
  <si>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</si>
  <si>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</si>
  <si>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</si>
  <si>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</si>
  <si>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</si>
  <si>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</si>
  <si>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</si>
  <si>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</si>
  <si>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</si>
  <si>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</si>
  <si>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</si>
  <si>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</si>
  <si>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</si>
  <si>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</si>
  <si>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</si>
  <si>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</si>
  <si>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</si>
  <si>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</si>
  <si>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</si>
  <si>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</si>
  <si>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</si>
  <si>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</si>
  <si>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</si>
  <si>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</si>
  <si>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</si>
  <si>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</si>
  <si>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</si>
  <si>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</si>
  <si>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 - Nagoya</t>
  </si>
  <si>
    <t>Airbus A300B4-622R</t>
  </si>
  <si>
    <t>B-1816</t>
  </si>
  <si>
    <t>580</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</si>
  <si>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</si>
  <si>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22:56</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</si>
  <si>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</si>
  <si>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</si>
  <si>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</si>
  <si>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</si>
  <si>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</si>
  <si>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</si>
  <si>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</si>
  <si>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</si>
  <si>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</si>
  <si>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</si>
  <si>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</si>
  <si>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</si>
  <si>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</si>
  <si>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</si>
  <si>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</si>
  <si>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</si>
  <si>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</si>
  <si>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</si>
  <si>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</si>
  <si>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</si>
  <si>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</si>
  <si>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</si>
  <si>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</si>
  <si>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</si>
  <si>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</si>
  <si>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</si>
  <si>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</si>
  <si>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</si>
  <si>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</si>
  <si>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</si>
  <si>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</si>
  <si>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</si>
  <si>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Air Taxi - Uyak Air Services Inc.</t>
  </si>
  <si>
    <t>N126UA</t>
  </si>
  <si>
    <t>Continued VFR flight into IMC.</t>
  </si>
  <si>
    <t>08:20</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</si>
  <si>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</si>
  <si>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</si>
  <si>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</si>
  <si>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</si>
  <si>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</si>
  <si>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</si>
  <si>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</si>
  <si>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</si>
  <si>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</si>
  <si>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</si>
  <si>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</si>
  <si>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</si>
  <si>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</si>
  <si>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</si>
  <si>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</si>
  <si>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</si>
  <si>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</si>
  <si>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</si>
  <si>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</si>
  <si>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</si>
  <si>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</si>
  <si>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</si>
  <si>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</si>
  <si>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Jeneau, Alaska</t>
  </si>
  <si>
    <t>Air Taxi - Sun Western Flyers Inc.</t>
  </si>
  <si>
    <t>Taku Lodge, AK - Taku Lodge,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</si>
  <si>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</si>
  <si>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</si>
  <si>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</si>
  <si>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</si>
  <si>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</si>
  <si>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</si>
  <si>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</si>
  <si>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</si>
  <si>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</si>
  <si>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</si>
  <si>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</si>
  <si>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</si>
  <si>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</si>
  <si>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</si>
  <si>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</si>
  <si>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</si>
  <si>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</si>
  <si>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</si>
  <si>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</si>
  <si>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</si>
  <si>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</si>
  <si>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</si>
  <si>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The plane crash landed on the runway in adverse weather, after a second landing attempt, breaking the landing gear and sliding off the side of the runway.</t>
  </si>
  <si>
    <t>Columbia, SC - Charlotte, NC</t>
  </si>
  <si>
    <t>McDonnell Douglas DC-9-30</t>
  </si>
  <si>
    <t>N954VJ</t>
  </si>
  <si>
    <t>47590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</si>
  <si>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</si>
  <si>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</si>
  <si>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</si>
  <si>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</si>
  <si>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</si>
  <si>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</si>
  <si>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</si>
  <si>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</si>
  <si>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</si>
  <si>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</si>
  <si>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</si>
  <si>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</si>
  <si>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</si>
  <si>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</si>
  <si>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</si>
  <si>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</si>
  <si>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</si>
  <si>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2152</t>
  </si>
  <si>
    <t>Crashed into high ground while on approach to land.</t>
  </si>
  <si>
    <t>Boma, DemocratiRepubliCongo</t>
  </si>
  <si>
    <t>Sankuru Air Service</t>
  </si>
  <si>
    <t>Yakovlev 40D</t>
  </si>
  <si>
    <t>RA-87256</t>
  </si>
  <si>
    <t>9311326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</si>
  <si>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</si>
  <si>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</si>
  <si>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</si>
  <si>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</si>
  <si>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</si>
  <si>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</si>
  <si>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</si>
  <si>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</si>
  <si>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</si>
  <si>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</si>
  <si>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</si>
  <si>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</si>
  <si>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</si>
  <si>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</si>
  <si>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</si>
  <si>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</si>
  <si>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11:22</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</si>
  <si>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</si>
  <si>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</si>
  <si>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</si>
  <si>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</si>
  <si>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</si>
  <si>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</si>
  <si>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</si>
  <si>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</si>
  <si>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</si>
  <si>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</si>
  <si>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</si>
  <si>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</si>
  <si>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</si>
  <si>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</si>
  <si>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</si>
  <si>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</si>
  <si>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</si>
  <si>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</si>
  <si>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</si>
  <si>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</si>
  <si>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</si>
  <si>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</si>
  <si>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</si>
  <si>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</si>
  <si>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</si>
  <si>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</si>
  <si>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</si>
  <si>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</si>
  <si>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</si>
  <si>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</si>
  <si>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</si>
  <si>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</si>
  <si>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</si>
  <si>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</si>
  <si>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538</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</si>
  <si>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</si>
  <si>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</si>
  <si>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</si>
  <si>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</si>
  <si>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</si>
  <si>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</si>
  <si>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</si>
  <si>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</si>
  <si>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</si>
  <si>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</si>
  <si>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</si>
  <si>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</si>
  <si>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4826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</si>
  <si>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</si>
  <si>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</si>
  <si>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</si>
  <si>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</si>
  <si>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</si>
  <si>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</si>
  <si>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</si>
  <si>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</si>
  <si>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</si>
  <si>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</si>
  <si>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</si>
  <si>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</si>
  <si>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</si>
  <si>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</si>
  <si>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</si>
  <si>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</si>
  <si>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</si>
  <si>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</si>
  <si>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</si>
  <si>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</si>
  <si>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</si>
  <si>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</si>
  <si>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</si>
  <si>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</si>
  <si>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t>
  </si>
  <si>
    <t>SL Aviation Services</t>
  </si>
  <si>
    <t>N96BF</t>
  </si>
  <si>
    <t>13321</t>
  </si>
  <si>
    <t>The cargo plane lifted off the runway, stalled and hit tail first back on the runway breaking apart.</t>
  </si>
  <si>
    <t>Mitu, Colombia</t>
  </si>
  <si>
    <t>SELVA</t>
  </si>
  <si>
    <t>Antonov AN-32B</t>
  </si>
  <si>
    <t>HK3929X</t>
  </si>
  <si>
    <t>3301</t>
  </si>
  <si>
    <t>The plane landed short of the runway bounced, collapsed the landing gear, veered off the runway and crashed into another plane and vehicles.</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</si>
  <si>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</si>
  <si>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</si>
  <si>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</si>
  <si>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</si>
  <si>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</si>
  <si>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</si>
  <si>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</si>
  <si>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</si>
  <si>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</si>
  <si>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</si>
  <si>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</si>
  <si>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</si>
  <si>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</si>
  <si>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</si>
  <si>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</si>
  <si>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Batagaj, Russia</t>
  </si>
  <si>
    <t>Antonov AN-2</t>
  </si>
  <si>
    <t>RA-33008</t>
  </si>
  <si>
    <t>1G217-55</t>
  </si>
  <si>
    <t>Pitched up and crashed on takeoff. Overweight and improperly loaded.</t>
  </si>
  <si>
    <t>Near Ust'-Ilimsk, Russia</t>
  </si>
  <si>
    <t>Yushno - Ust Ilimsk</t>
  </si>
  <si>
    <t>RA-11790</t>
  </si>
  <si>
    <t>1340302</t>
  </si>
  <si>
    <t>The aircraft suddenly pitched down and crashed while on approach. Icing.</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</si>
  <si>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</si>
  <si>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</si>
  <si>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</si>
  <si>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</si>
  <si>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</si>
  <si>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</si>
  <si>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</si>
  <si>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</si>
  <si>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</si>
  <si>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</si>
  <si>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</si>
  <si>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</si>
  <si>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</si>
  <si>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</si>
  <si>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</si>
  <si>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</si>
  <si>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</si>
  <si>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</si>
  <si>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</si>
  <si>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</si>
  <si>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</si>
  <si>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</si>
  <si>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</si>
  <si>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</si>
  <si>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</si>
  <si>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</si>
  <si>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</si>
  <si>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</si>
  <si>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</si>
  <si>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</si>
  <si>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0835</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</si>
  <si>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</si>
  <si>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</si>
  <si>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</si>
  <si>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</si>
  <si>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</si>
  <si>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</si>
  <si>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</si>
  <si>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</si>
  <si>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</si>
  <si>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21575</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</si>
  <si>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</si>
  <si>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</si>
  <si>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</si>
  <si>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</si>
  <si>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</si>
  <si>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</si>
  <si>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</si>
  <si>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</si>
  <si>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</si>
  <si>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Greensboro - Raleigh</t>
  </si>
  <si>
    <t>British Aerospace Jetstream 3201</t>
  </si>
  <si>
    <t>N918AE</t>
  </si>
  <si>
    <t>918</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</si>
  <si>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</si>
  <si>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</si>
  <si>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</si>
  <si>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</si>
  <si>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</si>
  <si>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</si>
  <si>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</si>
  <si>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</si>
  <si>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</si>
  <si>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</si>
  <si>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</si>
  <si>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</si>
  <si>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</si>
  <si>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</si>
  <si>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</si>
  <si>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</si>
  <si>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</si>
  <si>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</si>
  <si>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</si>
  <si>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</si>
  <si>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</si>
  <si>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</si>
  <si>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</si>
  <si>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</si>
  <si>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</si>
  <si>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t>
  </si>
  <si>
    <t>Isfahan, Iran</t>
  </si>
  <si>
    <t>Isfahan - Tehran</t>
  </si>
  <si>
    <t>Lockheed 1329 Jetstar 8</t>
  </si>
  <si>
    <t>1003</t>
  </si>
  <si>
    <t>5203</t>
  </si>
  <si>
    <t>The plane crashed after the pilot reported a loss of cabin pressure.</t>
  </si>
  <si>
    <t>Off Flores Island, Inodnesia</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</si>
  <si>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</si>
  <si>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</si>
  <si>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</si>
  <si>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</si>
  <si>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</si>
  <si>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</si>
  <si>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</si>
  <si>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</si>
  <si>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</si>
  <si>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</si>
  <si>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</si>
  <si>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</si>
  <si>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</si>
  <si>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</si>
  <si>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</si>
  <si>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</si>
  <si>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</si>
  <si>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</si>
  <si>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</si>
  <si>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</si>
  <si>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</si>
  <si>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</si>
  <si>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</si>
  <si>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</si>
  <si>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</si>
  <si>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</si>
  <si>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</si>
  <si>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</si>
  <si>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</si>
  <si>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</si>
  <si>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</si>
  <si>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</si>
  <si>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</si>
  <si>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</si>
  <si>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</si>
  <si>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</si>
  <si>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3520</t>
  </si>
  <si>
    <t>Took off and crashed into power lines in rain and fog. Continued VFR flight into IMC.</t>
  </si>
  <si>
    <t>13:59</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</si>
  <si>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</si>
  <si>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</si>
  <si>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</si>
  <si>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19:13</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</si>
  <si>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</si>
  <si>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</si>
  <si>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</si>
  <si>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</si>
  <si>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</si>
  <si>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</si>
  <si>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</si>
  <si>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</si>
  <si>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</si>
  <si>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</si>
  <si>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225</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</si>
  <si>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</si>
  <si>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</si>
  <si>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</si>
  <si>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</si>
  <si>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</si>
  <si>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</si>
  <si>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435</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</si>
  <si>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</si>
  <si>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</si>
  <si>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</si>
  <si>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</si>
  <si>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</si>
  <si>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</si>
  <si>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</si>
  <si>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</si>
  <si>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</si>
  <si>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</si>
  <si>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</si>
  <si>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</si>
  <si>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</si>
  <si>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</si>
  <si>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</si>
  <si>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</si>
  <si>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</si>
  <si>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</si>
  <si>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</si>
  <si>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</si>
  <si>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</si>
  <si>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</si>
  <si>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</si>
  <si>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</si>
  <si>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</si>
  <si>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</si>
  <si>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</si>
  <si>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</si>
  <si>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</si>
  <si>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</si>
  <si>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</si>
  <si>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</si>
  <si>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</si>
  <si>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</si>
  <si>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</si>
  <si>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</si>
  <si>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</si>
  <si>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</si>
  <si>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</si>
  <si>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</si>
  <si>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</si>
  <si>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</si>
  <si>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</si>
  <si>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</si>
  <si>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</si>
  <si>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</si>
  <si>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</si>
  <si>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</si>
  <si>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</si>
  <si>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</si>
  <si>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</si>
  <si>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</si>
  <si>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</si>
  <si>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</si>
  <si>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</si>
  <si>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</si>
  <si>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</si>
  <si>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</si>
  <si>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</si>
  <si>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</si>
  <si>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</si>
  <si>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</si>
  <si>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</si>
  <si>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</si>
  <si>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</si>
  <si>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</si>
  <si>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</si>
  <si>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</si>
  <si>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</si>
  <si>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</si>
  <si>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</si>
  <si>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</si>
  <si>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</si>
  <si>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</si>
  <si>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</si>
  <si>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</si>
  <si>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</si>
  <si>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</si>
  <si>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</si>
  <si>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</si>
  <si>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</si>
  <si>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</si>
  <si>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</si>
  <si>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</si>
  <si>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</si>
  <si>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</si>
  <si>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</si>
  <si>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</si>
  <si>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</si>
  <si>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</si>
  <si>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</si>
  <si>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</si>
  <si>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</si>
  <si>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</si>
  <si>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</si>
  <si>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</si>
  <si>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</si>
  <si>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</si>
  <si>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</si>
  <si>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</si>
  <si>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</si>
  <si>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</si>
  <si>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</si>
  <si>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</si>
  <si>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</si>
  <si>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</si>
  <si>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</si>
  <si>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</si>
  <si>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</si>
  <si>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</si>
  <si>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</si>
  <si>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</si>
  <si>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</si>
  <si>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</si>
  <si>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</si>
  <si>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</si>
  <si>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</si>
  <si>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</si>
  <si>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</si>
  <si>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</si>
  <si>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</si>
  <si>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</si>
  <si>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</si>
  <si>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</si>
  <si>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</si>
  <si>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</si>
  <si>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</si>
  <si>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</si>
  <si>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</si>
  <si>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</si>
  <si>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</si>
  <si>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</si>
  <si>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</si>
  <si>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</si>
  <si>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</si>
  <si>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</si>
  <si>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</si>
  <si>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</si>
  <si>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</si>
  <si>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</si>
  <si>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</si>
  <si>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</si>
  <si>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</si>
  <si>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</si>
  <si>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</si>
  <si>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</si>
  <si>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</si>
  <si>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</si>
  <si>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</si>
  <si>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</si>
  <si>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</si>
  <si>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</si>
  <si>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</si>
  <si>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</si>
  <si>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</si>
  <si>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</si>
  <si>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</si>
  <si>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</si>
  <si>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</si>
  <si>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</si>
  <si>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</si>
  <si>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</si>
  <si>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</si>
  <si>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</si>
  <si>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</si>
  <si>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</si>
  <si>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</si>
  <si>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</si>
  <si>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</si>
  <si>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</si>
  <si>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</si>
  <si>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</si>
  <si>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</si>
  <si>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</si>
  <si>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</si>
  <si>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</si>
  <si>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</si>
  <si>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20:14</t>
  </si>
  <si>
    <t>Mt. Chichontepec, San Vincente, El Salvador</t>
  </si>
  <si>
    <t>Guatemala City - San Salvador</t>
  </si>
  <si>
    <t>N125GU</t>
  </si>
  <si>
    <t>23849</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</si>
  <si>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</si>
  <si>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</si>
  <si>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</si>
  <si>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</si>
  <si>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</si>
  <si>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</si>
  <si>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1735</t>
  </si>
  <si>
    <t>Crashed into Mt. Komawa at 9,200 ft. in poor weather. Found 8/14/95.</t>
  </si>
  <si>
    <t>Nevada del Huila, Colombia</t>
  </si>
  <si>
    <t>Neiva - Cali</t>
  </si>
  <si>
    <t>HK-2594</t>
  </si>
  <si>
    <t>110310</t>
  </si>
  <si>
    <t>Crashed into Nevado de Huila at an elevation of 14,500 feet.</t>
  </si>
  <si>
    <t>12:53</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</si>
  <si>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</si>
  <si>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</si>
  <si>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</si>
  <si>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</si>
  <si>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</si>
  <si>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</si>
  <si>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</si>
  <si>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</si>
  <si>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</si>
  <si>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</si>
  <si>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</si>
  <si>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</si>
  <si>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</si>
  <si>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</si>
  <si>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</si>
  <si>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</si>
  <si>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</si>
  <si>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</si>
  <si>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</si>
  <si>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</si>
  <si>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</si>
  <si>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</si>
  <si>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</si>
  <si>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</si>
  <si>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</si>
  <si>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</si>
  <si>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</si>
  <si>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</si>
  <si>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</si>
  <si>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</si>
  <si>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</si>
  <si>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</si>
  <si>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</si>
  <si>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</si>
  <si>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Off Colombo, Sri Lanka</t>
  </si>
  <si>
    <t>Ratmalana - Palali base</t>
  </si>
  <si>
    <t>CR861</t>
  </si>
  <si>
    <t>3502</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</si>
  <si>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</si>
  <si>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</si>
  <si>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</si>
  <si>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</si>
  <si>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</si>
  <si>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</si>
  <si>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</si>
  <si>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</si>
  <si>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</si>
  <si>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</si>
  <si>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</si>
  <si>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</si>
  <si>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</si>
  <si>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</si>
  <si>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</si>
  <si>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</si>
  <si>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</si>
  <si>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</si>
  <si>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</si>
  <si>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 and the period the landing gear remained extended after the simulated engine failure.</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</si>
  <si>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</si>
  <si>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</si>
  <si>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</si>
  <si>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</si>
  <si>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</si>
  <si>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</si>
  <si>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</si>
  <si>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</si>
  <si>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</si>
  <si>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</si>
  <si>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</si>
  <si>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</si>
  <si>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</si>
  <si>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</si>
  <si>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</si>
  <si>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</si>
  <si>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</si>
  <si>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</si>
  <si>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</si>
  <si>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</si>
  <si>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</si>
  <si>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</si>
  <si>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</si>
  <si>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</si>
  <si>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</si>
  <si>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</si>
  <si>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</si>
  <si>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</si>
  <si>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</si>
  <si>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</si>
  <si>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</si>
  <si>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</si>
  <si>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</si>
  <si>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</si>
  <si>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</si>
  <si>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</si>
  <si>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</si>
  <si>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</si>
  <si>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</si>
  <si>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</si>
  <si>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</si>
  <si>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</si>
  <si>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</si>
  <si>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</si>
  <si>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</si>
  <si>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</si>
  <si>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</si>
  <si>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</si>
  <si>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</si>
  <si>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</si>
  <si>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</si>
  <si>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</si>
  <si>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</si>
  <si>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</si>
  <si>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</si>
  <si>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</si>
  <si>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</si>
  <si>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</si>
  <si>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22985</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</si>
  <si>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</si>
  <si>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</si>
  <si>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</si>
  <si>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</si>
  <si>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</si>
  <si>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</si>
  <si>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</si>
  <si>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</si>
  <si>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</si>
  <si>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</si>
  <si>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</si>
  <si>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</si>
  <si>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</si>
  <si>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</si>
  <si>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</si>
  <si>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</si>
  <si>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</si>
  <si>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</si>
  <si>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</si>
  <si>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</si>
  <si>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</si>
  <si>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</si>
  <si>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17:55</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</si>
  <si>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</si>
  <si>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</si>
  <si>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</si>
  <si>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</si>
  <si>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</si>
  <si>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</si>
  <si>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</si>
  <si>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</si>
  <si>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</si>
  <si>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</si>
  <si>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</si>
  <si>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</si>
  <si>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</si>
  <si>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</si>
  <si>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</si>
  <si>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</si>
  <si>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</si>
  <si>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</si>
  <si>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</si>
  <si>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</si>
  <si>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</si>
  <si>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</si>
  <si>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</si>
  <si>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</si>
  <si>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</si>
  <si>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Kahengula, Angola</t>
  </si>
  <si>
    <t>Kinshasa - Jamba</t>
  </si>
  <si>
    <t>9Q-CRR</t>
  </si>
  <si>
    <t>1080</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</si>
  <si>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</si>
  <si>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</si>
  <si>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</si>
  <si>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</si>
  <si>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</si>
  <si>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t>
  </si>
  <si>
    <t>24609</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</si>
  <si>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</si>
  <si>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</si>
  <si>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</si>
  <si>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</si>
  <si>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</si>
  <si>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</si>
  <si>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Karabogazgol Bay, Turkmenistan</t>
  </si>
  <si>
    <t>Akhal Air</t>
  </si>
  <si>
    <t>Mil Mi-8T (helicopter)</t>
  </si>
  <si>
    <t>EZ-22684</t>
  </si>
  <si>
    <t>8142</t>
  </si>
  <si>
    <t>Crashed into the sea while approaching an oil rig to land in strong winds.</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</si>
  <si>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</si>
  <si>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</si>
  <si>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</si>
  <si>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</si>
  <si>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</si>
  <si>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</si>
  <si>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</si>
  <si>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</si>
  <si>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</si>
  <si>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</si>
  <si>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</si>
  <si>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</si>
  <si>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</si>
  <si>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</si>
  <si>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</si>
  <si>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16:26</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</si>
  <si>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</si>
  <si>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</si>
  <si>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</si>
  <si>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</si>
  <si>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</si>
  <si>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</si>
  <si>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</si>
  <si>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</si>
  <si>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</si>
  <si>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</si>
  <si>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</si>
  <si>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</si>
  <si>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</si>
  <si>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</si>
  <si>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</si>
  <si>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</si>
  <si>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</si>
  <si>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</si>
  <si>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</si>
  <si>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</si>
  <si>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</si>
  <si>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</si>
  <si>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</si>
  <si>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</si>
  <si>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</si>
  <si>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</si>
  <si>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</si>
  <si>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Aérotaxi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</si>
  <si>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</si>
  <si>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</si>
  <si>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</si>
  <si>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</si>
  <si>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</si>
  <si>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</si>
  <si>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</si>
  <si>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</si>
  <si>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</si>
  <si>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</si>
  <si>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</si>
  <si>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</si>
  <si>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</si>
  <si>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</si>
  <si>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</si>
  <si>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</si>
  <si>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</si>
  <si>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</si>
  <si>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</si>
  <si>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</si>
  <si>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</si>
  <si>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</si>
  <si>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</si>
  <si>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</si>
  <si>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</si>
  <si>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</si>
  <si>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</si>
  <si>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</si>
  <si>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</si>
  <si>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</si>
  <si>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</si>
  <si>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</si>
  <si>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</si>
  <si>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</si>
  <si>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</si>
  <si>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</si>
  <si>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</si>
  <si>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</si>
  <si>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</si>
  <si>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</si>
  <si>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</si>
  <si>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</si>
  <si>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</si>
  <si>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Aéreo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</si>
  <si>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</si>
  <si>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</si>
  <si>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</si>
  <si>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</si>
  <si>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</si>
  <si>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</si>
  <si>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</si>
  <si>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</si>
  <si>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</si>
  <si>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</si>
  <si>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</si>
  <si>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</si>
  <si>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</si>
  <si>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</si>
  <si>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</si>
  <si>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</si>
  <si>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</si>
  <si>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</si>
  <si>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</si>
  <si>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</si>
  <si>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</si>
  <si>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</si>
  <si>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</si>
  <si>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</si>
  <si>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</si>
  <si>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</si>
  <si>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</si>
  <si>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</si>
  <si>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</si>
  <si>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</si>
  <si>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</si>
  <si>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</si>
  <si>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</si>
  <si>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aircraft, carrying 57 tones of detergent, crashed into a mountain at an altitude of 2,900 feet. Fuel starvation.</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</si>
  <si>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</si>
  <si>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</si>
  <si>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</si>
  <si>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</si>
  <si>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</si>
  <si>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</si>
  <si>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</si>
  <si>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</si>
  <si>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</si>
  <si>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</si>
  <si>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</si>
  <si>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</si>
  <si>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</si>
  <si>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</si>
  <si>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</si>
  <si>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</si>
  <si>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</si>
  <si>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</si>
  <si>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</si>
  <si>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</si>
  <si>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</si>
  <si>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</si>
  <si>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</si>
  <si>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</si>
  <si>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</si>
  <si>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</si>
  <si>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</si>
  <si>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</si>
  <si>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</si>
  <si>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</si>
  <si>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</si>
  <si>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582</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</si>
  <si>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</si>
  <si>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</si>
  <si>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</si>
  <si>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</si>
  <si>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</si>
  <si>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</si>
  <si>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</si>
  <si>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</si>
  <si>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</si>
  <si>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</si>
  <si>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</si>
  <si>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</si>
  <si>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</si>
  <si>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</si>
  <si>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</si>
  <si>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</si>
  <si>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</si>
  <si>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</si>
  <si>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</si>
  <si>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</si>
  <si>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</si>
  <si>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</si>
  <si>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</si>
  <si>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</si>
  <si>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</si>
  <si>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</si>
  <si>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</si>
  <si>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</si>
  <si>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</si>
  <si>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</si>
  <si>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</si>
  <si>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</si>
  <si>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</si>
  <si>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</si>
  <si>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</si>
  <si>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</si>
  <si>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</si>
  <si>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</si>
  <si>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15:42</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</si>
  <si>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</si>
  <si>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</si>
  <si>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</si>
  <si>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</si>
  <si>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</si>
  <si>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</si>
  <si>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</si>
  <si>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</si>
  <si>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</si>
  <si>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</si>
  <si>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</si>
  <si>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</si>
  <si>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</si>
  <si>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</si>
  <si>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</si>
  <si>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</si>
  <si>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</si>
  <si>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</si>
  <si>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</si>
  <si>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20:31</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</si>
  <si>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</si>
  <si>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</si>
  <si>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</si>
  <si>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</si>
  <si>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</si>
  <si>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</si>
  <si>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</si>
  <si>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</si>
  <si>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</si>
  <si>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</si>
  <si>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</si>
  <si>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</si>
  <si>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</si>
  <si>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</si>
  <si>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</si>
  <si>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</si>
  <si>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</si>
  <si>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</si>
  <si>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</si>
  <si>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</si>
  <si>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</si>
  <si>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</si>
  <si>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</si>
  <si>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</si>
  <si>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</si>
  <si>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</si>
  <si>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</si>
  <si>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</si>
  <si>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</si>
  <si>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</si>
  <si>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</si>
  <si>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</si>
  <si>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</si>
  <si>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</si>
  <si>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</si>
  <si>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</si>
  <si>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</si>
  <si>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</si>
  <si>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</si>
  <si>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</si>
  <si>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</si>
  <si>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</si>
  <si>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</si>
  <si>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</si>
  <si>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</si>
  <si>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</si>
  <si>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</si>
  <si>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</si>
  <si>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</si>
  <si>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</si>
  <si>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</si>
  <si>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</si>
  <si>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</si>
  <si>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</si>
  <si>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10:22</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</si>
  <si>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</si>
  <si>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</si>
  <si>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</si>
  <si>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</si>
  <si>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</si>
  <si>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</si>
  <si>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</si>
  <si>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Aéreo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</si>
  <si>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</si>
  <si>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</si>
  <si>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</si>
  <si>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</si>
  <si>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</si>
  <si>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</si>
  <si>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</si>
  <si>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</si>
  <si>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</si>
  <si>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</si>
  <si>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</si>
  <si>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</si>
  <si>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</si>
  <si>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</si>
  <si>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</si>
  <si>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</si>
  <si>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</si>
  <si>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</si>
  <si>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</si>
  <si>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</si>
  <si>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</si>
  <si>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</si>
  <si>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</si>
  <si>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</si>
  <si>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</si>
  <si>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</si>
  <si>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</si>
  <si>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</si>
  <si>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</si>
  <si>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</si>
  <si>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</si>
  <si>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</si>
  <si>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</si>
  <si>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</si>
  <si>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Moscow - Turin, Italy</t>
  </si>
  <si>
    <t>Antonov An-124</t>
  </si>
  <si>
    <t>RA-82069</t>
  </si>
  <si>
    <t>9773053359122</t>
  </si>
  <si>
    <t>The cargo plane struck trees and a house while making a second attempt to land.</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</si>
  <si>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</si>
  <si>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</si>
  <si>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</si>
  <si>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</si>
  <si>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</si>
  <si>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</si>
  <si>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</si>
  <si>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</si>
  <si>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</si>
  <si>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</si>
  <si>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</si>
  <si>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</si>
  <si>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</si>
  <si>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</si>
  <si>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</si>
  <si>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</si>
  <si>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</si>
  <si>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</si>
  <si>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</si>
  <si>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</si>
  <si>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Khanty, Russia</t>
  </si>
  <si>
    <t>Tyumen Aviatrans</t>
  </si>
  <si>
    <t>Tyumen - Khanty</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</si>
  <si>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</si>
  <si>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</si>
  <si>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</si>
  <si>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</si>
  <si>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</si>
  <si>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</si>
  <si>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</si>
  <si>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</si>
  <si>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</si>
  <si>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</si>
  <si>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</si>
  <si>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</si>
  <si>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</si>
  <si>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</si>
  <si>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</si>
  <si>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</si>
  <si>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</si>
  <si>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</si>
  <si>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</si>
  <si>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</si>
  <si>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Lucapa, Angola</t>
  </si>
  <si>
    <t>ALADA</t>
  </si>
  <si>
    <t>Luanda - Lucapa</t>
  </si>
  <si>
    <t>Antonov AN-12B</t>
  </si>
  <si>
    <t>D2-FVG</t>
  </si>
  <si>
    <t>6344506</t>
  </si>
  <si>
    <t>Crashed short of the runway in dense fog while attempting to land a second time at Lucapa.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</si>
  <si>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</si>
  <si>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</si>
  <si>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</si>
  <si>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</si>
  <si>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</si>
  <si>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</si>
  <si>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</si>
  <si>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</si>
  <si>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</si>
  <si>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</si>
  <si>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</si>
  <si>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</si>
  <si>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</si>
  <si>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Bolchaïa Pyssa, Russia</t>
  </si>
  <si>
    <t>Komi Avia</t>
  </si>
  <si>
    <t>RA-40309</t>
  </si>
  <si>
    <t>1G221-39</t>
  </si>
  <si>
    <t>Lost altitude and crashed while en route in poor weather.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</si>
  <si>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</si>
  <si>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</si>
  <si>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</si>
  <si>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</si>
  <si>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</si>
  <si>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</si>
  <si>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</si>
  <si>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</si>
  <si>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</si>
  <si>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</si>
  <si>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</si>
  <si>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PacifiOcean. The crew reported losing an engine, followed by complete electrical failure.</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</si>
  <si>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</si>
  <si>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</si>
  <si>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</si>
  <si>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</si>
  <si>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</si>
  <si>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</si>
  <si>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</si>
  <si>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</si>
  <si>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</si>
  <si>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</si>
  <si>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</si>
  <si>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</si>
  <si>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</si>
  <si>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</si>
  <si>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</si>
  <si>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</si>
  <si>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</si>
  <si>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</si>
  <si>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</si>
  <si>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</si>
  <si>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</si>
  <si>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</si>
  <si>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</si>
  <si>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</si>
  <si>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</si>
  <si>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</si>
  <si>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</si>
  <si>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</si>
  <si>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</si>
  <si>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</si>
  <si>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</si>
  <si>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</si>
  <si>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</si>
  <si>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</si>
  <si>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</si>
  <si>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</si>
  <si>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</si>
  <si>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</si>
  <si>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</si>
  <si>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</si>
  <si>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</si>
  <si>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</si>
  <si>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</si>
  <si>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</si>
  <si>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</si>
  <si>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</si>
  <si>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</si>
  <si>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</si>
  <si>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</si>
  <si>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</si>
  <si>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</si>
  <si>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</si>
  <si>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</si>
  <si>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</si>
  <si>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</si>
  <si>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</si>
  <si>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</si>
  <si>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</si>
  <si>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</si>
  <si>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</si>
  <si>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</si>
  <si>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</si>
  <si>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</si>
  <si>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678</t>
  </si>
  <si>
    <t>Crashed onto a mountin in high winds and rain after being diverted from another airport.</t>
  </si>
  <si>
    <t>15:54</t>
  </si>
  <si>
    <t>Near Monroe, Michigan</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</si>
  <si>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</si>
  <si>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</si>
  <si>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</si>
  <si>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</si>
  <si>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</si>
  <si>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</si>
  <si>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</si>
  <si>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</si>
  <si>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</si>
  <si>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</si>
  <si>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</si>
  <si>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</si>
  <si>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</si>
  <si>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</si>
  <si>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</si>
  <si>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</si>
  <si>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</si>
  <si>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</si>
  <si>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</si>
  <si>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</si>
  <si>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</si>
  <si>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</si>
  <si>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</si>
  <si>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</si>
  <si>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</si>
  <si>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</si>
  <si>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</si>
  <si>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</si>
  <si>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</si>
  <si>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</si>
  <si>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</si>
  <si>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</si>
  <si>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12:34</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</si>
  <si>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</si>
  <si>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</si>
  <si>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</si>
  <si>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</si>
  <si>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</si>
  <si>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</si>
  <si>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</si>
  <si>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</si>
  <si>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</si>
  <si>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</si>
  <si>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</si>
  <si>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</si>
  <si>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</si>
  <si>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</si>
  <si>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</si>
  <si>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</si>
  <si>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</si>
  <si>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</si>
  <si>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</si>
  <si>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</si>
  <si>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</si>
  <si>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</si>
  <si>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</si>
  <si>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</si>
  <si>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</si>
  <si>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</si>
  <si>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</si>
  <si>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</si>
  <si>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</si>
  <si>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</si>
  <si>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</si>
  <si>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</si>
  <si>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</si>
  <si>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</si>
  <si>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</si>
  <si>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</si>
  <si>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</si>
  <si>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</si>
  <si>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</si>
  <si>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</si>
  <si>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</si>
  <si>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</si>
  <si>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</si>
  <si>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</si>
  <si>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</si>
  <si>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</si>
  <si>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</si>
  <si>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Brazzaville, DemocratiRepubliCongo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</si>
  <si>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</si>
  <si>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</si>
  <si>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</si>
  <si>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</si>
  <si>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</si>
  <si>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</si>
  <si>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</si>
  <si>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</si>
  <si>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</si>
  <si>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</si>
  <si>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</si>
  <si>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</si>
  <si>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</si>
  <si>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</si>
  <si>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</si>
  <si>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</si>
  <si>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</si>
  <si>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</si>
  <si>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</si>
  <si>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</si>
  <si>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</si>
  <si>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</si>
  <si>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</si>
  <si>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</si>
  <si>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</si>
  <si>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</si>
  <si>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</si>
  <si>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</si>
  <si>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</si>
  <si>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</si>
  <si>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</si>
  <si>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</si>
  <si>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</si>
  <si>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</si>
  <si>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</si>
  <si>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</si>
  <si>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</si>
  <si>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</si>
  <si>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</si>
  <si>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</si>
  <si>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</si>
  <si>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</si>
  <si>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</si>
  <si>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</si>
  <si>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</si>
  <si>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</si>
  <si>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506</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</si>
  <si>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</si>
  <si>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</si>
  <si>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</si>
  <si>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</si>
  <si>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</si>
  <si>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</si>
  <si>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</si>
  <si>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</si>
  <si>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</si>
  <si>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</si>
  <si>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</si>
  <si>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</si>
  <si>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</si>
  <si>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</si>
  <si>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</si>
  <si>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</si>
  <si>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</si>
  <si>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</si>
  <si>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</si>
  <si>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</si>
  <si>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</si>
  <si>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</si>
  <si>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</si>
  <si>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</si>
  <si>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</si>
  <si>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</si>
  <si>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</si>
  <si>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</si>
  <si>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</si>
  <si>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</si>
  <si>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</si>
  <si>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</si>
  <si>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</si>
  <si>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</si>
  <si>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</si>
  <si>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</si>
  <si>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</si>
  <si>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</si>
  <si>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</si>
  <si>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</si>
  <si>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</si>
  <si>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</si>
  <si>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</si>
  <si>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</si>
  <si>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</si>
  <si>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</si>
  <si>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</si>
  <si>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</si>
  <si>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</si>
  <si>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</si>
  <si>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</si>
  <si>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</si>
  <si>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</si>
  <si>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</si>
  <si>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</si>
  <si>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</si>
  <si>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</si>
  <si>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</si>
  <si>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</si>
  <si>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</si>
  <si>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</si>
  <si>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</si>
  <si>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</si>
  <si>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</si>
  <si>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</si>
  <si>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</si>
  <si>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</si>
  <si>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</si>
  <si>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</si>
  <si>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</si>
  <si>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</si>
  <si>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</si>
  <si>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</si>
  <si>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</si>
  <si>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</si>
  <si>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</si>
  <si>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</si>
  <si>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</si>
  <si>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</si>
  <si>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</si>
  <si>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</si>
  <si>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</si>
  <si>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</si>
  <si>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</si>
  <si>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</si>
  <si>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66360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</si>
  <si>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</si>
  <si>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</si>
  <si>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</si>
  <si>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</si>
  <si>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</si>
  <si>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</si>
  <si>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</si>
  <si>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</si>
  <si>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</si>
  <si>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</si>
  <si>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</si>
  <si>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</si>
  <si>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</si>
  <si>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</si>
  <si>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</si>
  <si>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</si>
  <si>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</si>
  <si>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</si>
  <si>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</si>
  <si>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</si>
  <si>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</si>
  <si>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</si>
  <si>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</si>
  <si>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</si>
  <si>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</si>
  <si>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</si>
  <si>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</si>
  <si>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</si>
  <si>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</si>
  <si>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</si>
  <si>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</si>
  <si>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</si>
  <si>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</si>
  <si>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</si>
  <si>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</si>
  <si>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</si>
  <si>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</si>
  <si>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</si>
  <si>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</si>
  <si>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</si>
  <si>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1310</t>
  </si>
  <si>
    <t>5067</t>
  </si>
  <si>
    <t>Monterey Bay, near PacifiGrove,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</si>
  <si>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</si>
  <si>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</si>
  <si>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</si>
  <si>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</si>
  <si>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</si>
  <si>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</si>
  <si>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</si>
  <si>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</si>
  <si>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</si>
  <si>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</si>
  <si>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</si>
  <si>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</si>
  <si>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</si>
  <si>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</si>
  <si>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</si>
  <si>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</si>
  <si>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</si>
  <si>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</si>
  <si>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</si>
  <si>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</si>
  <si>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</si>
  <si>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</si>
  <si>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</si>
  <si>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</si>
  <si>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</si>
  <si>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</si>
  <si>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</si>
  <si>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</si>
  <si>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</si>
  <si>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</si>
  <si>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</si>
  <si>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</si>
  <si>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</si>
  <si>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</si>
  <si>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</si>
  <si>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</si>
  <si>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</si>
  <si>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</si>
  <si>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</si>
  <si>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</si>
  <si>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</si>
  <si>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</si>
  <si>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</si>
  <si>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</si>
  <si>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</si>
  <si>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</si>
  <si>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</si>
  <si>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</si>
  <si>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</si>
  <si>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</si>
  <si>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</si>
  <si>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</si>
  <si>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</si>
  <si>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</si>
  <si>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</si>
  <si>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</si>
  <si>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</si>
  <si>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</si>
  <si>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</si>
  <si>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</si>
  <si>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</si>
  <si>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</si>
  <si>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</si>
  <si>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AtlantiOcean, off Angola</t>
  </si>
  <si>
    <t>Renan Airways</t>
  </si>
  <si>
    <t>Abidjan - Rundu, Nambia</t>
  </si>
  <si>
    <t>Antonov An-72</t>
  </si>
  <si>
    <t>ER-ACF</t>
  </si>
  <si>
    <t>36572094888</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</si>
  <si>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</si>
  <si>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</si>
  <si>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</si>
  <si>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</si>
  <si>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</si>
  <si>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</si>
  <si>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</si>
  <si>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</si>
  <si>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</si>
  <si>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</si>
  <si>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</si>
  <si>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</si>
  <si>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</si>
  <si>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</si>
  <si>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</si>
  <si>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Kandahar - Heart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</si>
  <si>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</si>
  <si>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</si>
  <si>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</si>
  <si>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</si>
  <si>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</si>
  <si>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</si>
  <si>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</si>
  <si>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</si>
  <si>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</si>
  <si>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</si>
  <si>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</si>
  <si>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</si>
  <si>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</si>
  <si>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</si>
  <si>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</si>
  <si>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</si>
  <si>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</si>
  <si>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</si>
  <si>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</si>
  <si>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</si>
  <si>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</si>
  <si>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</si>
  <si>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</si>
  <si>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</si>
  <si>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</si>
  <si>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</si>
  <si>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</si>
  <si>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</si>
  <si>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</si>
  <si>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</si>
  <si>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</si>
  <si>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</si>
  <si>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</si>
  <si>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</si>
  <si>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</si>
  <si>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</si>
  <si>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</si>
  <si>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</si>
  <si>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</si>
  <si>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</si>
  <si>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</si>
  <si>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</si>
  <si>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</si>
  <si>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</si>
  <si>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</si>
  <si>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</si>
  <si>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</si>
  <si>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</si>
  <si>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</si>
  <si>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</si>
  <si>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</si>
  <si>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</si>
  <si>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</si>
  <si>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</si>
  <si>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</si>
  <si>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</si>
  <si>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</si>
  <si>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</si>
  <si>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</si>
  <si>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</si>
  <si>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</si>
  <si>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</si>
  <si>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</si>
  <si>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</si>
  <si>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</si>
  <si>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</si>
  <si>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</si>
  <si>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</si>
  <si>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</si>
  <si>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</si>
  <si>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</si>
  <si>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</si>
  <si>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</si>
  <si>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19:42</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</si>
  <si>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</si>
  <si>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</si>
  <si>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</si>
  <si>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</si>
  <si>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</si>
  <si>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</si>
  <si>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</si>
  <si>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</si>
  <si>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</si>
  <si>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</si>
  <si>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</si>
  <si>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</si>
  <si>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</si>
  <si>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</si>
  <si>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</si>
  <si>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</si>
  <si>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</si>
  <si>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</si>
  <si>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</si>
  <si>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</si>
  <si>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</si>
  <si>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</si>
  <si>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</si>
  <si>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</si>
  <si>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</si>
  <si>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</si>
  <si>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</si>
  <si>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</si>
  <si>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</si>
  <si>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</si>
  <si>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</si>
  <si>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</si>
  <si>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</si>
  <si>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</si>
  <si>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</si>
  <si>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</si>
  <si>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</si>
  <si>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</si>
  <si>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</si>
  <si>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</si>
  <si>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</si>
  <si>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</si>
  <si>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</si>
  <si>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</si>
  <si>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</si>
  <si>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</si>
  <si>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</si>
  <si>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</si>
  <si>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</si>
  <si>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</si>
  <si>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</si>
  <si>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</si>
  <si>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</si>
  <si>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</si>
  <si>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</si>
  <si>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</si>
  <si>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</si>
  <si>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</si>
  <si>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</si>
  <si>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</si>
  <si>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</si>
  <si>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</si>
  <si>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</si>
  <si>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</si>
  <si>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</si>
  <si>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Córdoba, Argentina</t>
  </si>
  <si>
    <t>Alas del Sur</t>
  </si>
  <si>
    <t>Tucumán - Córdoba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</si>
  <si>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</si>
  <si>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</si>
  <si>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</si>
  <si>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</si>
  <si>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</si>
  <si>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</si>
  <si>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</si>
  <si>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</si>
  <si>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</si>
  <si>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</si>
  <si>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</si>
  <si>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</si>
  <si>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</si>
  <si>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</si>
  <si>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</si>
  <si>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</si>
  <si>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</si>
  <si>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</si>
  <si>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</si>
  <si>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</si>
  <si>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</si>
  <si>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</si>
  <si>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</si>
  <si>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</si>
  <si>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</si>
  <si>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</si>
  <si>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</si>
  <si>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</si>
  <si>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</si>
  <si>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</si>
  <si>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</si>
  <si>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</si>
  <si>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</si>
  <si>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</si>
  <si>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</si>
  <si>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</si>
  <si>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</si>
  <si>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Genoa, Italy</t>
  </si>
  <si>
    <t>Minerva Airlines</t>
  </si>
  <si>
    <t>Cagliar - Genoa</t>
  </si>
  <si>
    <t>Dornier 328-110</t>
  </si>
  <si>
    <t>D-CPRR</t>
  </si>
  <si>
    <t>3054</t>
  </si>
  <si>
    <t>The aircraft touched down briefly, overran the runway and crashed into the sea in strong winds.</t>
  </si>
  <si>
    <t>15:58</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</si>
  <si>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</si>
  <si>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</si>
  <si>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</si>
  <si>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</si>
  <si>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</si>
  <si>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</si>
  <si>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</si>
  <si>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</si>
  <si>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</si>
  <si>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</si>
  <si>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</si>
  <si>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</si>
  <si>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</si>
  <si>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</si>
  <si>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</si>
  <si>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</si>
  <si>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</si>
  <si>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</si>
  <si>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</si>
  <si>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</si>
  <si>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</si>
  <si>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</si>
  <si>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</si>
  <si>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</si>
  <si>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</si>
  <si>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</si>
  <si>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</si>
  <si>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</si>
  <si>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</si>
  <si>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</si>
  <si>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</si>
  <si>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</si>
  <si>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</si>
  <si>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</si>
  <si>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</si>
  <si>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</si>
  <si>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</si>
  <si>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</si>
  <si>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</si>
  <si>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</si>
  <si>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</si>
  <si>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</si>
  <si>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</si>
  <si>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</si>
  <si>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</si>
  <si>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</si>
  <si>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</si>
  <si>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</si>
  <si>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</si>
  <si>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</si>
  <si>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</si>
  <si>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</si>
  <si>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</si>
  <si>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</si>
  <si>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</si>
  <si>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</si>
  <si>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</si>
  <si>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</si>
  <si>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</si>
  <si>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</si>
  <si>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</si>
  <si>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</si>
  <si>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</si>
  <si>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</si>
  <si>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</si>
  <si>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</si>
  <si>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</si>
  <si>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</si>
  <si>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</si>
  <si>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</si>
  <si>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Luzamba, Angola</t>
  </si>
  <si>
    <t>Huambo - Luanda</t>
  </si>
  <si>
    <t>TN-AFR</t>
  </si>
  <si>
    <t>8345502</t>
  </si>
  <si>
    <t>The cargo plane was shot down by UNITA rebels.</t>
  </si>
  <si>
    <t>Near Silimo, Indonesia</t>
  </si>
  <si>
    <t>Military - Tentara Nasional Indonesia Navy</t>
  </si>
  <si>
    <t>Timika - Jayapura</t>
  </si>
  <si>
    <t>CASA 212-MP Aviocar 200</t>
  </si>
  <si>
    <t>U-614</t>
  </si>
  <si>
    <t>223/63N</t>
  </si>
  <si>
    <t>Struck Timika Peak at 11,800 ft. shortly after taking off.</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</si>
  <si>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</si>
  <si>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</si>
  <si>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</si>
  <si>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</si>
  <si>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</si>
  <si>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</si>
  <si>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</si>
  <si>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</si>
  <si>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</si>
  <si>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</si>
  <si>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</si>
  <si>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</si>
  <si>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</si>
  <si>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</si>
  <si>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</si>
  <si>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</si>
  <si>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</si>
  <si>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</si>
  <si>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</si>
  <si>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</si>
  <si>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</si>
  <si>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</si>
  <si>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</si>
  <si>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</si>
  <si>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</si>
  <si>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</si>
  <si>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</si>
  <si>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</si>
  <si>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</si>
  <si>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</si>
  <si>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</si>
  <si>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</si>
  <si>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</si>
  <si>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</si>
  <si>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</si>
  <si>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13:51</t>
  </si>
  <si>
    <t>Yerevan, Armenia</t>
  </si>
  <si>
    <t>Ararat Avia</t>
  </si>
  <si>
    <t>Yerevan - Krasnodar</t>
  </si>
  <si>
    <t>EK-88272</t>
  </si>
  <si>
    <t>9721053</t>
  </si>
  <si>
    <t>While attempting to take off, the aircraft struck a military bus as it crossed the runway.</t>
  </si>
  <si>
    <t>Fortaleza, Brazil</t>
  </si>
  <si>
    <t>Capital Taxi Aereo</t>
  </si>
  <si>
    <t>Teresina - Fortaleza</t>
  </si>
  <si>
    <t>PT-WKH</t>
  </si>
  <si>
    <t>120076</t>
  </si>
  <si>
    <t>The cargo was on approach when it struck electrical cables and crashed into a house.</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</si>
  <si>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</si>
  <si>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</si>
  <si>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</si>
  <si>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</si>
  <si>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</si>
  <si>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</si>
  <si>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</si>
  <si>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</si>
  <si>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</si>
  <si>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</si>
  <si>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</si>
  <si>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</si>
  <si>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</si>
  <si>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</si>
  <si>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</si>
  <si>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</si>
  <si>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</si>
  <si>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</si>
  <si>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</si>
  <si>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</si>
  <si>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</si>
  <si>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</si>
  <si>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</si>
  <si>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</si>
  <si>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</si>
  <si>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</si>
  <si>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</si>
  <si>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</si>
  <si>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</si>
  <si>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</si>
  <si>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</si>
  <si>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</si>
  <si>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</si>
  <si>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</si>
  <si>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</si>
  <si>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</si>
  <si>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</si>
  <si>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</si>
  <si>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</si>
  <si>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</si>
  <si>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</si>
  <si>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</si>
  <si>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</si>
  <si>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</si>
  <si>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</si>
  <si>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</si>
  <si>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</si>
  <si>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</si>
  <si>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</si>
  <si>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</si>
  <si>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Sittwe, Myanmar</t>
  </si>
  <si>
    <t>Yangon - Sittwe</t>
  </si>
  <si>
    <t>XY-AEO</t>
  </si>
  <si>
    <t>10594</t>
  </si>
  <si>
    <t>The aircraft, carrying freight, flew into the side of a fog covered ridge, 8 km E of Sittwe, while on approach to Sittwe.</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</si>
  <si>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</si>
  <si>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</si>
  <si>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</si>
  <si>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</si>
  <si>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</si>
  <si>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</si>
  <si>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</si>
  <si>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</si>
  <si>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</si>
  <si>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</si>
  <si>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</si>
  <si>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</si>
  <si>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</si>
  <si>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</si>
  <si>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Medellín, Colombia</t>
  </si>
  <si>
    <t>Bogotá - Medellín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</si>
  <si>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</si>
  <si>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</si>
  <si>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</si>
  <si>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</si>
  <si>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</si>
  <si>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</si>
  <si>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</si>
  <si>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</si>
  <si>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</si>
  <si>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</si>
  <si>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</si>
  <si>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</si>
  <si>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</si>
  <si>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</si>
  <si>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</si>
  <si>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</si>
  <si>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</si>
  <si>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</si>
  <si>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</si>
  <si>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</si>
  <si>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</si>
  <si>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</si>
  <si>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</si>
  <si>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</si>
  <si>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</si>
  <si>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</si>
  <si>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</si>
  <si>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</si>
  <si>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</si>
  <si>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</si>
  <si>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</si>
  <si>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</si>
  <si>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</si>
  <si>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</si>
  <si>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</si>
  <si>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</si>
  <si>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</si>
  <si>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</si>
  <si>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</si>
  <si>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</si>
  <si>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</si>
  <si>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</si>
  <si>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</si>
  <si>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</si>
  <si>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</si>
  <si>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</si>
  <si>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</si>
  <si>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</si>
  <si>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</si>
  <si>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</si>
  <si>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</si>
  <si>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</si>
  <si>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</si>
  <si>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</si>
  <si>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</si>
  <si>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</si>
  <si>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</si>
  <si>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</si>
  <si>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</si>
  <si>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</si>
  <si>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</si>
  <si>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</si>
  <si>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</si>
  <si>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</si>
  <si>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</si>
  <si>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</si>
  <si>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</si>
  <si>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</si>
  <si>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</si>
  <si>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</si>
  <si>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</si>
  <si>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</si>
  <si>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</si>
  <si>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</si>
  <si>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</si>
  <si>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</si>
  <si>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</si>
  <si>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</si>
  <si>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</si>
  <si>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</si>
  <si>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</si>
  <si>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</si>
  <si>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</si>
  <si>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</si>
  <si>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</si>
  <si>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</si>
  <si>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</si>
  <si>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</si>
  <si>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</si>
  <si>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</si>
  <si>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</si>
  <si>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</si>
  <si>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Manacá Táxi Aéreo</t>
  </si>
  <si>
    <t>PT-LEM</t>
  </si>
  <si>
    <t>24-270</t>
  </si>
  <si>
    <t>The pilot-in-command lost control during touch-and-go landing and crashed.</t>
  </si>
  <si>
    <t>00:33</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</si>
  <si>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</si>
  <si>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</si>
  <si>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</si>
  <si>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</si>
  <si>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</si>
  <si>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</si>
  <si>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</si>
  <si>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</si>
  <si>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</si>
  <si>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</si>
  <si>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</si>
  <si>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</si>
  <si>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</si>
  <si>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</si>
  <si>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</si>
  <si>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</si>
  <si>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</si>
  <si>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Espírita Santo - Port Vila</t>
  </si>
  <si>
    <t>YJ-RV9</t>
  </si>
  <si>
    <t>694</t>
  </si>
  <si>
    <t>Crashed into the ocean during a heavy rain. It is reported that the flight had appeared to be proceeding normally until impact with the water.</t>
  </si>
  <si>
    <t>Kunching, Malaysia</t>
  </si>
  <si>
    <t>Military - Malaysian Air Force</t>
  </si>
  <si>
    <t>de Havilland Canada DHC-4A</t>
  </si>
  <si>
    <t>M21-05</t>
  </si>
  <si>
    <t>270</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</si>
  <si>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</si>
  <si>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</si>
  <si>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</si>
  <si>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</si>
  <si>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</si>
  <si>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</si>
  <si>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</si>
  <si>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</si>
  <si>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</si>
  <si>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</si>
  <si>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</si>
  <si>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</si>
  <si>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</si>
  <si>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</si>
  <si>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</si>
  <si>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</si>
  <si>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</si>
  <si>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</si>
  <si>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</si>
  <si>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</si>
  <si>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</si>
  <si>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</si>
  <si>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</si>
  <si>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</si>
  <si>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</si>
  <si>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</si>
  <si>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</si>
  <si>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</si>
  <si>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</si>
  <si>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</si>
  <si>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</si>
  <si>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</si>
  <si>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</si>
  <si>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</si>
  <si>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</si>
  <si>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</si>
  <si>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</si>
  <si>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</si>
  <si>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</si>
  <si>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</si>
  <si>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</si>
  <si>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</si>
  <si>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</si>
  <si>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</si>
  <si>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</si>
  <si>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</si>
  <si>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</si>
  <si>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</si>
  <si>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</si>
  <si>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</si>
  <si>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</si>
  <si>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</si>
  <si>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</si>
  <si>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</si>
  <si>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</si>
  <si>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</si>
  <si>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</si>
  <si>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</si>
  <si>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</si>
  <si>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</si>
  <si>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</si>
  <si>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</si>
  <si>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</si>
  <si>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</si>
  <si>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</si>
  <si>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</si>
  <si>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</si>
  <si>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</si>
  <si>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</si>
  <si>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</si>
  <si>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</si>
  <si>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</si>
  <si>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</si>
  <si>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</si>
  <si>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</si>
  <si>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</si>
  <si>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</si>
  <si>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</si>
  <si>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</si>
  <si>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</si>
  <si>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</si>
  <si>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</si>
  <si>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</si>
  <si>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</si>
  <si>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</si>
  <si>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</si>
  <si>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Regionnair</t>
  </si>
  <si>
    <t>Port-Menier - Sept-Iles</t>
  </si>
  <si>
    <t>C-FLIH</t>
  </si>
  <si>
    <t>UE-347</t>
  </si>
  <si>
    <t>Crashed after being cleared to land on Runway 31 using a straight-in approach at Sept-Îles Airport. The crew descended the aircraft well below safe minimum altitude while in instrument meteorological conditions and without having established any visual contact with the runway environment.</t>
  </si>
  <si>
    <t>B-150</t>
  </si>
  <si>
    <t>48468/518</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</si>
  <si>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</si>
  <si>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</si>
  <si>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</si>
  <si>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</si>
  <si>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</si>
  <si>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</si>
  <si>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</si>
  <si>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</si>
  <si>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</si>
  <si>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</si>
  <si>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</si>
  <si>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</si>
  <si>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</si>
  <si>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</si>
  <si>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</si>
  <si>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</si>
  <si>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</si>
  <si>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</si>
  <si>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</si>
  <si>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</si>
  <si>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</si>
  <si>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</si>
  <si>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</si>
  <si>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</si>
  <si>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</si>
  <si>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</si>
  <si>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</si>
  <si>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</si>
  <si>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</si>
  <si>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</si>
  <si>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</si>
  <si>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</si>
  <si>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</si>
  <si>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</si>
  <si>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11:53</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</si>
  <si>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</si>
  <si>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</si>
  <si>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</si>
  <si>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</si>
  <si>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</si>
  <si>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</si>
  <si>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</si>
  <si>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</si>
  <si>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</si>
  <si>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</si>
  <si>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</si>
  <si>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Greek Government</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</si>
  <si>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</si>
  <si>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</si>
  <si>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</si>
  <si>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</si>
  <si>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</si>
  <si>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Belelm, Brazil</t>
  </si>
  <si>
    <t>Norte Jet Táxi Aéreo</t>
  </si>
  <si>
    <t>Belem - Monte Dourado</t>
  </si>
  <si>
    <t>PT-ODK</t>
  </si>
  <si>
    <t>110002</t>
  </si>
  <si>
    <t>The cargo plane crashed while on approach.</t>
  </si>
  <si>
    <t>Mt. Hidalgo, Mexico</t>
  </si>
  <si>
    <t>3610</t>
  </si>
  <si>
    <t>3217</t>
  </si>
  <si>
    <t>The plane crashed just after maintenance personell replaced parts and were testing the plane.</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</si>
  <si>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</si>
  <si>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</si>
  <si>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</si>
  <si>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</si>
  <si>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</si>
  <si>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</si>
  <si>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</si>
  <si>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</si>
  <si>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</si>
  <si>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</si>
  <si>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</si>
  <si>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</si>
  <si>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</si>
  <si>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</si>
  <si>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</si>
  <si>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</si>
  <si>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</si>
  <si>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</si>
  <si>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</si>
  <si>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</si>
  <si>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062</t>
  </si>
  <si>
    <t>Crashed during a rainstorm.</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</si>
  <si>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</si>
  <si>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</si>
  <si>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</si>
  <si>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</si>
  <si>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</si>
  <si>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</si>
  <si>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06:52</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</si>
  <si>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</si>
  <si>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</si>
  <si>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</si>
  <si>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</si>
  <si>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</si>
  <si>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</si>
  <si>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</si>
  <si>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</si>
  <si>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</si>
  <si>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</si>
  <si>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</si>
  <si>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</si>
  <si>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</si>
  <si>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</si>
  <si>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</si>
  <si>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31242/31243</t>
  </si>
  <si>
    <t>Two Antonov 12 planes collided in midair killing all aboard and 6 on the ground.</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</si>
  <si>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</si>
  <si>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</si>
  <si>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</si>
  <si>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</si>
  <si>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</si>
  <si>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</si>
  <si>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</si>
  <si>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</si>
  <si>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</si>
  <si>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</si>
  <si>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</si>
  <si>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</si>
  <si>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</si>
  <si>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</si>
  <si>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</si>
  <si>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</si>
  <si>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</si>
  <si>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</si>
  <si>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</si>
  <si>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</si>
  <si>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</si>
  <si>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</si>
  <si>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</si>
  <si>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</si>
  <si>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</si>
  <si>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</si>
  <si>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</si>
  <si>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</si>
  <si>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</si>
  <si>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</si>
  <si>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</si>
  <si>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</si>
  <si>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</si>
  <si>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</si>
  <si>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</si>
  <si>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</si>
  <si>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</si>
  <si>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851429</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</si>
  <si>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</si>
  <si>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</si>
  <si>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</si>
  <si>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</si>
  <si>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</si>
  <si>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</si>
  <si>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</si>
  <si>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</si>
  <si>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</si>
  <si>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</si>
  <si>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</si>
  <si>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</si>
  <si>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</si>
  <si>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</si>
  <si>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</si>
  <si>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</si>
  <si>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</si>
  <si>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</si>
  <si>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</si>
  <si>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</si>
  <si>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</si>
  <si>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</si>
  <si>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</si>
  <si>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</si>
  <si>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</si>
  <si>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</si>
  <si>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</si>
  <si>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</si>
  <si>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</si>
  <si>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</si>
  <si>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</si>
  <si>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</si>
  <si>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</si>
  <si>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</si>
  <si>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DemocratiRepubliCongo</t>
  </si>
  <si>
    <t>Kivu Air Services</t>
  </si>
  <si>
    <t>ZS-ONT</t>
  </si>
  <si>
    <t>208B-0220</t>
  </si>
  <si>
    <t>The charter flight crashed in the Kahuzi-Biega National Park.</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</si>
  <si>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</si>
  <si>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</si>
  <si>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</si>
  <si>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</si>
  <si>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</si>
  <si>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</si>
  <si>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</si>
  <si>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</si>
  <si>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</si>
  <si>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036</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</si>
  <si>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</si>
  <si>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</si>
  <si>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</si>
  <si>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</si>
  <si>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</si>
  <si>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</si>
  <si>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</si>
  <si>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</si>
  <si>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</si>
  <si>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</si>
  <si>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</si>
  <si>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</si>
  <si>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</si>
  <si>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</si>
  <si>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</si>
  <si>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</si>
  <si>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</si>
  <si>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</si>
  <si>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</si>
  <si>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</si>
  <si>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</si>
  <si>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</si>
  <si>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</si>
  <si>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17:54</t>
  </si>
  <si>
    <t>Niederhasli, Switzerland</t>
  </si>
  <si>
    <t>Crossair</t>
  </si>
  <si>
    <t>Zürich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</si>
  <si>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</si>
  <si>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</si>
  <si>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</si>
  <si>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</si>
  <si>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</si>
  <si>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</si>
  <si>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</si>
  <si>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</si>
  <si>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</si>
  <si>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</si>
  <si>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</si>
  <si>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 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</si>
  <si>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</si>
  <si>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</si>
  <si>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</si>
  <si>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</si>
  <si>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</si>
  <si>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</si>
  <si>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</si>
  <si>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</si>
  <si>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</si>
  <si>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</si>
  <si>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</si>
  <si>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</si>
  <si>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</si>
  <si>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TL-ACM</t>
  </si>
  <si>
    <t>9340706</t>
  </si>
  <si>
    <t>The military flight crashed after losing its engines after striking birds,unable to return to land.</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</si>
  <si>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</si>
  <si>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</si>
  <si>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</si>
  <si>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</si>
  <si>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</si>
  <si>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16:21</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</si>
  <si>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</si>
  <si>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</si>
  <si>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</si>
  <si>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</si>
  <si>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</si>
  <si>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</si>
  <si>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</si>
  <si>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</si>
  <si>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</si>
  <si>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</si>
  <si>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</si>
  <si>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</si>
  <si>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</si>
  <si>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</si>
  <si>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</si>
  <si>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</si>
  <si>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</si>
  <si>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</si>
  <si>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</si>
  <si>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</si>
  <si>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</si>
  <si>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</si>
  <si>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</si>
  <si>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</si>
  <si>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</si>
  <si>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</si>
  <si>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</si>
  <si>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</si>
  <si>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</si>
  <si>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</si>
  <si>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</si>
  <si>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</si>
  <si>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</si>
  <si>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</si>
  <si>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</si>
  <si>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</si>
  <si>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</si>
  <si>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</si>
  <si>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</si>
  <si>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</si>
  <si>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Herreira, Spain</t>
  </si>
  <si>
    <t>Military - Ejército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</si>
  <si>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</si>
  <si>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</si>
  <si>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</si>
  <si>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</si>
  <si>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</si>
  <si>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</si>
  <si>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</si>
  <si>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</si>
  <si>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</si>
  <si>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</si>
  <si>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</si>
  <si>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</si>
  <si>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</si>
  <si>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</si>
  <si>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</si>
  <si>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</si>
  <si>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</si>
  <si>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</si>
  <si>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</si>
  <si>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</si>
  <si>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</si>
  <si>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</si>
  <si>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</si>
  <si>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</si>
  <si>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</si>
  <si>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</si>
  <si>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</si>
  <si>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</si>
  <si>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</si>
  <si>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</si>
  <si>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</si>
  <si>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</si>
  <si>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</si>
  <si>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</si>
  <si>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</si>
  <si>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</si>
  <si>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</si>
  <si>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</si>
  <si>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Lyon Satolas, France</t>
  </si>
  <si>
    <t>Northern Executive Aviation</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</si>
  <si>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</si>
  <si>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</si>
  <si>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</si>
  <si>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</si>
  <si>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</si>
  <si>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</si>
  <si>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</si>
  <si>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</si>
  <si>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</si>
  <si>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</si>
  <si>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</si>
  <si>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</si>
  <si>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</si>
  <si>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</si>
  <si>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</si>
  <si>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</si>
  <si>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</si>
  <si>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</si>
  <si>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</si>
  <si>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</si>
  <si>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</si>
  <si>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</si>
  <si>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</si>
  <si>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</si>
  <si>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</si>
  <si>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</si>
  <si>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</si>
  <si>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</si>
  <si>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</si>
  <si>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</si>
  <si>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</si>
  <si>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</si>
  <si>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Streamline</t>
  </si>
  <si>
    <t>G-SSWN</t>
  </si>
  <si>
    <t>SH-3064</t>
  </si>
  <si>
    <t>Midair collision with a MD-83 after taxing on the runway.</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</si>
  <si>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</si>
  <si>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</si>
  <si>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</si>
  <si>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</si>
  <si>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</si>
  <si>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</si>
  <si>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</si>
  <si>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</si>
  <si>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</si>
  <si>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</si>
  <si>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</si>
  <si>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</si>
  <si>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</si>
  <si>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</si>
  <si>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</si>
  <si>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</si>
  <si>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</si>
  <si>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</si>
  <si>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</si>
  <si>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</si>
  <si>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</si>
  <si>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</si>
  <si>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</si>
  <si>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</si>
  <si>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</si>
  <si>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</si>
  <si>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</si>
  <si>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Off Shimano, Japan</t>
  </si>
  <si>
    <t>Military - Japanese Air Self-Defence Force</t>
  </si>
  <si>
    <t>Kawasaki C-1A</t>
  </si>
  <si>
    <t>88-1027</t>
  </si>
  <si>
    <t>8027</t>
  </si>
  <si>
    <t>Crashed into the sea during a test flight.</t>
  </si>
  <si>
    <t>Near Villahermosa, Mexico</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</si>
  <si>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</si>
  <si>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</si>
  <si>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</si>
  <si>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</si>
  <si>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</si>
  <si>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</si>
  <si>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</si>
  <si>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</si>
  <si>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</si>
  <si>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</si>
  <si>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</si>
  <si>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</si>
  <si>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</si>
  <si>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</si>
  <si>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</si>
  <si>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</si>
  <si>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</si>
  <si>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</si>
  <si>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</si>
  <si>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</si>
  <si>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</si>
  <si>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</si>
  <si>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</si>
  <si>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</si>
  <si>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</si>
  <si>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</si>
  <si>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</si>
  <si>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</si>
  <si>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</si>
  <si>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</si>
  <si>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</si>
  <si>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</si>
  <si>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</si>
  <si>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</si>
  <si>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</si>
  <si>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</si>
  <si>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</si>
  <si>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</si>
  <si>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</si>
  <si>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</si>
  <si>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</si>
  <si>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</si>
  <si>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</si>
  <si>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</si>
  <si>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</si>
  <si>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</si>
  <si>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</si>
  <si>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</si>
  <si>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</si>
  <si>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</si>
  <si>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</si>
  <si>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</si>
  <si>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</si>
  <si>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</si>
  <si>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</si>
  <si>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</si>
  <si>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</si>
  <si>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</si>
  <si>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</si>
  <si>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</si>
  <si>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</si>
  <si>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</si>
  <si>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</si>
  <si>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</si>
  <si>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</si>
  <si>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</si>
  <si>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</si>
  <si>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</si>
  <si>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</si>
  <si>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</si>
  <si>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</si>
  <si>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</si>
  <si>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</si>
  <si>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</si>
  <si>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</si>
  <si>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</si>
  <si>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</si>
  <si>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</si>
  <si>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</si>
  <si>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</si>
  <si>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</si>
  <si>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</si>
  <si>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</si>
  <si>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Cairo - Manama</t>
  </si>
  <si>
    <t>Airbus A320-212</t>
  </si>
  <si>
    <t>A4O-EK</t>
  </si>
  <si>
    <t>0481</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</si>
  <si>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</si>
  <si>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</si>
  <si>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</si>
  <si>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</si>
  <si>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</si>
  <si>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</si>
  <si>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</si>
  <si>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</si>
  <si>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</si>
  <si>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</si>
  <si>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</si>
  <si>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</si>
  <si>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Aérea Colombiana</t>
  </si>
  <si>
    <t>FAC1659</t>
  </si>
  <si>
    <t>32984</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</si>
  <si>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</si>
  <si>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</si>
  <si>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</si>
  <si>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</si>
  <si>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</si>
  <si>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</si>
  <si>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</si>
  <si>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</si>
  <si>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</si>
  <si>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</si>
  <si>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domestiflight when it cashed into mountainous terrain 75 km from Colombo. The helicopter’s pilot had contacted air trafficontrollers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</si>
  <si>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</si>
  <si>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</si>
  <si>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</si>
  <si>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</si>
  <si>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</si>
  <si>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</si>
  <si>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</si>
  <si>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</si>
  <si>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</si>
  <si>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</si>
  <si>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</si>
  <si>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</si>
  <si>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</si>
  <si>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</si>
  <si>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CP-1721</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</si>
  <si>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</si>
  <si>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</si>
  <si>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</si>
  <si>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</si>
  <si>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</si>
  <si>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</si>
  <si>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</si>
  <si>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</si>
  <si>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</si>
  <si>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</si>
  <si>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</si>
  <si>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</si>
  <si>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</si>
  <si>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</si>
  <si>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</si>
  <si>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</si>
  <si>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</si>
  <si>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</si>
  <si>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</si>
  <si>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</si>
  <si>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</si>
  <si>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</si>
  <si>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</si>
  <si>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</si>
  <si>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</si>
  <si>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</si>
  <si>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</si>
  <si>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</si>
  <si>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Republiof Georgia</t>
  </si>
  <si>
    <t>Moscow - Batumi</t>
  </si>
  <si>
    <t>RA-74295</t>
  </si>
  <si>
    <t>187010602</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</si>
  <si>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</si>
  <si>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</si>
  <si>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</si>
  <si>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</si>
  <si>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</si>
  <si>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</si>
  <si>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</si>
  <si>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</si>
  <si>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</si>
  <si>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</si>
  <si>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</si>
  <si>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DemocratiRepubliCongo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</si>
  <si>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</si>
  <si>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</si>
  <si>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</si>
  <si>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</si>
  <si>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</si>
  <si>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</si>
  <si>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</si>
  <si>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</si>
  <si>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</si>
  <si>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</si>
  <si>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</si>
  <si>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</si>
  <si>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</si>
  <si>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</si>
  <si>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</si>
  <si>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</si>
  <si>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</si>
  <si>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</si>
  <si>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</si>
  <si>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</si>
  <si>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</si>
  <si>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</si>
  <si>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</si>
  <si>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electrilines, then the ground and finally an unoccupied building.</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</si>
  <si>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</si>
  <si>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</si>
  <si>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</si>
  <si>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</si>
  <si>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</si>
  <si>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</si>
  <si>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</si>
  <si>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</si>
  <si>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</si>
  <si>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</si>
  <si>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</si>
  <si>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</si>
  <si>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</si>
  <si>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</si>
  <si>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</si>
  <si>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</si>
  <si>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</si>
  <si>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</si>
  <si>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</si>
  <si>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</si>
  <si>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</si>
  <si>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</si>
  <si>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</si>
  <si>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</si>
  <si>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</si>
  <si>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</si>
  <si>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</si>
  <si>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Lineas Aereas Suramericanas</t>
  </si>
  <si>
    <t>El Yopal - Mitu</t>
  </si>
  <si>
    <t>Sud Aviation SE-210 Caravelle 10R</t>
  </si>
  <si>
    <t>HK-3932X</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</si>
  <si>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</si>
  <si>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</si>
  <si>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</si>
  <si>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</si>
  <si>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</si>
  <si>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</si>
  <si>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</si>
  <si>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</si>
  <si>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</si>
  <si>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</si>
  <si>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</si>
  <si>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</si>
  <si>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</si>
  <si>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</si>
  <si>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</si>
  <si>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</si>
  <si>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</si>
  <si>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</si>
  <si>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</si>
  <si>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</si>
  <si>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</si>
  <si>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</si>
  <si>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</si>
  <si>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</si>
  <si>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</si>
  <si>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</si>
  <si>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</si>
  <si>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</si>
  <si>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</si>
  <si>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</si>
  <si>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</si>
  <si>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</si>
  <si>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</si>
  <si>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</si>
  <si>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</si>
  <si>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</si>
  <si>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</si>
  <si>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</si>
  <si>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</si>
  <si>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</si>
  <si>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</si>
  <si>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</si>
  <si>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Medina, Saudi Arabia</t>
  </si>
  <si>
    <t>Vnukovo Airlines</t>
  </si>
  <si>
    <t>Istanbul, Turky - Moscow, Russia</t>
  </si>
  <si>
    <t>Tupolev 154M</t>
  </si>
  <si>
    <t>RA-85619</t>
  </si>
  <si>
    <t>86A-738</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</si>
  <si>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</si>
  <si>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</si>
  <si>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</si>
  <si>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</si>
  <si>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</si>
  <si>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</si>
  <si>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</si>
  <si>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</si>
  <si>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</si>
  <si>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</si>
  <si>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</si>
  <si>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</si>
  <si>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</si>
  <si>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</si>
  <si>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</si>
  <si>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</si>
  <si>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</si>
  <si>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</si>
  <si>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</si>
  <si>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</si>
  <si>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</si>
  <si>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</si>
  <si>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</si>
  <si>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</si>
  <si>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</si>
  <si>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</si>
  <si>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</si>
  <si>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</si>
  <si>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</si>
  <si>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</si>
  <si>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</si>
  <si>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</si>
  <si>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</si>
  <si>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</si>
  <si>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</si>
  <si>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</si>
  <si>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</si>
  <si>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</si>
  <si>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</si>
  <si>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</si>
  <si>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</si>
  <si>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</si>
  <si>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</si>
  <si>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</si>
  <si>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</si>
  <si>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</si>
  <si>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</si>
  <si>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</si>
  <si>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</si>
  <si>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</si>
  <si>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</si>
  <si>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Hydraulifailure caused by ice.</t>
  </si>
  <si>
    <t>12:21</t>
  </si>
  <si>
    <t>Mendoza, Argentina</t>
  </si>
  <si>
    <t>Mendoza - Parana</t>
  </si>
  <si>
    <t>TC-76</t>
  </si>
  <si>
    <t>10412</t>
  </si>
  <si>
    <t>Shortly after taking off the plane veered to the right and crashed into a field. Engine failure.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</si>
  <si>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</si>
  <si>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</si>
  <si>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</si>
  <si>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</si>
  <si>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</si>
  <si>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</si>
  <si>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Near Myakotino, Russia</t>
  </si>
  <si>
    <t>Rzhevsk - Morsansk</t>
  </si>
  <si>
    <t>Antonov 12MGA</t>
  </si>
  <si>
    <t>RA-12135</t>
  </si>
  <si>
    <t>00347002</t>
  </si>
  <si>
    <t>Jayapura, Indonesia</t>
  </si>
  <si>
    <t>Manunggal Air</t>
  </si>
  <si>
    <t>Jayapura - Wamena</t>
  </si>
  <si>
    <t>Transall C-160NG</t>
  </si>
  <si>
    <t>PK-VTP</t>
  </si>
  <si>
    <t>233</t>
  </si>
  <si>
    <t>The aircraft returned to Sentani Airport after experiencing engine trouble, skidded off the runway and struck a fence.</t>
  </si>
  <si>
    <t>02:08</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</si>
  <si>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</si>
  <si>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</si>
  <si>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</si>
  <si>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</si>
  <si>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</si>
  <si>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</si>
  <si>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</si>
  <si>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</si>
  <si>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</si>
  <si>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</si>
  <si>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</si>
  <si>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</si>
  <si>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</si>
  <si>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</si>
  <si>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</si>
  <si>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</si>
  <si>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</si>
  <si>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</si>
  <si>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</si>
  <si>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Russ Air Transport Company</t>
  </si>
  <si>
    <t>Moscow - Norilsk</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</si>
  <si>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</si>
  <si>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</si>
  <si>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</si>
  <si>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</si>
  <si>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</si>
  <si>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</si>
  <si>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</si>
  <si>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</si>
  <si>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Reykjavík, Iceland</t>
  </si>
  <si>
    <t>Naske Air</t>
  </si>
  <si>
    <t>Reykjavík,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</si>
  <si>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</si>
  <si>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</si>
  <si>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</si>
  <si>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</si>
  <si>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</si>
  <si>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</si>
  <si>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</si>
  <si>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</si>
  <si>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</si>
  <si>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</si>
  <si>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DemocratiRepubliCongo</t>
  </si>
  <si>
    <t>Victoria Airlines</t>
  </si>
  <si>
    <t>Kama - Kapmene</t>
  </si>
  <si>
    <t>3C-LLA</t>
  </si>
  <si>
    <t>1AJ005-22</t>
  </si>
  <si>
    <t>After an engine failed the crew declared an emergency and elected to divert to Bukavu but crashed 10 km short of the airport.</t>
  </si>
  <si>
    <t>18:46</t>
  </si>
  <si>
    <t>Terceira, Azores</t>
  </si>
  <si>
    <t>Canadian Air Transat</t>
  </si>
  <si>
    <t>Toronto - Lisbon</t>
  </si>
  <si>
    <t>Airbus A-330-243</t>
  </si>
  <si>
    <t>C-GITS</t>
  </si>
  <si>
    <t>0271</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</si>
  <si>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</si>
  <si>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</si>
  <si>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</si>
  <si>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</si>
  <si>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</si>
  <si>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</si>
  <si>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</si>
  <si>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</si>
  <si>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</si>
  <si>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</si>
  <si>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</si>
  <si>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</si>
  <si>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Mediterráneo</t>
  </si>
  <si>
    <t>Melilla - Málaga</t>
  </si>
  <si>
    <t>CASA  CN-235-200</t>
  </si>
  <si>
    <t>EC-FBC</t>
  </si>
  <si>
    <t>C033</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</si>
  <si>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</si>
  <si>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</si>
  <si>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</si>
  <si>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</si>
  <si>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</si>
  <si>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</si>
  <si>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</si>
  <si>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</si>
  <si>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</si>
  <si>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</si>
  <si>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</si>
  <si>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</si>
  <si>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</si>
  <si>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</si>
  <si>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</si>
  <si>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</si>
  <si>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</si>
  <si>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</si>
  <si>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</si>
  <si>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</si>
  <si>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</si>
  <si>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</si>
  <si>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</si>
  <si>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</si>
  <si>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</si>
  <si>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</si>
  <si>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trafficontroller. It did not stop turning and suddenly plunged to the ground.</t>
  </si>
  <si>
    <t>Belo Horizonte, Brazil</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</si>
  <si>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</si>
  <si>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</si>
  <si>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</si>
  <si>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</si>
  <si>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</si>
  <si>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</si>
  <si>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</si>
  <si>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</si>
  <si>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</si>
  <si>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</si>
  <si>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</si>
  <si>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</si>
  <si>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</si>
  <si>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</si>
  <si>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</si>
  <si>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</si>
  <si>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</si>
  <si>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13:44</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</si>
  <si>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</si>
  <si>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</si>
  <si>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</si>
  <si>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</si>
  <si>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</si>
  <si>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</si>
  <si>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</si>
  <si>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</si>
  <si>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</si>
  <si>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</si>
  <si>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</si>
  <si>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</si>
  <si>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</si>
  <si>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</si>
  <si>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</si>
  <si>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</si>
  <si>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</si>
  <si>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</si>
  <si>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</si>
  <si>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</si>
  <si>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</si>
  <si>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</si>
  <si>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</si>
  <si>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</si>
  <si>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</si>
  <si>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</si>
  <si>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</si>
  <si>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</si>
  <si>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</si>
  <si>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</si>
  <si>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</si>
  <si>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</si>
  <si>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</si>
  <si>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</si>
  <si>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</si>
  <si>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</si>
  <si>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</si>
  <si>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</si>
  <si>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</si>
  <si>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</si>
  <si>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</si>
  <si>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</si>
  <si>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</si>
  <si>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</si>
  <si>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</si>
  <si>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</si>
  <si>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</si>
  <si>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</si>
  <si>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</si>
  <si>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</si>
  <si>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</si>
  <si>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</si>
  <si>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</si>
  <si>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</si>
  <si>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</si>
  <si>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</si>
  <si>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</si>
  <si>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</si>
  <si>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</si>
  <si>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</si>
  <si>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</si>
  <si>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</si>
  <si>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</si>
  <si>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</si>
  <si>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RA-75840</t>
  </si>
  <si>
    <t>182005301</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</si>
  <si>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</si>
  <si>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</si>
  <si>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</si>
  <si>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</si>
  <si>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</si>
  <si>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</si>
  <si>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</si>
  <si>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</si>
  <si>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</si>
  <si>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</si>
  <si>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</si>
  <si>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</si>
  <si>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</si>
  <si>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</si>
  <si>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</si>
  <si>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</si>
  <si>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</si>
  <si>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Port Harcourt, Nigeria</t>
  </si>
  <si>
    <t>MK Airlines</t>
  </si>
  <si>
    <t>Luxembourg - Port Harcourt</t>
  </si>
  <si>
    <t>Boeing 747-246F</t>
  </si>
  <si>
    <t>9G-MKI</t>
  </si>
  <si>
    <t>22063/432</t>
  </si>
  <si>
    <t>The cargo plane contacted the ground 700 meters short of the runway, broke in two and burned.</t>
  </si>
  <si>
    <t>San Jerónimo de Moravia , Costa Rica</t>
  </si>
  <si>
    <t>San Jose - Quepos</t>
  </si>
  <si>
    <t>HP-1405APP</t>
  </si>
  <si>
    <t>208B0788</t>
  </si>
  <si>
    <t>The plane crashed into Chontal Hill in the Tarrazú mountain range, 5 minutes before it was scheduled arrival at Quepos. The aircraft was flying IFR, in clouds, when it crashed into trees and broke apart. The plane was off to the left of its intended flight path.</t>
  </si>
  <si>
    <t>12:54</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</si>
  <si>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</si>
  <si>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</si>
  <si>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</si>
  <si>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</si>
  <si>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</si>
  <si>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</si>
  <si>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</si>
  <si>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</si>
  <si>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</si>
  <si>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</si>
  <si>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</si>
  <si>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</si>
  <si>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</si>
  <si>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</si>
  <si>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</si>
  <si>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</si>
  <si>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</si>
  <si>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</si>
  <si>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DemocratiRepubliCongo</t>
  </si>
  <si>
    <t>Bunia - Beni</t>
  </si>
  <si>
    <t>Let 410A</t>
  </si>
  <si>
    <t>5X-CNF</t>
  </si>
  <si>
    <t>730208</t>
  </si>
  <si>
    <t>The plane may have been shot down by Allied DemocratiForces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</si>
  <si>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</si>
  <si>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</si>
  <si>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</si>
  <si>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</si>
  <si>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</si>
  <si>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</si>
  <si>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</si>
  <si>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</si>
  <si>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</si>
  <si>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</si>
  <si>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</si>
  <si>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</si>
  <si>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</si>
  <si>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</si>
  <si>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</si>
  <si>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</si>
  <si>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</si>
  <si>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</si>
  <si>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</si>
  <si>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</si>
  <si>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</si>
  <si>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</si>
  <si>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</si>
  <si>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</si>
  <si>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</si>
  <si>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</si>
  <si>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</si>
  <si>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</si>
  <si>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</si>
  <si>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</si>
  <si>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</si>
  <si>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</si>
  <si>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</si>
  <si>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</si>
  <si>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</si>
  <si>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</si>
  <si>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</si>
  <si>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</si>
  <si>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</si>
  <si>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</si>
  <si>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</si>
  <si>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</si>
  <si>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Procuraduría General de la República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</si>
  <si>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</si>
  <si>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</si>
  <si>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</si>
  <si>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</si>
  <si>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</si>
  <si>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</si>
  <si>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</si>
  <si>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</si>
  <si>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</si>
  <si>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</si>
  <si>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</si>
  <si>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</si>
  <si>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Petroproducción</t>
  </si>
  <si>
    <t>Quito - Lago Agrio</t>
  </si>
  <si>
    <t>Fairchild FH-227E</t>
  </si>
  <si>
    <t>HC-AYM</t>
  </si>
  <si>
    <t>511</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</si>
  <si>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</si>
  <si>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</si>
  <si>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</si>
  <si>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</si>
  <si>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</si>
  <si>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</si>
  <si>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</si>
  <si>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</si>
  <si>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</si>
  <si>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</si>
  <si>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</si>
  <si>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</si>
  <si>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</si>
  <si>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Tulcán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</si>
  <si>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</si>
  <si>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</si>
  <si>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</si>
  <si>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Tulcán.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</si>
  <si>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</si>
  <si>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</si>
  <si>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</si>
  <si>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</si>
  <si>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</si>
  <si>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</si>
  <si>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</si>
  <si>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</si>
  <si>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</si>
  <si>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</si>
  <si>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</si>
  <si>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</si>
  <si>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</si>
  <si>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</si>
  <si>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</si>
  <si>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</si>
  <si>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</si>
  <si>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</si>
  <si>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</si>
  <si>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</si>
  <si>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</si>
  <si>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</si>
  <si>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</si>
  <si>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</si>
  <si>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</si>
  <si>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</si>
  <si>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</si>
  <si>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</si>
  <si>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</si>
  <si>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</si>
  <si>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</si>
  <si>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</si>
  <si>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</si>
  <si>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</si>
  <si>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</si>
  <si>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</si>
  <si>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</si>
  <si>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</si>
  <si>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</si>
  <si>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</si>
  <si>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</si>
  <si>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</si>
  <si>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</si>
  <si>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</si>
  <si>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</si>
  <si>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</si>
  <si>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</si>
  <si>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</si>
  <si>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</si>
  <si>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</si>
  <si>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</si>
  <si>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</si>
  <si>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</si>
  <si>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</si>
  <si>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</si>
  <si>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</si>
  <si>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</si>
  <si>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</si>
  <si>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04:07</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</si>
  <si>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</si>
  <si>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</si>
  <si>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</si>
  <si>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</si>
  <si>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</si>
  <si>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</si>
  <si>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</si>
  <si>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</si>
  <si>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</si>
  <si>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</si>
  <si>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</si>
  <si>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</si>
  <si>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</si>
  <si>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</si>
  <si>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</si>
  <si>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</si>
  <si>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</si>
  <si>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</si>
  <si>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Popayán, Colombia</t>
  </si>
  <si>
    <t>SELVA Colombia</t>
  </si>
  <si>
    <t>Medellín - Popayán</t>
  </si>
  <si>
    <t>Antonov AN-32A</t>
  </si>
  <si>
    <t>HK-4171X</t>
  </si>
  <si>
    <t>2508</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</si>
  <si>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</si>
  <si>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</si>
  <si>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</si>
  <si>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</si>
  <si>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</si>
  <si>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</si>
  <si>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</si>
  <si>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</si>
  <si>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</si>
  <si>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</si>
  <si>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</si>
  <si>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</si>
  <si>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</si>
  <si>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</si>
  <si>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</si>
  <si>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</si>
  <si>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</si>
  <si>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</si>
  <si>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</si>
  <si>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</si>
  <si>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21:32</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</si>
  <si>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</si>
  <si>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</si>
  <si>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</si>
  <si>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</si>
  <si>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</si>
  <si>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</si>
  <si>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</si>
  <si>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</si>
  <si>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</si>
  <si>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</si>
  <si>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</si>
  <si>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</si>
  <si>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</si>
  <si>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</si>
  <si>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</si>
  <si>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</si>
  <si>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</si>
  <si>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</si>
  <si>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</si>
  <si>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</si>
  <si>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</si>
  <si>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</si>
  <si>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</si>
  <si>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</si>
  <si>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</si>
  <si>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</si>
  <si>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</si>
  <si>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</si>
  <si>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</si>
  <si>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</si>
  <si>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</si>
  <si>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</si>
  <si>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</si>
  <si>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</si>
  <si>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</si>
  <si>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</si>
  <si>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</si>
  <si>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</si>
  <si>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</si>
  <si>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</si>
  <si>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</si>
  <si>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</si>
  <si>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</si>
  <si>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</si>
  <si>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</si>
  <si>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</si>
  <si>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</si>
  <si>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</si>
  <si>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</si>
  <si>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</si>
  <si>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</si>
  <si>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</si>
  <si>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</si>
  <si>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</si>
  <si>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</si>
  <si>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</si>
  <si>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</si>
  <si>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</si>
  <si>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</si>
  <si>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</si>
  <si>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</si>
  <si>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</si>
  <si>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</si>
  <si>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</si>
  <si>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</si>
  <si>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</si>
  <si>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</si>
  <si>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Near Long Barai, Indonesia</t>
  </si>
  <si>
    <t>Tarakan - Krayan</t>
  </si>
  <si>
    <t>PK-TAR</t>
  </si>
  <si>
    <t>860</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</si>
  <si>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</si>
  <si>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</si>
  <si>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</si>
  <si>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</si>
  <si>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</si>
  <si>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</si>
  <si>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</si>
  <si>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</si>
  <si>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</si>
  <si>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</si>
  <si>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</si>
  <si>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</si>
  <si>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</si>
  <si>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</si>
  <si>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</si>
  <si>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</si>
  <si>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</si>
  <si>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</si>
  <si>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</si>
  <si>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</si>
  <si>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</si>
  <si>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</si>
  <si>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</si>
  <si>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</si>
  <si>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</si>
  <si>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</si>
  <si>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</si>
  <si>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</si>
  <si>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</si>
  <si>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</si>
  <si>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</si>
  <si>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</si>
  <si>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</si>
  <si>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</si>
  <si>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</si>
  <si>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</si>
  <si>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</si>
  <si>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</si>
  <si>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</si>
  <si>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</si>
  <si>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</si>
  <si>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</si>
  <si>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</si>
  <si>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</si>
  <si>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</si>
  <si>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</si>
  <si>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</si>
  <si>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</si>
  <si>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</si>
  <si>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</si>
  <si>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</si>
  <si>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</si>
  <si>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</si>
  <si>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</si>
  <si>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Aéreo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</si>
  <si>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</si>
  <si>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</si>
  <si>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</si>
  <si>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</si>
  <si>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</si>
  <si>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</si>
  <si>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</si>
  <si>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</si>
  <si>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</si>
  <si>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</si>
  <si>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</si>
  <si>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</si>
  <si>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</si>
  <si>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</si>
  <si>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</si>
  <si>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</si>
  <si>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</si>
  <si>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</si>
  <si>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</si>
  <si>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</si>
  <si>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</si>
  <si>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</si>
  <si>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</si>
  <si>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</si>
  <si>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</si>
  <si>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</si>
  <si>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</si>
  <si>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</si>
  <si>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</si>
  <si>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</si>
  <si>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</si>
  <si>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</si>
  <si>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</si>
  <si>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</si>
  <si>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</si>
  <si>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</si>
  <si>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</si>
  <si>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</si>
  <si>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</si>
  <si>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</si>
  <si>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</si>
  <si>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</si>
  <si>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</si>
  <si>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</si>
  <si>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</si>
  <si>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</si>
  <si>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</si>
  <si>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</si>
  <si>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</si>
  <si>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</si>
  <si>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</si>
  <si>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</si>
  <si>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</si>
  <si>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</si>
  <si>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</si>
  <si>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</si>
  <si>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</si>
  <si>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</si>
  <si>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</si>
  <si>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</si>
  <si>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</si>
  <si>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</si>
  <si>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</si>
  <si>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Berlin, Germany - Luxembourg</t>
  </si>
  <si>
    <t>LX-LGB</t>
  </si>
  <si>
    <t>20221</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</si>
  <si>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</si>
  <si>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</si>
  <si>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</si>
  <si>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</si>
  <si>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</si>
  <si>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</si>
  <si>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</si>
  <si>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</si>
  <si>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</si>
  <si>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</si>
  <si>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</si>
  <si>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</si>
  <si>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</si>
  <si>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</si>
  <si>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</si>
  <si>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</si>
  <si>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</si>
  <si>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</si>
  <si>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</si>
  <si>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</si>
  <si>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</si>
  <si>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</si>
  <si>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</si>
  <si>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</si>
  <si>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</si>
  <si>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</si>
  <si>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</si>
  <si>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</si>
  <si>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</si>
  <si>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</si>
  <si>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</si>
  <si>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</si>
  <si>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</si>
  <si>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</si>
  <si>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Mosul, Iraq</t>
  </si>
  <si>
    <t>UH-60 Black Hawk / UH-60 Black Hawk</t>
  </si>
  <si>
    <t xml:space="preserve"> / </t>
  </si>
  <si>
    <t>A midair collision occurred between two Black Hawk helicopters. One helicopter was climbing to avoid gunfire when it's rotor struck the other.</t>
  </si>
  <si>
    <t>22:51</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</si>
  <si>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</si>
  <si>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</si>
  <si>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</si>
  <si>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</si>
  <si>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</si>
  <si>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</si>
  <si>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</si>
  <si>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</si>
  <si>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</si>
  <si>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Aérospatiale/Aeritalia ATR-72-202</t>
  </si>
  <si>
    <t>B-22708</t>
  </si>
  <si>
    <t>While en route the stall warning sounded, the crew of the cargo plane disconnected the autopilot and the plane began to descend until it impacted the ocean.</t>
  </si>
  <si>
    <t>Near Isfanan, Iran</t>
  </si>
  <si>
    <t>Aeromist-Kharkiv</t>
  </si>
  <si>
    <t>Kharkiv, Ukraine - Trabzon, Turkey - Isfanan, Iran</t>
  </si>
  <si>
    <t>Antonov AN-140</t>
  </si>
  <si>
    <t>UR-14003</t>
  </si>
  <si>
    <t>0204</t>
  </si>
  <si>
    <t>The Ukrainian passenger plane,  crashed in a mountainous area  70 km from Isfanan, after losing contact with ground controllers as it prepared to land. Improper use of the Global Positioning System by the pilot.</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</si>
  <si>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</si>
  <si>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</si>
  <si>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</si>
  <si>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</si>
  <si>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</si>
  <si>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</si>
  <si>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</si>
  <si>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</si>
  <si>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</si>
  <si>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</si>
  <si>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</si>
  <si>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</si>
  <si>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</si>
  <si>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</si>
  <si>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Crashed in mountains while on approach in inclement weather.</t>
  </si>
  <si>
    <t>20:28</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</si>
  <si>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</si>
  <si>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</si>
  <si>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</si>
  <si>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</si>
  <si>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</si>
  <si>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</si>
  <si>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</si>
  <si>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</si>
  <si>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</si>
  <si>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</si>
  <si>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</si>
  <si>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</si>
  <si>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</si>
  <si>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</si>
  <si>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</si>
  <si>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</si>
  <si>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</si>
  <si>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</si>
  <si>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</si>
  <si>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</si>
  <si>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</si>
  <si>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</si>
  <si>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</si>
  <si>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</si>
  <si>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</si>
  <si>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</si>
  <si>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</si>
  <si>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</si>
  <si>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</si>
  <si>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</si>
  <si>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</si>
  <si>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</si>
  <si>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</si>
  <si>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</si>
  <si>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</si>
  <si>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</si>
  <si>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</si>
  <si>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</si>
  <si>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</si>
  <si>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</si>
  <si>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</si>
  <si>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</si>
  <si>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</si>
  <si>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</si>
  <si>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</si>
  <si>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</si>
  <si>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</si>
  <si>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</si>
  <si>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</si>
  <si>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</si>
  <si>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</si>
  <si>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</si>
  <si>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</si>
  <si>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</si>
  <si>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</si>
  <si>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</si>
  <si>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</si>
  <si>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</si>
  <si>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IslamiRevolution's Guards Corps</t>
  </si>
  <si>
    <t>Zahedan - Kerman</t>
  </si>
  <si>
    <t>Ilyushin Il-76MD</t>
  </si>
  <si>
    <t>15-22</t>
  </si>
  <si>
    <t>63471155</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</si>
  <si>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</si>
  <si>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</si>
  <si>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</si>
  <si>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</si>
  <si>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</si>
  <si>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</si>
  <si>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</si>
  <si>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</si>
  <si>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</si>
  <si>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</si>
  <si>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</si>
  <si>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</si>
  <si>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</si>
  <si>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</si>
  <si>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</si>
  <si>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</si>
  <si>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</si>
  <si>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</si>
  <si>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</si>
  <si>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</si>
  <si>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</si>
  <si>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</si>
  <si>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</si>
  <si>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</si>
  <si>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</si>
  <si>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</si>
  <si>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</si>
  <si>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</si>
  <si>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</si>
  <si>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</si>
  <si>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</si>
  <si>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</si>
  <si>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</si>
  <si>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</si>
  <si>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</si>
  <si>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</si>
  <si>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</si>
  <si>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</si>
  <si>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</si>
  <si>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2042181195</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</si>
  <si>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</si>
  <si>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</si>
  <si>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</si>
  <si>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</si>
  <si>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</si>
  <si>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</si>
  <si>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</si>
  <si>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</si>
  <si>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</si>
  <si>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</si>
  <si>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</si>
  <si>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</si>
  <si>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</si>
  <si>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</si>
  <si>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</si>
  <si>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</si>
  <si>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</si>
  <si>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</si>
  <si>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</si>
  <si>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</si>
  <si>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</si>
  <si>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</si>
  <si>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</si>
  <si>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</si>
  <si>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</si>
  <si>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</si>
  <si>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</si>
  <si>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</si>
  <si>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</si>
  <si>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</si>
  <si>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</si>
  <si>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</si>
  <si>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</si>
  <si>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</si>
  <si>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</si>
  <si>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</si>
  <si>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</si>
  <si>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</si>
  <si>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</si>
  <si>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</si>
  <si>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</si>
  <si>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</si>
  <si>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</si>
  <si>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</si>
  <si>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</si>
  <si>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</si>
  <si>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</si>
  <si>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</si>
  <si>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</si>
  <si>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</si>
  <si>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</si>
  <si>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</si>
  <si>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</si>
  <si>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</si>
  <si>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</si>
  <si>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</si>
  <si>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</si>
  <si>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</si>
  <si>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</si>
  <si>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</si>
  <si>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</si>
  <si>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</si>
  <si>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</si>
  <si>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</si>
  <si>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</si>
  <si>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</si>
  <si>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</si>
  <si>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</si>
  <si>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</si>
  <si>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</si>
  <si>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</si>
  <si>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</si>
  <si>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</si>
  <si>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</si>
  <si>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</si>
  <si>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</si>
  <si>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</si>
  <si>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</si>
  <si>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Aérea</t>
  </si>
  <si>
    <t>La Carlota - San Cristobal</t>
  </si>
  <si>
    <t>YV-1060CP</t>
  </si>
  <si>
    <t>902505</t>
  </si>
  <si>
    <t>Crashed atop a hill in Chorro del Indio National Park during a descent to San Cristobal.</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</si>
  <si>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</si>
  <si>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</si>
  <si>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</si>
  <si>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</si>
  <si>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</si>
  <si>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</si>
  <si>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</si>
  <si>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</si>
  <si>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</si>
  <si>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</si>
  <si>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</si>
  <si>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</si>
  <si>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</si>
  <si>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</si>
  <si>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</si>
  <si>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</si>
  <si>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</si>
  <si>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</si>
  <si>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</si>
  <si>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</si>
  <si>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</si>
  <si>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</si>
  <si>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</si>
  <si>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</si>
  <si>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</si>
  <si>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</si>
  <si>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</si>
  <si>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</si>
  <si>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</si>
  <si>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</si>
  <si>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</si>
  <si>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</si>
  <si>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</si>
  <si>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</si>
  <si>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</si>
  <si>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</si>
  <si>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</si>
  <si>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</si>
  <si>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</si>
  <si>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</si>
  <si>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</si>
  <si>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</si>
  <si>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</si>
  <si>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</si>
  <si>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</si>
  <si>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</si>
  <si>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</si>
  <si>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</si>
  <si>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</si>
  <si>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</si>
  <si>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</si>
  <si>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</si>
  <si>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3603</t>
  </si>
  <si>
    <t>3025</t>
  </si>
  <si>
    <t>Crashed while en route</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</si>
  <si>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</si>
  <si>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</si>
  <si>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</si>
  <si>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</si>
  <si>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</si>
  <si>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</si>
  <si>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</si>
  <si>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Gaspé, Quebec, Canada</t>
  </si>
  <si>
    <t>Les Ailes de Gaspé Inc.</t>
  </si>
  <si>
    <t>Gaspé - Îles-de-la-Madeleine</t>
  </si>
  <si>
    <t>Piper PA31-310</t>
  </si>
  <si>
    <t>C-FARL</t>
  </si>
  <si>
    <t>31306</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</si>
  <si>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</si>
  <si>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</si>
  <si>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</si>
  <si>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</si>
  <si>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</si>
  <si>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Gabriel’s runaway,  in the Amazon forest, 2 days later.  Mechanical failure after the takoff.  Remote area without ATC or radar.</t>
  </si>
  <si>
    <t>Off Waikanae, New Zealand</t>
  </si>
  <si>
    <t>Christchurch - Palmerston North</t>
  </si>
  <si>
    <t>Convair CV-580F</t>
  </si>
  <si>
    <t>ZK-KFU</t>
  </si>
  <si>
    <t>017</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</si>
  <si>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</si>
  <si>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</si>
  <si>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</si>
  <si>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</si>
  <si>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</si>
  <si>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</si>
  <si>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</si>
  <si>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</si>
  <si>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</si>
  <si>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</si>
  <si>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</si>
  <si>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</si>
  <si>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</si>
  <si>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Tampico, Mexico</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</si>
  <si>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</si>
  <si>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</si>
  <si>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</si>
  <si>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</si>
  <si>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</si>
  <si>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</si>
  <si>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</si>
  <si>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</si>
  <si>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</si>
  <si>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</si>
  <si>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</si>
  <si>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</si>
  <si>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</si>
  <si>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</si>
  <si>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</si>
  <si>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</si>
  <si>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</si>
  <si>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</si>
  <si>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</si>
  <si>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</si>
  <si>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</si>
  <si>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</si>
  <si>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</si>
  <si>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</si>
  <si>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</si>
  <si>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</si>
  <si>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</si>
  <si>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</si>
  <si>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08:01</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</si>
  <si>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</si>
  <si>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</si>
  <si>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</si>
  <si>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</si>
  <si>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</si>
  <si>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</si>
  <si>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</si>
  <si>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</si>
  <si>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</si>
  <si>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</si>
  <si>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</si>
  <si>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</si>
  <si>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</si>
  <si>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065</t>
  </si>
  <si>
    <t>Crashed into Blackwater Lake shortly after taking off from a remote landing strip.</t>
  </si>
  <si>
    <t>Líneas Aéreas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</si>
  <si>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</si>
  <si>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</si>
  <si>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</si>
  <si>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</si>
  <si>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</si>
  <si>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</si>
  <si>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</si>
  <si>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</si>
  <si>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</si>
  <si>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</si>
  <si>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</si>
  <si>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</si>
  <si>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</si>
  <si>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</si>
  <si>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</si>
  <si>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</si>
  <si>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21090</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</si>
  <si>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</si>
  <si>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04:44</t>
  </si>
  <si>
    <t>Off Sharm el Sheikh, Egypt</t>
  </si>
  <si>
    <t>Flash Air</t>
  </si>
  <si>
    <t>Sharm el Sheikh, Egypt - Cairo, Egypt</t>
  </si>
  <si>
    <t>SU-ZCF</t>
  </si>
  <si>
    <t>26283</t>
  </si>
  <si>
    <t>Shortly after taking off,  the aircraft crashed into the Red Sea, 7 miles south of the airport. There were mostly French tourists on board heading home for the holidays. Pilot spatial disorientation.</t>
  </si>
  <si>
    <t>Termez - Tashkent</t>
  </si>
  <si>
    <t>UK-87985</t>
  </si>
  <si>
    <t>9540844</t>
  </si>
  <si>
    <t>Crashed while attempting to land in heavy fog. The aircraft struck a stanchion of approach lights and flipped over, hitting the outside of a wall surrounding the landing area.</t>
  </si>
  <si>
    <t>Lake Erie, off Pelee Island, Ontario, Canada</t>
  </si>
  <si>
    <t>Georgia Express</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</si>
  <si>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</si>
  <si>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</si>
  <si>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</si>
  <si>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</si>
  <si>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Ghardaïa, Algeria</t>
  </si>
  <si>
    <t>Tassili Airlines</t>
  </si>
  <si>
    <t>Hassi R'Mel - Ghardaïa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</si>
  <si>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</si>
  <si>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</si>
  <si>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</si>
  <si>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</si>
  <si>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</si>
  <si>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</si>
  <si>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</si>
  <si>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</si>
  <si>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</si>
  <si>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</si>
  <si>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</si>
  <si>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</si>
  <si>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</si>
  <si>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</si>
  <si>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</si>
  <si>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</si>
  <si>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</si>
  <si>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</si>
  <si>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</si>
  <si>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</si>
  <si>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</si>
  <si>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</si>
  <si>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</si>
  <si>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</si>
  <si>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</si>
  <si>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</si>
  <si>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</si>
  <si>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</si>
  <si>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</si>
  <si>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</si>
  <si>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</si>
  <si>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</si>
  <si>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0063468036</t>
  </si>
  <si>
    <t>Shortly after taking off and climbing to about 150 feet, the aircraft pitch down and crashed into a field 4 km from the airport.</t>
  </si>
  <si>
    <t>San Diego-Miramar NAS, California</t>
  </si>
  <si>
    <t>Military - United States Marine Corps</t>
  </si>
  <si>
    <t>Cessna UC-35D Citation Encore</t>
  </si>
  <si>
    <t>165938</t>
  </si>
  <si>
    <t>560-0567</t>
  </si>
  <si>
    <t>On final approach at night, the aircraft crashed near Interstate 15, half- a-mile short of the runway.</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</si>
  <si>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</si>
  <si>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</si>
  <si>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</si>
  <si>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</si>
  <si>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</si>
  <si>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</si>
  <si>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</si>
  <si>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</si>
  <si>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</si>
  <si>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</si>
  <si>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</si>
  <si>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</si>
  <si>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</si>
  <si>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</si>
  <si>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</si>
  <si>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</si>
  <si>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</si>
  <si>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</si>
  <si>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</si>
  <si>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</si>
  <si>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</si>
  <si>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</si>
  <si>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</si>
  <si>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</si>
  <si>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</si>
  <si>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</si>
  <si>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</si>
  <si>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</si>
  <si>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</si>
  <si>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</si>
  <si>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</si>
  <si>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</si>
  <si>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Bolívar - Uonquén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</si>
  <si>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</si>
  <si>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</si>
  <si>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</si>
  <si>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</si>
  <si>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</si>
  <si>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</si>
  <si>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</si>
  <si>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</si>
  <si>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</si>
  <si>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</si>
  <si>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</si>
  <si>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</si>
  <si>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</si>
  <si>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</si>
  <si>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</si>
  <si>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</si>
  <si>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</si>
  <si>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</si>
  <si>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</si>
  <si>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</si>
  <si>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</si>
  <si>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</si>
  <si>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</si>
  <si>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</si>
  <si>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</si>
  <si>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</si>
  <si>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</si>
  <si>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</si>
  <si>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</si>
  <si>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</si>
  <si>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</si>
  <si>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</si>
  <si>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</si>
  <si>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</si>
  <si>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</si>
  <si>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</si>
  <si>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</si>
  <si>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0053460827</t>
  </si>
  <si>
    <t>About two minutes after takeoff and  while climbing, the aircraft stalled and crashed in a field 10 km from the  airport.</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</si>
  <si>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</si>
  <si>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</si>
  <si>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</si>
  <si>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</si>
  <si>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</si>
  <si>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</si>
  <si>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</si>
  <si>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</si>
  <si>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</si>
  <si>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</si>
  <si>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</si>
  <si>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651</t>
  </si>
  <si>
    <t>While on approach to Lukla, the cargo plane crashed into Lamjura Hill in heavy cloud cover. Hazardous behavior and attitudes of the captain such as over-confidence, being care-free, and non-compliance of the regulations caused the accident.</t>
  </si>
  <si>
    <t>09:38</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</si>
  <si>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</si>
  <si>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</si>
  <si>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</si>
  <si>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</si>
  <si>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</si>
  <si>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</si>
  <si>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</si>
  <si>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</si>
  <si>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</si>
  <si>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</si>
  <si>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</si>
  <si>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</si>
  <si>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</si>
  <si>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</si>
  <si>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</si>
  <si>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</si>
  <si>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</si>
  <si>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</si>
  <si>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</si>
  <si>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</si>
  <si>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</si>
  <si>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</si>
  <si>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</si>
  <si>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</si>
  <si>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</si>
  <si>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</si>
  <si>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</si>
  <si>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</si>
  <si>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</si>
  <si>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</si>
  <si>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</si>
  <si>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</si>
  <si>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</si>
  <si>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</si>
  <si>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</si>
  <si>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</si>
  <si>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</si>
  <si>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</si>
  <si>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</si>
  <si>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</si>
  <si>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</si>
  <si>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</si>
  <si>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</si>
  <si>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</si>
  <si>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</si>
  <si>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</si>
  <si>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</si>
  <si>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</si>
  <si>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</si>
  <si>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</si>
  <si>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DemocratiRepubliCongo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</si>
  <si>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</si>
  <si>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</si>
  <si>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</si>
  <si>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</si>
  <si>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</si>
  <si>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</si>
  <si>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</si>
  <si>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</si>
  <si>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</si>
  <si>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</si>
  <si>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</si>
  <si>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22:59</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</si>
  <si>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</si>
  <si>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</si>
  <si>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</si>
  <si>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</si>
  <si>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</si>
  <si>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</si>
  <si>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</si>
  <si>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</si>
  <si>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</si>
  <si>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</si>
  <si>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</si>
  <si>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</si>
  <si>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</si>
  <si>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Near MGrath,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</si>
  <si>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</si>
  <si>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</si>
  <si>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</si>
  <si>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</si>
  <si>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</si>
  <si>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</si>
  <si>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</si>
  <si>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</si>
  <si>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</si>
  <si>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</si>
  <si>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</si>
  <si>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</si>
  <si>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</si>
  <si>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</si>
  <si>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</si>
  <si>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</si>
  <si>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</si>
  <si>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18:59</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</si>
  <si>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</si>
  <si>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</si>
  <si>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</si>
  <si>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</si>
  <si>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</si>
  <si>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</si>
  <si>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</si>
  <si>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</si>
  <si>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</si>
  <si>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</si>
  <si>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</si>
  <si>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</si>
  <si>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</si>
  <si>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</si>
  <si>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</si>
  <si>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</si>
  <si>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</si>
  <si>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</si>
  <si>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</si>
  <si>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</si>
  <si>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</si>
  <si>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</si>
  <si>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</si>
  <si>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</si>
  <si>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</si>
  <si>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</si>
  <si>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</si>
  <si>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</si>
  <si>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</si>
  <si>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</si>
  <si>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</si>
  <si>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</si>
  <si>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03:56</t>
  </si>
  <si>
    <t>Halifax, Nova Scotia, Canada</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</si>
  <si>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</si>
  <si>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</si>
  <si>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</si>
  <si>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</si>
  <si>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</si>
  <si>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07:46</t>
  </si>
  <si>
    <t>Aerovanguardia</t>
  </si>
  <si>
    <t>Villavicencio - Medellin</t>
  </si>
  <si>
    <t>HK-1503</t>
  </si>
  <si>
    <t>34331</t>
  </si>
  <si>
    <t>During descent in poor weather, the cargo plane struck a mountain near the airport.</t>
  </si>
  <si>
    <t>Coron Island, Philippines</t>
  </si>
  <si>
    <t>PacifiAir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</si>
  <si>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</si>
  <si>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</si>
  <si>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</si>
  <si>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</si>
  <si>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</si>
  <si>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</si>
  <si>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</si>
  <si>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</si>
  <si>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</si>
  <si>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</si>
  <si>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</si>
  <si>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</si>
  <si>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</si>
  <si>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</si>
  <si>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</si>
  <si>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</si>
  <si>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</si>
  <si>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</si>
  <si>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</si>
  <si>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</si>
  <si>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</si>
  <si>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</si>
  <si>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</si>
  <si>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</si>
  <si>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</si>
  <si>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</si>
  <si>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</si>
  <si>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</si>
  <si>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</si>
  <si>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Bambardier CRJ200</t>
  </si>
  <si>
    <t>B-3072</t>
  </si>
  <si>
    <t>7697</t>
  </si>
  <si>
    <t>The aircraft crashed into a frozen lake in Nanhai Park, 10 seconds after taking off. Ice pollution of the wings of the aircraft led to the accident. Failure to deice the plane.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</si>
  <si>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</si>
  <si>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</si>
  <si>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</si>
  <si>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</si>
  <si>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</si>
  <si>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</si>
  <si>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</si>
  <si>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</si>
  <si>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</si>
  <si>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</si>
  <si>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</si>
  <si>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</si>
  <si>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</si>
  <si>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</si>
  <si>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</si>
  <si>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</si>
  <si>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</si>
  <si>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</si>
  <si>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</si>
  <si>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</si>
  <si>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</si>
  <si>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</si>
  <si>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</si>
  <si>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</si>
  <si>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</si>
  <si>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</si>
  <si>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</si>
  <si>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</si>
  <si>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</si>
  <si>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</si>
  <si>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</si>
  <si>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</si>
  <si>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</si>
  <si>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</si>
  <si>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</si>
  <si>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</si>
  <si>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</si>
  <si>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</si>
  <si>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</si>
  <si>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Táxi-Aéreo</t>
  </si>
  <si>
    <t>Sao Paulo - Uberaba</t>
  </si>
  <si>
    <t>PT-WAK</t>
  </si>
  <si>
    <t>110071</t>
  </si>
  <si>
    <t>The crew was performing a mail flight under Total Linhas Aéreas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</si>
  <si>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</si>
  <si>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</si>
  <si>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</si>
  <si>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</si>
  <si>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</si>
  <si>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</si>
  <si>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</si>
  <si>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</si>
  <si>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</si>
  <si>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</si>
  <si>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</si>
  <si>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</si>
  <si>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</si>
  <si>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</si>
  <si>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</si>
  <si>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</si>
  <si>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</si>
  <si>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</si>
  <si>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</si>
  <si>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</si>
  <si>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</si>
  <si>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</si>
  <si>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</si>
  <si>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</si>
  <si>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</si>
  <si>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</si>
  <si>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</si>
  <si>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</si>
  <si>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</si>
  <si>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</si>
  <si>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</si>
  <si>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</si>
  <si>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</si>
  <si>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</si>
  <si>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</si>
  <si>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Near Al Taji, Iraq</t>
  </si>
  <si>
    <t>Bagdad - Balad</t>
  </si>
  <si>
    <t>Lockheed Hercules C.1</t>
  </si>
  <si>
    <t>XV179</t>
  </si>
  <si>
    <t>4195</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</si>
  <si>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</si>
  <si>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</si>
  <si>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</si>
  <si>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</si>
  <si>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</si>
  <si>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</si>
  <si>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</si>
  <si>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</si>
  <si>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</si>
  <si>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23438122</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</si>
  <si>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</si>
  <si>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</si>
  <si>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</si>
  <si>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</si>
  <si>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</si>
  <si>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</si>
  <si>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</si>
  <si>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</si>
  <si>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</si>
  <si>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</si>
  <si>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</si>
  <si>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</si>
  <si>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13:22</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</si>
  <si>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</si>
  <si>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</si>
  <si>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</si>
  <si>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</si>
  <si>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</si>
  <si>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</si>
  <si>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</si>
  <si>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</si>
  <si>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</si>
  <si>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</si>
  <si>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</si>
  <si>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</si>
  <si>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</si>
  <si>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</si>
  <si>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</si>
  <si>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</si>
  <si>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</si>
  <si>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</si>
  <si>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</si>
  <si>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</si>
  <si>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</si>
  <si>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</si>
  <si>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</si>
  <si>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</si>
  <si>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</si>
  <si>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</si>
  <si>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</si>
  <si>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</si>
  <si>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</si>
  <si>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</si>
  <si>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</si>
  <si>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</si>
  <si>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</si>
  <si>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</si>
  <si>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</si>
  <si>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</si>
  <si>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</si>
  <si>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</si>
  <si>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</si>
  <si>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</si>
  <si>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</si>
  <si>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</si>
  <si>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</si>
  <si>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</si>
  <si>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</si>
  <si>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</si>
  <si>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</si>
  <si>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</si>
  <si>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</si>
  <si>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</si>
  <si>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</si>
  <si>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</si>
  <si>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</si>
  <si>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</si>
  <si>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Pisco, Peru</t>
  </si>
  <si>
    <t>Military - Fuerza Del Peru</t>
  </si>
  <si>
    <t>EP-830</t>
  </si>
  <si>
    <t>790304</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</si>
  <si>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</si>
  <si>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</si>
  <si>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</si>
  <si>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</si>
  <si>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</si>
  <si>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</si>
  <si>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</si>
  <si>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</si>
  <si>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</si>
  <si>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</si>
  <si>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</si>
  <si>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</si>
  <si>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</si>
  <si>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</si>
  <si>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</si>
  <si>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</si>
  <si>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</si>
  <si>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</si>
  <si>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</si>
  <si>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</si>
  <si>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</si>
  <si>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</si>
  <si>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</si>
  <si>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</si>
  <si>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</si>
  <si>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</si>
  <si>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</si>
  <si>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</si>
  <si>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</si>
  <si>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</si>
  <si>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</si>
  <si>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</si>
  <si>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</si>
  <si>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</si>
  <si>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</si>
  <si>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</si>
  <si>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</si>
  <si>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</si>
  <si>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</si>
  <si>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</si>
  <si>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</si>
  <si>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</si>
  <si>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</si>
  <si>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</si>
  <si>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</si>
  <si>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</si>
  <si>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</si>
  <si>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</si>
  <si>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</si>
  <si>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</si>
  <si>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</si>
  <si>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</si>
  <si>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</si>
  <si>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</si>
  <si>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</si>
  <si>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</si>
  <si>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</si>
  <si>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</si>
  <si>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</si>
  <si>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</si>
  <si>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</si>
  <si>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</si>
  <si>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</si>
  <si>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</si>
  <si>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</si>
  <si>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</si>
  <si>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</si>
  <si>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</si>
  <si>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</si>
  <si>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</si>
  <si>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</si>
  <si>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</si>
  <si>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</si>
  <si>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</si>
  <si>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</si>
  <si>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</si>
  <si>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</si>
  <si>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</si>
  <si>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</si>
  <si>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</si>
  <si>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</si>
  <si>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</si>
  <si>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</si>
  <si>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</si>
  <si>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</si>
  <si>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</si>
  <si>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</si>
  <si>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</si>
  <si>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</si>
  <si>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</si>
  <si>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</si>
  <si>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</si>
  <si>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</si>
  <si>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9005</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</si>
  <si>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</si>
  <si>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</si>
  <si>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</si>
  <si>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</si>
  <si>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</si>
  <si>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</si>
  <si>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</si>
  <si>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</si>
  <si>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</si>
  <si>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</si>
  <si>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</si>
  <si>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</si>
  <si>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</si>
  <si>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</si>
  <si>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</si>
  <si>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Viaçao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</si>
  <si>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</si>
  <si>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</si>
  <si>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</si>
  <si>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</si>
  <si>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</si>
  <si>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</si>
  <si>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</si>
  <si>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</si>
  <si>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</si>
  <si>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</si>
  <si>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</si>
  <si>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</si>
  <si>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</si>
  <si>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</si>
  <si>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</si>
  <si>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</si>
  <si>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</si>
  <si>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</si>
  <si>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</si>
  <si>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</si>
  <si>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</si>
  <si>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</si>
  <si>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</si>
  <si>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</si>
  <si>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</si>
  <si>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</si>
  <si>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</si>
  <si>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</si>
  <si>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</si>
  <si>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</si>
  <si>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</si>
  <si>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</si>
  <si>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</si>
  <si>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</si>
  <si>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</si>
  <si>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</si>
  <si>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</si>
  <si>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</si>
  <si>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</si>
  <si>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</si>
  <si>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</si>
  <si>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</si>
  <si>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</si>
  <si>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</si>
  <si>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</si>
  <si>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</si>
  <si>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</si>
  <si>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</si>
  <si>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</si>
  <si>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</si>
  <si>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</si>
  <si>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</si>
  <si>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</si>
  <si>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</si>
  <si>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</si>
  <si>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</si>
  <si>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</si>
  <si>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</si>
  <si>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</si>
  <si>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</si>
  <si>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</si>
  <si>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</si>
  <si>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</si>
  <si>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</si>
  <si>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</si>
  <si>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</si>
  <si>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</si>
  <si>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</si>
  <si>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</si>
  <si>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</si>
  <si>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</si>
  <si>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</si>
  <si>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</si>
  <si>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Puncak Jaya, Indonesia</t>
  </si>
  <si>
    <t>Mulia - Ilaga</t>
  </si>
  <si>
    <t>PK-YPY</t>
  </si>
  <si>
    <t>535</t>
  </si>
  <si>
    <t>The aircraft struck a mountain seven minutes before it was scheduled to land in the remote Indonesian province of Papua.</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</si>
  <si>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</si>
  <si>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</si>
  <si>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</si>
  <si>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</si>
  <si>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</si>
  <si>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</si>
  <si>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</si>
  <si>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</si>
  <si>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</si>
  <si>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</si>
  <si>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</si>
  <si>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</si>
  <si>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</si>
  <si>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</si>
  <si>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</si>
  <si>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</si>
  <si>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</si>
  <si>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</si>
  <si>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</si>
  <si>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</si>
  <si>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</si>
  <si>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</si>
  <si>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</si>
  <si>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</si>
  <si>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</si>
  <si>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</si>
  <si>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</si>
  <si>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</si>
  <si>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</si>
  <si>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</si>
  <si>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</si>
  <si>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</si>
  <si>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</si>
  <si>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</si>
  <si>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</si>
  <si>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</si>
  <si>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</si>
  <si>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16:53</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</si>
  <si>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</si>
  <si>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</si>
  <si>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</si>
  <si>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</si>
  <si>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</si>
  <si>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</si>
  <si>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</si>
  <si>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</si>
  <si>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</si>
  <si>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</si>
  <si>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</si>
  <si>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</si>
  <si>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</si>
  <si>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</si>
  <si>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</si>
  <si>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</si>
  <si>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</si>
  <si>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</si>
  <si>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</si>
  <si>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Aérea Argentina</t>
  </si>
  <si>
    <t>La Paz - Sana Cruz</t>
  </si>
  <si>
    <t>T-21</t>
  </si>
  <si>
    <t>35-115</t>
  </si>
  <si>
    <t>While en route, the plane, delivering humanitarian aid, flew into terrain and broke up.</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</si>
  <si>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</si>
  <si>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</si>
  <si>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</si>
  <si>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</si>
  <si>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</si>
  <si>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</si>
  <si>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</si>
  <si>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</si>
  <si>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</si>
  <si>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</si>
  <si>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Macaé - Rio de Janeiro</t>
  </si>
  <si>
    <t>Let L410UVP-E20</t>
  </si>
  <si>
    <t>PT-FSE</t>
  </si>
  <si>
    <t>912532</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</si>
  <si>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</si>
  <si>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</si>
  <si>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</si>
  <si>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</si>
  <si>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</si>
  <si>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</si>
  <si>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Kousséri,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</si>
  <si>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</si>
  <si>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</si>
  <si>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</si>
  <si>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</si>
  <si>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</si>
  <si>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</si>
  <si>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</si>
  <si>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</si>
  <si>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</si>
  <si>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</si>
  <si>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</si>
  <si>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</si>
  <si>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</si>
  <si>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</si>
  <si>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</si>
  <si>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</si>
  <si>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</si>
  <si>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</si>
  <si>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</si>
  <si>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</si>
  <si>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</si>
  <si>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</si>
  <si>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</si>
  <si>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</si>
  <si>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</si>
  <si>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</si>
  <si>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547</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</si>
  <si>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</si>
  <si>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12:32</t>
  </si>
  <si>
    <t>La Ronge, Saskatchewan</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</si>
  <si>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</si>
  <si>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</si>
  <si>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</si>
  <si>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</si>
  <si>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</si>
  <si>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</si>
  <si>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</si>
  <si>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</si>
  <si>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</si>
  <si>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</si>
  <si>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</si>
  <si>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</si>
  <si>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</si>
  <si>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</si>
  <si>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</si>
  <si>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</si>
  <si>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</si>
  <si>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</si>
  <si>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</si>
  <si>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</si>
  <si>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</si>
  <si>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Abéché, Chad</t>
  </si>
  <si>
    <t>Military - Chadian Air Force</t>
  </si>
  <si>
    <t>N'djamena - Abéché</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</si>
  <si>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</si>
  <si>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</si>
  <si>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</si>
  <si>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</si>
  <si>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</si>
  <si>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</si>
  <si>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</si>
  <si>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</si>
  <si>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</si>
  <si>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</si>
  <si>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</si>
  <si>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</si>
  <si>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</si>
  <si>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</si>
  <si>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</si>
  <si>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</si>
  <si>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</si>
  <si>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</si>
  <si>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</si>
  <si>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</si>
  <si>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</si>
  <si>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3341506</t>
  </si>
  <si>
    <t>The cargo plane had engine failure and struck a hill as it lost altitude.</t>
  </si>
  <si>
    <t>07:44</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</si>
  <si>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</si>
  <si>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</si>
  <si>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</si>
  <si>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</si>
  <si>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</si>
  <si>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</si>
  <si>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</si>
  <si>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10243</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</si>
  <si>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</si>
  <si>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</si>
  <si>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</si>
  <si>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</si>
  <si>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</si>
  <si>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</si>
  <si>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Leticia, Colombia</t>
  </si>
  <si>
    <t>Bogota - Leticia</t>
  </si>
  <si>
    <t>Boeing 727-23F</t>
  </si>
  <si>
    <t>HK-3667X</t>
  </si>
  <si>
    <t>19430/366</t>
  </si>
  <si>
    <t>The cargo plane was on final approach when it hit a antenna tower and crashed. Fog and poor visibility prevailed at the time of the accident.</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</si>
  <si>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</si>
  <si>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</si>
  <si>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</si>
  <si>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</si>
  <si>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</si>
  <si>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</si>
  <si>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Algeria - Frankfurt, Germany</t>
  </si>
  <si>
    <t>7T-VHG</t>
  </si>
  <si>
    <t>4880</t>
  </si>
  <si>
    <t>The cargo plane crashed while en route in the vicinity of thunderstorms.</t>
  </si>
  <si>
    <t>Near Donetsk, Ukraine</t>
  </si>
  <si>
    <t>Pulkovo Airlines</t>
  </si>
  <si>
    <t>Anapa - St. Petersburg</t>
  </si>
  <si>
    <t>RA-851857</t>
  </si>
  <si>
    <t>894</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</si>
  <si>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</si>
  <si>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06:07</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</si>
  <si>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</si>
  <si>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</si>
  <si>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</si>
  <si>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</si>
  <si>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</si>
  <si>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</si>
  <si>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</si>
  <si>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</si>
  <si>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</si>
  <si>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</si>
  <si>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</si>
  <si>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</si>
  <si>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8005</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</si>
  <si>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</si>
  <si>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</si>
  <si>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</si>
  <si>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</si>
  <si>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</si>
  <si>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</si>
  <si>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</si>
  <si>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</si>
  <si>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</si>
  <si>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</si>
  <si>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</si>
  <si>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</si>
  <si>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</si>
  <si>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</si>
  <si>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</si>
  <si>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</si>
  <si>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</si>
  <si>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</si>
  <si>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</si>
  <si>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</si>
  <si>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</si>
  <si>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</si>
  <si>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</si>
  <si>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</si>
  <si>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</si>
  <si>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Tashkent, Russia</t>
  </si>
  <si>
    <t>Military - Russian Air Force/Uzbekistan Airways</t>
  </si>
  <si>
    <t>Training/Aranchi</t>
  </si>
  <si>
    <t>Antonov An-2</t>
  </si>
  <si>
    <t>UK-70152</t>
  </si>
  <si>
    <t>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</si>
  <si>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</si>
  <si>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</si>
  <si>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</si>
  <si>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</si>
  <si>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</si>
  <si>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</si>
  <si>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</si>
  <si>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</si>
  <si>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</si>
  <si>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</si>
  <si>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</si>
  <si>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</si>
  <si>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</si>
  <si>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</si>
  <si>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</si>
  <si>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</si>
  <si>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</si>
  <si>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</si>
  <si>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</si>
  <si>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</si>
  <si>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</si>
  <si>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</si>
  <si>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</si>
  <si>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</si>
  <si>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</si>
  <si>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</si>
  <si>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</si>
  <si>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</si>
  <si>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</si>
  <si>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</si>
  <si>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</si>
  <si>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</si>
  <si>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</si>
  <si>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</si>
  <si>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</si>
  <si>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</si>
  <si>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</si>
  <si>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</si>
  <si>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</si>
  <si>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</si>
  <si>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</si>
  <si>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</si>
  <si>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</si>
  <si>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</si>
  <si>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</si>
  <si>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</si>
  <si>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</si>
  <si>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</si>
  <si>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</si>
  <si>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</si>
  <si>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</si>
  <si>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</si>
  <si>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</si>
  <si>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</si>
  <si>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</si>
  <si>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</si>
  <si>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</si>
  <si>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</si>
  <si>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</si>
  <si>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</si>
  <si>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</si>
  <si>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</si>
  <si>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</si>
  <si>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</si>
  <si>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Near Baghdad, Iraq</t>
  </si>
  <si>
    <t>Military - US Army</t>
  </si>
  <si>
    <t>Sikorsky UH-60L Black Hawk</t>
  </si>
  <si>
    <t>The helicopter crashed northeast of Baghdad.</t>
  </si>
  <si>
    <t>Regional Compagnie Aerienne Europeenne</t>
  </si>
  <si>
    <t>Pau - Paris</t>
  </si>
  <si>
    <t>F-GMPG </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</si>
  <si>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</si>
  <si>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</si>
  <si>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</si>
  <si>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</si>
  <si>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</si>
  <si>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</si>
  <si>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</si>
  <si>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</si>
  <si>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</si>
  <si>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</si>
  <si>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</si>
  <si>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</si>
  <si>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</si>
  <si>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</si>
  <si>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</si>
  <si>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</si>
  <si>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</si>
  <si>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</si>
  <si>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</si>
  <si>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</si>
  <si>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</si>
  <si>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</si>
  <si>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</si>
  <si>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</si>
  <si>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</si>
  <si>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</si>
  <si>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</si>
  <si>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</si>
  <si>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</si>
  <si>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</si>
  <si>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</si>
  <si>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</si>
  <si>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</si>
  <si>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</si>
  <si>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</si>
  <si>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</si>
  <si>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</si>
  <si>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</si>
  <si>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</si>
  <si>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</si>
  <si>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</si>
  <si>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Tupelov 134AK</t>
  </si>
  <si>
    <t>RA-65021</t>
  </si>
  <si>
    <t>48390</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</si>
  <si>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</si>
  <si>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</si>
  <si>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Mogadishu - Djibouti</t>
  </si>
  <si>
    <t>Ilushin Il-76TD</t>
  </si>
  <si>
    <t>EW-78849 </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</si>
  <si>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</si>
  <si>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</si>
  <si>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</si>
  <si>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</si>
  <si>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</si>
  <si>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</si>
  <si>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</si>
  <si>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</si>
  <si>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</si>
  <si>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</si>
  <si>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</si>
  <si>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</si>
  <si>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</si>
  <si>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</si>
  <si>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</si>
  <si>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</si>
  <si>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</si>
  <si>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</si>
  <si>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</si>
  <si>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</si>
  <si>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</si>
  <si>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</si>
  <si>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</si>
  <si>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</si>
  <si>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</si>
  <si>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</si>
  <si>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</si>
  <si>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</si>
  <si>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</si>
  <si>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</si>
  <si>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</si>
  <si>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</si>
  <si>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</si>
  <si>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</si>
  <si>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</si>
  <si>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</si>
  <si>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</si>
  <si>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</si>
  <si>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</si>
  <si>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</si>
  <si>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</si>
  <si>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</si>
  <si>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</si>
  <si>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</si>
  <si>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</si>
  <si>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</si>
  <si>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</si>
  <si>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</si>
  <si>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</si>
  <si>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</si>
  <si>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</si>
  <si>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</si>
  <si>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</si>
  <si>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</si>
  <si>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</si>
  <si>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</si>
  <si>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</si>
  <si>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DemocratiRepubliof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</si>
  <si>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</si>
  <si>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</si>
  <si>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</si>
  <si>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</si>
  <si>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</si>
  <si>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</si>
  <si>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</si>
  <si>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</si>
  <si>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</si>
  <si>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</si>
  <si>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</si>
  <si>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</si>
  <si>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9:30</t>
  </si>
  <si>
    <t>Culiacan, Mexico</t>
  </si>
  <si>
    <t>North American CT-39A Sabreline</t>
  </si>
  <si>
    <t>XA-TFL</t>
  </si>
  <si>
    <t>265-48</t>
  </si>
  <si>
    <t>The small cargo jet blew a tire and failed to take off, barreling onto the Culiacán-Navolato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</si>
  <si>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</si>
  <si>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</si>
  <si>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</si>
  <si>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</si>
  <si>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</si>
  <si>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</si>
  <si>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</si>
  <si>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</si>
  <si>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</si>
  <si>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</si>
  <si>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</si>
  <si>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</si>
  <si>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</si>
  <si>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</si>
  <si>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</si>
  <si>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</si>
  <si>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</si>
  <si>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Near Shinile, Ethiopia</t>
  </si>
  <si>
    <t>Dire Dawa - Djibouti</t>
  </si>
  <si>
    <t>Antonov AN-26V</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</si>
  <si>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</si>
  <si>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</si>
  <si>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</si>
  <si>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</si>
  <si>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</si>
  <si>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</si>
  <si>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</si>
  <si>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</si>
  <si>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</si>
  <si>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</si>
  <si>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</si>
  <si>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</si>
  <si>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</si>
  <si>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</si>
  <si>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</si>
  <si>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</si>
  <si>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</si>
  <si>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</si>
  <si>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</si>
  <si>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</si>
  <si>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</si>
  <si>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</si>
  <si>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</si>
  <si>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</si>
  <si>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</si>
  <si>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</si>
  <si>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</si>
  <si>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</si>
  <si>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</si>
  <si>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</si>
  <si>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</si>
  <si>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</si>
  <si>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</si>
  <si>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Near Kirkuk, Iraq</t>
  </si>
  <si>
    <t>Transporting troops</t>
  </si>
  <si>
    <t>UH-60 Blackhawk helilcopter</t>
  </si>
  <si>
    <t>Crashed most likely due to a mechanical problem while traveling with a second helicopter.</t>
  </si>
  <si>
    <t>00:36</t>
  </si>
  <si>
    <t>Two Taxi Aero</t>
  </si>
  <si>
    <t>Curitiba - Jundiai</t>
  </si>
  <si>
    <t>Embraer EMB-110P1 Bandeirant</t>
  </si>
  <si>
    <t>PT-SDB</t>
  </si>
  <si>
    <t>110323</t>
  </si>
  <si>
    <t>Crashed shortly after taking off from Curitiba</t>
  </si>
  <si>
    <t>Kongolo, DemocratiRepubliCongo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</si>
  <si>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</si>
  <si>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</si>
  <si>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</si>
  <si>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</si>
  <si>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</si>
  <si>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</si>
  <si>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</si>
  <si>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</si>
  <si>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</si>
  <si>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3341108</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</si>
  <si>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</si>
  <si>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</si>
  <si>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</si>
  <si>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</si>
  <si>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</si>
  <si>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</si>
  <si>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</si>
  <si>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</si>
  <si>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</si>
  <si>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</si>
  <si>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</si>
  <si>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</si>
  <si>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</si>
  <si>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</si>
  <si>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</si>
  <si>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</si>
  <si>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</si>
  <si>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</si>
  <si>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</si>
  <si>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</si>
  <si>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cargo plane crashed into a Congolese neighborhood and caught fire about three miles from the airport. The plane's mechaniwas the only survivor aboard the plane.</t>
  </si>
  <si>
    <t>22:20</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</si>
  <si>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</si>
  <si>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</si>
  <si>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</si>
  <si>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</si>
  <si>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</si>
  <si>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</si>
  <si>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</si>
  <si>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</si>
  <si>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</si>
  <si>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</si>
  <si>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</si>
  <si>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</si>
  <si>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</si>
  <si>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</si>
  <si>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</si>
  <si>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</si>
  <si>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</si>
  <si>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</si>
  <si>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</si>
  <si>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</si>
  <si>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</si>
  <si>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</si>
  <si>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</si>
  <si>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</si>
  <si>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</si>
  <si>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</si>
  <si>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</si>
  <si>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</si>
  <si>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</si>
  <si>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</si>
  <si>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</si>
  <si>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</si>
  <si>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</si>
  <si>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</si>
  <si>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</si>
  <si>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</si>
  <si>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</si>
  <si>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</si>
  <si>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</si>
  <si>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</si>
  <si>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</si>
  <si>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</si>
  <si>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</si>
  <si>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</si>
  <si>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</si>
  <si>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</si>
  <si>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HradeKrálové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</si>
  <si>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</si>
  <si>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</si>
  <si>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</si>
  <si>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</si>
  <si>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</si>
  <si>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</si>
  <si>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</si>
  <si>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</si>
  <si>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</si>
  <si>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</si>
  <si>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</si>
  <si>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</si>
  <si>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</si>
  <si>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</si>
  <si>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</si>
  <si>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Off Lihu, Hawaii</t>
  </si>
  <si>
    <t>Apline Aviation</t>
  </si>
  <si>
    <t>Lihu - Kauai</t>
  </si>
  <si>
    <t>N410UB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</si>
  <si>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</si>
  <si>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</si>
  <si>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</si>
  <si>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</si>
  <si>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</si>
  <si>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</si>
  <si>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</si>
  <si>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</si>
  <si>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</si>
  <si>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</si>
  <si>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</si>
  <si>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</si>
  <si>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</si>
  <si>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</si>
  <si>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</si>
  <si>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</si>
  <si>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</si>
  <si>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</si>
  <si>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</si>
  <si>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</si>
  <si>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</si>
  <si>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</si>
  <si>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</si>
  <si>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 </t>
  </si>
  <si>
    <t>92N/412</t>
  </si>
  <si>
    <t>The cargo plane crashed while en route.</t>
  </si>
  <si>
    <t>Santa Barbara Airlines</t>
  </si>
  <si>
    <t>ATR-42-300</t>
  </si>
  <si>
    <t>YV-1449</t>
  </si>
  <si>
    <t>Struck a mountain at 13,500 feet and disintegrated shortly after departing Merida.</t>
  </si>
  <si>
    <t>Off Macae , Rio de Janeiro , Brazil</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</si>
  <si>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</si>
  <si>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</si>
  <si>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</si>
  <si>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</si>
  <si>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</si>
  <si>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</si>
  <si>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</si>
  <si>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</si>
  <si>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</si>
  <si>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</si>
  <si>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</si>
  <si>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</si>
  <si>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</si>
  <si>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</si>
  <si>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</si>
  <si>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</si>
  <si>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</si>
  <si>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</si>
  <si>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</si>
  <si>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</si>
  <si>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</si>
  <si>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</si>
  <si>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</si>
  <si>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</si>
  <si>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</si>
  <si>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</si>
  <si>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</si>
  <si>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</si>
  <si>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</si>
  <si>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</si>
  <si>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</si>
  <si>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</si>
  <si>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</si>
  <si>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</si>
  <si>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</si>
  <si>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</si>
  <si>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</si>
  <si>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</si>
  <si>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</si>
  <si>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</si>
  <si>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</si>
  <si>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</si>
  <si>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</si>
  <si>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</si>
  <si>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</si>
  <si>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</si>
  <si>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</si>
  <si>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</si>
  <si>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</si>
  <si>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</si>
  <si>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</si>
  <si>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</si>
  <si>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</si>
  <si>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</si>
  <si>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</si>
  <si>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</si>
  <si>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</si>
  <si>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</si>
  <si>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</si>
  <si>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</si>
  <si>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</si>
  <si>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</si>
  <si>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</si>
  <si>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</si>
  <si>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</si>
  <si>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</si>
  <si>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 </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</si>
  <si>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</si>
  <si>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</si>
  <si>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</si>
  <si>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</si>
  <si>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</si>
  <si>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</si>
  <si>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</si>
  <si>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</si>
  <si>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</si>
  <si>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1604</t>
  </si>
  <si>
    <t>The tour helicopter crashed near Banning House lodge in rain and poor visibility. The engine appears to have failed.</t>
  </si>
  <si>
    <t>Near Chelyabinsk, Russia</t>
  </si>
  <si>
    <t>Moskovia Airlines</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</si>
  <si>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</si>
  <si>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</si>
  <si>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</si>
  <si>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</si>
  <si>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</si>
  <si>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</si>
  <si>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</si>
  <si>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</si>
  <si>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</si>
  <si>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</si>
  <si>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</si>
  <si>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</si>
  <si>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</si>
  <si>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</si>
  <si>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</si>
  <si>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</si>
  <si>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</si>
  <si>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</si>
  <si>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</si>
  <si>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</si>
  <si>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</si>
  <si>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</si>
  <si>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</si>
  <si>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</si>
  <si>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</si>
  <si>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</si>
  <si>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</si>
  <si>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</si>
  <si>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</si>
  <si>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</si>
  <si>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</si>
  <si>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</si>
  <si>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</si>
  <si>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</si>
  <si>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</si>
  <si>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</si>
  <si>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</si>
  <si>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</si>
  <si>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</si>
  <si>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</si>
  <si>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</si>
  <si>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</si>
  <si>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</si>
  <si>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</si>
  <si>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</si>
  <si>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</si>
  <si>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</si>
  <si>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</si>
  <si>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</si>
  <si>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</si>
  <si>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</si>
  <si>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</si>
  <si>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</si>
  <si>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</si>
  <si>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</si>
  <si>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</si>
  <si>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</si>
  <si>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</si>
  <si>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</si>
  <si>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</si>
  <si>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</si>
  <si>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</si>
  <si>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</si>
  <si>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</si>
  <si>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</si>
  <si>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</si>
  <si>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</si>
  <si>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</si>
  <si>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</si>
  <si>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</si>
  <si>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</si>
  <si>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</si>
  <si>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</si>
  <si>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</si>
  <si>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</si>
  <si>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</si>
  <si>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</si>
  <si>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</si>
  <si>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</si>
  <si>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</si>
  <si>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</si>
  <si>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</si>
  <si>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</si>
  <si>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</si>
  <si>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</si>
  <si>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</si>
  <si>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</si>
  <si>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</si>
  <si>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</si>
  <si>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</si>
  <si>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</si>
  <si>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</si>
  <si>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</si>
  <si>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</si>
  <si>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</si>
  <si>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</si>
  <si>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</si>
  <si>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</si>
  <si>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</si>
  <si>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</si>
  <si>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</si>
  <si>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</si>
  <si>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</si>
  <si>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</si>
  <si>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</si>
  <si>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</si>
  <si>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</si>
  <si>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Madrid - Las Palmas, Canary Islands</t>
  </si>
  <si>
    <t>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</si>
  <si>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</si>
  <si>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</si>
  <si>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Near Cabañas, Guatemala</t>
  </si>
  <si>
    <t>Aéreo Ruta Maya</t>
  </si>
  <si>
    <t>Guatemala City - El Estor</t>
  </si>
  <si>
    <t>TG-JCS </t>
  </si>
  <si>
    <t>208-00327</t>
  </si>
  <si>
    <t>The plane lost engine power and the crew attempted an emergency landing in a field but crashed.</t>
  </si>
  <si>
    <t>Bishkek, Kyrgyzstan</t>
  </si>
  <si>
    <t>Itek Air</t>
  </si>
  <si>
    <t>Bishkek - Tehran, Iran</t>
  </si>
  <si>
    <t>Boeing B-737-219</t>
  </si>
  <si>
    <t>EX-009</t>
  </si>
  <si>
    <t>22088</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</si>
  <si>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</si>
  <si>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</si>
  <si>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</si>
  <si>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</si>
  <si>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</si>
  <si>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</si>
  <si>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</si>
  <si>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</si>
  <si>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</si>
  <si>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</si>
  <si>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</si>
  <si>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</si>
  <si>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</si>
  <si>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</si>
  <si>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</si>
  <si>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</si>
  <si>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361</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</si>
  <si>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</si>
  <si>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</si>
  <si>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</si>
  <si>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</si>
  <si>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</si>
  <si>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</si>
  <si>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</si>
  <si>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</si>
  <si>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</si>
  <si>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</si>
  <si>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</si>
  <si>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</si>
  <si>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</si>
  <si>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</si>
  <si>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</si>
  <si>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03:57</t>
  </si>
  <si>
    <t>Camp Springs, Maryland</t>
  </si>
  <si>
    <t>Maryland State Police</t>
  </si>
  <si>
    <t>Medical evacuation flight</t>
  </si>
  <si>
    <t>Aerospatiale SA365N-1 Dauphin II</t>
  </si>
  <si>
    <t>N92MD</t>
  </si>
  <si>
    <t>6311</t>
  </si>
  <si>
    <t>The medical helicopter carrying victims of a traffiaccident crashed in fog at Walker Mill Regional Park. The pilot radioed for help prior to the accident.</t>
  </si>
  <si>
    <t>Lukla, Nepal</t>
  </si>
  <si>
    <t>Katmandu - Lukla</t>
  </si>
  <si>
    <t>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</si>
  <si>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</si>
  <si>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</si>
  <si>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</si>
  <si>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</si>
  <si>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</si>
  <si>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</si>
  <si>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</si>
  <si>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</si>
  <si>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</si>
  <si>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</si>
  <si>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</si>
  <si>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</si>
  <si>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</si>
  <si>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</si>
  <si>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</si>
  <si>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</si>
  <si>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</si>
  <si>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</si>
  <si>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</si>
  <si>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</si>
  <si>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</si>
  <si>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</si>
  <si>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</si>
  <si>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</si>
  <si>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</si>
  <si>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</si>
  <si>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</si>
  <si>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</si>
  <si>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</si>
  <si>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and exploded into flames.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</si>
  <si>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</si>
  <si>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</si>
  <si>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</si>
  <si>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</si>
  <si>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</si>
  <si>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</si>
  <si>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</si>
  <si>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</si>
  <si>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N318WA </t>
  </si>
  <si>
    <t>11444</t>
  </si>
  <si>
    <t>The plane struck the side of El Yunque mountain 2,310 feet, east of San Juan in heavy fog.</t>
  </si>
  <si>
    <t>Off Sabine Pass, Texas</t>
  </si>
  <si>
    <t>Rotorcraft Leasing Co</t>
  </si>
  <si>
    <t>Sabine Pass - Oil Platform</t>
  </si>
  <si>
    <t>Bell 206-L4 Jet Ranger III</t>
  </si>
  <si>
    <t>N180AL</t>
  </si>
  <si>
    <t>52104</t>
  </si>
  <si>
    <t>The helicopter ferrying workers to an off shore drilling platform crashed into the Gulf, 8 miles from Sabine Pass.</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</si>
  <si>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</si>
  <si>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</si>
  <si>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</si>
  <si>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</si>
  <si>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</si>
  <si>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</si>
  <si>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</si>
  <si>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</si>
  <si>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</si>
  <si>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</si>
  <si>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760629</t>
  </si>
  <si>
    <t>A helicopter bound for offshore oil fields went down about 75 miles southwest of New Orleans shortly after taking off.</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</si>
  <si>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</si>
  <si>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</si>
  <si>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</si>
  <si>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</si>
  <si>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</si>
  <si>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</si>
  <si>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</si>
  <si>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</si>
  <si>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</si>
  <si>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</si>
  <si>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</si>
  <si>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</si>
  <si>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</si>
  <si>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</si>
  <si>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</si>
  <si>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</si>
  <si>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</si>
  <si>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</si>
  <si>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</si>
  <si>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</si>
  <si>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</si>
  <si>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</si>
  <si>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</si>
  <si>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</si>
  <si>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</si>
  <si>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</si>
  <si>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Chanco, Chile</t>
  </si>
  <si>
    <t>Flight Service</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</si>
  <si>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</si>
  <si>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</si>
  <si>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</si>
  <si>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</si>
  <si>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</si>
  <si>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</si>
  <si>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</si>
  <si>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</si>
  <si>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</si>
  <si>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</si>
  <si>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</si>
  <si>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</si>
  <si>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</si>
  <si>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</si>
  <si>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</si>
  <si>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</si>
  <si>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073410301</t>
  </si>
  <si>
    <t>The cargo plane carrying and water purification equipment crashed into Lake Victoria shortly after taking off.</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</si>
  <si>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</si>
  <si>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</si>
  <si>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</si>
  <si>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</si>
  <si>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</si>
  <si>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</si>
  <si>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</si>
  <si>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</si>
  <si>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</si>
  <si>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</si>
  <si>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</si>
  <si>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</si>
  <si>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</si>
  <si>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</si>
  <si>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</si>
  <si>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</si>
  <si>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</si>
  <si>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</si>
  <si>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</si>
  <si>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</si>
  <si>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</si>
  <si>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</si>
  <si>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</si>
  <si>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</si>
  <si>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</si>
  <si>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</si>
  <si>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</si>
  <si>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</si>
  <si>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</si>
  <si>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</si>
  <si>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</si>
  <si>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</si>
  <si>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</si>
  <si>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</si>
  <si>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</si>
  <si>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</si>
  <si>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</si>
  <si>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</si>
  <si>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</si>
  <si>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</si>
  <si>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</si>
  <si>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</si>
  <si>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</si>
  <si>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A six-year-old boy was killed.</t>
  </si>
  <si>
    <t>Massamba, DemocratiRepubliof Congo</t>
  </si>
  <si>
    <t>Bako Air</t>
  </si>
  <si>
    <t>Bangui, CAR- Brazzaville, Congo - Harare, Zimbabwe</t>
  </si>
  <si>
    <t>TL-ADM </t>
  </si>
  <si>
    <t>22264/753</t>
  </si>
  <si>
    <t>Crashed while en route on a ferrying flight. The plane had not been flown for a year.</t>
  </si>
  <si>
    <t>Near El Alto de Rubio, Venezuela</t>
  </si>
  <si>
    <t>Patrol</t>
  </si>
  <si>
    <t>Mi-35</t>
  </si>
  <si>
    <t>EV08114 </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</si>
  <si>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</si>
  <si>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</si>
  <si>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</si>
  <si>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</si>
  <si>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</si>
  <si>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DemocratiRepubliCongo</t>
  </si>
  <si>
    <t>Goma - Isiro</t>
  </si>
  <si>
    <t>9Q-CSA</t>
  </si>
  <si>
    <t>5005</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</si>
  <si>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</si>
  <si>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</si>
  <si>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</si>
  <si>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</si>
  <si>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</si>
  <si>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</si>
  <si>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</si>
  <si>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</si>
  <si>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</si>
  <si>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C-FJJR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</si>
  <si>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</si>
  <si>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</si>
  <si>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</si>
  <si>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</si>
  <si>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Count of Flights for a Specific Operator</t>
  </si>
  <si>
    <t>Average Aboard Passengers of Flights by a Specific Location</t>
  </si>
  <si>
    <t>Count of Flights for Each Unique Operator</t>
  </si>
  <si>
    <t>Lookup with Error</t>
  </si>
  <si>
    <t>Day or Night</t>
  </si>
  <si>
    <t>Total Flight Count by Operator and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</si>
</sst>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269"/>
  <sheetViews>
    <sheetView tabSelected="1" workbookViewId="0">
      <selection activeCell="C1" sqref="C1"/>
    </sheetView>
  </sheetViews>
  <sheetFormatPr baseColWidth="10" defaultColWidth="8.83203125" defaultRowHeight="15" x14ac:dyDescent="0.2"/>
  <cols>
    <col min="1" max="1" width="10.5" bestFit="1"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t="s">
        <v>12</v>
      </c>
      <c r="N1" t="s">
        <v>13</v>
      </c>
      <c r="O1" t="s">
        <v>14</v>
      </c>
      <c r="P1" t="s">
        <v>15</v>
      </c>
      <c r="Q1" t="s">
        <v>16</v>
      </c>
      <c r="R1" t="s">
        <v>17</v>
      </c>
      <c r="S1" t="s">
        <v>18</v>
      </c>
      <c r="T1" t="s">
        <v>19</v>
      </c>
      <c r="U1" t="s">
        <v>26717</v>
      </c>
      <c r="V1" t="s">
        <v>26718</v>
      </c>
      <c r="W1" t="s">
        <v>26719</v>
      </c>
      <c r="X1" t="s">
        <v>26720</v>
      </c>
      <c r="Y1" t="s">
        <v>26721</v>
      </c>
      <c r="Z1" t="s">
        <v>26722</v>
      </c>
    </row>
    <row r="2" spans="1:26" x14ac:dyDescent="0.2">
      <c r="A2">
        <v>3183</v>
      </c>
      <c r="B2" t="s">
        <v>20</v>
      </c>
      <c r="C2" t="s">
        <v>21</v>
      </c>
      <c r="D2" t="s">
        <v>22</v>
      </c>
      <c r="E2" t="s">
        <v>23</v>
      </c>
      <c r="F2" t="s">
        <v>24</v>
      </c>
      <c r="H2" t="s">
        <v>25</v>
      </c>
      <c r="I2">
        <v>2</v>
      </c>
      <c r="J2">
        <v>1</v>
      </c>
      <c r="K2">
        <v>0</v>
      </c>
      <c r="L2" t="s">
        <v>26</v>
      </c>
      <c r="M2">
        <f>SUM(B2,C2)</f>
        <v>0</v>
      </c>
      <c r="N2" t="str">
        <f t="shared" ref="N2:N65" si="0">IF(E2="good","Yes","No")</f>
        <v>No</v>
      </c>
      <c r="O2">
        <f>COUNTIF(C:C,"&lt;0")</f>
        <v>0</v>
      </c>
      <c r="P2" t="e">
        <f>SUMIF(#REF!,"&gt;"&amp;AVERAGE(#REF!))</f>
        <v>#REF!</v>
      </c>
      <c r="Q2">
        <f>AVERAGEIF(I:I,"&gt;0")</f>
        <v>27.565026697177728</v>
      </c>
      <c r="R2" t="str">
        <f>CONCATENATE("ID-",A2,"-",E2)</f>
        <v>ID-3183-Demonstration</v>
      </c>
      <c r="S2" t="str">
        <f>INDEX(B:B,MATCH(A2,A:A,0))</f>
        <v>17:18</v>
      </c>
      <c r="T2" t="str">
        <f>IF(OR(B2&gt;0,C2&gt;0),"Acceptable","Check")</f>
        <v>Acceptable</v>
      </c>
      <c r="U2">
        <f>COUNTIF(D:D, "Military - U.S. Army")</f>
        <v>23</v>
      </c>
      <c r="V2">
        <f>AVERAGEIF(C:C,"Fort Myer, Virginia", I:I)</f>
        <v>2</v>
      </c>
      <c r="W2" cm="1">
        <f t="array" ref="W2:W2472">COUNTIF(D:D,_xlfn.UNIQUE(D:D))</f>
        <v>1</v>
      </c>
      <c r="X2" t="str">
        <f>IFERROR(VLOOKUP("FlightNumber", A:D, 4, FALSE), "Flight Not Found")</f>
        <v>Flight Not Found</v>
      </c>
      <c r="Y2" t="str" cm="1">
        <f t="array" ref="Y2">IF(AND(B:B &gt; TIME(6, 0, 0), B:B &lt;= TIME(18, 0, 0)), "Day", "Night")</f>
        <v>Night</v>
      </c>
      <c r="Z2">
        <f>COUNTIFS(D:D, "Military - U.S. Army", C:C, "Fort Myer, Virginia")</f>
        <v>1</v>
      </c>
    </row>
    <row r="3" spans="1:26" x14ac:dyDescent="0.2">
      <c r="A3">
        <v>4577</v>
      </c>
      <c r="B3" t="s">
        <v>27</v>
      </c>
      <c r="C3" t="s">
        <v>28</v>
      </c>
      <c r="D3" t="s">
        <v>29</v>
      </c>
      <c r="E3" t="s">
        <v>30</v>
      </c>
      <c r="F3" t="s">
        <v>31</v>
      </c>
      <c r="I3">
        <v>5</v>
      </c>
      <c r="J3">
        <v>5</v>
      </c>
      <c r="K3">
        <v>0</v>
      </c>
      <c r="L3" t="s">
        <v>32</v>
      </c>
      <c r="M3">
        <f>SUM(B3,C3)</f>
        <v>0</v>
      </c>
      <c r="N3" t="str">
        <f t="shared" si="0"/>
        <v>No</v>
      </c>
      <c r="O3">
        <f>COUNTIF(C:C,"&lt;0")</f>
        <v>0</v>
      </c>
      <c r="P3" t="e">
        <f>SUMIF(#REF!,"&gt;"&amp;AVERAGE(#REF!))</f>
        <v>#REF!</v>
      </c>
      <c r="Q3">
        <f t="shared" ref="Q3:Q66" si="1">AVERAGEIF(I:I,"&gt;0")</f>
        <v>27.565026697177728</v>
      </c>
      <c r="R3" t="str">
        <f>CONCATENATE("ID-",A3,"-",E3)</f>
        <v>ID-4577-Test flight</v>
      </c>
      <c r="S3" t="str">
        <f>INDEX(B:B,MATCH(A3,A:A,0))</f>
        <v>06:30</v>
      </c>
      <c r="T3" t="str">
        <f>IF(OR(B3&gt;0,C3&gt;0),"Acceptable","Check")</f>
        <v>Acceptable</v>
      </c>
      <c r="U3">
        <f>COUNTIF(D:D, "Military - U.S. Army")</f>
        <v>23</v>
      </c>
      <c r="V3">
        <f>AVERAGEIF(C:C,"Fort Myer, Virginia", I:I)</f>
        <v>2</v>
      </c>
      <c r="W3">
        <v>23</v>
      </c>
      <c r="X3" t="str">
        <f>IFERROR(VLOOKUP("FlightNumber", A:D, 4, FALSE), "Flight Not Found")</f>
        <v>Flight Not Found</v>
      </c>
      <c r="Y3" t="str" cm="1">
        <f t="array" ref="Y3">IF(AND(B:B &gt; TIME(6, 0, 0), B:B &lt;= TIME(18, 0, 0)), "Day", "Night")</f>
        <v>Night</v>
      </c>
      <c r="Z3">
        <f>COUNTIFS(D:D, "Military - U.S. Army", C:C, "Fort Myer, Virginia")</f>
        <v>1</v>
      </c>
    </row>
    <row r="4" spans="1:26" x14ac:dyDescent="0.2">
      <c r="A4">
        <v>4967</v>
      </c>
      <c r="C4" t="s">
        <v>33</v>
      </c>
      <c r="D4" t="s">
        <v>34</v>
      </c>
      <c r="F4" t="s">
        <v>35</v>
      </c>
      <c r="I4">
        <v>1</v>
      </c>
      <c r="J4">
        <v>1</v>
      </c>
      <c r="K4">
        <v>0</v>
      </c>
      <c r="L4" t="s">
        <v>36</v>
      </c>
      <c r="M4">
        <f>SUM(B4,C4)</f>
        <v>0</v>
      </c>
      <c r="N4" t="str">
        <f t="shared" si="0"/>
        <v>No</v>
      </c>
      <c r="O4">
        <f>COUNTIF(C:C,"&lt;0")</f>
        <v>0</v>
      </c>
      <c r="P4" t="e">
        <f>SUMIF(#REF!,"&gt;"&amp;AVERAGE(#REF!))</f>
        <v>#REF!</v>
      </c>
      <c r="Q4">
        <f t="shared" si="1"/>
        <v>27.565026697177728</v>
      </c>
      <c r="R4" t="str">
        <f>CONCATENATE("ID-",A4,"-",E4)</f>
        <v>ID-4967-</v>
      </c>
      <c r="S4">
        <f>INDEX(B:B,MATCH(A4,A:A,0))</f>
        <v>0</v>
      </c>
      <c r="T4" t="str">
        <f>IF(OR(B4&gt;0,C4&gt;0),"Acceptable","Check")</f>
        <v>Acceptable</v>
      </c>
      <c r="U4">
        <f>COUNTIF(D:D, "Military - U.S. Army")</f>
        <v>23</v>
      </c>
      <c r="V4">
        <f>AVERAGEIF(C:C,"Fort Myer, Virginia", I:I)</f>
        <v>2</v>
      </c>
      <c r="W4">
        <v>36</v>
      </c>
      <c r="X4" t="str">
        <f>IFERROR(VLOOKUP("FlightNumber", A:D, 4, FALSE), "Flight Not Found")</f>
        <v>Flight Not Found</v>
      </c>
      <c r="Y4" t="str" cm="1">
        <f t="array" ref="Y4">IF(AND(B:B &gt; TIME(6, 0, 0), B:B &lt;= TIME(18, 0, 0)), "Day", "Night")</f>
        <v>Night</v>
      </c>
      <c r="Z4">
        <f>COUNTIFS(D:D, "Military - U.S. Army", C:C, "Fort Myer, Virginia")</f>
        <v>1</v>
      </c>
    </row>
    <row r="5" spans="1:26" x14ac:dyDescent="0.2">
      <c r="A5">
        <v>5001</v>
      </c>
      <c r="B5" t="s">
        <v>37</v>
      </c>
      <c r="C5" t="s">
        <v>38</v>
      </c>
      <c r="D5" t="s">
        <v>39</v>
      </c>
      <c r="F5" t="s">
        <v>40</v>
      </c>
      <c r="I5">
        <v>20</v>
      </c>
      <c r="J5">
        <v>14</v>
      </c>
      <c r="K5">
        <v>0</v>
      </c>
      <c r="L5" t="s">
        <v>41</v>
      </c>
      <c r="M5">
        <f>SUM(B5,C5)</f>
        <v>0</v>
      </c>
      <c r="N5" t="str">
        <f t="shared" si="0"/>
        <v>No</v>
      </c>
      <c r="O5">
        <f>COUNTIF(C:C,"&lt;0")</f>
        <v>0</v>
      </c>
      <c r="P5" t="e">
        <f>SUMIF(#REF!,"&gt;"&amp;AVERAGE(#REF!))</f>
        <v>#REF!</v>
      </c>
      <c r="Q5">
        <f t="shared" si="1"/>
        <v>27.565026697177728</v>
      </c>
      <c r="R5" t="str">
        <f>CONCATENATE("ID-",A5,"-",E5)</f>
        <v>ID-5001-</v>
      </c>
      <c r="S5" t="str">
        <f>INDEX(B:B,MATCH(A5,A:A,0))</f>
        <v>18:30</v>
      </c>
      <c r="T5" t="str">
        <f>IF(OR(B5&gt;0,C5&gt;0),"Acceptable","Check")</f>
        <v>Acceptable</v>
      </c>
      <c r="U5">
        <f>COUNTIF(D:D, "Military - U.S. Army")</f>
        <v>23</v>
      </c>
      <c r="V5">
        <f>AVERAGEIF(C:C,"Fort Myer, Virginia", I:I)</f>
        <v>2</v>
      </c>
      <c r="W5">
        <v>31</v>
      </c>
      <c r="X5" t="str">
        <f>IFERROR(VLOOKUP("FlightNumber", A:D, 4, FALSE), "Flight Not Found")</f>
        <v>Flight Not Found</v>
      </c>
      <c r="Y5" t="str" cm="1">
        <f t="array" ref="Y5">IF(AND(B:B &gt; TIME(6, 0, 0), B:B &lt;= TIME(18, 0, 0)), "Day", "Night")</f>
        <v>Night</v>
      </c>
      <c r="Z5">
        <f>COUNTIFS(D:D, "Military - U.S. Army", C:C, "Fort Myer, Virginia")</f>
        <v>1</v>
      </c>
    </row>
    <row r="6" spans="1:26" x14ac:dyDescent="0.2">
      <c r="A6">
        <v>5039</v>
      </c>
      <c r="B6" t="s">
        <v>42</v>
      </c>
      <c r="C6" t="s">
        <v>43</v>
      </c>
      <c r="D6" t="s">
        <v>39</v>
      </c>
      <c r="F6" t="s">
        <v>44</v>
      </c>
      <c r="I6">
        <v>30</v>
      </c>
      <c r="J6">
        <v>30</v>
      </c>
      <c r="K6">
        <v>0</v>
      </c>
      <c r="L6" t="s">
        <v>45</v>
      </c>
      <c r="M6">
        <f>SUM(B6,C6)</f>
        <v>0</v>
      </c>
      <c r="N6" t="str">
        <f t="shared" si="0"/>
        <v>No</v>
      </c>
      <c r="O6">
        <f>COUNTIF(C:C,"&lt;0")</f>
        <v>0</v>
      </c>
      <c r="P6" t="e">
        <f>SUMIF(#REF!,"&gt;"&amp;AVERAGE(#REF!))</f>
        <v>#REF!</v>
      </c>
      <c r="Q6">
        <f t="shared" si="1"/>
        <v>27.565026697177728</v>
      </c>
      <c r="R6" t="str">
        <f>CONCATENATE("ID-",A6,"-",E6)</f>
        <v>ID-5039-</v>
      </c>
      <c r="S6" t="str">
        <f>INDEX(B:B,MATCH(A6,A:A,0))</f>
        <v>10:30</v>
      </c>
      <c r="T6" t="str">
        <f>IF(OR(B6&gt;0,C6&gt;0),"Acceptable","Check")</f>
        <v>Acceptable</v>
      </c>
      <c r="U6">
        <f>COUNTIF(D:D, "Military - U.S. Army")</f>
        <v>23</v>
      </c>
      <c r="V6">
        <f>AVERAGEIF(C:C,"Fort Myer, Virginia", I:I)</f>
        <v>2</v>
      </c>
      <c r="W6">
        <v>15</v>
      </c>
      <c r="X6" t="str">
        <f>IFERROR(VLOOKUP("FlightNumber", A:D, 4, FALSE), "Flight Not Found")</f>
        <v>Flight Not Found</v>
      </c>
      <c r="Y6" t="str" cm="1">
        <f t="array" ref="Y6">IF(AND(B:B &gt; TIME(6, 0, 0), B:B &lt;= TIME(18, 0, 0)), "Day", "Night")</f>
        <v>Night</v>
      </c>
      <c r="Z6">
        <f>COUNTIFS(D:D, "Military - U.S. Army", C:C, "Fort Myer, Virginia")</f>
        <v>1</v>
      </c>
    </row>
    <row r="7" spans="1:26" x14ac:dyDescent="0.2">
      <c r="A7">
        <v>5543</v>
      </c>
      <c r="B7" t="s">
        <v>46</v>
      </c>
      <c r="C7" t="s">
        <v>47</v>
      </c>
      <c r="D7" t="s">
        <v>39</v>
      </c>
      <c r="F7" t="s">
        <v>48</v>
      </c>
      <c r="I7">
        <v>41</v>
      </c>
      <c r="J7">
        <v>21</v>
      </c>
      <c r="K7">
        <v>0</v>
      </c>
      <c r="L7" t="s">
        <v>49</v>
      </c>
      <c r="M7">
        <f>SUM(B7,C7)</f>
        <v>0</v>
      </c>
      <c r="N7" t="str">
        <f t="shared" si="0"/>
        <v>No</v>
      </c>
      <c r="O7">
        <f>COUNTIF(C:C,"&lt;0")</f>
        <v>0</v>
      </c>
      <c r="P7" t="e">
        <f>SUMIF(#REF!,"&gt;"&amp;AVERAGE(#REF!))</f>
        <v>#REF!</v>
      </c>
      <c r="Q7">
        <f t="shared" si="1"/>
        <v>27.565026697177728</v>
      </c>
      <c r="R7" t="str">
        <f>CONCATENATE("ID-",A7,"-",E7)</f>
        <v>ID-5543-</v>
      </c>
      <c r="S7" t="str">
        <f>INDEX(B:B,MATCH(A7,A:A,0))</f>
        <v>01:00</v>
      </c>
      <c r="T7" t="str">
        <f>IF(OR(B7&gt;0,C7&gt;0),"Acceptable","Check")</f>
        <v>Acceptable</v>
      </c>
      <c r="U7">
        <f>COUNTIF(D:D, "Military - U.S. Army")</f>
        <v>23</v>
      </c>
      <c r="V7">
        <f>AVERAGEIF(C:C,"Fort Myer, Virginia", I:I)</f>
        <v>2</v>
      </c>
      <c r="W7">
        <v>3</v>
      </c>
      <c r="X7" t="str">
        <f>IFERROR(VLOOKUP("FlightNumber", A:D, 4, FALSE), "Flight Not Found")</f>
        <v>Flight Not Found</v>
      </c>
      <c r="Y7" t="str" cm="1">
        <f t="array" ref="Y7">IF(AND(B:B &gt; TIME(6, 0, 0), B:B &lt;= TIME(18, 0, 0)), "Day", "Night")</f>
        <v>Night</v>
      </c>
      <c r="Z7">
        <f>COUNTIFS(D:D, "Military - U.S. Army", C:C, "Fort Myer, Virginia")</f>
        <v>1</v>
      </c>
    </row>
    <row r="8" spans="1:26" x14ac:dyDescent="0.2">
      <c r="A8">
        <v>5725</v>
      </c>
      <c r="B8" t="s">
        <v>50</v>
      </c>
      <c r="C8" t="s">
        <v>51</v>
      </c>
      <c r="D8" t="s">
        <v>39</v>
      </c>
      <c r="F8" t="s">
        <v>52</v>
      </c>
      <c r="I8">
        <v>19</v>
      </c>
      <c r="J8">
        <v>19</v>
      </c>
      <c r="K8">
        <v>0</v>
      </c>
      <c r="L8" t="s">
        <v>53</v>
      </c>
      <c r="M8">
        <f>SUM(B8,C8)</f>
        <v>0</v>
      </c>
      <c r="N8" t="str">
        <f t="shared" si="0"/>
        <v>No</v>
      </c>
      <c r="O8">
        <f>COUNTIF(C:C,"&lt;0")</f>
        <v>0</v>
      </c>
      <c r="P8" t="e">
        <f>SUMIF(#REF!,"&gt;"&amp;AVERAGE(#REF!))</f>
        <v>#REF!</v>
      </c>
      <c r="Q8">
        <f t="shared" si="1"/>
        <v>27.565026697177728</v>
      </c>
      <c r="R8" t="str">
        <f>CONCATENATE("ID-",A8,"-",E8)</f>
        <v>ID-5725-</v>
      </c>
      <c r="S8" t="str">
        <f>INDEX(B:B,MATCH(A8,A:A,0))</f>
        <v>15:20</v>
      </c>
      <c r="T8" t="str">
        <f>IF(OR(B8&gt;0,C8&gt;0),"Acceptable","Check")</f>
        <v>Acceptable</v>
      </c>
      <c r="U8">
        <f>COUNTIF(D:D, "Military - U.S. Army")</f>
        <v>23</v>
      </c>
      <c r="V8">
        <f>AVERAGEIF(C:C,"Fort Myer, Virginia", I:I)</f>
        <v>2</v>
      </c>
      <c r="W8">
        <v>36</v>
      </c>
      <c r="X8" t="str">
        <f>IFERROR(VLOOKUP("FlightNumber", A:D, 4, FALSE), "Flight Not Found")</f>
        <v>Flight Not Found</v>
      </c>
      <c r="Y8" t="str" cm="1">
        <f t="array" ref="Y8">IF(AND(B:B &gt; TIME(6, 0, 0), B:B &lt;= TIME(18, 0, 0)), "Day", "Night")</f>
        <v>Night</v>
      </c>
      <c r="Z8">
        <f>COUNTIFS(D:D, "Military - U.S. Army", C:C, "Fort Myer, Virginia")</f>
        <v>1</v>
      </c>
    </row>
    <row r="9" spans="1:26" x14ac:dyDescent="0.2">
      <c r="A9">
        <v>6054</v>
      </c>
      <c r="C9" t="s">
        <v>54</v>
      </c>
      <c r="D9" t="s">
        <v>55</v>
      </c>
      <c r="F9" t="s">
        <v>56</v>
      </c>
      <c r="I9">
        <v>20</v>
      </c>
      <c r="J9">
        <v>20</v>
      </c>
      <c r="K9">
        <v>0</v>
      </c>
      <c r="L9" t="s">
        <v>57</v>
      </c>
      <c r="M9">
        <f>SUM(B9,C9)</f>
        <v>0</v>
      </c>
      <c r="N9" t="str">
        <f t="shared" si="0"/>
        <v>No</v>
      </c>
      <c r="O9">
        <f>COUNTIF(C:C,"&lt;0")</f>
        <v>0</v>
      </c>
      <c r="P9" t="e">
        <f>SUMIF(#REF!,"&gt;"&amp;AVERAGE(#REF!))</f>
        <v>#REF!</v>
      </c>
      <c r="Q9">
        <f t="shared" si="1"/>
        <v>27.565026697177728</v>
      </c>
      <c r="R9" t="str">
        <f>CONCATENATE("ID-",A9,"-",E9)</f>
        <v>ID-6054-</v>
      </c>
      <c r="S9">
        <f>INDEX(B:B,MATCH(A9,A:A,0))</f>
        <v>0</v>
      </c>
      <c r="T9" t="str">
        <f>IF(OR(B9&gt;0,C9&gt;0),"Acceptable","Check")</f>
        <v>Acceptable</v>
      </c>
      <c r="U9">
        <f>COUNTIF(D:D, "Military - U.S. Army")</f>
        <v>23</v>
      </c>
      <c r="V9">
        <f>AVERAGEIF(C:C,"Fort Myer, Virginia", I:I)</f>
        <v>2</v>
      </c>
      <c r="W9">
        <v>2</v>
      </c>
      <c r="X9" t="str">
        <f>IFERROR(VLOOKUP("FlightNumber", A:D, 4, FALSE), "Flight Not Found")</f>
        <v>Flight Not Found</v>
      </c>
      <c r="Y9" t="str" cm="1">
        <f t="array" ref="Y9">IF(AND(B:B &gt; TIME(6, 0, 0), B:B &lt;= TIME(18, 0, 0)), "Day", "Night")</f>
        <v>Night</v>
      </c>
      <c r="Z9">
        <f>COUNTIFS(D:D, "Military - U.S. Army", C:C, "Fort Myer, Virginia")</f>
        <v>1</v>
      </c>
    </row>
    <row r="10" spans="1:26" x14ac:dyDescent="0.2">
      <c r="A10">
        <v>6112</v>
      </c>
      <c r="B10" t="s">
        <v>46</v>
      </c>
      <c r="C10" t="s">
        <v>58</v>
      </c>
      <c r="D10" t="s">
        <v>39</v>
      </c>
      <c r="F10" t="s">
        <v>59</v>
      </c>
      <c r="I10">
        <v>22</v>
      </c>
      <c r="J10">
        <v>22</v>
      </c>
      <c r="K10">
        <v>0</v>
      </c>
      <c r="L10" t="s">
        <v>60</v>
      </c>
      <c r="M10">
        <f>SUM(B10,C10)</f>
        <v>0</v>
      </c>
      <c r="N10" t="str">
        <f t="shared" si="0"/>
        <v>No</v>
      </c>
      <c r="O10">
        <f>COUNTIF(C:C,"&lt;0")</f>
        <v>0</v>
      </c>
      <c r="P10" t="e">
        <f>SUMIF(#REF!,"&gt;"&amp;AVERAGE(#REF!))</f>
        <v>#REF!</v>
      </c>
      <c r="Q10">
        <f t="shared" si="1"/>
        <v>27.565026697177728</v>
      </c>
      <c r="R10" t="str">
        <f>CONCATENATE("ID-",A10,"-",E10)</f>
        <v>ID-6112-</v>
      </c>
      <c r="S10" t="str">
        <f>INDEX(B:B,MATCH(A10,A:A,0))</f>
        <v>01:00</v>
      </c>
      <c r="T10" t="str">
        <f>IF(OR(B10&gt;0,C10&gt;0),"Acceptable","Check")</f>
        <v>Acceptable</v>
      </c>
      <c r="U10">
        <f>COUNTIF(D:D, "Military - U.S. Army")</f>
        <v>23</v>
      </c>
      <c r="V10">
        <f>AVERAGEIF(C:C,"Fort Myer, Virginia", I:I)</f>
        <v>2</v>
      </c>
      <c r="W10">
        <v>1</v>
      </c>
      <c r="X10" t="str">
        <f>IFERROR(VLOOKUP("FlightNumber", A:D, 4, FALSE), "Flight Not Found")</f>
        <v>Flight Not Found</v>
      </c>
      <c r="Y10" t="str" cm="1">
        <f t="array" ref="Y10">IF(AND(B:B &gt; TIME(6, 0, 0), B:B &lt;= TIME(18, 0, 0)), "Day", "Night")</f>
        <v>Night</v>
      </c>
      <c r="Z10">
        <f>COUNTIFS(D:D, "Military - U.S. Army", C:C, "Fort Myer, Virginia")</f>
        <v>1</v>
      </c>
    </row>
    <row r="11" spans="1:26" x14ac:dyDescent="0.2">
      <c r="A11">
        <v>6119</v>
      </c>
      <c r="B11" t="s">
        <v>61</v>
      </c>
      <c r="C11" t="s">
        <v>62</v>
      </c>
      <c r="D11" t="s">
        <v>39</v>
      </c>
      <c r="F11" t="s">
        <v>63</v>
      </c>
      <c r="I11">
        <v>19</v>
      </c>
      <c r="J11">
        <v>19</v>
      </c>
      <c r="K11">
        <v>0</v>
      </c>
      <c r="L11" t="s">
        <v>64</v>
      </c>
      <c r="M11">
        <f>SUM(B11,C11)</f>
        <v>0</v>
      </c>
      <c r="N11" t="str">
        <f t="shared" si="0"/>
        <v>No</v>
      </c>
      <c r="O11">
        <f>COUNTIF(C:C,"&lt;0")</f>
        <v>0</v>
      </c>
      <c r="P11" t="e">
        <f>SUMIF(#REF!,"&gt;"&amp;AVERAGE(#REF!))</f>
        <v>#REF!</v>
      </c>
      <c r="Q11">
        <f t="shared" si="1"/>
        <v>27.565026697177728</v>
      </c>
      <c r="R11" t="str">
        <f>CONCATENATE("ID-",A11,"-",E11)</f>
        <v>ID-6119-</v>
      </c>
      <c r="S11" t="str">
        <f>INDEX(B:B,MATCH(A11,A:A,0))</f>
        <v>23:45</v>
      </c>
      <c r="T11" t="str">
        <f>IF(OR(B11&gt;0,C11&gt;0),"Acceptable","Check")</f>
        <v>Acceptable</v>
      </c>
      <c r="U11">
        <f>COUNTIF(D:D, "Military - U.S. Army")</f>
        <v>23</v>
      </c>
      <c r="V11">
        <f>AVERAGEIF(C:C,"Fort Myer, Virginia", I:I)</f>
        <v>2</v>
      </c>
      <c r="W11">
        <v>4</v>
      </c>
      <c r="X11" t="str">
        <f>IFERROR(VLOOKUP("FlightNumber", A:D, 4, FALSE), "Flight Not Found")</f>
        <v>Flight Not Found</v>
      </c>
      <c r="Y11" t="str" cm="1">
        <f t="array" ref="Y11">IF(AND(B:B &gt; TIME(6, 0, 0), B:B &lt;= TIME(18, 0, 0)), "Day", "Night")</f>
        <v>Night</v>
      </c>
      <c r="Z11">
        <f>COUNTIFS(D:D, "Military - U.S. Army", C:C, "Fort Myer, Virginia")</f>
        <v>1</v>
      </c>
    </row>
    <row r="12" spans="1:26" x14ac:dyDescent="0.2">
      <c r="A12">
        <v>6170</v>
      </c>
      <c r="C12" t="s">
        <v>65</v>
      </c>
      <c r="D12" t="s">
        <v>55</v>
      </c>
      <c r="F12" t="s">
        <v>66</v>
      </c>
      <c r="I12">
        <v>28</v>
      </c>
      <c r="J12">
        <v>27</v>
      </c>
      <c r="K12">
        <v>0</v>
      </c>
      <c r="L12" t="s">
        <v>67</v>
      </c>
      <c r="M12">
        <f>SUM(B12,C12)</f>
        <v>0</v>
      </c>
      <c r="N12" t="str">
        <f t="shared" si="0"/>
        <v>No</v>
      </c>
      <c r="O12">
        <f>COUNTIF(C:C,"&lt;0")</f>
        <v>0</v>
      </c>
      <c r="P12" t="e">
        <f>SUMIF(#REF!,"&gt;"&amp;AVERAGE(#REF!))</f>
        <v>#REF!</v>
      </c>
      <c r="Q12">
        <f t="shared" si="1"/>
        <v>27.565026697177728</v>
      </c>
      <c r="R12" t="str">
        <f>CONCATENATE("ID-",A12,"-",E12)</f>
        <v>ID-6170-</v>
      </c>
      <c r="S12">
        <f>INDEX(B:B,MATCH(A12,A:A,0))</f>
        <v>0</v>
      </c>
      <c r="T12" t="str">
        <f>IF(OR(B12&gt;0,C12&gt;0),"Acceptable","Check")</f>
        <v>Acceptable</v>
      </c>
      <c r="U12">
        <f>COUNTIF(D:D, "Military - U.S. Army")</f>
        <v>23</v>
      </c>
      <c r="V12">
        <f>AVERAGEIF(C:C,"Fort Myer, Virginia", I:I)</f>
        <v>2</v>
      </c>
      <c r="W12">
        <v>2</v>
      </c>
      <c r="X12" t="str">
        <f>IFERROR(VLOOKUP("FlightNumber", A:D, 4, FALSE), "Flight Not Found")</f>
        <v>Flight Not Found</v>
      </c>
      <c r="Y12" t="str" cm="1">
        <f t="array" ref="Y12">IF(AND(B:B &gt; TIME(6, 0, 0), B:B &lt;= TIME(18, 0, 0)), "Day", "Night")</f>
        <v>Night</v>
      </c>
      <c r="Z12">
        <f>COUNTIFS(D:D, "Military - U.S. Army", C:C, "Fort Myer, Virginia")</f>
        <v>1</v>
      </c>
    </row>
    <row r="13" spans="1:26" x14ac:dyDescent="0.2">
      <c r="A13">
        <v>6177</v>
      </c>
      <c r="B13" t="s">
        <v>61</v>
      </c>
      <c r="C13" t="s">
        <v>68</v>
      </c>
      <c r="D13" t="s">
        <v>39</v>
      </c>
      <c r="F13" t="s">
        <v>69</v>
      </c>
      <c r="I13">
        <v>20</v>
      </c>
      <c r="J13">
        <v>20</v>
      </c>
      <c r="K13">
        <v>0</v>
      </c>
      <c r="L13" t="s">
        <v>70</v>
      </c>
      <c r="M13">
        <f>SUM(B13,C13)</f>
        <v>0</v>
      </c>
      <c r="N13" t="str">
        <f t="shared" si="0"/>
        <v>No</v>
      </c>
      <c r="O13">
        <f>COUNTIF(C:C,"&lt;0")</f>
        <v>0</v>
      </c>
      <c r="P13" t="e">
        <f>SUMIF(#REF!,"&gt;"&amp;AVERAGE(#REF!))</f>
        <v>#REF!</v>
      </c>
      <c r="Q13">
        <f t="shared" si="1"/>
        <v>27.565026697177728</v>
      </c>
      <c r="R13" t="str">
        <f>CONCATENATE("ID-",A13,"-",E13)</f>
        <v>ID-6177-</v>
      </c>
      <c r="S13" t="str">
        <f>INDEX(B:B,MATCH(A13,A:A,0))</f>
        <v>23:45</v>
      </c>
      <c r="T13" t="str">
        <f>IF(OR(B13&gt;0,C13&gt;0),"Acceptable","Check")</f>
        <v>Acceptable</v>
      </c>
      <c r="U13">
        <f>COUNTIF(D:D, "Military - U.S. Army")</f>
        <v>23</v>
      </c>
      <c r="V13">
        <f>AVERAGEIF(C:C,"Fort Myer, Virginia", I:I)</f>
        <v>2</v>
      </c>
      <c r="W13">
        <v>26</v>
      </c>
      <c r="X13" t="str">
        <f>IFERROR(VLOOKUP("FlightNumber", A:D, 4, FALSE), "Flight Not Found")</f>
        <v>Flight Not Found</v>
      </c>
      <c r="Y13" t="str" cm="1">
        <f t="array" ref="Y13">IF(AND(B:B &gt; TIME(6, 0, 0), B:B &lt;= TIME(18, 0, 0)), "Day", "Night")</f>
        <v>Night</v>
      </c>
      <c r="Z13">
        <f>COUNTIFS(D:D, "Military - U.S. Army", C:C, "Fort Myer, Virginia")</f>
        <v>1</v>
      </c>
    </row>
    <row r="14" spans="1:26" x14ac:dyDescent="0.2">
      <c r="A14">
        <v>6273</v>
      </c>
      <c r="C14" t="s">
        <v>71</v>
      </c>
      <c r="D14" t="s">
        <v>55</v>
      </c>
      <c r="F14" t="s">
        <v>72</v>
      </c>
      <c r="I14">
        <v>20</v>
      </c>
      <c r="J14">
        <v>20</v>
      </c>
      <c r="K14">
        <v>0</v>
      </c>
      <c r="L14" t="s">
        <v>73</v>
      </c>
      <c r="M14">
        <f>SUM(B14,C14)</f>
        <v>0</v>
      </c>
      <c r="N14" t="str">
        <f t="shared" si="0"/>
        <v>No</v>
      </c>
      <c r="O14">
        <f>COUNTIF(C:C,"&lt;0")</f>
        <v>0</v>
      </c>
      <c r="P14" t="e">
        <f>SUMIF(#REF!,"&gt;"&amp;AVERAGE(#REF!))</f>
        <v>#REF!</v>
      </c>
      <c r="Q14">
        <f t="shared" si="1"/>
        <v>27.565026697177728</v>
      </c>
      <c r="R14" t="str">
        <f>CONCATENATE("ID-",A14,"-",E14)</f>
        <v>ID-6273-</v>
      </c>
      <c r="S14">
        <f>INDEX(B:B,MATCH(A14,A:A,0))</f>
        <v>0</v>
      </c>
      <c r="T14" t="str">
        <f>IF(OR(B14&gt;0,C14&gt;0),"Acceptable","Check")</f>
        <v>Acceptable</v>
      </c>
      <c r="U14">
        <f>COUNTIF(D:D, "Military - U.S. Army")</f>
        <v>23</v>
      </c>
      <c r="V14">
        <f>AVERAGEIF(C:C,"Fort Myer, Virginia", I:I)</f>
        <v>2</v>
      </c>
      <c r="W14">
        <v>11</v>
      </c>
      <c r="X14" t="str">
        <f>IFERROR(VLOOKUP("FlightNumber", A:D, 4, FALSE), "Flight Not Found")</f>
        <v>Flight Not Found</v>
      </c>
      <c r="Y14" t="str" cm="1">
        <f t="array" ref="Y14">IF(AND(B:B &gt; TIME(6, 0, 0), B:B &lt;= TIME(18, 0, 0)), "Day", "Night")</f>
        <v>Night</v>
      </c>
      <c r="Z14">
        <f>COUNTIFS(D:D, "Military - U.S. Army", C:C, "Fort Myer, Virginia")</f>
        <v>1</v>
      </c>
    </row>
    <row r="15" spans="1:26" x14ac:dyDescent="0.2">
      <c r="A15">
        <v>6299</v>
      </c>
      <c r="C15" t="s">
        <v>74</v>
      </c>
      <c r="D15" t="s">
        <v>39</v>
      </c>
      <c r="F15" t="s">
        <v>75</v>
      </c>
      <c r="I15">
        <v>23</v>
      </c>
      <c r="J15">
        <v>23</v>
      </c>
      <c r="K15">
        <v>0</v>
      </c>
      <c r="L15" t="s">
        <v>76</v>
      </c>
      <c r="M15">
        <f>SUM(B15,C15)</f>
        <v>0</v>
      </c>
      <c r="N15" t="str">
        <f t="shared" si="0"/>
        <v>No</v>
      </c>
      <c r="O15">
        <f>COUNTIF(C:C,"&lt;0")</f>
        <v>0</v>
      </c>
      <c r="P15" t="e">
        <f>SUMIF(#REF!,"&gt;"&amp;AVERAGE(#REF!))</f>
        <v>#REF!</v>
      </c>
      <c r="Q15">
        <f t="shared" si="1"/>
        <v>27.565026697177728</v>
      </c>
      <c r="R15" t="str">
        <f>CONCATENATE("ID-",A15,"-",E15)</f>
        <v>ID-6299-</v>
      </c>
      <c r="S15">
        <f>INDEX(B:B,MATCH(A15,A:A,0))</f>
        <v>0</v>
      </c>
      <c r="T15" t="str">
        <f>IF(OR(B15&gt;0,C15&gt;0),"Acceptable","Check")</f>
        <v>Acceptable</v>
      </c>
      <c r="U15">
        <f>COUNTIF(D:D, "Military - U.S. Army")</f>
        <v>23</v>
      </c>
      <c r="V15">
        <f>AVERAGEIF(C:C,"Fort Myer, Virginia", I:I)</f>
        <v>2</v>
      </c>
      <c r="W15">
        <v>1</v>
      </c>
      <c r="X15" t="str">
        <f>IFERROR(VLOOKUP("FlightNumber", A:D, 4, FALSE), "Flight Not Found")</f>
        <v>Flight Not Found</v>
      </c>
      <c r="Y15" t="str" cm="1">
        <f t="array" ref="Y15">IF(AND(B:B &gt; TIME(6, 0, 0), B:B &lt;= TIME(18, 0, 0)), "Day", "Night")</f>
        <v>Night</v>
      </c>
      <c r="Z15">
        <f>COUNTIFS(D:D, "Military - U.S. Army", C:C, "Fort Myer, Virginia")</f>
        <v>1</v>
      </c>
    </row>
    <row r="16" spans="1:26" x14ac:dyDescent="0.2">
      <c r="A16">
        <v>6344</v>
      </c>
      <c r="B16" t="s">
        <v>77</v>
      </c>
      <c r="C16" t="s">
        <v>78</v>
      </c>
      <c r="D16" t="s">
        <v>39</v>
      </c>
      <c r="F16" t="s">
        <v>79</v>
      </c>
      <c r="I16">
        <v>21</v>
      </c>
      <c r="J16">
        <v>21</v>
      </c>
      <c r="K16">
        <v>0</v>
      </c>
      <c r="L16" t="s">
        <v>80</v>
      </c>
      <c r="M16">
        <f>SUM(B16,C16)</f>
        <v>0</v>
      </c>
      <c r="N16" t="str">
        <f t="shared" si="0"/>
        <v>No</v>
      </c>
      <c r="O16">
        <f>COUNTIF(C:C,"&lt;0")</f>
        <v>0</v>
      </c>
      <c r="P16" t="e">
        <f>SUMIF(#REF!,"&gt;"&amp;AVERAGE(#REF!))</f>
        <v>#REF!</v>
      </c>
      <c r="Q16">
        <f t="shared" si="1"/>
        <v>27.565026697177728</v>
      </c>
      <c r="R16" t="str">
        <f>CONCATENATE("ID-",A16,"-",E16)</f>
        <v>ID-6344-</v>
      </c>
      <c r="S16" t="str">
        <f>INDEX(B:B,MATCH(A16,A:A,0))</f>
        <v>05:15</v>
      </c>
      <c r="T16" t="str">
        <f>IF(OR(B16&gt;0,C16&gt;0),"Acceptable","Check")</f>
        <v>Acceptable</v>
      </c>
      <c r="U16">
        <f>COUNTIF(D:D, "Military - U.S. Army")</f>
        <v>23</v>
      </c>
      <c r="V16">
        <f>AVERAGEIF(C:C,"Fort Myer, Virginia", I:I)</f>
        <v>2</v>
      </c>
      <c r="W16">
        <v>1</v>
      </c>
      <c r="X16" t="str">
        <f>IFERROR(VLOOKUP("FlightNumber", A:D, 4, FALSE), "Flight Not Found")</f>
        <v>Flight Not Found</v>
      </c>
      <c r="Y16" t="str" cm="1">
        <f t="array" ref="Y16">IF(AND(B:B &gt; TIME(6, 0, 0), B:B &lt;= TIME(18, 0, 0)), "Day", "Night")</f>
        <v>Night</v>
      </c>
      <c r="Z16">
        <f>COUNTIFS(D:D, "Military - U.S. Army", C:C, "Fort Myer, Virginia")</f>
        <v>1</v>
      </c>
    </row>
    <row r="17" spans="1:26" x14ac:dyDescent="0.2">
      <c r="A17">
        <v>6375</v>
      </c>
      <c r="B17" t="s">
        <v>81</v>
      </c>
      <c r="C17" t="s">
        <v>82</v>
      </c>
      <c r="D17" t="s">
        <v>39</v>
      </c>
      <c r="F17" t="s">
        <v>83</v>
      </c>
      <c r="I17">
        <v>24</v>
      </c>
      <c r="J17">
        <v>24</v>
      </c>
      <c r="K17">
        <v>0</v>
      </c>
      <c r="L17" t="s">
        <v>84</v>
      </c>
      <c r="M17">
        <f>SUM(B17,C17)</f>
        <v>0</v>
      </c>
      <c r="N17" t="str">
        <f t="shared" si="0"/>
        <v>No</v>
      </c>
      <c r="O17">
        <f>COUNTIF(C:C,"&lt;0")</f>
        <v>0</v>
      </c>
      <c r="P17" t="e">
        <f>SUMIF(#REF!,"&gt;"&amp;AVERAGE(#REF!))</f>
        <v>#REF!</v>
      </c>
      <c r="Q17">
        <f t="shared" si="1"/>
        <v>27.565026697177728</v>
      </c>
      <c r="R17" t="str">
        <f>CONCATENATE("ID-",A17,"-",E17)</f>
        <v>ID-6375-</v>
      </c>
      <c r="S17" t="str">
        <f>INDEX(B:B,MATCH(A17,A:A,0))</f>
        <v>08:45</v>
      </c>
      <c r="T17" t="str">
        <f>IF(OR(B17&gt;0,C17&gt;0),"Acceptable","Check")</f>
        <v>Acceptable</v>
      </c>
      <c r="U17">
        <f>COUNTIF(D:D, "Military - U.S. Army")</f>
        <v>23</v>
      </c>
      <c r="V17">
        <f>AVERAGEIF(C:C,"Fort Myer, Virginia", I:I)</f>
        <v>2</v>
      </c>
      <c r="W17">
        <v>1</v>
      </c>
      <c r="X17" t="str">
        <f>IFERROR(VLOOKUP("FlightNumber", A:D, 4, FALSE), "Flight Not Found")</f>
        <v>Flight Not Found</v>
      </c>
      <c r="Y17" t="str" cm="1">
        <f t="array" ref="Y17">IF(AND(B:B &gt; TIME(6, 0, 0), B:B &lt;= TIME(18, 0, 0)), "Day", "Night")</f>
        <v>Night</v>
      </c>
      <c r="Z17">
        <f>COUNTIFS(D:D, "Military - U.S. Army", C:C, "Fort Myer, Virginia")</f>
        <v>1</v>
      </c>
    </row>
    <row r="18" spans="1:26" x14ac:dyDescent="0.2">
      <c r="A18">
        <v>6443</v>
      </c>
      <c r="B18" t="s">
        <v>85</v>
      </c>
      <c r="C18" t="s">
        <v>86</v>
      </c>
      <c r="D18" t="s">
        <v>39</v>
      </c>
      <c r="F18" t="s">
        <v>87</v>
      </c>
      <c r="I18">
        <v>18</v>
      </c>
      <c r="J18">
        <v>18</v>
      </c>
      <c r="K18">
        <v>0</v>
      </c>
      <c r="L18" t="s">
        <v>84</v>
      </c>
      <c r="M18">
        <f>SUM(B18,C18)</f>
        <v>0</v>
      </c>
      <c r="N18" t="str">
        <f t="shared" si="0"/>
        <v>No</v>
      </c>
      <c r="O18">
        <f>COUNTIF(C:C,"&lt;0")</f>
        <v>0</v>
      </c>
      <c r="P18" t="e">
        <f>SUMIF(#REF!,"&gt;"&amp;AVERAGE(#REF!))</f>
        <v>#REF!</v>
      </c>
      <c r="Q18">
        <f t="shared" si="1"/>
        <v>27.565026697177728</v>
      </c>
      <c r="R18" t="str">
        <f>CONCATENATE("ID-",A18,"-",E18)</f>
        <v>ID-6443-</v>
      </c>
      <c r="S18" t="str">
        <f>INDEX(B:B,MATCH(A18,A:A,0))</f>
        <v>07:00</v>
      </c>
      <c r="T18" t="str">
        <f>IF(OR(B18&gt;0,C18&gt;0),"Acceptable","Check")</f>
        <v>Acceptable</v>
      </c>
      <c r="U18">
        <f>COUNTIF(D:D, "Military - U.S. Army")</f>
        <v>23</v>
      </c>
      <c r="V18">
        <f>AVERAGEIF(C:C,"Fort Myer, Virginia", I:I)</f>
        <v>2</v>
      </c>
      <c r="W18">
        <v>1</v>
      </c>
      <c r="X18" t="str">
        <f>IFERROR(VLOOKUP("FlightNumber", A:D, 4, FALSE), "Flight Not Found")</f>
        <v>Flight Not Found</v>
      </c>
      <c r="Y18" t="str" cm="1">
        <f t="array" ref="Y18">IF(AND(B:B &gt; TIME(6, 0, 0), B:B &lt;= TIME(18, 0, 0)), "Day", "Night")</f>
        <v>Night</v>
      </c>
      <c r="Z18">
        <f>COUNTIFS(D:D, "Military - U.S. Army", C:C, "Fort Myer, Virginia")</f>
        <v>1</v>
      </c>
    </row>
    <row r="19" spans="1:26" x14ac:dyDescent="0.2">
      <c r="A19">
        <v>6503</v>
      </c>
      <c r="B19" t="s">
        <v>88</v>
      </c>
      <c r="C19" t="s">
        <v>89</v>
      </c>
      <c r="D19" t="s">
        <v>39</v>
      </c>
      <c r="F19" t="s">
        <v>90</v>
      </c>
      <c r="I19">
        <v>18</v>
      </c>
      <c r="J19">
        <v>18</v>
      </c>
      <c r="K19">
        <v>0</v>
      </c>
      <c r="L19" t="s">
        <v>91</v>
      </c>
      <c r="M19">
        <f>SUM(B19,C19)</f>
        <v>0</v>
      </c>
      <c r="N19" t="str">
        <f t="shared" si="0"/>
        <v>No</v>
      </c>
      <c r="O19">
        <f>COUNTIF(C:C,"&lt;0")</f>
        <v>0</v>
      </c>
      <c r="P19" t="e">
        <f>SUMIF(#REF!,"&gt;"&amp;AVERAGE(#REF!))</f>
        <v>#REF!</v>
      </c>
      <c r="Q19">
        <f t="shared" si="1"/>
        <v>27.565026697177728</v>
      </c>
      <c r="R19" t="str">
        <f>CONCATENATE("ID-",A19,"-",E19)</f>
        <v>ID-6503-</v>
      </c>
      <c r="S19" t="str">
        <f>INDEX(B:B,MATCH(A19,A:A,0))</f>
        <v>07:45</v>
      </c>
      <c r="T19" t="str">
        <f>IF(OR(B19&gt;0,C19&gt;0),"Acceptable","Check")</f>
        <v>Acceptable</v>
      </c>
      <c r="U19">
        <f>COUNTIF(D:D, "Military - U.S. Army")</f>
        <v>23</v>
      </c>
      <c r="V19">
        <f>AVERAGEIF(C:C,"Fort Myer, Virginia", I:I)</f>
        <v>2</v>
      </c>
      <c r="W19">
        <v>1</v>
      </c>
      <c r="X19" t="str">
        <f>IFERROR(VLOOKUP("FlightNumber", A:D, 4, FALSE), "Flight Not Found")</f>
        <v>Flight Not Found</v>
      </c>
      <c r="Y19" t="str" cm="1">
        <f t="array" ref="Y19">IF(AND(B:B &gt; TIME(6, 0, 0), B:B &lt;= TIME(18, 0, 0)), "Day", "Night")</f>
        <v>Night</v>
      </c>
      <c r="Z19">
        <f>COUNTIFS(D:D, "Military - U.S. Army", C:C, "Fort Myer, Virginia")</f>
        <v>1</v>
      </c>
    </row>
    <row r="20" spans="1:26" x14ac:dyDescent="0.2">
      <c r="A20">
        <v>6672</v>
      </c>
      <c r="B20" t="s">
        <v>92</v>
      </c>
      <c r="C20" t="s">
        <v>93</v>
      </c>
      <c r="D20" t="s">
        <v>39</v>
      </c>
      <c r="F20" t="s">
        <v>94</v>
      </c>
      <c r="I20">
        <v>23</v>
      </c>
      <c r="J20">
        <v>23</v>
      </c>
      <c r="K20">
        <v>0</v>
      </c>
      <c r="L20" t="s">
        <v>95</v>
      </c>
      <c r="M20">
        <f>SUM(B20,C20)</f>
        <v>0</v>
      </c>
      <c r="N20" t="str">
        <f t="shared" si="0"/>
        <v>No</v>
      </c>
      <c r="O20">
        <f>COUNTIF(C:C,"&lt;0")</f>
        <v>0</v>
      </c>
      <c r="P20" t="e">
        <f>SUMIF(#REF!,"&gt;"&amp;AVERAGE(#REF!))</f>
        <v>#REF!</v>
      </c>
      <c r="Q20">
        <f t="shared" si="1"/>
        <v>27.565026697177728</v>
      </c>
      <c r="R20" t="str">
        <f>CONCATENATE("ID-",A20,"-",E20)</f>
        <v>ID-6672-</v>
      </c>
      <c r="S20" t="str">
        <f>INDEX(B:B,MATCH(A20,A:A,0))</f>
        <v>21:30</v>
      </c>
      <c r="T20" t="str">
        <f>IF(OR(B20&gt;0,C20&gt;0),"Acceptable","Check")</f>
        <v>Acceptable</v>
      </c>
      <c r="U20">
        <f>COUNTIF(D:D, "Military - U.S. Army")</f>
        <v>23</v>
      </c>
      <c r="V20">
        <f>AVERAGEIF(C:C,"Fort Myer, Virginia", I:I)</f>
        <v>2</v>
      </c>
      <c r="W20">
        <v>0</v>
      </c>
      <c r="X20" t="str">
        <f>IFERROR(VLOOKUP("FlightNumber", A:D, 4, FALSE), "Flight Not Found")</f>
        <v>Flight Not Found</v>
      </c>
      <c r="Y20" t="str" cm="1">
        <f t="array" ref="Y20">IF(AND(B:B &gt; TIME(6, 0, 0), B:B &lt;= TIME(18, 0, 0)), "Day", "Night")</f>
        <v>Night</v>
      </c>
      <c r="Z20">
        <f>COUNTIFS(D:D, "Military - U.S. Army", C:C, "Fort Myer, Virginia")</f>
        <v>1</v>
      </c>
    </row>
    <row r="21" spans="1:26" x14ac:dyDescent="0.2">
      <c r="A21">
        <v>6705</v>
      </c>
      <c r="C21" t="s">
        <v>96</v>
      </c>
      <c r="D21" t="s">
        <v>39</v>
      </c>
      <c r="F21" t="s">
        <v>97</v>
      </c>
      <c r="I21">
        <v>22</v>
      </c>
      <c r="J21">
        <v>22</v>
      </c>
      <c r="K21">
        <v>0</v>
      </c>
      <c r="L21" t="s">
        <v>98</v>
      </c>
      <c r="M21">
        <f>SUM(B21,C21)</f>
        <v>0</v>
      </c>
      <c r="N21" t="str">
        <f t="shared" si="0"/>
        <v>No</v>
      </c>
      <c r="O21">
        <f>COUNTIF(C:C,"&lt;0")</f>
        <v>0</v>
      </c>
      <c r="P21" t="e">
        <f>SUMIF(#REF!,"&gt;"&amp;AVERAGE(#REF!))</f>
        <v>#REF!</v>
      </c>
      <c r="Q21">
        <f t="shared" si="1"/>
        <v>27.565026697177728</v>
      </c>
      <c r="R21" t="str">
        <f>CONCATENATE("ID-",A21,"-",E21)</f>
        <v>ID-6705-</v>
      </c>
      <c r="S21">
        <f>INDEX(B:B,MATCH(A21,A:A,0))</f>
        <v>0</v>
      </c>
      <c r="T21" t="str">
        <f>IF(OR(B21&gt;0,C21&gt;0),"Acceptable","Check")</f>
        <v>Acceptable</v>
      </c>
      <c r="U21">
        <f>COUNTIF(D:D, "Military - U.S. Army")</f>
        <v>23</v>
      </c>
      <c r="V21">
        <f>AVERAGEIF(C:C,"Fort Myer, Virginia", I:I)</f>
        <v>2</v>
      </c>
      <c r="W21">
        <v>1</v>
      </c>
      <c r="X21" t="str">
        <f>IFERROR(VLOOKUP("FlightNumber", A:D, 4, FALSE), "Flight Not Found")</f>
        <v>Flight Not Found</v>
      </c>
      <c r="Y21" t="str" cm="1">
        <f t="array" ref="Y21">IF(AND(B:B &gt; TIME(6, 0, 0), B:B &lt;= TIME(18, 0, 0)), "Day", "Night")</f>
        <v>Night</v>
      </c>
      <c r="Z21">
        <f>COUNTIFS(D:D, "Military - U.S. Army", C:C, "Fort Myer, Virginia")</f>
        <v>1</v>
      </c>
    </row>
    <row r="22" spans="1:26" x14ac:dyDescent="0.2">
      <c r="A22">
        <v>6798</v>
      </c>
      <c r="B22" t="s">
        <v>99</v>
      </c>
      <c r="C22" t="s">
        <v>100</v>
      </c>
      <c r="D22" t="s">
        <v>39</v>
      </c>
      <c r="F22" t="s">
        <v>101</v>
      </c>
      <c r="I22">
        <v>19</v>
      </c>
      <c r="J22">
        <v>19</v>
      </c>
      <c r="K22">
        <v>0</v>
      </c>
      <c r="L22" t="s">
        <v>102</v>
      </c>
      <c r="M22">
        <f>SUM(B22,C22)</f>
        <v>0</v>
      </c>
      <c r="N22" t="str">
        <f t="shared" si="0"/>
        <v>No</v>
      </c>
      <c r="O22">
        <f>COUNTIF(C:C,"&lt;0")</f>
        <v>0</v>
      </c>
      <c r="P22" t="e">
        <f>SUMIF(#REF!,"&gt;"&amp;AVERAGE(#REF!))</f>
        <v>#REF!</v>
      </c>
      <c r="Q22">
        <f t="shared" si="1"/>
        <v>27.565026697177728</v>
      </c>
      <c r="R22" t="str">
        <f>CONCATENATE("ID-",A22,"-",E22)</f>
        <v>ID-6798-</v>
      </c>
      <c r="S22" t="str">
        <f>INDEX(B:B,MATCH(A22,A:A,0))</f>
        <v>10:00</v>
      </c>
      <c r="T22" t="str">
        <f>IF(OR(B22&gt;0,C22&gt;0),"Acceptable","Check")</f>
        <v>Acceptable</v>
      </c>
      <c r="U22">
        <f>COUNTIF(D:D, "Military - U.S. Army")</f>
        <v>23</v>
      </c>
      <c r="V22">
        <f>AVERAGEIF(C:C,"Fort Myer, Virginia", I:I)</f>
        <v>2</v>
      </c>
      <c r="W22">
        <v>1</v>
      </c>
      <c r="X22" t="str">
        <f>IFERROR(VLOOKUP("FlightNumber", A:D, 4, FALSE), "Flight Not Found")</f>
        <v>Flight Not Found</v>
      </c>
      <c r="Y22" t="str" cm="1">
        <f t="array" ref="Y22">IF(AND(B:B &gt; TIME(6, 0, 0), B:B &lt;= TIME(18, 0, 0)), "Day", "Night")</f>
        <v>Night</v>
      </c>
      <c r="Z22">
        <f>COUNTIFS(D:D, "Military - U.S. Army", C:C, "Fort Myer, Virginia")</f>
        <v>1</v>
      </c>
    </row>
    <row r="23" spans="1:26" x14ac:dyDescent="0.2">
      <c r="A23">
        <v>6925</v>
      </c>
      <c r="C23" t="s">
        <v>103</v>
      </c>
      <c r="D23" t="s">
        <v>104</v>
      </c>
      <c r="F23" t="s">
        <v>105</v>
      </c>
      <c r="G23" t="s">
        <v>106</v>
      </c>
      <c r="I23">
        <v>1</v>
      </c>
      <c r="J23">
        <v>1</v>
      </c>
      <c r="K23">
        <v>0</v>
      </c>
      <c r="M23">
        <f>SUM(B23,C23)</f>
        <v>0</v>
      </c>
      <c r="N23" t="str">
        <f t="shared" si="0"/>
        <v>No</v>
      </c>
      <c r="O23">
        <f>COUNTIF(C:C,"&lt;0")</f>
        <v>0</v>
      </c>
      <c r="P23" t="e">
        <f>SUMIF(#REF!,"&gt;"&amp;AVERAGE(#REF!))</f>
        <v>#REF!</v>
      </c>
      <c r="Q23">
        <f t="shared" si="1"/>
        <v>27.565026697177728</v>
      </c>
      <c r="R23" t="str">
        <f>CONCATENATE("ID-",A23,"-",E23)</f>
        <v>ID-6925-</v>
      </c>
      <c r="S23">
        <f>INDEX(B:B,MATCH(A23,A:A,0))</f>
        <v>0</v>
      </c>
      <c r="T23" t="str">
        <f>IF(OR(B23&gt;0,C23&gt;0),"Acceptable","Check")</f>
        <v>Acceptable</v>
      </c>
      <c r="U23">
        <f>COUNTIF(D:D, "Military - U.S. Army")</f>
        <v>23</v>
      </c>
      <c r="V23">
        <f>AVERAGEIF(C:C,"Fort Myer, Virginia", I:I)</f>
        <v>2</v>
      </c>
      <c r="W23">
        <v>10</v>
      </c>
      <c r="X23" t="str">
        <f>IFERROR(VLOOKUP("FlightNumber", A:D, 4, FALSE), "Flight Not Found")</f>
        <v>Flight Not Found</v>
      </c>
      <c r="Y23" t="str" cm="1">
        <f t="array" ref="Y23">IF(AND(B:B &gt; TIME(6, 0, 0), B:B &lt;= TIME(18, 0, 0)), "Day", "Night")</f>
        <v>Night</v>
      </c>
      <c r="Z23">
        <f>COUNTIFS(D:D, "Military - U.S. Army", C:C, "Fort Myer, Virginia")</f>
        <v>1</v>
      </c>
    </row>
    <row r="24" spans="1:26" x14ac:dyDescent="0.2">
      <c r="A24">
        <v>7085</v>
      </c>
      <c r="C24" t="s">
        <v>107</v>
      </c>
      <c r="D24" t="s">
        <v>104</v>
      </c>
      <c r="F24" t="s">
        <v>105</v>
      </c>
      <c r="G24" t="s">
        <v>108</v>
      </c>
      <c r="I24">
        <v>1</v>
      </c>
      <c r="J24">
        <v>1</v>
      </c>
      <c r="K24">
        <v>0</v>
      </c>
      <c r="L24" t="s">
        <v>109</v>
      </c>
      <c r="M24">
        <f>SUM(B24,C24)</f>
        <v>0</v>
      </c>
      <c r="N24" t="str">
        <f t="shared" si="0"/>
        <v>No</v>
      </c>
      <c r="O24">
        <f>COUNTIF(C:C,"&lt;0")</f>
        <v>0</v>
      </c>
      <c r="P24" t="e">
        <f>SUMIF(#REF!,"&gt;"&amp;AVERAGE(#REF!))</f>
        <v>#REF!</v>
      </c>
      <c r="Q24">
        <f t="shared" si="1"/>
        <v>27.565026697177728</v>
      </c>
      <c r="R24" t="str">
        <f>CONCATENATE("ID-",A24,"-",E24)</f>
        <v>ID-7085-</v>
      </c>
      <c r="S24">
        <f>INDEX(B:B,MATCH(A24,A:A,0))</f>
        <v>0</v>
      </c>
      <c r="T24" t="str">
        <f>IF(OR(B24&gt;0,C24&gt;0),"Acceptable","Check")</f>
        <v>Acceptable</v>
      </c>
      <c r="U24">
        <f>COUNTIF(D:D, "Military - U.S. Army")</f>
        <v>23</v>
      </c>
      <c r="V24">
        <f>AVERAGEIF(C:C,"Fort Myer, Virginia", I:I)</f>
        <v>2</v>
      </c>
      <c r="W24">
        <v>1</v>
      </c>
      <c r="X24" t="str">
        <f>IFERROR(VLOOKUP("FlightNumber", A:D, 4, FALSE), "Flight Not Found")</f>
        <v>Flight Not Found</v>
      </c>
      <c r="Y24" t="str" cm="1">
        <f t="array" ref="Y24">IF(AND(B:B &gt; TIME(6, 0, 0), B:B &lt;= TIME(18, 0, 0)), "Day", "Night")</f>
        <v>Night</v>
      </c>
      <c r="Z24">
        <f>COUNTIFS(D:D, "Military - U.S. Army", C:C, "Fort Myer, Virginia")</f>
        <v>1</v>
      </c>
    </row>
    <row r="25" spans="1:26" x14ac:dyDescent="0.2">
      <c r="A25">
        <v>7140</v>
      </c>
      <c r="C25" t="s">
        <v>110</v>
      </c>
      <c r="D25" t="s">
        <v>104</v>
      </c>
      <c r="F25" t="s">
        <v>105</v>
      </c>
      <c r="G25" t="s">
        <v>111</v>
      </c>
      <c r="I25">
        <v>1</v>
      </c>
      <c r="J25">
        <v>1</v>
      </c>
      <c r="K25">
        <v>0</v>
      </c>
      <c r="M25">
        <f>SUM(B25,C25)</f>
        <v>0</v>
      </c>
      <c r="N25" t="str">
        <f t="shared" si="0"/>
        <v>No</v>
      </c>
      <c r="O25">
        <f>COUNTIF(C:C,"&lt;0")</f>
        <v>0</v>
      </c>
      <c r="P25" t="e">
        <f>SUMIF(#REF!,"&gt;"&amp;AVERAGE(#REF!))</f>
        <v>#REF!</v>
      </c>
      <c r="Q25">
        <f t="shared" si="1"/>
        <v>27.565026697177728</v>
      </c>
      <c r="R25" t="str">
        <f>CONCATENATE("ID-",A25,"-",E25)</f>
        <v>ID-7140-</v>
      </c>
      <c r="S25">
        <f>INDEX(B:B,MATCH(A25,A:A,0))</f>
        <v>0</v>
      </c>
      <c r="T25" t="str">
        <f>IF(OR(B25&gt;0,C25&gt;0),"Acceptable","Check")</f>
        <v>Acceptable</v>
      </c>
      <c r="U25">
        <f>COUNTIF(D:D, "Military - U.S. Army")</f>
        <v>23</v>
      </c>
      <c r="V25">
        <f>AVERAGEIF(C:C,"Fort Myer, Virginia", I:I)</f>
        <v>2</v>
      </c>
      <c r="W25">
        <v>1</v>
      </c>
      <c r="X25" t="str">
        <f>IFERROR(VLOOKUP("FlightNumber", A:D, 4, FALSE), "Flight Not Found")</f>
        <v>Flight Not Found</v>
      </c>
      <c r="Y25" t="str" cm="1">
        <f t="array" ref="Y25">IF(AND(B:B &gt; TIME(6, 0, 0), B:B &lt;= TIME(18, 0, 0)), "Day", "Night")</f>
        <v>Night</v>
      </c>
      <c r="Z25">
        <f>COUNTIFS(D:D, "Military - U.S. Army", C:C, "Fort Myer, Virginia")</f>
        <v>1</v>
      </c>
    </row>
    <row r="26" spans="1:26" x14ac:dyDescent="0.2">
      <c r="A26">
        <v>7215</v>
      </c>
      <c r="C26" t="s">
        <v>112</v>
      </c>
      <c r="D26" t="s">
        <v>113</v>
      </c>
      <c r="F26" t="s">
        <v>105</v>
      </c>
      <c r="I26">
        <v>1</v>
      </c>
      <c r="J26">
        <v>1</v>
      </c>
      <c r="K26">
        <v>0</v>
      </c>
      <c r="M26">
        <f>SUM(B26,C26)</f>
        <v>0</v>
      </c>
      <c r="N26" t="str">
        <f t="shared" si="0"/>
        <v>No</v>
      </c>
      <c r="O26">
        <f>COUNTIF(C:C,"&lt;0")</f>
        <v>0</v>
      </c>
      <c r="P26" t="e">
        <f>SUMIF(#REF!,"&gt;"&amp;AVERAGE(#REF!))</f>
        <v>#REF!</v>
      </c>
      <c r="Q26">
        <f t="shared" si="1"/>
        <v>27.565026697177728</v>
      </c>
      <c r="R26" t="str">
        <f>CONCATENATE("ID-",A26,"-",E26)</f>
        <v>ID-7215-</v>
      </c>
      <c r="S26">
        <f>INDEX(B:B,MATCH(A26,A:A,0))</f>
        <v>0</v>
      </c>
      <c r="T26" t="str">
        <f>IF(OR(B26&gt;0,C26&gt;0),"Acceptable","Check")</f>
        <v>Acceptable</v>
      </c>
      <c r="U26">
        <f>COUNTIF(D:D, "Military - U.S. Army")</f>
        <v>23</v>
      </c>
      <c r="V26">
        <f>AVERAGEIF(C:C,"Fort Myer, Virginia", I:I)</f>
        <v>2</v>
      </c>
      <c r="W26">
        <v>1</v>
      </c>
      <c r="X26" t="str">
        <f>IFERROR(VLOOKUP("FlightNumber", A:D, 4, FALSE), "Flight Not Found")</f>
        <v>Flight Not Found</v>
      </c>
      <c r="Y26" t="str" cm="1">
        <f t="array" ref="Y26">IF(AND(B:B &gt; TIME(6, 0, 0), B:B &lt;= TIME(18, 0, 0)), "Day", "Night")</f>
        <v>Night</v>
      </c>
      <c r="Z26">
        <f>COUNTIFS(D:D, "Military - U.S. Army", C:C, "Fort Myer, Virginia")</f>
        <v>1</v>
      </c>
    </row>
    <row r="27" spans="1:26" x14ac:dyDescent="0.2">
      <c r="A27">
        <v>7227</v>
      </c>
      <c r="C27" t="s">
        <v>114</v>
      </c>
      <c r="D27" t="s">
        <v>104</v>
      </c>
      <c r="F27" t="s">
        <v>115</v>
      </c>
      <c r="G27" t="s">
        <v>116</v>
      </c>
      <c r="I27">
        <v>1</v>
      </c>
      <c r="J27">
        <v>1</v>
      </c>
      <c r="K27">
        <v>0</v>
      </c>
      <c r="M27">
        <f>SUM(B27,C27)</f>
        <v>0</v>
      </c>
      <c r="N27" t="str">
        <f t="shared" si="0"/>
        <v>No</v>
      </c>
      <c r="O27">
        <f>COUNTIF(C:C,"&lt;0")</f>
        <v>0</v>
      </c>
      <c r="P27" t="e">
        <f>SUMIF(#REF!,"&gt;"&amp;AVERAGE(#REF!))</f>
        <v>#REF!</v>
      </c>
      <c r="Q27">
        <f t="shared" si="1"/>
        <v>27.565026697177728</v>
      </c>
      <c r="R27" t="str">
        <f>CONCATENATE("ID-",A27,"-",E27)</f>
        <v>ID-7227-</v>
      </c>
      <c r="S27">
        <f>INDEX(B:B,MATCH(A27,A:A,0))</f>
        <v>0</v>
      </c>
      <c r="T27" t="str">
        <f>IF(OR(B27&gt;0,C27&gt;0),"Acceptable","Check")</f>
        <v>Acceptable</v>
      </c>
      <c r="U27">
        <f>COUNTIF(D:D, "Military - U.S. Army")</f>
        <v>23</v>
      </c>
      <c r="V27">
        <f>AVERAGEIF(C:C,"Fort Myer, Virginia", I:I)</f>
        <v>2</v>
      </c>
      <c r="W27">
        <v>1</v>
      </c>
      <c r="X27" t="str">
        <f>IFERROR(VLOOKUP("FlightNumber", A:D, 4, FALSE), "Flight Not Found")</f>
        <v>Flight Not Found</v>
      </c>
      <c r="Y27" t="str" cm="1">
        <f t="array" ref="Y27">IF(AND(B:B &gt; TIME(6, 0, 0), B:B &lt;= TIME(18, 0, 0)), "Day", "Night")</f>
        <v>Night</v>
      </c>
      <c r="Z27">
        <f>COUNTIFS(D:D, "Military - U.S. Army", C:C, "Fort Myer, Virginia")</f>
        <v>1</v>
      </c>
    </row>
    <row r="28" spans="1:26" x14ac:dyDescent="0.2">
      <c r="A28">
        <v>7233</v>
      </c>
      <c r="C28" t="s">
        <v>117</v>
      </c>
      <c r="D28" t="s">
        <v>113</v>
      </c>
      <c r="F28" t="s">
        <v>105</v>
      </c>
      <c r="G28" t="s">
        <v>118</v>
      </c>
      <c r="M28">
        <f>SUM(B28,C28)</f>
        <v>0</v>
      </c>
      <c r="N28" t="str">
        <f t="shared" si="0"/>
        <v>No</v>
      </c>
      <c r="O28">
        <f>COUNTIF(C:C,"&lt;0")</f>
        <v>0</v>
      </c>
      <c r="P28" t="e">
        <f>SUMIF(#REF!,"&gt;"&amp;AVERAGE(#REF!))</f>
        <v>#REF!</v>
      </c>
      <c r="Q28">
        <f t="shared" si="1"/>
        <v>27.565026697177728</v>
      </c>
      <c r="R28" t="str">
        <f>CONCATENATE("ID-",A28,"-",E28)</f>
        <v>ID-7233-</v>
      </c>
      <c r="S28">
        <f>INDEX(B:B,MATCH(A28,A:A,0))</f>
        <v>0</v>
      </c>
      <c r="T28" t="str">
        <f>IF(OR(B28&gt;0,C28&gt;0),"Acceptable","Check")</f>
        <v>Acceptable</v>
      </c>
      <c r="U28">
        <f>COUNTIF(D:D, "Military - U.S. Army")</f>
        <v>23</v>
      </c>
      <c r="V28">
        <f>AVERAGEIF(C:C,"Fort Myer, Virginia", I:I)</f>
        <v>2</v>
      </c>
      <c r="W28">
        <v>1</v>
      </c>
      <c r="X28" t="str">
        <f>IFERROR(VLOOKUP("FlightNumber", A:D, 4, FALSE), "Flight Not Found")</f>
        <v>Flight Not Found</v>
      </c>
      <c r="Y28" t="str" cm="1">
        <f t="array" ref="Y28">IF(AND(B:B &gt; TIME(6, 0, 0), B:B &lt;= TIME(18, 0, 0)), "Day", "Night")</f>
        <v>Night</v>
      </c>
      <c r="Z28">
        <f>COUNTIFS(D:D, "Military - U.S. Army", C:C, "Fort Myer, Virginia")</f>
        <v>1</v>
      </c>
    </row>
    <row r="29" spans="1:26" x14ac:dyDescent="0.2">
      <c r="A29">
        <v>7243</v>
      </c>
      <c r="C29" t="s">
        <v>119</v>
      </c>
      <c r="D29" t="s">
        <v>104</v>
      </c>
      <c r="F29" t="s">
        <v>120</v>
      </c>
      <c r="G29" t="s">
        <v>121</v>
      </c>
      <c r="I29">
        <v>1</v>
      </c>
      <c r="J29">
        <v>1</v>
      </c>
      <c r="K29">
        <v>0</v>
      </c>
      <c r="M29">
        <f>SUM(B29,C29)</f>
        <v>0</v>
      </c>
      <c r="N29" t="str">
        <f t="shared" si="0"/>
        <v>No</v>
      </c>
      <c r="O29">
        <f>COUNTIF(C:C,"&lt;0")</f>
        <v>0</v>
      </c>
      <c r="P29" t="e">
        <f>SUMIF(#REF!,"&gt;"&amp;AVERAGE(#REF!))</f>
        <v>#REF!</v>
      </c>
      <c r="Q29">
        <f t="shared" si="1"/>
        <v>27.565026697177728</v>
      </c>
      <c r="R29" t="str">
        <f>CONCATENATE("ID-",A29,"-",E29)</f>
        <v>ID-7243-</v>
      </c>
      <c r="S29">
        <f>INDEX(B:B,MATCH(A29,A:A,0))</f>
        <v>0</v>
      </c>
      <c r="T29" t="str">
        <f>IF(OR(B29&gt;0,C29&gt;0),"Acceptable","Check")</f>
        <v>Acceptable</v>
      </c>
      <c r="U29">
        <f>COUNTIF(D:D, "Military - U.S. Army")</f>
        <v>23</v>
      </c>
      <c r="V29">
        <f>AVERAGEIF(C:C,"Fort Myer, Virginia", I:I)</f>
        <v>2</v>
      </c>
      <c r="W29">
        <v>33</v>
      </c>
      <c r="X29" t="str">
        <f>IFERROR(VLOOKUP("FlightNumber", A:D, 4, FALSE), "Flight Not Found")</f>
        <v>Flight Not Found</v>
      </c>
      <c r="Y29" t="str" cm="1">
        <f t="array" ref="Y29">IF(AND(B:B &gt; TIME(6, 0, 0), B:B &lt;= TIME(18, 0, 0)), "Day", "Night")</f>
        <v>Night</v>
      </c>
      <c r="Z29">
        <f>COUNTIFS(D:D, "Military - U.S. Army", C:C, "Fort Myer, Virginia")</f>
        <v>1</v>
      </c>
    </row>
    <row r="30" spans="1:26" x14ac:dyDescent="0.2">
      <c r="A30">
        <v>7375</v>
      </c>
      <c r="C30" t="s">
        <v>122</v>
      </c>
      <c r="D30" t="s">
        <v>104</v>
      </c>
      <c r="F30" t="s">
        <v>105</v>
      </c>
      <c r="G30" t="s">
        <v>123</v>
      </c>
      <c r="I30">
        <v>1</v>
      </c>
      <c r="J30">
        <v>1</v>
      </c>
      <c r="K30">
        <v>0</v>
      </c>
      <c r="M30">
        <f>SUM(B30,C30)</f>
        <v>0</v>
      </c>
      <c r="N30" t="str">
        <f t="shared" si="0"/>
        <v>No</v>
      </c>
      <c r="O30">
        <f>COUNTIF(C:C,"&lt;0")</f>
        <v>0</v>
      </c>
      <c r="P30" t="e">
        <f>SUMIF(#REF!,"&gt;"&amp;AVERAGE(#REF!))</f>
        <v>#REF!</v>
      </c>
      <c r="Q30">
        <f t="shared" si="1"/>
        <v>27.565026697177728</v>
      </c>
      <c r="R30" t="str">
        <f>CONCATENATE("ID-",A30,"-",E30)</f>
        <v>ID-7375-</v>
      </c>
      <c r="S30">
        <f>INDEX(B:B,MATCH(A30,A:A,0))</f>
        <v>0</v>
      </c>
      <c r="T30" t="str">
        <f>IF(OR(B30&gt;0,C30&gt;0),"Acceptable","Check")</f>
        <v>Acceptable</v>
      </c>
      <c r="U30">
        <f>COUNTIF(D:D, "Military - U.S. Army")</f>
        <v>23</v>
      </c>
      <c r="V30">
        <f>AVERAGEIF(C:C,"Fort Myer, Virginia", I:I)</f>
        <v>2</v>
      </c>
      <c r="W30">
        <v>2</v>
      </c>
      <c r="X30" t="str">
        <f>IFERROR(VLOOKUP("FlightNumber", A:D, 4, FALSE), "Flight Not Found")</f>
        <v>Flight Not Found</v>
      </c>
      <c r="Y30" t="str" cm="1">
        <f t="array" ref="Y30">IF(AND(B:B &gt; TIME(6, 0, 0), B:B &lt;= TIME(18, 0, 0)), "Day", "Night")</f>
        <v>Night</v>
      </c>
      <c r="Z30">
        <f>COUNTIFS(D:D, "Military - U.S. Army", C:C, "Fort Myer, Virginia")</f>
        <v>1</v>
      </c>
    </row>
    <row r="31" spans="1:26" x14ac:dyDescent="0.2">
      <c r="A31">
        <v>7395</v>
      </c>
      <c r="C31" t="s">
        <v>124</v>
      </c>
      <c r="D31" t="s">
        <v>104</v>
      </c>
      <c r="F31" t="s">
        <v>105</v>
      </c>
      <c r="G31" t="s">
        <v>125</v>
      </c>
      <c r="I31">
        <v>1</v>
      </c>
      <c r="J31">
        <v>1</v>
      </c>
      <c r="K31">
        <v>0</v>
      </c>
      <c r="M31">
        <f>SUM(B31,C31)</f>
        <v>0</v>
      </c>
      <c r="N31" t="str">
        <f t="shared" si="0"/>
        <v>No</v>
      </c>
      <c r="O31">
        <f>COUNTIF(C:C,"&lt;0")</f>
        <v>0</v>
      </c>
      <c r="P31" t="e">
        <f>SUMIF(#REF!,"&gt;"&amp;AVERAGE(#REF!))</f>
        <v>#REF!</v>
      </c>
      <c r="Q31">
        <f t="shared" si="1"/>
        <v>27.565026697177728</v>
      </c>
      <c r="R31" t="str">
        <f>CONCATENATE("ID-",A31,"-",E31)</f>
        <v>ID-7395-</v>
      </c>
      <c r="S31">
        <f>INDEX(B:B,MATCH(A31,A:A,0))</f>
        <v>0</v>
      </c>
      <c r="T31" t="str">
        <f>IF(OR(B31&gt;0,C31&gt;0),"Acceptable","Check")</f>
        <v>Acceptable</v>
      </c>
      <c r="U31">
        <f>COUNTIF(D:D, "Military - U.S. Army")</f>
        <v>23</v>
      </c>
      <c r="V31">
        <f>AVERAGEIF(C:C,"Fort Myer, Virginia", I:I)</f>
        <v>2</v>
      </c>
      <c r="W31">
        <v>22</v>
      </c>
      <c r="X31" t="str">
        <f>IFERROR(VLOOKUP("FlightNumber", A:D, 4, FALSE), "Flight Not Found")</f>
        <v>Flight Not Found</v>
      </c>
      <c r="Y31" t="str" cm="1">
        <f t="array" ref="Y31">IF(AND(B:B &gt; TIME(6, 0, 0), B:B &lt;= TIME(18, 0, 0)), "Day", "Night")</f>
        <v>Night</v>
      </c>
      <c r="Z31">
        <f>COUNTIFS(D:D, "Military - U.S. Army", C:C, "Fort Myer, Virginia")</f>
        <v>1</v>
      </c>
    </row>
    <row r="32" spans="1:26" x14ac:dyDescent="0.2">
      <c r="A32">
        <v>7406</v>
      </c>
      <c r="C32" t="s">
        <v>124</v>
      </c>
      <c r="D32" t="s">
        <v>104</v>
      </c>
      <c r="F32" t="s">
        <v>115</v>
      </c>
      <c r="G32" t="s">
        <v>126</v>
      </c>
      <c r="I32">
        <v>2</v>
      </c>
      <c r="J32">
        <v>1</v>
      </c>
      <c r="K32">
        <v>0</v>
      </c>
      <c r="M32">
        <f>SUM(B32,C32)</f>
        <v>0</v>
      </c>
      <c r="N32" t="str">
        <f t="shared" si="0"/>
        <v>No</v>
      </c>
      <c r="O32">
        <f>COUNTIF(C:C,"&lt;0")</f>
        <v>0</v>
      </c>
      <c r="P32" t="e">
        <f>SUMIF(#REF!,"&gt;"&amp;AVERAGE(#REF!))</f>
        <v>#REF!</v>
      </c>
      <c r="Q32">
        <f t="shared" si="1"/>
        <v>27.565026697177728</v>
      </c>
      <c r="R32" t="str">
        <f>CONCATENATE("ID-",A32,"-",E32)</f>
        <v>ID-7406-</v>
      </c>
      <c r="S32">
        <f>INDEX(B:B,MATCH(A32,A:A,0))</f>
        <v>0</v>
      </c>
      <c r="T32" t="str">
        <f>IF(OR(B32&gt;0,C32&gt;0),"Acceptable","Check")</f>
        <v>Acceptable</v>
      </c>
      <c r="U32">
        <f>COUNTIF(D:D, "Military - U.S. Army")</f>
        <v>23</v>
      </c>
      <c r="V32">
        <f>AVERAGEIF(C:C,"Fort Myer, Virginia", I:I)</f>
        <v>2</v>
      </c>
      <c r="W32">
        <v>1</v>
      </c>
      <c r="X32" t="str">
        <f>IFERROR(VLOOKUP("FlightNumber", A:D, 4, FALSE), "Flight Not Found")</f>
        <v>Flight Not Found</v>
      </c>
      <c r="Y32" t="str" cm="1">
        <f t="array" ref="Y32">IF(AND(B:B &gt; TIME(6, 0, 0), B:B &lt;= TIME(18, 0, 0)), "Day", "Night")</f>
        <v>Night</v>
      </c>
      <c r="Z32">
        <f>COUNTIFS(D:D, "Military - U.S. Army", C:C, "Fort Myer, Virginia")</f>
        <v>1</v>
      </c>
    </row>
    <row r="33" spans="1:26" x14ac:dyDescent="0.2">
      <c r="A33">
        <v>7407</v>
      </c>
      <c r="C33" t="s">
        <v>127</v>
      </c>
      <c r="D33" t="s">
        <v>104</v>
      </c>
      <c r="F33" t="s">
        <v>128</v>
      </c>
      <c r="G33" t="s">
        <v>129</v>
      </c>
      <c r="I33">
        <v>2</v>
      </c>
      <c r="J33">
        <v>1</v>
      </c>
      <c r="K33">
        <v>0</v>
      </c>
      <c r="M33">
        <f>SUM(B33,C33)</f>
        <v>0</v>
      </c>
      <c r="N33" t="str">
        <f t="shared" si="0"/>
        <v>No</v>
      </c>
      <c r="O33">
        <f>COUNTIF(C:C,"&lt;0")</f>
        <v>0</v>
      </c>
      <c r="P33" t="e">
        <f>SUMIF(#REF!,"&gt;"&amp;AVERAGE(#REF!))</f>
        <v>#REF!</v>
      </c>
      <c r="Q33">
        <f t="shared" si="1"/>
        <v>27.565026697177728</v>
      </c>
      <c r="R33" t="str">
        <f>CONCATENATE("ID-",A33,"-",E33)</f>
        <v>ID-7407-</v>
      </c>
      <c r="S33">
        <f>INDEX(B:B,MATCH(A33,A:A,0))</f>
        <v>0</v>
      </c>
      <c r="T33" t="str">
        <f>IF(OR(B33&gt;0,C33&gt;0),"Acceptable","Check")</f>
        <v>Acceptable</v>
      </c>
      <c r="U33">
        <f>COUNTIF(D:D, "Military - U.S. Army")</f>
        <v>23</v>
      </c>
      <c r="V33">
        <f>AVERAGEIF(C:C,"Fort Myer, Virginia", I:I)</f>
        <v>2</v>
      </c>
      <c r="W33">
        <v>3</v>
      </c>
      <c r="X33" t="str">
        <f>IFERROR(VLOOKUP("FlightNumber", A:D, 4, FALSE), "Flight Not Found")</f>
        <v>Flight Not Found</v>
      </c>
      <c r="Y33" t="str" cm="1">
        <f t="array" ref="Y33">IF(AND(B:B &gt; TIME(6, 0, 0), B:B &lt;= TIME(18, 0, 0)), "Day", "Night")</f>
        <v>Night</v>
      </c>
      <c r="Z33">
        <f>COUNTIFS(D:D, "Military - U.S. Army", C:C, "Fort Myer, Virginia")</f>
        <v>1</v>
      </c>
    </row>
    <row r="34" spans="1:26" x14ac:dyDescent="0.2">
      <c r="A34">
        <v>7438</v>
      </c>
      <c r="C34" t="s">
        <v>130</v>
      </c>
      <c r="D34" t="s">
        <v>104</v>
      </c>
      <c r="F34" t="s">
        <v>105</v>
      </c>
      <c r="G34" t="s">
        <v>131</v>
      </c>
      <c r="I34">
        <v>2</v>
      </c>
      <c r="J34">
        <v>1</v>
      </c>
      <c r="K34">
        <v>0</v>
      </c>
      <c r="M34">
        <f>SUM(B34,C34)</f>
        <v>0</v>
      </c>
      <c r="N34" t="str">
        <f t="shared" si="0"/>
        <v>No</v>
      </c>
      <c r="O34">
        <f>COUNTIF(C:C,"&lt;0")</f>
        <v>0</v>
      </c>
      <c r="P34" t="e">
        <f>SUMIF(#REF!,"&gt;"&amp;AVERAGE(#REF!))</f>
        <v>#REF!</v>
      </c>
      <c r="Q34">
        <f t="shared" si="1"/>
        <v>27.565026697177728</v>
      </c>
      <c r="R34" t="str">
        <f>CONCATENATE("ID-",A34,"-",E34)</f>
        <v>ID-7438-</v>
      </c>
      <c r="S34">
        <f>INDEX(B:B,MATCH(A34,A:A,0))</f>
        <v>0</v>
      </c>
      <c r="T34" t="str">
        <f>IF(OR(B34&gt;0,C34&gt;0),"Acceptable","Check")</f>
        <v>Acceptable</v>
      </c>
      <c r="U34">
        <f>COUNTIF(D:D, "Military - U.S. Army")</f>
        <v>23</v>
      </c>
      <c r="V34">
        <f>AVERAGEIF(C:C,"Fort Myer, Virginia", I:I)</f>
        <v>2</v>
      </c>
      <c r="W34">
        <v>6</v>
      </c>
      <c r="X34" t="str">
        <f>IFERROR(VLOOKUP("FlightNumber", A:D, 4, FALSE), "Flight Not Found")</f>
        <v>Flight Not Found</v>
      </c>
      <c r="Y34" t="str" cm="1">
        <f t="array" ref="Y34">IF(AND(B:B &gt; TIME(6, 0, 0), B:B &lt;= TIME(18, 0, 0)), "Day", "Night")</f>
        <v>Night</v>
      </c>
      <c r="Z34">
        <f>COUNTIFS(D:D, "Military - U.S. Army", C:C, "Fort Myer, Virginia")</f>
        <v>1</v>
      </c>
    </row>
    <row r="35" spans="1:26" x14ac:dyDescent="0.2">
      <c r="A35">
        <v>7463</v>
      </c>
      <c r="C35" t="s">
        <v>107</v>
      </c>
      <c r="D35" t="s">
        <v>104</v>
      </c>
      <c r="F35" t="s">
        <v>105</v>
      </c>
      <c r="G35" t="s">
        <v>132</v>
      </c>
      <c r="I35">
        <v>1</v>
      </c>
      <c r="J35">
        <v>1</v>
      </c>
      <c r="K35">
        <v>0</v>
      </c>
      <c r="M35">
        <f>SUM(B35,C35)</f>
        <v>0</v>
      </c>
      <c r="N35" t="str">
        <f t="shared" si="0"/>
        <v>No</v>
      </c>
      <c r="O35">
        <f>COUNTIF(C:C,"&lt;0")</f>
        <v>0</v>
      </c>
      <c r="P35" t="e">
        <f>SUMIF(#REF!,"&gt;"&amp;AVERAGE(#REF!))</f>
        <v>#REF!</v>
      </c>
      <c r="Q35">
        <f t="shared" si="1"/>
        <v>27.565026697177728</v>
      </c>
      <c r="R35" t="str">
        <f>CONCATENATE("ID-",A35,"-",E35)</f>
        <v>ID-7463-</v>
      </c>
      <c r="S35">
        <f>INDEX(B:B,MATCH(A35,A:A,0))</f>
        <v>0</v>
      </c>
      <c r="T35" t="str">
        <f>IF(OR(B35&gt;0,C35&gt;0),"Acceptable","Check")</f>
        <v>Acceptable</v>
      </c>
      <c r="U35">
        <f>COUNTIF(D:D, "Military - U.S. Army")</f>
        <v>23</v>
      </c>
      <c r="V35">
        <f>AVERAGEIF(C:C,"Fort Myer, Virginia", I:I)</f>
        <v>2</v>
      </c>
      <c r="W35">
        <v>9</v>
      </c>
      <c r="X35" t="str">
        <f>IFERROR(VLOOKUP("FlightNumber", A:D, 4, FALSE), "Flight Not Found")</f>
        <v>Flight Not Found</v>
      </c>
      <c r="Y35" t="str" cm="1">
        <f t="array" ref="Y35">IF(AND(B:B &gt; TIME(6, 0, 0), B:B &lt;= TIME(18, 0, 0)), "Day", "Night")</f>
        <v>Night</v>
      </c>
      <c r="Z35">
        <f>COUNTIFS(D:D, "Military - U.S. Army", C:C, "Fort Myer, Virginia")</f>
        <v>1</v>
      </c>
    </row>
    <row r="36" spans="1:26" x14ac:dyDescent="0.2">
      <c r="A36">
        <v>7534</v>
      </c>
      <c r="C36" t="s">
        <v>133</v>
      </c>
      <c r="D36" t="s">
        <v>134</v>
      </c>
      <c r="F36" t="s">
        <v>135</v>
      </c>
      <c r="G36" t="s">
        <v>136</v>
      </c>
      <c r="I36">
        <v>1</v>
      </c>
      <c r="J36">
        <v>1</v>
      </c>
      <c r="K36">
        <v>0</v>
      </c>
      <c r="M36">
        <f>SUM(B36,C36)</f>
        <v>0</v>
      </c>
      <c r="N36" t="str">
        <f t="shared" si="0"/>
        <v>No</v>
      </c>
      <c r="O36">
        <f>COUNTIF(C:C,"&lt;0")</f>
        <v>0</v>
      </c>
      <c r="P36" t="e">
        <f>SUMIF(#REF!,"&gt;"&amp;AVERAGE(#REF!))</f>
        <v>#REF!</v>
      </c>
      <c r="Q36">
        <f t="shared" si="1"/>
        <v>27.565026697177728</v>
      </c>
      <c r="R36" t="str">
        <f>CONCATENATE("ID-",A36,"-",E36)</f>
        <v>ID-7534-</v>
      </c>
      <c r="S36">
        <f>INDEX(B:B,MATCH(A36,A:A,0))</f>
        <v>0</v>
      </c>
      <c r="T36" t="str">
        <f>IF(OR(B36&gt;0,C36&gt;0),"Acceptable","Check")</f>
        <v>Acceptable</v>
      </c>
      <c r="U36">
        <f>COUNTIF(D:D, "Military - U.S. Army")</f>
        <v>23</v>
      </c>
      <c r="V36">
        <f>AVERAGEIF(C:C,"Fort Myer, Virginia", I:I)</f>
        <v>2</v>
      </c>
      <c r="W36">
        <v>1</v>
      </c>
      <c r="X36" t="str">
        <f>IFERROR(VLOOKUP("FlightNumber", A:D, 4, FALSE), "Flight Not Found")</f>
        <v>Flight Not Found</v>
      </c>
      <c r="Y36" t="str" cm="1">
        <f t="array" ref="Y36">IF(AND(B:B &gt; TIME(6, 0, 0), B:B &lt;= TIME(18, 0, 0)), "Day", "Night")</f>
        <v>Night</v>
      </c>
      <c r="Z36">
        <f>COUNTIFS(D:D, "Military - U.S. Army", C:C, "Fort Myer, Virginia")</f>
        <v>1</v>
      </c>
    </row>
    <row r="37" spans="1:26" x14ac:dyDescent="0.2">
      <c r="A37">
        <v>7534</v>
      </c>
      <c r="C37" t="s">
        <v>137</v>
      </c>
      <c r="D37" t="s">
        <v>104</v>
      </c>
      <c r="F37" t="s">
        <v>105</v>
      </c>
      <c r="G37" t="s">
        <v>138</v>
      </c>
      <c r="I37">
        <v>1</v>
      </c>
      <c r="J37">
        <v>1</v>
      </c>
      <c r="K37">
        <v>0</v>
      </c>
      <c r="M37">
        <f>SUM(B37,C37)</f>
        <v>0</v>
      </c>
      <c r="N37" t="str">
        <f t="shared" si="0"/>
        <v>No</v>
      </c>
      <c r="O37">
        <f>COUNTIF(C:C,"&lt;0")</f>
        <v>0</v>
      </c>
      <c r="P37" t="e">
        <f>SUMIF(#REF!,"&gt;"&amp;AVERAGE(#REF!))</f>
        <v>#REF!</v>
      </c>
      <c r="Q37">
        <f t="shared" si="1"/>
        <v>27.565026697177728</v>
      </c>
      <c r="R37" t="str">
        <f>CONCATENATE("ID-",A37,"-",E37)</f>
        <v>ID-7534-</v>
      </c>
      <c r="S37">
        <f>INDEX(B:B,MATCH(A37,A:A,0))</f>
        <v>0</v>
      </c>
      <c r="T37" t="str">
        <f>IF(OR(B37&gt;0,C37&gt;0),"Acceptable","Check")</f>
        <v>Acceptable</v>
      </c>
      <c r="U37">
        <f>COUNTIF(D:D, "Military - U.S. Army")</f>
        <v>23</v>
      </c>
      <c r="V37">
        <f>AVERAGEIF(C:C,"Fort Myer, Virginia", I:I)</f>
        <v>2</v>
      </c>
      <c r="W37">
        <v>1</v>
      </c>
      <c r="X37" t="str">
        <f>IFERROR(VLOOKUP("FlightNumber", A:D, 4, FALSE), "Flight Not Found")</f>
        <v>Flight Not Found</v>
      </c>
      <c r="Y37" t="str" cm="1">
        <f t="array" ref="Y37">IF(AND(B:B &gt; TIME(6, 0, 0), B:B &lt;= TIME(18, 0, 0)), "Day", "Night")</f>
        <v>Night</v>
      </c>
      <c r="Z37">
        <f>COUNTIFS(D:D, "Military - U.S. Army", C:C, "Fort Myer, Virginia")</f>
        <v>1</v>
      </c>
    </row>
    <row r="38" spans="1:26" x14ac:dyDescent="0.2">
      <c r="A38">
        <v>7550</v>
      </c>
      <c r="C38" t="s">
        <v>139</v>
      </c>
      <c r="D38" t="s">
        <v>104</v>
      </c>
      <c r="F38" t="s">
        <v>140</v>
      </c>
      <c r="G38" t="s">
        <v>141</v>
      </c>
      <c r="I38">
        <v>2</v>
      </c>
      <c r="J38">
        <v>2</v>
      </c>
      <c r="K38">
        <v>0</v>
      </c>
      <c r="M38">
        <f>SUM(B38,C38)</f>
        <v>0</v>
      </c>
      <c r="N38" t="str">
        <f t="shared" si="0"/>
        <v>No</v>
      </c>
      <c r="O38">
        <f>COUNTIF(C:C,"&lt;0")</f>
        <v>0</v>
      </c>
      <c r="P38" t="e">
        <f>SUMIF(#REF!,"&gt;"&amp;AVERAGE(#REF!))</f>
        <v>#REF!</v>
      </c>
      <c r="Q38">
        <f t="shared" si="1"/>
        <v>27.565026697177728</v>
      </c>
      <c r="R38" t="str">
        <f>CONCATENATE("ID-",A38,"-",E38)</f>
        <v>ID-7550-</v>
      </c>
      <c r="S38">
        <f>INDEX(B:B,MATCH(A38,A:A,0))</f>
        <v>0</v>
      </c>
      <c r="T38" t="str">
        <f>IF(OR(B38&gt;0,C38&gt;0),"Acceptable","Check")</f>
        <v>Acceptable</v>
      </c>
      <c r="U38">
        <f>COUNTIF(D:D, "Military - U.S. Army")</f>
        <v>23</v>
      </c>
      <c r="V38">
        <f>AVERAGEIF(C:C,"Fort Myer, Virginia", I:I)</f>
        <v>2</v>
      </c>
      <c r="W38">
        <v>65</v>
      </c>
      <c r="X38" t="str">
        <f>IFERROR(VLOOKUP("FlightNumber", A:D, 4, FALSE), "Flight Not Found")</f>
        <v>Flight Not Found</v>
      </c>
      <c r="Y38" t="str" cm="1">
        <f t="array" ref="Y38">IF(AND(B:B &gt; TIME(6, 0, 0), B:B &lt;= TIME(18, 0, 0)), "Day", "Night")</f>
        <v>Night</v>
      </c>
      <c r="Z38">
        <f>COUNTIFS(D:D, "Military - U.S. Army", C:C, "Fort Myer, Virginia")</f>
        <v>1</v>
      </c>
    </row>
    <row r="39" spans="1:26" x14ac:dyDescent="0.2">
      <c r="A39">
        <v>7564</v>
      </c>
      <c r="C39" t="s">
        <v>142</v>
      </c>
      <c r="D39" t="s">
        <v>104</v>
      </c>
      <c r="F39" t="s">
        <v>143</v>
      </c>
      <c r="G39" t="s">
        <v>144</v>
      </c>
      <c r="I39">
        <v>2</v>
      </c>
      <c r="J39">
        <v>2</v>
      </c>
      <c r="K39">
        <v>0</v>
      </c>
      <c r="M39">
        <f>SUM(B39,C39)</f>
        <v>0</v>
      </c>
      <c r="N39" t="str">
        <f t="shared" si="0"/>
        <v>No</v>
      </c>
      <c r="O39">
        <f>COUNTIF(C:C,"&lt;0")</f>
        <v>0</v>
      </c>
      <c r="P39" t="e">
        <f>SUMIF(#REF!,"&gt;"&amp;AVERAGE(#REF!))</f>
        <v>#REF!</v>
      </c>
      <c r="Q39">
        <f t="shared" si="1"/>
        <v>27.565026697177728</v>
      </c>
      <c r="R39" t="str">
        <f>CONCATENATE("ID-",A39,"-",E39)</f>
        <v>ID-7564-</v>
      </c>
      <c r="S39">
        <f>INDEX(B:B,MATCH(A39,A:A,0))</f>
        <v>0</v>
      </c>
      <c r="T39" t="str">
        <f>IF(OR(B39&gt;0,C39&gt;0),"Acceptable","Check")</f>
        <v>Acceptable</v>
      </c>
      <c r="U39">
        <f>COUNTIF(D:D, "Military - U.S. Army")</f>
        <v>23</v>
      </c>
      <c r="V39">
        <f>AVERAGEIF(C:C,"Fort Myer, Virginia", I:I)</f>
        <v>2</v>
      </c>
      <c r="W39">
        <v>6</v>
      </c>
      <c r="X39" t="str">
        <f>IFERROR(VLOOKUP("FlightNumber", A:D, 4, FALSE), "Flight Not Found")</f>
        <v>Flight Not Found</v>
      </c>
      <c r="Y39" t="str" cm="1">
        <f t="array" ref="Y39">IF(AND(B:B &gt; TIME(6, 0, 0), B:B &lt;= TIME(18, 0, 0)), "Day", "Night")</f>
        <v>Night</v>
      </c>
      <c r="Z39">
        <f>COUNTIFS(D:D, "Military - U.S. Army", C:C, "Fort Myer, Virginia")</f>
        <v>1</v>
      </c>
    </row>
    <row r="40" spans="1:26" x14ac:dyDescent="0.2">
      <c r="A40">
        <v>7576</v>
      </c>
      <c r="C40" t="s">
        <v>145</v>
      </c>
      <c r="D40" t="s">
        <v>104</v>
      </c>
      <c r="F40" t="s">
        <v>105</v>
      </c>
      <c r="G40" t="s">
        <v>146</v>
      </c>
      <c r="I40">
        <v>1</v>
      </c>
      <c r="J40">
        <v>1</v>
      </c>
      <c r="K40">
        <v>0</v>
      </c>
      <c r="M40">
        <f>SUM(B40,C40)</f>
        <v>0</v>
      </c>
      <c r="N40" t="str">
        <f t="shared" si="0"/>
        <v>No</v>
      </c>
      <c r="O40">
        <f>COUNTIF(C:C,"&lt;0")</f>
        <v>0</v>
      </c>
      <c r="P40" t="e">
        <f>SUMIF(#REF!,"&gt;"&amp;AVERAGE(#REF!))</f>
        <v>#REF!</v>
      </c>
      <c r="Q40">
        <f t="shared" si="1"/>
        <v>27.565026697177728</v>
      </c>
      <c r="R40" t="str">
        <f>CONCATENATE("ID-",A40,"-",E40)</f>
        <v>ID-7576-</v>
      </c>
      <c r="S40">
        <f>INDEX(B:B,MATCH(A40,A:A,0))</f>
        <v>0</v>
      </c>
      <c r="T40" t="str">
        <f>IF(OR(B40&gt;0,C40&gt;0),"Acceptable","Check")</f>
        <v>Acceptable</v>
      </c>
      <c r="U40">
        <f>COUNTIF(D:D, "Military - U.S. Army")</f>
        <v>23</v>
      </c>
      <c r="V40">
        <f>AVERAGEIF(C:C,"Fort Myer, Virginia", I:I)</f>
        <v>2</v>
      </c>
      <c r="W40">
        <v>13</v>
      </c>
      <c r="X40" t="str">
        <f>IFERROR(VLOOKUP("FlightNumber", A:D, 4, FALSE), "Flight Not Found")</f>
        <v>Flight Not Found</v>
      </c>
      <c r="Y40" t="str" cm="1">
        <f t="array" ref="Y40">IF(AND(B:B &gt; TIME(6, 0, 0), B:B &lt;= TIME(18, 0, 0)), "Day", "Night")</f>
        <v>Night</v>
      </c>
      <c r="Z40">
        <f>COUNTIFS(D:D, "Military - U.S. Army", C:C, "Fort Myer, Virginia")</f>
        <v>1</v>
      </c>
    </row>
    <row r="41" spans="1:26" x14ac:dyDescent="0.2">
      <c r="A41">
        <v>7581</v>
      </c>
      <c r="C41" t="s">
        <v>147</v>
      </c>
      <c r="D41" t="s">
        <v>148</v>
      </c>
      <c r="F41" t="s">
        <v>149</v>
      </c>
      <c r="G41" t="s">
        <v>150</v>
      </c>
      <c r="H41" t="s">
        <v>151</v>
      </c>
      <c r="I41">
        <v>2</v>
      </c>
      <c r="J41">
        <v>2</v>
      </c>
      <c r="K41">
        <v>0</v>
      </c>
      <c r="M41">
        <f>SUM(B41,C41)</f>
        <v>0</v>
      </c>
      <c r="N41" t="str">
        <f t="shared" si="0"/>
        <v>No</v>
      </c>
      <c r="O41">
        <f>COUNTIF(C:C,"&lt;0")</f>
        <v>0</v>
      </c>
      <c r="P41" t="e">
        <f>SUMIF(#REF!,"&gt;"&amp;AVERAGE(#REF!))</f>
        <v>#REF!</v>
      </c>
      <c r="Q41">
        <f t="shared" si="1"/>
        <v>27.565026697177728</v>
      </c>
      <c r="R41" t="str">
        <f>CONCATENATE("ID-",A41,"-",E41)</f>
        <v>ID-7581-</v>
      </c>
      <c r="S41">
        <f>INDEX(B:B,MATCH(A41,A:A,0))</f>
        <v>0</v>
      </c>
      <c r="T41" t="str">
        <f>IF(OR(B41&gt;0,C41&gt;0),"Acceptable","Check")</f>
        <v>Acceptable</v>
      </c>
      <c r="U41">
        <f>COUNTIF(D:D, "Military - U.S. Army")</f>
        <v>23</v>
      </c>
      <c r="V41">
        <f>AVERAGEIF(C:C,"Fort Myer, Virginia", I:I)</f>
        <v>2</v>
      </c>
      <c r="W41">
        <v>8</v>
      </c>
      <c r="X41" t="str">
        <f>IFERROR(VLOOKUP("FlightNumber", A:D, 4, FALSE), "Flight Not Found")</f>
        <v>Flight Not Found</v>
      </c>
      <c r="Y41" t="str" cm="1">
        <f t="array" ref="Y41">IF(AND(B:B &gt; TIME(6, 0, 0), B:B &lt;= TIME(18, 0, 0)), "Day", "Night")</f>
        <v>Night</v>
      </c>
      <c r="Z41">
        <f>COUNTIFS(D:D, "Military - U.S. Army", C:C, "Fort Myer, Virginia")</f>
        <v>1</v>
      </c>
    </row>
    <row r="42" spans="1:26" x14ac:dyDescent="0.2">
      <c r="A42">
        <v>7584</v>
      </c>
      <c r="C42" t="s">
        <v>152</v>
      </c>
      <c r="D42" t="s">
        <v>148</v>
      </c>
      <c r="F42" t="s">
        <v>153</v>
      </c>
      <c r="G42" t="s">
        <v>154</v>
      </c>
      <c r="H42" t="s">
        <v>155</v>
      </c>
      <c r="I42">
        <v>2</v>
      </c>
      <c r="J42">
        <v>2</v>
      </c>
      <c r="K42">
        <v>0</v>
      </c>
      <c r="L42" t="s">
        <v>156</v>
      </c>
      <c r="M42">
        <f>SUM(B42,C42)</f>
        <v>0</v>
      </c>
      <c r="N42" t="str">
        <f t="shared" si="0"/>
        <v>No</v>
      </c>
      <c r="O42">
        <f>COUNTIF(C:C,"&lt;0")</f>
        <v>0</v>
      </c>
      <c r="P42" t="e">
        <f>SUMIF(#REF!,"&gt;"&amp;AVERAGE(#REF!))</f>
        <v>#REF!</v>
      </c>
      <c r="Q42">
        <f t="shared" si="1"/>
        <v>27.565026697177728</v>
      </c>
      <c r="R42" t="str">
        <f>CONCATENATE("ID-",A42,"-",E42)</f>
        <v>ID-7584-</v>
      </c>
      <c r="S42">
        <f>INDEX(B:B,MATCH(A42,A:A,0))</f>
        <v>0</v>
      </c>
      <c r="T42" t="str">
        <f>IF(OR(B42&gt;0,C42&gt;0),"Acceptable","Check")</f>
        <v>Acceptable</v>
      </c>
      <c r="U42">
        <f>COUNTIF(D:D, "Military - U.S. Army")</f>
        <v>23</v>
      </c>
      <c r="V42">
        <f>AVERAGEIF(C:C,"Fort Myer, Virginia", I:I)</f>
        <v>2</v>
      </c>
      <c r="W42">
        <v>6</v>
      </c>
      <c r="X42" t="str">
        <f>IFERROR(VLOOKUP("FlightNumber", A:D, 4, FALSE), "Flight Not Found")</f>
        <v>Flight Not Found</v>
      </c>
      <c r="Y42" t="str" cm="1">
        <f t="array" ref="Y42">IF(AND(B:B &gt; TIME(6, 0, 0), B:B &lt;= TIME(18, 0, 0)), "Day", "Night")</f>
        <v>Night</v>
      </c>
      <c r="Z42">
        <f>COUNTIFS(D:D, "Military - U.S. Army", C:C, "Fort Myer, Virginia")</f>
        <v>1</v>
      </c>
    </row>
    <row r="43" spans="1:26" x14ac:dyDescent="0.2">
      <c r="A43">
        <v>7594</v>
      </c>
      <c r="C43" t="s">
        <v>157</v>
      </c>
      <c r="D43" t="s">
        <v>104</v>
      </c>
      <c r="F43" t="s">
        <v>105</v>
      </c>
      <c r="G43" t="s">
        <v>158</v>
      </c>
      <c r="I43">
        <v>1</v>
      </c>
      <c r="J43">
        <v>1</v>
      </c>
      <c r="K43">
        <v>0</v>
      </c>
      <c r="M43">
        <f>SUM(B43,C43)</f>
        <v>0</v>
      </c>
      <c r="N43" t="str">
        <f t="shared" si="0"/>
        <v>No</v>
      </c>
      <c r="O43">
        <f>COUNTIF(C:C,"&lt;0")</f>
        <v>0</v>
      </c>
      <c r="P43" t="e">
        <f>SUMIF(#REF!,"&gt;"&amp;AVERAGE(#REF!))</f>
        <v>#REF!</v>
      </c>
      <c r="Q43">
        <f t="shared" si="1"/>
        <v>27.565026697177728</v>
      </c>
      <c r="R43" t="str">
        <f>CONCATENATE("ID-",A43,"-",E43)</f>
        <v>ID-7594-</v>
      </c>
      <c r="S43">
        <f>INDEX(B:B,MATCH(A43,A:A,0))</f>
        <v>0</v>
      </c>
      <c r="T43" t="str">
        <f>IF(OR(B43&gt;0,C43&gt;0),"Acceptable","Check")</f>
        <v>Acceptable</v>
      </c>
      <c r="U43">
        <f>COUNTIF(D:D, "Military - U.S. Army")</f>
        <v>23</v>
      </c>
      <c r="V43">
        <f>AVERAGEIF(C:C,"Fort Myer, Virginia", I:I)</f>
        <v>2</v>
      </c>
      <c r="W43">
        <v>1</v>
      </c>
      <c r="X43" t="str">
        <f>IFERROR(VLOOKUP("FlightNumber", A:D, 4, FALSE), "Flight Not Found")</f>
        <v>Flight Not Found</v>
      </c>
      <c r="Y43" t="str" cm="1">
        <f t="array" ref="Y43">IF(AND(B:B &gt; TIME(6, 0, 0), B:B &lt;= TIME(18, 0, 0)), "Day", "Night")</f>
        <v>Night</v>
      </c>
      <c r="Z43">
        <f>COUNTIFS(D:D, "Military - U.S. Army", C:C, "Fort Myer, Virginia")</f>
        <v>1</v>
      </c>
    </row>
    <row r="44" spans="1:26" x14ac:dyDescent="0.2">
      <c r="A44">
        <v>7617</v>
      </c>
      <c r="C44" t="s">
        <v>159</v>
      </c>
      <c r="D44" t="s">
        <v>104</v>
      </c>
      <c r="F44" t="s">
        <v>105</v>
      </c>
      <c r="H44" t="s">
        <v>160</v>
      </c>
      <c r="I44">
        <v>1</v>
      </c>
      <c r="J44">
        <v>1</v>
      </c>
      <c r="K44">
        <v>0</v>
      </c>
      <c r="M44">
        <f>SUM(B44,C44)</f>
        <v>0</v>
      </c>
      <c r="N44" t="str">
        <f t="shared" si="0"/>
        <v>No</v>
      </c>
      <c r="O44">
        <f>COUNTIF(C:C,"&lt;0")</f>
        <v>0</v>
      </c>
      <c r="P44" t="e">
        <f>SUMIF(#REF!,"&gt;"&amp;AVERAGE(#REF!))</f>
        <v>#REF!</v>
      </c>
      <c r="Q44">
        <f t="shared" si="1"/>
        <v>27.565026697177728</v>
      </c>
      <c r="R44" t="str">
        <f>CONCATENATE("ID-",A44,"-",E44)</f>
        <v>ID-7617-</v>
      </c>
      <c r="S44">
        <f>INDEX(B:B,MATCH(A44,A:A,0))</f>
        <v>0</v>
      </c>
      <c r="T44" t="str">
        <f>IF(OR(B44&gt;0,C44&gt;0),"Acceptable","Check")</f>
        <v>Acceptable</v>
      </c>
      <c r="U44">
        <f>COUNTIF(D:D, "Military - U.S. Army")</f>
        <v>23</v>
      </c>
      <c r="V44">
        <f>AVERAGEIF(C:C,"Fort Myer, Virginia", I:I)</f>
        <v>2</v>
      </c>
      <c r="W44">
        <v>4</v>
      </c>
      <c r="X44" t="str">
        <f>IFERROR(VLOOKUP("FlightNumber", A:D, 4, FALSE), "Flight Not Found")</f>
        <v>Flight Not Found</v>
      </c>
      <c r="Y44" t="str" cm="1">
        <f t="array" ref="Y44">IF(AND(B:B &gt; TIME(6, 0, 0), B:B &lt;= TIME(18, 0, 0)), "Day", "Night")</f>
        <v>Night</v>
      </c>
      <c r="Z44">
        <f>COUNTIFS(D:D, "Military - U.S. Army", C:C, "Fort Myer, Virginia")</f>
        <v>1</v>
      </c>
    </row>
    <row r="45" spans="1:26" x14ac:dyDescent="0.2">
      <c r="A45">
        <v>7654</v>
      </c>
      <c r="C45" t="s">
        <v>161</v>
      </c>
      <c r="D45" t="s">
        <v>162</v>
      </c>
      <c r="F45" t="s">
        <v>163</v>
      </c>
      <c r="G45" t="s">
        <v>164</v>
      </c>
      <c r="H45" t="s">
        <v>165</v>
      </c>
      <c r="I45">
        <v>8</v>
      </c>
      <c r="J45">
        <v>4</v>
      </c>
      <c r="K45">
        <v>0</v>
      </c>
      <c r="L45" t="s">
        <v>166</v>
      </c>
      <c r="M45">
        <f>SUM(B45,C45)</f>
        <v>0</v>
      </c>
      <c r="N45" t="str">
        <f t="shared" si="0"/>
        <v>No</v>
      </c>
      <c r="O45">
        <f>COUNTIF(C:C,"&lt;0")</f>
        <v>0</v>
      </c>
      <c r="P45" t="e">
        <f>SUMIF(#REF!,"&gt;"&amp;AVERAGE(#REF!))</f>
        <v>#REF!</v>
      </c>
      <c r="Q45">
        <f t="shared" si="1"/>
        <v>27.565026697177728</v>
      </c>
      <c r="R45" t="str">
        <f>CONCATENATE("ID-",A45,"-",E45)</f>
        <v>ID-7654-</v>
      </c>
      <c r="S45">
        <f>INDEX(B:B,MATCH(A45,A:A,0))</f>
        <v>0</v>
      </c>
      <c r="T45" t="str">
        <f>IF(OR(B45&gt;0,C45&gt;0),"Acceptable","Check")</f>
        <v>Acceptable</v>
      </c>
      <c r="U45">
        <f>COUNTIF(D:D, "Military - U.S. Army")</f>
        <v>23</v>
      </c>
      <c r="V45">
        <f>AVERAGEIF(C:C,"Fort Myer, Virginia", I:I)</f>
        <v>2</v>
      </c>
      <c r="W45">
        <v>9</v>
      </c>
      <c r="X45" t="str">
        <f>IFERROR(VLOOKUP("FlightNumber", A:D, 4, FALSE), "Flight Not Found")</f>
        <v>Flight Not Found</v>
      </c>
      <c r="Y45" t="str" cm="1">
        <f t="array" ref="Y45">IF(AND(B:B &gt; TIME(6, 0, 0), B:B &lt;= TIME(18, 0, 0)), "Day", "Night")</f>
        <v>Night</v>
      </c>
      <c r="Z45">
        <f>COUNTIFS(D:D, "Military - U.S. Army", C:C, "Fort Myer, Virginia")</f>
        <v>1</v>
      </c>
    </row>
    <row r="46" spans="1:26" x14ac:dyDescent="0.2">
      <c r="A46">
        <v>7664</v>
      </c>
      <c r="C46" t="s">
        <v>167</v>
      </c>
      <c r="D46" t="s">
        <v>168</v>
      </c>
      <c r="F46" t="s">
        <v>153</v>
      </c>
      <c r="G46" t="s">
        <v>169</v>
      </c>
      <c r="I46">
        <v>1</v>
      </c>
      <c r="J46">
        <v>1</v>
      </c>
      <c r="K46">
        <v>0</v>
      </c>
      <c r="M46">
        <f>SUM(B46,C46)</f>
        <v>0</v>
      </c>
      <c r="N46" t="str">
        <f t="shared" si="0"/>
        <v>No</v>
      </c>
      <c r="O46">
        <f>COUNTIF(C:C,"&lt;0")</f>
        <v>0</v>
      </c>
      <c r="P46" t="e">
        <f>SUMIF(#REF!,"&gt;"&amp;AVERAGE(#REF!))</f>
        <v>#REF!</v>
      </c>
      <c r="Q46">
        <f t="shared" si="1"/>
        <v>27.565026697177728</v>
      </c>
      <c r="R46" t="str">
        <f>CONCATENATE("ID-",A46,"-",E46)</f>
        <v>ID-7664-</v>
      </c>
      <c r="S46">
        <f>INDEX(B:B,MATCH(A46,A:A,0))</f>
        <v>0</v>
      </c>
      <c r="T46" t="str">
        <f>IF(OR(B46&gt;0,C46&gt;0),"Acceptable","Check")</f>
        <v>Acceptable</v>
      </c>
      <c r="U46">
        <f>COUNTIF(D:D, "Military - U.S. Army")</f>
        <v>23</v>
      </c>
      <c r="V46">
        <f>AVERAGEIF(C:C,"Fort Myer, Virginia", I:I)</f>
        <v>2</v>
      </c>
      <c r="W46">
        <v>2</v>
      </c>
      <c r="X46" t="str">
        <f>IFERROR(VLOOKUP("FlightNumber", A:D, 4, FALSE), "Flight Not Found")</f>
        <v>Flight Not Found</v>
      </c>
      <c r="Y46" t="str" cm="1">
        <f t="array" ref="Y46">IF(AND(B:B &gt; TIME(6, 0, 0), B:B &lt;= TIME(18, 0, 0)), "Day", "Night")</f>
        <v>Night</v>
      </c>
      <c r="Z46">
        <f>COUNTIFS(D:D, "Military - U.S. Army", C:C, "Fort Myer, Virginia")</f>
        <v>1</v>
      </c>
    </row>
    <row r="47" spans="1:26" x14ac:dyDescent="0.2">
      <c r="A47">
        <v>7705</v>
      </c>
      <c r="C47" t="s">
        <v>170</v>
      </c>
      <c r="D47" t="s">
        <v>104</v>
      </c>
      <c r="F47" t="s">
        <v>105</v>
      </c>
      <c r="G47" t="s">
        <v>171</v>
      </c>
      <c r="I47">
        <v>1</v>
      </c>
      <c r="J47">
        <v>1</v>
      </c>
      <c r="K47">
        <v>0</v>
      </c>
      <c r="M47">
        <f>SUM(B47,C47)</f>
        <v>0</v>
      </c>
      <c r="N47" t="str">
        <f t="shared" si="0"/>
        <v>No</v>
      </c>
      <c r="O47">
        <f>COUNTIF(C:C,"&lt;0")</f>
        <v>0</v>
      </c>
      <c r="P47" t="e">
        <f>SUMIF(#REF!,"&gt;"&amp;AVERAGE(#REF!))</f>
        <v>#REF!</v>
      </c>
      <c r="Q47">
        <f t="shared" si="1"/>
        <v>27.565026697177728</v>
      </c>
      <c r="R47" t="str">
        <f>CONCATENATE("ID-",A47,"-",E47)</f>
        <v>ID-7705-</v>
      </c>
      <c r="S47">
        <f>INDEX(B:B,MATCH(A47,A:A,0))</f>
        <v>0</v>
      </c>
      <c r="T47" t="str">
        <f>IF(OR(B47&gt;0,C47&gt;0),"Acceptable","Check")</f>
        <v>Acceptable</v>
      </c>
      <c r="U47">
        <f>COUNTIF(D:D, "Military - U.S. Army")</f>
        <v>23</v>
      </c>
      <c r="V47">
        <f>AVERAGEIF(C:C,"Fort Myer, Virginia", I:I)</f>
        <v>2</v>
      </c>
      <c r="W47">
        <v>6</v>
      </c>
      <c r="X47" t="str">
        <f>IFERROR(VLOOKUP("FlightNumber", A:D, 4, FALSE), "Flight Not Found")</f>
        <v>Flight Not Found</v>
      </c>
      <c r="Y47" t="str" cm="1">
        <f t="array" ref="Y47">IF(AND(B:B &gt; TIME(6, 0, 0), B:B &lt;= TIME(18, 0, 0)), "Day", "Night")</f>
        <v>Night</v>
      </c>
      <c r="Z47">
        <f>COUNTIFS(D:D, "Military - U.S. Army", C:C, "Fort Myer, Virginia")</f>
        <v>1</v>
      </c>
    </row>
    <row r="48" spans="1:26" x14ac:dyDescent="0.2">
      <c r="A48">
        <v>7711</v>
      </c>
      <c r="C48" t="s">
        <v>172</v>
      </c>
      <c r="D48" t="s">
        <v>104</v>
      </c>
      <c r="F48" t="s">
        <v>143</v>
      </c>
      <c r="G48" t="s">
        <v>173</v>
      </c>
      <c r="I48">
        <v>3</v>
      </c>
      <c r="J48">
        <v>3</v>
      </c>
      <c r="K48">
        <v>0</v>
      </c>
      <c r="M48">
        <f>SUM(B48,C48)</f>
        <v>0</v>
      </c>
      <c r="N48" t="str">
        <f t="shared" si="0"/>
        <v>No</v>
      </c>
      <c r="O48">
        <f>COUNTIF(C:C,"&lt;0")</f>
        <v>0</v>
      </c>
      <c r="P48" t="e">
        <f>SUMIF(#REF!,"&gt;"&amp;AVERAGE(#REF!))</f>
        <v>#REF!</v>
      </c>
      <c r="Q48">
        <f t="shared" si="1"/>
        <v>27.565026697177728</v>
      </c>
      <c r="R48" t="str">
        <f>CONCATENATE("ID-",A48,"-",E48)</f>
        <v>ID-7711-</v>
      </c>
      <c r="S48">
        <f>INDEX(B:B,MATCH(A48,A:A,0))</f>
        <v>0</v>
      </c>
      <c r="T48" t="str">
        <f>IF(OR(B48&gt;0,C48&gt;0),"Acceptable","Check")</f>
        <v>Acceptable</v>
      </c>
      <c r="U48">
        <f>COUNTIF(D:D, "Military - U.S. Army")</f>
        <v>23</v>
      </c>
      <c r="V48">
        <f>AVERAGEIF(C:C,"Fort Myer, Virginia", I:I)</f>
        <v>2</v>
      </c>
      <c r="W48">
        <v>12</v>
      </c>
      <c r="X48" t="str">
        <f>IFERROR(VLOOKUP("FlightNumber", A:D, 4, FALSE), "Flight Not Found")</f>
        <v>Flight Not Found</v>
      </c>
      <c r="Y48" t="str" cm="1">
        <f t="array" ref="Y48">IF(AND(B:B &gt; TIME(6, 0, 0), B:B &lt;= TIME(18, 0, 0)), "Day", "Night")</f>
        <v>Night</v>
      </c>
      <c r="Z48">
        <f>COUNTIFS(D:D, "Military - U.S. Army", C:C, "Fort Myer, Virginia")</f>
        <v>1</v>
      </c>
    </row>
    <row r="49" spans="1:26" x14ac:dyDescent="0.2">
      <c r="A49">
        <v>7717</v>
      </c>
      <c r="C49" t="s">
        <v>174</v>
      </c>
      <c r="D49" t="s">
        <v>168</v>
      </c>
      <c r="F49" t="s">
        <v>153</v>
      </c>
      <c r="G49" t="s">
        <v>175</v>
      </c>
      <c r="I49">
        <v>2</v>
      </c>
      <c r="J49">
        <v>2</v>
      </c>
      <c r="K49">
        <v>0</v>
      </c>
      <c r="M49">
        <f>SUM(B49,C49)</f>
        <v>0</v>
      </c>
      <c r="N49" t="str">
        <f t="shared" si="0"/>
        <v>No</v>
      </c>
      <c r="O49">
        <f>COUNTIF(C:C,"&lt;0")</f>
        <v>0</v>
      </c>
      <c r="P49" t="e">
        <f>SUMIF(#REF!,"&gt;"&amp;AVERAGE(#REF!))</f>
        <v>#REF!</v>
      </c>
      <c r="Q49">
        <f t="shared" si="1"/>
        <v>27.565026697177728</v>
      </c>
      <c r="R49" t="str">
        <f>CONCATENATE("ID-",A49,"-",E49)</f>
        <v>ID-7717-</v>
      </c>
      <c r="S49">
        <f>INDEX(B:B,MATCH(A49,A:A,0))</f>
        <v>0</v>
      </c>
      <c r="T49" t="str">
        <f>IF(OR(B49&gt;0,C49&gt;0),"Acceptable","Check")</f>
        <v>Acceptable</v>
      </c>
      <c r="U49">
        <f>COUNTIF(D:D, "Military - U.S. Army")</f>
        <v>23</v>
      </c>
      <c r="V49">
        <f>AVERAGEIF(C:C,"Fort Myer, Virginia", I:I)</f>
        <v>2</v>
      </c>
      <c r="W49">
        <v>1</v>
      </c>
      <c r="X49" t="str">
        <f>IFERROR(VLOOKUP("FlightNumber", A:D, 4, FALSE), "Flight Not Found")</f>
        <v>Flight Not Found</v>
      </c>
      <c r="Y49" t="str" cm="1">
        <f t="array" ref="Y49">IF(AND(B:B &gt; TIME(6, 0, 0), B:B &lt;= TIME(18, 0, 0)), "Day", "Night")</f>
        <v>Night</v>
      </c>
      <c r="Z49">
        <f>COUNTIFS(D:D, "Military - U.S. Army", C:C, "Fort Myer, Virginia")</f>
        <v>1</v>
      </c>
    </row>
    <row r="50" spans="1:26" x14ac:dyDescent="0.2">
      <c r="A50">
        <v>7724</v>
      </c>
      <c r="C50" t="s">
        <v>176</v>
      </c>
      <c r="D50" t="s">
        <v>104</v>
      </c>
      <c r="F50" t="s">
        <v>105</v>
      </c>
      <c r="G50" t="s">
        <v>177</v>
      </c>
      <c r="I50">
        <v>1</v>
      </c>
      <c r="J50">
        <v>1</v>
      </c>
      <c r="K50">
        <v>0</v>
      </c>
      <c r="M50">
        <f>SUM(B50,C50)</f>
        <v>0</v>
      </c>
      <c r="N50" t="str">
        <f t="shared" si="0"/>
        <v>No</v>
      </c>
      <c r="O50">
        <f>COUNTIF(C:C,"&lt;0")</f>
        <v>0</v>
      </c>
      <c r="P50" t="e">
        <f>SUMIF(#REF!,"&gt;"&amp;AVERAGE(#REF!))</f>
        <v>#REF!</v>
      </c>
      <c r="Q50">
        <f t="shared" si="1"/>
        <v>27.565026697177728</v>
      </c>
      <c r="R50" t="str">
        <f>CONCATENATE("ID-",A50,"-",E50)</f>
        <v>ID-7724-</v>
      </c>
      <c r="S50">
        <f>INDEX(B:B,MATCH(A50,A:A,0))</f>
        <v>0</v>
      </c>
      <c r="T50" t="str">
        <f>IF(OR(B50&gt;0,C50&gt;0),"Acceptable","Check")</f>
        <v>Acceptable</v>
      </c>
      <c r="U50">
        <f>COUNTIF(D:D, "Military - U.S. Army")</f>
        <v>23</v>
      </c>
      <c r="V50">
        <f>AVERAGEIF(C:C,"Fort Myer, Virginia", I:I)</f>
        <v>2</v>
      </c>
      <c r="W50">
        <v>1</v>
      </c>
      <c r="X50" t="str">
        <f>IFERROR(VLOOKUP("FlightNumber", A:D, 4, FALSE), "Flight Not Found")</f>
        <v>Flight Not Found</v>
      </c>
      <c r="Y50" t="str" cm="1">
        <f t="array" ref="Y50">IF(AND(B:B &gt; TIME(6, 0, 0), B:B &lt;= TIME(18, 0, 0)), "Day", "Night")</f>
        <v>Night</v>
      </c>
      <c r="Z50">
        <f>COUNTIFS(D:D, "Military - U.S. Army", C:C, "Fort Myer, Virginia")</f>
        <v>1</v>
      </c>
    </row>
    <row r="51" spans="1:26" x14ac:dyDescent="0.2">
      <c r="A51">
        <v>7767</v>
      </c>
      <c r="C51" t="s">
        <v>178</v>
      </c>
      <c r="D51" t="s">
        <v>179</v>
      </c>
      <c r="G51" t="s">
        <v>180</v>
      </c>
      <c r="I51">
        <v>2</v>
      </c>
      <c r="J51">
        <v>1</v>
      </c>
      <c r="K51">
        <v>0</v>
      </c>
      <c r="M51">
        <f>SUM(B51,C51)</f>
        <v>0</v>
      </c>
      <c r="N51" t="str">
        <f t="shared" si="0"/>
        <v>No</v>
      </c>
      <c r="O51">
        <f>COUNTIF(C:C,"&lt;0")</f>
        <v>0</v>
      </c>
      <c r="P51" t="e">
        <f>SUMIF(#REF!,"&gt;"&amp;AVERAGE(#REF!))</f>
        <v>#REF!</v>
      </c>
      <c r="Q51">
        <f t="shared" si="1"/>
        <v>27.565026697177728</v>
      </c>
      <c r="R51" t="str">
        <f>CONCATENATE("ID-",A51,"-",E51)</f>
        <v>ID-7767-</v>
      </c>
      <c r="S51">
        <f>INDEX(B:B,MATCH(A51,A:A,0))</f>
        <v>0</v>
      </c>
      <c r="T51" t="str">
        <f>IF(OR(B51&gt;0,C51&gt;0),"Acceptable","Check")</f>
        <v>Acceptable</v>
      </c>
      <c r="U51">
        <f>COUNTIF(D:D, "Military - U.S. Army")</f>
        <v>23</v>
      </c>
      <c r="V51">
        <f>AVERAGEIF(C:C,"Fort Myer, Virginia", I:I)</f>
        <v>2</v>
      </c>
      <c r="W51">
        <v>1</v>
      </c>
      <c r="X51" t="str">
        <f>IFERROR(VLOOKUP("FlightNumber", A:D, 4, FALSE), "Flight Not Found")</f>
        <v>Flight Not Found</v>
      </c>
      <c r="Y51" t="str" cm="1">
        <f t="array" ref="Y51">IF(AND(B:B &gt; TIME(6, 0, 0), B:B &lt;= TIME(18, 0, 0)), "Day", "Night")</f>
        <v>Night</v>
      </c>
      <c r="Z51">
        <f>COUNTIFS(D:D, "Military - U.S. Army", C:C, "Fort Myer, Virginia")</f>
        <v>1</v>
      </c>
    </row>
    <row r="52" spans="1:26" x14ac:dyDescent="0.2">
      <c r="A52">
        <v>7782</v>
      </c>
      <c r="C52" t="s">
        <v>181</v>
      </c>
      <c r="D52" t="s">
        <v>104</v>
      </c>
      <c r="F52" t="s">
        <v>105</v>
      </c>
      <c r="G52" t="s">
        <v>182</v>
      </c>
      <c r="I52">
        <v>1</v>
      </c>
      <c r="J52">
        <v>1</v>
      </c>
      <c r="K52">
        <v>0</v>
      </c>
      <c r="M52">
        <f>SUM(B52,C52)</f>
        <v>0</v>
      </c>
      <c r="N52" t="str">
        <f t="shared" si="0"/>
        <v>No</v>
      </c>
      <c r="O52">
        <f>COUNTIF(C:C,"&lt;0")</f>
        <v>0</v>
      </c>
      <c r="P52" t="e">
        <f>SUMIF(#REF!,"&gt;"&amp;AVERAGE(#REF!))</f>
        <v>#REF!</v>
      </c>
      <c r="Q52">
        <f t="shared" si="1"/>
        <v>27.565026697177728</v>
      </c>
      <c r="R52" t="str">
        <f>CONCATENATE("ID-",A52,"-",E52)</f>
        <v>ID-7782-</v>
      </c>
      <c r="S52">
        <f>INDEX(B:B,MATCH(A52,A:A,0))</f>
        <v>0</v>
      </c>
      <c r="T52" t="str">
        <f>IF(OR(B52&gt;0,C52&gt;0),"Acceptable","Check")</f>
        <v>Acceptable</v>
      </c>
      <c r="U52">
        <f>COUNTIF(D:D, "Military - U.S. Army")</f>
        <v>23</v>
      </c>
      <c r="V52">
        <f>AVERAGEIF(C:C,"Fort Myer, Virginia", I:I)</f>
        <v>2</v>
      </c>
      <c r="W52">
        <v>2</v>
      </c>
      <c r="X52" t="str">
        <f>IFERROR(VLOOKUP("FlightNumber", A:D, 4, FALSE), "Flight Not Found")</f>
        <v>Flight Not Found</v>
      </c>
      <c r="Y52" t="str" cm="1">
        <f t="array" ref="Y52">IF(AND(B:B &gt; TIME(6, 0, 0), B:B &lt;= TIME(18, 0, 0)), "Day", "Night")</f>
        <v>Night</v>
      </c>
      <c r="Z52">
        <f>COUNTIFS(D:D, "Military - U.S. Army", C:C, "Fort Myer, Virginia")</f>
        <v>1</v>
      </c>
    </row>
    <row r="53" spans="1:26" x14ac:dyDescent="0.2">
      <c r="A53">
        <v>7790</v>
      </c>
      <c r="C53" t="s">
        <v>107</v>
      </c>
      <c r="D53" t="s">
        <v>104</v>
      </c>
      <c r="F53" t="s">
        <v>105</v>
      </c>
      <c r="G53" t="s">
        <v>183</v>
      </c>
      <c r="I53">
        <v>1</v>
      </c>
      <c r="J53">
        <v>1</v>
      </c>
      <c r="K53">
        <v>0</v>
      </c>
      <c r="M53">
        <f>SUM(B53,C53)</f>
        <v>0</v>
      </c>
      <c r="N53" t="str">
        <f t="shared" si="0"/>
        <v>No</v>
      </c>
      <c r="O53">
        <f>COUNTIF(C:C,"&lt;0")</f>
        <v>0</v>
      </c>
      <c r="P53" t="e">
        <f>SUMIF(#REF!,"&gt;"&amp;AVERAGE(#REF!))</f>
        <v>#REF!</v>
      </c>
      <c r="Q53">
        <f t="shared" si="1"/>
        <v>27.565026697177728</v>
      </c>
      <c r="R53" t="str">
        <f>CONCATENATE("ID-",A53,"-",E53)</f>
        <v>ID-7790-</v>
      </c>
      <c r="S53">
        <f>INDEX(B:B,MATCH(A53,A:A,0))</f>
        <v>0</v>
      </c>
      <c r="T53" t="str">
        <f>IF(OR(B53&gt;0,C53&gt;0),"Acceptable","Check")</f>
        <v>Acceptable</v>
      </c>
      <c r="U53">
        <f>COUNTIF(D:D, "Military - U.S. Army")</f>
        <v>23</v>
      </c>
      <c r="V53">
        <f>AVERAGEIF(C:C,"Fort Myer, Virginia", I:I)</f>
        <v>2</v>
      </c>
      <c r="W53">
        <v>3</v>
      </c>
      <c r="X53" t="str">
        <f>IFERROR(VLOOKUP("FlightNumber", A:D, 4, FALSE), "Flight Not Found")</f>
        <v>Flight Not Found</v>
      </c>
      <c r="Y53" t="str" cm="1">
        <f t="array" ref="Y53">IF(AND(B:B &gt; TIME(6, 0, 0), B:B &lt;= TIME(18, 0, 0)), "Day", "Night")</f>
        <v>Night</v>
      </c>
      <c r="Z53">
        <f>COUNTIFS(D:D, "Military - U.S. Army", C:C, "Fort Myer, Virginia")</f>
        <v>1</v>
      </c>
    </row>
    <row r="54" spans="1:26" x14ac:dyDescent="0.2">
      <c r="A54">
        <v>7808</v>
      </c>
      <c r="C54" t="s">
        <v>184</v>
      </c>
      <c r="D54" t="s">
        <v>104</v>
      </c>
      <c r="G54" t="s">
        <v>185</v>
      </c>
      <c r="I54">
        <v>1</v>
      </c>
      <c r="J54">
        <v>1</v>
      </c>
      <c r="K54">
        <v>0</v>
      </c>
      <c r="M54">
        <f>SUM(B54,C54)</f>
        <v>0</v>
      </c>
      <c r="N54" t="str">
        <f t="shared" si="0"/>
        <v>No</v>
      </c>
      <c r="O54">
        <f>COUNTIF(C:C,"&lt;0")</f>
        <v>0</v>
      </c>
      <c r="P54" t="e">
        <f>SUMIF(#REF!,"&gt;"&amp;AVERAGE(#REF!))</f>
        <v>#REF!</v>
      </c>
      <c r="Q54">
        <f t="shared" si="1"/>
        <v>27.565026697177728</v>
      </c>
      <c r="R54" t="str">
        <f>CONCATENATE("ID-",A54,"-",E54)</f>
        <v>ID-7808-</v>
      </c>
      <c r="S54">
        <f>INDEX(B:B,MATCH(A54,A:A,0))</f>
        <v>0</v>
      </c>
      <c r="T54" t="str">
        <f>IF(OR(B54&gt;0,C54&gt;0),"Acceptable","Check")</f>
        <v>Acceptable</v>
      </c>
      <c r="U54">
        <f>COUNTIF(D:D, "Military - U.S. Army")</f>
        <v>23</v>
      </c>
      <c r="V54">
        <f>AVERAGEIF(C:C,"Fort Myer, Virginia", I:I)</f>
        <v>2</v>
      </c>
      <c r="W54">
        <v>1</v>
      </c>
      <c r="X54" t="str">
        <f>IFERROR(VLOOKUP("FlightNumber", A:D, 4, FALSE), "Flight Not Found")</f>
        <v>Flight Not Found</v>
      </c>
      <c r="Y54" t="str" cm="1">
        <f t="array" ref="Y54">IF(AND(B:B &gt; TIME(6, 0, 0), B:B &lt;= TIME(18, 0, 0)), "Day", "Night")</f>
        <v>Night</v>
      </c>
      <c r="Z54">
        <f>COUNTIFS(D:D, "Military - U.S. Army", C:C, "Fort Myer, Virginia")</f>
        <v>1</v>
      </c>
    </row>
    <row r="55" spans="1:26" x14ac:dyDescent="0.2">
      <c r="A55">
        <v>7868</v>
      </c>
      <c r="C55" t="s">
        <v>186</v>
      </c>
      <c r="D55" t="s">
        <v>104</v>
      </c>
      <c r="F55" t="s">
        <v>105</v>
      </c>
      <c r="G55" t="s">
        <v>187</v>
      </c>
      <c r="I55">
        <v>1</v>
      </c>
      <c r="J55">
        <v>1</v>
      </c>
      <c r="K55">
        <v>0</v>
      </c>
      <c r="M55">
        <f>SUM(B55,C55)</f>
        <v>0</v>
      </c>
      <c r="N55" t="str">
        <f t="shared" si="0"/>
        <v>No</v>
      </c>
      <c r="O55">
        <f>COUNTIF(C:C,"&lt;0")</f>
        <v>0</v>
      </c>
      <c r="P55" t="e">
        <f>SUMIF(#REF!,"&gt;"&amp;AVERAGE(#REF!))</f>
        <v>#REF!</v>
      </c>
      <c r="Q55">
        <f t="shared" si="1"/>
        <v>27.565026697177728</v>
      </c>
      <c r="R55" t="str">
        <f>CONCATENATE("ID-",A55,"-",E55)</f>
        <v>ID-7868-</v>
      </c>
      <c r="S55">
        <f>INDEX(B:B,MATCH(A55,A:A,0))</f>
        <v>0</v>
      </c>
      <c r="T55" t="str">
        <f>IF(OR(B55&gt;0,C55&gt;0),"Acceptable","Check")</f>
        <v>Acceptable</v>
      </c>
      <c r="U55">
        <f>COUNTIF(D:D, "Military - U.S. Army")</f>
        <v>23</v>
      </c>
      <c r="V55">
        <f>AVERAGEIF(C:C,"Fort Myer, Virginia", I:I)</f>
        <v>2</v>
      </c>
      <c r="W55">
        <v>5</v>
      </c>
      <c r="X55" t="str">
        <f>IFERROR(VLOOKUP("FlightNumber", A:D, 4, FALSE), "Flight Not Found")</f>
        <v>Flight Not Found</v>
      </c>
      <c r="Y55" t="str" cm="1">
        <f t="array" ref="Y55">IF(AND(B:B &gt; TIME(6, 0, 0), B:B &lt;= TIME(18, 0, 0)), "Day", "Night")</f>
        <v>Night</v>
      </c>
      <c r="Z55">
        <f>COUNTIFS(D:D, "Military - U.S. Army", C:C, "Fort Myer, Virginia")</f>
        <v>1</v>
      </c>
    </row>
    <row r="56" spans="1:26" x14ac:dyDescent="0.2">
      <c r="A56">
        <v>7897</v>
      </c>
      <c r="C56" t="s">
        <v>188</v>
      </c>
      <c r="D56" t="s">
        <v>168</v>
      </c>
      <c r="F56" t="s">
        <v>153</v>
      </c>
      <c r="G56" t="s">
        <v>189</v>
      </c>
      <c r="I56">
        <v>2</v>
      </c>
      <c r="J56">
        <v>2</v>
      </c>
      <c r="K56">
        <v>0</v>
      </c>
      <c r="M56">
        <f>SUM(B56,C56)</f>
        <v>0</v>
      </c>
      <c r="N56" t="str">
        <f t="shared" si="0"/>
        <v>No</v>
      </c>
      <c r="O56">
        <f>COUNTIF(C:C,"&lt;0")</f>
        <v>0</v>
      </c>
      <c r="P56" t="e">
        <f>SUMIF(#REF!,"&gt;"&amp;AVERAGE(#REF!))</f>
        <v>#REF!</v>
      </c>
      <c r="Q56">
        <f t="shared" si="1"/>
        <v>27.565026697177728</v>
      </c>
      <c r="R56" t="str">
        <f>CONCATENATE("ID-",A56,"-",E56)</f>
        <v>ID-7897-</v>
      </c>
      <c r="S56">
        <f>INDEX(B:B,MATCH(A56,A:A,0))</f>
        <v>0</v>
      </c>
      <c r="T56" t="str">
        <f>IF(OR(B56&gt;0,C56&gt;0),"Acceptable","Check")</f>
        <v>Acceptable</v>
      </c>
      <c r="U56">
        <f>COUNTIF(D:D, "Military - U.S. Army")</f>
        <v>23</v>
      </c>
      <c r="V56">
        <f>AVERAGEIF(C:C,"Fort Myer, Virginia", I:I)</f>
        <v>2</v>
      </c>
      <c r="W56">
        <v>1</v>
      </c>
      <c r="X56" t="str">
        <f>IFERROR(VLOOKUP("FlightNumber", A:D, 4, FALSE), "Flight Not Found")</f>
        <v>Flight Not Found</v>
      </c>
      <c r="Y56" t="str" cm="1">
        <f t="array" ref="Y56">IF(AND(B:B &gt; TIME(6, 0, 0), B:B &lt;= TIME(18, 0, 0)), "Day", "Night")</f>
        <v>Night</v>
      </c>
      <c r="Z56">
        <f>COUNTIFS(D:D, "Military - U.S. Army", C:C, "Fort Myer, Virginia")</f>
        <v>1</v>
      </c>
    </row>
    <row r="57" spans="1:26" x14ac:dyDescent="0.2">
      <c r="A57">
        <v>7907</v>
      </c>
      <c r="B57" t="s">
        <v>190</v>
      </c>
      <c r="C57" t="s">
        <v>191</v>
      </c>
      <c r="D57" t="s">
        <v>192</v>
      </c>
      <c r="F57" t="s">
        <v>193</v>
      </c>
      <c r="G57" t="s">
        <v>194</v>
      </c>
      <c r="H57" t="s">
        <v>194</v>
      </c>
      <c r="I57">
        <v>46</v>
      </c>
      <c r="J57">
        <v>46</v>
      </c>
      <c r="K57">
        <v>1</v>
      </c>
      <c r="L57" t="s">
        <v>195</v>
      </c>
      <c r="M57">
        <f>SUM(B57,C57)</f>
        <v>0</v>
      </c>
      <c r="N57" t="str">
        <f t="shared" si="0"/>
        <v>No</v>
      </c>
      <c r="O57">
        <f>COUNTIF(C:C,"&lt;0")</f>
        <v>0</v>
      </c>
      <c r="P57" t="e">
        <f>SUMIF(#REF!,"&gt;"&amp;AVERAGE(#REF!))</f>
        <v>#REF!</v>
      </c>
      <c r="Q57">
        <f t="shared" si="1"/>
        <v>27.565026697177728</v>
      </c>
      <c r="R57" t="str">
        <f>CONCATENATE("ID-",A57,"-",E57)</f>
        <v>ID-7907-</v>
      </c>
      <c r="S57" t="str">
        <f>INDEX(B:B,MATCH(A57,A:A,0))</f>
        <v>17:40</v>
      </c>
      <c r="T57" t="str">
        <f>IF(OR(B57&gt;0,C57&gt;0),"Acceptable","Check")</f>
        <v>Acceptable</v>
      </c>
      <c r="U57">
        <f>COUNTIF(D:D, "Military - U.S. Army")</f>
        <v>23</v>
      </c>
      <c r="V57">
        <f>AVERAGEIF(C:C,"Fort Myer, Virginia", I:I)</f>
        <v>2</v>
      </c>
      <c r="W57">
        <v>1</v>
      </c>
      <c r="X57" t="str">
        <f>IFERROR(VLOOKUP("FlightNumber", A:D, 4, FALSE), "Flight Not Found")</f>
        <v>Flight Not Found</v>
      </c>
      <c r="Y57" t="str" cm="1">
        <f t="array" ref="Y57">IF(AND(B:B &gt; TIME(6, 0, 0), B:B &lt;= TIME(18, 0, 0)), "Day", "Night")</f>
        <v>Night</v>
      </c>
      <c r="Z57">
        <f>COUNTIFS(D:D, "Military - U.S. Army", C:C, "Fort Myer, Virginia")</f>
        <v>1</v>
      </c>
    </row>
    <row r="58" spans="1:26" x14ac:dyDescent="0.2">
      <c r="A58">
        <v>7920</v>
      </c>
      <c r="C58" t="s">
        <v>196</v>
      </c>
      <c r="D58" t="s">
        <v>197</v>
      </c>
      <c r="E58" t="s">
        <v>198</v>
      </c>
      <c r="F58" t="s">
        <v>199</v>
      </c>
      <c r="G58" t="s">
        <v>200</v>
      </c>
      <c r="H58" t="s">
        <v>182</v>
      </c>
      <c r="I58">
        <v>5</v>
      </c>
      <c r="J58">
        <v>5</v>
      </c>
      <c r="K58">
        <v>0</v>
      </c>
      <c r="L58" t="s">
        <v>201</v>
      </c>
      <c r="M58">
        <f>SUM(B58,C58)</f>
        <v>0</v>
      </c>
      <c r="N58" t="str">
        <f t="shared" si="0"/>
        <v>No</v>
      </c>
      <c r="O58">
        <f>COUNTIF(C:C,"&lt;0")</f>
        <v>0</v>
      </c>
      <c r="P58" t="e">
        <f>SUMIF(#REF!,"&gt;"&amp;AVERAGE(#REF!))</f>
        <v>#REF!</v>
      </c>
      <c r="Q58">
        <f t="shared" si="1"/>
        <v>27.565026697177728</v>
      </c>
      <c r="R58" t="str">
        <f>CONCATENATE("ID-",A58,"-",E58)</f>
        <v>ID-7920-Varsovie - Strasbourg - Paris</v>
      </c>
      <c r="S58">
        <f>INDEX(B:B,MATCH(A58,A:A,0))</f>
        <v>0</v>
      </c>
      <c r="T58" t="str">
        <f>IF(OR(B58&gt;0,C58&gt;0),"Acceptable","Check")</f>
        <v>Acceptable</v>
      </c>
      <c r="U58">
        <f>COUNTIF(D:D, "Military - U.S. Army")</f>
        <v>23</v>
      </c>
      <c r="V58">
        <f>AVERAGEIF(C:C,"Fort Myer, Virginia", I:I)</f>
        <v>2</v>
      </c>
      <c r="W58">
        <v>1</v>
      </c>
      <c r="X58" t="str">
        <f>IFERROR(VLOOKUP("FlightNumber", A:D, 4, FALSE), "Flight Not Found")</f>
        <v>Flight Not Found</v>
      </c>
      <c r="Y58" t="str" cm="1">
        <f t="array" ref="Y58">IF(AND(B:B &gt; TIME(6, 0, 0), B:B &lt;= TIME(18, 0, 0)), "Day", "Night")</f>
        <v>Night</v>
      </c>
      <c r="Z58">
        <f>COUNTIFS(D:D, "Military - U.S. Army", C:C, "Fort Myer, Virginia")</f>
        <v>1</v>
      </c>
    </row>
    <row r="59" spans="1:26" x14ac:dyDescent="0.2">
      <c r="A59">
        <v>8010</v>
      </c>
      <c r="C59" t="s">
        <v>202</v>
      </c>
      <c r="D59" t="s">
        <v>203</v>
      </c>
      <c r="F59" t="s">
        <v>204</v>
      </c>
      <c r="G59" t="s">
        <v>205</v>
      </c>
      <c r="H59" t="s">
        <v>206</v>
      </c>
      <c r="I59">
        <v>3</v>
      </c>
      <c r="J59">
        <v>3</v>
      </c>
      <c r="K59">
        <v>0</v>
      </c>
      <c r="M59">
        <f>SUM(B59,C59)</f>
        <v>0</v>
      </c>
      <c r="N59" t="str">
        <f t="shared" si="0"/>
        <v>No</v>
      </c>
      <c r="O59">
        <f>COUNTIF(C:C,"&lt;0")</f>
        <v>0</v>
      </c>
      <c r="P59" t="e">
        <f>SUMIF(#REF!,"&gt;"&amp;AVERAGE(#REF!))</f>
        <v>#REF!</v>
      </c>
      <c r="Q59">
        <f t="shared" si="1"/>
        <v>27.565026697177728</v>
      </c>
      <c r="R59" t="str">
        <f>CONCATENATE("ID-",A59,"-",E59)</f>
        <v>ID-8010-</v>
      </c>
      <c r="S59">
        <f>INDEX(B:B,MATCH(A59,A:A,0))</f>
        <v>0</v>
      </c>
      <c r="T59" t="str">
        <f>IF(OR(B59&gt;0,C59&gt;0),"Acceptable","Check")</f>
        <v>Acceptable</v>
      </c>
      <c r="U59">
        <f>COUNTIF(D:D, "Military - U.S. Army")</f>
        <v>23</v>
      </c>
      <c r="V59">
        <f>AVERAGEIF(C:C,"Fort Myer, Virginia", I:I)</f>
        <v>2</v>
      </c>
      <c r="W59">
        <v>1</v>
      </c>
      <c r="X59" t="str">
        <f>IFERROR(VLOOKUP("FlightNumber", A:D, 4, FALSE), "Flight Not Found")</f>
        <v>Flight Not Found</v>
      </c>
      <c r="Y59" t="str" cm="1">
        <f t="array" ref="Y59">IF(AND(B:B &gt; TIME(6, 0, 0), B:B &lt;= TIME(18, 0, 0)), "Day", "Night")</f>
        <v>Night</v>
      </c>
      <c r="Z59">
        <f>COUNTIFS(D:D, "Military - U.S. Army", C:C, "Fort Myer, Virginia")</f>
        <v>1</v>
      </c>
    </row>
    <row r="60" spans="1:26" x14ac:dyDescent="0.2">
      <c r="A60">
        <v>8050</v>
      </c>
      <c r="C60" t="s">
        <v>196</v>
      </c>
      <c r="D60" t="s">
        <v>162</v>
      </c>
      <c r="F60" t="s">
        <v>207</v>
      </c>
      <c r="G60" t="s">
        <v>208</v>
      </c>
      <c r="H60" t="s">
        <v>209</v>
      </c>
      <c r="I60">
        <v>5</v>
      </c>
      <c r="J60">
        <v>5</v>
      </c>
      <c r="K60">
        <v>5</v>
      </c>
      <c r="L60" t="s">
        <v>210</v>
      </c>
      <c r="M60">
        <f>SUM(B60,C60)</f>
        <v>0</v>
      </c>
      <c r="N60" t="str">
        <f t="shared" si="0"/>
        <v>No</v>
      </c>
      <c r="O60">
        <f>COUNTIF(C:C,"&lt;0")</f>
        <v>0</v>
      </c>
      <c r="P60" t="e">
        <f>SUMIF(#REF!,"&gt;"&amp;AVERAGE(#REF!))</f>
        <v>#REF!</v>
      </c>
      <c r="Q60">
        <f t="shared" si="1"/>
        <v>27.565026697177728</v>
      </c>
      <c r="R60" t="str">
        <f>CONCATENATE("ID-",A60,"-",E60)</f>
        <v>ID-8050-</v>
      </c>
      <c r="S60">
        <f>INDEX(B:B,MATCH(A60,A:A,0))</f>
        <v>0</v>
      </c>
      <c r="T60" t="str">
        <f>IF(OR(B60&gt;0,C60&gt;0),"Acceptable","Check")</f>
        <v>Acceptable</v>
      </c>
      <c r="U60">
        <f>COUNTIF(D:D, "Military - U.S. Army")</f>
        <v>23</v>
      </c>
      <c r="V60">
        <f>AVERAGEIF(C:C,"Fort Myer, Virginia", I:I)</f>
        <v>2</v>
      </c>
      <c r="W60">
        <v>1</v>
      </c>
      <c r="X60" t="str">
        <f>IFERROR(VLOOKUP("FlightNumber", A:D, 4, FALSE), "Flight Not Found")</f>
        <v>Flight Not Found</v>
      </c>
      <c r="Y60" t="str" cm="1">
        <f t="array" ref="Y60">IF(AND(B:B &gt; TIME(6, 0, 0), B:B &lt;= TIME(18, 0, 0)), "Day", "Night")</f>
        <v>Night</v>
      </c>
      <c r="Z60">
        <f>COUNTIFS(D:D, "Military - U.S. Army", C:C, "Fort Myer, Virginia")</f>
        <v>1</v>
      </c>
    </row>
    <row r="61" spans="1:26" x14ac:dyDescent="0.2">
      <c r="A61">
        <v>8088</v>
      </c>
      <c r="C61" t="s">
        <v>211</v>
      </c>
      <c r="D61" t="s">
        <v>212</v>
      </c>
      <c r="F61" t="s">
        <v>213</v>
      </c>
      <c r="I61">
        <v>45</v>
      </c>
      <c r="J61">
        <v>34</v>
      </c>
      <c r="K61">
        <v>0</v>
      </c>
      <c r="L61" t="s">
        <v>214</v>
      </c>
      <c r="M61">
        <f>SUM(B61,C61)</f>
        <v>0</v>
      </c>
      <c r="N61" t="str">
        <f t="shared" si="0"/>
        <v>No</v>
      </c>
      <c r="O61">
        <f>COUNTIF(C:C,"&lt;0")</f>
        <v>0</v>
      </c>
      <c r="P61" t="e">
        <f>SUMIF(#REF!,"&gt;"&amp;AVERAGE(#REF!))</f>
        <v>#REF!</v>
      </c>
      <c r="Q61">
        <f t="shared" si="1"/>
        <v>27.565026697177728</v>
      </c>
      <c r="R61" t="str">
        <f>CONCATENATE("ID-",A61,"-",E61)</f>
        <v>ID-8088-</v>
      </c>
      <c r="S61">
        <f>INDEX(B:B,MATCH(A61,A:A,0))</f>
        <v>0</v>
      </c>
      <c r="T61" t="str">
        <f>IF(OR(B61&gt;0,C61&gt;0),"Acceptable","Check")</f>
        <v>Acceptable</v>
      </c>
      <c r="U61">
        <f>COUNTIF(D:D, "Military - U.S. Army")</f>
        <v>23</v>
      </c>
      <c r="V61">
        <f>AVERAGEIF(C:C,"Fort Myer, Virginia", I:I)</f>
        <v>2</v>
      </c>
      <c r="W61">
        <v>1</v>
      </c>
      <c r="X61" t="str">
        <f>IFERROR(VLOOKUP("FlightNumber", A:D, 4, FALSE), "Flight Not Found")</f>
        <v>Flight Not Found</v>
      </c>
      <c r="Y61" t="str" cm="1">
        <f t="array" ref="Y61">IF(AND(B:B &gt; TIME(6, 0, 0), B:B &lt;= TIME(18, 0, 0)), "Day", "Night")</f>
        <v>Night</v>
      </c>
      <c r="Z61">
        <f>COUNTIFS(D:D, "Military - U.S. Army", C:C, "Fort Myer, Virginia")</f>
        <v>1</v>
      </c>
    </row>
    <row r="62" spans="1:26" x14ac:dyDescent="0.2">
      <c r="A62">
        <v>8133</v>
      </c>
      <c r="C62" t="s">
        <v>215</v>
      </c>
      <c r="D62" t="s">
        <v>216</v>
      </c>
      <c r="F62" t="s">
        <v>217</v>
      </c>
      <c r="G62" t="s">
        <v>218</v>
      </c>
      <c r="H62" t="s">
        <v>219</v>
      </c>
      <c r="I62">
        <v>7</v>
      </c>
      <c r="J62">
        <v>7</v>
      </c>
      <c r="K62">
        <v>0</v>
      </c>
      <c r="L62" t="s">
        <v>220</v>
      </c>
      <c r="M62">
        <f>SUM(B62,C62)</f>
        <v>0</v>
      </c>
      <c r="N62" t="str">
        <f t="shared" si="0"/>
        <v>No</v>
      </c>
      <c r="O62">
        <f>COUNTIF(C:C,"&lt;0")</f>
        <v>0</v>
      </c>
      <c r="P62" t="e">
        <f>SUMIF(#REF!,"&gt;"&amp;AVERAGE(#REF!))</f>
        <v>#REF!</v>
      </c>
      <c r="Q62">
        <f t="shared" si="1"/>
        <v>27.565026697177728</v>
      </c>
      <c r="R62" t="str">
        <f>CONCATENATE("ID-",A62,"-",E62)</f>
        <v>ID-8133-</v>
      </c>
      <c r="S62">
        <f>INDEX(B:B,MATCH(A62,A:A,0))</f>
        <v>0</v>
      </c>
      <c r="T62" t="str">
        <f>IF(OR(B62&gt;0,C62&gt;0),"Acceptable","Check")</f>
        <v>Acceptable</v>
      </c>
      <c r="U62">
        <f>COUNTIF(D:D, "Military - U.S. Army")</f>
        <v>23</v>
      </c>
      <c r="V62">
        <f>AVERAGEIF(C:C,"Fort Myer, Virginia", I:I)</f>
        <v>2</v>
      </c>
      <c r="W62">
        <v>5</v>
      </c>
      <c r="X62" t="str">
        <f>IFERROR(VLOOKUP("FlightNumber", A:D, 4, FALSE), "Flight Not Found")</f>
        <v>Flight Not Found</v>
      </c>
      <c r="Y62" t="str" cm="1">
        <f t="array" ref="Y62">IF(AND(B:B &gt; TIME(6, 0, 0), B:B &lt;= TIME(18, 0, 0)), "Day", "Night")</f>
        <v>Night</v>
      </c>
      <c r="Z62">
        <f>COUNTIFS(D:D, "Military - U.S. Army", C:C, "Fort Myer, Virginia")</f>
        <v>1</v>
      </c>
    </row>
    <row r="63" spans="1:26" x14ac:dyDescent="0.2">
      <c r="A63">
        <v>8134</v>
      </c>
      <c r="C63" t="s">
        <v>221</v>
      </c>
      <c r="I63">
        <v>17</v>
      </c>
      <c r="J63">
        <v>17</v>
      </c>
      <c r="K63">
        <v>0</v>
      </c>
      <c r="L63" t="s">
        <v>222</v>
      </c>
      <c r="M63">
        <f>SUM(B63,C63)</f>
        <v>0</v>
      </c>
      <c r="N63" t="str">
        <f t="shared" si="0"/>
        <v>No</v>
      </c>
      <c r="O63">
        <f>COUNTIF(C:C,"&lt;0")</f>
        <v>0</v>
      </c>
      <c r="P63" t="e">
        <f>SUMIF(#REF!,"&gt;"&amp;AVERAGE(#REF!))</f>
        <v>#REF!</v>
      </c>
      <c r="Q63">
        <f t="shared" si="1"/>
        <v>27.565026697177728</v>
      </c>
      <c r="R63" t="str">
        <f>CONCATENATE("ID-",A63,"-",E63)</f>
        <v>ID-8134-</v>
      </c>
      <c r="S63">
        <f>INDEX(B:B,MATCH(A63,A:A,0))</f>
        <v>0</v>
      </c>
      <c r="T63" t="str">
        <f>IF(OR(B63&gt;0,C63&gt;0),"Acceptable","Check")</f>
        <v>Acceptable</v>
      </c>
      <c r="U63">
        <f>COUNTIF(D:D, "Military - U.S. Army")</f>
        <v>23</v>
      </c>
      <c r="V63">
        <f>AVERAGEIF(C:C,"Fort Myer, Virginia", I:I)</f>
        <v>2</v>
      </c>
      <c r="W63">
        <v>25</v>
      </c>
      <c r="X63" t="str">
        <f>IFERROR(VLOOKUP("FlightNumber", A:D, 4, FALSE), "Flight Not Found")</f>
        <v>Flight Not Found</v>
      </c>
      <c r="Y63" t="str" cm="1">
        <f t="array" ref="Y63">IF(AND(B:B &gt; TIME(6, 0, 0), B:B &lt;= TIME(18, 0, 0)), "Day", "Night")</f>
        <v>Night</v>
      </c>
      <c r="Z63">
        <f>COUNTIFS(D:D, "Military - U.S. Army", C:C, "Fort Myer, Virginia")</f>
        <v>1</v>
      </c>
    </row>
    <row r="64" spans="1:26" x14ac:dyDescent="0.2">
      <c r="A64">
        <v>8139</v>
      </c>
      <c r="C64" t="s">
        <v>223</v>
      </c>
      <c r="D64" t="s">
        <v>224</v>
      </c>
      <c r="F64" t="s">
        <v>225</v>
      </c>
      <c r="G64" t="s">
        <v>226</v>
      </c>
      <c r="I64">
        <v>3</v>
      </c>
      <c r="J64">
        <v>3</v>
      </c>
      <c r="K64">
        <v>0</v>
      </c>
      <c r="M64">
        <f>SUM(B64,C64)</f>
        <v>0</v>
      </c>
      <c r="N64" t="str">
        <f t="shared" si="0"/>
        <v>No</v>
      </c>
      <c r="O64">
        <f>COUNTIF(C:C,"&lt;0")</f>
        <v>0</v>
      </c>
      <c r="P64" t="e">
        <f>SUMIF(#REF!,"&gt;"&amp;AVERAGE(#REF!))</f>
        <v>#REF!</v>
      </c>
      <c r="Q64">
        <f t="shared" si="1"/>
        <v>27.565026697177728</v>
      </c>
      <c r="R64" t="str">
        <f>CONCATENATE("ID-",A64,"-",E64)</f>
        <v>ID-8139-</v>
      </c>
      <c r="S64">
        <f>INDEX(B:B,MATCH(A64,A:A,0))</f>
        <v>0</v>
      </c>
      <c r="T64" t="str">
        <f>IF(OR(B64&gt;0,C64&gt;0),"Acceptable","Check")</f>
        <v>Acceptable</v>
      </c>
      <c r="U64">
        <f>COUNTIF(D:D, "Military - U.S. Army")</f>
        <v>23</v>
      </c>
      <c r="V64">
        <f>AVERAGEIF(C:C,"Fort Myer, Virginia", I:I)</f>
        <v>2</v>
      </c>
      <c r="W64">
        <v>1</v>
      </c>
      <c r="X64" t="str">
        <f>IFERROR(VLOOKUP("FlightNumber", A:D, 4, FALSE), "Flight Not Found")</f>
        <v>Flight Not Found</v>
      </c>
      <c r="Y64" t="str" cm="1">
        <f t="array" ref="Y64">IF(AND(B:B &gt; TIME(6, 0, 0), B:B &lt;= TIME(18, 0, 0)), "Day", "Night")</f>
        <v>Night</v>
      </c>
      <c r="Z64">
        <f>COUNTIFS(D:D, "Military - U.S. Army", C:C, "Fort Myer, Virginia")</f>
        <v>1</v>
      </c>
    </row>
    <row r="65" spans="1:26" x14ac:dyDescent="0.2">
      <c r="A65">
        <v>9406</v>
      </c>
      <c r="C65" t="s">
        <v>227</v>
      </c>
      <c r="D65" t="s">
        <v>104</v>
      </c>
      <c r="F65" t="s">
        <v>105</v>
      </c>
      <c r="G65" t="s">
        <v>228</v>
      </c>
      <c r="I65">
        <v>1</v>
      </c>
      <c r="J65">
        <v>1</v>
      </c>
      <c r="K65">
        <v>0</v>
      </c>
      <c r="M65">
        <f>SUM(B65,C65)</f>
        <v>0</v>
      </c>
      <c r="N65" t="str">
        <f t="shared" si="0"/>
        <v>No</v>
      </c>
      <c r="O65">
        <f>COUNTIF(C:C,"&lt;0")</f>
        <v>0</v>
      </c>
      <c r="P65" t="e">
        <f>SUMIF(#REF!,"&gt;"&amp;AVERAGE(#REF!))</f>
        <v>#REF!</v>
      </c>
      <c r="Q65">
        <f t="shared" si="1"/>
        <v>27.565026697177728</v>
      </c>
      <c r="R65" t="str">
        <f>CONCATENATE("ID-",A65,"-",E65)</f>
        <v>ID-9406-</v>
      </c>
      <c r="S65">
        <f>INDEX(B:B,MATCH(A65,A:A,0))</f>
        <v>0</v>
      </c>
      <c r="T65" t="str">
        <f>IF(OR(B65&gt;0,C65&gt;0),"Acceptable","Check")</f>
        <v>Acceptable</v>
      </c>
      <c r="U65">
        <f>COUNTIF(D:D, "Military - U.S. Army")</f>
        <v>23</v>
      </c>
      <c r="V65">
        <f>AVERAGEIF(C:C,"Fort Myer, Virginia", I:I)</f>
        <v>2</v>
      </c>
      <c r="W65">
        <v>1</v>
      </c>
      <c r="X65" t="str">
        <f>IFERROR(VLOOKUP("FlightNumber", A:D, 4, FALSE), "Flight Not Found")</f>
        <v>Flight Not Found</v>
      </c>
      <c r="Y65" t="str" cm="1">
        <f t="array" ref="Y65">IF(AND(B:B &gt; TIME(6, 0, 0), B:B &lt;= TIME(18, 0, 0)), "Day", "Night")</f>
        <v>Night</v>
      </c>
      <c r="Z65">
        <f>COUNTIFS(D:D, "Military - U.S. Army", C:C, "Fort Myer, Virginia")</f>
        <v>1</v>
      </c>
    </row>
    <row r="66" spans="1:26" x14ac:dyDescent="0.2">
      <c r="A66">
        <v>8190</v>
      </c>
      <c r="C66" t="s">
        <v>229</v>
      </c>
      <c r="D66" t="s">
        <v>230</v>
      </c>
      <c r="F66" t="s">
        <v>231</v>
      </c>
      <c r="G66" t="s">
        <v>232</v>
      </c>
      <c r="H66" t="s">
        <v>233</v>
      </c>
      <c r="I66">
        <v>3</v>
      </c>
      <c r="J66">
        <v>3</v>
      </c>
      <c r="K66">
        <v>0</v>
      </c>
      <c r="M66">
        <f>SUM(B66,C66)</f>
        <v>0</v>
      </c>
      <c r="N66" t="str">
        <f t="shared" ref="N66:N129" si="2">IF(E66="good","Yes","No")</f>
        <v>No</v>
      </c>
      <c r="O66">
        <f>COUNTIF(C:C,"&lt;0")</f>
        <v>0</v>
      </c>
      <c r="P66" t="e">
        <f>SUMIF(#REF!,"&gt;"&amp;AVERAGE(#REF!))</f>
        <v>#REF!</v>
      </c>
      <c r="Q66">
        <f t="shared" si="1"/>
        <v>27.565026697177728</v>
      </c>
      <c r="R66" t="str">
        <f>CONCATENATE("ID-",A66,"-",E66)</f>
        <v>ID-8190-</v>
      </c>
      <c r="S66">
        <f>INDEX(B:B,MATCH(A66,A:A,0))</f>
        <v>0</v>
      </c>
      <c r="T66" t="str">
        <f>IF(OR(B66&gt;0,C66&gt;0),"Acceptable","Check")</f>
        <v>Acceptable</v>
      </c>
      <c r="U66">
        <f>COUNTIF(D:D, "Military - U.S. Army")</f>
        <v>23</v>
      </c>
      <c r="V66">
        <f>AVERAGEIF(C:C,"Fort Myer, Virginia", I:I)</f>
        <v>2</v>
      </c>
      <c r="W66">
        <v>1</v>
      </c>
      <c r="X66" t="str">
        <f>IFERROR(VLOOKUP("FlightNumber", A:D, 4, FALSE), "Flight Not Found")</f>
        <v>Flight Not Found</v>
      </c>
      <c r="Y66" t="str" cm="1">
        <f t="array" ref="Y66">IF(AND(B:B &gt; TIME(6, 0, 0), B:B &lt;= TIME(18, 0, 0)), "Day", "Night")</f>
        <v>Night</v>
      </c>
      <c r="Z66">
        <f>COUNTIFS(D:D, "Military - U.S. Army", C:C, "Fort Myer, Virginia")</f>
        <v>1</v>
      </c>
    </row>
    <row r="67" spans="1:26" x14ac:dyDescent="0.2">
      <c r="A67">
        <v>8243</v>
      </c>
      <c r="C67" t="s">
        <v>234</v>
      </c>
      <c r="D67" t="s">
        <v>235</v>
      </c>
      <c r="F67" t="s">
        <v>153</v>
      </c>
      <c r="I67">
        <v>3</v>
      </c>
      <c r="J67">
        <v>3</v>
      </c>
      <c r="K67">
        <v>0</v>
      </c>
      <c r="M67">
        <f>SUM(B67,C67)</f>
        <v>0</v>
      </c>
      <c r="N67" t="str">
        <f t="shared" si="2"/>
        <v>No</v>
      </c>
      <c r="O67">
        <f>COUNTIF(C:C,"&lt;0")</f>
        <v>0</v>
      </c>
      <c r="P67" t="e">
        <f>SUMIF(#REF!,"&gt;"&amp;AVERAGE(#REF!))</f>
        <v>#REF!</v>
      </c>
      <c r="Q67">
        <f t="shared" ref="Q67:Q130" si="3">AVERAGEIF(I:I,"&gt;0")</f>
        <v>27.565026697177728</v>
      </c>
      <c r="R67" t="str">
        <f>CONCATENATE("ID-",A67,"-",E67)</f>
        <v>ID-8243-</v>
      </c>
      <c r="S67">
        <f>INDEX(B:B,MATCH(A67,A:A,0))</f>
        <v>0</v>
      </c>
      <c r="T67" t="str">
        <f>IF(OR(B67&gt;0,C67&gt;0),"Acceptable","Check")</f>
        <v>Acceptable</v>
      </c>
      <c r="U67">
        <f>COUNTIF(D:D, "Military - U.S. Army")</f>
        <v>23</v>
      </c>
      <c r="V67">
        <f>AVERAGEIF(C:C,"Fort Myer, Virginia", I:I)</f>
        <v>2</v>
      </c>
      <c r="W67">
        <v>1</v>
      </c>
      <c r="X67" t="str">
        <f>IFERROR(VLOOKUP("FlightNumber", A:D, 4, FALSE), "Flight Not Found")</f>
        <v>Flight Not Found</v>
      </c>
      <c r="Y67" t="str" cm="1">
        <f t="array" ref="Y67">IF(AND(B:B &gt; TIME(6, 0, 0), B:B &lt;= TIME(18, 0, 0)), "Day", "Night")</f>
        <v>Night</v>
      </c>
      <c r="Z67">
        <f>COUNTIFS(D:D, "Military - U.S. Army", C:C, "Fort Myer, Virginia")</f>
        <v>1</v>
      </c>
    </row>
    <row r="68" spans="1:26" x14ac:dyDescent="0.2">
      <c r="A68">
        <v>8286</v>
      </c>
      <c r="C68" t="s">
        <v>236</v>
      </c>
      <c r="D68" t="s">
        <v>104</v>
      </c>
      <c r="F68" t="s">
        <v>105</v>
      </c>
      <c r="G68" t="s">
        <v>237</v>
      </c>
      <c r="I68">
        <v>1</v>
      </c>
      <c r="J68">
        <v>1</v>
      </c>
      <c r="K68">
        <v>0</v>
      </c>
      <c r="M68">
        <f>SUM(B68,C68)</f>
        <v>0</v>
      </c>
      <c r="N68" t="str">
        <f t="shared" si="2"/>
        <v>No</v>
      </c>
      <c r="O68">
        <f>COUNTIF(C:C,"&lt;0")</f>
        <v>0</v>
      </c>
      <c r="P68" t="e">
        <f>SUMIF(#REF!,"&gt;"&amp;AVERAGE(#REF!))</f>
        <v>#REF!</v>
      </c>
      <c r="Q68">
        <f t="shared" si="3"/>
        <v>27.565026697177728</v>
      </c>
      <c r="R68" t="str">
        <f>CONCATENATE("ID-",A68,"-",E68)</f>
        <v>ID-8286-</v>
      </c>
      <c r="S68">
        <f>INDEX(B:B,MATCH(A68,A:A,0))</f>
        <v>0</v>
      </c>
      <c r="T68" t="str">
        <f>IF(OR(B68&gt;0,C68&gt;0),"Acceptable","Check")</f>
        <v>Acceptable</v>
      </c>
      <c r="U68">
        <f>COUNTIF(D:D, "Military - U.S. Army")</f>
        <v>23</v>
      </c>
      <c r="V68">
        <f>AVERAGEIF(C:C,"Fort Myer, Virginia", I:I)</f>
        <v>2</v>
      </c>
      <c r="W68">
        <v>2</v>
      </c>
      <c r="X68" t="str">
        <f>IFERROR(VLOOKUP("FlightNumber", A:D, 4, FALSE), "Flight Not Found")</f>
        <v>Flight Not Found</v>
      </c>
      <c r="Y68" t="str" cm="1">
        <f t="array" ref="Y68">IF(AND(B:B &gt; TIME(6, 0, 0), B:B &lt;= TIME(18, 0, 0)), "Day", "Night")</f>
        <v>Night</v>
      </c>
      <c r="Z68">
        <f>COUNTIFS(D:D, "Military - U.S. Army", C:C, "Fort Myer, Virginia")</f>
        <v>1</v>
      </c>
    </row>
    <row r="69" spans="1:26" x14ac:dyDescent="0.2">
      <c r="A69">
        <v>8311</v>
      </c>
      <c r="C69" t="s">
        <v>238</v>
      </c>
      <c r="F69" t="s">
        <v>239</v>
      </c>
      <c r="G69" t="s">
        <v>240</v>
      </c>
      <c r="I69">
        <v>4</v>
      </c>
      <c r="J69">
        <v>4</v>
      </c>
      <c r="K69">
        <v>0</v>
      </c>
      <c r="M69">
        <f>SUM(B69,C69)</f>
        <v>0</v>
      </c>
      <c r="N69" t="str">
        <f t="shared" si="2"/>
        <v>No</v>
      </c>
      <c r="O69">
        <f>COUNTIF(C:C,"&lt;0")</f>
        <v>0</v>
      </c>
      <c r="P69" t="e">
        <f>SUMIF(#REF!,"&gt;"&amp;AVERAGE(#REF!))</f>
        <v>#REF!</v>
      </c>
      <c r="Q69">
        <f t="shared" si="3"/>
        <v>27.565026697177728</v>
      </c>
      <c r="R69" t="str">
        <f>CONCATENATE("ID-",A69,"-",E69)</f>
        <v>ID-8311-</v>
      </c>
      <c r="S69">
        <f>INDEX(B:B,MATCH(A69,A:A,0))</f>
        <v>0</v>
      </c>
      <c r="T69" t="str">
        <f>IF(OR(B69&gt;0,C69&gt;0),"Acceptable","Check")</f>
        <v>Acceptable</v>
      </c>
      <c r="U69">
        <f>COUNTIF(D:D, "Military - U.S. Army")</f>
        <v>23</v>
      </c>
      <c r="V69">
        <f>AVERAGEIF(C:C,"Fort Myer, Virginia", I:I)</f>
        <v>2</v>
      </c>
      <c r="W69">
        <v>1</v>
      </c>
      <c r="X69" t="str">
        <f>IFERROR(VLOOKUP("FlightNumber", A:D, 4, FALSE), "Flight Not Found")</f>
        <v>Flight Not Found</v>
      </c>
      <c r="Y69" t="str" cm="1">
        <f t="array" ref="Y69">IF(AND(B:B &gt; TIME(6, 0, 0), B:B &lt;= TIME(18, 0, 0)), "Day", "Night")</f>
        <v>Night</v>
      </c>
      <c r="Z69">
        <f>COUNTIFS(D:D, "Military - U.S. Army", C:C, "Fort Myer, Virginia")</f>
        <v>1</v>
      </c>
    </row>
    <row r="70" spans="1:26" x14ac:dyDescent="0.2">
      <c r="A70">
        <v>8334</v>
      </c>
      <c r="C70" t="s">
        <v>241</v>
      </c>
      <c r="D70" t="s">
        <v>235</v>
      </c>
      <c r="F70" t="s">
        <v>153</v>
      </c>
      <c r="I70">
        <v>2</v>
      </c>
      <c r="J70">
        <v>2</v>
      </c>
      <c r="K70">
        <v>0</v>
      </c>
      <c r="M70">
        <f>SUM(B70,C70)</f>
        <v>0</v>
      </c>
      <c r="N70" t="str">
        <f t="shared" si="2"/>
        <v>No</v>
      </c>
      <c r="O70">
        <f>COUNTIF(C:C,"&lt;0")</f>
        <v>0</v>
      </c>
      <c r="P70" t="e">
        <f>SUMIF(#REF!,"&gt;"&amp;AVERAGE(#REF!))</f>
        <v>#REF!</v>
      </c>
      <c r="Q70">
        <f t="shared" si="3"/>
        <v>27.565026697177728</v>
      </c>
      <c r="R70" t="str">
        <f>CONCATENATE("ID-",A70,"-",E70)</f>
        <v>ID-8334-</v>
      </c>
      <c r="S70">
        <f>INDEX(B:B,MATCH(A70,A:A,0))</f>
        <v>0</v>
      </c>
      <c r="T70" t="str">
        <f>IF(OR(B70&gt;0,C70&gt;0),"Acceptable","Check")</f>
        <v>Acceptable</v>
      </c>
      <c r="U70">
        <f>COUNTIF(D:D, "Military - U.S. Army")</f>
        <v>23</v>
      </c>
      <c r="V70">
        <f>AVERAGEIF(C:C,"Fort Myer, Virginia", I:I)</f>
        <v>2</v>
      </c>
      <c r="W70">
        <v>1</v>
      </c>
      <c r="X70" t="str">
        <f>IFERROR(VLOOKUP("FlightNumber", A:D, 4, FALSE), "Flight Not Found")</f>
        <v>Flight Not Found</v>
      </c>
      <c r="Y70" t="str" cm="1">
        <f t="array" ref="Y70">IF(AND(B:B &gt; TIME(6, 0, 0), B:B &lt;= TIME(18, 0, 0)), "Day", "Night")</f>
        <v>Night</v>
      </c>
      <c r="Z70">
        <f>COUNTIFS(D:D, "Military - U.S. Army", C:C, "Fort Myer, Virginia")</f>
        <v>1</v>
      </c>
    </row>
    <row r="71" spans="1:26" x14ac:dyDescent="0.2">
      <c r="A71">
        <v>8373</v>
      </c>
      <c r="C71" t="s">
        <v>242</v>
      </c>
      <c r="D71" t="s">
        <v>235</v>
      </c>
      <c r="F71" t="s">
        <v>153</v>
      </c>
      <c r="I71">
        <v>1</v>
      </c>
      <c r="J71">
        <v>1</v>
      </c>
      <c r="K71">
        <v>0</v>
      </c>
      <c r="M71">
        <f>SUM(B71,C71)</f>
        <v>0</v>
      </c>
      <c r="N71" t="str">
        <f t="shared" si="2"/>
        <v>No</v>
      </c>
      <c r="O71">
        <f>COUNTIF(C:C,"&lt;0")</f>
        <v>0</v>
      </c>
      <c r="P71" t="e">
        <f>SUMIF(#REF!,"&gt;"&amp;AVERAGE(#REF!))</f>
        <v>#REF!</v>
      </c>
      <c r="Q71">
        <f t="shared" si="3"/>
        <v>27.565026697177728</v>
      </c>
      <c r="R71" t="str">
        <f>CONCATENATE("ID-",A71,"-",E71)</f>
        <v>ID-8373-</v>
      </c>
      <c r="S71">
        <f>INDEX(B:B,MATCH(A71,A:A,0))</f>
        <v>0</v>
      </c>
      <c r="T71" t="str">
        <f>IF(OR(B71&gt;0,C71&gt;0),"Acceptable","Check")</f>
        <v>Acceptable</v>
      </c>
      <c r="U71">
        <f>COUNTIF(D:D, "Military - U.S. Army")</f>
        <v>23</v>
      </c>
      <c r="V71">
        <f>AVERAGEIF(C:C,"Fort Myer, Virginia", I:I)</f>
        <v>2</v>
      </c>
      <c r="W71">
        <v>1</v>
      </c>
      <c r="X71" t="str">
        <f>IFERROR(VLOOKUP("FlightNumber", A:D, 4, FALSE), "Flight Not Found")</f>
        <v>Flight Not Found</v>
      </c>
      <c r="Y71" t="str" cm="1">
        <f t="array" ref="Y71">IF(AND(B:B &gt; TIME(6, 0, 0), B:B &lt;= TIME(18, 0, 0)), "Day", "Night")</f>
        <v>Night</v>
      </c>
      <c r="Z71">
        <f>COUNTIFS(D:D, "Military - U.S. Army", C:C, "Fort Myer, Virginia")</f>
        <v>1</v>
      </c>
    </row>
    <row r="72" spans="1:26" x14ac:dyDescent="0.2">
      <c r="A72">
        <v>8411</v>
      </c>
      <c r="C72" t="s">
        <v>243</v>
      </c>
      <c r="D72" t="s">
        <v>244</v>
      </c>
      <c r="F72" t="s">
        <v>245</v>
      </c>
      <c r="G72" t="s">
        <v>246</v>
      </c>
      <c r="I72">
        <v>4</v>
      </c>
      <c r="J72">
        <v>3</v>
      </c>
      <c r="K72">
        <v>0</v>
      </c>
      <c r="M72">
        <f>SUM(B72,C72)</f>
        <v>0</v>
      </c>
      <c r="N72" t="str">
        <f t="shared" si="2"/>
        <v>No</v>
      </c>
      <c r="O72">
        <f>COUNTIF(C:C,"&lt;0")</f>
        <v>0</v>
      </c>
      <c r="P72" t="e">
        <f>SUMIF(#REF!,"&gt;"&amp;AVERAGE(#REF!))</f>
        <v>#REF!</v>
      </c>
      <c r="Q72">
        <f t="shared" si="3"/>
        <v>27.565026697177728</v>
      </c>
      <c r="R72" t="str">
        <f>CONCATENATE("ID-",A72,"-",E72)</f>
        <v>ID-8411-</v>
      </c>
      <c r="S72">
        <f>INDEX(B:B,MATCH(A72,A:A,0))</f>
        <v>0</v>
      </c>
      <c r="T72" t="str">
        <f>IF(OR(B72&gt;0,C72&gt;0),"Acceptable","Check")</f>
        <v>Acceptable</v>
      </c>
      <c r="U72">
        <f>COUNTIF(D:D, "Military - U.S. Army")</f>
        <v>23</v>
      </c>
      <c r="V72">
        <f>AVERAGEIF(C:C,"Fort Myer, Virginia", I:I)</f>
        <v>2</v>
      </c>
      <c r="W72">
        <v>5</v>
      </c>
      <c r="X72" t="str">
        <f>IFERROR(VLOOKUP("FlightNumber", A:D, 4, FALSE), "Flight Not Found")</f>
        <v>Flight Not Found</v>
      </c>
      <c r="Y72" t="str" cm="1">
        <f t="array" ref="Y72">IF(AND(B:B &gt; TIME(6, 0, 0), B:B &lt;= TIME(18, 0, 0)), "Day", "Night")</f>
        <v>Night</v>
      </c>
      <c r="Z72">
        <f>COUNTIFS(D:D, "Military - U.S. Army", C:C, "Fort Myer, Virginia")</f>
        <v>1</v>
      </c>
    </row>
    <row r="73" spans="1:26" x14ac:dyDescent="0.2">
      <c r="A73">
        <v>8418</v>
      </c>
      <c r="C73" t="s">
        <v>167</v>
      </c>
      <c r="D73" t="s">
        <v>235</v>
      </c>
      <c r="F73" t="s">
        <v>153</v>
      </c>
      <c r="G73" t="s">
        <v>247</v>
      </c>
      <c r="I73">
        <v>1</v>
      </c>
      <c r="J73">
        <v>1</v>
      </c>
      <c r="K73">
        <v>0</v>
      </c>
      <c r="M73">
        <f>SUM(B73,C73)</f>
        <v>0</v>
      </c>
      <c r="N73" t="str">
        <f t="shared" si="2"/>
        <v>No</v>
      </c>
      <c r="O73">
        <f>COUNTIF(C:C,"&lt;0")</f>
        <v>0</v>
      </c>
      <c r="P73" t="e">
        <f>SUMIF(#REF!,"&gt;"&amp;AVERAGE(#REF!))</f>
        <v>#REF!</v>
      </c>
      <c r="Q73">
        <f t="shared" si="3"/>
        <v>27.565026697177728</v>
      </c>
      <c r="R73" t="str">
        <f>CONCATENATE("ID-",A73,"-",E73)</f>
        <v>ID-8418-</v>
      </c>
      <c r="S73">
        <f>INDEX(B:B,MATCH(A73,A:A,0))</f>
        <v>0</v>
      </c>
      <c r="T73" t="str">
        <f>IF(OR(B73&gt;0,C73&gt;0),"Acceptable","Check")</f>
        <v>Acceptable</v>
      </c>
      <c r="U73">
        <f>COUNTIF(D:D, "Military - U.S. Army")</f>
        <v>23</v>
      </c>
      <c r="V73">
        <f>AVERAGEIF(C:C,"Fort Myer, Virginia", I:I)</f>
        <v>2</v>
      </c>
      <c r="W73">
        <v>1</v>
      </c>
      <c r="X73" t="str">
        <f>IFERROR(VLOOKUP("FlightNumber", A:D, 4, FALSE), "Flight Not Found")</f>
        <v>Flight Not Found</v>
      </c>
      <c r="Y73" t="str" cm="1">
        <f t="array" ref="Y73">IF(AND(B:B &gt; TIME(6, 0, 0), B:B &lt;= TIME(18, 0, 0)), "Day", "Night")</f>
        <v>Night</v>
      </c>
      <c r="Z73">
        <f>COUNTIFS(D:D, "Military - U.S. Army", C:C, "Fort Myer, Virginia")</f>
        <v>1</v>
      </c>
    </row>
    <row r="74" spans="1:26" x14ac:dyDescent="0.2">
      <c r="A74">
        <v>8419</v>
      </c>
      <c r="C74" t="s">
        <v>248</v>
      </c>
      <c r="D74" t="s">
        <v>104</v>
      </c>
      <c r="F74" t="s">
        <v>105</v>
      </c>
      <c r="G74" t="s">
        <v>249</v>
      </c>
      <c r="I74">
        <v>1</v>
      </c>
      <c r="J74">
        <v>1</v>
      </c>
      <c r="K74">
        <v>0</v>
      </c>
      <c r="M74">
        <f>SUM(B74,C74)</f>
        <v>0</v>
      </c>
      <c r="N74" t="str">
        <f t="shared" si="2"/>
        <v>No</v>
      </c>
      <c r="O74">
        <f>COUNTIF(C:C,"&lt;0")</f>
        <v>0</v>
      </c>
      <c r="P74" t="e">
        <f>SUMIF(#REF!,"&gt;"&amp;AVERAGE(#REF!))</f>
        <v>#REF!</v>
      </c>
      <c r="Q74">
        <f t="shared" si="3"/>
        <v>27.565026697177728</v>
      </c>
      <c r="R74" t="str">
        <f>CONCATENATE("ID-",A74,"-",E74)</f>
        <v>ID-8419-</v>
      </c>
      <c r="S74">
        <f>INDEX(B:B,MATCH(A74,A:A,0))</f>
        <v>0</v>
      </c>
      <c r="T74" t="str">
        <f>IF(OR(B74&gt;0,C74&gt;0),"Acceptable","Check")</f>
        <v>Acceptable</v>
      </c>
      <c r="U74">
        <f>COUNTIF(D:D, "Military - U.S. Army")</f>
        <v>23</v>
      </c>
      <c r="V74">
        <f>AVERAGEIF(C:C,"Fort Myer, Virginia", I:I)</f>
        <v>2</v>
      </c>
      <c r="W74">
        <v>1</v>
      </c>
      <c r="X74" t="str">
        <f>IFERROR(VLOOKUP("FlightNumber", A:D, 4, FALSE), "Flight Not Found")</f>
        <v>Flight Not Found</v>
      </c>
      <c r="Y74" t="str" cm="1">
        <f t="array" ref="Y74">IF(AND(B:B &gt; TIME(6, 0, 0), B:B &lt;= TIME(18, 0, 0)), "Day", "Night")</f>
        <v>Night</v>
      </c>
      <c r="Z74">
        <f>COUNTIFS(D:D, "Military - U.S. Army", C:C, "Fort Myer, Virginia")</f>
        <v>1</v>
      </c>
    </row>
    <row r="75" spans="1:26" x14ac:dyDescent="0.2">
      <c r="A75">
        <v>8458</v>
      </c>
      <c r="C75" t="s">
        <v>250</v>
      </c>
      <c r="D75" t="s">
        <v>104</v>
      </c>
      <c r="F75" t="s">
        <v>105</v>
      </c>
      <c r="G75" t="s">
        <v>251</v>
      </c>
      <c r="I75">
        <v>1</v>
      </c>
      <c r="J75">
        <v>1</v>
      </c>
      <c r="K75">
        <v>0</v>
      </c>
      <c r="M75">
        <f>SUM(B75,C75)</f>
        <v>0</v>
      </c>
      <c r="N75" t="str">
        <f t="shared" si="2"/>
        <v>No</v>
      </c>
      <c r="O75">
        <f>COUNTIF(C:C,"&lt;0")</f>
        <v>0</v>
      </c>
      <c r="P75" t="e">
        <f>SUMIF(#REF!,"&gt;"&amp;AVERAGE(#REF!))</f>
        <v>#REF!</v>
      </c>
      <c r="Q75">
        <f t="shared" si="3"/>
        <v>27.565026697177728</v>
      </c>
      <c r="R75" t="str">
        <f>CONCATENATE("ID-",A75,"-",E75)</f>
        <v>ID-8458-</v>
      </c>
      <c r="S75">
        <f>INDEX(B:B,MATCH(A75,A:A,0))</f>
        <v>0</v>
      </c>
      <c r="T75" t="str">
        <f>IF(OR(B75&gt;0,C75&gt;0),"Acceptable","Check")</f>
        <v>Acceptable</v>
      </c>
      <c r="U75">
        <f>COUNTIF(D:D, "Military - U.S. Army")</f>
        <v>23</v>
      </c>
      <c r="V75">
        <f>AVERAGEIF(C:C,"Fort Myer, Virginia", I:I)</f>
        <v>2</v>
      </c>
      <c r="W75">
        <v>1</v>
      </c>
      <c r="X75" t="str">
        <f>IFERROR(VLOOKUP("FlightNumber", A:D, 4, FALSE), "Flight Not Found")</f>
        <v>Flight Not Found</v>
      </c>
      <c r="Y75" t="str" cm="1">
        <f t="array" ref="Y75">IF(AND(B:B &gt; TIME(6, 0, 0), B:B &lt;= TIME(18, 0, 0)), "Day", "Night")</f>
        <v>Night</v>
      </c>
      <c r="Z75">
        <f>COUNTIFS(D:D, "Military - U.S. Army", C:C, "Fort Myer, Virginia")</f>
        <v>1</v>
      </c>
    </row>
    <row r="76" spans="1:26" x14ac:dyDescent="0.2">
      <c r="A76">
        <v>8535</v>
      </c>
      <c r="C76" t="s">
        <v>252</v>
      </c>
      <c r="D76" t="s">
        <v>235</v>
      </c>
      <c r="F76" t="s">
        <v>253</v>
      </c>
      <c r="G76" t="s">
        <v>254</v>
      </c>
      <c r="I76">
        <v>6</v>
      </c>
      <c r="J76">
        <v>6</v>
      </c>
      <c r="K76">
        <v>0</v>
      </c>
      <c r="M76">
        <f>SUM(B76,C76)</f>
        <v>0</v>
      </c>
      <c r="N76" t="str">
        <f t="shared" si="2"/>
        <v>No</v>
      </c>
      <c r="O76">
        <f>COUNTIF(C:C,"&lt;0")</f>
        <v>0</v>
      </c>
      <c r="P76" t="e">
        <f>SUMIF(#REF!,"&gt;"&amp;AVERAGE(#REF!))</f>
        <v>#REF!</v>
      </c>
      <c r="Q76">
        <f t="shared" si="3"/>
        <v>27.565026697177728</v>
      </c>
      <c r="R76" t="str">
        <f>CONCATENATE("ID-",A76,"-",E76)</f>
        <v>ID-8535-</v>
      </c>
      <c r="S76">
        <f>INDEX(B:B,MATCH(A76,A:A,0))</f>
        <v>0</v>
      </c>
      <c r="T76" t="str">
        <f>IF(OR(B76&gt;0,C76&gt;0),"Acceptable","Check")</f>
        <v>Acceptable</v>
      </c>
      <c r="U76">
        <f>COUNTIF(D:D, "Military - U.S. Army")</f>
        <v>23</v>
      </c>
      <c r="V76">
        <f>AVERAGEIF(C:C,"Fort Myer, Virginia", I:I)</f>
        <v>2</v>
      </c>
      <c r="W76">
        <v>1</v>
      </c>
      <c r="X76" t="str">
        <f>IFERROR(VLOOKUP("FlightNumber", A:D, 4, FALSE), "Flight Not Found")</f>
        <v>Flight Not Found</v>
      </c>
      <c r="Y76" t="str" cm="1">
        <f t="array" ref="Y76">IF(AND(B:B &gt; TIME(6, 0, 0), B:B &lt;= TIME(18, 0, 0)), "Day", "Night")</f>
        <v>Night</v>
      </c>
      <c r="Z76">
        <f>COUNTIFS(D:D, "Military - U.S. Army", C:C, "Fort Myer, Virginia")</f>
        <v>1</v>
      </c>
    </row>
    <row r="77" spans="1:26" x14ac:dyDescent="0.2">
      <c r="A77">
        <v>8640</v>
      </c>
      <c r="C77" t="s">
        <v>255</v>
      </c>
      <c r="D77" t="s">
        <v>256</v>
      </c>
      <c r="F77" t="s">
        <v>257</v>
      </c>
      <c r="G77" t="s">
        <v>258</v>
      </c>
      <c r="I77">
        <v>2</v>
      </c>
      <c r="J77">
        <v>2</v>
      </c>
      <c r="K77">
        <v>0</v>
      </c>
      <c r="M77">
        <f>SUM(B77,C77)</f>
        <v>0</v>
      </c>
      <c r="N77" t="str">
        <f t="shared" si="2"/>
        <v>No</v>
      </c>
      <c r="O77">
        <f>COUNTIF(C:C,"&lt;0")</f>
        <v>0</v>
      </c>
      <c r="P77" t="e">
        <f>SUMIF(#REF!,"&gt;"&amp;AVERAGE(#REF!))</f>
        <v>#REF!</v>
      </c>
      <c r="Q77">
        <f t="shared" si="3"/>
        <v>27.565026697177728</v>
      </c>
      <c r="R77" t="str">
        <f>CONCATENATE("ID-",A77,"-",E77)</f>
        <v>ID-8640-</v>
      </c>
      <c r="S77">
        <f>INDEX(B:B,MATCH(A77,A:A,0))</f>
        <v>0</v>
      </c>
      <c r="T77" t="str">
        <f>IF(OR(B77&gt;0,C77&gt;0),"Acceptable","Check")</f>
        <v>Acceptable</v>
      </c>
      <c r="U77">
        <f>COUNTIF(D:D, "Military - U.S. Army")</f>
        <v>23</v>
      </c>
      <c r="V77">
        <f>AVERAGEIF(C:C,"Fort Myer, Virginia", I:I)</f>
        <v>2</v>
      </c>
      <c r="W77">
        <v>16</v>
      </c>
      <c r="X77" t="str">
        <f>IFERROR(VLOOKUP("FlightNumber", A:D, 4, FALSE), "Flight Not Found")</f>
        <v>Flight Not Found</v>
      </c>
      <c r="Y77" t="str" cm="1">
        <f t="array" ref="Y77">IF(AND(B:B &gt; TIME(6, 0, 0), B:B &lt;= TIME(18, 0, 0)), "Day", "Night")</f>
        <v>Night</v>
      </c>
      <c r="Z77">
        <f>COUNTIFS(D:D, "Military - U.S. Army", C:C, "Fort Myer, Virginia")</f>
        <v>1</v>
      </c>
    </row>
    <row r="78" spans="1:26" x14ac:dyDescent="0.2">
      <c r="A78">
        <v>8651</v>
      </c>
      <c r="C78" t="s">
        <v>259</v>
      </c>
      <c r="D78" t="s">
        <v>104</v>
      </c>
      <c r="F78" t="s">
        <v>105</v>
      </c>
      <c r="G78" t="s">
        <v>260</v>
      </c>
      <c r="I78">
        <v>1</v>
      </c>
      <c r="J78">
        <v>1</v>
      </c>
      <c r="K78">
        <v>0</v>
      </c>
      <c r="M78">
        <f>SUM(B78,C78)</f>
        <v>0</v>
      </c>
      <c r="N78" t="str">
        <f t="shared" si="2"/>
        <v>No</v>
      </c>
      <c r="O78">
        <f>COUNTIF(C:C,"&lt;0")</f>
        <v>0</v>
      </c>
      <c r="P78" t="e">
        <f>SUMIF(#REF!,"&gt;"&amp;AVERAGE(#REF!))</f>
        <v>#REF!</v>
      </c>
      <c r="Q78">
        <f t="shared" si="3"/>
        <v>27.565026697177728</v>
      </c>
      <c r="R78" t="str">
        <f>CONCATENATE("ID-",A78,"-",E78)</f>
        <v>ID-8651-</v>
      </c>
      <c r="S78">
        <f>INDEX(B:B,MATCH(A78,A:A,0))</f>
        <v>0</v>
      </c>
      <c r="T78" t="str">
        <f>IF(OR(B78&gt;0,C78&gt;0),"Acceptable","Check")</f>
        <v>Acceptable</v>
      </c>
      <c r="U78">
        <f>COUNTIF(D:D, "Military - U.S. Army")</f>
        <v>23</v>
      </c>
      <c r="V78">
        <f>AVERAGEIF(C:C,"Fort Myer, Virginia", I:I)</f>
        <v>2</v>
      </c>
      <c r="W78">
        <v>24</v>
      </c>
      <c r="X78" t="str">
        <f>IFERROR(VLOOKUP("FlightNumber", A:D, 4, FALSE), "Flight Not Found")</f>
        <v>Flight Not Found</v>
      </c>
      <c r="Y78" t="str" cm="1">
        <f t="array" ref="Y78">IF(AND(B:B &gt; TIME(6, 0, 0), B:B &lt;= TIME(18, 0, 0)), "Day", "Night")</f>
        <v>Night</v>
      </c>
      <c r="Z78">
        <f>COUNTIFS(D:D, "Military - U.S. Army", C:C, "Fort Myer, Virginia")</f>
        <v>1</v>
      </c>
    </row>
    <row r="79" spans="1:26" x14ac:dyDescent="0.2">
      <c r="A79">
        <v>8658</v>
      </c>
      <c r="C79" t="s">
        <v>261</v>
      </c>
      <c r="D79" t="s">
        <v>262</v>
      </c>
      <c r="F79" t="s">
        <v>263</v>
      </c>
      <c r="G79" t="s">
        <v>264</v>
      </c>
      <c r="H79" t="s">
        <v>265</v>
      </c>
      <c r="I79">
        <v>6</v>
      </c>
      <c r="J79">
        <v>6</v>
      </c>
      <c r="K79">
        <v>0</v>
      </c>
      <c r="M79">
        <f>SUM(B79,C79)</f>
        <v>0</v>
      </c>
      <c r="N79" t="str">
        <f t="shared" si="2"/>
        <v>No</v>
      </c>
      <c r="O79">
        <f>COUNTIF(C:C,"&lt;0")</f>
        <v>0</v>
      </c>
      <c r="P79" t="e">
        <f>SUMIF(#REF!,"&gt;"&amp;AVERAGE(#REF!))</f>
        <v>#REF!</v>
      </c>
      <c r="Q79">
        <f t="shared" si="3"/>
        <v>27.565026697177728</v>
      </c>
      <c r="R79" t="str">
        <f>CONCATENATE("ID-",A79,"-",E79)</f>
        <v>ID-8658-</v>
      </c>
      <c r="S79">
        <f>INDEX(B:B,MATCH(A79,A:A,0))</f>
        <v>0</v>
      </c>
      <c r="T79" t="str">
        <f>IF(OR(B79&gt;0,C79&gt;0),"Acceptable","Check")</f>
        <v>Acceptable</v>
      </c>
      <c r="U79">
        <f>COUNTIF(D:D, "Military - U.S. Army")</f>
        <v>23</v>
      </c>
      <c r="V79">
        <f>AVERAGEIF(C:C,"Fort Myer, Virginia", I:I)</f>
        <v>2</v>
      </c>
      <c r="W79">
        <v>2</v>
      </c>
      <c r="X79" t="str">
        <f>IFERROR(VLOOKUP("FlightNumber", A:D, 4, FALSE), "Flight Not Found")</f>
        <v>Flight Not Found</v>
      </c>
      <c r="Y79" t="str" cm="1">
        <f t="array" ref="Y79">IF(AND(B:B &gt; TIME(6, 0, 0), B:B &lt;= TIME(18, 0, 0)), "Day", "Night")</f>
        <v>Night</v>
      </c>
      <c r="Z79">
        <f>COUNTIFS(D:D, "Military - U.S. Army", C:C, "Fort Myer, Virginia")</f>
        <v>1</v>
      </c>
    </row>
    <row r="80" spans="1:26" x14ac:dyDescent="0.2">
      <c r="A80">
        <v>8723</v>
      </c>
      <c r="C80" t="s">
        <v>266</v>
      </c>
      <c r="D80" t="s">
        <v>267</v>
      </c>
      <c r="F80" t="s">
        <v>143</v>
      </c>
      <c r="G80" t="s">
        <v>268</v>
      </c>
      <c r="I80">
        <v>4</v>
      </c>
      <c r="J80">
        <v>2</v>
      </c>
      <c r="K80">
        <v>0</v>
      </c>
      <c r="M80">
        <f>SUM(B80,C80)</f>
        <v>0</v>
      </c>
      <c r="N80" t="str">
        <f t="shared" si="2"/>
        <v>No</v>
      </c>
      <c r="O80">
        <f>COUNTIF(C:C,"&lt;0")</f>
        <v>0</v>
      </c>
      <c r="P80" t="e">
        <f>SUMIF(#REF!,"&gt;"&amp;AVERAGE(#REF!))</f>
        <v>#REF!</v>
      </c>
      <c r="Q80">
        <f t="shared" si="3"/>
        <v>27.565026697177728</v>
      </c>
      <c r="R80" t="str">
        <f>CONCATENATE("ID-",A80,"-",E80)</f>
        <v>ID-8723-</v>
      </c>
      <c r="S80">
        <f>INDEX(B:B,MATCH(A80,A:A,0))</f>
        <v>0</v>
      </c>
      <c r="T80" t="str">
        <f>IF(OR(B80&gt;0,C80&gt;0),"Acceptable","Check")</f>
        <v>Acceptable</v>
      </c>
      <c r="U80">
        <f>COUNTIF(D:D, "Military - U.S. Army")</f>
        <v>23</v>
      </c>
      <c r="V80">
        <f>AVERAGEIF(C:C,"Fort Myer, Virginia", I:I)</f>
        <v>2</v>
      </c>
      <c r="W80">
        <v>1</v>
      </c>
      <c r="X80" t="str">
        <f>IFERROR(VLOOKUP("FlightNumber", A:D, 4, FALSE), "Flight Not Found")</f>
        <v>Flight Not Found</v>
      </c>
      <c r="Y80" t="str" cm="1">
        <f t="array" ref="Y80">IF(AND(B:B &gt; TIME(6, 0, 0), B:B &lt;= TIME(18, 0, 0)), "Day", "Night")</f>
        <v>Night</v>
      </c>
      <c r="Z80">
        <f>COUNTIFS(D:D, "Military - U.S. Army", C:C, "Fort Myer, Virginia")</f>
        <v>1</v>
      </c>
    </row>
    <row r="81" spans="1:26" x14ac:dyDescent="0.2">
      <c r="A81">
        <v>8741</v>
      </c>
      <c r="C81" t="s">
        <v>269</v>
      </c>
      <c r="D81" t="s">
        <v>104</v>
      </c>
      <c r="F81" t="s">
        <v>105</v>
      </c>
      <c r="G81" t="s">
        <v>270</v>
      </c>
      <c r="I81">
        <v>1</v>
      </c>
      <c r="J81">
        <v>1</v>
      </c>
      <c r="K81">
        <v>0</v>
      </c>
      <c r="M81">
        <f>SUM(B81,C81)</f>
        <v>0</v>
      </c>
      <c r="N81" t="str">
        <f t="shared" si="2"/>
        <v>No</v>
      </c>
      <c r="O81">
        <f>COUNTIF(C:C,"&lt;0")</f>
        <v>0</v>
      </c>
      <c r="P81" t="e">
        <f>SUMIF(#REF!,"&gt;"&amp;AVERAGE(#REF!))</f>
        <v>#REF!</v>
      </c>
      <c r="Q81">
        <f t="shared" si="3"/>
        <v>27.565026697177728</v>
      </c>
      <c r="R81" t="str">
        <f>CONCATENATE("ID-",A81,"-",E81)</f>
        <v>ID-8741-</v>
      </c>
      <c r="S81">
        <f>INDEX(B:B,MATCH(A81,A:A,0))</f>
        <v>0</v>
      </c>
      <c r="T81" t="str">
        <f>IF(OR(B81&gt;0,C81&gt;0),"Acceptable","Check")</f>
        <v>Acceptable</v>
      </c>
      <c r="U81">
        <f>COUNTIF(D:D, "Military - U.S. Army")</f>
        <v>23</v>
      </c>
      <c r="V81">
        <f>AVERAGEIF(C:C,"Fort Myer, Virginia", I:I)</f>
        <v>2</v>
      </c>
      <c r="W81">
        <v>1</v>
      </c>
      <c r="X81" t="str">
        <f>IFERROR(VLOOKUP("FlightNumber", A:D, 4, FALSE), "Flight Not Found")</f>
        <v>Flight Not Found</v>
      </c>
      <c r="Y81" t="str" cm="1">
        <f t="array" ref="Y81">IF(AND(B:B &gt; TIME(6, 0, 0), B:B &lt;= TIME(18, 0, 0)), "Day", "Night")</f>
        <v>Night</v>
      </c>
      <c r="Z81">
        <f>COUNTIFS(D:D, "Military - U.S. Army", C:C, "Fort Myer, Virginia")</f>
        <v>1</v>
      </c>
    </row>
    <row r="82" spans="1:26" x14ac:dyDescent="0.2">
      <c r="A82">
        <v>8758</v>
      </c>
      <c r="B82" t="s">
        <v>271</v>
      </c>
      <c r="C82" t="s">
        <v>272</v>
      </c>
      <c r="D82" t="s">
        <v>273</v>
      </c>
      <c r="E82" t="s">
        <v>274</v>
      </c>
      <c r="F82" t="s">
        <v>275</v>
      </c>
      <c r="G82" t="s">
        <v>276</v>
      </c>
      <c r="I82">
        <v>52</v>
      </c>
      <c r="J82">
        <v>52</v>
      </c>
      <c r="K82">
        <v>0</v>
      </c>
      <c r="L82" t="s">
        <v>277</v>
      </c>
      <c r="M82">
        <f>SUM(B82,C82)</f>
        <v>0</v>
      </c>
      <c r="N82" t="str">
        <f t="shared" si="2"/>
        <v>No</v>
      </c>
      <c r="O82">
        <f>COUNTIF(C:C,"&lt;0")</f>
        <v>0</v>
      </c>
      <c r="P82" t="e">
        <f>SUMIF(#REF!,"&gt;"&amp;AVERAGE(#REF!))</f>
        <v>#REF!</v>
      </c>
      <c r="Q82">
        <f t="shared" si="3"/>
        <v>27.565026697177728</v>
      </c>
      <c r="R82" t="str">
        <f>CONCATENATE("ID-",A82,"-",E82)</f>
        <v>ID-8758-Toulon - Algiers</v>
      </c>
      <c r="S82" t="str">
        <f>INDEX(B:B,MATCH(A82,A:A,0))</f>
        <v>02:30</v>
      </c>
      <c r="T82" t="str">
        <f>IF(OR(B82&gt;0,C82&gt;0),"Acceptable","Check")</f>
        <v>Acceptable</v>
      </c>
      <c r="U82">
        <f>COUNTIF(D:D, "Military - U.S. Army")</f>
        <v>23</v>
      </c>
      <c r="V82">
        <f>AVERAGEIF(C:C,"Fort Myer, Virginia", I:I)</f>
        <v>2</v>
      </c>
      <c r="W82">
        <v>1</v>
      </c>
      <c r="X82" t="str">
        <f>IFERROR(VLOOKUP("FlightNumber", A:D, 4, FALSE), "Flight Not Found")</f>
        <v>Flight Not Found</v>
      </c>
      <c r="Y82" t="str" cm="1">
        <f t="array" ref="Y82">IF(AND(B:B &gt; TIME(6, 0, 0), B:B &lt;= TIME(18, 0, 0)), "Day", "Night")</f>
        <v>Night</v>
      </c>
      <c r="Z82">
        <f>COUNTIFS(D:D, "Military - U.S. Army", C:C, "Fort Myer, Virginia")</f>
        <v>1</v>
      </c>
    </row>
    <row r="83" spans="1:26" x14ac:dyDescent="0.2">
      <c r="A83">
        <v>8759</v>
      </c>
      <c r="C83" t="s">
        <v>278</v>
      </c>
      <c r="D83" t="s">
        <v>104</v>
      </c>
      <c r="F83" t="s">
        <v>105</v>
      </c>
      <c r="G83" t="s">
        <v>279</v>
      </c>
      <c r="I83">
        <v>1</v>
      </c>
      <c r="J83">
        <v>1</v>
      </c>
      <c r="K83">
        <v>0</v>
      </c>
      <c r="M83">
        <f>SUM(B83,C83)</f>
        <v>0</v>
      </c>
      <c r="N83" t="str">
        <f t="shared" si="2"/>
        <v>No</v>
      </c>
      <c r="O83">
        <f>COUNTIF(C:C,"&lt;0")</f>
        <v>0</v>
      </c>
      <c r="P83" t="e">
        <f>SUMIF(#REF!,"&gt;"&amp;AVERAGE(#REF!))</f>
        <v>#REF!</v>
      </c>
      <c r="Q83">
        <f t="shared" si="3"/>
        <v>27.565026697177728</v>
      </c>
      <c r="R83" t="str">
        <f>CONCATENATE("ID-",A83,"-",E83)</f>
        <v>ID-8759-</v>
      </c>
      <c r="S83">
        <f>INDEX(B:B,MATCH(A83,A:A,0))</f>
        <v>0</v>
      </c>
      <c r="T83" t="str">
        <f>IF(OR(B83&gt;0,C83&gt;0),"Acceptable","Check")</f>
        <v>Acceptable</v>
      </c>
      <c r="U83">
        <f>COUNTIF(D:D, "Military - U.S. Army")</f>
        <v>23</v>
      </c>
      <c r="V83">
        <f>AVERAGEIF(C:C,"Fort Myer, Virginia", I:I)</f>
        <v>2</v>
      </c>
      <c r="W83">
        <v>44</v>
      </c>
      <c r="X83" t="str">
        <f>IFERROR(VLOOKUP("FlightNumber", A:D, 4, FALSE), "Flight Not Found")</f>
        <v>Flight Not Found</v>
      </c>
      <c r="Y83" t="str" cm="1">
        <f t="array" ref="Y83">IF(AND(B:B &gt; TIME(6, 0, 0), B:B &lt;= TIME(18, 0, 0)), "Day", "Night")</f>
        <v>Night</v>
      </c>
      <c r="Z83">
        <f>COUNTIFS(D:D, "Military - U.S. Army", C:C, "Fort Myer, Virginia")</f>
        <v>1</v>
      </c>
    </row>
    <row r="84" spans="1:26" x14ac:dyDescent="0.2">
      <c r="A84">
        <v>8833</v>
      </c>
      <c r="C84" t="s">
        <v>280</v>
      </c>
      <c r="D84" t="s">
        <v>104</v>
      </c>
      <c r="F84" t="s">
        <v>105</v>
      </c>
      <c r="G84" t="s">
        <v>281</v>
      </c>
      <c r="I84">
        <v>1</v>
      </c>
      <c r="J84">
        <v>1</v>
      </c>
      <c r="K84">
        <v>0</v>
      </c>
      <c r="M84">
        <f>SUM(B84,C84)</f>
        <v>0</v>
      </c>
      <c r="N84" t="str">
        <f t="shared" si="2"/>
        <v>No</v>
      </c>
      <c r="O84">
        <f>COUNTIF(C:C,"&lt;0")</f>
        <v>0</v>
      </c>
      <c r="P84" t="e">
        <f>SUMIF(#REF!,"&gt;"&amp;AVERAGE(#REF!))</f>
        <v>#REF!</v>
      </c>
      <c r="Q84">
        <f t="shared" si="3"/>
        <v>27.565026697177728</v>
      </c>
      <c r="R84" t="str">
        <f>CONCATENATE("ID-",A84,"-",E84)</f>
        <v>ID-8833-</v>
      </c>
      <c r="S84">
        <f>INDEX(B:B,MATCH(A84,A:A,0))</f>
        <v>0</v>
      </c>
      <c r="T84" t="str">
        <f>IF(OR(B84&gt;0,C84&gt;0),"Acceptable","Check")</f>
        <v>Acceptable</v>
      </c>
      <c r="U84">
        <f>COUNTIF(D:D, "Military - U.S. Army")</f>
        <v>23</v>
      </c>
      <c r="V84">
        <f>AVERAGEIF(C:C,"Fort Myer, Virginia", I:I)</f>
        <v>2</v>
      </c>
      <c r="W84">
        <v>1</v>
      </c>
      <c r="X84" t="str">
        <f>IFERROR(VLOOKUP("FlightNumber", A:D, 4, FALSE), "Flight Not Found")</f>
        <v>Flight Not Found</v>
      </c>
      <c r="Y84" t="str" cm="1">
        <f t="array" ref="Y84">IF(AND(B:B &gt; TIME(6, 0, 0), B:B &lt;= TIME(18, 0, 0)), "Day", "Night")</f>
        <v>Night</v>
      </c>
      <c r="Z84">
        <f>COUNTIFS(D:D, "Military - U.S. Army", C:C, "Fort Myer, Virginia")</f>
        <v>1</v>
      </c>
    </row>
    <row r="85" spans="1:26" x14ac:dyDescent="0.2">
      <c r="A85">
        <v>8881</v>
      </c>
      <c r="C85" t="s">
        <v>282</v>
      </c>
      <c r="D85" t="s">
        <v>283</v>
      </c>
      <c r="E85" t="s">
        <v>284</v>
      </c>
      <c r="F85" t="s">
        <v>285</v>
      </c>
      <c r="G85" t="s">
        <v>286</v>
      </c>
      <c r="H85" t="s">
        <v>287</v>
      </c>
      <c r="I85">
        <v>3</v>
      </c>
      <c r="J85">
        <v>3</v>
      </c>
      <c r="K85">
        <v>0</v>
      </c>
      <c r="M85">
        <f>SUM(B85,C85)</f>
        <v>0</v>
      </c>
      <c r="N85" t="str">
        <f t="shared" si="2"/>
        <v>No</v>
      </c>
      <c r="O85">
        <f>COUNTIF(C:C,"&lt;0")</f>
        <v>0</v>
      </c>
      <c r="P85" t="e">
        <f>SUMIF(#REF!,"&gt;"&amp;AVERAGE(#REF!))</f>
        <v>#REF!</v>
      </c>
      <c r="Q85">
        <f t="shared" si="3"/>
        <v>27.565026697177728</v>
      </c>
      <c r="R85" t="str">
        <f>CONCATENATE("ID-",A85,"-",E85)</f>
        <v>ID-8881-Lympne, England - Rotterdam, The Netherlands</v>
      </c>
      <c r="S85">
        <f>INDEX(B:B,MATCH(A85,A:A,0))</f>
        <v>0</v>
      </c>
      <c r="T85" t="str">
        <f>IF(OR(B85&gt;0,C85&gt;0),"Acceptable","Check")</f>
        <v>Acceptable</v>
      </c>
      <c r="U85">
        <f>COUNTIF(D:D, "Military - U.S. Army")</f>
        <v>23</v>
      </c>
      <c r="V85">
        <f>AVERAGEIF(C:C,"Fort Myer, Virginia", I:I)</f>
        <v>2</v>
      </c>
      <c r="W85">
        <v>7</v>
      </c>
      <c r="X85" t="str">
        <f>IFERROR(VLOOKUP("FlightNumber", A:D, 4, FALSE), "Flight Not Found")</f>
        <v>Flight Not Found</v>
      </c>
      <c r="Y85" t="str" cm="1">
        <f t="array" ref="Y85">IF(AND(B:B &gt; TIME(6, 0, 0), B:B &lt;= TIME(18, 0, 0)), "Day", "Night")</f>
        <v>Night</v>
      </c>
      <c r="Z85">
        <f>COUNTIFS(D:D, "Military - U.S. Army", C:C, "Fort Myer, Virginia")</f>
        <v>1</v>
      </c>
    </row>
    <row r="86" spans="1:26" x14ac:dyDescent="0.2">
      <c r="A86">
        <v>8926</v>
      </c>
      <c r="C86" t="s">
        <v>288</v>
      </c>
      <c r="D86" t="s">
        <v>289</v>
      </c>
      <c r="F86" t="s">
        <v>143</v>
      </c>
      <c r="G86" t="s">
        <v>290</v>
      </c>
      <c r="I86">
        <v>3</v>
      </c>
      <c r="J86">
        <v>3</v>
      </c>
      <c r="K86">
        <v>0</v>
      </c>
      <c r="M86">
        <f>SUM(B86,C86)</f>
        <v>0</v>
      </c>
      <c r="N86" t="str">
        <f t="shared" si="2"/>
        <v>No</v>
      </c>
      <c r="O86">
        <f>COUNTIF(C:C,"&lt;0")</f>
        <v>0</v>
      </c>
      <c r="P86" t="e">
        <f>SUMIF(#REF!,"&gt;"&amp;AVERAGE(#REF!))</f>
        <v>#REF!</v>
      </c>
      <c r="Q86">
        <f t="shared" si="3"/>
        <v>27.565026697177728</v>
      </c>
      <c r="R86" t="str">
        <f>CONCATENATE("ID-",A86,"-",E86)</f>
        <v>ID-8926-</v>
      </c>
      <c r="S86">
        <f>INDEX(B:B,MATCH(A86,A:A,0))</f>
        <v>0</v>
      </c>
      <c r="T86" t="str">
        <f>IF(OR(B86&gt;0,C86&gt;0),"Acceptable","Check")</f>
        <v>Acceptable</v>
      </c>
      <c r="U86">
        <f>COUNTIF(D:D, "Military - U.S. Army")</f>
        <v>23</v>
      </c>
      <c r="V86">
        <f>AVERAGEIF(C:C,"Fort Myer, Virginia", I:I)</f>
        <v>2</v>
      </c>
      <c r="W86">
        <v>18</v>
      </c>
      <c r="X86" t="str">
        <f>IFERROR(VLOOKUP("FlightNumber", A:D, 4, FALSE), "Flight Not Found")</f>
        <v>Flight Not Found</v>
      </c>
      <c r="Y86" t="str" cm="1">
        <f t="array" ref="Y86">IF(AND(B:B &gt; TIME(6, 0, 0), B:B &lt;= TIME(18, 0, 0)), "Day", "Night")</f>
        <v>Night</v>
      </c>
      <c r="Z86">
        <f>COUNTIFS(D:D, "Military - U.S. Army", C:C, "Fort Myer, Virginia")</f>
        <v>1</v>
      </c>
    </row>
    <row r="87" spans="1:26" x14ac:dyDescent="0.2">
      <c r="A87">
        <v>8980</v>
      </c>
      <c r="C87" t="s">
        <v>291</v>
      </c>
      <c r="D87" t="s">
        <v>104</v>
      </c>
      <c r="F87" t="s">
        <v>105</v>
      </c>
      <c r="G87" t="s">
        <v>292</v>
      </c>
      <c r="I87">
        <v>1</v>
      </c>
      <c r="J87">
        <v>1</v>
      </c>
      <c r="K87">
        <v>0</v>
      </c>
      <c r="M87">
        <f>SUM(B87,C87)</f>
        <v>0</v>
      </c>
      <c r="N87" t="str">
        <f t="shared" si="2"/>
        <v>No</v>
      </c>
      <c r="O87">
        <f>COUNTIF(C:C,"&lt;0")</f>
        <v>0</v>
      </c>
      <c r="P87" t="e">
        <f>SUMIF(#REF!,"&gt;"&amp;AVERAGE(#REF!))</f>
        <v>#REF!</v>
      </c>
      <c r="Q87">
        <f t="shared" si="3"/>
        <v>27.565026697177728</v>
      </c>
      <c r="R87" t="str">
        <f>CONCATENATE("ID-",A87,"-",E87)</f>
        <v>ID-8980-</v>
      </c>
      <c r="S87">
        <f>INDEX(B:B,MATCH(A87,A:A,0))</f>
        <v>0</v>
      </c>
      <c r="T87" t="str">
        <f>IF(OR(B87&gt;0,C87&gt;0),"Acceptable","Check")</f>
        <v>Acceptable</v>
      </c>
      <c r="U87">
        <f>COUNTIF(D:D, "Military - U.S. Army")</f>
        <v>23</v>
      </c>
      <c r="V87">
        <f>AVERAGEIF(C:C,"Fort Myer, Virginia", I:I)</f>
        <v>2</v>
      </c>
      <c r="W87">
        <v>1</v>
      </c>
      <c r="X87" t="str">
        <f>IFERROR(VLOOKUP("FlightNumber", A:D, 4, FALSE), "Flight Not Found")</f>
        <v>Flight Not Found</v>
      </c>
      <c r="Y87" t="str" cm="1">
        <f t="array" ref="Y87">IF(AND(B:B &gt; TIME(6, 0, 0), B:B &lt;= TIME(18, 0, 0)), "Day", "Night")</f>
        <v>Night</v>
      </c>
      <c r="Z87">
        <f>COUNTIFS(D:D, "Military - U.S. Army", C:C, "Fort Myer, Virginia")</f>
        <v>1</v>
      </c>
    </row>
    <row r="88" spans="1:26" x14ac:dyDescent="0.2">
      <c r="A88">
        <v>9077</v>
      </c>
      <c r="C88" t="s">
        <v>293</v>
      </c>
      <c r="D88" t="s">
        <v>235</v>
      </c>
      <c r="G88" t="s">
        <v>294</v>
      </c>
      <c r="I88">
        <v>1</v>
      </c>
      <c r="J88">
        <v>1</v>
      </c>
      <c r="K88">
        <v>0</v>
      </c>
      <c r="M88">
        <f>SUM(B88,C88)</f>
        <v>0</v>
      </c>
      <c r="N88" t="str">
        <f t="shared" si="2"/>
        <v>No</v>
      </c>
      <c r="O88">
        <f>COUNTIF(C:C,"&lt;0")</f>
        <v>0</v>
      </c>
      <c r="P88" t="e">
        <f>SUMIF(#REF!,"&gt;"&amp;AVERAGE(#REF!))</f>
        <v>#REF!</v>
      </c>
      <c r="Q88">
        <f t="shared" si="3"/>
        <v>27.565026697177728</v>
      </c>
      <c r="R88" t="str">
        <f>CONCATENATE("ID-",A88,"-",E88)</f>
        <v>ID-9077-</v>
      </c>
      <c r="S88">
        <f>INDEX(B:B,MATCH(A88,A:A,0))</f>
        <v>0</v>
      </c>
      <c r="T88" t="str">
        <f>IF(OR(B88&gt;0,C88&gt;0),"Acceptable","Check")</f>
        <v>Acceptable</v>
      </c>
      <c r="U88">
        <f>COUNTIF(D:D, "Military - U.S. Army")</f>
        <v>23</v>
      </c>
      <c r="V88">
        <f>AVERAGEIF(C:C,"Fort Myer, Virginia", I:I)</f>
        <v>2</v>
      </c>
      <c r="W88">
        <v>1</v>
      </c>
      <c r="X88" t="str">
        <f>IFERROR(VLOOKUP("FlightNumber", A:D, 4, FALSE), "Flight Not Found")</f>
        <v>Flight Not Found</v>
      </c>
      <c r="Y88" t="str" cm="1">
        <f t="array" ref="Y88">IF(AND(B:B &gt; TIME(6, 0, 0), B:B &lt;= TIME(18, 0, 0)), "Day", "Night")</f>
        <v>Night</v>
      </c>
      <c r="Z88">
        <f>COUNTIFS(D:D, "Military - U.S. Army", C:C, "Fort Myer, Virginia")</f>
        <v>1</v>
      </c>
    </row>
    <row r="89" spans="1:26" x14ac:dyDescent="0.2">
      <c r="A89">
        <v>9122</v>
      </c>
      <c r="C89" t="s">
        <v>295</v>
      </c>
      <c r="D89" t="s">
        <v>104</v>
      </c>
      <c r="F89" t="s">
        <v>105</v>
      </c>
      <c r="G89" t="s">
        <v>296</v>
      </c>
      <c r="I89">
        <v>1</v>
      </c>
      <c r="J89">
        <v>1</v>
      </c>
      <c r="K89">
        <v>0</v>
      </c>
      <c r="M89">
        <f>SUM(B89,C89)</f>
        <v>0</v>
      </c>
      <c r="N89" t="str">
        <f t="shared" si="2"/>
        <v>No</v>
      </c>
      <c r="O89">
        <f>COUNTIF(C:C,"&lt;0")</f>
        <v>0</v>
      </c>
      <c r="P89" t="e">
        <f>SUMIF(#REF!,"&gt;"&amp;AVERAGE(#REF!))</f>
        <v>#REF!</v>
      </c>
      <c r="Q89">
        <f t="shared" si="3"/>
        <v>27.565026697177728</v>
      </c>
      <c r="R89" t="str">
        <f>CONCATENATE("ID-",A89,"-",E89)</f>
        <v>ID-9122-</v>
      </c>
      <c r="S89">
        <f>INDEX(B:B,MATCH(A89,A:A,0))</f>
        <v>0</v>
      </c>
      <c r="T89" t="str">
        <f>IF(OR(B89&gt;0,C89&gt;0),"Acceptable","Check")</f>
        <v>Acceptable</v>
      </c>
      <c r="U89">
        <f>COUNTIF(D:D, "Military - U.S. Army")</f>
        <v>23</v>
      </c>
      <c r="V89">
        <f>AVERAGEIF(C:C,"Fort Myer, Virginia", I:I)</f>
        <v>2</v>
      </c>
      <c r="W89">
        <v>10</v>
      </c>
      <c r="X89" t="str">
        <f>IFERROR(VLOOKUP("FlightNumber", A:D, 4, FALSE), "Flight Not Found")</f>
        <v>Flight Not Found</v>
      </c>
      <c r="Y89" t="str" cm="1">
        <f t="array" ref="Y89">IF(AND(B:B &gt; TIME(6, 0, 0), B:B &lt;= TIME(18, 0, 0)), "Day", "Night")</f>
        <v>Night</v>
      </c>
      <c r="Z89">
        <f>COUNTIFS(D:D, "Military - U.S. Army", C:C, "Fort Myer, Virginia")</f>
        <v>1</v>
      </c>
    </row>
    <row r="90" spans="1:26" x14ac:dyDescent="0.2">
      <c r="A90">
        <v>9125</v>
      </c>
      <c r="C90" t="s">
        <v>297</v>
      </c>
      <c r="D90" t="s">
        <v>298</v>
      </c>
      <c r="F90" t="s">
        <v>299</v>
      </c>
      <c r="G90" t="s">
        <v>300</v>
      </c>
      <c r="H90" t="s">
        <v>301</v>
      </c>
      <c r="I90">
        <v>8</v>
      </c>
      <c r="J90">
        <v>8</v>
      </c>
      <c r="K90">
        <v>0</v>
      </c>
      <c r="L90" t="s">
        <v>302</v>
      </c>
      <c r="M90">
        <f>SUM(B90,C90)</f>
        <v>0</v>
      </c>
      <c r="N90" t="str">
        <f t="shared" si="2"/>
        <v>No</v>
      </c>
      <c r="O90">
        <f>COUNTIF(C:C,"&lt;0")</f>
        <v>0</v>
      </c>
      <c r="P90" t="e">
        <f>SUMIF(#REF!,"&gt;"&amp;AVERAGE(#REF!))</f>
        <v>#REF!</v>
      </c>
      <c r="Q90">
        <f t="shared" si="3"/>
        <v>27.565026697177728</v>
      </c>
      <c r="R90" t="str">
        <f>CONCATENATE("ID-",A90,"-",E90)</f>
        <v>ID-9125-</v>
      </c>
      <c r="S90">
        <f>INDEX(B:B,MATCH(A90,A:A,0))</f>
        <v>0</v>
      </c>
      <c r="T90" t="str">
        <f>IF(OR(B90&gt;0,C90&gt;0),"Acceptable","Check")</f>
        <v>Acceptable</v>
      </c>
      <c r="U90">
        <f>COUNTIF(D:D, "Military - U.S. Army")</f>
        <v>23</v>
      </c>
      <c r="V90">
        <f>AVERAGEIF(C:C,"Fort Myer, Virginia", I:I)</f>
        <v>2</v>
      </c>
      <c r="W90">
        <v>1</v>
      </c>
      <c r="X90" t="str">
        <f>IFERROR(VLOOKUP("FlightNumber", A:D, 4, FALSE), "Flight Not Found")</f>
        <v>Flight Not Found</v>
      </c>
      <c r="Y90" t="str" cm="1">
        <f t="array" ref="Y90">IF(AND(B:B &gt; TIME(6, 0, 0), B:B &lt;= TIME(18, 0, 0)), "Day", "Night")</f>
        <v>Night</v>
      </c>
      <c r="Z90">
        <f>COUNTIFS(D:D, "Military - U.S. Army", C:C, "Fort Myer, Virginia")</f>
        <v>1</v>
      </c>
    </row>
    <row r="91" spans="1:26" x14ac:dyDescent="0.2">
      <c r="A91">
        <v>9213</v>
      </c>
      <c r="C91" t="s">
        <v>303</v>
      </c>
      <c r="D91" t="s">
        <v>304</v>
      </c>
      <c r="F91" t="s">
        <v>143</v>
      </c>
      <c r="G91" t="s">
        <v>305</v>
      </c>
      <c r="H91" t="s">
        <v>306</v>
      </c>
      <c r="I91">
        <v>5</v>
      </c>
      <c r="J91">
        <v>5</v>
      </c>
      <c r="K91">
        <v>0</v>
      </c>
      <c r="M91">
        <f>SUM(B91,C91)</f>
        <v>0</v>
      </c>
      <c r="N91" t="str">
        <f t="shared" si="2"/>
        <v>No</v>
      </c>
      <c r="O91">
        <f>COUNTIF(C:C,"&lt;0")</f>
        <v>0</v>
      </c>
      <c r="P91" t="e">
        <f>SUMIF(#REF!,"&gt;"&amp;AVERAGE(#REF!))</f>
        <v>#REF!</v>
      </c>
      <c r="Q91">
        <f t="shared" si="3"/>
        <v>27.565026697177728</v>
      </c>
      <c r="R91" t="str">
        <f>CONCATENATE("ID-",A91,"-",E91)</f>
        <v>ID-9213-</v>
      </c>
      <c r="S91">
        <f>INDEX(B:B,MATCH(A91,A:A,0))</f>
        <v>0</v>
      </c>
      <c r="T91" t="str">
        <f>IF(OR(B91&gt;0,C91&gt;0),"Acceptable","Check")</f>
        <v>Acceptable</v>
      </c>
      <c r="U91">
        <f>COUNTIF(D:D, "Military - U.S. Army")</f>
        <v>23</v>
      </c>
      <c r="V91">
        <f>AVERAGEIF(C:C,"Fort Myer, Virginia", I:I)</f>
        <v>2</v>
      </c>
      <c r="W91">
        <v>9</v>
      </c>
      <c r="X91" t="str">
        <f>IFERROR(VLOOKUP("FlightNumber", A:D, 4, FALSE), "Flight Not Found")</f>
        <v>Flight Not Found</v>
      </c>
      <c r="Y91" t="str" cm="1">
        <f t="array" ref="Y91">IF(AND(B:B &gt; TIME(6, 0, 0), B:B &lt;= TIME(18, 0, 0)), "Day", "Night")</f>
        <v>Night</v>
      </c>
      <c r="Z91">
        <f>COUNTIFS(D:D, "Military - U.S. Army", C:C, "Fort Myer, Virginia")</f>
        <v>1</v>
      </c>
    </row>
    <row r="92" spans="1:26" x14ac:dyDescent="0.2">
      <c r="A92">
        <v>9247</v>
      </c>
      <c r="C92" t="s">
        <v>307</v>
      </c>
      <c r="D92" t="s">
        <v>235</v>
      </c>
      <c r="F92" t="s">
        <v>153</v>
      </c>
      <c r="I92">
        <v>4</v>
      </c>
      <c r="J92">
        <v>4</v>
      </c>
      <c r="K92">
        <v>0</v>
      </c>
      <c r="M92">
        <f>SUM(B92,C92)</f>
        <v>0</v>
      </c>
      <c r="N92" t="str">
        <f t="shared" si="2"/>
        <v>No</v>
      </c>
      <c r="O92">
        <f>COUNTIF(C:C,"&lt;0")</f>
        <v>0</v>
      </c>
      <c r="P92" t="e">
        <f>SUMIF(#REF!,"&gt;"&amp;AVERAGE(#REF!))</f>
        <v>#REF!</v>
      </c>
      <c r="Q92">
        <f t="shared" si="3"/>
        <v>27.565026697177728</v>
      </c>
      <c r="R92" t="str">
        <f>CONCATENATE("ID-",A92,"-",E92)</f>
        <v>ID-9247-</v>
      </c>
      <c r="S92">
        <f>INDEX(B:B,MATCH(A92,A:A,0))</f>
        <v>0</v>
      </c>
      <c r="T92" t="str">
        <f>IF(OR(B92&gt;0,C92&gt;0),"Acceptable","Check")</f>
        <v>Acceptable</v>
      </c>
      <c r="U92">
        <f>COUNTIF(D:D, "Military - U.S. Army")</f>
        <v>23</v>
      </c>
      <c r="V92">
        <f>AVERAGEIF(C:C,"Fort Myer, Virginia", I:I)</f>
        <v>2</v>
      </c>
      <c r="W92">
        <v>1</v>
      </c>
      <c r="X92" t="str">
        <f>IFERROR(VLOOKUP("FlightNumber", A:D, 4, FALSE), "Flight Not Found")</f>
        <v>Flight Not Found</v>
      </c>
      <c r="Y92" t="str" cm="1">
        <f t="array" ref="Y92">IF(AND(B:B &gt; TIME(6, 0, 0), B:B &lt;= TIME(18, 0, 0)), "Day", "Night")</f>
        <v>Night</v>
      </c>
      <c r="Z92">
        <f>COUNTIFS(D:D, "Military - U.S. Army", C:C, "Fort Myer, Virginia")</f>
        <v>1</v>
      </c>
    </row>
    <row r="93" spans="1:26" x14ac:dyDescent="0.2">
      <c r="A93">
        <v>9277</v>
      </c>
      <c r="C93" t="s">
        <v>307</v>
      </c>
      <c r="D93" t="s">
        <v>308</v>
      </c>
      <c r="F93" t="s">
        <v>153</v>
      </c>
      <c r="G93" t="s">
        <v>309</v>
      </c>
      <c r="I93">
        <v>2</v>
      </c>
      <c r="J93">
        <v>2</v>
      </c>
      <c r="K93">
        <v>0</v>
      </c>
      <c r="M93">
        <f>SUM(B93,C93)</f>
        <v>0</v>
      </c>
      <c r="N93" t="str">
        <f t="shared" si="2"/>
        <v>No</v>
      </c>
      <c r="O93">
        <f>COUNTIF(C:C,"&lt;0")</f>
        <v>0</v>
      </c>
      <c r="P93" t="e">
        <f>SUMIF(#REF!,"&gt;"&amp;AVERAGE(#REF!))</f>
        <v>#REF!</v>
      </c>
      <c r="Q93">
        <f t="shared" si="3"/>
        <v>27.565026697177728</v>
      </c>
      <c r="R93" t="str">
        <f>CONCATENATE("ID-",A93,"-",E93)</f>
        <v>ID-9277-</v>
      </c>
      <c r="S93">
        <f>INDEX(B:B,MATCH(A93,A:A,0))</f>
        <v>0</v>
      </c>
      <c r="T93" t="str">
        <f>IF(OR(B93&gt;0,C93&gt;0),"Acceptable","Check")</f>
        <v>Acceptable</v>
      </c>
      <c r="U93">
        <f>COUNTIF(D:D, "Military - U.S. Army")</f>
        <v>23</v>
      </c>
      <c r="V93">
        <f>AVERAGEIF(C:C,"Fort Myer, Virginia", I:I)</f>
        <v>2</v>
      </c>
      <c r="W93">
        <v>1</v>
      </c>
      <c r="X93" t="str">
        <f>IFERROR(VLOOKUP("FlightNumber", A:D, 4, FALSE), "Flight Not Found")</f>
        <v>Flight Not Found</v>
      </c>
      <c r="Y93" t="str" cm="1">
        <f t="array" ref="Y93">IF(AND(B:B &gt; TIME(6, 0, 0), B:B &lt;= TIME(18, 0, 0)), "Day", "Night")</f>
        <v>Night</v>
      </c>
      <c r="Z93">
        <f>COUNTIFS(D:D, "Military - U.S. Army", C:C, "Fort Myer, Virginia")</f>
        <v>1</v>
      </c>
    </row>
    <row r="94" spans="1:26" x14ac:dyDescent="0.2">
      <c r="A94">
        <v>9308</v>
      </c>
      <c r="C94" t="s">
        <v>310</v>
      </c>
      <c r="D94" t="s">
        <v>283</v>
      </c>
      <c r="F94" t="s">
        <v>311</v>
      </c>
      <c r="G94" t="s">
        <v>312</v>
      </c>
      <c r="H94" t="s">
        <v>313</v>
      </c>
      <c r="I94">
        <v>4</v>
      </c>
      <c r="J94">
        <v>4</v>
      </c>
      <c r="K94">
        <v>0</v>
      </c>
      <c r="L94" t="s">
        <v>314</v>
      </c>
      <c r="M94">
        <f>SUM(B94,C94)</f>
        <v>0</v>
      </c>
      <c r="N94" t="str">
        <f t="shared" si="2"/>
        <v>No</v>
      </c>
      <c r="O94">
        <f>COUNTIF(C:C,"&lt;0")</f>
        <v>0</v>
      </c>
      <c r="P94" t="e">
        <f>SUMIF(#REF!,"&gt;"&amp;AVERAGE(#REF!))</f>
        <v>#REF!</v>
      </c>
      <c r="Q94">
        <f t="shared" si="3"/>
        <v>27.565026697177728</v>
      </c>
      <c r="R94" t="str">
        <f>CONCATENATE("ID-",A94,"-",E94)</f>
        <v>ID-9308-</v>
      </c>
      <c r="S94">
        <f>INDEX(B:B,MATCH(A94,A:A,0))</f>
        <v>0</v>
      </c>
      <c r="T94" t="str">
        <f>IF(OR(B94&gt;0,C94&gt;0),"Acceptable","Check")</f>
        <v>Acceptable</v>
      </c>
      <c r="U94">
        <f>COUNTIF(D:D, "Military - U.S. Army")</f>
        <v>23</v>
      </c>
      <c r="V94">
        <f>AVERAGEIF(C:C,"Fort Myer, Virginia", I:I)</f>
        <v>2</v>
      </c>
      <c r="W94">
        <v>2</v>
      </c>
      <c r="X94" t="str">
        <f>IFERROR(VLOOKUP("FlightNumber", A:D, 4, FALSE), "Flight Not Found")</f>
        <v>Flight Not Found</v>
      </c>
      <c r="Y94" t="str" cm="1">
        <f t="array" ref="Y94">IF(AND(B:B &gt; TIME(6, 0, 0), B:B &lt;= TIME(18, 0, 0)), "Day", "Night")</f>
        <v>Night</v>
      </c>
      <c r="Z94">
        <f>COUNTIFS(D:D, "Military - U.S. Army", C:C, "Fort Myer, Virginia")</f>
        <v>1</v>
      </c>
    </row>
    <row r="95" spans="1:26" x14ac:dyDescent="0.2">
      <c r="A95">
        <v>9309</v>
      </c>
      <c r="C95" t="s">
        <v>307</v>
      </c>
      <c r="D95" t="s">
        <v>235</v>
      </c>
      <c r="F95" t="s">
        <v>245</v>
      </c>
      <c r="G95" t="s">
        <v>315</v>
      </c>
      <c r="I95">
        <v>2</v>
      </c>
      <c r="J95">
        <v>2</v>
      </c>
      <c r="K95">
        <v>0</v>
      </c>
      <c r="M95">
        <f>SUM(B95,C95)</f>
        <v>0</v>
      </c>
      <c r="N95" t="str">
        <f t="shared" si="2"/>
        <v>No</v>
      </c>
      <c r="O95">
        <f>COUNTIF(C:C,"&lt;0")</f>
        <v>0</v>
      </c>
      <c r="P95" t="e">
        <f>SUMIF(#REF!,"&gt;"&amp;AVERAGE(#REF!))</f>
        <v>#REF!</v>
      </c>
      <c r="Q95">
        <f t="shared" si="3"/>
        <v>27.565026697177728</v>
      </c>
      <c r="R95" t="str">
        <f>CONCATENATE("ID-",A95,"-",E95)</f>
        <v>ID-9309-</v>
      </c>
      <c r="S95">
        <f>INDEX(B:B,MATCH(A95,A:A,0))</f>
        <v>0</v>
      </c>
      <c r="T95" t="str">
        <f>IF(OR(B95&gt;0,C95&gt;0),"Acceptable","Check")</f>
        <v>Acceptable</v>
      </c>
      <c r="U95">
        <f>COUNTIF(D:D, "Military - U.S. Army")</f>
        <v>23</v>
      </c>
      <c r="V95">
        <f>AVERAGEIF(C:C,"Fort Myer, Virginia", I:I)</f>
        <v>2</v>
      </c>
      <c r="W95">
        <v>2</v>
      </c>
      <c r="X95" t="str">
        <f>IFERROR(VLOOKUP("FlightNumber", A:D, 4, FALSE), "Flight Not Found")</f>
        <v>Flight Not Found</v>
      </c>
      <c r="Y95" t="str" cm="1">
        <f t="array" ref="Y95">IF(AND(B:B &gt; TIME(6, 0, 0), B:B &lt;= TIME(18, 0, 0)), "Day", "Night")</f>
        <v>Night</v>
      </c>
      <c r="Z95">
        <f>COUNTIFS(D:D, "Military - U.S. Army", C:C, "Fort Myer, Virginia")</f>
        <v>1</v>
      </c>
    </row>
    <row r="96" spans="1:26" x14ac:dyDescent="0.2">
      <c r="A96">
        <v>9333</v>
      </c>
      <c r="C96" t="s">
        <v>316</v>
      </c>
      <c r="D96" t="s">
        <v>308</v>
      </c>
      <c r="F96" t="s">
        <v>153</v>
      </c>
      <c r="G96" t="s">
        <v>317</v>
      </c>
      <c r="I96">
        <v>1</v>
      </c>
      <c r="J96">
        <v>1</v>
      </c>
      <c r="K96">
        <v>0</v>
      </c>
      <c r="M96">
        <f>SUM(B96,C96)</f>
        <v>0</v>
      </c>
      <c r="N96" t="str">
        <f t="shared" si="2"/>
        <v>No</v>
      </c>
      <c r="O96">
        <f>COUNTIF(C:C,"&lt;0")</f>
        <v>0</v>
      </c>
      <c r="P96" t="e">
        <f>SUMIF(#REF!,"&gt;"&amp;AVERAGE(#REF!))</f>
        <v>#REF!</v>
      </c>
      <c r="Q96">
        <f t="shared" si="3"/>
        <v>27.565026697177728</v>
      </c>
      <c r="R96" t="str">
        <f>CONCATENATE("ID-",A96,"-",E96)</f>
        <v>ID-9333-</v>
      </c>
      <c r="S96">
        <f>INDEX(B:B,MATCH(A96,A:A,0))</f>
        <v>0</v>
      </c>
      <c r="T96" t="str">
        <f>IF(OR(B96&gt;0,C96&gt;0),"Acceptable","Check")</f>
        <v>Acceptable</v>
      </c>
      <c r="U96">
        <f>COUNTIF(D:D, "Military - U.S. Army")</f>
        <v>23</v>
      </c>
      <c r="V96">
        <f>AVERAGEIF(C:C,"Fort Myer, Virginia", I:I)</f>
        <v>2</v>
      </c>
      <c r="W96">
        <v>1</v>
      </c>
      <c r="X96" t="str">
        <f>IFERROR(VLOOKUP("FlightNumber", A:D, 4, FALSE), "Flight Not Found")</f>
        <v>Flight Not Found</v>
      </c>
      <c r="Y96" t="str" cm="1">
        <f t="array" ref="Y96">IF(AND(B:B &gt; TIME(6, 0, 0), B:B &lt;= TIME(18, 0, 0)), "Day", "Night")</f>
        <v>Night</v>
      </c>
      <c r="Z96">
        <f>COUNTIFS(D:D, "Military - U.S. Army", C:C, "Fort Myer, Virginia")</f>
        <v>1</v>
      </c>
    </row>
    <row r="97" spans="1:26" x14ac:dyDescent="0.2">
      <c r="A97">
        <v>9337</v>
      </c>
      <c r="C97" t="s">
        <v>318</v>
      </c>
      <c r="D97" t="s">
        <v>319</v>
      </c>
      <c r="F97" t="s">
        <v>199</v>
      </c>
      <c r="I97">
        <v>1</v>
      </c>
      <c r="J97">
        <v>1</v>
      </c>
      <c r="K97">
        <v>0</v>
      </c>
      <c r="M97">
        <f>SUM(B97,C97)</f>
        <v>0</v>
      </c>
      <c r="N97" t="str">
        <f t="shared" si="2"/>
        <v>No</v>
      </c>
      <c r="O97">
        <f>COUNTIF(C:C,"&lt;0")</f>
        <v>0</v>
      </c>
      <c r="P97" t="e">
        <f>SUMIF(#REF!,"&gt;"&amp;AVERAGE(#REF!))</f>
        <v>#REF!</v>
      </c>
      <c r="Q97">
        <f t="shared" si="3"/>
        <v>27.565026697177728</v>
      </c>
      <c r="R97" t="str">
        <f>CONCATENATE("ID-",A97,"-",E97)</f>
        <v>ID-9337-</v>
      </c>
      <c r="S97">
        <f>INDEX(B:B,MATCH(A97,A:A,0))</f>
        <v>0</v>
      </c>
      <c r="T97" t="str">
        <f>IF(OR(B97&gt;0,C97&gt;0),"Acceptable","Check")</f>
        <v>Acceptable</v>
      </c>
      <c r="U97">
        <f>COUNTIF(D:D, "Military - U.S. Army")</f>
        <v>23</v>
      </c>
      <c r="V97">
        <f>AVERAGEIF(C:C,"Fort Myer, Virginia", I:I)</f>
        <v>2</v>
      </c>
      <c r="W97">
        <v>1</v>
      </c>
      <c r="X97" t="str">
        <f>IFERROR(VLOOKUP("FlightNumber", A:D, 4, FALSE), "Flight Not Found")</f>
        <v>Flight Not Found</v>
      </c>
      <c r="Y97" t="str" cm="1">
        <f t="array" ref="Y97">IF(AND(B:B &gt; TIME(6, 0, 0), B:B &lt;= TIME(18, 0, 0)), "Day", "Night")</f>
        <v>Night</v>
      </c>
      <c r="Z97">
        <f>COUNTIFS(D:D, "Military - U.S. Army", C:C, "Fort Myer, Virginia")</f>
        <v>1</v>
      </c>
    </row>
    <row r="98" spans="1:26" x14ac:dyDescent="0.2">
      <c r="A98">
        <v>9378</v>
      </c>
      <c r="B98" t="s">
        <v>320</v>
      </c>
      <c r="C98" t="s">
        <v>321</v>
      </c>
      <c r="D98" t="s">
        <v>29</v>
      </c>
      <c r="E98" t="s">
        <v>322</v>
      </c>
      <c r="F98" t="s">
        <v>323</v>
      </c>
      <c r="G98" t="s">
        <v>324</v>
      </c>
      <c r="I98">
        <v>43</v>
      </c>
      <c r="J98">
        <v>14</v>
      </c>
      <c r="K98">
        <v>0</v>
      </c>
      <c r="L98" t="s">
        <v>325</v>
      </c>
      <c r="M98">
        <f>SUM(B98,C98)</f>
        <v>0</v>
      </c>
      <c r="N98" t="str">
        <f t="shared" si="2"/>
        <v>No</v>
      </c>
      <c r="O98">
        <f>COUNTIF(C:C,"&lt;0")</f>
        <v>0</v>
      </c>
      <c r="P98" t="e">
        <f>SUMIF(#REF!,"&gt;"&amp;AVERAGE(#REF!))</f>
        <v>#REF!</v>
      </c>
      <c r="Q98">
        <f t="shared" si="3"/>
        <v>27.565026697177728</v>
      </c>
      <c r="R98" t="str">
        <f>CONCATENATE("ID-",A98,"-",E98)</f>
        <v>ID-9378-Lakehurst, NJ - S.t Louis, MO</v>
      </c>
      <c r="S98" t="str">
        <f>INDEX(B:B,MATCH(A98,A:A,0))</f>
        <v>05:30</v>
      </c>
      <c r="T98" t="str">
        <f>IF(OR(B98&gt;0,C98&gt;0),"Acceptable","Check")</f>
        <v>Acceptable</v>
      </c>
      <c r="U98">
        <f>COUNTIF(D:D, "Military - U.S. Army")</f>
        <v>23</v>
      </c>
      <c r="V98">
        <f>AVERAGEIF(C:C,"Fort Myer, Virginia", I:I)</f>
        <v>2</v>
      </c>
      <c r="W98">
        <v>1</v>
      </c>
      <c r="X98" t="str">
        <f>IFERROR(VLOOKUP("FlightNumber", A:D, 4, FALSE), "Flight Not Found")</f>
        <v>Flight Not Found</v>
      </c>
      <c r="Y98" t="str" cm="1">
        <f t="array" ref="Y98">IF(AND(B:B &gt; TIME(6, 0, 0), B:B &lt;= TIME(18, 0, 0)), "Day", "Night")</f>
        <v>Night</v>
      </c>
      <c r="Z98">
        <f>COUNTIFS(D:D, "Military - U.S. Army", C:C, "Fort Myer, Virginia")</f>
        <v>1</v>
      </c>
    </row>
    <row r="99" spans="1:26" x14ac:dyDescent="0.2">
      <c r="A99">
        <v>9382</v>
      </c>
      <c r="C99" t="s">
        <v>326</v>
      </c>
      <c r="D99" t="s">
        <v>319</v>
      </c>
      <c r="I99">
        <v>3</v>
      </c>
      <c r="J99">
        <v>3</v>
      </c>
      <c r="K99">
        <v>0</v>
      </c>
      <c r="M99">
        <f>SUM(B99,C99)</f>
        <v>0</v>
      </c>
      <c r="N99" t="str">
        <f t="shared" si="2"/>
        <v>No</v>
      </c>
      <c r="O99">
        <f>COUNTIF(C:C,"&lt;0")</f>
        <v>0</v>
      </c>
      <c r="P99" t="e">
        <f>SUMIF(#REF!,"&gt;"&amp;AVERAGE(#REF!))</f>
        <v>#REF!</v>
      </c>
      <c r="Q99">
        <f t="shared" si="3"/>
        <v>27.565026697177728</v>
      </c>
      <c r="R99" t="str">
        <f>CONCATENATE("ID-",A99,"-",E99)</f>
        <v>ID-9382-</v>
      </c>
      <c r="S99">
        <f>INDEX(B:B,MATCH(A99,A:A,0))</f>
        <v>0</v>
      </c>
      <c r="T99" t="str">
        <f>IF(OR(B99&gt;0,C99&gt;0),"Acceptable","Check")</f>
        <v>Acceptable</v>
      </c>
      <c r="U99">
        <f>COUNTIF(D:D, "Military - U.S. Army")</f>
        <v>23</v>
      </c>
      <c r="V99">
        <f>AVERAGEIF(C:C,"Fort Myer, Virginia", I:I)</f>
        <v>2</v>
      </c>
      <c r="W99">
        <v>1</v>
      </c>
      <c r="X99" t="str">
        <f>IFERROR(VLOOKUP("FlightNumber", A:D, 4, FALSE), "Flight Not Found")</f>
        <v>Flight Not Found</v>
      </c>
      <c r="Y99" t="str" cm="1">
        <f t="array" ref="Y99">IF(AND(B:B &gt; TIME(6, 0, 0), B:B &lt;= TIME(18, 0, 0)), "Day", "Night")</f>
        <v>Night</v>
      </c>
      <c r="Z99">
        <f>COUNTIFS(D:D, "Military - U.S. Army", C:C, "Fort Myer, Virginia")</f>
        <v>1</v>
      </c>
    </row>
    <row r="100" spans="1:26" x14ac:dyDescent="0.2">
      <c r="A100">
        <v>9450</v>
      </c>
      <c r="C100" t="s">
        <v>327</v>
      </c>
      <c r="D100" t="s">
        <v>328</v>
      </c>
      <c r="F100" t="s">
        <v>253</v>
      </c>
      <c r="G100" t="s">
        <v>329</v>
      </c>
      <c r="I100">
        <v>2</v>
      </c>
      <c r="J100">
        <v>2</v>
      </c>
      <c r="K100">
        <v>0</v>
      </c>
      <c r="M100">
        <f>SUM(B100,C100)</f>
        <v>0</v>
      </c>
      <c r="N100" t="str">
        <f t="shared" si="2"/>
        <v>No</v>
      </c>
      <c r="O100">
        <f>COUNTIF(C:C,"&lt;0")</f>
        <v>0</v>
      </c>
      <c r="P100" t="e">
        <f>SUMIF(#REF!,"&gt;"&amp;AVERAGE(#REF!))</f>
        <v>#REF!</v>
      </c>
      <c r="Q100">
        <f t="shared" si="3"/>
        <v>27.565026697177728</v>
      </c>
      <c r="R100" t="str">
        <f>CONCATENATE("ID-",A100,"-",E100)</f>
        <v>ID-9450-</v>
      </c>
      <c r="S100">
        <f>INDEX(B:B,MATCH(A100,A:A,0))</f>
        <v>0</v>
      </c>
      <c r="T100" t="str">
        <f>IF(OR(B100&gt;0,C100&gt;0),"Acceptable","Check")</f>
        <v>Acceptable</v>
      </c>
      <c r="U100">
        <f>COUNTIF(D:D, "Military - U.S. Army")</f>
        <v>23</v>
      </c>
      <c r="V100">
        <f>AVERAGEIF(C:C,"Fort Myer, Virginia", I:I)</f>
        <v>2</v>
      </c>
      <c r="W100">
        <v>1</v>
      </c>
      <c r="X100" t="str">
        <f>IFERROR(VLOOKUP("FlightNumber", A:D, 4, FALSE), "Flight Not Found")</f>
        <v>Flight Not Found</v>
      </c>
      <c r="Y100" t="str" cm="1">
        <f t="array" ref="Y100">IF(AND(B:B &gt; TIME(6, 0, 0), B:B &lt;= TIME(18, 0, 0)), "Day", "Night")</f>
        <v>Night</v>
      </c>
      <c r="Z100">
        <f>COUNTIFS(D:D, "Military - U.S. Army", C:C, "Fort Myer, Virginia")</f>
        <v>1</v>
      </c>
    </row>
    <row r="101" spans="1:26" x14ac:dyDescent="0.2">
      <c r="A101">
        <v>9540</v>
      </c>
      <c r="C101" t="s">
        <v>330</v>
      </c>
      <c r="D101" t="s">
        <v>104</v>
      </c>
      <c r="F101" t="s">
        <v>331</v>
      </c>
      <c r="I101">
        <v>1</v>
      </c>
      <c r="J101">
        <v>1</v>
      </c>
      <c r="K101">
        <v>0</v>
      </c>
      <c r="M101">
        <f>SUM(B101,C101)</f>
        <v>0</v>
      </c>
      <c r="N101" t="str">
        <f t="shared" si="2"/>
        <v>No</v>
      </c>
      <c r="O101">
        <f>COUNTIF(C:C,"&lt;0")</f>
        <v>0</v>
      </c>
      <c r="P101" t="e">
        <f>SUMIF(#REF!,"&gt;"&amp;AVERAGE(#REF!))</f>
        <v>#REF!</v>
      </c>
      <c r="Q101">
        <f t="shared" si="3"/>
        <v>27.565026697177728</v>
      </c>
      <c r="R101" t="str">
        <f>CONCATENATE("ID-",A101,"-",E101)</f>
        <v>ID-9540-</v>
      </c>
      <c r="S101">
        <f>INDEX(B:B,MATCH(A101,A:A,0))</f>
        <v>0</v>
      </c>
      <c r="T101" t="str">
        <f>IF(OR(B101&gt;0,C101&gt;0),"Acceptable","Check")</f>
        <v>Acceptable</v>
      </c>
      <c r="U101">
        <f>COUNTIF(D:D, "Military - U.S. Army")</f>
        <v>23</v>
      </c>
      <c r="V101">
        <f>AVERAGEIF(C:C,"Fort Myer, Virginia", I:I)</f>
        <v>2</v>
      </c>
      <c r="W101">
        <v>3</v>
      </c>
      <c r="X101" t="str">
        <f>IFERROR(VLOOKUP("FlightNumber", A:D, 4, FALSE), "Flight Not Found")</f>
        <v>Flight Not Found</v>
      </c>
      <c r="Y101" t="str" cm="1">
        <f t="array" ref="Y101">IF(AND(B:B &gt; TIME(6, 0, 0), B:B &lt;= TIME(18, 0, 0)), "Day", "Night")</f>
        <v>Night</v>
      </c>
      <c r="Z101">
        <f>COUNTIFS(D:D, "Military - U.S. Army", C:C, "Fort Myer, Virginia")</f>
        <v>1</v>
      </c>
    </row>
    <row r="102" spans="1:26" x14ac:dyDescent="0.2">
      <c r="A102">
        <v>9564</v>
      </c>
      <c r="C102" t="s">
        <v>332</v>
      </c>
      <c r="D102" t="s">
        <v>333</v>
      </c>
      <c r="F102" t="s">
        <v>143</v>
      </c>
      <c r="I102">
        <v>1</v>
      </c>
      <c r="J102">
        <v>1</v>
      </c>
      <c r="K102">
        <v>0</v>
      </c>
      <c r="M102">
        <f>SUM(B102,C102)</f>
        <v>0</v>
      </c>
      <c r="N102" t="str">
        <f t="shared" si="2"/>
        <v>No</v>
      </c>
      <c r="O102">
        <f>COUNTIF(C:C,"&lt;0")</f>
        <v>0</v>
      </c>
      <c r="P102" t="e">
        <f>SUMIF(#REF!,"&gt;"&amp;AVERAGE(#REF!))</f>
        <v>#REF!</v>
      </c>
      <c r="Q102">
        <f t="shared" si="3"/>
        <v>27.565026697177728</v>
      </c>
      <c r="R102" t="str">
        <f>CONCATENATE("ID-",A102,"-",E102)</f>
        <v>ID-9564-</v>
      </c>
      <c r="S102">
        <f>INDEX(B:B,MATCH(A102,A:A,0))</f>
        <v>0</v>
      </c>
      <c r="T102" t="str">
        <f>IF(OR(B102&gt;0,C102&gt;0),"Acceptable","Check")</f>
        <v>Acceptable</v>
      </c>
      <c r="U102">
        <f>COUNTIF(D:D, "Military - U.S. Army")</f>
        <v>23</v>
      </c>
      <c r="V102">
        <f>AVERAGEIF(C:C,"Fort Myer, Virginia", I:I)</f>
        <v>2</v>
      </c>
      <c r="W102">
        <v>2</v>
      </c>
      <c r="X102" t="str">
        <f>IFERROR(VLOOKUP("FlightNumber", A:D, 4, FALSE), "Flight Not Found")</f>
        <v>Flight Not Found</v>
      </c>
      <c r="Y102" t="str" cm="1">
        <f t="array" ref="Y102">IF(AND(B:B &gt; TIME(6, 0, 0), B:B &lt;= TIME(18, 0, 0)), "Day", "Night")</f>
        <v>Night</v>
      </c>
      <c r="Z102">
        <f>COUNTIFS(D:D, "Military - U.S. Army", C:C, "Fort Myer, Virginia")</f>
        <v>1</v>
      </c>
    </row>
    <row r="103" spans="1:26" x14ac:dyDescent="0.2">
      <c r="A103">
        <v>9648</v>
      </c>
      <c r="C103" t="s">
        <v>117</v>
      </c>
      <c r="D103" t="s">
        <v>328</v>
      </c>
      <c r="F103" t="s">
        <v>153</v>
      </c>
      <c r="G103" t="s">
        <v>334</v>
      </c>
      <c r="I103">
        <v>1</v>
      </c>
      <c r="J103">
        <v>1</v>
      </c>
      <c r="K103">
        <v>0</v>
      </c>
      <c r="M103">
        <f>SUM(B103,C103)</f>
        <v>0</v>
      </c>
      <c r="N103" t="str">
        <f t="shared" si="2"/>
        <v>No</v>
      </c>
      <c r="O103">
        <f>COUNTIF(C:C,"&lt;0")</f>
        <v>0</v>
      </c>
      <c r="P103" t="e">
        <f>SUMIF(#REF!,"&gt;"&amp;AVERAGE(#REF!))</f>
        <v>#REF!</v>
      </c>
      <c r="Q103">
        <f t="shared" si="3"/>
        <v>27.565026697177728</v>
      </c>
      <c r="R103" t="str">
        <f>CONCATENATE("ID-",A103,"-",E103)</f>
        <v>ID-9648-</v>
      </c>
      <c r="S103">
        <f>INDEX(B:B,MATCH(A103,A:A,0))</f>
        <v>0</v>
      </c>
      <c r="T103" t="str">
        <f>IF(OR(B103&gt;0,C103&gt;0),"Acceptable","Check")</f>
        <v>Acceptable</v>
      </c>
      <c r="U103">
        <f>COUNTIF(D:D, "Military - U.S. Army")</f>
        <v>23</v>
      </c>
      <c r="V103">
        <f>AVERAGEIF(C:C,"Fort Myer, Virginia", I:I)</f>
        <v>2</v>
      </c>
      <c r="W103">
        <v>2</v>
      </c>
      <c r="X103" t="str">
        <f>IFERROR(VLOOKUP("FlightNumber", A:D, 4, FALSE), "Flight Not Found")</f>
        <v>Flight Not Found</v>
      </c>
      <c r="Y103" t="str" cm="1">
        <f t="array" ref="Y103">IF(AND(B:B &gt; TIME(6, 0, 0), B:B &lt;= TIME(18, 0, 0)), "Day", "Night")</f>
        <v>Night</v>
      </c>
      <c r="Z103">
        <f>COUNTIFS(D:D, "Military - U.S. Army", C:C, "Fort Myer, Virginia")</f>
        <v>1</v>
      </c>
    </row>
    <row r="104" spans="1:26" x14ac:dyDescent="0.2">
      <c r="A104">
        <v>9681</v>
      </c>
      <c r="C104" t="s">
        <v>335</v>
      </c>
      <c r="D104" t="s">
        <v>336</v>
      </c>
      <c r="E104" t="s">
        <v>337</v>
      </c>
      <c r="F104" t="s">
        <v>338</v>
      </c>
      <c r="G104" t="s">
        <v>339</v>
      </c>
      <c r="H104" t="s">
        <v>340</v>
      </c>
      <c r="I104">
        <v>7</v>
      </c>
      <c r="J104">
        <v>7</v>
      </c>
      <c r="K104">
        <v>0</v>
      </c>
      <c r="L104" t="s">
        <v>341</v>
      </c>
      <c r="M104">
        <f>SUM(B104,C104)</f>
        <v>0</v>
      </c>
      <c r="N104" t="str">
        <f t="shared" si="2"/>
        <v>No</v>
      </c>
      <c r="O104">
        <f>COUNTIF(C:C,"&lt;0")</f>
        <v>0</v>
      </c>
      <c r="P104" t="e">
        <f>SUMIF(#REF!,"&gt;"&amp;AVERAGE(#REF!))</f>
        <v>#REF!</v>
      </c>
      <c r="Q104">
        <f t="shared" si="3"/>
        <v>27.565026697177728</v>
      </c>
      <c r="R104" t="str">
        <f>CONCATENATE("ID-",A104,"-",E104)</f>
        <v>ID-9681-Paris - Prague</v>
      </c>
      <c r="S104">
        <f>INDEX(B:B,MATCH(A104,A:A,0))</f>
        <v>0</v>
      </c>
      <c r="T104" t="str">
        <f>IF(OR(B104&gt;0,C104&gt;0),"Acceptable","Check")</f>
        <v>Acceptable</v>
      </c>
      <c r="U104">
        <f>COUNTIF(D:D, "Military - U.S. Army")</f>
        <v>23</v>
      </c>
      <c r="V104">
        <f>AVERAGEIF(C:C,"Fort Myer, Virginia", I:I)</f>
        <v>2</v>
      </c>
      <c r="W104">
        <v>1</v>
      </c>
      <c r="X104" t="str">
        <f>IFERROR(VLOOKUP("FlightNumber", A:D, 4, FALSE), "Flight Not Found")</f>
        <v>Flight Not Found</v>
      </c>
      <c r="Y104" t="str" cm="1">
        <f t="array" ref="Y104">IF(AND(B:B &gt; TIME(6, 0, 0), B:B &lt;= TIME(18, 0, 0)), "Day", "Night")</f>
        <v>Night</v>
      </c>
      <c r="Z104">
        <f>COUNTIFS(D:D, "Military - U.S. Army", C:C, "Fort Myer, Virginia")</f>
        <v>1</v>
      </c>
    </row>
    <row r="105" spans="1:26" x14ac:dyDescent="0.2">
      <c r="A105">
        <v>9687</v>
      </c>
      <c r="C105" t="s">
        <v>342</v>
      </c>
      <c r="D105" t="s">
        <v>283</v>
      </c>
      <c r="F105" t="s">
        <v>343</v>
      </c>
      <c r="G105" t="s">
        <v>344</v>
      </c>
      <c r="H105" t="s">
        <v>345</v>
      </c>
      <c r="I105">
        <v>2</v>
      </c>
      <c r="J105">
        <v>2</v>
      </c>
      <c r="K105">
        <v>0</v>
      </c>
      <c r="M105">
        <f>SUM(B105,C105)</f>
        <v>0</v>
      </c>
      <c r="N105" t="str">
        <f t="shared" si="2"/>
        <v>No</v>
      </c>
      <c r="O105">
        <f>COUNTIF(C:C,"&lt;0")</f>
        <v>0</v>
      </c>
      <c r="P105" t="e">
        <f>SUMIF(#REF!,"&gt;"&amp;AVERAGE(#REF!))</f>
        <v>#REF!</v>
      </c>
      <c r="Q105">
        <f t="shared" si="3"/>
        <v>27.565026697177728</v>
      </c>
      <c r="R105" t="str">
        <f>CONCATENATE("ID-",A105,"-",E105)</f>
        <v>ID-9687-</v>
      </c>
      <c r="S105">
        <f>INDEX(B:B,MATCH(A105,A:A,0))</f>
        <v>0</v>
      </c>
      <c r="T105" t="str">
        <f>IF(OR(B105&gt;0,C105&gt;0),"Acceptable","Check")</f>
        <v>Acceptable</v>
      </c>
      <c r="U105">
        <f>COUNTIF(D:D, "Military - U.S. Army")</f>
        <v>23</v>
      </c>
      <c r="V105">
        <f>AVERAGEIF(C:C,"Fort Myer, Virginia", I:I)</f>
        <v>2</v>
      </c>
      <c r="W105">
        <v>1</v>
      </c>
      <c r="X105" t="str">
        <f>IFERROR(VLOOKUP("FlightNumber", A:D, 4, FALSE), "Flight Not Found")</f>
        <v>Flight Not Found</v>
      </c>
      <c r="Y105" t="str" cm="1">
        <f t="array" ref="Y105">IF(AND(B:B &gt; TIME(6, 0, 0), B:B &lt;= TIME(18, 0, 0)), "Day", "Night")</f>
        <v>Night</v>
      </c>
      <c r="Z105">
        <f>COUNTIFS(D:D, "Military - U.S. Army", C:C, "Fort Myer, Virginia")</f>
        <v>1</v>
      </c>
    </row>
    <row r="106" spans="1:26" x14ac:dyDescent="0.2">
      <c r="A106">
        <v>9702</v>
      </c>
      <c r="C106" t="s">
        <v>346</v>
      </c>
      <c r="D106" t="s">
        <v>347</v>
      </c>
      <c r="F106" t="s">
        <v>143</v>
      </c>
      <c r="G106" t="s">
        <v>348</v>
      </c>
      <c r="H106" t="s">
        <v>349</v>
      </c>
      <c r="I106">
        <v>4</v>
      </c>
      <c r="J106">
        <v>4</v>
      </c>
      <c r="K106">
        <v>0</v>
      </c>
      <c r="L106" t="s">
        <v>350</v>
      </c>
      <c r="M106">
        <f>SUM(B106,C106)</f>
        <v>0</v>
      </c>
      <c r="N106" t="str">
        <f t="shared" si="2"/>
        <v>No</v>
      </c>
      <c r="O106">
        <f>COUNTIF(C:C,"&lt;0")</f>
        <v>0</v>
      </c>
      <c r="P106" t="e">
        <f>SUMIF(#REF!,"&gt;"&amp;AVERAGE(#REF!))</f>
        <v>#REF!</v>
      </c>
      <c r="Q106">
        <f t="shared" si="3"/>
        <v>27.565026697177728</v>
      </c>
      <c r="R106" t="str">
        <f>CONCATENATE("ID-",A106,"-",E106)</f>
        <v>ID-9702-</v>
      </c>
      <c r="S106">
        <f>INDEX(B:B,MATCH(A106,A:A,0))</f>
        <v>0</v>
      </c>
      <c r="T106" t="str">
        <f>IF(OR(B106&gt;0,C106&gt;0),"Acceptable","Check")</f>
        <v>Acceptable</v>
      </c>
      <c r="U106">
        <f>COUNTIF(D:D, "Military - U.S. Army")</f>
        <v>23</v>
      </c>
      <c r="V106">
        <f>AVERAGEIF(C:C,"Fort Myer, Virginia", I:I)</f>
        <v>2</v>
      </c>
      <c r="W106">
        <v>1</v>
      </c>
      <c r="X106" t="str">
        <f>IFERROR(VLOOKUP("FlightNumber", A:D, 4, FALSE), "Flight Not Found")</f>
        <v>Flight Not Found</v>
      </c>
      <c r="Y106" t="str" cm="1">
        <f t="array" ref="Y106">IF(AND(B:B &gt; TIME(6, 0, 0), B:B &lt;= TIME(18, 0, 0)), "Day", "Night")</f>
        <v>Night</v>
      </c>
      <c r="Z106">
        <f>COUNTIFS(D:D, "Military - U.S. Army", C:C, "Fort Myer, Virginia")</f>
        <v>1</v>
      </c>
    </row>
    <row r="107" spans="1:26" x14ac:dyDescent="0.2">
      <c r="A107">
        <v>9727</v>
      </c>
      <c r="C107" t="s">
        <v>351</v>
      </c>
      <c r="D107" t="s">
        <v>328</v>
      </c>
      <c r="F107" t="s">
        <v>352</v>
      </c>
      <c r="G107" t="s">
        <v>353</v>
      </c>
      <c r="H107" t="s">
        <v>354</v>
      </c>
      <c r="I107">
        <v>4</v>
      </c>
      <c r="J107">
        <v>4</v>
      </c>
      <c r="K107">
        <v>0</v>
      </c>
      <c r="L107" t="s">
        <v>355</v>
      </c>
      <c r="M107">
        <f>SUM(B107,C107)</f>
        <v>0</v>
      </c>
      <c r="N107" t="str">
        <f t="shared" si="2"/>
        <v>No</v>
      </c>
      <c r="O107">
        <f>COUNTIF(C:C,"&lt;0")</f>
        <v>0</v>
      </c>
      <c r="P107" t="e">
        <f>SUMIF(#REF!,"&gt;"&amp;AVERAGE(#REF!))</f>
        <v>#REF!</v>
      </c>
      <c r="Q107">
        <f t="shared" si="3"/>
        <v>27.565026697177728</v>
      </c>
      <c r="R107" t="str">
        <f>CONCATENATE("ID-",A107,"-",E107)</f>
        <v>ID-9727-</v>
      </c>
      <c r="S107">
        <f>INDEX(B:B,MATCH(A107,A:A,0))</f>
        <v>0</v>
      </c>
      <c r="T107" t="str">
        <f>IF(OR(B107&gt;0,C107&gt;0),"Acceptable","Check")</f>
        <v>Acceptable</v>
      </c>
      <c r="U107">
        <f>COUNTIF(D:D, "Military - U.S. Army")</f>
        <v>23</v>
      </c>
      <c r="V107">
        <f>AVERAGEIF(C:C,"Fort Myer, Virginia", I:I)</f>
        <v>2</v>
      </c>
      <c r="W107">
        <v>3</v>
      </c>
      <c r="X107" t="str">
        <f>IFERROR(VLOOKUP("FlightNumber", A:D, 4, FALSE), "Flight Not Found")</f>
        <v>Flight Not Found</v>
      </c>
      <c r="Y107" t="str" cm="1">
        <f t="array" ref="Y107">IF(AND(B:B &gt; TIME(6, 0, 0), B:B &lt;= TIME(18, 0, 0)), "Day", "Night")</f>
        <v>Night</v>
      </c>
      <c r="Z107">
        <f>COUNTIFS(D:D, "Military - U.S. Army", C:C, "Fort Myer, Virginia")</f>
        <v>1</v>
      </c>
    </row>
    <row r="108" spans="1:26" x14ac:dyDescent="0.2">
      <c r="A108">
        <v>9766</v>
      </c>
      <c r="C108" t="s">
        <v>356</v>
      </c>
      <c r="E108" t="s">
        <v>357</v>
      </c>
      <c r="F108" t="s">
        <v>358</v>
      </c>
      <c r="I108">
        <v>5</v>
      </c>
      <c r="J108">
        <v>2</v>
      </c>
      <c r="K108">
        <v>0</v>
      </c>
      <c r="L108" t="s">
        <v>359</v>
      </c>
      <c r="M108">
        <f>SUM(B108,C108)</f>
        <v>0</v>
      </c>
      <c r="N108" t="str">
        <f t="shared" si="2"/>
        <v>No</v>
      </c>
      <c r="O108">
        <f>COUNTIF(C:C,"&lt;0")</f>
        <v>0</v>
      </c>
      <c r="P108" t="e">
        <f>SUMIF(#REF!,"&gt;"&amp;AVERAGE(#REF!))</f>
        <v>#REF!</v>
      </c>
      <c r="Q108">
        <f t="shared" si="3"/>
        <v>27.565026697177728</v>
      </c>
      <c r="R108" t="str">
        <f>CONCATENATE("ID-",A108,"-",E108)</f>
        <v>ID-9766-New York - Paris</v>
      </c>
      <c r="S108">
        <f>INDEX(B:B,MATCH(A108,A:A,0))</f>
        <v>0</v>
      </c>
      <c r="T108" t="str">
        <f>IF(OR(B108&gt;0,C108&gt;0),"Acceptable","Check")</f>
        <v>Acceptable</v>
      </c>
      <c r="U108">
        <f>COUNTIF(D:D, "Military - U.S. Army")</f>
        <v>23</v>
      </c>
      <c r="V108">
        <f>AVERAGEIF(C:C,"Fort Myer, Virginia", I:I)</f>
        <v>2</v>
      </c>
      <c r="W108">
        <v>2</v>
      </c>
      <c r="X108" t="str">
        <f>IFERROR(VLOOKUP("FlightNumber", A:D, 4, FALSE), "Flight Not Found")</f>
        <v>Flight Not Found</v>
      </c>
      <c r="Y108" t="str" cm="1">
        <f t="array" ref="Y108">IF(AND(B:B &gt; TIME(6, 0, 0), B:B &lt;= TIME(18, 0, 0)), "Day", "Night")</f>
        <v>Night</v>
      </c>
      <c r="Z108">
        <f>COUNTIFS(D:D, "Military - U.S. Army", C:C, "Fort Myer, Virginia")</f>
        <v>1</v>
      </c>
    </row>
    <row r="109" spans="1:26" x14ac:dyDescent="0.2">
      <c r="A109">
        <v>9778</v>
      </c>
      <c r="C109" t="s">
        <v>360</v>
      </c>
      <c r="D109" t="s">
        <v>347</v>
      </c>
      <c r="F109" t="s">
        <v>361</v>
      </c>
      <c r="G109" t="s">
        <v>362</v>
      </c>
      <c r="H109" t="s">
        <v>363</v>
      </c>
      <c r="I109">
        <v>4</v>
      </c>
      <c r="J109">
        <v>4</v>
      </c>
      <c r="K109">
        <v>0</v>
      </c>
      <c r="L109" t="s">
        <v>350</v>
      </c>
      <c r="M109">
        <f>SUM(B109,C109)</f>
        <v>0</v>
      </c>
      <c r="N109" t="str">
        <f t="shared" si="2"/>
        <v>No</v>
      </c>
      <c r="O109">
        <f>COUNTIF(C:C,"&lt;0")</f>
        <v>0</v>
      </c>
      <c r="P109" t="e">
        <f>SUMIF(#REF!,"&gt;"&amp;AVERAGE(#REF!))</f>
        <v>#REF!</v>
      </c>
      <c r="Q109">
        <f t="shared" si="3"/>
        <v>27.565026697177728</v>
      </c>
      <c r="R109" t="str">
        <f>CONCATENATE("ID-",A109,"-",E109)</f>
        <v>ID-9778-</v>
      </c>
      <c r="S109">
        <f>INDEX(B:B,MATCH(A109,A:A,0))</f>
        <v>0</v>
      </c>
      <c r="T109" t="str">
        <f>IF(OR(B109&gt;0,C109&gt;0),"Acceptable","Check")</f>
        <v>Acceptable</v>
      </c>
      <c r="U109">
        <f>COUNTIF(D:D, "Military - U.S. Army")</f>
        <v>23</v>
      </c>
      <c r="V109">
        <f>AVERAGEIF(C:C,"Fort Myer, Virginia", I:I)</f>
        <v>2</v>
      </c>
      <c r="W109">
        <v>4</v>
      </c>
      <c r="X109" t="str">
        <f>IFERROR(VLOOKUP("FlightNumber", A:D, 4, FALSE), "Flight Not Found")</f>
        <v>Flight Not Found</v>
      </c>
      <c r="Y109" t="str" cm="1">
        <f t="array" ref="Y109">IF(AND(B:B &gt; TIME(6, 0, 0), B:B &lt;= TIME(18, 0, 0)), "Day", "Night")</f>
        <v>Night</v>
      </c>
      <c r="Z109">
        <f>COUNTIFS(D:D, "Military - U.S. Army", C:C, "Fort Myer, Virginia")</f>
        <v>1</v>
      </c>
    </row>
    <row r="110" spans="1:26" x14ac:dyDescent="0.2">
      <c r="A110">
        <v>9791</v>
      </c>
      <c r="B110" t="s">
        <v>364</v>
      </c>
      <c r="C110" t="s">
        <v>117</v>
      </c>
      <c r="D110" t="s">
        <v>298</v>
      </c>
      <c r="F110" t="s">
        <v>365</v>
      </c>
      <c r="G110" t="s">
        <v>366</v>
      </c>
      <c r="H110" t="s">
        <v>367</v>
      </c>
      <c r="I110">
        <v>12</v>
      </c>
      <c r="J110">
        <v>0</v>
      </c>
      <c r="K110">
        <v>0</v>
      </c>
      <c r="L110" t="s">
        <v>368</v>
      </c>
      <c r="M110">
        <f>SUM(B110,C110)</f>
        <v>0</v>
      </c>
      <c r="N110" t="str">
        <f t="shared" si="2"/>
        <v>No</v>
      </c>
      <c r="O110">
        <f>COUNTIF(C:C,"&lt;0")</f>
        <v>0</v>
      </c>
      <c r="P110" t="e">
        <f>SUMIF(#REF!,"&gt;"&amp;AVERAGE(#REF!))</f>
        <v>#REF!</v>
      </c>
      <c r="Q110">
        <f t="shared" si="3"/>
        <v>27.565026697177728</v>
      </c>
      <c r="R110" t="str">
        <f>CONCATENATE("ID-",A110,"-",E110)</f>
        <v>ID-9791-</v>
      </c>
      <c r="S110" t="str">
        <f>INDEX(B:B,MATCH(A110,A:A,0))</f>
        <v>13:15</v>
      </c>
      <c r="T110" t="str">
        <f>IF(OR(B110&gt;0,C110&gt;0),"Acceptable","Check")</f>
        <v>Acceptable</v>
      </c>
      <c r="U110">
        <f>COUNTIF(D:D, "Military - U.S. Army")</f>
        <v>23</v>
      </c>
      <c r="V110">
        <f>AVERAGEIF(C:C,"Fort Myer, Virginia", I:I)</f>
        <v>2</v>
      </c>
      <c r="W110">
        <v>1</v>
      </c>
      <c r="X110" t="str">
        <f>IFERROR(VLOOKUP("FlightNumber", A:D, 4, FALSE), "Flight Not Found")</f>
        <v>Flight Not Found</v>
      </c>
      <c r="Y110" t="str" cm="1">
        <f t="array" ref="Y110">IF(AND(B:B &gt; TIME(6, 0, 0), B:B &lt;= TIME(18, 0, 0)), "Day", "Night")</f>
        <v>Night</v>
      </c>
      <c r="Z110">
        <f>COUNTIFS(D:D, "Military - U.S. Army", C:C, "Fort Myer, Virginia")</f>
        <v>1</v>
      </c>
    </row>
    <row r="111" spans="1:26" x14ac:dyDescent="0.2">
      <c r="A111">
        <v>9812</v>
      </c>
      <c r="C111" t="s">
        <v>369</v>
      </c>
      <c r="D111" t="s">
        <v>235</v>
      </c>
      <c r="F111" t="s">
        <v>153</v>
      </c>
      <c r="I111">
        <v>3</v>
      </c>
      <c r="J111">
        <v>3</v>
      </c>
      <c r="K111">
        <v>0</v>
      </c>
      <c r="M111">
        <f>SUM(B111,C111)</f>
        <v>0</v>
      </c>
      <c r="N111" t="str">
        <f t="shared" si="2"/>
        <v>No</v>
      </c>
      <c r="O111">
        <f>COUNTIF(C:C,"&lt;0")</f>
        <v>0</v>
      </c>
      <c r="P111" t="e">
        <f>SUMIF(#REF!,"&gt;"&amp;AVERAGE(#REF!))</f>
        <v>#REF!</v>
      </c>
      <c r="Q111">
        <f t="shared" si="3"/>
        <v>27.565026697177728</v>
      </c>
      <c r="R111" t="str">
        <f>CONCATENATE("ID-",A111,"-",E111)</f>
        <v>ID-9812-</v>
      </c>
      <c r="S111">
        <f>INDEX(B:B,MATCH(A111,A:A,0))</f>
        <v>0</v>
      </c>
      <c r="T111" t="str">
        <f>IF(OR(B111&gt;0,C111&gt;0),"Acceptable","Check")</f>
        <v>Acceptable</v>
      </c>
      <c r="U111">
        <f>COUNTIF(D:D, "Military - U.S. Army")</f>
        <v>23</v>
      </c>
      <c r="V111">
        <f>AVERAGEIF(C:C,"Fort Myer, Virginia", I:I)</f>
        <v>2</v>
      </c>
      <c r="W111">
        <v>1</v>
      </c>
      <c r="X111" t="str">
        <f>IFERROR(VLOOKUP("FlightNumber", A:D, 4, FALSE), "Flight Not Found")</f>
        <v>Flight Not Found</v>
      </c>
      <c r="Y111" t="str" cm="1">
        <f t="array" ref="Y111">IF(AND(B:B &gt; TIME(6, 0, 0), B:B &lt;= TIME(18, 0, 0)), "Day", "Night")</f>
        <v>Night</v>
      </c>
      <c r="Z111">
        <f>COUNTIFS(D:D, "Military - U.S. Army", C:C, "Fort Myer, Virginia")</f>
        <v>1</v>
      </c>
    </row>
    <row r="112" spans="1:26" x14ac:dyDescent="0.2">
      <c r="A112">
        <v>9847</v>
      </c>
      <c r="C112" t="s">
        <v>370</v>
      </c>
      <c r="D112" t="s">
        <v>371</v>
      </c>
      <c r="F112" t="s">
        <v>372</v>
      </c>
      <c r="G112" t="s">
        <v>354</v>
      </c>
      <c r="I112">
        <v>1</v>
      </c>
      <c r="J112">
        <v>1</v>
      </c>
      <c r="K112">
        <v>0</v>
      </c>
      <c r="M112">
        <f>SUM(B112,C112)</f>
        <v>0</v>
      </c>
      <c r="N112" t="str">
        <f t="shared" si="2"/>
        <v>No</v>
      </c>
      <c r="O112">
        <f>COUNTIF(C:C,"&lt;0")</f>
        <v>0</v>
      </c>
      <c r="P112" t="e">
        <f>SUMIF(#REF!,"&gt;"&amp;AVERAGE(#REF!))</f>
        <v>#REF!</v>
      </c>
      <c r="Q112">
        <f t="shared" si="3"/>
        <v>27.565026697177728</v>
      </c>
      <c r="R112" t="str">
        <f>CONCATENATE("ID-",A112,"-",E112)</f>
        <v>ID-9847-</v>
      </c>
      <c r="S112">
        <f>INDEX(B:B,MATCH(A112,A:A,0))</f>
        <v>0</v>
      </c>
      <c r="T112" t="str">
        <f>IF(OR(B112&gt;0,C112&gt;0),"Acceptable","Check")</f>
        <v>Acceptable</v>
      </c>
      <c r="U112">
        <f>COUNTIF(D:D, "Military - U.S. Army")</f>
        <v>23</v>
      </c>
      <c r="V112">
        <f>AVERAGEIF(C:C,"Fort Myer, Virginia", I:I)</f>
        <v>2</v>
      </c>
      <c r="W112">
        <v>1</v>
      </c>
      <c r="X112" t="str">
        <f>IFERROR(VLOOKUP("FlightNumber", A:D, 4, FALSE), "Flight Not Found")</f>
        <v>Flight Not Found</v>
      </c>
      <c r="Y112" t="str" cm="1">
        <f t="array" ref="Y112">IF(AND(B:B &gt; TIME(6, 0, 0), B:B &lt;= TIME(18, 0, 0)), "Day", "Night")</f>
        <v>Night</v>
      </c>
      <c r="Z112">
        <f>COUNTIFS(D:D, "Military - U.S. Army", C:C, "Fort Myer, Virginia")</f>
        <v>1</v>
      </c>
    </row>
    <row r="113" spans="1:26" x14ac:dyDescent="0.2">
      <c r="A113">
        <v>9874</v>
      </c>
      <c r="C113" t="s">
        <v>373</v>
      </c>
      <c r="D113" t="s">
        <v>283</v>
      </c>
      <c r="F113" t="s">
        <v>374</v>
      </c>
      <c r="G113" t="s">
        <v>375</v>
      </c>
      <c r="I113">
        <v>2</v>
      </c>
      <c r="J113">
        <v>2</v>
      </c>
      <c r="K113">
        <v>0</v>
      </c>
      <c r="M113">
        <f>SUM(B113,C113)</f>
        <v>0</v>
      </c>
      <c r="N113" t="str">
        <f t="shared" si="2"/>
        <v>No</v>
      </c>
      <c r="O113">
        <f>COUNTIF(C:C,"&lt;0")</f>
        <v>0</v>
      </c>
      <c r="P113" t="e">
        <f>SUMIF(#REF!,"&gt;"&amp;AVERAGE(#REF!))</f>
        <v>#REF!</v>
      </c>
      <c r="Q113">
        <f t="shared" si="3"/>
        <v>27.565026697177728</v>
      </c>
      <c r="R113" t="str">
        <f>CONCATENATE("ID-",A113,"-",E113)</f>
        <v>ID-9874-</v>
      </c>
      <c r="S113">
        <f>INDEX(B:B,MATCH(A113,A:A,0))</f>
        <v>0</v>
      </c>
      <c r="T113" t="str">
        <f>IF(OR(B113&gt;0,C113&gt;0),"Acceptable","Check")</f>
        <v>Acceptable</v>
      </c>
      <c r="U113">
        <f>COUNTIF(D:D, "Military - U.S. Army")</f>
        <v>23</v>
      </c>
      <c r="V113">
        <f>AVERAGEIF(C:C,"Fort Myer, Virginia", I:I)</f>
        <v>2</v>
      </c>
      <c r="W113">
        <v>1</v>
      </c>
      <c r="X113" t="str">
        <f>IFERROR(VLOOKUP("FlightNumber", A:D, 4, FALSE), "Flight Not Found")</f>
        <v>Flight Not Found</v>
      </c>
      <c r="Y113" t="str" cm="1">
        <f t="array" ref="Y113">IF(AND(B:B &gt; TIME(6, 0, 0), B:B &lt;= TIME(18, 0, 0)), "Day", "Night")</f>
        <v>Night</v>
      </c>
      <c r="Z113">
        <f>COUNTIFS(D:D, "Military - U.S. Army", C:C, "Fort Myer, Virginia")</f>
        <v>1</v>
      </c>
    </row>
    <row r="114" spans="1:26" x14ac:dyDescent="0.2">
      <c r="A114">
        <v>9941</v>
      </c>
      <c r="C114" t="s">
        <v>376</v>
      </c>
      <c r="D114" t="s">
        <v>235</v>
      </c>
      <c r="F114" t="s">
        <v>153</v>
      </c>
      <c r="G114" t="s">
        <v>377</v>
      </c>
      <c r="I114">
        <v>1</v>
      </c>
      <c r="J114">
        <v>1</v>
      </c>
      <c r="K114">
        <v>0</v>
      </c>
      <c r="M114">
        <f>SUM(B114,C114)</f>
        <v>0</v>
      </c>
      <c r="N114" t="str">
        <f t="shared" si="2"/>
        <v>No</v>
      </c>
      <c r="O114">
        <f>COUNTIF(C:C,"&lt;0")</f>
        <v>0</v>
      </c>
      <c r="P114" t="e">
        <f>SUMIF(#REF!,"&gt;"&amp;AVERAGE(#REF!))</f>
        <v>#REF!</v>
      </c>
      <c r="Q114">
        <f t="shared" si="3"/>
        <v>27.565026697177728</v>
      </c>
      <c r="R114" t="str">
        <f>CONCATENATE("ID-",A114,"-",E114)</f>
        <v>ID-9941-</v>
      </c>
      <c r="S114">
        <f>INDEX(B:B,MATCH(A114,A:A,0))</f>
        <v>0</v>
      </c>
      <c r="T114" t="str">
        <f>IF(OR(B114&gt;0,C114&gt;0),"Acceptable","Check")</f>
        <v>Acceptable</v>
      </c>
      <c r="U114">
        <f>COUNTIF(D:D, "Military - U.S. Army")</f>
        <v>23</v>
      </c>
      <c r="V114">
        <f>AVERAGEIF(C:C,"Fort Myer, Virginia", I:I)</f>
        <v>2</v>
      </c>
      <c r="W114">
        <v>44</v>
      </c>
      <c r="X114" t="str">
        <f>IFERROR(VLOOKUP("FlightNumber", A:D, 4, FALSE), "Flight Not Found")</f>
        <v>Flight Not Found</v>
      </c>
      <c r="Y114" t="str" cm="1">
        <f t="array" ref="Y114">IF(AND(B:B &gt; TIME(6, 0, 0), B:B &lt;= TIME(18, 0, 0)), "Day", "Night")</f>
        <v>Night</v>
      </c>
      <c r="Z114">
        <f>COUNTIFS(D:D, "Military - U.S. Army", C:C, "Fort Myer, Virginia")</f>
        <v>1</v>
      </c>
    </row>
    <row r="115" spans="1:26" x14ac:dyDescent="0.2">
      <c r="A115">
        <v>9945</v>
      </c>
      <c r="C115" t="s">
        <v>378</v>
      </c>
      <c r="D115" t="s">
        <v>379</v>
      </c>
      <c r="F115" t="s">
        <v>380</v>
      </c>
      <c r="G115" t="s">
        <v>381</v>
      </c>
      <c r="H115" t="s">
        <v>382</v>
      </c>
      <c r="I115">
        <v>3</v>
      </c>
      <c r="J115">
        <v>3</v>
      </c>
      <c r="K115">
        <v>0</v>
      </c>
      <c r="L115" t="s">
        <v>383</v>
      </c>
      <c r="M115">
        <f>SUM(B115,C115)</f>
        <v>0</v>
      </c>
      <c r="N115" t="str">
        <f t="shared" si="2"/>
        <v>No</v>
      </c>
      <c r="O115">
        <f>COUNTIF(C:C,"&lt;0")</f>
        <v>0</v>
      </c>
      <c r="P115" t="e">
        <f>SUMIF(#REF!,"&gt;"&amp;AVERAGE(#REF!))</f>
        <v>#REF!</v>
      </c>
      <c r="Q115">
        <f t="shared" si="3"/>
        <v>27.565026697177728</v>
      </c>
      <c r="R115" t="str">
        <f>CONCATENATE("ID-",A115,"-",E115)</f>
        <v>ID-9945-</v>
      </c>
      <c r="S115">
        <f>INDEX(B:B,MATCH(A115,A:A,0))</f>
        <v>0</v>
      </c>
      <c r="T115" t="str">
        <f>IF(OR(B115&gt;0,C115&gt;0),"Acceptable","Check")</f>
        <v>Acceptable</v>
      </c>
      <c r="U115">
        <f>COUNTIF(D:D, "Military - U.S. Army")</f>
        <v>23</v>
      </c>
      <c r="V115">
        <f>AVERAGEIF(C:C,"Fort Myer, Virginia", I:I)</f>
        <v>2</v>
      </c>
      <c r="W115">
        <v>70</v>
      </c>
      <c r="X115" t="str">
        <f>IFERROR(VLOOKUP("FlightNumber", A:D, 4, FALSE), "Flight Not Found")</f>
        <v>Flight Not Found</v>
      </c>
      <c r="Y115" t="str" cm="1">
        <f t="array" ref="Y115">IF(AND(B:B &gt; TIME(6, 0, 0), B:B &lt;= TIME(18, 0, 0)), "Day", "Night")</f>
        <v>Night</v>
      </c>
      <c r="Z115">
        <f>COUNTIFS(D:D, "Military - U.S. Army", C:C, "Fort Myer, Virginia")</f>
        <v>1</v>
      </c>
    </row>
    <row r="116" spans="1:26" x14ac:dyDescent="0.2">
      <c r="A116">
        <v>9967</v>
      </c>
      <c r="C116" t="s">
        <v>384</v>
      </c>
      <c r="D116" t="s">
        <v>385</v>
      </c>
      <c r="I116">
        <v>1</v>
      </c>
      <c r="J116">
        <v>1</v>
      </c>
      <c r="K116">
        <v>0</v>
      </c>
      <c r="L116" t="s">
        <v>386</v>
      </c>
      <c r="M116">
        <f>SUM(B116,C116)</f>
        <v>0</v>
      </c>
      <c r="N116" t="str">
        <f t="shared" si="2"/>
        <v>No</v>
      </c>
      <c r="O116">
        <f>COUNTIF(C:C,"&lt;0")</f>
        <v>0</v>
      </c>
      <c r="P116" t="e">
        <f>SUMIF(#REF!,"&gt;"&amp;AVERAGE(#REF!))</f>
        <v>#REF!</v>
      </c>
      <c r="Q116">
        <f t="shared" si="3"/>
        <v>27.565026697177728</v>
      </c>
      <c r="R116" t="str">
        <f>CONCATENATE("ID-",A116,"-",E116)</f>
        <v>ID-9967-</v>
      </c>
      <c r="S116">
        <f>INDEX(B:B,MATCH(A116,A:A,0))</f>
        <v>0</v>
      </c>
      <c r="T116" t="str">
        <f>IF(OR(B116&gt;0,C116&gt;0),"Acceptable","Check")</f>
        <v>Acceptable</v>
      </c>
      <c r="U116">
        <f>COUNTIF(D:D, "Military - U.S. Army")</f>
        <v>23</v>
      </c>
      <c r="V116">
        <f>AVERAGEIF(C:C,"Fort Myer, Virginia", I:I)</f>
        <v>2</v>
      </c>
      <c r="W116">
        <v>1</v>
      </c>
      <c r="X116" t="str">
        <f>IFERROR(VLOOKUP("FlightNumber", A:D, 4, FALSE), "Flight Not Found")</f>
        <v>Flight Not Found</v>
      </c>
      <c r="Y116" t="str" cm="1">
        <f t="array" ref="Y116">IF(AND(B:B &gt; TIME(6, 0, 0), B:B &lt;= TIME(18, 0, 0)), "Day", "Night")</f>
        <v>Night</v>
      </c>
      <c r="Z116">
        <f>COUNTIFS(D:D, "Military - U.S. Army", C:C, "Fort Myer, Virginia")</f>
        <v>1</v>
      </c>
    </row>
    <row r="117" spans="1:26" x14ac:dyDescent="0.2">
      <c r="A117">
        <v>9974</v>
      </c>
      <c r="C117" t="s">
        <v>295</v>
      </c>
      <c r="D117" t="s">
        <v>104</v>
      </c>
      <c r="F117" t="s">
        <v>387</v>
      </c>
      <c r="G117" t="s">
        <v>388</v>
      </c>
      <c r="I117">
        <v>1</v>
      </c>
      <c r="J117">
        <v>1</v>
      </c>
      <c r="K117">
        <v>0</v>
      </c>
      <c r="M117">
        <f>SUM(B117,C117)</f>
        <v>0</v>
      </c>
      <c r="N117" t="str">
        <f t="shared" si="2"/>
        <v>No</v>
      </c>
      <c r="O117">
        <f>COUNTIF(C:C,"&lt;0")</f>
        <v>0</v>
      </c>
      <c r="P117" t="e">
        <f>SUMIF(#REF!,"&gt;"&amp;AVERAGE(#REF!))</f>
        <v>#REF!</v>
      </c>
      <c r="Q117">
        <f t="shared" si="3"/>
        <v>27.565026697177728</v>
      </c>
      <c r="R117" t="str">
        <f>CONCATENATE("ID-",A117,"-",E117)</f>
        <v>ID-9974-</v>
      </c>
      <c r="S117">
        <f>INDEX(B:B,MATCH(A117,A:A,0))</f>
        <v>0</v>
      </c>
      <c r="T117" t="str">
        <f>IF(OR(B117&gt;0,C117&gt;0),"Acceptable","Check")</f>
        <v>Acceptable</v>
      </c>
      <c r="U117">
        <f>COUNTIF(D:D, "Military - U.S. Army")</f>
        <v>23</v>
      </c>
      <c r="V117">
        <f>AVERAGEIF(C:C,"Fort Myer, Virginia", I:I)</f>
        <v>2</v>
      </c>
      <c r="W117">
        <v>2</v>
      </c>
      <c r="X117" t="str">
        <f>IFERROR(VLOOKUP("FlightNumber", A:D, 4, FALSE), "Flight Not Found")</f>
        <v>Flight Not Found</v>
      </c>
      <c r="Y117" t="str" cm="1">
        <f t="array" ref="Y117">IF(AND(B:B &gt; TIME(6, 0, 0), B:B &lt;= TIME(18, 0, 0)), "Day", "Night")</f>
        <v>Night</v>
      </c>
      <c r="Z117">
        <f>COUNTIFS(D:D, "Military - U.S. Army", C:C, "Fort Myer, Virginia")</f>
        <v>1</v>
      </c>
    </row>
    <row r="118" spans="1:26" x14ac:dyDescent="0.2">
      <c r="A118">
        <v>9974</v>
      </c>
      <c r="C118" t="s">
        <v>389</v>
      </c>
      <c r="D118" t="s">
        <v>347</v>
      </c>
      <c r="F118" t="s">
        <v>361</v>
      </c>
      <c r="G118" t="s">
        <v>390</v>
      </c>
      <c r="H118" t="s">
        <v>391</v>
      </c>
      <c r="I118">
        <v>2</v>
      </c>
      <c r="J118">
        <v>2</v>
      </c>
      <c r="K118">
        <v>0</v>
      </c>
      <c r="L118" t="s">
        <v>392</v>
      </c>
      <c r="M118">
        <f>SUM(B118,C118)</f>
        <v>0</v>
      </c>
      <c r="N118" t="str">
        <f t="shared" si="2"/>
        <v>No</v>
      </c>
      <c r="O118">
        <f>COUNTIF(C:C,"&lt;0")</f>
        <v>0</v>
      </c>
      <c r="P118" t="e">
        <f>SUMIF(#REF!,"&gt;"&amp;AVERAGE(#REF!))</f>
        <v>#REF!</v>
      </c>
      <c r="Q118">
        <f t="shared" si="3"/>
        <v>27.565026697177728</v>
      </c>
      <c r="R118" t="str">
        <f>CONCATENATE("ID-",A118,"-",E118)</f>
        <v>ID-9974-</v>
      </c>
      <c r="S118">
        <f>INDEX(B:B,MATCH(A118,A:A,0))</f>
        <v>0</v>
      </c>
      <c r="T118" t="str">
        <f>IF(OR(B118&gt;0,C118&gt;0),"Acceptable","Check")</f>
        <v>Acceptable</v>
      </c>
      <c r="U118">
        <f>COUNTIF(D:D, "Military - U.S. Army")</f>
        <v>23</v>
      </c>
      <c r="V118">
        <f>AVERAGEIF(C:C,"Fort Myer, Virginia", I:I)</f>
        <v>2</v>
      </c>
      <c r="W118">
        <v>1</v>
      </c>
      <c r="X118" t="str">
        <f>IFERROR(VLOOKUP("FlightNumber", A:D, 4, FALSE), "Flight Not Found")</f>
        <v>Flight Not Found</v>
      </c>
      <c r="Y118" t="str" cm="1">
        <f t="array" ref="Y118">IF(AND(B:B &gt; TIME(6, 0, 0), B:B &lt;= TIME(18, 0, 0)), "Day", "Night")</f>
        <v>Night</v>
      </c>
      <c r="Z118">
        <f>COUNTIFS(D:D, "Military - U.S. Army", C:C, "Fort Myer, Virginia")</f>
        <v>1</v>
      </c>
    </row>
    <row r="119" spans="1:26" x14ac:dyDescent="0.2">
      <c r="A119">
        <v>9984</v>
      </c>
      <c r="C119" t="s">
        <v>393</v>
      </c>
      <c r="D119" t="s">
        <v>328</v>
      </c>
      <c r="F119" t="s">
        <v>394</v>
      </c>
      <c r="I119">
        <v>3</v>
      </c>
      <c r="J119">
        <v>1</v>
      </c>
      <c r="K119">
        <v>0</v>
      </c>
      <c r="M119">
        <f>SUM(B119,C119)</f>
        <v>0</v>
      </c>
      <c r="N119" t="str">
        <f t="shared" si="2"/>
        <v>No</v>
      </c>
      <c r="O119">
        <f>COUNTIF(C:C,"&lt;0")</f>
        <v>0</v>
      </c>
      <c r="P119" t="e">
        <f>SUMIF(#REF!,"&gt;"&amp;AVERAGE(#REF!))</f>
        <v>#REF!</v>
      </c>
      <c r="Q119">
        <f t="shared" si="3"/>
        <v>27.565026697177728</v>
      </c>
      <c r="R119" t="str">
        <f>CONCATENATE("ID-",A119,"-",E119)</f>
        <v>ID-9984-</v>
      </c>
      <c r="S119">
        <f>INDEX(B:B,MATCH(A119,A:A,0))</f>
        <v>0</v>
      </c>
      <c r="T119" t="str">
        <f>IF(OR(B119&gt;0,C119&gt;0),"Acceptable","Check")</f>
        <v>Acceptable</v>
      </c>
      <c r="U119">
        <f>COUNTIF(D:D, "Military - U.S. Army")</f>
        <v>23</v>
      </c>
      <c r="V119">
        <f>AVERAGEIF(C:C,"Fort Myer, Virginia", I:I)</f>
        <v>2</v>
      </c>
      <c r="W119">
        <v>2</v>
      </c>
      <c r="X119" t="str">
        <f>IFERROR(VLOOKUP("FlightNumber", A:D, 4, FALSE), "Flight Not Found")</f>
        <v>Flight Not Found</v>
      </c>
      <c r="Y119" t="str" cm="1">
        <f t="array" ref="Y119">IF(AND(B:B &gt; TIME(6, 0, 0), B:B &lt;= TIME(18, 0, 0)), "Day", "Night")</f>
        <v>Night</v>
      </c>
      <c r="Z119">
        <f>COUNTIFS(D:D, "Military - U.S. Army", C:C, "Fort Myer, Virginia")</f>
        <v>1</v>
      </c>
    </row>
    <row r="120" spans="1:26" x14ac:dyDescent="0.2">
      <c r="A120">
        <v>10070</v>
      </c>
      <c r="C120" t="s">
        <v>395</v>
      </c>
      <c r="D120" t="s">
        <v>347</v>
      </c>
      <c r="F120" t="s">
        <v>143</v>
      </c>
      <c r="G120" t="s">
        <v>396</v>
      </c>
      <c r="H120" t="s">
        <v>397</v>
      </c>
      <c r="I120">
        <v>5</v>
      </c>
      <c r="J120">
        <v>5</v>
      </c>
      <c r="K120">
        <v>0</v>
      </c>
      <c r="L120" t="s">
        <v>392</v>
      </c>
      <c r="M120">
        <f>SUM(B120,C120)</f>
        <v>0</v>
      </c>
      <c r="N120" t="str">
        <f t="shared" si="2"/>
        <v>No</v>
      </c>
      <c r="O120">
        <f>COUNTIF(C:C,"&lt;0")</f>
        <v>0</v>
      </c>
      <c r="P120" t="e">
        <f>SUMIF(#REF!,"&gt;"&amp;AVERAGE(#REF!))</f>
        <v>#REF!</v>
      </c>
      <c r="Q120">
        <f t="shared" si="3"/>
        <v>27.565026697177728</v>
      </c>
      <c r="R120" t="str">
        <f>CONCATENATE("ID-",A120,"-",E120)</f>
        <v>ID-10070-</v>
      </c>
      <c r="S120">
        <f>INDEX(B:B,MATCH(A120,A:A,0))</f>
        <v>0</v>
      </c>
      <c r="T120" t="str">
        <f>IF(OR(B120&gt;0,C120&gt;0),"Acceptable","Check")</f>
        <v>Acceptable</v>
      </c>
      <c r="U120">
        <f>COUNTIF(D:D, "Military - U.S. Army")</f>
        <v>23</v>
      </c>
      <c r="V120">
        <f>AVERAGEIF(C:C,"Fort Myer, Virginia", I:I)</f>
        <v>2</v>
      </c>
      <c r="W120">
        <v>1</v>
      </c>
      <c r="X120" t="str">
        <f>IFERROR(VLOOKUP("FlightNumber", A:D, 4, FALSE), "Flight Not Found")</f>
        <v>Flight Not Found</v>
      </c>
      <c r="Y120" t="str" cm="1">
        <f t="array" ref="Y120">IF(AND(B:B &gt; TIME(6, 0, 0), B:B &lt;= TIME(18, 0, 0)), "Day", "Night")</f>
        <v>Night</v>
      </c>
      <c r="Z120">
        <f>COUNTIFS(D:D, "Military - U.S. Army", C:C, "Fort Myer, Virginia")</f>
        <v>1</v>
      </c>
    </row>
    <row r="121" spans="1:26" x14ac:dyDescent="0.2">
      <c r="A121">
        <v>10096</v>
      </c>
      <c r="B121" t="s">
        <v>398</v>
      </c>
      <c r="C121" t="s">
        <v>399</v>
      </c>
      <c r="D121" t="s">
        <v>283</v>
      </c>
      <c r="E121" t="s">
        <v>400</v>
      </c>
      <c r="F121" t="s">
        <v>401</v>
      </c>
      <c r="H121" t="s">
        <v>402</v>
      </c>
      <c r="I121">
        <v>11</v>
      </c>
      <c r="J121">
        <v>1</v>
      </c>
      <c r="K121">
        <v>0</v>
      </c>
      <c r="L121" t="s">
        <v>403</v>
      </c>
      <c r="M121">
        <f>SUM(B121,C121)</f>
        <v>0</v>
      </c>
      <c r="N121" t="str">
        <f t="shared" si="2"/>
        <v>No</v>
      </c>
      <c r="O121">
        <f>COUNTIF(C:C,"&lt;0")</f>
        <v>0</v>
      </c>
      <c r="P121" t="e">
        <f>SUMIF(#REF!,"&gt;"&amp;AVERAGE(#REF!))</f>
        <v>#REF!</v>
      </c>
      <c r="Q121">
        <f t="shared" si="3"/>
        <v>27.565026697177728</v>
      </c>
      <c r="R121" t="str">
        <f>CONCATENATE("ID-",A121,"-",E121)</f>
        <v>ID-10096-Croydon - Schiphol</v>
      </c>
      <c r="S121" t="str">
        <f>INDEX(B:B,MATCH(A121,A:A,0))</f>
        <v>08:30</v>
      </c>
      <c r="T121" t="str">
        <f>IF(OR(B121&gt;0,C121&gt;0),"Acceptable","Check")</f>
        <v>Acceptable</v>
      </c>
      <c r="U121">
        <f>COUNTIF(D:D, "Military - U.S. Army")</f>
        <v>23</v>
      </c>
      <c r="V121">
        <f>AVERAGEIF(C:C,"Fort Myer, Virginia", I:I)</f>
        <v>2</v>
      </c>
      <c r="W121">
        <v>1</v>
      </c>
      <c r="X121" t="str">
        <f>IFERROR(VLOOKUP("FlightNumber", A:D, 4, FALSE), "Flight Not Found")</f>
        <v>Flight Not Found</v>
      </c>
      <c r="Y121" t="str" cm="1">
        <f t="array" ref="Y121">IF(AND(B:B &gt; TIME(6, 0, 0), B:B &lt;= TIME(18, 0, 0)), "Day", "Night")</f>
        <v>Night</v>
      </c>
      <c r="Z121">
        <f>COUNTIFS(D:D, "Military - U.S. Army", C:C, "Fort Myer, Virginia")</f>
        <v>1</v>
      </c>
    </row>
    <row r="122" spans="1:26" x14ac:dyDescent="0.2">
      <c r="A122">
        <v>10108</v>
      </c>
      <c r="C122" t="s">
        <v>404</v>
      </c>
      <c r="D122" t="s">
        <v>405</v>
      </c>
      <c r="F122" t="s">
        <v>406</v>
      </c>
      <c r="I122">
        <v>1</v>
      </c>
      <c r="J122">
        <v>1</v>
      </c>
      <c r="K122">
        <v>0</v>
      </c>
      <c r="M122">
        <f>SUM(B122,C122)</f>
        <v>0</v>
      </c>
      <c r="N122" t="str">
        <f t="shared" si="2"/>
        <v>No</v>
      </c>
      <c r="O122">
        <f>COUNTIF(C:C,"&lt;0")</f>
        <v>0</v>
      </c>
      <c r="P122" t="e">
        <f>SUMIF(#REF!,"&gt;"&amp;AVERAGE(#REF!))</f>
        <v>#REF!</v>
      </c>
      <c r="Q122">
        <f t="shared" si="3"/>
        <v>27.565026697177728</v>
      </c>
      <c r="R122" t="str">
        <f>CONCATENATE("ID-",A122,"-",E122)</f>
        <v>ID-10108-</v>
      </c>
      <c r="S122">
        <f>INDEX(B:B,MATCH(A122,A:A,0))</f>
        <v>0</v>
      </c>
      <c r="T122" t="str">
        <f>IF(OR(B122&gt;0,C122&gt;0),"Acceptable","Check")</f>
        <v>Acceptable</v>
      </c>
      <c r="U122">
        <f>COUNTIF(D:D, "Military - U.S. Army")</f>
        <v>23</v>
      </c>
      <c r="V122">
        <f>AVERAGEIF(C:C,"Fort Myer, Virginia", I:I)</f>
        <v>2</v>
      </c>
      <c r="W122">
        <v>11</v>
      </c>
      <c r="X122" t="str">
        <f>IFERROR(VLOOKUP("FlightNumber", A:D, 4, FALSE), "Flight Not Found")</f>
        <v>Flight Not Found</v>
      </c>
      <c r="Y122" t="str" cm="1">
        <f t="array" ref="Y122">IF(AND(B:B &gt; TIME(6, 0, 0), B:B &lt;= TIME(18, 0, 0)), "Day", "Night")</f>
        <v>Night</v>
      </c>
      <c r="Z122">
        <f>COUNTIFS(D:D, "Military - U.S. Army", C:C, "Fort Myer, Virginia")</f>
        <v>1</v>
      </c>
    </row>
    <row r="123" spans="1:26" x14ac:dyDescent="0.2">
      <c r="A123">
        <v>10122</v>
      </c>
      <c r="C123" t="s">
        <v>407</v>
      </c>
      <c r="D123" t="s">
        <v>408</v>
      </c>
      <c r="E123" t="s">
        <v>409</v>
      </c>
      <c r="F123" t="s">
        <v>374</v>
      </c>
      <c r="G123" t="s">
        <v>410</v>
      </c>
      <c r="H123" t="s">
        <v>411</v>
      </c>
      <c r="I123">
        <v>12</v>
      </c>
      <c r="J123">
        <v>7</v>
      </c>
      <c r="K123">
        <v>0</v>
      </c>
      <c r="L123" t="s">
        <v>412</v>
      </c>
      <c r="M123">
        <f>SUM(B123,C123)</f>
        <v>0</v>
      </c>
      <c r="N123" t="str">
        <f t="shared" si="2"/>
        <v>No</v>
      </c>
      <c r="O123">
        <f>COUNTIF(C:C,"&lt;0")</f>
        <v>0</v>
      </c>
      <c r="P123" t="e">
        <f>SUMIF(#REF!,"&gt;"&amp;AVERAGE(#REF!))</f>
        <v>#REF!</v>
      </c>
      <c r="Q123">
        <f t="shared" si="3"/>
        <v>27.565026697177728</v>
      </c>
      <c r="R123" t="str">
        <f>CONCATENATE("ID-",A123,"-",E123)</f>
        <v>ID-10122-Sightseeing</v>
      </c>
      <c r="S123">
        <f>INDEX(B:B,MATCH(A123,A:A,0))</f>
        <v>0</v>
      </c>
      <c r="T123" t="str">
        <f>IF(OR(B123&gt;0,C123&gt;0),"Acceptable","Check")</f>
        <v>Acceptable</v>
      </c>
      <c r="U123">
        <f>COUNTIF(D:D, "Military - U.S. Army")</f>
        <v>23</v>
      </c>
      <c r="V123">
        <f>AVERAGEIF(C:C,"Fort Myer, Virginia", I:I)</f>
        <v>2</v>
      </c>
      <c r="W123">
        <v>2</v>
      </c>
      <c r="X123" t="str">
        <f>IFERROR(VLOOKUP("FlightNumber", A:D, 4, FALSE), "Flight Not Found")</f>
        <v>Flight Not Found</v>
      </c>
      <c r="Y123" t="str" cm="1">
        <f t="array" ref="Y123">IF(AND(B:B &gt; TIME(6, 0, 0), B:B &lt;= TIME(18, 0, 0)), "Day", "Night")</f>
        <v>Night</v>
      </c>
      <c r="Z123">
        <f>COUNTIFS(D:D, "Military - U.S. Army", C:C, "Fort Myer, Virginia")</f>
        <v>1</v>
      </c>
    </row>
    <row r="124" spans="1:26" x14ac:dyDescent="0.2">
      <c r="A124">
        <v>10127</v>
      </c>
      <c r="C124" t="s">
        <v>413</v>
      </c>
      <c r="D124" t="s">
        <v>347</v>
      </c>
      <c r="F124" t="s">
        <v>414</v>
      </c>
      <c r="G124" t="s">
        <v>415</v>
      </c>
      <c r="H124" t="s">
        <v>416</v>
      </c>
      <c r="I124">
        <v>4</v>
      </c>
      <c r="J124">
        <v>2</v>
      </c>
      <c r="K124">
        <v>0</v>
      </c>
      <c r="L124" t="s">
        <v>392</v>
      </c>
      <c r="M124">
        <f>SUM(B124,C124)</f>
        <v>0</v>
      </c>
      <c r="N124" t="str">
        <f t="shared" si="2"/>
        <v>No</v>
      </c>
      <c r="O124">
        <f>COUNTIF(C:C,"&lt;0")</f>
        <v>0</v>
      </c>
      <c r="P124" t="e">
        <f>SUMIF(#REF!,"&gt;"&amp;AVERAGE(#REF!))</f>
        <v>#REF!</v>
      </c>
      <c r="Q124">
        <f t="shared" si="3"/>
        <v>27.565026697177728</v>
      </c>
      <c r="R124" t="str">
        <f>CONCATENATE("ID-",A124,"-",E124)</f>
        <v>ID-10127-</v>
      </c>
      <c r="S124">
        <f>INDEX(B:B,MATCH(A124,A:A,0))</f>
        <v>0</v>
      </c>
      <c r="T124" t="str">
        <f>IF(OR(B124&gt;0,C124&gt;0),"Acceptable","Check")</f>
        <v>Acceptable</v>
      </c>
      <c r="U124">
        <f>COUNTIF(D:D, "Military - U.S. Army")</f>
        <v>23</v>
      </c>
      <c r="V124">
        <f>AVERAGEIF(C:C,"Fort Myer, Virginia", I:I)</f>
        <v>2</v>
      </c>
      <c r="W124">
        <v>3</v>
      </c>
      <c r="X124" t="str">
        <f>IFERROR(VLOOKUP("FlightNumber", A:D, 4, FALSE), "Flight Not Found")</f>
        <v>Flight Not Found</v>
      </c>
      <c r="Y124" t="str" cm="1">
        <f t="array" ref="Y124">IF(AND(B:B &gt; TIME(6, 0, 0), B:B &lt;= TIME(18, 0, 0)), "Day", "Night")</f>
        <v>Night</v>
      </c>
      <c r="Z124">
        <f>COUNTIFS(D:D, "Military - U.S. Army", C:C, "Fort Myer, Virginia")</f>
        <v>1</v>
      </c>
    </row>
    <row r="125" spans="1:26" x14ac:dyDescent="0.2">
      <c r="A125">
        <v>10128</v>
      </c>
      <c r="B125" t="s">
        <v>99</v>
      </c>
      <c r="C125" t="s">
        <v>417</v>
      </c>
      <c r="D125" t="s">
        <v>347</v>
      </c>
      <c r="E125" t="s">
        <v>418</v>
      </c>
      <c r="F125" t="s">
        <v>419</v>
      </c>
      <c r="G125" t="s">
        <v>420</v>
      </c>
      <c r="I125">
        <v>6</v>
      </c>
      <c r="J125">
        <v>6</v>
      </c>
      <c r="K125">
        <v>0</v>
      </c>
      <c r="L125" t="s">
        <v>421</v>
      </c>
      <c r="M125">
        <f>SUM(B125,C125)</f>
        <v>0</v>
      </c>
      <c r="N125" t="str">
        <f t="shared" si="2"/>
        <v>No</v>
      </c>
      <c r="O125">
        <f>COUNTIF(C:C,"&lt;0")</f>
        <v>0</v>
      </c>
      <c r="P125" t="e">
        <f>SUMIF(#REF!,"&gt;"&amp;AVERAGE(#REF!))</f>
        <v>#REF!</v>
      </c>
      <c r="Q125">
        <f t="shared" si="3"/>
        <v>27.565026697177728</v>
      </c>
      <c r="R125" t="str">
        <f>CONCATENATE("ID-",A125,"-",E125)</f>
        <v>ID-10128-Berlin - Munich</v>
      </c>
      <c r="S125" t="str">
        <f>INDEX(B:B,MATCH(A125,A:A,0))</f>
        <v>10:00</v>
      </c>
      <c r="T125" t="str">
        <f>IF(OR(B125&gt;0,C125&gt;0),"Acceptable","Check")</f>
        <v>Acceptable</v>
      </c>
      <c r="U125">
        <f>COUNTIF(D:D, "Military - U.S. Army")</f>
        <v>23</v>
      </c>
      <c r="V125">
        <f>AVERAGEIF(C:C,"Fort Myer, Virginia", I:I)</f>
        <v>2</v>
      </c>
      <c r="W125">
        <v>1</v>
      </c>
      <c r="X125" t="str">
        <f>IFERROR(VLOOKUP("FlightNumber", A:D, 4, FALSE), "Flight Not Found")</f>
        <v>Flight Not Found</v>
      </c>
      <c r="Y125" t="str" cm="1">
        <f t="array" ref="Y125">IF(AND(B:B &gt; TIME(6, 0, 0), B:B &lt;= TIME(18, 0, 0)), "Day", "Night")</f>
        <v>Night</v>
      </c>
      <c r="Z125">
        <f>COUNTIFS(D:D, "Military - U.S. Army", C:C, "Fort Myer, Virginia")</f>
        <v>1</v>
      </c>
    </row>
    <row r="126" spans="1:26" x14ac:dyDescent="0.2">
      <c r="A126">
        <v>10141</v>
      </c>
      <c r="C126" t="s">
        <v>422</v>
      </c>
      <c r="D126" t="s">
        <v>308</v>
      </c>
      <c r="F126" t="s">
        <v>153</v>
      </c>
      <c r="G126" t="s">
        <v>423</v>
      </c>
      <c r="I126">
        <v>2</v>
      </c>
      <c r="J126">
        <v>2</v>
      </c>
      <c r="K126">
        <v>0</v>
      </c>
      <c r="M126">
        <f>SUM(B126,C126)</f>
        <v>0</v>
      </c>
      <c r="N126" t="str">
        <f t="shared" si="2"/>
        <v>No</v>
      </c>
      <c r="O126">
        <f>COUNTIF(C:C,"&lt;0")</f>
        <v>0</v>
      </c>
      <c r="P126" t="e">
        <f>SUMIF(#REF!,"&gt;"&amp;AVERAGE(#REF!))</f>
        <v>#REF!</v>
      </c>
      <c r="Q126">
        <f t="shared" si="3"/>
        <v>27.565026697177728</v>
      </c>
      <c r="R126" t="str">
        <f>CONCATENATE("ID-",A126,"-",E126)</f>
        <v>ID-10141-</v>
      </c>
      <c r="S126">
        <f>INDEX(B:B,MATCH(A126,A:A,0))</f>
        <v>0</v>
      </c>
      <c r="T126" t="str">
        <f>IF(OR(B126&gt;0,C126&gt;0),"Acceptable","Check")</f>
        <v>Acceptable</v>
      </c>
      <c r="U126">
        <f>COUNTIF(D:D, "Military - U.S. Army")</f>
        <v>23</v>
      </c>
      <c r="V126">
        <f>AVERAGEIF(C:C,"Fort Myer, Virginia", I:I)</f>
        <v>2</v>
      </c>
      <c r="W126">
        <v>15</v>
      </c>
      <c r="X126" t="str">
        <f>IFERROR(VLOOKUP("FlightNumber", A:D, 4, FALSE), "Flight Not Found")</f>
        <v>Flight Not Found</v>
      </c>
      <c r="Y126" t="str" cm="1">
        <f t="array" ref="Y126">IF(AND(B:B &gt; TIME(6, 0, 0), B:B &lt;= TIME(18, 0, 0)), "Day", "Night")</f>
        <v>Night</v>
      </c>
      <c r="Z126">
        <f>COUNTIFS(D:D, "Military - U.S. Army", C:C, "Fort Myer, Virginia")</f>
        <v>1</v>
      </c>
    </row>
    <row r="127" spans="1:26" x14ac:dyDescent="0.2">
      <c r="A127">
        <v>10165</v>
      </c>
      <c r="C127" t="s">
        <v>424</v>
      </c>
      <c r="D127" t="s">
        <v>405</v>
      </c>
      <c r="F127" t="s">
        <v>425</v>
      </c>
      <c r="I127">
        <v>4</v>
      </c>
      <c r="J127">
        <v>4</v>
      </c>
      <c r="K127">
        <v>0</v>
      </c>
      <c r="L127" t="s">
        <v>426</v>
      </c>
      <c r="M127">
        <f>SUM(B127,C127)</f>
        <v>0</v>
      </c>
      <c r="N127" t="str">
        <f t="shared" si="2"/>
        <v>No</v>
      </c>
      <c r="O127">
        <f>COUNTIF(C:C,"&lt;0")</f>
        <v>0</v>
      </c>
      <c r="P127" t="e">
        <f>SUMIF(#REF!,"&gt;"&amp;AVERAGE(#REF!))</f>
        <v>#REF!</v>
      </c>
      <c r="Q127">
        <f t="shared" si="3"/>
        <v>27.565026697177728</v>
      </c>
      <c r="R127" t="str">
        <f>CONCATENATE("ID-",A127,"-",E127)</f>
        <v>ID-10165-</v>
      </c>
      <c r="S127">
        <f>INDEX(B:B,MATCH(A127,A:A,0))</f>
        <v>0</v>
      </c>
      <c r="T127" t="str">
        <f>IF(OR(B127&gt;0,C127&gt;0),"Acceptable","Check")</f>
        <v>Acceptable</v>
      </c>
      <c r="U127">
        <f>COUNTIF(D:D, "Military - U.S. Army")</f>
        <v>23</v>
      </c>
      <c r="V127">
        <f>AVERAGEIF(C:C,"Fort Myer, Virginia", I:I)</f>
        <v>2</v>
      </c>
      <c r="W127">
        <v>36</v>
      </c>
      <c r="X127" t="str">
        <f>IFERROR(VLOOKUP("FlightNumber", A:D, 4, FALSE), "Flight Not Found")</f>
        <v>Flight Not Found</v>
      </c>
      <c r="Y127" t="str" cm="1">
        <f t="array" ref="Y127">IF(AND(B:B &gt; TIME(6, 0, 0), B:B &lt;= TIME(18, 0, 0)), "Day", "Night")</f>
        <v>Night</v>
      </c>
      <c r="Z127">
        <f>COUNTIFS(D:D, "Military - U.S. Army", C:C, "Fort Myer, Virginia")</f>
        <v>1</v>
      </c>
    </row>
    <row r="128" spans="1:26" x14ac:dyDescent="0.2">
      <c r="A128">
        <v>10182</v>
      </c>
      <c r="C128" t="s">
        <v>427</v>
      </c>
      <c r="D128" t="s">
        <v>319</v>
      </c>
      <c r="F128" t="s">
        <v>428</v>
      </c>
      <c r="I128">
        <v>1</v>
      </c>
      <c r="J128">
        <v>1</v>
      </c>
      <c r="K128">
        <v>0</v>
      </c>
      <c r="M128">
        <f>SUM(B128,C128)</f>
        <v>0</v>
      </c>
      <c r="N128" t="str">
        <f t="shared" si="2"/>
        <v>No</v>
      </c>
      <c r="O128">
        <f>COUNTIF(C:C,"&lt;0")</f>
        <v>0</v>
      </c>
      <c r="P128" t="e">
        <f>SUMIF(#REF!,"&gt;"&amp;AVERAGE(#REF!))</f>
        <v>#REF!</v>
      </c>
      <c r="Q128">
        <f t="shared" si="3"/>
        <v>27.565026697177728</v>
      </c>
      <c r="R128" t="str">
        <f>CONCATENATE("ID-",A128,"-",E128)</f>
        <v>ID-10182-</v>
      </c>
      <c r="S128">
        <f>INDEX(B:B,MATCH(A128,A:A,0))</f>
        <v>0</v>
      </c>
      <c r="T128" t="str">
        <f>IF(OR(B128&gt;0,C128&gt;0),"Acceptable","Check")</f>
        <v>Acceptable</v>
      </c>
      <c r="U128">
        <f>COUNTIF(D:D, "Military - U.S. Army")</f>
        <v>23</v>
      </c>
      <c r="V128">
        <f>AVERAGEIF(C:C,"Fort Myer, Virginia", I:I)</f>
        <v>2</v>
      </c>
      <c r="W128">
        <v>3</v>
      </c>
      <c r="X128" t="str">
        <f>IFERROR(VLOOKUP("FlightNumber", A:D, 4, FALSE), "Flight Not Found")</f>
        <v>Flight Not Found</v>
      </c>
      <c r="Y128" t="str" cm="1">
        <f t="array" ref="Y128">IF(AND(B:B &gt; TIME(6, 0, 0), B:B &lt;= TIME(18, 0, 0)), "Day", "Night")</f>
        <v>Night</v>
      </c>
      <c r="Z128">
        <f>COUNTIFS(D:D, "Military - U.S. Army", C:C, "Fort Myer, Virginia")</f>
        <v>1</v>
      </c>
    </row>
    <row r="129" spans="1:26" x14ac:dyDescent="0.2">
      <c r="A129">
        <v>10182</v>
      </c>
      <c r="C129" t="s">
        <v>429</v>
      </c>
      <c r="D129" t="s">
        <v>430</v>
      </c>
      <c r="F129" t="s">
        <v>143</v>
      </c>
      <c r="G129" t="s">
        <v>431</v>
      </c>
      <c r="H129" t="s">
        <v>432</v>
      </c>
      <c r="I129">
        <v>6</v>
      </c>
      <c r="J129">
        <v>6</v>
      </c>
      <c r="K129">
        <v>0</v>
      </c>
      <c r="M129">
        <f>SUM(B129,C129)</f>
        <v>0</v>
      </c>
      <c r="N129" t="str">
        <f t="shared" si="2"/>
        <v>No</v>
      </c>
      <c r="O129">
        <f>COUNTIF(C:C,"&lt;0")</f>
        <v>0</v>
      </c>
      <c r="P129" t="e">
        <f>SUMIF(#REF!,"&gt;"&amp;AVERAGE(#REF!))</f>
        <v>#REF!</v>
      </c>
      <c r="Q129">
        <f t="shared" si="3"/>
        <v>27.565026697177728</v>
      </c>
      <c r="R129" t="str">
        <f>CONCATENATE("ID-",A129,"-",E129)</f>
        <v>ID-10182-</v>
      </c>
      <c r="S129">
        <f>INDEX(B:B,MATCH(A129,A:A,0))</f>
        <v>0</v>
      </c>
      <c r="T129" t="str">
        <f>IF(OR(B129&gt;0,C129&gt;0),"Acceptable","Check")</f>
        <v>Acceptable</v>
      </c>
      <c r="U129">
        <f>COUNTIF(D:D, "Military - U.S. Army")</f>
        <v>23</v>
      </c>
      <c r="V129">
        <f>AVERAGEIF(C:C,"Fort Myer, Virginia", I:I)</f>
        <v>2</v>
      </c>
      <c r="W129">
        <v>7</v>
      </c>
      <c r="X129" t="str">
        <f>IFERROR(VLOOKUP("FlightNumber", A:D, 4, FALSE), "Flight Not Found")</f>
        <v>Flight Not Found</v>
      </c>
      <c r="Y129" t="str" cm="1">
        <f t="array" ref="Y129">IF(AND(B:B &gt; TIME(6, 0, 0), B:B &lt;= TIME(18, 0, 0)), "Day", "Night")</f>
        <v>Night</v>
      </c>
      <c r="Z129">
        <f>COUNTIFS(D:D, "Military - U.S. Army", C:C, "Fort Myer, Virginia")</f>
        <v>1</v>
      </c>
    </row>
    <row r="130" spans="1:26" x14ac:dyDescent="0.2">
      <c r="A130">
        <v>10195</v>
      </c>
      <c r="C130" t="s">
        <v>433</v>
      </c>
      <c r="D130" t="s">
        <v>434</v>
      </c>
      <c r="F130" t="s">
        <v>387</v>
      </c>
      <c r="I130">
        <v>1</v>
      </c>
      <c r="J130">
        <v>1</v>
      </c>
      <c r="K130">
        <v>0</v>
      </c>
      <c r="M130">
        <f>SUM(B130,C130)</f>
        <v>0</v>
      </c>
      <c r="N130" t="str">
        <f t="shared" ref="N130:N193" si="4">IF(E130="good","Yes","No")</f>
        <v>No</v>
      </c>
      <c r="O130">
        <f>COUNTIF(C:C,"&lt;0")</f>
        <v>0</v>
      </c>
      <c r="P130" t="e">
        <f>SUMIF(#REF!,"&gt;"&amp;AVERAGE(#REF!))</f>
        <v>#REF!</v>
      </c>
      <c r="Q130">
        <f t="shared" si="3"/>
        <v>27.565026697177728</v>
      </c>
      <c r="R130" t="str">
        <f>CONCATENATE("ID-",A130,"-",E130)</f>
        <v>ID-10195-</v>
      </c>
      <c r="S130">
        <f>INDEX(B:B,MATCH(A130,A:A,0))</f>
        <v>0</v>
      </c>
      <c r="T130" t="str">
        <f>IF(OR(B130&gt;0,C130&gt;0),"Acceptable","Check")</f>
        <v>Acceptable</v>
      </c>
      <c r="U130">
        <f>COUNTIF(D:D, "Military - U.S. Army")</f>
        <v>23</v>
      </c>
      <c r="V130">
        <f>AVERAGEIF(C:C,"Fort Myer, Virginia", I:I)</f>
        <v>2</v>
      </c>
      <c r="W130">
        <v>1</v>
      </c>
      <c r="X130" t="str">
        <f>IFERROR(VLOOKUP("FlightNumber", A:D, 4, FALSE), "Flight Not Found")</f>
        <v>Flight Not Found</v>
      </c>
      <c r="Y130" t="str" cm="1">
        <f t="array" ref="Y130">IF(AND(B:B &gt; TIME(6, 0, 0), B:B &lt;= TIME(18, 0, 0)), "Day", "Night")</f>
        <v>Night</v>
      </c>
      <c r="Z130">
        <f>COUNTIFS(D:D, "Military - U.S. Army", C:C, "Fort Myer, Virginia")</f>
        <v>1</v>
      </c>
    </row>
    <row r="131" spans="1:26" x14ac:dyDescent="0.2">
      <c r="A131">
        <v>10222</v>
      </c>
      <c r="C131" t="s">
        <v>435</v>
      </c>
      <c r="D131" t="s">
        <v>168</v>
      </c>
      <c r="F131" t="s">
        <v>153</v>
      </c>
      <c r="I131">
        <v>2</v>
      </c>
      <c r="J131">
        <v>2</v>
      </c>
      <c r="K131">
        <v>0</v>
      </c>
      <c r="M131">
        <f>SUM(B131,C131)</f>
        <v>0</v>
      </c>
      <c r="N131" t="str">
        <f t="shared" si="4"/>
        <v>No</v>
      </c>
      <c r="O131">
        <f>COUNTIF(C:C,"&lt;0")</f>
        <v>0</v>
      </c>
      <c r="P131" t="e">
        <f>SUMIF(#REF!,"&gt;"&amp;AVERAGE(#REF!))</f>
        <v>#REF!</v>
      </c>
      <c r="Q131">
        <f t="shared" ref="Q131:Q194" si="5">AVERAGEIF(I:I,"&gt;0")</f>
        <v>27.565026697177728</v>
      </c>
      <c r="R131" t="str">
        <f>CONCATENATE("ID-",A131,"-",E131)</f>
        <v>ID-10222-</v>
      </c>
      <c r="S131">
        <f>INDEX(B:B,MATCH(A131,A:A,0))</f>
        <v>0</v>
      </c>
      <c r="T131" t="str">
        <f>IF(OR(B131&gt;0,C131&gt;0),"Acceptable","Check")</f>
        <v>Acceptable</v>
      </c>
      <c r="U131">
        <f>COUNTIF(D:D, "Military - U.S. Army")</f>
        <v>23</v>
      </c>
      <c r="V131">
        <f>AVERAGEIF(C:C,"Fort Myer, Virginia", I:I)</f>
        <v>2</v>
      </c>
      <c r="W131">
        <v>1</v>
      </c>
      <c r="X131" t="str">
        <f>IFERROR(VLOOKUP("FlightNumber", A:D, 4, FALSE), "Flight Not Found")</f>
        <v>Flight Not Found</v>
      </c>
      <c r="Y131" t="str" cm="1">
        <f t="array" ref="Y131">IF(AND(B:B &gt; TIME(6, 0, 0), B:B &lt;= TIME(18, 0, 0)), "Day", "Night")</f>
        <v>Night</v>
      </c>
      <c r="Z131">
        <f>COUNTIFS(D:D, "Military - U.S. Army", C:C, "Fort Myer, Virginia")</f>
        <v>1</v>
      </c>
    </row>
    <row r="132" spans="1:26" x14ac:dyDescent="0.2">
      <c r="A132">
        <v>10224</v>
      </c>
      <c r="C132" t="s">
        <v>436</v>
      </c>
      <c r="D132" t="s">
        <v>168</v>
      </c>
      <c r="F132" t="s">
        <v>153</v>
      </c>
      <c r="G132" t="s">
        <v>437</v>
      </c>
      <c r="I132">
        <v>1</v>
      </c>
      <c r="J132">
        <v>1</v>
      </c>
      <c r="K132">
        <v>0</v>
      </c>
      <c r="M132">
        <f>SUM(B132,C132)</f>
        <v>0</v>
      </c>
      <c r="N132" t="str">
        <f t="shared" si="4"/>
        <v>No</v>
      </c>
      <c r="O132">
        <f>COUNTIF(C:C,"&lt;0")</f>
        <v>0</v>
      </c>
      <c r="P132" t="e">
        <f>SUMIF(#REF!,"&gt;"&amp;AVERAGE(#REF!))</f>
        <v>#REF!</v>
      </c>
      <c r="Q132">
        <f t="shared" si="5"/>
        <v>27.565026697177728</v>
      </c>
      <c r="R132" t="str">
        <f>CONCATENATE("ID-",A132,"-",E132)</f>
        <v>ID-10224-</v>
      </c>
      <c r="S132">
        <f>INDEX(B:B,MATCH(A132,A:A,0))</f>
        <v>0</v>
      </c>
      <c r="T132" t="str">
        <f>IF(OR(B132&gt;0,C132&gt;0),"Acceptable","Check")</f>
        <v>Acceptable</v>
      </c>
      <c r="U132">
        <f>COUNTIF(D:D, "Military - U.S. Army")</f>
        <v>23</v>
      </c>
      <c r="V132">
        <f>AVERAGEIF(C:C,"Fort Myer, Virginia", I:I)</f>
        <v>2</v>
      </c>
      <c r="W132">
        <v>1</v>
      </c>
      <c r="X132" t="str">
        <f>IFERROR(VLOOKUP("FlightNumber", A:D, 4, FALSE), "Flight Not Found")</f>
        <v>Flight Not Found</v>
      </c>
      <c r="Y132" t="str" cm="1">
        <f t="array" ref="Y132">IF(AND(B:B &gt; TIME(6, 0, 0), B:B &lt;= TIME(18, 0, 0)), "Day", "Night")</f>
        <v>Night</v>
      </c>
      <c r="Z132">
        <f>COUNTIFS(D:D, "Military - U.S. Army", C:C, "Fort Myer, Virginia")</f>
        <v>1</v>
      </c>
    </row>
    <row r="133" spans="1:26" x14ac:dyDescent="0.2">
      <c r="A133">
        <v>10227</v>
      </c>
      <c r="C133" t="s">
        <v>438</v>
      </c>
      <c r="D133" t="s">
        <v>148</v>
      </c>
      <c r="F133" t="s">
        <v>439</v>
      </c>
      <c r="I133">
        <v>4</v>
      </c>
      <c r="J133">
        <v>4</v>
      </c>
      <c r="K133">
        <v>0</v>
      </c>
      <c r="M133">
        <f>SUM(B133,C133)</f>
        <v>0</v>
      </c>
      <c r="N133" t="str">
        <f t="shared" si="4"/>
        <v>No</v>
      </c>
      <c r="O133">
        <f>COUNTIF(C:C,"&lt;0")</f>
        <v>0</v>
      </c>
      <c r="P133" t="e">
        <f>SUMIF(#REF!,"&gt;"&amp;AVERAGE(#REF!))</f>
        <v>#REF!</v>
      </c>
      <c r="Q133">
        <f t="shared" si="5"/>
        <v>27.565026697177728</v>
      </c>
      <c r="R133" t="str">
        <f>CONCATENATE("ID-",A133,"-",E133)</f>
        <v>ID-10227-</v>
      </c>
      <c r="S133">
        <f>INDEX(B:B,MATCH(A133,A:A,0))</f>
        <v>0</v>
      </c>
      <c r="T133" t="str">
        <f>IF(OR(B133&gt;0,C133&gt;0),"Acceptable","Check")</f>
        <v>Acceptable</v>
      </c>
      <c r="U133">
        <f>COUNTIF(D:D, "Military - U.S. Army")</f>
        <v>23</v>
      </c>
      <c r="V133">
        <f>AVERAGEIF(C:C,"Fort Myer, Virginia", I:I)</f>
        <v>2</v>
      </c>
      <c r="W133">
        <v>1</v>
      </c>
      <c r="X133" t="str">
        <f>IFERROR(VLOOKUP("FlightNumber", A:D, 4, FALSE), "Flight Not Found")</f>
        <v>Flight Not Found</v>
      </c>
      <c r="Y133" t="str" cm="1">
        <f t="array" ref="Y133">IF(AND(B:B &gt; TIME(6, 0, 0), B:B &lt;= TIME(18, 0, 0)), "Day", "Night")</f>
        <v>Night</v>
      </c>
      <c r="Z133">
        <f>COUNTIFS(D:D, "Military - U.S. Army", C:C, "Fort Myer, Virginia")</f>
        <v>1</v>
      </c>
    </row>
    <row r="134" spans="1:26" x14ac:dyDescent="0.2">
      <c r="A134">
        <v>10235</v>
      </c>
      <c r="C134" t="s">
        <v>440</v>
      </c>
      <c r="D134" t="s">
        <v>441</v>
      </c>
      <c r="E134" t="s">
        <v>442</v>
      </c>
      <c r="F134" t="s">
        <v>425</v>
      </c>
      <c r="H134" t="s">
        <v>443</v>
      </c>
      <c r="I134">
        <v>3</v>
      </c>
      <c r="J134">
        <v>3</v>
      </c>
      <c r="K134">
        <v>0</v>
      </c>
      <c r="L134" t="s">
        <v>444</v>
      </c>
      <c r="M134">
        <f>SUM(B134,C134)</f>
        <v>0</v>
      </c>
      <c r="N134" t="str">
        <f t="shared" si="4"/>
        <v>No</v>
      </c>
      <c r="O134">
        <f>COUNTIF(C:C,"&lt;0")</f>
        <v>0</v>
      </c>
      <c r="P134" t="e">
        <f>SUMIF(#REF!,"&gt;"&amp;AVERAGE(#REF!))</f>
        <v>#REF!</v>
      </c>
      <c r="Q134">
        <f t="shared" si="5"/>
        <v>27.565026697177728</v>
      </c>
      <c r="R134" t="str">
        <f>CONCATENATE("ID-",A134,"-",E134)</f>
        <v>ID-10235-Minola - Albany - Buffalo</v>
      </c>
      <c r="S134">
        <f>INDEX(B:B,MATCH(A134,A:A,0))</f>
        <v>0</v>
      </c>
      <c r="T134" t="str">
        <f>IF(OR(B134&gt;0,C134&gt;0),"Acceptable","Check")</f>
        <v>Acceptable</v>
      </c>
      <c r="U134">
        <f>COUNTIF(D:D, "Military - U.S. Army")</f>
        <v>23</v>
      </c>
      <c r="V134">
        <f>AVERAGEIF(C:C,"Fort Myer, Virginia", I:I)</f>
        <v>2</v>
      </c>
      <c r="W134">
        <v>1</v>
      </c>
      <c r="X134" t="str">
        <f>IFERROR(VLOOKUP("FlightNumber", A:D, 4, FALSE), "Flight Not Found")</f>
        <v>Flight Not Found</v>
      </c>
      <c r="Y134" t="str" cm="1">
        <f t="array" ref="Y134">IF(AND(B:B &gt; TIME(6, 0, 0), B:B &lt;= TIME(18, 0, 0)), "Day", "Night")</f>
        <v>Night</v>
      </c>
      <c r="Z134">
        <f>COUNTIFS(D:D, "Military - U.S. Army", C:C, "Fort Myer, Virginia")</f>
        <v>1</v>
      </c>
    </row>
    <row r="135" spans="1:26" x14ac:dyDescent="0.2">
      <c r="A135">
        <v>10243</v>
      </c>
      <c r="C135" t="s">
        <v>445</v>
      </c>
      <c r="D135" t="s">
        <v>168</v>
      </c>
      <c r="F135" t="s">
        <v>446</v>
      </c>
      <c r="I135">
        <v>2</v>
      </c>
      <c r="J135">
        <v>2</v>
      </c>
      <c r="K135">
        <v>0</v>
      </c>
      <c r="M135">
        <f>SUM(B135,C135)</f>
        <v>0</v>
      </c>
      <c r="N135" t="str">
        <f t="shared" si="4"/>
        <v>No</v>
      </c>
      <c r="O135">
        <f>COUNTIF(C:C,"&lt;0")</f>
        <v>0</v>
      </c>
      <c r="P135" t="e">
        <f>SUMIF(#REF!,"&gt;"&amp;AVERAGE(#REF!))</f>
        <v>#REF!</v>
      </c>
      <c r="Q135">
        <f t="shared" si="5"/>
        <v>27.565026697177728</v>
      </c>
      <c r="R135" t="str">
        <f>CONCATENATE("ID-",A135,"-",E135)</f>
        <v>ID-10243-</v>
      </c>
      <c r="S135">
        <f>INDEX(B:B,MATCH(A135,A:A,0))</f>
        <v>0</v>
      </c>
      <c r="T135" t="str">
        <f>IF(OR(B135&gt;0,C135&gt;0),"Acceptable","Check")</f>
        <v>Acceptable</v>
      </c>
      <c r="U135">
        <f>COUNTIF(D:D, "Military - U.S. Army")</f>
        <v>23</v>
      </c>
      <c r="V135">
        <f>AVERAGEIF(C:C,"Fort Myer, Virginia", I:I)</f>
        <v>2</v>
      </c>
      <c r="W135">
        <v>1</v>
      </c>
      <c r="X135" t="str">
        <f>IFERROR(VLOOKUP("FlightNumber", A:D, 4, FALSE), "Flight Not Found")</f>
        <v>Flight Not Found</v>
      </c>
      <c r="Y135" t="str" cm="1">
        <f t="array" ref="Y135">IF(AND(B:B &gt; TIME(6, 0, 0), B:B &lt;= TIME(18, 0, 0)), "Day", "Night")</f>
        <v>Night</v>
      </c>
      <c r="Z135">
        <f>COUNTIFS(D:D, "Military - U.S. Army", C:C, "Fort Myer, Virginia")</f>
        <v>1</v>
      </c>
    </row>
    <row r="136" spans="1:26" x14ac:dyDescent="0.2">
      <c r="A136">
        <v>10249</v>
      </c>
      <c r="C136" t="s">
        <v>447</v>
      </c>
      <c r="D136" t="s">
        <v>168</v>
      </c>
      <c r="F136" t="s">
        <v>153</v>
      </c>
      <c r="G136" t="s">
        <v>448</v>
      </c>
      <c r="I136">
        <v>2</v>
      </c>
      <c r="J136">
        <v>2</v>
      </c>
      <c r="K136">
        <v>0</v>
      </c>
      <c r="M136">
        <f>SUM(B136,C136)</f>
        <v>0</v>
      </c>
      <c r="N136" t="str">
        <f t="shared" si="4"/>
        <v>No</v>
      </c>
      <c r="O136">
        <f>COUNTIF(C:C,"&lt;0")</f>
        <v>0</v>
      </c>
      <c r="P136" t="e">
        <f>SUMIF(#REF!,"&gt;"&amp;AVERAGE(#REF!))</f>
        <v>#REF!</v>
      </c>
      <c r="Q136">
        <f t="shared" si="5"/>
        <v>27.565026697177728</v>
      </c>
      <c r="R136" t="str">
        <f>CONCATENATE("ID-",A136,"-",E136)</f>
        <v>ID-10249-</v>
      </c>
      <c r="S136">
        <f>INDEX(B:B,MATCH(A136,A:A,0))</f>
        <v>0</v>
      </c>
      <c r="T136" t="str">
        <f>IF(OR(B136&gt;0,C136&gt;0),"Acceptable","Check")</f>
        <v>Acceptable</v>
      </c>
      <c r="U136">
        <f>COUNTIF(D:D, "Military - U.S. Army")</f>
        <v>23</v>
      </c>
      <c r="V136">
        <f>AVERAGEIF(C:C,"Fort Myer, Virginia", I:I)</f>
        <v>2</v>
      </c>
      <c r="W136">
        <v>12</v>
      </c>
      <c r="X136" t="str">
        <f>IFERROR(VLOOKUP("FlightNumber", A:D, 4, FALSE), "Flight Not Found")</f>
        <v>Flight Not Found</v>
      </c>
      <c r="Y136" t="str" cm="1">
        <f t="array" ref="Y136">IF(AND(B:B &gt; TIME(6, 0, 0), B:B &lt;= TIME(18, 0, 0)), "Day", "Night")</f>
        <v>Night</v>
      </c>
      <c r="Z136">
        <f>COUNTIFS(D:D, "Military - U.S. Army", C:C, "Fort Myer, Virginia")</f>
        <v>1</v>
      </c>
    </row>
    <row r="137" spans="1:26" x14ac:dyDescent="0.2">
      <c r="A137">
        <v>10249</v>
      </c>
      <c r="C137" t="s">
        <v>438</v>
      </c>
      <c r="D137" t="s">
        <v>168</v>
      </c>
      <c r="F137" t="s">
        <v>153</v>
      </c>
      <c r="I137">
        <v>2</v>
      </c>
      <c r="J137">
        <v>1</v>
      </c>
      <c r="K137">
        <v>0</v>
      </c>
      <c r="M137">
        <f>SUM(B137,C137)</f>
        <v>0</v>
      </c>
      <c r="N137" t="str">
        <f t="shared" si="4"/>
        <v>No</v>
      </c>
      <c r="O137">
        <f>COUNTIF(C:C,"&lt;0")</f>
        <v>0</v>
      </c>
      <c r="P137" t="e">
        <f>SUMIF(#REF!,"&gt;"&amp;AVERAGE(#REF!))</f>
        <v>#REF!</v>
      </c>
      <c r="Q137">
        <f t="shared" si="5"/>
        <v>27.565026697177728</v>
      </c>
      <c r="R137" t="str">
        <f>CONCATENATE("ID-",A137,"-",E137)</f>
        <v>ID-10249-</v>
      </c>
      <c r="S137">
        <f>INDEX(B:B,MATCH(A137,A:A,0))</f>
        <v>0</v>
      </c>
      <c r="T137" t="str">
        <f>IF(OR(B137&gt;0,C137&gt;0),"Acceptable","Check")</f>
        <v>Acceptable</v>
      </c>
      <c r="U137">
        <f>COUNTIF(D:D, "Military - U.S. Army")</f>
        <v>23</v>
      </c>
      <c r="V137">
        <f>AVERAGEIF(C:C,"Fort Myer, Virginia", I:I)</f>
        <v>2</v>
      </c>
      <c r="W137">
        <v>1</v>
      </c>
      <c r="X137" t="str">
        <f>IFERROR(VLOOKUP("FlightNumber", A:D, 4, FALSE), "Flight Not Found")</f>
        <v>Flight Not Found</v>
      </c>
      <c r="Y137" t="str" cm="1">
        <f t="array" ref="Y137">IF(AND(B:B &gt; TIME(6, 0, 0), B:B &lt;= TIME(18, 0, 0)), "Day", "Night")</f>
        <v>Night</v>
      </c>
      <c r="Z137">
        <f>COUNTIFS(D:D, "Military - U.S. Army", C:C, "Fort Myer, Virginia")</f>
        <v>1</v>
      </c>
    </row>
    <row r="138" spans="1:26" x14ac:dyDescent="0.2">
      <c r="A138">
        <v>10254</v>
      </c>
      <c r="C138" t="s">
        <v>435</v>
      </c>
      <c r="D138" t="s">
        <v>168</v>
      </c>
      <c r="F138" t="s">
        <v>153</v>
      </c>
      <c r="G138" t="s">
        <v>449</v>
      </c>
      <c r="I138">
        <v>1</v>
      </c>
      <c r="J138">
        <v>1</v>
      </c>
      <c r="K138">
        <v>0</v>
      </c>
      <c r="M138">
        <f>SUM(B138,C138)</f>
        <v>0</v>
      </c>
      <c r="N138" t="str">
        <f t="shared" si="4"/>
        <v>No</v>
      </c>
      <c r="O138">
        <f>COUNTIF(C:C,"&lt;0")</f>
        <v>0</v>
      </c>
      <c r="P138" t="e">
        <f>SUMIF(#REF!,"&gt;"&amp;AVERAGE(#REF!))</f>
        <v>#REF!</v>
      </c>
      <c r="Q138">
        <f t="shared" si="5"/>
        <v>27.565026697177728</v>
      </c>
      <c r="R138" t="str">
        <f>CONCATENATE("ID-",A138,"-",E138)</f>
        <v>ID-10254-</v>
      </c>
      <c r="S138">
        <f>INDEX(B:B,MATCH(A138,A:A,0))</f>
        <v>0</v>
      </c>
      <c r="T138" t="str">
        <f>IF(OR(B138&gt;0,C138&gt;0),"Acceptable","Check")</f>
        <v>Acceptable</v>
      </c>
      <c r="U138">
        <f>COUNTIF(D:D, "Military - U.S. Army")</f>
        <v>23</v>
      </c>
      <c r="V138">
        <f>AVERAGEIF(C:C,"Fort Myer, Virginia", I:I)</f>
        <v>2</v>
      </c>
      <c r="W138">
        <v>3</v>
      </c>
      <c r="X138" t="str">
        <f>IFERROR(VLOOKUP("FlightNumber", A:D, 4, FALSE), "Flight Not Found")</f>
        <v>Flight Not Found</v>
      </c>
      <c r="Y138" t="str" cm="1">
        <f t="array" ref="Y138">IF(AND(B:B &gt; TIME(6, 0, 0), B:B &lt;= TIME(18, 0, 0)), "Day", "Night")</f>
        <v>Night</v>
      </c>
      <c r="Z138">
        <f>COUNTIFS(D:D, "Military - U.S. Army", C:C, "Fort Myer, Virginia")</f>
        <v>1</v>
      </c>
    </row>
    <row r="139" spans="1:26" x14ac:dyDescent="0.2">
      <c r="A139">
        <v>10284</v>
      </c>
      <c r="C139" t="s">
        <v>450</v>
      </c>
      <c r="D139" t="s">
        <v>451</v>
      </c>
      <c r="F139" t="s">
        <v>452</v>
      </c>
      <c r="G139" t="s">
        <v>453</v>
      </c>
      <c r="I139">
        <v>2</v>
      </c>
      <c r="J139">
        <v>1</v>
      </c>
      <c r="K139">
        <v>0</v>
      </c>
      <c r="L139" t="s">
        <v>454</v>
      </c>
      <c r="M139">
        <f>SUM(B139,C139)</f>
        <v>0</v>
      </c>
      <c r="N139" t="str">
        <f t="shared" si="4"/>
        <v>No</v>
      </c>
      <c r="O139">
        <f>COUNTIF(C:C,"&lt;0")</f>
        <v>0</v>
      </c>
      <c r="P139" t="e">
        <f>SUMIF(#REF!,"&gt;"&amp;AVERAGE(#REF!))</f>
        <v>#REF!</v>
      </c>
      <c r="Q139">
        <f t="shared" si="5"/>
        <v>27.565026697177728</v>
      </c>
      <c r="R139" t="str">
        <f>CONCATENATE("ID-",A139,"-",E139)</f>
        <v>ID-10284-</v>
      </c>
      <c r="S139">
        <f>INDEX(B:B,MATCH(A139,A:A,0))</f>
        <v>0</v>
      </c>
      <c r="T139" t="str">
        <f>IF(OR(B139&gt;0,C139&gt;0),"Acceptable","Check")</f>
        <v>Acceptable</v>
      </c>
      <c r="U139">
        <f>COUNTIF(D:D, "Military - U.S. Army")</f>
        <v>23</v>
      </c>
      <c r="V139">
        <f>AVERAGEIF(C:C,"Fort Myer, Virginia", I:I)</f>
        <v>2</v>
      </c>
      <c r="W139">
        <v>1</v>
      </c>
      <c r="X139" t="str">
        <f>IFERROR(VLOOKUP("FlightNumber", A:D, 4, FALSE), "Flight Not Found")</f>
        <v>Flight Not Found</v>
      </c>
      <c r="Y139" t="str" cm="1">
        <f t="array" ref="Y139">IF(AND(B:B &gt; TIME(6, 0, 0), B:B &lt;= TIME(18, 0, 0)), "Day", "Night")</f>
        <v>Night</v>
      </c>
      <c r="Z139">
        <f>COUNTIFS(D:D, "Military - U.S. Army", C:C, "Fort Myer, Virginia")</f>
        <v>1</v>
      </c>
    </row>
    <row r="140" spans="1:26" x14ac:dyDescent="0.2">
      <c r="A140">
        <v>10290</v>
      </c>
      <c r="C140" t="s">
        <v>455</v>
      </c>
      <c r="I140">
        <v>10</v>
      </c>
      <c r="J140">
        <v>10</v>
      </c>
      <c r="K140">
        <v>0</v>
      </c>
      <c r="M140">
        <f>SUM(B140,C140)</f>
        <v>0</v>
      </c>
      <c r="N140" t="str">
        <f t="shared" si="4"/>
        <v>No</v>
      </c>
      <c r="O140">
        <f>COUNTIF(C:C,"&lt;0")</f>
        <v>0</v>
      </c>
      <c r="P140" t="e">
        <f>SUMIF(#REF!,"&gt;"&amp;AVERAGE(#REF!))</f>
        <v>#REF!</v>
      </c>
      <c r="Q140">
        <f t="shared" si="5"/>
        <v>27.565026697177728</v>
      </c>
      <c r="R140" t="str">
        <f>CONCATENATE("ID-",A140,"-",E140)</f>
        <v>ID-10290-</v>
      </c>
      <c r="S140">
        <f>INDEX(B:B,MATCH(A140,A:A,0))</f>
        <v>0</v>
      </c>
      <c r="T140" t="str">
        <f>IF(OR(B140&gt;0,C140&gt;0),"Acceptable","Check")</f>
        <v>Acceptable</v>
      </c>
      <c r="U140">
        <f>COUNTIF(D:D, "Military - U.S. Army")</f>
        <v>23</v>
      </c>
      <c r="V140">
        <f>AVERAGEIF(C:C,"Fort Myer, Virginia", I:I)</f>
        <v>2</v>
      </c>
      <c r="W140">
        <v>10</v>
      </c>
      <c r="X140" t="str">
        <f>IFERROR(VLOOKUP("FlightNumber", A:D, 4, FALSE), "Flight Not Found")</f>
        <v>Flight Not Found</v>
      </c>
      <c r="Y140" t="str" cm="1">
        <f t="array" ref="Y140">IF(AND(B:B &gt; TIME(6, 0, 0), B:B &lt;= TIME(18, 0, 0)), "Day", "Night")</f>
        <v>Night</v>
      </c>
      <c r="Z140">
        <f>COUNTIFS(D:D, "Military - U.S. Army", C:C, "Fort Myer, Virginia")</f>
        <v>1</v>
      </c>
    </row>
    <row r="141" spans="1:26" x14ac:dyDescent="0.2">
      <c r="A141">
        <v>10298</v>
      </c>
      <c r="C141" t="s">
        <v>456</v>
      </c>
      <c r="D141" t="s">
        <v>328</v>
      </c>
      <c r="F141" t="s">
        <v>253</v>
      </c>
      <c r="G141" t="s">
        <v>457</v>
      </c>
      <c r="I141">
        <v>2</v>
      </c>
      <c r="J141">
        <v>2</v>
      </c>
      <c r="K141">
        <v>0</v>
      </c>
      <c r="M141">
        <f>SUM(B141,C141)</f>
        <v>0</v>
      </c>
      <c r="N141" t="str">
        <f t="shared" si="4"/>
        <v>No</v>
      </c>
      <c r="O141">
        <f>COUNTIF(C:C,"&lt;0")</f>
        <v>0</v>
      </c>
      <c r="P141" t="e">
        <f>SUMIF(#REF!,"&gt;"&amp;AVERAGE(#REF!))</f>
        <v>#REF!</v>
      </c>
      <c r="Q141">
        <f t="shared" si="5"/>
        <v>27.565026697177728</v>
      </c>
      <c r="R141" t="str">
        <f>CONCATENATE("ID-",A141,"-",E141)</f>
        <v>ID-10298-</v>
      </c>
      <c r="S141">
        <f>INDEX(B:B,MATCH(A141,A:A,0))</f>
        <v>0</v>
      </c>
      <c r="T141" t="str">
        <f>IF(OR(B141&gt;0,C141&gt;0),"Acceptable","Check")</f>
        <v>Acceptable</v>
      </c>
      <c r="U141">
        <f>COUNTIF(D:D, "Military - U.S. Army")</f>
        <v>23</v>
      </c>
      <c r="V141">
        <f>AVERAGEIF(C:C,"Fort Myer, Virginia", I:I)</f>
        <v>2</v>
      </c>
      <c r="W141">
        <v>1</v>
      </c>
      <c r="X141" t="str">
        <f>IFERROR(VLOOKUP("FlightNumber", A:D, 4, FALSE), "Flight Not Found")</f>
        <v>Flight Not Found</v>
      </c>
      <c r="Y141" t="str" cm="1">
        <f t="array" ref="Y141">IF(AND(B:B &gt; TIME(6, 0, 0), B:B &lt;= TIME(18, 0, 0)), "Day", "Night")</f>
        <v>Night</v>
      </c>
      <c r="Z141">
        <f>COUNTIFS(D:D, "Military - U.S. Army", C:C, "Fort Myer, Virginia")</f>
        <v>1</v>
      </c>
    </row>
    <row r="142" spans="1:26" x14ac:dyDescent="0.2">
      <c r="A142">
        <v>10335</v>
      </c>
      <c r="C142" t="s">
        <v>458</v>
      </c>
      <c r="D142" t="s">
        <v>451</v>
      </c>
      <c r="F142" t="s">
        <v>452</v>
      </c>
      <c r="I142">
        <v>2</v>
      </c>
      <c r="J142">
        <v>1</v>
      </c>
      <c r="K142">
        <v>0</v>
      </c>
      <c r="M142">
        <f>SUM(B142,C142)</f>
        <v>0</v>
      </c>
      <c r="N142" t="str">
        <f t="shared" si="4"/>
        <v>No</v>
      </c>
      <c r="O142">
        <f>COUNTIF(C:C,"&lt;0")</f>
        <v>0</v>
      </c>
      <c r="P142" t="e">
        <f>SUMIF(#REF!,"&gt;"&amp;AVERAGE(#REF!))</f>
        <v>#REF!</v>
      </c>
      <c r="Q142">
        <f t="shared" si="5"/>
        <v>27.565026697177728</v>
      </c>
      <c r="R142" t="str">
        <f>CONCATENATE("ID-",A142,"-",E142)</f>
        <v>ID-10335-</v>
      </c>
      <c r="S142">
        <f>INDEX(B:B,MATCH(A142,A:A,0))</f>
        <v>0</v>
      </c>
      <c r="T142" t="str">
        <f>IF(OR(B142&gt;0,C142&gt;0),"Acceptable","Check")</f>
        <v>Acceptable</v>
      </c>
      <c r="U142">
        <f>COUNTIF(D:D, "Military - U.S. Army")</f>
        <v>23</v>
      </c>
      <c r="V142">
        <f>AVERAGEIF(C:C,"Fort Myer, Virginia", I:I)</f>
        <v>2</v>
      </c>
      <c r="W142">
        <v>9</v>
      </c>
      <c r="X142" t="str">
        <f>IFERROR(VLOOKUP("FlightNumber", A:D, 4, FALSE), "Flight Not Found")</f>
        <v>Flight Not Found</v>
      </c>
      <c r="Y142" t="str" cm="1">
        <f t="array" ref="Y142">IF(AND(B:B &gt; TIME(6, 0, 0), B:B &lt;= TIME(18, 0, 0)), "Day", "Night")</f>
        <v>Night</v>
      </c>
      <c r="Z142">
        <f>COUNTIFS(D:D, "Military - U.S. Army", C:C, "Fort Myer, Virginia")</f>
        <v>1</v>
      </c>
    </row>
    <row r="143" spans="1:26" x14ac:dyDescent="0.2">
      <c r="A143">
        <v>10337</v>
      </c>
      <c r="C143" t="s">
        <v>459</v>
      </c>
      <c r="D143" t="s">
        <v>460</v>
      </c>
      <c r="F143" t="s">
        <v>461</v>
      </c>
      <c r="G143" t="s">
        <v>462</v>
      </c>
      <c r="I143">
        <v>9</v>
      </c>
      <c r="J143">
        <v>9</v>
      </c>
      <c r="K143">
        <v>0</v>
      </c>
      <c r="L143" t="s">
        <v>463</v>
      </c>
      <c r="M143">
        <f>SUM(B143,C143)</f>
        <v>0</v>
      </c>
      <c r="N143" t="str">
        <f t="shared" si="4"/>
        <v>No</v>
      </c>
      <c r="O143">
        <f>COUNTIF(C:C,"&lt;0")</f>
        <v>0</v>
      </c>
      <c r="P143" t="e">
        <f>SUMIF(#REF!,"&gt;"&amp;AVERAGE(#REF!))</f>
        <v>#REF!</v>
      </c>
      <c r="Q143">
        <f t="shared" si="5"/>
        <v>27.565026697177728</v>
      </c>
      <c r="R143" t="str">
        <f>CONCATENATE("ID-",A143,"-",E143)</f>
        <v>ID-10337-</v>
      </c>
      <c r="S143">
        <f>INDEX(B:B,MATCH(A143,A:A,0))</f>
        <v>0</v>
      </c>
      <c r="T143" t="str">
        <f>IF(OR(B143&gt;0,C143&gt;0),"Acceptable","Check")</f>
        <v>Acceptable</v>
      </c>
      <c r="U143">
        <f>COUNTIF(D:D, "Military - U.S. Army")</f>
        <v>23</v>
      </c>
      <c r="V143">
        <f>AVERAGEIF(C:C,"Fort Myer, Virginia", I:I)</f>
        <v>2</v>
      </c>
      <c r="W143">
        <v>1</v>
      </c>
      <c r="X143" t="str">
        <f>IFERROR(VLOOKUP("FlightNumber", A:D, 4, FALSE), "Flight Not Found")</f>
        <v>Flight Not Found</v>
      </c>
      <c r="Y143" t="str" cm="1">
        <f t="array" ref="Y143">IF(AND(B:B &gt; TIME(6, 0, 0), B:B &lt;= TIME(18, 0, 0)), "Day", "Night")</f>
        <v>Night</v>
      </c>
      <c r="Z143">
        <f>COUNTIFS(D:D, "Military - U.S. Army", C:C, "Fort Myer, Virginia")</f>
        <v>1</v>
      </c>
    </row>
    <row r="144" spans="1:26" x14ac:dyDescent="0.2">
      <c r="A144">
        <v>10355</v>
      </c>
      <c r="D144" t="s">
        <v>168</v>
      </c>
      <c r="F144" t="s">
        <v>464</v>
      </c>
      <c r="G144" t="s">
        <v>465</v>
      </c>
      <c r="I144">
        <v>1</v>
      </c>
      <c r="J144">
        <v>1</v>
      </c>
      <c r="K144">
        <v>0</v>
      </c>
      <c r="M144">
        <f>SUM(B144,C144)</f>
        <v>0</v>
      </c>
      <c r="N144" t="str">
        <f t="shared" si="4"/>
        <v>No</v>
      </c>
      <c r="O144">
        <f>COUNTIF(C:C,"&lt;0")</f>
        <v>0</v>
      </c>
      <c r="P144" t="e">
        <f>SUMIF(#REF!,"&gt;"&amp;AVERAGE(#REF!))</f>
        <v>#REF!</v>
      </c>
      <c r="Q144">
        <f t="shared" si="5"/>
        <v>27.565026697177728</v>
      </c>
      <c r="R144" t="str">
        <f>CONCATENATE("ID-",A144,"-",E144)</f>
        <v>ID-10355-</v>
      </c>
      <c r="S144">
        <f>INDEX(B:B,MATCH(A144,A:A,0))</f>
        <v>0</v>
      </c>
      <c r="T144" t="str">
        <f>IF(OR(B144&gt;0,C144&gt;0),"Acceptable","Check")</f>
        <v>Check</v>
      </c>
      <c r="U144">
        <f>COUNTIF(D:D, "Military - U.S. Army")</f>
        <v>23</v>
      </c>
      <c r="V144">
        <f>AVERAGEIF(C:C,"Fort Myer, Virginia", I:I)</f>
        <v>2</v>
      </c>
      <c r="W144">
        <v>3</v>
      </c>
      <c r="X144" t="str">
        <f>IFERROR(VLOOKUP("FlightNumber", A:D, 4, FALSE), "Flight Not Found")</f>
        <v>Flight Not Found</v>
      </c>
      <c r="Y144" t="str" cm="1">
        <f t="array" ref="Y144">IF(AND(B:B &gt; TIME(6, 0, 0), B:B &lt;= TIME(18, 0, 0)), "Day", "Night")</f>
        <v>Night</v>
      </c>
      <c r="Z144">
        <f>COUNTIFS(D:D, "Military - U.S. Army", C:C, "Fort Myer, Virginia")</f>
        <v>1</v>
      </c>
    </row>
    <row r="145" spans="1:26" x14ac:dyDescent="0.2">
      <c r="A145">
        <v>10360</v>
      </c>
      <c r="C145" t="s">
        <v>466</v>
      </c>
      <c r="D145" t="s">
        <v>467</v>
      </c>
      <c r="F145" t="s">
        <v>468</v>
      </c>
      <c r="G145" t="s">
        <v>469</v>
      </c>
      <c r="I145">
        <v>2</v>
      </c>
      <c r="J145">
        <v>2</v>
      </c>
      <c r="K145">
        <v>0</v>
      </c>
      <c r="M145">
        <f>SUM(B145,C145)</f>
        <v>0</v>
      </c>
      <c r="N145" t="str">
        <f t="shared" si="4"/>
        <v>No</v>
      </c>
      <c r="O145">
        <f>COUNTIF(C:C,"&lt;0")</f>
        <v>0</v>
      </c>
      <c r="P145" t="e">
        <f>SUMIF(#REF!,"&gt;"&amp;AVERAGE(#REF!))</f>
        <v>#REF!</v>
      </c>
      <c r="Q145">
        <f t="shared" si="5"/>
        <v>27.565026697177728</v>
      </c>
      <c r="R145" t="str">
        <f>CONCATENATE("ID-",A145,"-",E145)</f>
        <v>ID-10360-</v>
      </c>
      <c r="S145">
        <f>INDEX(B:B,MATCH(A145,A:A,0))</f>
        <v>0</v>
      </c>
      <c r="T145" t="str">
        <f>IF(OR(B145&gt;0,C145&gt;0),"Acceptable","Check")</f>
        <v>Acceptable</v>
      </c>
      <c r="U145">
        <f>COUNTIF(D:D, "Military - U.S. Army")</f>
        <v>23</v>
      </c>
      <c r="V145">
        <f>AVERAGEIF(C:C,"Fort Myer, Virginia", I:I)</f>
        <v>2</v>
      </c>
      <c r="W145">
        <v>1</v>
      </c>
      <c r="X145" t="str">
        <f>IFERROR(VLOOKUP("FlightNumber", A:D, 4, FALSE), "Flight Not Found")</f>
        <v>Flight Not Found</v>
      </c>
      <c r="Y145" t="str" cm="1">
        <f t="array" ref="Y145">IF(AND(B:B &gt; TIME(6, 0, 0), B:B &lt;= TIME(18, 0, 0)), "Day", "Night")</f>
        <v>Night</v>
      </c>
      <c r="Z145">
        <f>COUNTIFS(D:D, "Military - U.S. Army", C:C, "Fort Myer, Virginia")</f>
        <v>1</v>
      </c>
    </row>
    <row r="146" spans="1:26" x14ac:dyDescent="0.2">
      <c r="A146">
        <v>10374</v>
      </c>
      <c r="C146" t="s">
        <v>470</v>
      </c>
      <c r="D146" t="s">
        <v>347</v>
      </c>
      <c r="F146" t="s">
        <v>143</v>
      </c>
      <c r="G146" t="s">
        <v>471</v>
      </c>
      <c r="H146" t="s">
        <v>472</v>
      </c>
      <c r="I146">
        <v>5</v>
      </c>
      <c r="J146">
        <v>3</v>
      </c>
      <c r="K146">
        <v>0</v>
      </c>
      <c r="L146" t="s">
        <v>473</v>
      </c>
      <c r="M146">
        <f>SUM(B146,C146)</f>
        <v>0</v>
      </c>
      <c r="N146" t="str">
        <f t="shared" si="4"/>
        <v>No</v>
      </c>
      <c r="O146">
        <f>COUNTIF(C:C,"&lt;0")</f>
        <v>0</v>
      </c>
      <c r="P146" t="e">
        <f>SUMIF(#REF!,"&gt;"&amp;AVERAGE(#REF!))</f>
        <v>#REF!</v>
      </c>
      <c r="Q146">
        <f t="shared" si="5"/>
        <v>27.565026697177728</v>
      </c>
      <c r="R146" t="str">
        <f>CONCATENATE("ID-",A146,"-",E146)</f>
        <v>ID-10374-</v>
      </c>
      <c r="S146">
        <f>INDEX(B:B,MATCH(A146,A:A,0))</f>
        <v>0</v>
      </c>
      <c r="T146" t="str">
        <f>IF(OR(B146&gt;0,C146&gt;0),"Acceptable","Check")</f>
        <v>Acceptable</v>
      </c>
      <c r="U146">
        <f>COUNTIF(D:D, "Military - U.S. Army")</f>
        <v>23</v>
      </c>
      <c r="V146">
        <f>AVERAGEIF(C:C,"Fort Myer, Virginia", I:I)</f>
        <v>2</v>
      </c>
      <c r="W146">
        <v>1</v>
      </c>
      <c r="X146" t="str">
        <f>IFERROR(VLOOKUP("FlightNumber", A:D, 4, FALSE), "Flight Not Found")</f>
        <v>Flight Not Found</v>
      </c>
      <c r="Y146" t="str" cm="1">
        <f t="array" ref="Y146">IF(AND(B:B &gt; TIME(6, 0, 0), B:B &lt;= TIME(18, 0, 0)), "Day", "Night")</f>
        <v>Night</v>
      </c>
      <c r="Z146">
        <f>COUNTIFS(D:D, "Military - U.S. Army", C:C, "Fort Myer, Virginia")</f>
        <v>1</v>
      </c>
    </row>
    <row r="147" spans="1:26" x14ac:dyDescent="0.2">
      <c r="A147">
        <v>10393</v>
      </c>
      <c r="C147" t="s">
        <v>474</v>
      </c>
      <c r="D147" t="s">
        <v>347</v>
      </c>
      <c r="F147" t="s">
        <v>475</v>
      </c>
      <c r="G147" t="s">
        <v>476</v>
      </c>
      <c r="H147" t="s">
        <v>477</v>
      </c>
      <c r="I147">
        <v>5</v>
      </c>
      <c r="J147">
        <v>5</v>
      </c>
      <c r="K147">
        <v>0</v>
      </c>
      <c r="M147">
        <f>SUM(B147,C147)</f>
        <v>0</v>
      </c>
      <c r="N147" t="str">
        <f t="shared" si="4"/>
        <v>No</v>
      </c>
      <c r="O147">
        <f>COUNTIF(C:C,"&lt;0")</f>
        <v>0</v>
      </c>
      <c r="P147" t="e">
        <f>SUMIF(#REF!,"&gt;"&amp;AVERAGE(#REF!))</f>
        <v>#REF!</v>
      </c>
      <c r="Q147">
        <f t="shared" si="5"/>
        <v>27.565026697177728</v>
      </c>
      <c r="R147" t="str">
        <f>CONCATENATE("ID-",A147,"-",E147)</f>
        <v>ID-10393-</v>
      </c>
      <c r="S147">
        <f>INDEX(B:B,MATCH(A147,A:A,0))</f>
        <v>0</v>
      </c>
      <c r="T147" t="str">
        <f>IF(OR(B147&gt;0,C147&gt;0),"Acceptable","Check")</f>
        <v>Acceptable</v>
      </c>
      <c r="U147">
        <f>COUNTIF(D:D, "Military - U.S. Army")</f>
        <v>23</v>
      </c>
      <c r="V147">
        <f>AVERAGEIF(C:C,"Fort Myer, Virginia", I:I)</f>
        <v>2</v>
      </c>
      <c r="W147">
        <v>11</v>
      </c>
      <c r="X147" t="str">
        <f>IFERROR(VLOOKUP("FlightNumber", A:D, 4, FALSE), "Flight Not Found")</f>
        <v>Flight Not Found</v>
      </c>
      <c r="Y147" t="str" cm="1">
        <f t="array" ref="Y147">IF(AND(B:B &gt; TIME(6, 0, 0), B:B &lt;= TIME(18, 0, 0)), "Day", "Night")</f>
        <v>Night</v>
      </c>
      <c r="Z147">
        <f>COUNTIFS(D:D, "Military - U.S. Army", C:C, "Fort Myer, Virginia")</f>
        <v>1</v>
      </c>
    </row>
    <row r="148" spans="1:26" x14ac:dyDescent="0.2">
      <c r="A148">
        <v>10401</v>
      </c>
      <c r="C148" t="s">
        <v>478</v>
      </c>
      <c r="D148" t="s">
        <v>434</v>
      </c>
      <c r="E148" t="s">
        <v>479</v>
      </c>
      <c r="F148" t="s">
        <v>387</v>
      </c>
      <c r="I148">
        <v>1</v>
      </c>
      <c r="J148">
        <v>1</v>
      </c>
      <c r="K148">
        <v>0</v>
      </c>
      <c r="L148" t="s">
        <v>480</v>
      </c>
      <c r="M148">
        <f>SUM(B148,C148)</f>
        <v>0</v>
      </c>
      <c r="N148" t="str">
        <f t="shared" si="4"/>
        <v>No</v>
      </c>
      <c r="O148">
        <f>COUNTIF(C:C,"&lt;0")</f>
        <v>0</v>
      </c>
      <c r="P148" t="e">
        <f>SUMIF(#REF!,"&gt;"&amp;AVERAGE(#REF!))</f>
        <v>#REF!</v>
      </c>
      <c r="Q148">
        <f t="shared" si="5"/>
        <v>27.565026697177728</v>
      </c>
      <c r="R148" t="str">
        <f>CONCATENATE("ID-",A148,"-",E148)</f>
        <v>ID-10401-Chicago - Dallas</v>
      </c>
      <c r="S148">
        <f>INDEX(B:B,MATCH(A148,A:A,0))</f>
        <v>0</v>
      </c>
      <c r="T148" t="str">
        <f>IF(OR(B148&gt;0,C148&gt;0),"Acceptable","Check")</f>
        <v>Acceptable</v>
      </c>
      <c r="U148">
        <f>COUNTIF(D:D, "Military - U.S. Army")</f>
        <v>23</v>
      </c>
      <c r="V148">
        <f>AVERAGEIF(C:C,"Fort Myer, Virginia", I:I)</f>
        <v>2</v>
      </c>
      <c r="W148">
        <v>2</v>
      </c>
      <c r="X148" t="str">
        <f>IFERROR(VLOOKUP("FlightNumber", A:D, 4, FALSE), "Flight Not Found")</f>
        <v>Flight Not Found</v>
      </c>
      <c r="Y148" t="str" cm="1">
        <f t="array" ref="Y148">IF(AND(B:B &gt; TIME(6, 0, 0), B:B &lt;= TIME(18, 0, 0)), "Day", "Night")</f>
        <v>Night</v>
      </c>
      <c r="Z148">
        <f>COUNTIFS(D:D, "Military - U.S. Army", C:C, "Fort Myer, Virginia")</f>
        <v>1</v>
      </c>
    </row>
    <row r="149" spans="1:26" x14ac:dyDescent="0.2">
      <c r="A149">
        <v>10419</v>
      </c>
      <c r="C149" t="s">
        <v>429</v>
      </c>
      <c r="D149" t="s">
        <v>430</v>
      </c>
      <c r="F149" t="s">
        <v>143</v>
      </c>
      <c r="G149" t="s">
        <v>481</v>
      </c>
      <c r="H149" t="s">
        <v>482</v>
      </c>
      <c r="I149">
        <v>6</v>
      </c>
      <c r="J149">
        <v>6</v>
      </c>
      <c r="K149">
        <v>0</v>
      </c>
      <c r="M149">
        <f>SUM(B149,C149)</f>
        <v>0</v>
      </c>
      <c r="N149" t="str">
        <f t="shared" si="4"/>
        <v>No</v>
      </c>
      <c r="O149">
        <f>COUNTIF(C:C,"&lt;0")</f>
        <v>0</v>
      </c>
      <c r="P149" t="e">
        <f>SUMIF(#REF!,"&gt;"&amp;AVERAGE(#REF!))</f>
        <v>#REF!</v>
      </c>
      <c r="Q149">
        <f t="shared" si="5"/>
        <v>27.565026697177728</v>
      </c>
      <c r="R149" t="str">
        <f>CONCATENATE("ID-",A149,"-",E149)</f>
        <v>ID-10419-</v>
      </c>
      <c r="S149">
        <f>INDEX(B:B,MATCH(A149,A:A,0))</f>
        <v>0</v>
      </c>
      <c r="T149" t="str">
        <f>IF(OR(B149&gt;0,C149&gt;0),"Acceptable","Check")</f>
        <v>Acceptable</v>
      </c>
      <c r="U149">
        <f>COUNTIF(D:D, "Military - U.S. Army")</f>
        <v>23</v>
      </c>
      <c r="V149">
        <f>AVERAGEIF(C:C,"Fort Myer, Virginia", I:I)</f>
        <v>2</v>
      </c>
      <c r="W149">
        <v>8</v>
      </c>
      <c r="X149" t="str">
        <f>IFERROR(VLOOKUP("FlightNumber", A:D, 4, FALSE), "Flight Not Found")</f>
        <v>Flight Not Found</v>
      </c>
      <c r="Y149" t="str" cm="1">
        <f t="array" ref="Y149">IF(AND(B:B &gt; TIME(6, 0, 0), B:B &lt;= TIME(18, 0, 0)), "Day", "Night")</f>
        <v>Night</v>
      </c>
      <c r="Z149">
        <f>COUNTIFS(D:D, "Military - U.S. Army", C:C, "Fort Myer, Virginia")</f>
        <v>1</v>
      </c>
    </row>
    <row r="150" spans="1:26" x14ac:dyDescent="0.2">
      <c r="A150">
        <v>10422</v>
      </c>
      <c r="C150" t="s">
        <v>297</v>
      </c>
      <c r="D150" t="s">
        <v>298</v>
      </c>
      <c r="E150" t="s">
        <v>483</v>
      </c>
      <c r="F150" t="s">
        <v>484</v>
      </c>
      <c r="G150" t="s">
        <v>485</v>
      </c>
      <c r="H150" t="s">
        <v>486</v>
      </c>
      <c r="I150">
        <v>4</v>
      </c>
      <c r="J150">
        <v>4</v>
      </c>
      <c r="K150">
        <v>0</v>
      </c>
      <c r="L150" t="s">
        <v>487</v>
      </c>
      <c r="M150">
        <f>SUM(B150,C150)</f>
        <v>0</v>
      </c>
      <c r="N150" t="str">
        <f t="shared" si="4"/>
        <v>No</v>
      </c>
      <c r="O150">
        <f>COUNTIF(C:C,"&lt;0")</f>
        <v>0</v>
      </c>
      <c r="P150" t="e">
        <f>SUMIF(#REF!,"&gt;"&amp;AVERAGE(#REF!))</f>
        <v>#REF!</v>
      </c>
      <c r="Q150">
        <f t="shared" si="5"/>
        <v>27.565026697177728</v>
      </c>
      <c r="R150" t="str">
        <f>CONCATENATE("ID-",A150,"-",E150)</f>
        <v>ID-10422-Testing</v>
      </c>
      <c r="S150">
        <f>INDEX(B:B,MATCH(A150,A:A,0))</f>
        <v>0</v>
      </c>
      <c r="T150" t="str">
        <f>IF(OR(B150&gt;0,C150&gt;0),"Acceptable","Check")</f>
        <v>Acceptable</v>
      </c>
      <c r="U150">
        <f>COUNTIF(D:D, "Military - U.S. Army")</f>
        <v>23</v>
      </c>
      <c r="V150">
        <f>AVERAGEIF(C:C,"Fort Myer, Virginia", I:I)</f>
        <v>2</v>
      </c>
      <c r="W150">
        <v>1</v>
      </c>
      <c r="X150" t="str">
        <f>IFERROR(VLOOKUP("FlightNumber", A:D, 4, FALSE), "Flight Not Found")</f>
        <v>Flight Not Found</v>
      </c>
      <c r="Y150" t="str" cm="1">
        <f t="array" ref="Y150">IF(AND(B:B &gt; TIME(6, 0, 0), B:B &lt;= TIME(18, 0, 0)), "Day", "Night")</f>
        <v>Night</v>
      </c>
      <c r="Z150">
        <f>COUNTIFS(D:D, "Military - U.S. Army", C:C, "Fort Myer, Virginia")</f>
        <v>1</v>
      </c>
    </row>
    <row r="151" spans="1:26" x14ac:dyDescent="0.2">
      <c r="A151">
        <v>10433</v>
      </c>
      <c r="C151" t="s">
        <v>488</v>
      </c>
      <c r="D151" t="s">
        <v>283</v>
      </c>
      <c r="F151" t="s">
        <v>489</v>
      </c>
      <c r="G151" t="s">
        <v>490</v>
      </c>
      <c r="H151" t="s">
        <v>491</v>
      </c>
      <c r="I151">
        <v>1</v>
      </c>
      <c r="J151">
        <v>1</v>
      </c>
      <c r="K151">
        <v>0</v>
      </c>
      <c r="L151" t="s">
        <v>492</v>
      </c>
      <c r="M151">
        <f>SUM(B151,C151)</f>
        <v>0</v>
      </c>
      <c r="N151" t="str">
        <f t="shared" si="4"/>
        <v>No</v>
      </c>
      <c r="O151">
        <f>COUNTIF(C:C,"&lt;0")</f>
        <v>0</v>
      </c>
      <c r="P151" t="e">
        <f>SUMIF(#REF!,"&gt;"&amp;AVERAGE(#REF!))</f>
        <v>#REF!</v>
      </c>
      <c r="Q151">
        <f t="shared" si="5"/>
        <v>27.565026697177728</v>
      </c>
      <c r="R151" t="str">
        <f>CONCATENATE("ID-",A151,"-",E151)</f>
        <v>ID-10433-</v>
      </c>
      <c r="S151">
        <f>INDEX(B:B,MATCH(A151,A:A,0))</f>
        <v>0</v>
      </c>
      <c r="T151" t="str">
        <f>IF(OR(B151&gt;0,C151&gt;0),"Acceptable","Check")</f>
        <v>Acceptable</v>
      </c>
      <c r="U151">
        <f>COUNTIF(D:D, "Military - U.S. Army")</f>
        <v>23</v>
      </c>
      <c r="V151">
        <f>AVERAGEIF(C:C,"Fort Myer, Virginia", I:I)</f>
        <v>2</v>
      </c>
      <c r="W151">
        <v>1</v>
      </c>
      <c r="X151" t="str">
        <f>IFERROR(VLOOKUP("FlightNumber", A:D, 4, FALSE), "Flight Not Found")</f>
        <v>Flight Not Found</v>
      </c>
      <c r="Y151" t="str" cm="1">
        <f t="array" ref="Y151">IF(AND(B:B &gt; TIME(6, 0, 0), B:B &lt;= TIME(18, 0, 0)), "Day", "Night")</f>
        <v>Night</v>
      </c>
      <c r="Z151">
        <f>COUNTIFS(D:D, "Military - U.S. Army", C:C, "Fort Myer, Virginia")</f>
        <v>1</v>
      </c>
    </row>
    <row r="152" spans="1:26" x14ac:dyDescent="0.2">
      <c r="A152">
        <v>10465</v>
      </c>
      <c r="C152" t="s">
        <v>493</v>
      </c>
      <c r="D152" t="s">
        <v>494</v>
      </c>
      <c r="E152" t="s">
        <v>495</v>
      </c>
      <c r="F152" t="s">
        <v>496</v>
      </c>
      <c r="G152" t="s">
        <v>497</v>
      </c>
      <c r="H152" t="s">
        <v>498</v>
      </c>
      <c r="I152">
        <v>7</v>
      </c>
      <c r="J152">
        <v>7</v>
      </c>
      <c r="K152">
        <v>0</v>
      </c>
      <c r="L152" t="s">
        <v>499</v>
      </c>
      <c r="M152">
        <f>SUM(B152,C152)</f>
        <v>0</v>
      </c>
      <c r="N152" t="str">
        <f t="shared" si="4"/>
        <v>No</v>
      </c>
      <c r="O152">
        <f>COUNTIF(C:C,"&lt;0")</f>
        <v>0</v>
      </c>
      <c r="P152" t="e">
        <f>SUMIF(#REF!,"&gt;"&amp;AVERAGE(#REF!))</f>
        <v>#REF!</v>
      </c>
      <c r="Q152">
        <f t="shared" si="5"/>
        <v>27.565026697177728</v>
      </c>
      <c r="R152" t="str">
        <f>CONCATENATE("ID-",A152,"-",E152)</f>
        <v>ID-10465-Victoria - Seattle</v>
      </c>
      <c r="S152">
        <f>INDEX(B:B,MATCH(A152,A:A,0))</f>
        <v>0</v>
      </c>
      <c r="T152" t="str">
        <f>IF(OR(B152&gt;0,C152&gt;0),"Acceptable","Check")</f>
        <v>Acceptable</v>
      </c>
      <c r="U152">
        <f>COUNTIF(D:D, "Military - U.S. Army")</f>
        <v>23</v>
      </c>
      <c r="V152">
        <f>AVERAGEIF(C:C,"Fort Myer, Virginia", I:I)</f>
        <v>2</v>
      </c>
      <c r="W152">
        <v>25</v>
      </c>
      <c r="X152" t="str">
        <f>IFERROR(VLOOKUP("FlightNumber", A:D, 4, FALSE), "Flight Not Found")</f>
        <v>Flight Not Found</v>
      </c>
      <c r="Y152" t="str" cm="1">
        <f t="array" ref="Y152">IF(AND(B:B &gt; TIME(6, 0, 0), B:B &lt;= TIME(18, 0, 0)), "Day", "Night")</f>
        <v>Night</v>
      </c>
      <c r="Z152">
        <f>COUNTIFS(D:D, "Military - U.S. Army", C:C, "Fort Myer, Virginia")</f>
        <v>1</v>
      </c>
    </row>
    <row r="153" spans="1:26" x14ac:dyDescent="0.2">
      <c r="A153">
        <v>10473</v>
      </c>
      <c r="C153" t="s">
        <v>326</v>
      </c>
      <c r="D153" t="s">
        <v>319</v>
      </c>
      <c r="F153" t="s">
        <v>500</v>
      </c>
      <c r="I153">
        <v>3</v>
      </c>
      <c r="J153">
        <v>3</v>
      </c>
      <c r="K153">
        <v>0</v>
      </c>
      <c r="M153">
        <f>SUM(B153,C153)</f>
        <v>0</v>
      </c>
      <c r="N153" t="str">
        <f t="shared" si="4"/>
        <v>No</v>
      </c>
      <c r="O153">
        <f>COUNTIF(C:C,"&lt;0")</f>
        <v>0</v>
      </c>
      <c r="P153" t="e">
        <f>SUMIF(#REF!,"&gt;"&amp;AVERAGE(#REF!))</f>
        <v>#REF!</v>
      </c>
      <c r="Q153">
        <f t="shared" si="5"/>
        <v>27.565026697177728</v>
      </c>
      <c r="R153" t="str">
        <f>CONCATENATE("ID-",A153,"-",E153)</f>
        <v>ID-10473-</v>
      </c>
      <c r="S153">
        <f>INDEX(B:B,MATCH(A153,A:A,0))</f>
        <v>0</v>
      </c>
      <c r="T153" t="str">
        <f>IF(OR(B153&gt;0,C153&gt;0),"Acceptable","Check")</f>
        <v>Acceptable</v>
      </c>
      <c r="U153">
        <f>COUNTIF(D:D, "Military - U.S. Army")</f>
        <v>23</v>
      </c>
      <c r="V153">
        <f>AVERAGEIF(C:C,"Fort Myer, Virginia", I:I)</f>
        <v>2</v>
      </c>
      <c r="W153">
        <v>1</v>
      </c>
      <c r="X153" t="str">
        <f>IFERROR(VLOOKUP("FlightNumber", A:D, 4, FALSE), "Flight Not Found")</f>
        <v>Flight Not Found</v>
      </c>
      <c r="Y153" t="str" cm="1">
        <f t="array" ref="Y153">IF(AND(B:B &gt; TIME(6, 0, 0), B:B &lt;= TIME(18, 0, 0)), "Day", "Night")</f>
        <v>Night</v>
      </c>
      <c r="Z153">
        <f>COUNTIFS(D:D, "Military - U.S. Army", C:C, "Fort Myer, Virginia")</f>
        <v>1</v>
      </c>
    </row>
    <row r="154" spans="1:26" x14ac:dyDescent="0.2">
      <c r="A154">
        <v>10475</v>
      </c>
      <c r="C154" t="s">
        <v>501</v>
      </c>
      <c r="D154" t="s">
        <v>379</v>
      </c>
      <c r="F154" t="s">
        <v>502</v>
      </c>
      <c r="G154" t="s">
        <v>503</v>
      </c>
      <c r="I154">
        <v>2</v>
      </c>
      <c r="J154">
        <v>1</v>
      </c>
      <c r="K154">
        <v>0</v>
      </c>
      <c r="L154" t="s">
        <v>504</v>
      </c>
      <c r="M154">
        <f>SUM(B154,C154)</f>
        <v>0</v>
      </c>
      <c r="N154" t="str">
        <f t="shared" si="4"/>
        <v>No</v>
      </c>
      <c r="O154">
        <f>COUNTIF(C:C,"&lt;0")</f>
        <v>0</v>
      </c>
      <c r="P154" t="e">
        <f>SUMIF(#REF!,"&gt;"&amp;AVERAGE(#REF!))</f>
        <v>#REF!</v>
      </c>
      <c r="Q154">
        <f t="shared" si="5"/>
        <v>27.565026697177728</v>
      </c>
      <c r="R154" t="str">
        <f>CONCATENATE("ID-",A154,"-",E154)</f>
        <v>ID-10475-</v>
      </c>
      <c r="S154">
        <f>INDEX(B:B,MATCH(A154,A:A,0))</f>
        <v>0</v>
      </c>
      <c r="T154" t="str">
        <f>IF(OR(B154&gt;0,C154&gt;0),"Acceptable","Check")</f>
        <v>Acceptable</v>
      </c>
      <c r="U154">
        <f>COUNTIF(D:D, "Military - U.S. Army")</f>
        <v>23</v>
      </c>
      <c r="V154">
        <f>AVERAGEIF(C:C,"Fort Myer, Virginia", I:I)</f>
        <v>2</v>
      </c>
      <c r="W154">
        <v>1</v>
      </c>
      <c r="X154" t="str">
        <f>IFERROR(VLOOKUP("FlightNumber", A:D, 4, FALSE), "Flight Not Found")</f>
        <v>Flight Not Found</v>
      </c>
      <c r="Y154" t="str" cm="1">
        <f t="array" ref="Y154">IF(AND(B:B &gt; TIME(6, 0, 0), B:B &lt;= TIME(18, 0, 0)), "Day", "Night")</f>
        <v>Night</v>
      </c>
      <c r="Z154">
        <f>COUNTIFS(D:D, "Military - U.S. Army", C:C, "Fort Myer, Virginia")</f>
        <v>1</v>
      </c>
    </row>
    <row r="155" spans="1:26" x14ac:dyDescent="0.2">
      <c r="A155">
        <v>10475</v>
      </c>
      <c r="C155" t="s">
        <v>505</v>
      </c>
      <c r="D155" t="s">
        <v>506</v>
      </c>
      <c r="F155" t="s">
        <v>507</v>
      </c>
      <c r="G155" t="s">
        <v>508</v>
      </c>
      <c r="H155" t="s">
        <v>509</v>
      </c>
      <c r="I155">
        <v>7</v>
      </c>
      <c r="J155">
        <v>7</v>
      </c>
      <c r="K155">
        <v>0</v>
      </c>
      <c r="M155">
        <f>SUM(B155,C155)</f>
        <v>0</v>
      </c>
      <c r="N155" t="str">
        <f t="shared" si="4"/>
        <v>No</v>
      </c>
      <c r="O155">
        <f>COUNTIF(C:C,"&lt;0")</f>
        <v>0</v>
      </c>
      <c r="P155" t="e">
        <f>SUMIF(#REF!,"&gt;"&amp;AVERAGE(#REF!))</f>
        <v>#REF!</v>
      </c>
      <c r="Q155">
        <f t="shared" si="5"/>
        <v>27.565026697177728</v>
      </c>
      <c r="R155" t="str">
        <f>CONCATENATE("ID-",A155,"-",E155)</f>
        <v>ID-10475-</v>
      </c>
      <c r="S155">
        <f>INDEX(B:B,MATCH(A155,A:A,0))</f>
        <v>0</v>
      </c>
      <c r="T155" t="str">
        <f>IF(OR(B155&gt;0,C155&gt;0),"Acceptable","Check")</f>
        <v>Acceptable</v>
      </c>
      <c r="U155">
        <f>COUNTIF(D:D, "Military - U.S. Army")</f>
        <v>23</v>
      </c>
      <c r="V155">
        <f>AVERAGEIF(C:C,"Fort Myer, Virginia", I:I)</f>
        <v>2</v>
      </c>
      <c r="W155">
        <v>1</v>
      </c>
      <c r="X155" t="str">
        <f>IFERROR(VLOOKUP("FlightNumber", A:D, 4, FALSE), "Flight Not Found")</f>
        <v>Flight Not Found</v>
      </c>
      <c r="Y155" t="str" cm="1">
        <f t="array" ref="Y155">IF(AND(B:B &gt; TIME(6, 0, 0), B:B &lt;= TIME(18, 0, 0)), "Day", "Night")</f>
        <v>Night</v>
      </c>
      <c r="Z155">
        <f>COUNTIFS(D:D, "Military - U.S. Army", C:C, "Fort Myer, Virginia")</f>
        <v>1</v>
      </c>
    </row>
    <row r="156" spans="1:26" x14ac:dyDescent="0.2">
      <c r="A156">
        <v>10477</v>
      </c>
      <c r="C156" t="s">
        <v>510</v>
      </c>
      <c r="D156" t="s">
        <v>347</v>
      </c>
      <c r="F156" t="s">
        <v>361</v>
      </c>
      <c r="G156" t="s">
        <v>511</v>
      </c>
      <c r="H156" t="s">
        <v>512</v>
      </c>
      <c r="I156">
        <v>3</v>
      </c>
      <c r="J156">
        <v>3</v>
      </c>
      <c r="K156">
        <v>0</v>
      </c>
      <c r="L156" t="s">
        <v>392</v>
      </c>
      <c r="M156">
        <f>SUM(B156,C156)</f>
        <v>0</v>
      </c>
      <c r="N156" t="str">
        <f t="shared" si="4"/>
        <v>No</v>
      </c>
      <c r="O156">
        <f>COUNTIF(C:C,"&lt;0")</f>
        <v>0</v>
      </c>
      <c r="P156" t="e">
        <f>SUMIF(#REF!,"&gt;"&amp;AVERAGE(#REF!))</f>
        <v>#REF!</v>
      </c>
      <c r="Q156">
        <f t="shared" si="5"/>
        <v>27.565026697177728</v>
      </c>
      <c r="R156" t="str">
        <f>CONCATENATE("ID-",A156,"-",E156)</f>
        <v>ID-10477-</v>
      </c>
      <c r="S156">
        <f>INDEX(B:B,MATCH(A156,A:A,0))</f>
        <v>0</v>
      </c>
      <c r="T156" t="str">
        <f>IF(OR(B156&gt;0,C156&gt;0),"Acceptable","Check")</f>
        <v>Acceptable</v>
      </c>
      <c r="U156">
        <f>COUNTIF(D:D, "Military - U.S. Army")</f>
        <v>23</v>
      </c>
      <c r="V156">
        <f>AVERAGEIF(C:C,"Fort Myer, Virginia", I:I)</f>
        <v>2</v>
      </c>
      <c r="W156">
        <v>3</v>
      </c>
      <c r="X156" t="str">
        <f>IFERROR(VLOOKUP("FlightNumber", A:D, 4, FALSE), "Flight Not Found")</f>
        <v>Flight Not Found</v>
      </c>
      <c r="Y156" t="str" cm="1">
        <f t="array" ref="Y156">IF(AND(B:B &gt; TIME(6, 0, 0), B:B &lt;= TIME(18, 0, 0)), "Day", "Night")</f>
        <v>Night</v>
      </c>
      <c r="Z156">
        <f>COUNTIFS(D:D, "Military - U.S. Army", C:C, "Fort Myer, Virginia")</f>
        <v>1</v>
      </c>
    </row>
    <row r="157" spans="1:26" x14ac:dyDescent="0.2">
      <c r="A157">
        <v>10505</v>
      </c>
      <c r="C157" t="s">
        <v>513</v>
      </c>
      <c r="D157" t="s">
        <v>168</v>
      </c>
      <c r="F157" t="s">
        <v>153</v>
      </c>
      <c r="I157">
        <v>3</v>
      </c>
      <c r="J157">
        <v>3</v>
      </c>
      <c r="K157">
        <v>0</v>
      </c>
      <c r="M157">
        <f>SUM(B157,C157)</f>
        <v>0</v>
      </c>
      <c r="N157" t="str">
        <f t="shared" si="4"/>
        <v>No</v>
      </c>
      <c r="O157">
        <f>COUNTIF(C:C,"&lt;0")</f>
        <v>0</v>
      </c>
      <c r="P157" t="e">
        <f>SUMIF(#REF!,"&gt;"&amp;AVERAGE(#REF!))</f>
        <v>#REF!</v>
      </c>
      <c r="Q157">
        <f t="shared" si="5"/>
        <v>27.565026697177728</v>
      </c>
      <c r="R157" t="str">
        <f>CONCATENATE("ID-",A157,"-",E157)</f>
        <v>ID-10505-</v>
      </c>
      <c r="S157">
        <f>INDEX(B:B,MATCH(A157,A:A,0))</f>
        <v>0</v>
      </c>
      <c r="T157" t="str">
        <f>IF(OR(B157&gt;0,C157&gt;0),"Acceptable","Check")</f>
        <v>Acceptable</v>
      </c>
      <c r="U157">
        <f>COUNTIF(D:D, "Military - U.S. Army")</f>
        <v>23</v>
      </c>
      <c r="V157">
        <f>AVERAGEIF(C:C,"Fort Myer, Virginia", I:I)</f>
        <v>2</v>
      </c>
      <c r="W157">
        <v>41</v>
      </c>
      <c r="X157" t="str">
        <f>IFERROR(VLOOKUP("FlightNumber", A:D, 4, FALSE), "Flight Not Found")</f>
        <v>Flight Not Found</v>
      </c>
      <c r="Y157" t="str" cm="1">
        <f t="array" ref="Y157">IF(AND(B:B &gt; TIME(6, 0, 0), B:B &lt;= TIME(18, 0, 0)), "Day", "Night")</f>
        <v>Night</v>
      </c>
      <c r="Z157">
        <f>COUNTIFS(D:D, "Military - U.S. Army", C:C, "Fort Myer, Virginia")</f>
        <v>1</v>
      </c>
    </row>
    <row r="158" spans="1:26" x14ac:dyDescent="0.2">
      <c r="A158">
        <v>10519</v>
      </c>
      <c r="C158" t="s">
        <v>514</v>
      </c>
      <c r="D158" t="s">
        <v>434</v>
      </c>
      <c r="F158" t="s">
        <v>387</v>
      </c>
      <c r="I158">
        <v>1</v>
      </c>
      <c r="J158">
        <v>1</v>
      </c>
      <c r="K158">
        <v>0</v>
      </c>
      <c r="L158" t="s">
        <v>515</v>
      </c>
      <c r="M158">
        <f>SUM(B158,C158)</f>
        <v>0</v>
      </c>
      <c r="N158" t="str">
        <f t="shared" si="4"/>
        <v>No</v>
      </c>
      <c r="O158">
        <f>COUNTIF(C:C,"&lt;0")</f>
        <v>0</v>
      </c>
      <c r="P158" t="e">
        <f>SUMIF(#REF!,"&gt;"&amp;AVERAGE(#REF!))</f>
        <v>#REF!</v>
      </c>
      <c r="Q158">
        <f t="shared" si="5"/>
        <v>27.565026697177728</v>
      </c>
      <c r="R158" t="str">
        <f>CONCATENATE("ID-",A158,"-",E158)</f>
        <v>ID-10519-</v>
      </c>
      <c r="S158">
        <f>INDEX(B:B,MATCH(A158,A:A,0))</f>
        <v>0</v>
      </c>
      <c r="T158" t="str">
        <f>IF(OR(B158&gt;0,C158&gt;0),"Acceptable","Check")</f>
        <v>Acceptable</v>
      </c>
      <c r="U158">
        <f>COUNTIF(D:D, "Military - U.S. Army")</f>
        <v>23</v>
      </c>
      <c r="V158">
        <f>AVERAGEIF(C:C,"Fort Myer, Virginia", I:I)</f>
        <v>2</v>
      </c>
      <c r="W158">
        <v>2</v>
      </c>
      <c r="X158" t="str">
        <f>IFERROR(VLOOKUP("FlightNumber", A:D, 4, FALSE), "Flight Not Found")</f>
        <v>Flight Not Found</v>
      </c>
      <c r="Y158" t="str" cm="1">
        <f t="array" ref="Y158">IF(AND(B:B &gt; TIME(6, 0, 0), B:B &lt;= TIME(18, 0, 0)), "Day", "Night")</f>
        <v>Night</v>
      </c>
      <c r="Z158">
        <f>COUNTIFS(D:D, "Military - U.S. Army", C:C, "Fort Myer, Virginia")</f>
        <v>1</v>
      </c>
    </row>
    <row r="159" spans="1:26" x14ac:dyDescent="0.2">
      <c r="A159">
        <v>10532</v>
      </c>
      <c r="C159" t="s">
        <v>516</v>
      </c>
      <c r="D159" t="s">
        <v>328</v>
      </c>
      <c r="F159" t="s">
        <v>500</v>
      </c>
      <c r="G159" t="s">
        <v>517</v>
      </c>
      <c r="I159">
        <v>2</v>
      </c>
      <c r="J159">
        <v>1</v>
      </c>
      <c r="K159">
        <v>0</v>
      </c>
      <c r="M159">
        <f>SUM(B159,C159)</f>
        <v>0</v>
      </c>
      <c r="N159" t="str">
        <f t="shared" si="4"/>
        <v>No</v>
      </c>
      <c r="O159">
        <f>COUNTIF(C:C,"&lt;0")</f>
        <v>0</v>
      </c>
      <c r="P159" t="e">
        <f>SUMIF(#REF!,"&gt;"&amp;AVERAGE(#REF!))</f>
        <v>#REF!</v>
      </c>
      <c r="Q159">
        <f t="shared" si="5"/>
        <v>27.565026697177728</v>
      </c>
      <c r="R159" t="str">
        <f>CONCATENATE("ID-",A159,"-",E159)</f>
        <v>ID-10532-</v>
      </c>
      <c r="S159">
        <f>INDEX(B:B,MATCH(A159,A:A,0))</f>
        <v>0</v>
      </c>
      <c r="T159" t="str">
        <f>IF(OR(B159&gt;0,C159&gt;0),"Acceptable","Check")</f>
        <v>Acceptable</v>
      </c>
      <c r="U159">
        <f>COUNTIF(D:D, "Military - U.S. Army")</f>
        <v>23</v>
      </c>
      <c r="V159">
        <f>AVERAGEIF(C:C,"Fort Myer, Virginia", I:I)</f>
        <v>2</v>
      </c>
      <c r="W159">
        <v>2</v>
      </c>
      <c r="X159" t="str">
        <f>IFERROR(VLOOKUP("FlightNumber", A:D, 4, FALSE), "Flight Not Found")</f>
        <v>Flight Not Found</v>
      </c>
      <c r="Y159" t="str" cm="1">
        <f t="array" ref="Y159">IF(AND(B:B &gt; TIME(6, 0, 0), B:B &lt;= TIME(18, 0, 0)), "Day", "Night")</f>
        <v>Night</v>
      </c>
      <c r="Z159">
        <f>COUNTIFS(D:D, "Military - U.S. Army", C:C, "Fort Myer, Virginia")</f>
        <v>1</v>
      </c>
    </row>
    <row r="160" spans="1:26" x14ac:dyDescent="0.2">
      <c r="A160">
        <v>10547</v>
      </c>
      <c r="C160" t="s">
        <v>174</v>
      </c>
      <c r="D160" t="s">
        <v>168</v>
      </c>
      <c r="F160" t="s">
        <v>518</v>
      </c>
      <c r="G160" t="s">
        <v>519</v>
      </c>
      <c r="I160">
        <v>2</v>
      </c>
      <c r="J160">
        <v>1</v>
      </c>
      <c r="K160">
        <v>0</v>
      </c>
      <c r="M160">
        <f>SUM(B160,C160)</f>
        <v>0</v>
      </c>
      <c r="N160" t="str">
        <f t="shared" si="4"/>
        <v>No</v>
      </c>
      <c r="O160">
        <f>COUNTIF(C:C,"&lt;0")</f>
        <v>0</v>
      </c>
      <c r="P160" t="e">
        <f>SUMIF(#REF!,"&gt;"&amp;AVERAGE(#REF!))</f>
        <v>#REF!</v>
      </c>
      <c r="Q160">
        <f t="shared" si="5"/>
        <v>27.565026697177728</v>
      </c>
      <c r="R160" t="str">
        <f>CONCATENATE("ID-",A160,"-",E160)</f>
        <v>ID-10547-</v>
      </c>
      <c r="S160">
        <f>INDEX(B:B,MATCH(A160,A:A,0))</f>
        <v>0</v>
      </c>
      <c r="T160" t="str">
        <f>IF(OR(B160&gt;0,C160&gt;0),"Acceptable","Check")</f>
        <v>Acceptable</v>
      </c>
      <c r="U160">
        <f>COUNTIF(D:D, "Military - U.S. Army")</f>
        <v>23</v>
      </c>
      <c r="V160">
        <f>AVERAGEIF(C:C,"Fort Myer, Virginia", I:I)</f>
        <v>2</v>
      </c>
      <c r="W160">
        <v>1</v>
      </c>
      <c r="X160" t="str">
        <f>IFERROR(VLOOKUP("FlightNumber", A:D, 4, FALSE), "Flight Not Found")</f>
        <v>Flight Not Found</v>
      </c>
      <c r="Y160" t="str" cm="1">
        <f t="array" ref="Y160">IF(AND(B:B &gt; TIME(6, 0, 0), B:B &lt;= TIME(18, 0, 0)), "Day", "Night")</f>
        <v>Night</v>
      </c>
      <c r="Z160">
        <f>COUNTIFS(D:D, "Military - U.S. Army", C:C, "Fort Myer, Virginia")</f>
        <v>1</v>
      </c>
    </row>
    <row r="161" spans="1:26" x14ac:dyDescent="0.2">
      <c r="A161">
        <v>10556</v>
      </c>
      <c r="C161" t="s">
        <v>520</v>
      </c>
      <c r="D161" t="s">
        <v>521</v>
      </c>
      <c r="E161" t="s">
        <v>522</v>
      </c>
      <c r="F161" t="s">
        <v>523</v>
      </c>
      <c r="H161" t="s">
        <v>524</v>
      </c>
      <c r="I161">
        <v>3</v>
      </c>
      <c r="J161">
        <v>3</v>
      </c>
      <c r="K161">
        <v>0</v>
      </c>
      <c r="L161" t="s">
        <v>525</v>
      </c>
      <c r="M161">
        <f>SUM(B161,C161)</f>
        <v>0</v>
      </c>
      <c r="N161" t="str">
        <f t="shared" si="4"/>
        <v>No</v>
      </c>
      <c r="O161">
        <f>COUNTIF(C:C,"&lt;0")</f>
        <v>0</v>
      </c>
      <c r="P161" t="e">
        <f>SUMIF(#REF!,"&gt;"&amp;AVERAGE(#REF!))</f>
        <v>#REF!</v>
      </c>
      <c r="Q161">
        <f t="shared" si="5"/>
        <v>27.565026697177728</v>
      </c>
      <c r="R161" t="str">
        <f>CONCATENATE("ID-",A161,"-",E161)</f>
        <v>ID-10556-Cleveland - Chicago</v>
      </c>
      <c r="S161">
        <f>INDEX(B:B,MATCH(A161,A:A,0))</f>
        <v>0</v>
      </c>
      <c r="T161" t="str">
        <f>IF(OR(B161&gt;0,C161&gt;0),"Acceptable","Check")</f>
        <v>Acceptable</v>
      </c>
      <c r="U161">
        <f>COUNTIF(D:D, "Military - U.S. Army")</f>
        <v>23</v>
      </c>
      <c r="V161">
        <f>AVERAGEIF(C:C,"Fort Myer, Virginia", I:I)</f>
        <v>2</v>
      </c>
      <c r="W161">
        <v>1</v>
      </c>
      <c r="X161" t="str">
        <f>IFERROR(VLOOKUP("FlightNumber", A:D, 4, FALSE), "Flight Not Found")</f>
        <v>Flight Not Found</v>
      </c>
      <c r="Y161" t="str" cm="1">
        <f t="array" ref="Y161">IF(AND(B:B &gt; TIME(6, 0, 0), B:B &lt;= TIME(18, 0, 0)), "Day", "Night")</f>
        <v>Night</v>
      </c>
      <c r="Z161">
        <f>COUNTIFS(D:D, "Military - U.S. Army", C:C, "Fort Myer, Virginia")</f>
        <v>1</v>
      </c>
    </row>
    <row r="162" spans="1:26" x14ac:dyDescent="0.2">
      <c r="A162">
        <v>10557</v>
      </c>
      <c r="C162" t="s">
        <v>526</v>
      </c>
      <c r="D162" t="s">
        <v>434</v>
      </c>
      <c r="F162" t="s">
        <v>387</v>
      </c>
      <c r="I162">
        <v>1</v>
      </c>
      <c r="J162">
        <v>1</v>
      </c>
      <c r="K162">
        <v>0</v>
      </c>
      <c r="L162" t="s">
        <v>527</v>
      </c>
      <c r="M162">
        <f>SUM(B162,C162)</f>
        <v>0</v>
      </c>
      <c r="N162" t="str">
        <f t="shared" si="4"/>
        <v>No</v>
      </c>
      <c r="O162">
        <f>COUNTIF(C:C,"&lt;0")</f>
        <v>0</v>
      </c>
      <c r="P162" t="e">
        <f>SUMIF(#REF!,"&gt;"&amp;AVERAGE(#REF!))</f>
        <v>#REF!</v>
      </c>
      <c r="Q162">
        <f t="shared" si="5"/>
        <v>27.565026697177728</v>
      </c>
      <c r="R162" t="str">
        <f>CONCATENATE("ID-",A162,"-",E162)</f>
        <v>ID-10557-</v>
      </c>
      <c r="S162">
        <f>INDEX(B:B,MATCH(A162,A:A,0))</f>
        <v>0</v>
      </c>
      <c r="T162" t="str">
        <f>IF(OR(B162&gt;0,C162&gt;0),"Acceptable","Check")</f>
        <v>Acceptable</v>
      </c>
      <c r="U162">
        <f>COUNTIF(D:D, "Military - U.S. Army")</f>
        <v>23</v>
      </c>
      <c r="V162">
        <f>AVERAGEIF(C:C,"Fort Myer, Virginia", I:I)</f>
        <v>2</v>
      </c>
      <c r="W162">
        <v>1</v>
      </c>
      <c r="X162" t="str">
        <f>IFERROR(VLOOKUP("FlightNumber", A:D, 4, FALSE), "Flight Not Found")</f>
        <v>Flight Not Found</v>
      </c>
      <c r="Y162" t="str" cm="1">
        <f t="array" ref="Y162">IF(AND(B:B &gt; TIME(6, 0, 0), B:B &lt;= TIME(18, 0, 0)), "Day", "Night")</f>
        <v>Night</v>
      </c>
      <c r="Z162">
        <f>COUNTIFS(D:D, "Military - U.S. Army", C:C, "Fort Myer, Virginia")</f>
        <v>1</v>
      </c>
    </row>
    <row r="163" spans="1:26" x14ac:dyDescent="0.2">
      <c r="A163">
        <v>10557</v>
      </c>
      <c r="C163" t="s">
        <v>520</v>
      </c>
      <c r="D163" t="s">
        <v>528</v>
      </c>
      <c r="E163" t="s">
        <v>529</v>
      </c>
      <c r="F163" t="s">
        <v>530</v>
      </c>
      <c r="I163">
        <v>3</v>
      </c>
      <c r="J163">
        <v>3</v>
      </c>
      <c r="K163">
        <v>0</v>
      </c>
      <c r="L163" t="s">
        <v>531</v>
      </c>
      <c r="M163">
        <f>SUM(B163,C163)</f>
        <v>0</v>
      </c>
      <c r="N163" t="str">
        <f t="shared" si="4"/>
        <v>No</v>
      </c>
      <c r="O163">
        <f>COUNTIF(C:C,"&lt;0")</f>
        <v>0</v>
      </c>
      <c r="P163" t="e">
        <f>SUMIF(#REF!,"&gt;"&amp;AVERAGE(#REF!))</f>
        <v>#REF!</v>
      </c>
      <c r="Q163">
        <f t="shared" si="5"/>
        <v>27.565026697177728</v>
      </c>
      <c r="R163" t="str">
        <f>CONCATENATE("ID-",A163,"-",E163)</f>
        <v>ID-10557-Cleveland - Louisville</v>
      </c>
      <c r="S163">
        <f>INDEX(B:B,MATCH(A163,A:A,0))</f>
        <v>0</v>
      </c>
      <c r="T163" t="str">
        <f>IF(OR(B163&gt;0,C163&gt;0),"Acceptable","Check")</f>
        <v>Acceptable</v>
      </c>
      <c r="U163">
        <f>COUNTIF(D:D, "Military - U.S. Army")</f>
        <v>23</v>
      </c>
      <c r="V163">
        <f>AVERAGEIF(C:C,"Fort Myer, Virginia", I:I)</f>
        <v>2</v>
      </c>
      <c r="W163">
        <v>2</v>
      </c>
      <c r="X163" t="str">
        <f>IFERROR(VLOOKUP("FlightNumber", A:D, 4, FALSE), "Flight Not Found")</f>
        <v>Flight Not Found</v>
      </c>
      <c r="Y163" t="str" cm="1">
        <f t="array" ref="Y163">IF(AND(B:B &gt; TIME(6, 0, 0), B:B &lt;= TIME(18, 0, 0)), "Day", "Night")</f>
        <v>Night</v>
      </c>
      <c r="Z163">
        <f>COUNTIFS(D:D, "Military - U.S. Army", C:C, "Fort Myer, Virginia")</f>
        <v>1</v>
      </c>
    </row>
    <row r="164" spans="1:26" x14ac:dyDescent="0.2">
      <c r="A164">
        <v>10563</v>
      </c>
      <c r="B164" t="s">
        <v>99</v>
      </c>
      <c r="C164" t="s">
        <v>532</v>
      </c>
      <c r="D164" t="s">
        <v>533</v>
      </c>
      <c r="E164" t="s">
        <v>534</v>
      </c>
      <c r="F164" t="s">
        <v>496</v>
      </c>
      <c r="G164" t="s">
        <v>535</v>
      </c>
      <c r="H164" t="s">
        <v>536</v>
      </c>
      <c r="I164">
        <v>5</v>
      </c>
      <c r="J164">
        <v>5</v>
      </c>
      <c r="K164">
        <v>0</v>
      </c>
      <c r="L164" t="s">
        <v>537</v>
      </c>
      <c r="M164">
        <f>SUM(B164,C164)</f>
        <v>0</v>
      </c>
      <c r="N164" t="str">
        <f t="shared" si="4"/>
        <v>No</v>
      </c>
      <c r="O164">
        <f>COUNTIF(C:C,"&lt;0")</f>
        <v>0</v>
      </c>
      <c r="P164" t="e">
        <f>SUMIF(#REF!,"&gt;"&amp;AVERAGE(#REF!))</f>
        <v>#REF!</v>
      </c>
      <c r="Q164">
        <f t="shared" si="5"/>
        <v>27.565026697177728</v>
      </c>
      <c r="R164" t="str">
        <f>CONCATENATE("ID-",A164,"-",E164)</f>
        <v>ID-10563-San Antonio - Amarillo - Tulsa - Denver</v>
      </c>
      <c r="S164" t="str">
        <f>INDEX(B:B,MATCH(A164,A:A,0))</f>
        <v>10:00</v>
      </c>
      <c r="T164" t="str">
        <f>IF(OR(B164&gt;0,C164&gt;0),"Acceptable","Check")</f>
        <v>Acceptable</v>
      </c>
      <c r="U164">
        <f>COUNTIF(D:D, "Military - U.S. Army")</f>
        <v>23</v>
      </c>
      <c r="V164">
        <f>AVERAGEIF(C:C,"Fort Myer, Virginia", I:I)</f>
        <v>2</v>
      </c>
      <c r="W164">
        <v>1</v>
      </c>
      <c r="X164" t="str">
        <f>IFERROR(VLOOKUP("FlightNumber", A:D, 4, FALSE), "Flight Not Found")</f>
        <v>Flight Not Found</v>
      </c>
      <c r="Y164" t="str" cm="1">
        <f t="array" ref="Y164">IF(AND(B:B &gt; TIME(6, 0, 0), B:B &lt;= TIME(18, 0, 0)), "Day", "Night")</f>
        <v>Night</v>
      </c>
      <c r="Z164">
        <f>COUNTIFS(D:D, "Military - U.S. Army", C:C, "Fort Myer, Virginia")</f>
        <v>1</v>
      </c>
    </row>
    <row r="165" spans="1:26" x14ac:dyDescent="0.2">
      <c r="A165">
        <v>10565</v>
      </c>
      <c r="B165" t="s">
        <v>538</v>
      </c>
      <c r="C165" t="s">
        <v>539</v>
      </c>
      <c r="D165" t="s">
        <v>540</v>
      </c>
      <c r="F165" t="s">
        <v>541</v>
      </c>
      <c r="G165" t="s">
        <v>542</v>
      </c>
      <c r="H165" t="s">
        <v>543</v>
      </c>
      <c r="I165">
        <v>14</v>
      </c>
      <c r="J165">
        <v>14</v>
      </c>
      <c r="K165">
        <v>0</v>
      </c>
      <c r="L165" t="s">
        <v>544</v>
      </c>
      <c r="M165">
        <f>SUM(B165,C165)</f>
        <v>0</v>
      </c>
      <c r="N165" t="str">
        <f t="shared" si="4"/>
        <v>No</v>
      </c>
      <c r="O165">
        <f>COUNTIF(C:C,"&lt;0")</f>
        <v>0</v>
      </c>
      <c r="P165" t="e">
        <f>SUMIF(#REF!,"&gt;"&amp;AVERAGE(#REF!))</f>
        <v>#REF!</v>
      </c>
      <c r="Q165">
        <f t="shared" si="5"/>
        <v>27.565026697177728</v>
      </c>
      <c r="R165" t="str">
        <f>CONCATENATE("ID-",A165,"-",E165)</f>
        <v>ID-10565-</v>
      </c>
      <c r="S165" t="str">
        <f>INDEX(B:B,MATCH(A165,A:A,0))</f>
        <v>08:00</v>
      </c>
      <c r="T165" t="str">
        <f>IF(OR(B165&gt;0,C165&gt;0),"Acceptable","Check")</f>
        <v>Acceptable</v>
      </c>
      <c r="U165">
        <f>COUNTIF(D:D, "Military - U.S. Army")</f>
        <v>23</v>
      </c>
      <c r="V165">
        <f>AVERAGEIF(C:C,"Fort Myer, Virginia", I:I)</f>
        <v>2</v>
      </c>
      <c r="W165">
        <v>1</v>
      </c>
      <c r="X165" t="str">
        <f>IFERROR(VLOOKUP("FlightNumber", A:D, 4, FALSE), "Flight Not Found")</f>
        <v>Flight Not Found</v>
      </c>
      <c r="Y165" t="str" cm="1">
        <f t="array" ref="Y165">IF(AND(B:B &gt; TIME(6, 0, 0), B:B &lt;= TIME(18, 0, 0)), "Day", "Night")</f>
        <v>Night</v>
      </c>
      <c r="Z165">
        <f>COUNTIFS(D:D, "Military - U.S. Army", C:C, "Fort Myer, Virginia")</f>
        <v>1</v>
      </c>
    </row>
    <row r="166" spans="1:26" x14ac:dyDescent="0.2">
      <c r="A166">
        <v>10566</v>
      </c>
      <c r="C166" t="s">
        <v>455</v>
      </c>
      <c r="F166" t="s">
        <v>545</v>
      </c>
      <c r="I166">
        <v>6</v>
      </c>
      <c r="J166">
        <v>6</v>
      </c>
      <c r="K166">
        <v>0</v>
      </c>
      <c r="L166" t="s">
        <v>546</v>
      </c>
      <c r="M166">
        <f>SUM(B166,C166)</f>
        <v>0</v>
      </c>
      <c r="N166" t="str">
        <f t="shared" si="4"/>
        <v>No</v>
      </c>
      <c r="O166">
        <f>COUNTIF(C:C,"&lt;0")</f>
        <v>0</v>
      </c>
      <c r="P166" t="e">
        <f>SUMIF(#REF!,"&gt;"&amp;AVERAGE(#REF!))</f>
        <v>#REF!</v>
      </c>
      <c r="Q166">
        <f t="shared" si="5"/>
        <v>27.565026697177728</v>
      </c>
      <c r="R166" t="str">
        <f>CONCATENATE("ID-",A166,"-",E166)</f>
        <v>ID-10566-</v>
      </c>
      <c r="S166">
        <f>INDEX(B:B,MATCH(A166,A:A,0))</f>
        <v>0</v>
      </c>
      <c r="T166" t="str">
        <f>IF(OR(B166&gt;0,C166&gt;0),"Acceptable","Check")</f>
        <v>Acceptable</v>
      </c>
      <c r="U166">
        <f>COUNTIF(D:D, "Military - U.S. Army")</f>
        <v>23</v>
      </c>
      <c r="V166">
        <f>AVERAGEIF(C:C,"Fort Myer, Virginia", I:I)</f>
        <v>2</v>
      </c>
      <c r="W166">
        <v>12</v>
      </c>
      <c r="X166" t="str">
        <f>IFERROR(VLOOKUP("FlightNumber", A:D, 4, FALSE), "Flight Not Found")</f>
        <v>Flight Not Found</v>
      </c>
      <c r="Y166" t="str" cm="1">
        <f t="array" ref="Y166">IF(AND(B:B &gt; TIME(6, 0, 0), B:B &lt;= TIME(18, 0, 0)), "Day", "Night")</f>
        <v>Night</v>
      </c>
      <c r="Z166">
        <f>COUNTIFS(D:D, "Military - U.S. Army", C:C, "Fort Myer, Virginia")</f>
        <v>1</v>
      </c>
    </row>
    <row r="167" spans="1:26" x14ac:dyDescent="0.2">
      <c r="A167">
        <v>10573</v>
      </c>
      <c r="C167" t="s">
        <v>547</v>
      </c>
      <c r="D167" t="s">
        <v>347</v>
      </c>
      <c r="F167" t="s">
        <v>548</v>
      </c>
      <c r="G167" t="s">
        <v>549</v>
      </c>
      <c r="H167" t="s">
        <v>550</v>
      </c>
      <c r="I167">
        <v>4</v>
      </c>
      <c r="J167">
        <v>3</v>
      </c>
      <c r="K167">
        <v>0</v>
      </c>
      <c r="L167" t="s">
        <v>350</v>
      </c>
      <c r="M167">
        <f>SUM(B167,C167)</f>
        <v>0</v>
      </c>
      <c r="N167" t="str">
        <f t="shared" si="4"/>
        <v>No</v>
      </c>
      <c r="O167">
        <f>COUNTIF(C:C,"&lt;0")</f>
        <v>0</v>
      </c>
      <c r="P167" t="e">
        <f>SUMIF(#REF!,"&gt;"&amp;AVERAGE(#REF!))</f>
        <v>#REF!</v>
      </c>
      <c r="Q167">
        <f t="shared" si="5"/>
        <v>27.565026697177728</v>
      </c>
      <c r="R167" t="str">
        <f>CONCATENATE("ID-",A167,"-",E167)</f>
        <v>ID-10573-</v>
      </c>
      <c r="S167">
        <f>INDEX(B:B,MATCH(A167,A:A,0))</f>
        <v>0</v>
      </c>
      <c r="T167" t="str">
        <f>IF(OR(B167&gt;0,C167&gt;0),"Acceptable","Check")</f>
        <v>Acceptable</v>
      </c>
      <c r="U167">
        <f>COUNTIF(D:D, "Military - U.S. Army")</f>
        <v>23</v>
      </c>
      <c r="V167">
        <f>AVERAGEIF(C:C,"Fort Myer, Virginia", I:I)</f>
        <v>2</v>
      </c>
      <c r="W167">
        <v>2</v>
      </c>
      <c r="X167" t="str">
        <f>IFERROR(VLOOKUP("FlightNumber", A:D, 4, FALSE), "Flight Not Found")</f>
        <v>Flight Not Found</v>
      </c>
      <c r="Y167" t="str" cm="1">
        <f t="array" ref="Y167">IF(AND(B:B &gt; TIME(6, 0, 0), B:B &lt;= TIME(18, 0, 0)), "Day", "Night")</f>
        <v>Night</v>
      </c>
      <c r="Z167">
        <f>COUNTIFS(D:D, "Military - U.S. Army", C:C, "Fort Myer, Virginia")</f>
        <v>1</v>
      </c>
    </row>
    <row r="168" spans="1:26" x14ac:dyDescent="0.2">
      <c r="A168">
        <v>10582</v>
      </c>
      <c r="C168" t="s">
        <v>551</v>
      </c>
      <c r="D168" t="s">
        <v>434</v>
      </c>
      <c r="E168" t="s">
        <v>522</v>
      </c>
      <c r="F168" t="s">
        <v>387</v>
      </c>
      <c r="I168">
        <v>1</v>
      </c>
      <c r="J168">
        <v>1</v>
      </c>
      <c r="K168">
        <v>0</v>
      </c>
      <c r="L168" t="s">
        <v>552</v>
      </c>
      <c r="M168">
        <f>SUM(B168,C168)</f>
        <v>0</v>
      </c>
      <c r="N168" t="str">
        <f t="shared" si="4"/>
        <v>No</v>
      </c>
      <c r="O168">
        <f>COUNTIF(C:C,"&lt;0")</f>
        <v>0</v>
      </c>
      <c r="P168" t="e">
        <f>SUMIF(#REF!,"&gt;"&amp;AVERAGE(#REF!))</f>
        <v>#REF!</v>
      </c>
      <c r="Q168">
        <f t="shared" si="5"/>
        <v>27.565026697177728</v>
      </c>
      <c r="R168" t="str">
        <f>CONCATENATE("ID-",A168,"-",E168)</f>
        <v>ID-10582-Cleveland - Chicago</v>
      </c>
      <c r="S168">
        <f>INDEX(B:B,MATCH(A168,A:A,0))</f>
        <v>0</v>
      </c>
      <c r="T168" t="str">
        <f>IF(OR(B168&gt;0,C168&gt;0),"Acceptable","Check")</f>
        <v>Acceptable</v>
      </c>
      <c r="U168">
        <f>COUNTIF(D:D, "Military - U.S. Army")</f>
        <v>23</v>
      </c>
      <c r="V168">
        <f>AVERAGEIF(C:C,"Fort Myer, Virginia", I:I)</f>
        <v>2</v>
      </c>
      <c r="W168">
        <v>1</v>
      </c>
      <c r="X168" t="str">
        <f>IFERROR(VLOOKUP("FlightNumber", A:D, 4, FALSE), "Flight Not Found")</f>
        <v>Flight Not Found</v>
      </c>
      <c r="Y168" t="str" cm="1">
        <f t="array" ref="Y168">IF(AND(B:B &gt; TIME(6, 0, 0), B:B &lt;= TIME(18, 0, 0)), "Day", "Night")</f>
        <v>Night</v>
      </c>
      <c r="Z168">
        <f>COUNTIFS(D:D, "Military - U.S. Army", C:C, "Fort Myer, Virginia")</f>
        <v>1</v>
      </c>
    </row>
    <row r="169" spans="1:26" x14ac:dyDescent="0.2">
      <c r="A169">
        <v>10585</v>
      </c>
      <c r="C169" t="s">
        <v>553</v>
      </c>
      <c r="D169" t="s">
        <v>554</v>
      </c>
      <c r="F169" t="s">
        <v>425</v>
      </c>
      <c r="I169">
        <v>4</v>
      </c>
      <c r="J169">
        <v>4</v>
      </c>
      <c r="K169">
        <v>0</v>
      </c>
      <c r="L169" t="s">
        <v>555</v>
      </c>
      <c r="M169">
        <f>SUM(B169,C169)</f>
        <v>0</v>
      </c>
      <c r="N169" t="str">
        <f t="shared" si="4"/>
        <v>No</v>
      </c>
      <c r="O169">
        <f>COUNTIF(C:C,"&lt;0")</f>
        <v>0</v>
      </c>
      <c r="P169" t="e">
        <f>SUMIF(#REF!,"&gt;"&amp;AVERAGE(#REF!))</f>
        <v>#REF!</v>
      </c>
      <c r="Q169">
        <f t="shared" si="5"/>
        <v>27.565026697177728</v>
      </c>
      <c r="R169" t="str">
        <f>CONCATENATE("ID-",A169,"-",E169)</f>
        <v>ID-10585-</v>
      </c>
      <c r="S169">
        <f>INDEX(B:B,MATCH(A169,A:A,0))</f>
        <v>0</v>
      </c>
      <c r="T169" t="str">
        <f>IF(OR(B169&gt;0,C169&gt;0),"Acceptable","Check")</f>
        <v>Acceptable</v>
      </c>
      <c r="U169">
        <f>COUNTIF(D:D, "Military - U.S. Army")</f>
        <v>23</v>
      </c>
      <c r="V169">
        <f>AVERAGEIF(C:C,"Fort Myer, Virginia", I:I)</f>
        <v>2</v>
      </c>
      <c r="W169">
        <v>1</v>
      </c>
      <c r="X169" t="str">
        <f>IFERROR(VLOOKUP("FlightNumber", A:D, 4, FALSE), "Flight Not Found")</f>
        <v>Flight Not Found</v>
      </c>
      <c r="Y169" t="str" cm="1">
        <f t="array" ref="Y169">IF(AND(B:B &gt; TIME(6, 0, 0), B:B &lt;= TIME(18, 0, 0)), "Day", "Night")</f>
        <v>Night</v>
      </c>
      <c r="Z169">
        <f>COUNTIFS(D:D, "Military - U.S. Army", C:C, "Fort Myer, Virginia")</f>
        <v>1</v>
      </c>
    </row>
    <row r="170" spans="1:26" x14ac:dyDescent="0.2">
      <c r="A170">
        <v>10593</v>
      </c>
      <c r="C170" t="s">
        <v>556</v>
      </c>
      <c r="D170" t="s">
        <v>319</v>
      </c>
      <c r="F170" t="s">
        <v>557</v>
      </c>
      <c r="G170" t="s">
        <v>558</v>
      </c>
      <c r="H170" t="s">
        <v>559</v>
      </c>
      <c r="I170">
        <v>3</v>
      </c>
      <c r="J170">
        <v>2</v>
      </c>
      <c r="K170">
        <v>0</v>
      </c>
      <c r="L170" t="s">
        <v>560</v>
      </c>
      <c r="M170">
        <f>SUM(B170,C170)</f>
        <v>0</v>
      </c>
      <c r="N170" t="str">
        <f t="shared" si="4"/>
        <v>No</v>
      </c>
      <c r="O170">
        <f>COUNTIF(C:C,"&lt;0")</f>
        <v>0</v>
      </c>
      <c r="P170" t="e">
        <f>SUMIF(#REF!,"&gt;"&amp;AVERAGE(#REF!))</f>
        <v>#REF!</v>
      </c>
      <c r="Q170">
        <f t="shared" si="5"/>
        <v>27.565026697177728</v>
      </c>
      <c r="R170" t="str">
        <f>CONCATENATE("ID-",A170,"-",E170)</f>
        <v>ID-10593-</v>
      </c>
      <c r="S170">
        <f>INDEX(B:B,MATCH(A170,A:A,0))</f>
        <v>0</v>
      </c>
      <c r="T170" t="str">
        <f>IF(OR(B170&gt;0,C170&gt;0),"Acceptable","Check")</f>
        <v>Acceptable</v>
      </c>
      <c r="U170">
        <f>COUNTIF(D:D, "Military - U.S. Army")</f>
        <v>23</v>
      </c>
      <c r="V170">
        <f>AVERAGEIF(C:C,"Fort Myer, Virginia", I:I)</f>
        <v>2</v>
      </c>
      <c r="W170">
        <v>1</v>
      </c>
      <c r="X170" t="str">
        <f>IFERROR(VLOOKUP("FlightNumber", A:D, 4, FALSE), "Flight Not Found")</f>
        <v>Flight Not Found</v>
      </c>
      <c r="Y170" t="str" cm="1">
        <f t="array" ref="Y170">IF(AND(B:B &gt; TIME(6, 0, 0), B:B &lt;= TIME(18, 0, 0)), "Day", "Night")</f>
        <v>Night</v>
      </c>
      <c r="Z170">
        <f>COUNTIFS(D:D, "Military - U.S. Army", C:C, "Fort Myer, Virginia")</f>
        <v>1</v>
      </c>
    </row>
    <row r="171" spans="1:26" x14ac:dyDescent="0.2">
      <c r="A171">
        <v>10598</v>
      </c>
      <c r="C171" t="s">
        <v>561</v>
      </c>
      <c r="D171" t="s">
        <v>405</v>
      </c>
      <c r="F171" t="s">
        <v>425</v>
      </c>
      <c r="I171">
        <v>1</v>
      </c>
      <c r="J171">
        <v>1</v>
      </c>
      <c r="K171">
        <v>0</v>
      </c>
      <c r="M171">
        <f>SUM(B171,C171)</f>
        <v>0</v>
      </c>
      <c r="N171" t="str">
        <f t="shared" si="4"/>
        <v>No</v>
      </c>
      <c r="O171">
        <f>COUNTIF(C:C,"&lt;0")</f>
        <v>0</v>
      </c>
      <c r="P171" t="e">
        <f>SUMIF(#REF!,"&gt;"&amp;AVERAGE(#REF!))</f>
        <v>#REF!</v>
      </c>
      <c r="Q171">
        <f t="shared" si="5"/>
        <v>27.565026697177728</v>
      </c>
      <c r="R171" t="str">
        <f>CONCATENATE("ID-",A171,"-",E171)</f>
        <v>ID-10598-</v>
      </c>
      <c r="S171">
        <f>INDEX(B:B,MATCH(A171,A:A,0))</f>
        <v>0</v>
      </c>
      <c r="T171" t="str">
        <f>IF(OR(B171&gt;0,C171&gt;0),"Acceptable","Check")</f>
        <v>Acceptable</v>
      </c>
      <c r="U171">
        <f>COUNTIF(D:D, "Military - U.S. Army")</f>
        <v>23</v>
      </c>
      <c r="V171">
        <f>AVERAGEIF(C:C,"Fort Myer, Virginia", I:I)</f>
        <v>2</v>
      </c>
      <c r="W171">
        <v>1</v>
      </c>
      <c r="X171" t="str">
        <f>IFERROR(VLOOKUP("FlightNumber", A:D, 4, FALSE), "Flight Not Found")</f>
        <v>Flight Not Found</v>
      </c>
      <c r="Y171" t="str" cm="1">
        <f t="array" ref="Y171">IF(AND(B:B &gt; TIME(6, 0, 0), B:B &lt;= TIME(18, 0, 0)), "Day", "Night")</f>
        <v>Night</v>
      </c>
      <c r="Z171">
        <f>COUNTIFS(D:D, "Military - U.S. Army", C:C, "Fort Myer, Virginia")</f>
        <v>1</v>
      </c>
    </row>
    <row r="172" spans="1:26" x14ac:dyDescent="0.2">
      <c r="A172">
        <v>10611</v>
      </c>
      <c r="C172" t="s">
        <v>562</v>
      </c>
      <c r="D172" t="s">
        <v>385</v>
      </c>
      <c r="F172" t="s">
        <v>563</v>
      </c>
      <c r="I172">
        <v>1</v>
      </c>
      <c r="J172">
        <v>1</v>
      </c>
      <c r="K172">
        <v>0</v>
      </c>
      <c r="L172" t="s">
        <v>564</v>
      </c>
      <c r="M172">
        <f>SUM(B172,C172)</f>
        <v>0</v>
      </c>
      <c r="N172" t="str">
        <f t="shared" si="4"/>
        <v>No</v>
      </c>
      <c r="O172">
        <f>COUNTIF(C:C,"&lt;0")</f>
        <v>0</v>
      </c>
      <c r="P172" t="e">
        <f>SUMIF(#REF!,"&gt;"&amp;AVERAGE(#REF!))</f>
        <v>#REF!</v>
      </c>
      <c r="Q172">
        <f t="shared" si="5"/>
        <v>27.565026697177728</v>
      </c>
      <c r="R172" t="str">
        <f>CONCATENATE("ID-",A172,"-",E172)</f>
        <v>ID-10611-</v>
      </c>
      <c r="S172">
        <f>INDEX(B:B,MATCH(A172,A:A,0))</f>
        <v>0</v>
      </c>
      <c r="T172" t="str">
        <f>IF(OR(B172&gt;0,C172&gt;0),"Acceptable","Check")</f>
        <v>Acceptable</v>
      </c>
      <c r="U172">
        <f>COUNTIF(D:D, "Military - U.S. Army")</f>
        <v>23</v>
      </c>
      <c r="V172">
        <f>AVERAGEIF(C:C,"Fort Myer, Virginia", I:I)</f>
        <v>2</v>
      </c>
      <c r="W172">
        <v>1</v>
      </c>
      <c r="X172" t="str">
        <f>IFERROR(VLOOKUP("FlightNumber", A:D, 4, FALSE), "Flight Not Found")</f>
        <v>Flight Not Found</v>
      </c>
      <c r="Y172" t="str" cm="1">
        <f t="array" ref="Y172">IF(AND(B:B &gt; TIME(6, 0, 0), B:B &lt;= TIME(18, 0, 0)), "Day", "Night")</f>
        <v>Night</v>
      </c>
      <c r="Z172">
        <f>COUNTIFS(D:D, "Military - U.S. Army", C:C, "Fort Myer, Virginia")</f>
        <v>1</v>
      </c>
    </row>
    <row r="173" spans="1:26" x14ac:dyDescent="0.2">
      <c r="A173">
        <v>10618</v>
      </c>
      <c r="C173" t="s">
        <v>565</v>
      </c>
      <c r="D173" t="s">
        <v>566</v>
      </c>
      <c r="F173" t="s">
        <v>567</v>
      </c>
      <c r="G173" t="s">
        <v>568</v>
      </c>
      <c r="H173" t="s">
        <v>569</v>
      </c>
      <c r="I173">
        <v>9</v>
      </c>
      <c r="J173">
        <v>2</v>
      </c>
      <c r="K173">
        <v>0</v>
      </c>
      <c r="M173">
        <f>SUM(B173,C173)</f>
        <v>0</v>
      </c>
      <c r="N173" t="str">
        <f t="shared" si="4"/>
        <v>No</v>
      </c>
      <c r="O173">
        <f>COUNTIF(C:C,"&lt;0")</f>
        <v>0</v>
      </c>
      <c r="P173" t="e">
        <f>SUMIF(#REF!,"&gt;"&amp;AVERAGE(#REF!))</f>
        <v>#REF!</v>
      </c>
      <c r="Q173">
        <f t="shared" si="5"/>
        <v>27.565026697177728</v>
      </c>
      <c r="R173" t="str">
        <f>CONCATENATE("ID-",A173,"-",E173)</f>
        <v>ID-10618-</v>
      </c>
      <c r="S173">
        <f>INDEX(B:B,MATCH(A173,A:A,0))</f>
        <v>0</v>
      </c>
      <c r="T173" t="str">
        <f>IF(OR(B173&gt;0,C173&gt;0),"Acceptable","Check")</f>
        <v>Acceptable</v>
      </c>
      <c r="U173">
        <f>COUNTIF(D:D, "Military - U.S. Army")</f>
        <v>23</v>
      </c>
      <c r="V173">
        <f>AVERAGEIF(C:C,"Fort Myer, Virginia", I:I)</f>
        <v>2</v>
      </c>
      <c r="W173">
        <v>7</v>
      </c>
      <c r="X173" t="str">
        <f>IFERROR(VLOOKUP("FlightNumber", A:D, 4, FALSE), "Flight Not Found")</f>
        <v>Flight Not Found</v>
      </c>
      <c r="Y173" t="str" cm="1">
        <f t="array" ref="Y173">IF(AND(B:B &gt; TIME(6, 0, 0), B:B &lt;= TIME(18, 0, 0)), "Day", "Night")</f>
        <v>Night</v>
      </c>
      <c r="Z173">
        <f>COUNTIFS(D:D, "Military - U.S. Army", C:C, "Fort Myer, Virginia")</f>
        <v>1</v>
      </c>
    </row>
    <row r="174" spans="1:26" x14ac:dyDescent="0.2">
      <c r="A174">
        <v>10624</v>
      </c>
      <c r="C174" t="s">
        <v>570</v>
      </c>
      <c r="D174" t="s">
        <v>571</v>
      </c>
      <c r="F174" t="s">
        <v>530</v>
      </c>
      <c r="I174">
        <v>1</v>
      </c>
      <c r="J174">
        <v>1</v>
      </c>
      <c r="K174">
        <v>0</v>
      </c>
      <c r="M174">
        <f>SUM(B174,C174)</f>
        <v>0</v>
      </c>
      <c r="N174" t="str">
        <f t="shared" si="4"/>
        <v>No</v>
      </c>
      <c r="O174">
        <f>COUNTIF(C:C,"&lt;0")</f>
        <v>0</v>
      </c>
      <c r="P174" t="e">
        <f>SUMIF(#REF!,"&gt;"&amp;AVERAGE(#REF!))</f>
        <v>#REF!</v>
      </c>
      <c r="Q174">
        <f t="shared" si="5"/>
        <v>27.565026697177728</v>
      </c>
      <c r="R174" t="str">
        <f>CONCATENATE("ID-",A174,"-",E174)</f>
        <v>ID-10624-</v>
      </c>
      <c r="S174">
        <f>INDEX(B:B,MATCH(A174,A:A,0))</f>
        <v>0</v>
      </c>
      <c r="T174" t="str">
        <f>IF(OR(B174&gt;0,C174&gt;0),"Acceptable","Check")</f>
        <v>Acceptable</v>
      </c>
      <c r="U174">
        <f>COUNTIF(D:D, "Military - U.S. Army")</f>
        <v>23</v>
      </c>
      <c r="V174">
        <f>AVERAGEIF(C:C,"Fort Myer, Virginia", I:I)</f>
        <v>2</v>
      </c>
      <c r="W174">
        <v>1</v>
      </c>
      <c r="X174" t="str">
        <f>IFERROR(VLOOKUP("FlightNumber", A:D, 4, FALSE), "Flight Not Found")</f>
        <v>Flight Not Found</v>
      </c>
      <c r="Y174" t="str" cm="1">
        <f t="array" ref="Y174">IF(AND(B:B &gt; TIME(6, 0, 0), B:B &lt;= TIME(18, 0, 0)), "Day", "Night")</f>
        <v>Night</v>
      </c>
      <c r="Z174">
        <f>COUNTIFS(D:D, "Military - U.S. Army", C:C, "Fort Myer, Virginia")</f>
        <v>1</v>
      </c>
    </row>
    <row r="175" spans="1:26" x14ac:dyDescent="0.2">
      <c r="A175">
        <v>10624</v>
      </c>
      <c r="C175" t="s">
        <v>572</v>
      </c>
      <c r="D175" t="s">
        <v>168</v>
      </c>
      <c r="F175" t="s">
        <v>464</v>
      </c>
      <c r="I175">
        <v>2</v>
      </c>
      <c r="J175">
        <v>2</v>
      </c>
      <c r="K175">
        <v>0</v>
      </c>
      <c r="M175">
        <f>SUM(B175,C175)</f>
        <v>0</v>
      </c>
      <c r="N175" t="str">
        <f t="shared" si="4"/>
        <v>No</v>
      </c>
      <c r="O175">
        <f>COUNTIF(C:C,"&lt;0")</f>
        <v>0</v>
      </c>
      <c r="P175" t="e">
        <f>SUMIF(#REF!,"&gt;"&amp;AVERAGE(#REF!))</f>
        <v>#REF!</v>
      </c>
      <c r="Q175">
        <f t="shared" si="5"/>
        <v>27.565026697177728</v>
      </c>
      <c r="R175" t="str">
        <f>CONCATENATE("ID-",A175,"-",E175)</f>
        <v>ID-10624-</v>
      </c>
      <c r="S175">
        <f>INDEX(B:B,MATCH(A175,A:A,0))</f>
        <v>0</v>
      </c>
      <c r="T175" t="str">
        <f>IF(OR(B175&gt;0,C175&gt;0),"Acceptable","Check")</f>
        <v>Acceptable</v>
      </c>
      <c r="U175">
        <f>COUNTIF(D:D, "Military - U.S. Army")</f>
        <v>23</v>
      </c>
      <c r="V175">
        <f>AVERAGEIF(C:C,"Fort Myer, Virginia", I:I)</f>
        <v>2</v>
      </c>
      <c r="W175">
        <v>1</v>
      </c>
      <c r="X175" t="str">
        <f>IFERROR(VLOOKUP("FlightNumber", A:D, 4, FALSE), "Flight Not Found")</f>
        <v>Flight Not Found</v>
      </c>
      <c r="Y175" t="str" cm="1">
        <f t="array" ref="Y175">IF(AND(B:B &gt; TIME(6, 0, 0), B:B &lt;= TIME(18, 0, 0)), "Day", "Night")</f>
        <v>Night</v>
      </c>
      <c r="Z175">
        <f>COUNTIFS(D:D, "Military - U.S. Army", C:C, "Fort Myer, Virginia")</f>
        <v>1</v>
      </c>
    </row>
    <row r="176" spans="1:26" x14ac:dyDescent="0.2">
      <c r="A176">
        <v>10669</v>
      </c>
      <c r="C176" t="s">
        <v>124</v>
      </c>
      <c r="D176" t="s">
        <v>441</v>
      </c>
      <c r="E176" t="s">
        <v>409</v>
      </c>
      <c r="F176" t="s">
        <v>573</v>
      </c>
      <c r="G176" t="s">
        <v>574</v>
      </c>
      <c r="H176" t="s">
        <v>575</v>
      </c>
      <c r="I176">
        <v>15</v>
      </c>
      <c r="J176">
        <v>14</v>
      </c>
      <c r="K176">
        <v>0</v>
      </c>
      <c r="L176" t="s">
        <v>576</v>
      </c>
      <c r="M176">
        <f>SUM(B176,C176)</f>
        <v>0</v>
      </c>
      <c r="N176" t="str">
        <f t="shared" si="4"/>
        <v>No</v>
      </c>
      <c r="O176">
        <f>COUNTIF(C:C,"&lt;0")</f>
        <v>0</v>
      </c>
      <c r="P176" t="e">
        <f>SUMIF(#REF!,"&gt;"&amp;AVERAGE(#REF!))</f>
        <v>#REF!</v>
      </c>
      <c r="Q176">
        <f t="shared" si="5"/>
        <v>27.565026697177728</v>
      </c>
      <c r="R176" t="str">
        <f>CONCATENATE("ID-",A176,"-",E176)</f>
        <v>ID-10669-Sightseeing</v>
      </c>
      <c r="S176">
        <f>INDEX(B:B,MATCH(A176,A:A,0))</f>
        <v>0</v>
      </c>
      <c r="T176" t="str">
        <f>IF(OR(B176&gt;0,C176&gt;0),"Acceptable","Check")</f>
        <v>Acceptable</v>
      </c>
      <c r="U176">
        <f>COUNTIF(D:D, "Military - U.S. Army")</f>
        <v>23</v>
      </c>
      <c r="V176">
        <f>AVERAGEIF(C:C,"Fort Myer, Virginia", I:I)</f>
        <v>2</v>
      </c>
      <c r="W176">
        <v>2</v>
      </c>
      <c r="X176" t="str">
        <f>IFERROR(VLOOKUP("FlightNumber", A:D, 4, FALSE), "Flight Not Found")</f>
        <v>Flight Not Found</v>
      </c>
      <c r="Y176" t="str" cm="1">
        <f t="array" ref="Y176">IF(AND(B:B &gt; TIME(6, 0, 0), B:B &lt;= TIME(18, 0, 0)), "Day", "Night")</f>
        <v>Night</v>
      </c>
      <c r="Z176">
        <f>COUNTIFS(D:D, "Military - U.S. Army", C:C, "Fort Myer, Virginia")</f>
        <v>1</v>
      </c>
    </row>
    <row r="177" spans="1:26" x14ac:dyDescent="0.2">
      <c r="A177">
        <v>10682</v>
      </c>
      <c r="B177" t="s">
        <v>577</v>
      </c>
      <c r="C177" t="s">
        <v>578</v>
      </c>
      <c r="D177" t="s">
        <v>579</v>
      </c>
      <c r="E177" t="s">
        <v>580</v>
      </c>
      <c r="F177" t="s">
        <v>581</v>
      </c>
      <c r="G177" t="s">
        <v>582</v>
      </c>
      <c r="H177" t="s">
        <v>583</v>
      </c>
      <c r="I177">
        <v>4</v>
      </c>
      <c r="J177">
        <v>4</v>
      </c>
      <c r="K177">
        <v>0</v>
      </c>
      <c r="L177" t="s">
        <v>584</v>
      </c>
      <c r="M177">
        <f>SUM(B177,C177)</f>
        <v>0</v>
      </c>
      <c r="N177" t="str">
        <f t="shared" si="4"/>
        <v>No</v>
      </c>
      <c r="O177">
        <f>COUNTIF(C:C,"&lt;0")</f>
        <v>0</v>
      </c>
      <c r="P177" t="e">
        <f>SUMIF(#REF!,"&gt;"&amp;AVERAGE(#REF!))</f>
        <v>#REF!</v>
      </c>
      <c r="Q177">
        <f t="shared" si="5"/>
        <v>27.565026697177728</v>
      </c>
      <c r="R177" t="str">
        <f>CONCATENATE("ID-",A177,"-",E177)</f>
        <v>ID-10682-Los Angeles - Phoenix - El Paso</v>
      </c>
      <c r="S177" t="str">
        <f>INDEX(B:B,MATCH(A177,A:A,0))</f>
        <v>09:18</v>
      </c>
      <c r="T177" t="str">
        <f>IF(OR(B177&gt;0,C177&gt;0),"Acceptable","Check")</f>
        <v>Acceptable</v>
      </c>
      <c r="U177">
        <f>COUNTIF(D:D, "Military - U.S. Army")</f>
        <v>23</v>
      </c>
      <c r="V177">
        <f>AVERAGEIF(C:C,"Fort Myer, Virginia", I:I)</f>
        <v>2</v>
      </c>
      <c r="W177">
        <v>1</v>
      </c>
      <c r="X177" t="str">
        <f>IFERROR(VLOOKUP("FlightNumber", A:D, 4, FALSE), "Flight Not Found")</f>
        <v>Flight Not Found</v>
      </c>
      <c r="Y177" t="str" cm="1">
        <f t="array" ref="Y177">IF(AND(B:B &gt; TIME(6, 0, 0), B:B &lt;= TIME(18, 0, 0)), "Day", "Night")</f>
        <v>Night</v>
      </c>
      <c r="Z177">
        <f>COUNTIFS(D:D, "Military - U.S. Army", C:C, "Fort Myer, Virginia")</f>
        <v>1</v>
      </c>
    </row>
    <row r="178" spans="1:26" x14ac:dyDescent="0.2">
      <c r="A178">
        <v>10704</v>
      </c>
      <c r="C178" t="s">
        <v>585</v>
      </c>
      <c r="D178" t="s">
        <v>586</v>
      </c>
      <c r="E178" t="s">
        <v>587</v>
      </c>
      <c r="F178" t="s">
        <v>588</v>
      </c>
      <c r="G178" t="s">
        <v>589</v>
      </c>
      <c r="H178" t="s">
        <v>590</v>
      </c>
      <c r="I178">
        <v>6</v>
      </c>
      <c r="J178">
        <v>6</v>
      </c>
      <c r="K178">
        <v>0</v>
      </c>
      <c r="L178" t="s">
        <v>591</v>
      </c>
      <c r="M178">
        <f>SUM(B178,C178)</f>
        <v>0</v>
      </c>
      <c r="N178" t="str">
        <f t="shared" si="4"/>
        <v>No</v>
      </c>
      <c r="O178">
        <f>COUNTIF(C:C,"&lt;0")</f>
        <v>0</v>
      </c>
      <c r="P178" t="e">
        <f>SUMIF(#REF!,"&gt;"&amp;AVERAGE(#REF!))</f>
        <v>#REF!</v>
      </c>
      <c r="Q178">
        <f t="shared" si="5"/>
        <v>27.565026697177728</v>
      </c>
      <c r="R178" t="str">
        <f>CONCATENATE("ID-",A178,"-",E178)</f>
        <v>ID-10704-San Diego - Phoenix</v>
      </c>
      <c r="S178">
        <f>INDEX(B:B,MATCH(A178,A:A,0))</f>
        <v>0</v>
      </c>
      <c r="T178" t="str">
        <f>IF(OR(B178&gt;0,C178&gt;0),"Acceptable","Check")</f>
        <v>Acceptable</v>
      </c>
      <c r="U178">
        <f>COUNTIF(D:D, "Military - U.S. Army")</f>
        <v>23</v>
      </c>
      <c r="V178">
        <f>AVERAGEIF(C:C,"Fort Myer, Virginia", I:I)</f>
        <v>2</v>
      </c>
      <c r="W178">
        <v>5</v>
      </c>
      <c r="X178" t="str">
        <f>IFERROR(VLOOKUP("FlightNumber", A:D, 4, FALSE), "Flight Not Found")</f>
        <v>Flight Not Found</v>
      </c>
      <c r="Y178" t="str" cm="1">
        <f t="array" ref="Y178">IF(AND(B:B &gt; TIME(6, 0, 0), B:B &lt;= TIME(18, 0, 0)), "Day", "Night")</f>
        <v>Night</v>
      </c>
      <c r="Z178">
        <f>COUNTIFS(D:D, "Military - U.S. Army", C:C, "Fort Myer, Virginia")</f>
        <v>1</v>
      </c>
    </row>
    <row r="179" spans="1:26" x14ac:dyDescent="0.2">
      <c r="A179">
        <v>10731</v>
      </c>
      <c r="C179" t="s">
        <v>592</v>
      </c>
      <c r="D179" t="s">
        <v>593</v>
      </c>
      <c r="F179" t="s">
        <v>594</v>
      </c>
      <c r="G179" t="s">
        <v>595</v>
      </c>
      <c r="I179">
        <v>2</v>
      </c>
      <c r="J179">
        <v>2</v>
      </c>
      <c r="K179">
        <v>0</v>
      </c>
      <c r="M179">
        <f>SUM(B179,C179)</f>
        <v>0</v>
      </c>
      <c r="N179" t="str">
        <f t="shared" si="4"/>
        <v>No</v>
      </c>
      <c r="O179">
        <f>COUNTIF(C:C,"&lt;0")</f>
        <v>0</v>
      </c>
      <c r="P179" t="e">
        <f>SUMIF(#REF!,"&gt;"&amp;AVERAGE(#REF!))</f>
        <v>#REF!</v>
      </c>
      <c r="Q179">
        <f t="shared" si="5"/>
        <v>27.565026697177728</v>
      </c>
      <c r="R179" t="str">
        <f>CONCATENATE("ID-",A179,"-",E179)</f>
        <v>ID-10731-</v>
      </c>
      <c r="S179">
        <f>INDEX(B:B,MATCH(A179,A:A,0))</f>
        <v>0</v>
      </c>
      <c r="T179" t="str">
        <f>IF(OR(B179&gt;0,C179&gt;0),"Acceptable","Check")</f>
        <v>Acceptable</v>
      </c>
      <c r="U179">
        <f>COUNTIF(D:D, "Military - U.S. Army")</f>
        <v>23</v>
      </c>
      <c r="V179">
        <f>AVERAGEIF(C:C,"Fort Myer, Virginia", I:I)</f>
        <v>2</v>
      </c>
      <c r="W179">
        <v>4</v>
      </c>
      <c r="X179" t="str">
        <f>IFERROR(VLOOKUP("FlightNumber", A:D, 4, FALSE), "Flight Not Found")</f>
        <v>Flight Not Found</v>
      </c>
      <c r="Y179" t="str" cm="1">
        <f t="array" ref="Y179">IF(AND(B:B &gt; TIME(6, 0, 0), B:B &lt;= TIME(18, 0, 0)), "Day", "Night")</f>
        <v>Night</v>
      </c>
      <c r="Z179">
        <f>COUNTIFS(D:D, "Military - U.S. Army", C:C, "Fort Myer, Virginia")</f>
        <v>1</v>
      </c>
    </row>
    <row r="180" spans="1:26" x14ac:dyDescent="0.2">
      <c r="A180">
        <v>10735</v>
      </c>
      <c r="C180" t="s">
        <v>596</v>
      </c>
      <c r="D180" t="s">
        <v>168</v>
      </c>
      <c r="F180" t="s">
        <v>597</v>
      </c>
      <c r="G180" t="s">
        <v>598</v>
      </c>
      <c r="I180">
        <v>5</v>
      </c>
      <c r="J180">
        <v>4</v>
      </c>
      <c r="K180">
        <v>0</v>
      </c>
      <c r="M180">
        <f>SUM(B180,C180)</f>
        <v>0</v>
      </c>
      <c r="N180" t="str">
        <f t="shared" si="4"/>
        <v>No</v>
      </c>
      <c r="O180">
        <f>COUNTIF(C:C,"&lt;0")</f>
        <v>0</v>
      </c>
      <c r="P180" t="e">
        <f>SUMIF(#REF!,"&gt;"&amp;AVERAGE(#REF!))</f>
        <v>#REF!</v>
      </c>
      <c r="Q180">
        <f t="shared" si="5"/>
        <v>27.565026697177728</v>
      </c>
      <c r="R180" t="str">
        <f>CONCATENATE("ID-",A180,"-",E180)</f>
        <v>ID-10735-</v>
      </c>
      <c r="S180">
        <f>INDEX(B:B,MATCH(A180,A:A,0))</f>
        <v>0</v>
      </c>
      <c r="T180" t="str">
        <f>IF(OR(B180&gt;0,C180&gt;0),"Acceptable","Check")</f>
        <v>Acceptable</v>
      </c>
      <c r="U180">
        <f>COUNTIF(D:D, "Military - U.S. Army")</f>
        <v>23</v>
      </c>
      <c r="V180">
        <f>AVERAGEIF(C:C,"Fort Myer, Virginia", I:I)</f>
        <v>2</v>
      </c>
      <c r="W180">
        <v>25</v>
      </c>
      <c r="X180" t="str">
        <f>IFERROR(VLOOKUP("FlightNumber", A:D, 4, FALSE), "Flight Not Found")</f>
        <v>Flight Not Found</v>
      </c>
      <c r="Y180" t="str" cm="1">
        <f t="array" ref="Y180">IF(AND(B:B &gt; TIME(6, 0, 0), B:B &lt;= TIME(18, 0, 0)), "Day", "Night")</f>
        <v>Night</v>
      </c>
      <c r="Z180">
        <f>COUNTIFS(D:D, "Military - U.S. Army", C:C, "Fort Myer, Virginia")</f>
        <v>1</v>
      </c>
    </row>
    <row r="181" spans="1:26" x14ac:dyDescent="0.2">
      <c r="A181">
        <v>10754</v>
      </c>
      <c r="C181" t="s">
        <v>599</v>
      </c>
      <c r="D181" t="s">
        <v>600</v>
      </c>
      <c r="E181" t="s">
        <v>601</v>
      </c>
      <c r="F181" t="s">
        <v>602</v>
      </c>
      <c r="G181" t="s">
        <v>603</v>
      </c>
      <c r="I181">
        <v>5</v>
      </c>
      <c r="J181">
        <v>2</v>
      </c>
      <c r="K181">
        <v>0</v>
      </c>
      <c r="L181" t="s">
        <v>604</v>
      </c>
      <c r="M181">
        <f>SUM(B181,C181)</f>
        <v>0</v>
      </c>
      <c r="N181" t="str">
        <f t="shared" si="4"/>
        <v>No</v>
      </c>
      <c r="O181">
        <f>COUNTIF(C:C,"&lt;0")</f>
        <v>0</v>
      </c>
      <c r="P181" t="e">
        <f>SUMIF(#REF!,"&gt;"&amp;AVERAGE(#REF!))</f>
        <v>#REF!</v>
      </c>
      <c r="Q181">
        <f t="shared" si="5"/>
        <v>27.565026697177728</v>
      </c>
      <c r="R181" t="str">
        <f>CONCATENATE("ID-",A181,"-",E181)</f>
        <v>ID-10754-Santiago de Cuba - Havana</v>
      </c>
      <c r="S181">
        <f>INDEX(B:B,MATCH(A181,A:A,0))</f>
        <v>0</v>
      </c>
      <c r="T181" t="str">
        <f>IF(OR(B181&gt;0,C181&gt;0),"Acceptable","Check")</f>
        <v>Acceptable</v>
      </c>
      <c r="U181">
        <f>COUNTIF(D:D, "Military - U.S. Army")</f>
        <v>23</v>
      </c>
      <c r="V181">
        <f>AVERAGEIF(C:C,"Fort Myer, Virginia", I:I)</f>
        <v>2</v>
      </c>
      <c r="W181">
        <v>1</v>
      </c>
      <c r="X181" t="str">
        <f>IFERROR(VLOOKUP("FlightNumber", A:D, 4, FALSE), "Flight Not Found")</f>
        <v>Flight Not Found</v>
      </c>
      <c r="Y181" t="str" cm="1">
        <f t="array" ref="Y181">IF(AND(B:B &gt; TIME(6, 0, 0), B:B &lt;= TIME(18, 0, 0)), "Day", "Night")</f>
        <v>Night</v>
      </c>
      <c r="Z181">
        <f>COUNTIFS(D:D, "Military - U.S. Army", C:C, "Fort Myer, Virginia")</f>
        <v>1</v>
      </c>
    </row>
    <row r="182" spans="1:26" x14ac:dyDescent="0.2">
      <c r="A182">
        <v>10758</v>
      </c>
      <c r="C182" t="s">
        <v>167</v>
      </c>
      <c r="D182" t="s">
        <v>168</v>
      </c>
      <c r="F182" t="s">
        <v>153</v>
      </c>
      <c r="G182" t="s">
        <v>605</v>
      </c>
      <c r="I182">
        <v>2</v>
      </c>
      <c r="J182">
        <v>1</v>
      </c>
      <c r="K182">
        <v>0</v>
      </c>
      <c r="M182">
        <f>SUM(B182,C182)</f>
        <v>0</v>
      </c>
      <c r="N182" t="str">
        <f t="shared" si="4"/>
        <v>No</v>
      </c>
      <c r="O182">
        <f>COUNTIF(C:C,"&lt;0")</f>
        <v>0</v>
      </c>
      <c r="P182" t="e">
        <f>SUMIF(#REF!,"&gt;"&amp;AVERAGE(#REF!))</f>
        <v>#REF!</v>
      </c>
      <c r="Q182">
        <f t="shared" si="5"/>
        <v>27.565026697177728</v>
      </c>
      <c r="R182" t="str">
        <f>CONCATENATE("ID-",A182,"-",E182)</f>
        <v>ID-10758-</v>
      </c>
      <c r="S182">
        <f>INDEX(B:B,MATCH(A182,A:A,0))</f>
        <v>0</v>
      </c>
      <c r="T182" t="str">
        <f>IF(OR(B182&gt;0,C182&gt;0),"Acceptable","Check")</f>
        <v>Acceptable</v>
      </c>
      <c r="U182">
        <f>COUNTIF(D:D, "Military - U.S. Army")</f>
        <v>23</v>
      </c>
      <c r="V182">
        <f>AVERAGEIF(C:C,"Fort Myer, Virginia", I:I)</f>
        <v>2</v>
      </c>
      <c r="W182">
        <v>2</v>
      </c>
      <c r="X182" t="str">
        <f>IFERROR(VLOOKUP("FlightNumber", A:D, 4, FALSE), "Flight Not Found")</f>
        <v>Flight Not Found</v>
      </c>
      <c r="Y182" t="str" cm="1">
        <f t="array" ref="Y182">IF(AND(B:B &gt; TIME(6, 0, 0), B:B &lt;= TIME(18, 0, 0)), "Day", "Night")</f>
        <v>Night</v>
      </c>
      <c r="Z182">
        <f>COUNTIFS(D:D, "Military - U.S. Army", C:C, "Fort Myer, Virginia")</f>
        <v>1</v>
      </c>
    </row>
    <row r="183" spans="1:26" x14ac:dyDescent="0.2">
      <c r="A183">
        <v>10761</v>
      </c>
      <c r="C183" t="s">
        <v>606</v>
      </c>
      <c r="D183" t="s">
        <v>298</v>
      </c>
      <c r="F183" t="s">
        <v>365</v>
      </c>
      <c r="G183" t="s">
        <v>607</v>
      </c>
      <c r="H183" t="s">
        <v>608</v>
      </c>
      <c r="I183">
        <v>13</v>
      </c>
      <c r="J183">
        <v>7</v>
      </c>
      <c r="K183">
        <v>0</v>
      </c>
      <c r="L183" t="s">
        <v>609</v>
      </c>
      <c r="M183">
        <f>SUM(B183,C183)</f>
        <v>0</v>
      </c>
      <c r="N183" t="str">
        <f t="shared" si="4"/>
        <v>No</v>
      </c>
      <c r="O183">
        <f>COUNTIF(C:C,"&lt;0")</f>
        <v>0</v>
      </c>
      <c r="P183" t="e">
        <f>SUMIF(#REF!,"&gt;"&amp;AVERAGE(#REF!))</f>
        <v>#REF!</v>
      </c>
      <c r="Q183">
        <f t="shared" si="5"/>
        <v>27.565026697177728</v>
      </c>
      <c r="R183" t="str">
        <f>CONCATENATE("ID-",A183,"-",E183)</f>
        <v>ID-10761-</v>
      </c>
      <c r="S183">
        <f>INDEX(B:B,MATCH(A183,A:A,0))</f>
        <v>0</v>
      </c>
      <c r="T183" t="str">
        <f>IF(OR(B183&gt;0,C183&gt;0),"Acceptable","Check")</f>
        <v>Acceptable</v>
      </c>
      <c r="U183">
        <f>COUNTIF(D:D, "Military - U.S. Army")</f>
        <v>23</v>
      </c>
      <c r="V183">
        <f>AVERAGEIF(C:C,"Fort Myer, Virginia", I:I)</f>
        <v>2</v>
      </c>
      <c r="W183">
        <v>4</v>
      </c>
      <c r="X183" t="str">
        <f>IFERROR(VLOOKUP("FlightNumber", A:D, 4, FALSE), "Flight Not Found")</f>
        <v>Flight Not Found</v>
      </c>
      <c r="Y183" t="str" cm="1">
        <f t="array" ref="Y183">IF(AND(B:B &gt; TIME(6, 0, 0), B:B &lt;= TIME(18, 0, 0)), "Day", "Night")</f>
        <v>Night</v>
      </c>
      <c r="Z183">
        <f>COUNTIFS(D:D, "Military - U.S. Army", C:C, "Fort Myer, Virginia")</f>
        <v>1</v>
      </c>
    </row>
    <row r="184" spans="1:26" x14ac:dyDescent="0.2">
      <c r="A184">
        <v>10768</v>
      </c>
      <c r="C184" t="s">
        <v>610</v>
      </c>
      <c r="D184" t="s">
        <v>611</v>
      </c>
      <c r="E184" t="s">
        <v>612</v>
      </c>
      <c r="F184" t="s">
        <v>613</v>
      </c>
      <c r="G184" t="s">
        <v>614</v>
      </c>
      <c r="H184" t="s">
        <v>615</v>
      </c>
      <c r="I184">
        <v>8</v>
      </c>
      <c r="J184">
        <v>1</v>
      </c>
      <c r="K184">
        <v>0</v>
      </c>
      <c r="L184" t="s">
        <v>616</v>
      </c>
      <c r="M184">
        <f>SUM(B184,C184)</f>
        <v>0</v>
      </c>
      <c r="N184" t="str">
        <f t="shared" si="4"/>
        <v>No</v>
      </c>
      <c r="O184">
        <f>COUNTIF(C:C,"&lt;0")</f>
        <v>0</v>
      </c>
      <c r="P184" t="e">
        <f>SUMIF(#REF!,"&gt;"&amp;AVERAGE(#REF!))</f>
        <v>#REF!</v>
      </c>
      <c r="Q184">
        <f t="shared" si="5"/>
        <v>27.565026697177728</v>
      </c>
      <c r="R184" t="str">
        <f>CONCATENATE("ID-",A184,"-",E184)</f>
        <v>ID-10768-St. Paul - Minneapolis</v>
      </c>
      <c r="S184">
        <f>INDEX(B:B,MATCH(A184,A:A,0))</f>
        <v>0</v>
      </c>
      <c r="T184" t="str">
        <f>IF(OR(B184&gt;0,C184&gt;0),"Acceptable","Check")</f>
        <v>Acceptable</v>
      </c>
      <c r="U184">
        <f>COUNTIF(D:D, "Military - U.S. Army")</f>
        <v>23</v>
      </c>
      <c r="V184">
        <f>AVERAGEIF(C:C,"Fort Myer, Virginia", I:I)</f>
        <v>2</v>
      </c>
      <c r="W184">
        <v>1</v>
      </c>
      <c r="X184" t="str">
        <f>IFERROR(VLOOKUP("FlightNumber", A:D, 4, FALSE), "Flight Not Found")</f>
        <v>Flight Not Found</v>
      </c>
      <c r="Y184" t="str" cm="1">
        <f t="array" ref="Y184">IF(AND(B:B &gt; TIME(6, 0, 0), B:B &lt;= TIME(18, 0, 0)), "Day", "Night")</f>
        <v>Night</v>
      </c>
      <c r="Z184">
        <f>COUNTIFS(D:D, "Military - U.S. Army", C:C, "Fort Myer, Virginia")</f>
        <v>1</v>
      </c>
    </row>
    <row r="185" spans="1:26" x14ac:dyDescent="0.2">
      <c r="A185">
        <v>10773</v>
      </c>
      <c r="C185" t="s">
        <v>617</v>
      </c>
      <c r="D185" t="s">
        <v>618</v>
      </c>
      <c r="F185" t="s">
        <v>619</v>
      </c>
      <c r="G185" t="s">
        <v>620</v>
      </c>
      <c r="H185" t="s">
        <v>621</v>
      </c>
      <c r="I185">
        <v>5</v>
      </c>
      <c r="J185">
        <v>5</v>
      </c>
      <c r="K185">
        <v>0</v>
      </c>
      <c r="L185" t="s">
        <v>622</v>
      </c>
      <c r="M185">
        <f>SUM(B185,C185)</f>
        <v>0</v>
      </c>
      <c r="N185" t="str">
        <f t="shared" si="4"/>
        <v>No</v>
      </c>
      <c r="O185">
        <f>COUNTIF(C:C,"&lt;0")</f>
        <v>0</v>
      </c>
      <c r="P185" t="e">
        <f>SUMIF(#REF!,"&gt;"&amp;AVERAGE(#REF!))</f>
        <v>#REF!</v>
      </c>
      <c r="Q185">
        <f t="shared" si="5"/>
        <v>27.565026697177728</v>
      </c>
      <c r="R185" t="str">
        <f>CONCATENATE("ID-",A185,"-",E185)</f>
        <v>ID-10773-</v>
      </c>
      <c r="S185">
        <f>INDEX(B:B,MATCH(A185,A:A,0))</f>
        <v>0</v>
      </c>
      <c r="T185" t="str">
        <f>IF(OR(B185&gt;0,C185&gt;0),"Acceptable","Check")</f>
        <v>Acceptable</v>
      </c>
      <c r="U185">
        <f>COUNTIF(D:D, "Military - U.S. Army")</f>
        <v>23</v>
      </c>
      <c r="V185">
        <f>AVERAGEIF(C:C,"Fort Myer, Virginia", I:I)</f>
        <v>2</v>
      </c>
      <c r="W185">
        <v>1</v>
      </c>
      <c r="X185" t="str">
        <f>IFERROR(VLOOKUP("FlightNumber", A:D, 4, FALSE), "Flight Not Found")</f>
        <v>Flight Not Found</v>
      </c>
      <c r="Y185" t="str" cm="1">
        <f t="array" ref="Y185">IF(AND(B:B &gt; TIME(6, 0, 0), B:B &lt;= TIME(18, 0, 0)), "Day", "Night")</f>
        <v>Night</v>
      </c>
      <c r="Z185">
        <f>COUNTIFS(D:D, "Military - U.S. Army", C:C, "Fort Myer, Virginia")</f>
        <v>1</v>
      </c>
    </row>
    <row r="186" spans="1:26" x14ac:dyDescent="0.2">
      <c r="A186">
        <v>10773</v>
      </c>
      <c r="C186" t="s">
        <v>623</v>
      </c>
      <c r="D186" t="s">
        <v>528</v>
      </c>
      <c r="F186" t="s">
        <v>530</v>
      </c>
      <c r="I186">
        <v>1</v>
      </c>
      <c r="J186">
        <v>1</v>
      </c>
      <c r="K186">
        <v>0</v>
      </c>
      <c r="M186">
        <f>SUM(B186,C186)</f>
        <v>0</v>
      </c>
      <c r="N186" t="str">
        <f t="shared" si="4"/>
        <v>No</v>
      </c>
      <c r="O186">
        <f>COUNTIF(C:C,"&lt;0")</f>
        <v>0</v>
      </c>
      <c r="P186" t="e">
        <f>SUMIF(#REF!,"&gt;"&amp;AVERAGE(#REF!))</f>
        <v>#REF!</v>
      </c>
      <c r="Q186">
        <f t="shared" si="5"/>
        <v>27.565026697177728</v>
      </c>
      <c r="R186" t="str">
        <f>CONCATENATE("ID-",A186,"-",E186)</f>
        <v>ID-10773-</v>
      </c>
      <c r="S186">
        <f>INDEX(B:B,MATCH(A186,A:A,0))</f>
        <v>0</v>
      </c>
      <c r="T186" t="str">
        <f>IF(OR(B186&gt;0,C186&gt;0),"Acceptable","Check")</f>
        <v>Acceptable</v>
      </c>
      <c r="U186">
        <f>COUNTIF(D:D, "Military - U.S. Army")</f>
        <v>23</v>
      </c>
      <c r="V186">
        <f>AVERAGEIF(C:C,"Fort Myer, Virginia", I:I)</f>
        <v>2</v>
      </c>
      <c r="W186">
        <v>6</v>
      </c>
      <c r="X186" t="str">
        <f>IFERROR(VLOOKUP("FlightNumber", A:D, 4, FALSE), "Flight Not Found")</f>
        <v>Flight Not Found</v>
      </c>
      <c r="Y186" t="str" cm="1">
        <f t="array" ref="Y186">IF(AND(B:B &gt; TIME(6, 0, 0), B:B &lt;= TIME(18, 0, 0)), "Day", "Night")</f>
        <v>Night</v>
      </c>
      <c r="Z186">
        <f>COUNTIFS(D:D, "Military - U.S. Army", C:C, "Fort Myer, Virginia")</f>
        <v>1</v>
      </c>
    </row>
    <row r="187" spans="1:26" x14ac:dyDescent="0.2">
      <c r="A187">
        <v>10816</v>
      </c>
      <c r="C187" t="s">
        <v>624</v>
      </c>
      <c r="D187" t="s">
        <v>625</v>
      </c>
      <c r="F187" t="s">
        <v>626</v>
      </c>
      <c r="G187" t="s">
        <v>627</v>
      </c>
      <c r="I187">
        <v>4</v>
      </c>
      <c r="J187">
        <v>4</v>
      </c>
      <c r="K187">
        <v>0</v>
      </c>
      <c r="M187">
        <f>SUM(B187,C187)</f>
        <v>0</v>
      </c>
      <c r="N187" t="str">
        <f t="shared" si="4"/>
        <v>No</v>
      </c>
      <c r="O187">
        <f>COUNTIF(C:C,"&lt;0")</f>
        <v>0</v>
      </c>
      <c r="P187" t="e">
        <f>SUMIF(#REF!,"&gt;"&amp;AVERAGE(#REF!))</f>
        <v>#REF!</v>
      </c>
      <c r="Q187">
        <f t="shared" si="5"/>
        <v>27.565026697177728</v>
      </c>
      <c r="R187" t="str">
        <f>CONCATENATE("ID-",A187,"-",E187)</f>
        <v>ID-10816-</v>
      </c>
      <c r="S187">
        <f>INDEX(B:B,MATCH(A187,A:A,0))</f>
        <v>0</v>
      </c>
      <c r="T187" t="str">
        <f>IF(OR(B187&gt;0,C187&gt;0),"Acceptable","Check")</f>
        <v>Acceptable</v>
      </c>
      <c r="U187">
        <f>COUNTIF(D:D, "Military - U.S. Army")</f>
        <v>23</v>
      </c>
      <c r="V187">
        <f>AVERAGEIF(C:C,"Fort Myer, Virginia", I:I)</f>
        <v>2</v>
      </c>
      <c r="W187">
        <v>1</v>
      </c>
      <c r="X187" t="str">
        <f>IFERROR(VLOOKUP("FlightNumber", A:D, 4, FALSE), "Flight Not Found")</f>
        <v>Flight Not Found</v>
      </c>
      <c r="Y187" t="str" cm="1">
        <f t="array" ref="Y187">IF(AND(B:B &gt; TIME(6, 0, 0), B:B &lt;= TIME(18, 0, 0)), "Day", "Night")</f>
        <v>Night</v>
      </c>
      <c r="Z187">
        <f>COUNTIFS(D:D, "Military - U.S. Army", C:C, "Fort Myer, Virginia")</f>
        <v>1</v>
      </c>
    </row>
    <row r="188" spans="1:26" x14ac:dyDescent="0.2">
      <c r="A188">
        <v>10818</v>
      </c>
      <c r="C188" t="s">
        <v>628</v>
      </c>
      <c r="D188" t="s">
        <v>168</v>
      </c>
      <c r="F188" t="s">
        <v>153</v>
      </c>
      <c r="I188">
        <v>1</v>
      </c>
      <c r="J188">
        <v>1</v>
      </c>
      <c r="K188">
        <v>0</v>
      </c>
      <c r="M188">
        <f>SUM(B188,C188)</f>
        <v>0</v>
      </c>
      <c r="N188" t="str">
        <f t="shared" si="4"/>
        <v>No</v>
      </c>
      <c r="O188">
        <f>COUNTIF(C:C,"&lt;0")</f>
        <v>0</v>
      </c>
      <c r="P188" t="e">
        <f>SUMIF(#REF!,"&gt;"&amp;AVERAGE(#REF!))</f>
        <v>#REF!</v>
      </c>
      <c r="Q188">
        <f t="shared" si="5"/>
        <v>27.565026697177728</v>
      </c>
      <c r="R188" t="str">
        <f>CONCATENATE("ID-",A188,"-",E188)</f>
        <v>ID-10818-</v>
      </c>
      <c r="S188">
        <f>INDEX(B:B,MATCH(A188,A:A,0))</f>
        <v>0</v>
      </c>
      <c r="T188" t="str">
        <f>IF(OR(B188&gt;0,C188&gt;0),"Acceptable","Check")</f>
        <v>Acceptable</v>
      </c>
      <c r="U188">
        <f>COUNTIF(D:D, "Military - U.S. Army")</f>
        <v>23</v>
      </c>
      <c r="V188">
        <f>AVERAGEIF(C:C,"Fort Myer, Virginia", I:I)</f>
        <v>2</v>
      </c>
      <c r="W188">
        <v>22</v>
      </c>
      <c r="X188" t="str">
        <f>IFERROR(VLOOKUP("FlightNumber", A:D, 4, FALSE), "Flight Not Found")</f>
        <v>Flight Not Found</v>
      </c>
      <c r="Y188" t="str" cm="1">
        <f t="array" ref="Y188">IF(AND(B:B &gt; TIME(6, 0, 0), B:B &lt;= TIME(18, 0, 0)), "Day", "Night")</f>
        <v>Night</v>
      </c>
      <c r="Z188">
        <f>COUNTIFS(D:D, "Military - U.S. Army", C:C, "Fort Myer, Virginia")</f>
        <v>1</v>
      </c>
    </row>
    <row r="189" spans="1:26" x14ac:dyDescent="0.2">
      <c r="A189">
        <v>10829</v>
      </c>
      <c r="C189" t="s">
        <v>629</v>
      </c>
      <c r="D189" t="s">
        <v>630</v>
      </c>
      <c r="F189" t="s">
        <v>631</v>
      </c>
      <c r="G189" t="s">
        <v>632</v>
      </c>
      <c r="I189">
        <v>1</v>
      </c>
      <c r="J189">
        <v>1</v>
      </c>
      <c r="K189">
        <v>0</v>
      </c>
      <c r="M189">
        <f>SUM(B189,C189)</f>
        <v>0</v>
      </c>
      <c r="N189" t="str">
        <f t="shared" si="4"/>
        <v>No</v>
      </c>
      <c r="O189">
        <f>COUNTIF(C:C,"&lt;0")</f>
        <v>0</v>
      </c>
      <c r="P189" t="e">
        <f>SUMIF(#REF!,"&gt;"&amp;AVERAGE(#REF!))</f>
        <v>#REF!</v>
      </c>
      <c r="Q189">
        <f t="shared" si="5"/>
        <v>27.565026697177728</v>
      </c>
      <c r="R189" t="str">
        <f>CONCATENATE("ID-",A189,"-",E189)</f>
        <v>ID-10829-</v>
      </c>
      <c r="S189">
        <f>INDEX(B:B,MATCH(A189,A:A,0))</f>
        <v>0</v>
      </c>
      <c r="T189" t="str">
        <f>IF(OR(B189&gt;0,C189&gt;0),"Acceptable","Check")</f>
        <v>Acceptable</v>
      </c>
      <c r="U189">
        <f>COUNTIF(D:D, "Military - U.S. Army")</f>
        <v>23</v>
      </c>
      <c r="V189">
        <f>AVERAGEIF(C:C,"Fort Myer, Virginia", I:I)</f>
        <v>2</v>
      </c>
      <c r="W189">
        <v>36</v>
      </c>
      <c r="X189" t="str">
        <f>IFERROR(VLOOKUP("FlightNumber", A:D, 4, FALSE), "Flight Not Found")</f>
        <v>Flight Not Found</v>
      </c>
      <c r="Y189" t="str" cm="1">
        <f t="array" ref="Y189">IF(AND(B:B &gt; TIME(6, 0, 0), B:B &lt;= TIME(18, 0, 0)), "Day", "Night")</f>
        <v>Night</v>
      </c>
      <c r="Z189">
        <f>COUNTIFS(D:D, "Military - U.S. Army", C:C, "Fort Myer, Virginia")</f>
        <v>1</v>
      </c>
    </row>
    <row r="190" spans="1:26" x14ac:dyDescent="0.2">
      <c r="A190">
        <v>10829</v>
      </c>
      <c r="C190" t="s">
        <v>633</v>
      </c>
      <c r="D190" t="s">
        <v>347</v>
      </c>
      <c r="F190" t="s">
        <v>634</v>
      </c>
      <c r="G190" t="s">
        <v>635</v>
      </c>
      <c r="H190" t="s">
        <v>636</v>
      </c>
      <c r="I190">
        <v>5</v>
      </c>
      <c r="J190">
        <v>4</v>
      </c>
      <c r="K190">
        <v>0</v>
      </c>
      <c r="L190" t="s">
        <v>350</v>
      </c>
      <c r="M190">
        <f>SUM(B190,C190)</f>
        <v>0</v>
      </c>
      <c r="N190" t="str">
        <f t="shared" si="4"/>
        <v>No</v>
      </c>
      <c r="O190">
        <f>COUNTIF(C:C,"&lt;0")</f>
        <v>0</v>
      </c>
      <c r="P190" t="e">
        <f>SUMIF(#REF!,"&gt;"&amp;AVERAGE(#REF!))</f>
        <v>#REF!</v>
      </c>
      <c r="Q190">
        <f t="shared" si="5"/>
        <v>27.565026697177728</v>
      </c>
      <c r="R190" t="str">
        <f>CONCATENATE("ID-",A190,"-",E190)</f>
        <v>ID-10829-</v>
      </c>
      <c r="S190">
        <f>INDEX(B:B,MATCH(A190,A:A,0))</f>
        <v>0</v>
      </c>
      <c r="T190" t="str">
        <f>IF(OR(B190&gt;0,C190&gt;0),"Acceptable","Check")</f>
        <v>Acceptable</v>
      </c>
      <c r="U190">
        <f>COUNTIF(D:D, "Military - U.S. Army")</f>
        <v>23</v>
      </c>
      <c r="V190">
        <f>AVERAGEIF(C:C,"Fort Myer, Virginia", I:I)</f>
        <v>2</v>
      </c>
      <c r="W190">
        <v>12</v>
      </c>
      <c r="X190" t="str">
        <f>IFERROR(VLOOKUP("FlightNumber", A:D, 4, FALSE), "Flight Not Found")</f>
        <v>Flight Not Found</v>
      </c>
      <c r="Y190" t="str" cm="1">
        <f t="array" ref="Y190">IF(AND(B:B &gt; TIME(6, 0, 0), B:B &lt;= TIME(18, 0, 0)), "Day", "Night")</f>
        <v>Night</v>
      </c>
      <c r="Z190">
        <f>COUNTIFS(D:D, "Military - U.S. Army", C:C, "Fort Myer, Virginia")</f>
        <v>1</v>
      </c>
    </row>
    <row r="191" spans="1:26" x14ac:dyDescent="0.2">
      <c r="A191">
        <v>10838</v>
      </c>
      <c r="C191" t="s">
        <v>637</v>
      </c>
      <c r="D191" t="s">
        <v>638</v>
      </c>
      <c r="F191" t="s">
        <v>626</v>
      </c>
      <c r="G191" t="s">
        <v>639</v>
      </c>
      <c r="I191">
        <v>2</v>
      </c>
      <c r="J191">
        <v>1</v>
      </c>
      <c r="K191">
        <v>0</v>
      </c>
      <c r="L191" t="s">
        <v>640</v>
      </c>
      <c r="M191">
        <f>SUM(B191,C191)</f>
        <v>0</v>
      </c>
      <c r="N191" t="str">
        <f t="shared" si="4"/>
        <v>No</v>
      </c>
      <c r="O191">
        <f>COUNTIF(C:C,"&lt;0")</f>
        <v>0</v>
      </c>
      <c r="P191" t="e">
        <f>SUMIF(#REF!,"&gt;"&amp;AVERAGE(#REF!))</f>
        <v>#REF!</v>
      </c>
      <c r="Q191">
        <f t="shared" si="5"/>
        <v>27.565026697177728</v>
      </c>
      <c r="R191" t="str">
        <f>CONCATENATE("ID-",A191,"-",E191)</f>
        <v>ID-10838-</v>
      </c>
      <c r="S191">
        <f>INDEX(B:B,MATCH(A191,A:A,0))</f>
        <v>0</v>
      </c>
      <c r="T191" t="str">
        <f>IF(OR(B191&gt;0,C191&gt;0),"Acceptable","Check")</f>
        <v>Acceptable</v>
      </c>
      <c r="U191">
        <f>COUNTIF(D:D, "Military - U.S. Army")</f>
        <v>23</v>
      </c>
      <c r="V191">
        <f>AVERAGEIF(C:C,"Fort Myer, Virginia", I:I)</f>
        <v>2</v>
      </c>
      <c r="W191">
        <v>1</v>
      </c>
      <c r="X191" t="str">
        <f>IFERROR(VLOOKUP("FlightNumber", A:D, 4, FALSE), "Flight Not Found")</f>
        <v>Flight Not Found</v>
      </c>
      <c r="Y191" t="str" cm="1">
        <f t="array" ref="Y191">IF(AND(B:B &gt; TIME(6, 0, 0), B:B &lt;= TIME(18, 0, 0)), "Day", "Night")</f>
        <v>Night</v>
      </c>
      <c r="Z191">
        <f>COUNTIFS(D:D, "Military - U.S. Army", C:C, "Fort Myer, Virginia")</f>
        <v>1</v>
      </c>
    </row>
    <row r="192" spans="1:26" x14ac:dyDescent="0.2">
      <c r="A192">
        <v>10839</v>
      </c>
      <c r="B192" t="s">
        <v>641</v>
      </c>
      <c r="C192" t="s">
        <v>642</v>
      </c>
      <c r="D192" t="s">
        <v>643</v>
      </c>
      <c r="E192" t="s">
        <v>644</v>
      </c>
      <c r="F192" t="s">
        <v>573</v>
      </c>
      <c r="G192" t="s">
        <v>645</v>
      </c>
      <c r="H192" t="s">
        <v>615</v>
      </c>
      <c r="I192">
        <v>8</v>
      </c>
      <c r="J192">
        <v>8</v>
      </c>
      <c r="K192">
        <v>0</v>
      </c>
      <c r="L192" t="s">
        <v>646</v>
      </c>
      <c r="M192">
        <f>SUM(B192,C192)</f>
        <v>0</v>
      </c>
      <c r="N192" t="str">
        <f t="shared" si="4"/>
        <v>No</v>
      </c>
      <c r="O192">
        <f>COUNTIF(C:C,"&lt;0")</f>
        <v>0</v>
      </c>
      <c r="P192" t="e">
        <f>SUMIF(#REF!,"&gt;"&amp;AVERAGE(#REF!))</f>
        <v>#REF!</v>
      </c>
      <c r="Q192">
        <f t="shared" si="5"/>
        <v>27.565026697177728</v>
      </c>
      <c r="R192" t="str">
        <f>CONCATENATE("ID-",A192,"-",E192)</f>
        <v>ID-10839-Albuquerque - Los Angeles</v>
      </c>
      <c r="S192" t="str">
        <f>INDEX(B:B,MATCH(A192,A:A,0))</f>
        <v>c: 1:00</v>
      </c>
      <c r="T192" t="str">
        <f>IF(OR(B192&gt;0,C192&gt;0),"Acceptable","Check")</f>
        <v>Acceptable</v>
      </c>
      <c r="U192">
        <f>COUNTIF(D:D, "Military - U.S. Army")</f>
        <v>23</v>
      </c>
      <c r="V192">
        <f>AVERAGEIF(C:C,"Fort Myer, Virginia", I:I)</f>
        <v>2</v>
      </c>
      <c r="W192">
        <v>1</v>
      </c>
      <c r="X192" t="str">
        <f>IFERROR(VLOOKUP("FlightNumber", A:D, 4, FALSE), "Flight Not Found")</f>
        <v>Flight Not Found</v>
      </c>
      <c r="Y192" t="str" cm="1">
        <f t="array" ref="Y192">IF(AND(B:B &gt; TIME(6, 0, 0), B:B &lt;= TIME(18, 0, 0)), "Day", "Night")</f>
        <v>Night</v>
      </c>
      <c r="Z192">
        <f>COUNTIFS(D:D, "Military - U.S. Army", C:C, "Fort Myer, Virginia")</f>
        <v>1</v>
      </c>
    </row>
    <row r="193" spans="1:26" x14ac:dyDescent="0.2">
      <c r="A193">
        <v>10842</v>
      </c>
      <c r="C193" t="s">
        <v>647</v>
      </c>
      <c r="D193" t="s">
        <v>298</v>
      </c>
      <c r="E193" t="s">
        <v>648</v>
      </c>
      <c r="F193" t="s">
        <v>649</v>
      </c>
      <c r="G193" t="s">
        <v>650</v>
      </c>
      <c r="H193" t="s">
        <v>651</v>
      </c>
      <c r="I193">
        <v>5</v>
      </c>
      <c r="J193">
        <v>3</v>
      </c>
      <c r="K193">
        <v>0</v>
      </c>
      <c r="L193" t="s">
        <v>652</v>
      </c>
      <c r="M193">
        <f>SUM(B193,C193)</f>
        <v>0</v>
      </c>
      <c r="N193" t="str">
        <f t="shared" si="4"/>
        <v>No</v>
      </c>
      <c r="O193">
        <f>COUNTIF(C:C,"&lt;0")</f>
        <v>0</v>
      </c>
      <c r="P193" t="e">
        <f>SUMIF(#REF!,"&gt;"&amp;AVERAGE(#REF!))</f>
        <v>#REF!</v>
      </c>
      <c r="Q193">
        <f t="shared" si="5"/>
        <v>27.565026697177728</v>
      </c>
      <c r="R193" t="str">
        <f>CONCATENATE("ID-",A193,"-",E193)</f>
        <v>ID-10842-London, England - India</v>
      </c>
      <c r="S193">
        <f>INDEX(B:B,MATCH(A193,A:A,0))</f>
        <v>0</v>
      </c>
      <c r="T193" t="str">
        <f>IF(OR(B193&gt;0,C193&gt;0),"Acceptable","Check")</f>
        <v>Acceptable</v>
      </c>
      <c r="U193">
        <f>COUNTIF(D:D, "Military - U.S. Army")</f>
        <v>23</v>
      </c>
      <c r="V193">
        <f>AVERAGEIF(C:C,"Fort Myer, Virginia", I:I)</f>
        <v>2</v>
      </c>
      <c r="W193">
        <v>1</v>
      </c>
      <c r="X193" t="str">
        <f>IFERROR(VLOOKUP("FlightNumber", A:D, 4, FALSE), "Flight Not Found")</f>
        <v>Flight Not Found</v>
      </c>
      <c r="Y193" t="str" cm="1">
        <f t="array" ref="Y193">IF(AND(B:B &gt; TIME(6, 0, 0), B:B &lt;= TIME(18, 0, 0)), "Day", "Night")</f>
        <v>Night</v>
      </c>
      <c r="Z193">
        <f>COUNTIFS(D:D, "Military - U.S. Army", C:C, "Fort Myer, Virginia")</f>
        <v>1</v>
      </c>
    </row>
    <row r="194" spans="1:26" x14ac:dyDescent="0.2">
      <c r="A194">
        <v>10853</v>
      </c>
      <c r="C194" t="s">
        <v>653</v>
      </c>
      <c r="D194" t="s">
        <v>168</v>
      </c>
      <c r="F194" t="s">
        <v>654</v>
      </c>
      <c r="G194" t="s">
        <v>655</v>
      </c>
      <c r="H194" t="s">
        <v>656</v>
      </c>
      <c r="I194">
        <v>5</v>
      </c>
      <c r="J194">
        <v>5</v>
      </c>
      <c r="K194">
        <v>0</v>
      </c>
      <c r="L194" t="s">
        <v>657</v>
      </c>
      <c r="M194">
        <f>SUM(B194,C194)</f>
        <v>0</v>
      </c>
      <c r="N194" t="str">
        <f t="shared" ref="N194:N257" si="6">IF(E194="good","Yes","No")</f>
        <v>No</v>
      </c>
      <c r="O194">
        <f>COUNTIF(C:C,"&lt;0")</f>
        <v>0</v>
      </c>
      <c r="P194" t="e">
        <f>SUMIF(#REF!,"&gt;"&amp;AVERAGE(#REF!))</f>
        <v>#REF!</v>
      </c>
      <c r="Q194">
        <f t="shared" si="5"/>
        <v>27.565026697177728</v>
      </c>
      <c r="R194" t="str">
        <f>CONCATENATE("ID-",A194,"-",E194)</f>
        <v>ID-10853-</v>
      </c>
      <c r="S194">
        <f>INDEX(B:B,MATCH(A194,A:A,0))</f>
        <v>0</v>
      </c>
      <c r="T194" t="str">
        <f>IF(OR(B194&gt;0,C194&gt;0),"Acceptable","Check")</f>
        <v>Acceptable</v>
      </c>
      <c r="U194">
        <f>COUNTIF(D:D, "Military - U.S. Army")</f>
        <v>23</v>
      </c>
      <c r="V194">
        <f>AVERAGEIF(C:C,"Fort Myer, Virginia", I:I)</f>
        <v>2</v>
      </c>
      <c r="W194">
        <v>43</v>
      </c>
      <c r="X194" t="str">
        <f>IFERROR(VLOOKUP("FlightNumber", A:D, 4, FALSE), "Flight Not Found")</f>
        <v>Flight Not Found</v>
      </c>
      <c r="Y194" t="str" cm="1">
        <f t="array" ref="Y194">IF(AND(B:B &gt; TIME(6, 0, 0), B:B &lt;= TIME(18, 0, 0)), "Day", "Night")</f>
        <v>Night</v>
      </c>
      <c r="Z194">
        <f>COUNTIFS(D:D, "Military - U.S. Army", C:C, "Fort Myer, Virginia")</f>
        <v>1</v>
      </c>
    </row>
    <row r="195" spans="1:26" x14ac:dyDescent="0.2">
      <c r="A195">
        <v>10853</v>
      </c>
      <c r="C195" t="s">
        <v>658</v>
      </c>
      <c r="D195" t="s">
        <v>659</v>
      </c>
      <c r="E195" t="s">
        <v>660</v>
      </c>
      <c r="F195" t="s">
        <v>661</v>
      </c>
      <c r="I195">
        <v>2</v>
      </c>
      <c r="J195">
        <v>1</v>
      </c>
      <c r="K195">
        <v>0</v>
      </c>
      <c r="L195" t="s">
        <v>662</v>
      </c>
      <c r="M195">
        <f>SUM(B195,C195)</f>
        <v>0</v>
      </c>
      <c r="N195" t="str">
        <f t="shared" si="6"/>
        <v>No</v>
      </c>
      <c r="O195">
        <f>COUNTIF(C:C,"&lt;0")</f>
        <v>0</v>
      </c>
      <c r="P195" t="e">
        <f>SUMIF(#REF!,"&gt;"&amp;AVERAGE(#REF!))</f>
        <v>#REF!</v>
      </c>
      <c r="Q195">
        <f t="shared" ref="Q195:Q258" si="7">AVERAGEIF(I:I,"&gt;0")</f>
        <v>27.565026697177728</v>
      </c>
      <c r="R195" t="str">
        <f>CONCATENATE("ID-",A195,"-",E195)</f>
        <v>ID-10853-Tijuana - Nogales</v>
      </c>
      <c r="S195">
        <f>INDEX(B:B,MATCH(A195,A:A,0))</f>
        <v>0</v>
      </c>
      <c r="T195" t="str">
        <f>IF(OR(B195&gt;0,C195&gt;0),"Acceptable","Check")</f>
        <v>Acceptable</v>
      </c>
      <c r="U195">
        <f>COUNTIF(D:D, "Military - U.S. Army")</f>
        <v>23</v>
      </c>
      <c r="V195">
        <f>AVERAGEIF(C:C,"Fort Myer, Virginia", I:I)</f>
        <v>2</v>
      </c>
      <c r="W195">
        <v>1</v>
      </c>
      <c r="X195" t="str">
        <f>IFERROR(VLOOKUP("FlightNumber", A:D, 4, FALSE), "Flight Not Found")</f>
        <v>Flight Not Found</v>
      </c>
      <c r="Y195" t="str" cm="1">
        <f t="array" ref="Y195">IF(AND(B:B &gt; TIME(6, 0, 0), B:B &lt;= TIME(18, 0, 0)), "Day", "Night")</f>
        <v>Night</v>
      </c>
      <c r="Z195">
        <f>COUNTIFS(D:D, "Military - U.S. Army", C:C, "Fort Myer, Virginia")</f>
        <v>1</v>
      </c>
    </row>
    <row r="196" spans="1:26" x14ac:dyDescent="0.2">
      <c r="A196">
        <v>10853</v>
      </c>
      <c r="C196" t="s">
        <v>663</v>
      </c>
      <c r="D196" t="s">
        <v>405</v>
      </c>
      <c r="F196" t="s">
        <v>664</v>
      </c>
      <c r="I196">
        <v>1</v>
      </c>
      <c r="J196">
        <v>1</v>
      </c>
      <c r="K196">
        <v>0</v>
      </c>
      <c r="L196" t="s">
        <v>665</v>
      </c>
      <c r="M196">
        <f>SUM(B196,C196)</f>
        <v>0</v>
      </c>
      <c r="N196" t="str">
        <f t="shared" si="6"/>
        <v>No</v>
      </c>
      <c r="O196">
        <f>COUNTIF(C:C,"&lt;0")</f>
        <v>0</v>
      </c>
      <c r="P196" t="e">
        <f>SUMIF(#REF!,"&gt;"&amp;AVERAGE(#REF!))</f>
        <v>#REF!</v>
      </c>
      <c r="Q196">
        <f t="shared" si="7"/>
        <v>27.565026697177728</v>
      </c>
      <c r="R196" t="str">
        <f>CONCATENATE("ID-",A196,"-",E196)</f>
        <v>ID-10853-</v>
      </c>
      <c r="S196">
        <f>INDEX(B:B,MATCH(A196,A:A,0))</f>
        <v>0</v>
      </c>
      <c r="T196" t="str">
        <f>IF(OR(B196&gt;0,C196&gt;0),"Acceptable","Check")</f>
        <v>Acceptable</v>
      </c>
      <c r="U196">
        <f>COUNTIF(D:D, "Military - U.S. Army")</f>
        <v>23</v>
      </c>
      <c r="V196">
        <f>AVERAGEIF(C:C,"Fort Myer, Virginia", I:I)</f>
        <v>2</v>
      </c>
      <c r="W196">
        <v>1</v>
      </c>
      <c r="X196" t="str">
        <f>IFERROR(VLOOKUP("FlightNumber", A:D, 4, FALSE), "Flight Not Found")</f>
        <v>Flight Not Found</v>
      </c>
      <c r="Y196" t="str" cm="1">
        <f t="array" ref="Y196">IF(AND(B:B &gt; TIME(6, 0, 0), B:B &lt;= TIME(18, 0, 0)), "Day", "Night")</f>
        <v>Night</v>
      </c>
      <c r="Z196">
        <f>COUNTIFS(D:D, "Military - U.S. Army", C:C, "Fort Myer, Virginia")</f>
        <v>1</v>
      </c>
    </row>
    <row r="197" spans="1:26" x14ac:dyDescent="0.2">
      <c r="A197">
        <v>10892</v>
      </c>
      <c r="C197" t="s">
        <v>666</v>
      </c>
      <c r="D197" t="s">
        <v>298</v>
      </c>
      <c r="F197" t="s">
        <v>667</v>
      </c>
      <c r="G197" t="s">
        <v>668</v>
      </c>
      <c r="H197" t="s">
        <v>669</v>
      </c>
      <c r="I197">
        <v>7</v>
      </c>
      <c r="J197">
        <v>7</v>
      </c>
      <c r="K197">
        <v>0</v>
      </c>
      <c r="L197" t="s">
        <v>670</v>
      </c>
      <c r="M197">
        <f>SUM(B197,C197)</f>
        <v>0</v>
      </c>
      <c r="N197" t="str">
        <f t="shared" si="6"/>
        <v>No</v>
      </c>
      <c r="O197">
        <f>COUNTIF(C:C,"&lt;0")</f>
        <v>0</v>
      </c>
      <c r="P197" t="e">
        <f>SUMIF(#REF!,"&gt;"&amp;AVERAGE(#REF!))</f>
        <v>#REF!</v>
      </c>
      <c r="Q197">
        <f t="shared" si="7"/>
        <v>27.565026697177728</v>
      </c>
      <c r="R197" t="str">
        <f>CONCATENATE("ID-",A197,"-",E197)</f>
        <v>ID-10892-</v>
      </c>
      <c r="S197">
        <f>INDEX(B:B,MATCH(A197,A:A,0))</f>
        <v>0</v>
      </c>
      <c r="T197" t="str">
        <f>IF(OR(B197&gt;0,C197&gt;0),"Acceptable","Check")</f>
        <v>Acceptable</v>
      </c>
      <c r="U197">
        <f>COUNTIF(D:D, "Military - U.S. Army")</f>
        <v>23</v>
      </c>
      <c r="V197">
        <f>AVERAGEIF(C:C,"Fort Myer, Virginia", I:I)</f>
        <v>2</v>
      </c>
      <c r="W197">
        <v>9</v>
      </c>
      <c r="X197" t="str">
        <f>IFERROR(VLOOKUP("FlightNumber", A:D, 4, FALSE), "Flight Not Found")</f>
        <v>Flight Not Found</v>
      </c>
      <c r="Y197" t="str" cm="1">
        <f t="array" ref="Y197">IF(AND(B:B &gt; TIME(6, 0, 0), B:B &lt;= TIME(18, 0, 0)), "Day", "Night")</f>
        <v>Night</v>
      </c>
      <c r="Z197">
        <f>COUNTIFS(D:D, "Military - U.S. Army", C:C, "Fort Myer, Virginia")</f>
        <v>1</v>
      </c>
    </row>
    <row r="198" spans="1:26" x14ac:dyDescent="0.2">
      <c r="A198">
        <v>10895</v>
      </c>
      <c r="C198" t="s">
        <v>671</v>
      </c>
      <c r="D198" t="s">
        <v>528</v>
      </c>
      <c r="E198" t="s">
        <v>529</v>
      </c>
      <c r="F198" t="s">
        <v>563</v>
      </c>
      <c r="I198">
        <v>1</v>
      </c>
      <c r="J198">
        <v>1</v>
      </c>
      <c r="K198">
        <v>0</v>
      </c>
      <c r="L198" t="s">
        <v>672</v>
      </c>
      <c r="M198">
        <f>SUM(B198,C198)</f>
        <v>0</v>
      </c>
      <c r="N198" t="str">
        <f t="shared" si="6"/>
        <v>No</v>
      </c>
      <c r="O198">
        <f>COUNTIF(C:C,"&lt;0")</f>
        <v>0</v>
      </c>
      <c r="P198" t="e">
        <f>SUMIF(#REF!,"&gt;"&amp;AVERAGE(#REF!))</f>
        <v>#REF!</v>
      </c>
      <c r="Q198">
        <f t="shared" si="7"/>
        <v>27.565026697177728</v>
      </c>
      <c r="R198" t="str">
        <f>CONCATENATE("ID-",A198,"-",E198)</f>
        <v>ID-10895-Cleveland - Louisville</v>
      </c>
      <c r="S198">
        <f>INDEX(B:B,MATCH(A198,A:A,0))</f>
        <v>0</v>
      </c>
      <c r="T198" t="str">
        <f>IF(OR(B198&gt;0,C198&gt;0),"Acceptable","Check")</f>
        <v>Acceptable</v>
      </c>
      <c r="U198">
        <f>COUNTIF(D:D, "Military - U.S. Army")</f>
        <v>23</v>
      </c>
      <c r="V198">
        <f>AVERAGEIF(C:C,"Fort Myer, Virginia", I:I)</f>
        <v>2</v>
      </c>
      <c r="W198">
        <v>1</v>
      </c>
      <c r="X198" t="str">
        <f>IFERROR(VLOOKUP("FlightNumber", A:D, 4, FALSE), "Flight Not Found")</f>
        <v>Flight Not Found</v>
      </c>
      <c r="Y198" t="str" cm="1">
        <f t="array" ref="Y198">IF(AND(B:B &gt; TIME(6, 0, 0), B:B &lt;= TIME(18, 0, 0)), "Day", "Night")</f>
        <v>Night</v>
      </c>
      <c r="Z198">
        <f>COUNTIFS(D:D, "Military - U.S. Army", C:C, "Fort Myer, Virginia")</f>
        <v>1</v>
      </c>
    </row>
    <row r="199" spans="1:26" x14ac:dyDescent="0.2">
      <c r="A199">
        <v>10897</v>
      </c>
      <c r="C199" t="s">
        <v>673</v>
      </c>
      <c r="D199" t="s">
        <v>674</v>
      </c>
      <c r="E199" t="s">
        <v>675</v>
      </c>
      <c r="F199" t="s">
        <v>676</v>
      </c>
      <c r="I199">
        <v>2</v>
      </c>
      <c r="J199">
        <v>2</v>
      </c>
      <c r="K199">
        <v>0</v>
      </c>
      <c r="L199" t="s">
        <v>677</v>
      </c>
      <c r="M199">
        <f>SUM(B199,C199)</f>
        <v>0</v>
      </c>
      <c r="N199" t="str">
        <f t="shared" si="6"/>
        <v>No</v>
      </c>
      <c r="O199">
        <f>COUNTIF(C:C,"&lt;0")</f>
        <v>0</v>
      </c>
      <c r="P199" t="e">
        <f>SUMIF(#REF!,"&gt;"&amp;AVERAGE(#REF!))</f>
        <v>#REF!</v>
      </c>
      <c r="Q199">
        <f t="shared" si="7"/>
        <v>27.565026697177728</v>
      </c>
      <c r="R199" t="str">
        <f>CONCATENATE("ID-",A199,"-",E199)</f>
        <v>ID-10897-Bremerton</v>
      </c>
      <c r="S199">
        <f>INDEX(B:B,MATCH(A199,A:A,0))</f>
        <v>0</v>
      </c>
      <c r="T199" t="str">
        <f>IF(OR(B199&gt;0,C199&gt;0),"Acceptable","Check")</f>
        <v>Acceptable</v>
      </c>
      <c r="U199">
        <f>COUNTIF(D:D, "Military - U.S. Army")</f>
        <v>23</v>
      </c>
      <c r="V199">
        <f>AVERAGEIF(C:C,"Fort Myer, Virginia", I:I)</f>
        <v>2</v>
      </c>
      <c r="W199">
        <v>1</v>
      </c>
      <c r="X199" t="str">
        <f>IFERROR(VLOOKUP("FlightNumber", A:D, 4, FALSE), "Flight Not Found")</f>
        <v>Flight Not Found</v>
      </c>
      <c r="Y199" t="str" cm="1">
        <f t="array" ref="Y199">IF(AND(B:B &gt; TIME(6, 0, 0), B:B &lt;= TIME(18, 0, 0)), "Day", "Night")</f>
        <v>Night</v>
      </c>
      <c r="Z199">
        <f>COUNTIFS(D:D, "Military - U.S. Army", C:C, "Fort Myer, Virginia")</f>
        <v>1</v>
      </c>
    </row>
    <row r="200" spans="1:26" x14ac:dyDescent="0.2">
      <c r="A200">
        <v>10901</v>
      </c>
      <c r="B200" t="s">
        <v>85</v>
      </c>
      <c r="C200" t="s">
        <v>678</v>
      </c>
      <c r="D200" t="s">
        <v>679</v>
      </c>
      <c r="E200" t="s">
        <v>680</v>
      </c>
      <c r="F200" t="s">
        <v>681</v>
      </c>
      <c r="G200" t="s">
        <v>682</v>
      </c>
      <c r="H200" t="s">
        <v>683</v>
      </c>
      <c r="I200">
        <v>4</v>
      </c>
      <c r="J200">
        <v>4</v>
      </c>
      <c r="K200">
        <v>0</v>
      </c>
      <c r="L200" t="s">
        <v>684</v>
      </c>
      <c r="M200">
        <f>SUM(B200,C200)</f>
        <v>0</v>
      </c>
      <c r="N200" t="str">
        <f t="shared" si="6"/>
        <v>No</v>
      </c>
      <c r="O200">
        <f>COUNTIF(C:C,"&lt;0")</f>
        <v>0</v>
      </c>
      <c r="P200" t="e">
        <f>SUMIF(#REF!,"&gt;"&amp;AVERAGE(#REF!))</f>
        <v>#REF!</v>
      </c>
      <c r="Q200">
        <f t="shared" si="7"/>
        <v>27.565026697177728</v>
      </c>
      <c r="R200" t="str">
        <f>CONCATENATE("ID-",A200,"-",E200)</f>
        <v>ID-10901-Mexico City - Juarez</v>
      </c>
      <c r="S200" t="str">
        <f>INDEX(B:B,MATCH(A200,A:A,0))</f>
        <v>07:00</v>
      </c>
      <c r="T200" t="str">
        <f>IF(OR(B200&gt;0,C200&gt;0),"Acceptable","Check")</f>
        <v>Acceptable</v>
      </c>
      <c r="U200">
        <f>COUNTIF(D:D, "Military - U.S. Army")</f>
        <v>23</v>
      </c>
      <c r="V200">
        <f>AVERAGEIF(C:C,"Fort Myer, Virginia", I:I)</f>
        <v>2</v>
      </c>
      <c r="W200">
        <v>176</v>
      </c>
      <c r="X200" t="str">
        <f>IFERROR(VLOOKUP("FlightNumber", A:D, 4, FALSE), "Flight Not Found")</f>
        <v>Flight Not Found</v>
      </c>
      <c r="Y200" t="str" cm="1">
        <f t="array" ref="Y200">IF(AND(B:B &gt; TIME(6, 0, 0), B:B &lt;= TIME(18, 0, 0)), "Day", "Night")</f>
        <v>Night</v>
      </c>
      <c r="Z200">
        <f>COUNTIFS(D:D, "Military - U.S. Army", C:C, "Fort Myer, Virginia")</f>
        <v>1</v>
      </c>
    </row>
    <row r="201" spans="1:26" x14ac:dyDescent="0.2">
      <c r="A201">
        <v>10903</v>
      </c>
      <c r="C201" t="s">
        <v>685</v>
      </c>
      <c r="D201" t="s">
        <v>347</v>
      </c>
      <c r="E201" t="s">
        <v>686</v>
      </c>
      <c r="F201" t="s">
        <v>687</v>
      </c>
      <c r="G201" t="s">
        <v>688</v>
      </c>
      <c r="H201" t="s">
        <v>689</v>
      </c>
      <c r="I201">
        <v>8</v>
      </c>
      <c r="J201">
        <v>7</v>
      </c>
      <c r="K201">
        <v>0</v>
      </c>
      <c r="L201" t="s">
        <v>690</v>
      </c>
      <c r="M201">
        <f>SUM(B201,C201)</f>
        <v>0</v>
      </c>
      <c r="N201" t="str">
        <f t="shared" si="6"/>
        <v>No</v>
      </c>
      <c r="O201">
        <f>COUNTIF(C:C,"&lt;0")</f>
        <v>0</v>
      </c>
      <c r="P201" t="e">
        <f>SUMIF(#REF!,"&gt;"&amp;AVERAGE(#REF!))</f>
        <v>#REF!</v>
      </c>
      <c r="Q201">
        <f t="shared" si="7"/>
        <v>27.565026697177728</v>
      </c>
      <c r="R201" t="str">
        <f>CONCATENATE("ID-",A201,"-",E201)</f>
        <v>ID-10903-Amsterdam - Croyden</v>
      </c>
      <c r="S201">
        <f>INDEX(B:B,MATCH(A201,A:A,0))</f>
        <v>0</v>
      </c>
      <c r="T201" t="str">
        <f>IF(OR(B201&gt;0,C201&gt;0),"Acceptable","Check")</f>
        <v>Acceptable</v>
      </c>
      <c r="U201">
        <f>COUNTIF(D:D, "Military - U.S. Army")</f>
        <v>23</v>
      </c>
      <c r="V201">
        <f>AVERAGEIF(C:C,"Fort Myer, Virginia", I:I)</f>
        <v>2</v>
      </c>
      <c r="W201">
        <v>18</v>
      </c>
      <c r="X201" t="str">
        <f>IFERROR(VLOOKUP("FlightNumber", A:D, 4, FALSE), "Flight Not Found")</f>
        <v>Flight Not Found</v>
      </c>
      <c r="Y201" t="str" cm="1">
        <f t="array" ref="Y201">IF(AND(B:B &gt; TIME(6, 0, 0), B:B &lt;= TIME(18, 0, 0)), "Day", "Night")</f>
        <v>Night</v>
      </c>
      <c r="Z201">
        <f>COUNTIFS(D:D, "Military - U.S. Army", C:C, "Fort Myer, Virginia")</f>
        <v>1</v>
      </c>
    </row>
    <row r="202" spans="1:26" x14ac:dyDescent="0.2">
      <c r="A202">
        <v>10912</v>
      </c>
      <c r="C202" t="s">
        <v>691</v>
      </c>
      <c r="D202" t="s">
        <v>328</v>
      </c>
      <c r="F202" t="s">
        <v>692</v>
      </c>
      <c r="G202" t="s">
        <v>693</v>
      </c>
      <c r="H202" t="s">
        <v>25</v>
      </c>
      <c r="I202">
        <v>3</v>
      </c>
      <c r="J202">
        <v>3</v>
      </c>
      <c r="K202">
        <v>0</v>
      </c>
      <c r="L202" t="s">
        <v>694</v>
      </c>
      <c r="M202">
        <f>SUM(B202,C202)</f>
        <v>0</v>
      </c>
      <c r="N202" t="str">
        <f t="shared" si="6"/>
        <v>No</v>
      </c>
      <c r="O202">
        <f>COUNTIF(C:C,"&lt;0")</f>
        <v>0</v>
      </c>
      <c r="P202" t="e">
        <f>SUMIF(#REF!,"&gt;"&amp;AVERAGE(#REF!))</f>
        <v>#REF!</v>
      </c>
      <c r="Q202">
        <f t="shared" si="7"/>
        <v>27.565026697177728</v>
      </c>
      <c r="R202" t="str">
        <f>CONCATENATE("ID-",A202,"-",E202)</f>
        <v>ID-10912-</v>
      </c>
      <c r="S202">
        <f>INDEX(B:B,MATCH(A202,A:A,0))</f>
        <v>0</v>
      </c>
      <c r="T202" t="str">
        <f>IF(OR(B202&gt;0,C202&gt;0),"Acceptable","Check")</f>
        <v>Acceptable</v>
      </c>
      <c r="U202">
        <f>COUNTIF(D:D, "Military - U.S. Army")</f>
        <v>23</v>
      </c>
      <c r="V202">
        <f>AVERAGEIF(C:C,"Fort Myer, Virginia", I:I)</f>
        <v>2</v>
      </c>
      <c r="W202">
        <v>6</v>
      </c>
      <c r="X202" t="str">
        <f>IFERROR(VLOOKUP("FlightNumber", A:D, 4, FALSE), "Flight Not Found")</f>
        <v>Flight Not Found</v>
      </c>
      <c r="Y202" t="str" cm="1">
        <f t="array" ref="Y202">IF(AND(B:B &gt; TIME(6, 0, 0), B:B &lt;= TIME(18, 0, 0)), "Day", "Night")</f>
        <v>Night</v>
      </c>
      <c r="Z202">
        <f>COUNTIFS(D:D, "Military - U.S. Army", C:C, "Fort Myer, Virginia")</f>
        <v>1</v>
      </c>
    </row>
    <row r="203" spans="1:26" x14ac:dyDescent="0.2">
      <c r="A203">
        <v>10927</v>
      </c>
      <c r="C203" t="s">
        <v>695</v>
      </c>
      <c r="D203" t="s">
        <v>385</v>
      </c>
      <c r="F203" t="s">
        <v>696</v>
      </c>
      <c r="I203">
        <v>1</v>
      </c>
      <c r="J203">
        <v>1</v>
      </c>
      <c r="K203">
        <v>0</v>
      </c>
      <c r="L203" t="s">
        <v>697</v>
      </c>
      <c r="M203">
        <f>SUM(B203,C203)</f>
        <v>0</v>
      </c>
      <c r="N203" t="str">
        <f t="shared" si="6"/>
        <v>No</v>
      </c>
      <c r="O203">
        <f>COUNTIF(C:C,"&lt;0")</f>
        <v>0</v>
      </c>
      <c r="P203" t="e">
        <f>SUMIF(#REF!,"&gt;"&amp;AVERAGE(#REF!))</f>
        <v>#REF!</v>
      </c>
      <c r="Q203">
        <f t="shared" si="7"/>
        <v>27.565026697177728</v>
      </c>
      <c r="R203" t="str">
        <f>CONCATENATE("ID-",A203,"-",E203)</f>
        <v>ID-10927-</v>
      </c>
      <c r="S203">
        <f>INDEX(B:B,MATCH(A203,A:A,0))</f>
        <v>0</v>
      </c>
      <c r="T203" t="str">
        <f>IF(OR(B203&gt;0,C203&gt;0),"Acceptable","Check")</f>
        <v>Acceptable</v>
      </c>
      <c r="U203">
        <f>COUNTIF(D:D, "Military - U.S. Army")</f>
        <v>23</v>
      </c>
      <c r="V203">
        <f>AVERAGEIF(C:C,"Fort Myer, Virginia", I:I)</f>
        <v>2</v>
      </c>
      <c r="W203">
        <v>3</v>
      </c>
      <c r="X203" t="str">
        <f>IFERROR(VLOOKUP("FlightNumber", A:D, 4, FALSE), "Flight Not Found")</f>
        <v>Flight Not Found</v>
      </c>
      <c r="Y203" t="str" cm="1">
        <f t="array" ref="Y203">IF(AND(B:B &gt; TIME(6, 0, 0), B:B &lt;= TIME(18, 0, 0)), "Day", "Night")</f>
        <v>Night</v>
      </c>
      <c r="Z203">
        <f>COUNTIFS(D:D, "Military - U.S. Army", C:C, "Fort Myer, Virginia")</f>
        <v>1</v>
      </c>
    </row>
    <row r="204" spans="1:26" x14ac:dyDescent="0.2">
      <c r="A204">
        <v>10929</v>
      </c>
      <c r="C204" t="s">
        <v>698</v>
      </c>
      <c r="D204" t="s">
        <v>434</v>
      </c>
      <c r="F204" t="s">
        <v>699</v>
      </c>
      <c r="I204">
        <v>1</v>
      </c>
      <c r="J204">
        <v>1</v>
      </c>
      <c r="K204">
        <v>0</v>
      </c>
      <c r="L204" t="s">
        <v>700</v>
      </c>
      <c r="M204">
        <f>SUM(B204,C204)</f>
        <v>0</v>
      </c>
      <c r="N204" t="str">
        <f t="shared" si="6"/>
        <v>No</v>
      </c>
      <c r="O204">
        <f>COUNTIF(C:C,"&lt;0")</f>
        <v>0</v>
      </c>
      <c r="P204" t="e">
        <f>SUMIF(#REF!,"&gt;"&amp;AVERAGE(#REF!))</f>
        <v>#REF!</v>
      </c>
      <c r="Q204">
        <f t="shared" si="7"/>
        <v>27.565026697177728</v>
      </c>
      <c r="R204" t="str">
        <f>CONCATENATE("ID-",A204,"-",E204)</f>
        <v>ID-10929-</v>
      </c>
      <c r="S204">
        <f>INDEX(B:B,MATCH(A204,A:A,0))</f>
        <v>0</v>
      </c>
      <c r="T204" t="str">
        <f>IF(OR(B204&gt;0,C204&gt;0),"Acceptable","Check")</f>
        <v>Acceptable</v>
      </c>
      <c r="U204">
        <f>COUNTIF(D:D, "Military - U.S. Army")</f>
        <v>23</v>
      </c>
      <c r="V204">
        <f>AVERAGEIF(C:C,"Fort Myer, Virginia", I:I)</f>
        <v>2</v>
      </c>
      <c r="W204">
        <v>16</v>
      </c>
      <c r="X204" t="str">
        <f>IFERROR(VLOOKUP("FlightNumber", A:D, 4, FALSE), "Flight Not Found")</f>
        <v>Flight Not Found</v>
      </c>
      <c r="Y204" t="str" cm="1">
        <f t="array" ref="Y204">IF(AND(B:B &gt; TIME(6, 0, 0), B:B &lt;= TIME(18, 0, 0)), "Day", "Night")</f>
        <v>Night</v>
      </c>
      <c r="Z204">
        <f>COUNTIFS(D:D, "Military - U.S. Army", C:C, "Fort Myer, Virginia")</f>
        <v>1</v>
      </c>
    </row>
    <row r="205" spans="1:26" x14ac:dyDescent="0.2">
      <c r="A205">
        <v>10941</v>
      </c>
      <c r="C205" t="s">
        <v>701</v>
      </c>
      <c r="D205" t="s">
        <v>168</v>
      </c>
      <c r="F205" t="s">
        <v>702</v>
      </c>
      <c r="G205" t="s">
        <v>703</v>
      </c>
      <c r="I205">
        <v>3</v>
      </c>
      <c r="J205">
        <v>3</v>
      </c>
      <c r="K205">
        <v>0</v>
      </c>
      <c r="M205">
        <f>SUM(B205,C205)</f>
        <v>0</v>
      </c>
      <c r="N205" t="str">
        <f t="shared" si="6"/>
        <v>No</v>
      </c>
      <c r="O205">
        <f>COUNTIF(C:C,"&lt;0")</f>
        <v>0</v>
      </c>
      <c r="P205" t="e">
        <f>SUMIF(#REF!,"&gt;"&amp;AVERAGE(#REF!))</f>
        <v>#REF!</v>
      </c>
      <c r="Q205">
        <f t="shared" si="7"/>
        <v>27.565026697177728</v>
      </c>
      <c r="R205" t="str">
        <f>CONCATENATE("ID-",A205,"-",E205)</f>
        <v>ID-10941-</v>
      </c>
      <c r="S205">
        <f>INDEX(B:B,MATCH(A205,A:A,0))</f>
        <v>0</v>
      </c>
      <c r="T205" t="str">
        <f>IF(OR(B205&gt;0,C205&gt;0),"Acceptable","Check")</f>
        <v>Acceptable</v>
      </c>
      <c r="U205">
        <f>COUNTIF(D:D, "Military - U.S. Army")</f>
        <v>23</v>
      </c>
      <c r="V205">
        <f>AVERAGEIF(C:C,"Fort Myer, Virginia", I:I)</f>
        <v>2</v>
      </c>
      <c r="W205">
        <v>1</v>
      </c>
      <c r="X205" t="str">
        <f>IFERROR(VLOOKUP("FlightNumber", A:D, 4, FALSE), "Flight Not Found")</f>
        <v>Flight Not Found</v>
      </c>
      <c r="Y205" t="str" cm="1">
        <f t="array" ref="Y205">IF(AND(B:B &gt; TIME(6, 0, 0), B:B &lt;= TIME(18, 0, 0)), "Day", "Night")</f>
        <v>Night</v>
      </c>
      <c r="Z205">
        <f>COUNTIFS(D:D, "Military - U.S. Army", C:C, "Fort Myer, Virginia")</f>
        <v>1</v>
      </c>
    </row>
    <row r="206" spans="1:26" x14ac:dyDescent="0.2">
      <c r="A206">
        <v>10946</v>
      </c>
      <c r="C206" t="s">
        <v>704</v>
      </c>
      <c r="D206" t="s">
        <v>347</v>
      </c>
      <c r="F206" t="s">
        <v>705</v>
      </c>
      <c r="G206" t="s">
        <v>706</v>
      </c>
      <c r="I206">
        <v>3</v>
      </c>
      <c r="J206">
        <v>2</v>
      </c>
      <c r="K206">
        <v>0</v>
      </c>
      <c r="L206" t="s">
        <v>707</v>
      </c>
      <c r="M206">
        <f>SUM(B206,C206)</f>
        <v>0</v>
      </c>
      <c r="N206" t="str">
        <f t="shared" si="6"/>
        <v>No</v>
      </c>
      <c r="O206">
        <f>COUNTIF(C:C,"&lt;0")</f>
        <v>0</v>
      </c>
      <c r="P206" t="e">
        <f>SUMIF(#REF!,"&gt;"&amp;AVERAGE(#REF!))</f>
        <v>#REF!</v>
      </c>
      <c r="Q206">
        <f t="shared" si="7"/>
        <v>27.565026697177728</v>
      </c>
      <c r="R206" t="str">
        <f>CONCATENATE("ID-",A206,"-",E206)</f>
        <v>ID-10946-</v>
      </c>
      <c r="S206">
        <f>INDEX(B:B,MATCH(A206,A:A,0))</f>
        <v>0</v>
      </c>
      <c r="T206" t="str">
        <f>IF(OR(B206&gt;0,C206&gt;0),"Acceptable","Check")</f>
        <v>Acceptable</v>
      </c>
      <c r="U206">
        <f>COUNTIF(D:D, "Military - U.S. Army")</f>
        <v>23</v>
      </c>
      <c r="V206">
        <f>AVERAGEIF(C:C,"Fort Myer, Virginia", I:I)</f>
        <v>2</v>
      </c>
      <c r="W206">
        <v>16</v>
      </c>
      <c r="X206" t="str">
        <f>IFERROR(VLOOKUP("FlightNumber", A:D, 4, FALSE), "Flight Not Found")</f>
        <v>Flight Not Found</v>
      </c>
      <c r="Y206" t="str" cm="1">
        <f t="array" ref="Y206">IF(AND(B:B &gt; TIME(6, 0, 0), B:B &lt;= TIME(18, 0, 0)), "Day", "Night")</f>
        <v>Night</v>
      </c>
      <c r="Z206">
        <f>COUNTIFS(D:D, "Military - U.S. Army", C:C, "Fort Myer, Virginia")</f>
        <v>1</v>
      </c>
    </row>
    <row r="207" spans="1:26" x14ac:dyDescent="0.2">
      <c r="A207">
        <v>10957</v>
      </c>
      <c r="C207" t="s">
        <v>708</v>
      </c>
      <c r="D207" t="s">
        <v>643</v>
      </c>
      <c r="F207" t="s">
        <v>709</v>
      </c>
      <c r="I207">
        <v>5</v>
      </c>
      <c r="J207">
        <v>5</v>
      </c>
      <c r="K207">
        <v>0</v>
      </c>
      <c r="L207" t="s">
        <v>710</v>
      </c>
      <c r="M207">
        <f>SUM(B207,C207)</f>
        <v>0</v>
      </c>
      <c r="N207" t="str">
        <f t="shared" si="6"/>
        <v>No</v>
      </c>
      <c r="O207">
        <f>COUNTIF(C:C,"&lt;0")</f>
        <v>0</v>
      </c>
      <c r="P207" t="e">
        <f>SUMIF(#REF!,"&gt;"&amp;AVERAGE(#REF!))</f>
        <v>#REF!</v>
      </c>
      <c r="Q207">
        <f t="shared" si="7"/>
        <v>27.565026697177728</v>
      </c>
      <c r="R207" t="str">
        <f>CONCATENATE("ID-",A207,"-",E207)</f>
        <v>ID-10957-</v>
      </c>
      <c r="S207">
        <f>INDEX(B:B,MATCH(A207,A:A,0))</f>
        <v>0</v>
      </c>
      <c r="T207" t="str">
        <f>IF(OR(B207&gt;0,C207&gt;0),"Acceptable","Check")</f>
        <v>Acceptable</v>
      </c>
      <c r="U207">
        <f>COUNTIF(D:D, "Military - U.S. Army")</f>
        <v>23</v>
      </c>
      <c r="V207">
        <f>AVERAGEIF(C:C,"Fort Myer, Virginia", I:I)</f>
        <v>2</v>
      </c>
      <c r="W207">
        <v>1</v>
      </c>
      <c r="X207" t="str">
        <f>IFERROR(VLOOKUP("FlightNumber", A:D, 4, FALSE), "Flight Not Found")</f>
        <v>Flight Not Found</v>
      </c>
      <c r="Y207" t="str" cm="1">
        <f t="array" ref="Y207">IF(AND(B:B &gt; TIME(6, 0, 0), B:B &lt;= TIME(18, 0, 0)), "Day", "Night")</f>
        <v>Night</v>
      </c>
      <c r="Z207">
        <f>COUNTIFS(D:D, "Military - U.S. Army", C:C, "Fort Myer, Virginia")</f>
        <v>1</v>
      </c>
    </row>
    <row r="208" spans="1:26" x14ac:dyDescent="0.2">
      <c r="A208">
        <v>10968</v>
      </c>
      <c r="C208" t="s">
        <v>711</v>
      </c>
      <c r="D208" t="s">
        <v>451</v>
      </c>
      <c r="F208" t="s">
        <v>712</v>
      </c>
      <c r="G208" t="s">
        <v>713</v>
      </c>
      <c r="I208">
        <v>1</v>
      </c>
      <c r="J208">
        <v>1</v>
      </c>
      <c r="K208">
        <v>0</v>
      </c>
      <c r="L208" t="s">
        <v>714</v>
      </c>
      <c r="M208">
        <f>SUM(B208,C208)</f>
        <v>0</v>
      </c>
      <c r="N208" t="str">
        <f t="shared" si="6"/>
        <v>No</v>
      </c>
      <c r="O208">
        <f>COUNTIF(C:C,"&lt;0")</f>
        <v>0</v>
      </c>
      <c r="P208" t="e">
        <f>SUMIF(#REF!,"&gt;"&amp;AVERAGE(#REF!))</f>
        <v>#REF!</v>
      </c>
      <c r="Q208">
        <f t="shared" si="7"/>
        <v>27.565026697177728</v>
      </c>
      <c r="R208" t="str">
        <f>CONCATENATE("ID-",A208,"-",E208)</f>
        <v>ID-10968-</v>
      </c>
      <c r="S208">
        <f>INDEX(B:B,MATCH(A208,A:A,0))</f>
        <v>0</v>
      </c>
      <c r="T208" t="str">
        <f>IF(OR(B208&gt;0,C208&gt;0),"Acceptable","Check")</f>
        <v>Acceptable</v>
      </c>
      <c r="U208">
        <f>COUNTIF(D:D, "Military - U.S. Army")</f>
        <v>23</v>
      </c>
      <c r="V208">
        <f>AVERAGEIF(C:C,"Fort Myer, Virginia", I:I)</f>
        <v>2</v>
      </c>
      <c r="W208">
        <v>1</v>
      </c>
      <c r="X208" t="str">
        <f>IFERROR(VLOOKUP("FlightNumber", A:D, 4, FALSE), "Flight Not Found")</f>
        <v>Flight Not Found</v>
      </c>
      <c r="Y208" t="str" cm="1">
        <f t="array" ref="Y208">IF(AND(B:B &gt; TIME(6, 0, 0), B:B &lt;= TIME(18, 0, 0)), "Day", "Night")</f>
        <v>Night</v>
      </c>
      <c r="Z208">
        <f>COUNTIFS(D:D, "Military - U.S. Army", C:C, "Fort Myer, Virginia")</f>
        <v>1</v>
      </c>
    </row>
    <row r="209" spans="1:26" x14ac:dyDescent="0.2">
      <c r="A209">
        <v>10971</v>
      </c>
      <c r="C209" t="s">
        <v>715</v>
      </c>
      <c r="D209" t="s">
        <v>716</v>
      </c>
      <c r="F209" t="s">
        <v>717</v>
      </c>
      <c r="G209" t="s">
        <v>718</v>
      </c>
      <c r="I209">
        <v>3</v>
      </c>
      <c r="J209">
        <v>3</v>
      </c>
      <c r="K209">
        <v>0</v>
      </c>
      <c r="M209">
        <f>SUM(B209,C209)</f>
        <v>0</v>
      </c>
      <c r="N209" t="str">
        <f t="shared" si="6"/>
        <v>No</v>
      </c>
      <c r="O209">
        <f>COUNTIF(C:C,"&lt;0")</f>
        <v>0</v>
      </c>
      <c r="P209" t="e">
        <f>SUMIF(#REF!,"&gt;"&amp;AVERAGE(#REF!))</f>
        <v>#REF!</v>
      </c>
      <c r="Q209">
        <f t="shared" si="7"/>
        <v>27.565026697177728</v>
      </c>
      <c r="R209" t="str">
        <f>CONCATENATE("ID-",A209,"-",E209)</f>
        <v>ID-10971-</v>
      </c>
      <c r="S209">
        <f>INDEX(B:B,MATCH(A209,A:A,0))</f>
        <v>0</v>
      </c>
      <c r="T209" t="str">
        <f>IF(OR(B209&gt;0,C209&gt;0),"Acceptable","Check")</f>
        <v>Acceptable</v>
      </c>
      <c r="U209">
        <f>COUNTIF(D:D, "Military - U.S. Army")</f>
        <v>23</v>
      </c>
      <c r="V209">
        <f>AVERAGEIF(C:C,"Fort Myer, Virginia", I:I)</f>
        <v>2</v>
      </c>
      <c r="W209">
        <v>2</v>
      </c>
      <c r="X209" t="str">
        <f>IFERROR(VLOOKUP("FlightNumber", A:D, 4, FALSE), "Flight Not Found")</f>
        <v>Flight Not Found</v>
      </c>
      <c r="Y209" t="str" cm="1">
        <f t="array" ref="Y209">IF(AND(B:B &gt; TIME(6, 0, 0), B:B &lt;= TIME(18, 0, 0)), "Day", "Night")</f>
        <v>Night</v>
      </c>
      <c r="Z209">
        <f>COUNTIFS(D:D, "Military - U.S. Army", C:C, "Fort Myer, Virginia")</f>
        <v>1</v>
      </c>
    </row>
    <row r="210" spans="1:26" x14ac:dyDescent="0.2">
      <c r="A210">
        <v>10977</v>
      </c>
      <c r="B210" t="s">
        <v>719</v>
      </c>
      <c r="C210" t="s">
        <v>720</v>
      </c>
      <c r="D210" t="s">
        <v>721</v>
      </c>
      <c r="E210" t="s">
        <v>722</v>
      </c>
      <c r="F210" t="s">
        <v>723</v>
      </c>
      <c r="G210" t="s">
        <v>724</v>
      </c>
      <c r="H210" t="s">
        <v>725</v>
      </c>
      <c r="I210">
        <v>16</v>
      </c>
      <c r="J210">
        <v>16</v>
      </c>
      <c r="K210">
        <v>0</v>
      </c>
      <c r="L210" t="s">
        <v>726</v>
      </c>
      <c r="M210">
        <f>SUM(B210,C210)</f>
        <v>0</v>
      </c>
      <c r="N210" t="str">
        <f t="shared" si="6"/>
        <v>No</v>
      </c>
      <c r="O210">
        <f>COUNTIF(C:C,"&lt;0")</f>
        <v>0</v>
      </c>
      <c r="P210" t="e">
        <f>SUMIF(#REF!,"&gt;"&amp;AVERAGE(#REF!))</f>
        <v>#REF!</v>
      </c>
      <c r="Q210">
        <f t="shared" si="7"/>
        <v>27.565026697177728</v>
      </c>
      <c r="R210" t="str">
        <f>CONCATENATE("ID-",A210,"-",E210)</f>
        <v>ID-10977-Aqua Caliente, Mexico - Los Angeles</v>
      </c>
      <c r="S210" t="str">
        <f>INDEX(B:B,MATCH(A210,A:A,0))</f>
        <v>18:23</v>
      </c>
      <c r="T210" t="str">
        <f>IF(OR(B210&gt;0,C210&gt;0),"Acceptable","Check")</f>
        <v>Acceptable</v>
      </c>
      <c r="U210">
        <f>COUNTIF(D:D, "Military - U.S. Army")</f>
        <v>23</v>
      </c>
      <c r="V210">
        <f>AVERAGEIF(C:C,"Fort Myer, Virginia", I:I)</f>
        <v>2</v>
      </c>
      <c r="W210">
        <v>3</v>
      </c>
      <c r="X210" t="str">
        <f>IFERROR(VLOOKUP("FlightNumber", A:D, 4, FALSE), "Flight Not Found")</f>
        <v>Flight Not Found</v>
      </c>
      <c r="Y210" t="str" cm="1">
        <f t="array" ref="Y210">IF(AND(B:B &gt; TIME(6, 0, 0), B:B &lt;= TIME(18, 0, 0)), "Day", "Night")</f>
        <v>Night</v>
      </c>
      <c r="Z210">
        <f>COUNTIFS(D:D, "Military - U.S. Army", C:C, "Fort Myer, Virginia")</f>
        <v>1</v>
      </c>
    </row>
    <row r="211" spans="1:26" x14ac:dyDescent="0.2">
      <c r="A211">
        <v>10983</v>
      </c>
      <c r="C211" t="s">
        <v>727</v>
      </c>
      <c r="D211" t="s">
        <v>168</v>
      </c>
      <c r="F211" t="s">
        <v>446</v>
      </c>
      <c r="G211" t="s">
        <v>728</v>
      </c>
      <c r="I211">
        <v>2</v>
      </c>
      <c r="J211">
        <v>2</v>
      </c>
      <c r="K211">
        <v>0</v>
      </c>
      <c r="M211">
        <f>SUM(B211,C211)</f>
        <v>0</v>
      </c>
      <c r="N211" t="str">
        <f t="shared" si="6"/>
        <v>No</v>
      </c>
      <c r="O211">
        <f>COUNTIF(C:C,"&lt;0")</f>
        <v>0</v>
      </c>
      <c r="P211" t="e">
        <f>SUMIF(#REF!,"&gt;"&amp;AVERAGE(#REF!))</f>
        <v>#REF!</v>
      </c>
      <c r="Q211">
        <f t="shared" si="7"/>
        <v>27.565026697177728</v>
      </c>
      <c r="R211" t="str">
        <f>CONCATENATE("ID-",A211,"-",E211)</f>
        <v>ID-10983-</v>
      </c>
      <c r="S211">
        <f>INDEX(B:B,MATCH(A211,A:A,0))</f>
        <v>0</v>
      </c>
      <c r="T211" t="str">
        <f>IF(OR(B211&gt;0,C211&gt;0),"Acceptable","Check")</f>
        <v>Acceptable</v>
      </c>
      <c r="U211">
        <f>COUNTIF(D:D, "Military - U.S. Army")</f>
        <v>23</v>
      </c>
      <c r="V211">
        <f>AVERAGEIF(C:C,"Fort Myer, Virginia", I:I)</f>
        <v>2</v>
      </c>
      <c r="W211">
        <v>1</v>
      </c>
      <c r="X211" t="str">
        <f>IFERROR(VLOOKUP("FlightNumber", A:D, 4, FALSE), "Flight Not Found")</f>
        <v>Flight Not Found</v>
      </c>
      <c r="Y211" t="str" cm="1">
        <f t="array" ref="Y211">IF(AND(B:B &gt; TIME(6, 0, 0), B:B &lt;= TIME(18, 0, 0)), "Day", "Night")</f>
        <v>Night</v>
      </c>
      <c r="Z211">
        <f>COUNTIFS(D:D, "Military - U.S. Army", C:C, "Fort Myer, Virginia")</f>
        <v>1</v>
      </c>
    </row>
    <row r="212" spans="1:26" x14ac:dyDescent="0.2">
      <c r="A212">
        <v>10985</v>
      </c>
      <c r="B212" t="s">
        <v>729</v>
      </c>
      <c r="C212" t="s">
        <v>730</v>
      </c>
      <c r="D212" t="s">
        <v>731</v>
      </c>
      <c r="E212" t="s">
        <v>732</v>
      </c>
      <c r="F212" t="s">
        <v>733</v>
      </c>
      <c r="H212" t="s">
        <v>734</v>
      </c>
      <c r="I212">
        <v>5</v>
      </c>
      <c r="J212">
        <v>5</v>
      </c>
      <c r="K212">
        <v>0</v>
      </c>
      <c r="L212" t="s">
        <v>735</v>
      </c>
      <c r="M212">
        <f>SUM(B212,C212)</f>
        <v>0</v>
      </c>
      <c r="N212" t="str">
        <f t="shared" si="6"/>
        <v>No</v>
      </c>
      <c r="O212">
        <f>COUNTIF(C:C,"&lt;0")</f>
        <v>0</v>
      </c>
      <c r="P212" t="e">
        <f>SUMIF(#REF!,"&gt;"&amp;AVERAGE(#REF!))</f>
        <v>#REF!</v>
      </c>
      <c r="Q212">
        <f t="shared" si="7"/>
        <v>27.565026697177728</v>
      </c>
      <c r="R212" t="str">
        <f>CONCATENATE("ID-",A212,"-",E212)</f>
        <v>ID-10985-Wichita - Kansas City, KS</v>
      </c>
      <c r="S212" t="str">
        <f>INDEX(B:B,MATCH(A212,A:A,0))</f>
        <v>17:30</v>
      </c>
      <c r="T212" t="str">
        <f>IF(OR(B212&gt;0,C212&gt;0),"Acceptable","Check")</f>
        <v>Acceptable</v>
      </c>
      <c r="U212">
        <f>COUNTIF(D:D, "Military - U.S. Army")</f>
        <v>23</v>
      </c>
      <c r="V212">
        <f>AVERAGEIF(C:C,"Fort Myer, Virginia", I:I)</f>
        <v>2</v>
      </c>
      <c r="W212">
        <v>1</v>
      </c>
      <c r="X212" t="str">
        <f>IFERROR(VLOOKUP("FlightNumber", A:D, 4, FALSE), "Flight Not Found")</f>
        <v>Flight Not Found</v>
      </c>
      <c r="Y212" t="str" cm="1">
        <f t="array" ref="Y212">IF(AND(B:B &gt; TIME(6, 0, 0), B:B &lt;= TIME(18, 0, 0)), "Day", "Night")</f>
        <v>Night</v>
      </c>
      <c r="Z212">
        <f>COUNTIFS(D:D, "Military - U.S. Army", C:C, "Fort Myer, Virginia")</f>
        <v>1</v>
      </c>
    </row>
    <row r="213" spans="1:26" x14ac:dyDescent="0.2">
      <c r="A213">
        <v>10992</v>
      </c>
      <c r="C213" t="s">
        <v>736</v>
      </c>
      <c r="D213" t="s">
        <v>405</v>
      </c>
      <c r="E213" t="s">
        <v>737</v>
      </c>
      <c r="F213" t="s">
        <v>664</v>
      </c>
      <c r="I213">
        <v>1</v>
      </c>
      <c r="J213">
        <v>1</v>
      </c>
      <c r="K213">
        <v>0</v>
      </c>
      <c r="L213" t="s">
        <v>738</v>
      </c>
      <c r="M213">
        <f>SUM(B213,C213)</f>
        <v>0</v>
      </c>
      <c r="N213" t="str">
        <f t="shared" si="6"/>
        <v>No</v>
      </c>
      <c r="O213">
        <f>COUNTIF(C:C,"&lt;0")</f>
        <v>0</v>
      </c>
      <c r="P213" t="e">
        <f>SUMIF(#REF!,"&gt;"&amp;AVERAGE(#REF!))</f>
        <v>#REF!</v>
      </c>
      <c r="Q213">
        <f t="shared" si="7"/>
        <v>27.565026697177728</v>
      </c>
      <c r="R213" t="str">
        <f>CONCATENATE("ID-",A213,"-",E213)</f>
        <v>ID-10992-Newark, NJ - Hartford, CT</v>
      </c>
      <c r="S213">
        <f>INDEX(B:B,MATCH(A213,A:A,0))</f>
        <v>0</v>
      </c>
      <c r="T213" t="str">
        <f>IF(OR(B213&gt;0,C213&gt;0),"Acceptable","Check")</f>
        <v>Acceptable</v>
      </c>
      <c r="U213">
        <f>COUNTIF(D:D, "Military - U.S. Army")</f>
        <v>23</v>
      </c>
      <c r="V213">
        <f>AVERAGEIF(C:C,"Fort Myer, Virginia", I:I)</f>
        <v>2</v>
      </c>
      <c r="W213">
        <v>2</v>
      </c>
      <c r="X213" t="str">
        <f>IFERROR(VLOOKUP("FlightNumber", A:D, 4, FALSE), "Flight Not Found")</f>
        <v>Flight Not Found</v>
      </c>
      <c r="Y213" t="str" cm="1">
        <f t="array" ref="Y213">IF(AND(B:B &gt; TIME(6, 0, 0), B:B &lt;= TIME(18, 0, 0)), "Day", "Night")</f>
        <v>Night</v>
      </c>
      <c r="Z213">
        <f>COUNTIFS(D:D, "Military - U.S. Army", C:C, "Fort Myer, Virginia")</f>
        <v>1</v>
      </c>
    </row>
    <row r="214" spans="1:26" x14ac:dyDescent="0.2">
      <c r="A214">
        <v>10999</v>
      </c>
      <c r="C214" t="s">
        <v>739</v>
      </c>
      <c r="D214" t="s">
        <v>328</v>
      </c>
      <c r="F214" t="s">
        <v>740</v>
      </c>
      <c r="G214" t="s">
        <v>741</v>
      </c>
      <c r="I214">
        <v>2</v>
      </c>
      <c r="J214">
        <v>2</v>
      </c>
      <c r="K214">
        <v>0</v>
      </c>
      <c r="M214">
        <f>SUM(B214,C214)</f>
        <v>0</v>
      </c>
      <c r="N214" t="str">
        <f t="shared" si="6"/>
        <v>No</v>
      </c>
      <c r="O214">
        <f>COUNTIF(C:C,"&lt;0")</f>
        <v>0</v>
      </c>
      <c r="P214" t="e">
        <f>SUMIF(#REF!,"&gt;"&amp;AVERAGE(#REF!))</f>
        <v>#REF!</v>
      </c>
      <c r="Q214">
        <f t="shared" si="7"/>
        <v>27.565026697177728</v>
      </c>
      <c r="R214" t="str">
        <f>CONCATENATE("ID-",A214,"-",E214)</f>
        <v>ID-10999-</v>
      </c>
      <c r="S214">
        <f>INDEX(B:B,MATCH(A214,A:A,0))</f>
        <v>0</v>
      </c>
      <c r="T214" t="str">
        <f>IF(OR(B214&gt;0,C214&gt;0),"Acceptable","Check")</f>
        <v>Acceptable</v>
      </c>
      <c r="U214">
        <f>COUNTIF(D:D, "Military - U.S. Army")</f>
        <v>23</v>
      </c>
      <c r="V214">
        <f>AVERAGEIF(C:C,"Fort Myer, Virginia", I:I)</f>
        <v>2</v>
      </c>
      <c r="W214">
        <v>1</v>
      </c>
      <c r="X214" t="str">
        <f>IFERROR(VLOOKUP("FlightNumber", A:D, 4, FALSE), "Flight Not Found")</f>
        <v>Flight Not Found</v>
      </c>
      <c r="Y214" t="str" cm="1">
        <f t="array" ref="Y214">IF(AND(B:B &gt; TIME(6, 0, 0), B:B &lt;= TIME(18, 0, 0)), "Day", "Night")</f>
        <v>Night</v>
      </c>
      <c r="Z214">
        <f>COUNTIFS(D:D, "Military - U.S. Army", C:C, "Fort Myer, Virginia")</f>
        <v>1</v>
      </c>
    </row>
    <row r="215" spans="1:26" x14ac:dyDescent="0.2">
      <c r="A215">
        <v>11066</v>
      </c>
      <c r="B215" t="s">
        <v>742</v>
      </c>
      <c r="C215" t="s">
        <v>743</v>
      </c>
      <c r="D215" t="s">
        <v>744</v>
      </c>
      <c r="E215" t="s">
        <v>745</v>
      </c>
      <c r="F215" t="s">
        <v>661</v>
      </c>
      <c r="H215" t="s">
        <v>746</v>
      </c>
      <c r="I215">
        <v>4</v>
      </c>
      <c r="J215">
        <v>4</v>
      </c>
      <c r="K215">
        <v>0</v>
      </c>
      <c r="L215" t="s">
        <v>747</v>
      </c>
      <c r="M215">
        <f>SUM(B215,C215)</f>
        <v>0</v>
      </c>
      <c r="N215" t="str">
        <f t="shared" si="6"/>
        <v>No</v>
      </c>
      <c r="O215">
        <f>COUNTIF(C:C,"&lt;0")</f>
        <v>0</v>
      </c>
      <c r="P215" t="e">
        <f>SUMIF(#REF!,"&gt;"&amp;AVERAGE(#REF!))</f>
        <v>#REF!</v>
      </c>
      <c r="Q215">
        <f t="shared" si="7"/>
        <v>27.565026697177728</v>
      </c>
      <c r="R215" t="str">
        <f>CONCATENATE("ID-",A215,"-",E215)</f>
        <v>ID-11066-Albany, NY - Jersey City, NJ</v>
      </c>
      <c r="S215" t="str">
        <f>INDEX(B:B,MATCH(A215,A:A,0))</f>
        <v>c:17:00</v>
      </c>
      <c r="T215" t="str">
        <f>IF(OR(B215&gt;0,C215&gt;0),"Acceptable","Check")</f>
        <v>Acceptable</v>
      </c>
      <c r="U215">
        <f>COUNTIF(D:D, "Military - U.S. Army")</f>
        <v>23</v>
      </c>
      <c r="V215">
        <f>AVERAGEIF(C:C,"Fort Myer, Virginia", I:I)</f>
        <v>2</v>
      </c>
      <c r="W215">
        <v>1</v>
      </c>
      <c r="X215" t="str">
        <f>IFERROR(VLOOKUP("FlightNumber", A:D, 4, FALSE), "Flight Not Found")</f>
        <v>Flight Not Found</v>
      </c>
      <c r="Y215" t="str" cm="1">
        <f t="array" ref="Y215">IF(AND(B:B &gt; TIME(6, 0, 0), B:B &lt;= TIME(18, 0, 0)), "Day", "Night")</f>
        <v>Night</v>
      </c>
      <c r="Z215">
        <f>COUNTIFS(D:D, "Military - U.S. Army", C:C, "Fort Myer, Virginia")</f>
        <v>1</v>
      </c>
    </row>
    <row r="216" spans="1:26" x14ac:dyDescent="0.2">
      <c r="A216">
        <v>11088</v>
      </c>
      <c r="C216" t="s">
        <v>748</v>
      </c>
      <c r="D216" t="s">
        <v>168</v>
      </c>
      <c r="F216" t="s">
        <v>749</v>
      </c>
      <c r="G216" t="s">
        <v>750</v>
      </c>
      <c r="I216">
        <v>4</v>
      </c>
      <c r="J216">
        <v>3</v>
      </c>
      <c r="K216">
        <v>0</v>
      </c>
      <c r="M216">
        <f>SUM(B216,C216)</f>
        <v>0</v>
      </c>
      <c r="N216" t="str">
        <f t="shared" si="6"/>
        <v>No</v>
      </c>
      <c r="O216">
        <f>COUNTIF(C:C,"&lt;0")</f>
        <v>0</v>
      </c>
      <c r="P216" t="e">
        <f>SUMIF(#REF!,"&gt;"&amp;AVERAGE(#REF!))</f>
        <v>#REF!</v>
      </c>
      <c r="Q216">
        <f t="shared" si="7"/>
        <v>27.565026697177728</v>
      </c>
      <c r="R216" t="str">
        <f>CONCATENATE("ID-",A216,"-",E216)</f>
        <v>ID-11088-</v>
      </c>
      <c r="S216">
        <f>INDEX(B:B,MATCH(A216,A:A,0))</f>
        <v>0</v>
      </c>
      <c r="T216" t="str">
        <f>IF(OR(B216&gt;0,C216&gt;0),"Acceptable","Check")</f>
        <v>Acceptable</v>
      </c>
      <c r="U216">
        <f>COUNTIF(D:D, "Military - U.S. Army")</f>
        <v>23</v>
      </c>
      <c r="V216">
        <f>AVERAGEIF(C:C,"Fort Myer, Virginia", I:I)</f>
        <v>2</v>
      </c>
      <c r="W216">
        <v>2</v>
      </c>
      <c r="X216" t="str">
        <f>IFERROR(VLOOKUP("FlightNumber", A:D, 4, FALSE), "Flight Not Found")</f>
        <v>Flight Not Found</v>
      </c>
      <c r="Y216" t="str" cm="1">
        <f t="array" ref="Y216">IF(AND(B:B &gt; TIME(6, 0, 0), B:B &lt;= TIME(18, 0, 0)), "Day", "Night")</f>
        <v>Night</v>
      </c>
      <c r="Z216">
        <f>COUNTIFS(D:D, "Military - U.S. Army", C:C, "Fort Myer, Virginia")</f>
        <v>1</v>
      </c>
    </row>
    <row r="217" spans="1:26" x14ac:dyDescent="0.2">
      <c r="A217">
        <v>11114</v>
      </c>
      <c r="C217" t="s">
        <v>751</v>
      </c>
      <c r="D217" t="s">
        <v>405</v>
      </c>
      <c r="F217" t="s">
        <v>752</v>
      </c>
      <c r="G217" t="s">
        <v>753</v>
      </c>
      <c r="H217" t="s">
        <v>754</v>
      </c>
      <c r="I217">
        <v>15</v>
      </c>
      <c r="J217">
        <v>1</v>
      </c>
      <c r="K217">
        <v>0</v>
      </c>
      <c r="L217" t="s">
        <v>755</v>
      </c>
      <c r="M217">
        <f>SUM(B217,C217)</f>
        <v>0</v>
      </c>
      <c r="N217" t="str">
        <f t="shared" si="6"/>
        <v>No</v>
      </c>
      <c r="O217">
        <f>COUNTIF(C:C,"&lt;0")</f>
        <v>0</v>
      </c>
      <c r="P217" t="e">
        <f>SUMIF(#REF!,"&gt;"&amp;AVERAGE(#REF!))</f>
        <v>#REF!</v>
      </c>
      <c r="Q217">
        <f t="shared" si="7"/>
        <v>27.565026697177728</v>
      </c>
      <c r="R217" t="str">
        <f>CONCATENATE("ID-",A217,"-",E217)</f>
        <v>ID-11114-</v>
      </c>
      <c r="S217">
        <f>INDEX(B:B,MATCH(A217,A:A,0))</f>
        <v>0</v>
      </c>
      <c r="T217" t="str">
        <f>IF(OR(B217&gt;0,C217&gt;0),"Acceptable","Check")</f>
        <v>Acceptable</v>
      </c>
      <c r="U217">
        <f>COUNTIF(D:D, "Military - U.S. Army")</f>
        <v>23</v>
      </c>
      <c r="V217">
        <f>AVERAGEIF(C:C,"Fort Myer, Virginia", I:I)</f>
        <v>2</v>
      </c>
      <c r="W217">
        <v>3</v>
      </c>
      <c r="X217" t="str">
        <f>IFERROR(VLOOKUP("FlightNumber", A:D, 4, FALSE), "Flight Not Found")</f>
        <v>Flight Not Found</v>
      </c>
      <c r="Y217" t="str" cm="1">
        <f t="array" ref="Y217">IF(AND(B:B &gt; TIME(6, 0, 0), B:B &lt;= TIME(18, 0, 0)), "Day", "Night")</f>
        <v>Night</v>
      </c>
      <c r="Z217">
        <f>COUNTIFS(D:D, "Military - U.S. Army", C:C, "Fort Myer, Virginia")</f>
        <v>1</v>
      </c>
    </row>
    <row r="218" spans="1:26" x14ac:dyDescent="0.2">
      <c r="A218">
        <v>11146</v>
      </c>
      <c r="C218" t="s">
        <v>756</v>
      </c>
      <c r="D218" t="s">
        <v>347</v>
      </c>
      <c r="E218" t="s">
        <v>757</v>
      </c>
      <c r="F218" t="s">
        <v>541</v>
      </c>
      <c r="G218" t="s">
        <v>758</v>
      </c>
      <c r="H218" t="s">
        <v>129</v>
      </c>
      <c r="I218">
        <v>8</v>
      </c>
      <c r="J218">
        <v>5</v>
      </c>
      <c r="K218">
        <v>0</v>
      </c>
      <c r="L218" t="s">
        <v>759</v>
      </c>
      <c r="M218">
        <f>SUM(B218,C218)</f>
        <v>0</v>
      </c>
      <c r="N218" t="str">
        <f t="shared" si="6"/>
        <v>No</v>
      </c>
      <c r="O218">
        <f>COUNTIF(C:C,"&lt;0")</f>
        <v>0</v>
      </c>
      <c r="P218" t="e">
        <f>SUMIF(#REF!,"&gt;"&amp;AVERAGE(#REF!))</f>
        <v>#REF!</v>
      </c>
      <c r="Q218">
        <f t="shared" si="7"/>
        <v>27.565026697177728</v>
      </c>
      <c r="R218" t="str">
        <f>CONCATENATE("ID-",A218,"-",E218)</f>
        <v>ID-11146-Stettin - Norway</v>
      </c>
      <c r="S218">
        <f>INDEX(B:B,MATCH(A218,A:A,0))</f>
        <v>0</v>
      </c>
      <c r="T218" t="str">
        <f>IF(OR(B218&gt;0,C218&gt;0),"Acceptable","Check")</f>
        <v>Acceptable</v>
      </c>
      <c r="U218">
        <f>COUNTIF(D:D, "Military - U.S. Army")</f>
        <v>23</v>
      </c>
      <c r="V218">
        <f>AVERAGEIF(C:C,"Fort Myer, Virginia", I:I)</f>
        <v>2</v>
      </c>
      <c r="W218">
        <v>1</v>
      </c>
      <c r="X218" t="str">
        <f>IFERROR(VLOOKUP("FlightNumber", A:D, 4, FALSE), "Flight Not Found")</f>
        <v>Flight Not Found</v>
      </c>
      <c r="Y218" t="str" cm="1">
        <f t="array" ref="Y218">IF(AND(B:B &gt; TIME(6, 0, 0), B:B &lt;= TIME(18, 0, 0)), "Day", "Night")</f>
        <v>Night</v>
      </c>
      <c r="Z218">
        <f>COUNTIFS(D:D, "Military - U.S. Army", C:C, "Fort Myer, Virginia")</f>
        <v>1</v>
      </c>
    </row>
    <row r="219" spans="1:26" x14ac:dyDescent="0.2">
      <c r="A219">
        <v>11149</v>
      </c>
      <c r="C219" t="s">
        <v>760</v>
      </c>
      <c r="D219" t="s">
        <v>761</v>
      </c>
      <c r="F219" t="s">
        <v>681</v>
      </c>
      <c r="G219" t="s">
        <v>762</v>
      </c>
      <c r="H219" t="s">
        <v>763</v>
      </c>
      <c r="I219">
        <v>5</v>
      </c>
      <c r="J219">
        <v>5</v>
      </c>
      <c r="K219">
        <v>0</v>
      </c>
      <c r="L219" t="s">
        <v>764</v>
      </c>
      <c r="M219">
        <f>SUM(B219,C219)</f>
        <v>0</v>
      </c>
      <c r="N219" t="str">
        <f t="shared" si="6"/>
        <v>No</v>
      </c>
      <c r="O219">
        <f>COUNTIF(C:C,"&lt;0")</f>
        <v>0</v>
      </c>
      <c r="P219" t="e">
        <f>SUMIF(#REF!,"&gt;"&amp;AVERAGE(#REF!))</f>
        <v>#REF!</v>
      </c>
      <c r="Q219">
        <f t="shared" si="7"/>
        <v>27.565026697177728</v>
      </c>
      <c r="R219" t="str">
        <f>CONCATENATE("ID-",A219,"-",E219)</f>
        <v>ID-11149-</v>
      </c>
      <c r="S219">
        <f>INDEX(B:B,MATCH(A219,A:A,0))</f>
        <v>0</v>
      </c>
      <c r="T219" t="str">
        <f>IF(OR(B219&gt;0,C219&gt;0),"Acceptable","Check")</f>
        <v>Acceptable</v>
      </c>
      <c r="U219">
        <f>COUNTIF(D:D, "Military - U.S. Army")</f>
        <v>23</v>
      </c>
      <c r="V219">
        <f>AVERAGEIF(C:C,"Fort Myer, Virginia", I:I)</f>
        <v>2</v>
      </c>
      <c r="W219">
        <v>1</v>
      </c>
      <c r="X219" t="str">
        <f>IFERROR(VLOOKUP("FlightNumber", A:D, 4, FALSE), "Flight Not Found")</f>
        <v>Flight Not Found</v>
      </c>
      <c r="Y219" t="str" cm="1">
        <f t="array" ref="Y219">IF(AND(B:B &gt; TIME(6, 0, 0), B:B &lt;= TIME(18, 0, 0)), "Day", "Night")</f>
        <v>Night</v>
      </c>
      <c r="Z219">
        <f>COUNTIFS(D:D, "Military - U.S. Army", C:C, "Fort Myer, Virginia")</f>
        <v>1</v>
      </c>
    </row>
    <row r="220" spans="1:26" x14ac:dyDescent="0.2">
      <c r="A220">
        <v>11192</v>
      </c>
      <c r="C220" t="s">
        <v>765</v>
      </c>
      <c r="D220" t="s">
        <v>766</v>
      </c>
      <c r="E220" t="s">
        <v>767</v>
      </c>
      <c r="F220" t="s">
        <v>723</v>
      </c>
      <c r="G220" t="s">
        <v>768</v>
      </c>
      <c r="H220" t="s">
        <v>769</v>
      </c>
      <c r="I220">
        <v>11</v>
      </c>
      <c r="J220">
        <v>10</v>
      </c>
      <c r="K220">
        <v>0</v>
      </c>
      <c r="L220" t="s">
        <v>770</v>
      </c>
      <c r="M220">
        <f>SUM(B220,C220)</f>
        <v>0</v>
      </c>
      <c r="N220" t="str">
        <f t="shared" si="6"/>
        <v>No</v>
      </c>
      <c r="O220">
        <f>COUNTIF(C:C,"&lt;0")</f>
        <v>0</v>
      </c>
      <c r="P220" t="e">
        <f>SUMIF(#REF!,"&gt;"&amp;AVERAGE(#REF!))</f>
        <v>#REF!</v>
      </c>
      <c r="Q220">
        <f t="shared" si="7"/>
        <v>27.565026697177728</v>
      </c>
      <c r="R220" t="str">
        <f>CONCATENATE("ID-",A220,"-",E220)</f>
        <v>ID-11192-Prague - Brun -  Pressburg</v>
      </c>
      <c r="S220">
        <f>INDEX(B:B,MATCH(A220,A:A,0))</f>
        <v>0</v>
      </c>
      <c r="T220" t="str">
        <f>IF(OR(B220&gt;0,C220&gt;0),"Acceptable","Check")</f>
        <v>Acceptable</v>
      </c>
      <c r="U220">
        <f>COUNTIF(D:D, "Military - U.S. Army")</f>
        <v>23</v>
      </c>
      <c r="V220">
        <f>AVERAGEIF(C:C,"Fort Myer, Virginia", I:I)</f>
        <v>2</v>
      </c>
      <c r="W220">
        <v>8</v>
      </c>
      <c r="X220" t="str">
        <f>IFERROR(VLOOKUP("FlightNumber", A:D, 4, FALSE), "Flight Not Found")</f>
        <v>Flight Not Found</v>
      </c>
      <c r="Y220" t="str" cm="1">
        <f t="array" ref="Y220">IF(AND(B:B &gt; TIME(6, 0, 0), B:B &lt;= TIME(18, 0, 0)), "Day", "Night")</f>
        <v>Night</v>
      </c>
      <c r="Z220">
        <f>COUNTIFS(D:D, "Military - U.S. Army", C:C, "Fort Myer, Virginia")</f>
        <v>1</v>
      </c>
    </row>
    <row r="221" spans="1:26" x14ac:dyDescent="0.2">
      <c r="A221">
        <v>11212</v>
      </c>
      <c r="C221" t="s">
        <v>771</v>
      </c>
      <c r="D221" t="s">
        <v>772</v>
      </c>
      <c r="F221" t="s">
        <v>773</v>
      </c>
      <c r="G221" t="s">
        <v>774</v>
      </c>
      <c r="I221">
        <v>2</v>
      </c>
      <c r="J221">
        <v>2</v>
      </c>
      <c r="K221">
        <v>0</v>
      </c>
      <c r="M221">
        <f>SUM(B221,C221)</f>
        <v>0</v>
      </c>
      <c r="N221" t="str">
        <f t="shared" si="6"/>
        <v>No</v>
      </c>
      <c r="O221">
        <f>COUNTIF(C:C,"&lt;0")</f>
        <v>0</v>
      </c>
      <c r="P221" t="e">
        <f>SUMIF(#REF!,"&gt;"&amp;AVERAGE(#REF!))</f>
        <v>#REF!</v>
      </c>
      <c r="Q221">
        <f t="shared" si="7"/>
        <v>27.565026697177728</v>
      </c>
      <c r="R221" t="str">
        <f>CONCATENATE("ID-",A221,"-",E221)</f>
        <v>ID-11212-</v>
      </c>
      <c r="S221">
        <f>INDEX(B:B,MATCH(A221,A:A,0))</f>
        <v>0</v>
      </c>
      <c r="T221" t="str">
        <f>IF(OR(B221&gt;0,C221&gt;0),"Acceptable","Check")</f>
        <v>Acceptable</v>
      </c>
      <c r="U221">
        <f>COUNTIF(D:D, "Military - U.S. Army")</f>
        <v>23</v>
      </c>
      <c r="V221">
        <f>AVERAGEIF(C:C,"Fort Myer, Virginia", I:I)</f>
        <v>2</v>
      </c>
      <c r="W221">
        <v>10</v>
      </c>
      <c r="X221" t="str">
        <f>IFERROR(VLOOKUP("FlightNumber", A:D, 4, FALSE), "Flight Not Found")</f>
        <v>Flight Not Found</v>
      </c>
      <c r="Y221" t="str" cm="1">
        <f t="array" ref="Y221">IF(AND(B:B &gt; TIME(6, 0, 0), B:B &lt;= TIME(18, 0, 0)), "Day", "Night")</f>
        <v>Night</v>
      </c>
      <c r="Z221">
        <f>COUNTIFS(D:D, "Military - U.S. Army", C:C, "Fort Myer, Virginia")</f>
        <v>1</v>
      </c>
    </row>
    <row r="222" spans="1:26" x14ac:dyDescent="0.2">
      <c r="A222">
        <v>11226</v>
      </c>
      <c r="C222" t="s">
        <v>775</v>
      </c>
      <c r="D222" t="s">
        <v>776</v>
      </c>
      <c r="E222" t="s">
        <v>777</v>
      </c>
      <c r="I222">
        <v>3</v>
      </c>
      <c r="J222">
        <v>3</v>
      </c>
      <c r="K222">
        <v>0</v>
      </c>
      <c r="L222" t="s">
        <v>778</v>
      </c>
      <c r="M222">
        <f>SUM(B222,C222)</f>
        <v>0</v>
      </c>
      <c r="N222" t="str">
        <f t="shared" si="6"/>
        <v>No</v>
      </c>
      <c r="O222">
        <f>COUNTIF(C:C,"&lt;0")</f>
        <v>0</v>
      </c>
      <c r="P222" t="e">
        <f>SUMIF(#REF!,"&gt;"&amp;AVERAGE(#REF!))</f>
        <v>#REF!</v>
      </c>
      <c r="Q222">
        <f t="shared" si="7"/>
        <v>27.565026697177728</v>
      </c>
      <c r="R222" t="str">
        <f>CONCATENATE("ID-",A222,"-",E222)</f>
        <v>ID-11226-Calgary - Moosejaw</v>
      </c>
      <c r="S222">
        <f>INDEX(B:B,MATCH(A222,A:A,0))</f>
        <v>0</v>
      </c>
      <c r="T222" t="str">
        <f>IF(OR(B222&gt;0,C222&gt;0),"Acceptable","Check")</f>
        <v>Acceptable</v>
      </c>
      <c r="U222">
        <f>COUNTIF(D:D, "Military - U.S. Army")</f>
        <v>23</v>
      </c>
      <c r="V222">
        <f>AVERAGEIF(C:C,"Fort Myer, Virginia", I:I)</f>
        <v>2</v>
      </c>
      <c r="W222">
        <v>5</v>
      </c>
      <c r="X222" t="str">
        <f>IFERROR(VLOOKUP("FlightNumber", A:D, 4, FALSE), "Flight Not Found")</f>
        <v>Flight Not Found</v>
      </c>
      <c r="Y222" t="str" cm="1">
        <f t="array" ref="Y222">IF(AND(B:B &gt; TIME(6, 0, 0), B:B &lt;= TIME(18, 0, 0)), "Day", "Night")</f>
        <v>Night</v>
      </c>
      <c r="Z222">
        <f>COUNTIFS(D:D, "Military - U.S. Army", C:C, "Fort Myer, Virginia")</f>
        <v>1</v>
      </c>
    </row>
    <row r="223" spans="1:26" x14ac:dyDescent="0.2">
      <c r="A223">
        <v>11236</v>
      </c>
      <c r="B223" t="s">
        <v>779</v>
      </c>
      <c r="C223" t="s">
        <v>780</v>
      </c>
      <c r="D223" t="s">
        <v>781</v>
      </c>
      <c r="E223" t="s">
        <v>782</v>
      </c>
      <c r="F223" t="s">
        <v>783</v>
      </c>
      <c r="G223" t="s">
        <v>784</v>
      </c>
      <c r="H223" t="s">
        <v>785</v>
      </c>
      <c r="I223">
        <v>54</v>
      </c>
      <c r="J223">
        <v>48</v>
      </c>
      <c r="K223">
        <v>0</v>
      </c>
      <c r="L223" t="s">
        <v>786</v>
      </c>
      <c r="M223">
        <f>SUM(B223,C223)</f>
        <v>0</v>
      </c>
      <c r="N223" t="str">
        <f t="shared" si="6"/>
        <v>No</v>
      </c>
      <c r="O223">
        <f>COUNTIF(C:C,"&lt;0")</f>
        <v>0</v>
      </c>
      <c r="P223" t="e">
        <f>SUMIF(#REF!,"&gt;"&amp;AVERAGE(#REF!))</f>
        <v>#REF!</v>
      </c>
      <c r="Q223">
        <f t="shared" si="7"/>
        <v>27.565026697177728</v>
      </c>
      <c r="R223" t="str">
        <f>CONCATENATE("ID-",A223,"-",E223)</f>
        <v>ID-11236-Cardington, England - Karachi, Pakistan</v>
      </c>
      <c r="S223" t="str">
        <f>INDEX(B:B,MATCH(A223,A:A,0))</f>
        <v>02:05</v>
      </c>
      <c r="T223" t="str">
        <f>IF(OR(B223&gt;0,C223&gt;0),"Acceptable","Check")</f>
        <v>Acceptable</v>
      </c>
      <c r="U223">
        <f>COUNTIF(D:D, "Military - U.S. Army")</f>
        <v>23</v>
      </c>
      <c r="V223">
        <f>AVERAGEIF(C:C,"Fort Myer, Virginia", I:I)</f>
        <v>2</v>
      </c>
      <c r="W223">
        <v>1</v>
      </c>
      <c r="X223" t="str">
        <f>IFERROR(VLOOKUP("FlightNumber", A:D, 4, FALSE), "Flight Not Found")</f>
        <v>Flight Not Found</v>
      </c>
      <c r="Y223" t="str" cm="1">
        <f t="array" ref="Y223">IF(AND(B:B &gt; TIME(6, 0, 0), B:B &lt;= TIME(18, 0, 0)), "Day", "Night")</f>
        <v>Night</v>
      </c>
      <c r="Z223">
        <f>COUNTIFS(D:D, "Military - U.S. Army", C:C, "Fort Myer, Virginia")</f>
        <v>1</v>
      </c>
    </row>
    <row r="224" spans="1:26" x14ac:dyDescent="0.2">
      <c r="A224">
        <v>11237</v>
      </c>
      <c r="B224" t="s">
        <v>787</v>
      </c>
      <c r="C224" t="s">
        <v>788</v>
      </c>
      <c r="D224" t="s">
        <v>347</v>
      </c>
      <c r="E224" t="s">
        <v>789</v>
      </c>
      <c r="F224" t="s">
        <v>790</v>
      </c>
      <c r="G224" t="s">
        <v>791</v>
      </c>
      <c r="H224" t="s">
        <v>792</v>
      </c>
      <c r="I224">
        <v>8</v>
      </c>
      <c r="J224">
        <v>8</v>
      </c>
      <c r="K224">
        <v>0</v>
      </c>
      <c r="L224" t="s">
        <v>793</v>
      </c>
      <c r="M224">
        <f>SUM(B224,C224)</f>
        <v>0</v>
      </c>
      <c r="N224" t="str">
        <f t="shared" si="6"/>
        <v>No</v>
      </c>
      <c r="O224">
        <f>COUNTIF(C:C,"&lt;0")</f>
        <v>0</v>
      </c>
      <c r="P224" t="e">
        <f>SUMIF(#REF!,"&gt;"&amp;AVERAGE(#REF!))</f>
        <v>#REF!</v>
      </c>
      <c r="Q224">
        <f t="shared" si="7"/>
        <v>27.565026697177728</v>
      </c>
      <c r="R224" t="str">
        <f>CONCATENATE("ID-",A224,"-",E224)</f>
        <v>ID-11237-Berlin - Vienna</v>
      </c>
      <c r="S224" t="str">
        <f>INDEX(B:B,MATCH(A224,A:A,0))</f>
        <v>09:45</v>
      </c>
      <c r="T224" t="str">
        <f>IF(OR(B224&gt;0,C224&gt;0),"Acceptable","Check")</f>
        <v>Acceptable</v>
      </c>
      <c r="U224">
        <f>COUNTIF(D:D, "Military - U.S. Army")</f>
        <v>23</v>
      </c>
      <c r="V224">
        <f>AVERAGEIF(C:C,"Fort Myer, Virginia", I:I)</f>
        <v>2</v>
      </c>
      <c r="W224">
        <v>1</v>
      </c>
      <c r="X224" t="str">
        <f>IFERROR(VLOOKUP("FlightNumber", A:D, 4, FALSE), "Flight Not Found")</f>
        <v>Flight Not Found</v>
      </c>
      <c r="Y224" t="str" cm="1">
        <f t="array" ref="Y224">IF(AND(B:B &gt; TIME(6, 0, 0), B:B &lt;= TIME(18, 0, 0)), "Day", "Night")</f>
        <v>Night</v>
      </c>
      <c r="Z224">
        <f>COUNTIFS(D:D, "Military - U.S. Army", C:C, "Fort Myer, Virginia")</f>
        <v>1</v>
      </c>
    </row>
    <row r="225" spans="1:26" x14ac:dyDescent="0.2">
      <c r="A225">
        <v>11243</v>
      </c>
      <c r="C225" t="s">
        <v>794</v>
      </c>
      <c r="D225" t="s">
        <v>168</v>
      </c>
      <c r="E225" t="s">
        <v>795</v>
      </c>
      <c r="F225" t="s">
        <v>749</v>
      </c>
      <c r="G225" t="s">
        <v>796</v>
      </c>
      <c r="I225">
        <v>4</v>
      </c>
      <c r="J225">
        <v>4</v>
      </c>
      <c r="K225">
        <v>0</v>
      </c>
      <c r="L225" t="s">
        <v>797</v>
      </c>
      <c r="M225">
        <f>SUM(B225,C225)</f>
        <v>0</v>
      </c>
      <c r="N225" t="str">
        <f t="shared" si="6"/>
        <v>No</v>
      </c>
      <c r="O225">
        <f>COUNTIF(C:C,"&lt;0")</f>
        <v>0</v>
      </c>
      <c r="P225" t="e">
        <f>SUMIF(#REF!,"&gt;"&amp;AVERAGE(#REF!))</f>
        <v>#REF!</v>
      </c>
      <c r="Q225">
        <f t="shared" si="7"/>
        <v>27.565026697177728</v>
      </c>
      <c r="R225" t="str">
        <f>CONCATENATE("ID-",A225,"-",E225)</f>
        <v>ID-11243-Casablanca - Bahat - Toulouse</v>
      </c>
      <c r="S225">
        <f>INDEX(B:B,MATCH(A225,A:A,0))</f>
        <v>0</v>
      </c>
      <c r="T225" t="str">
        <f>IF(OR(B225&gt;0,C225&gt;0),"Acceptable","Check")</f>
        <v>Acceptable</v>
      </c>
      <c r="U225">
        <f>COUNTIF(D:D, "Military - U.S. Army")</f>
        <v>23</v>
      </c>
      <c r="V225">
        <f>AVERAGEIF(C:C,"Fort Myer, Virginia", I:I)</f>
        <v>2</v>
      </c>
      <c r="W225">
        <v>2</v>
      </c>
      <c r="X225" t="str">
        <f>IFERROR(VLOOKUP("FlightNumber", A:D, 4, FALSE), "Flight Not Found")</f>
        <v>Flight Not Found</v>
      </c>
      <c r="Y225" t="str" cm="1">
        <f t="array" ref="Y225">IF(AND(B:B &gt; TIME(6, 0, 0), B:B &lt;= TIME(18, 0, 0)), "Day", "Night")</f>
        <v>Night</v>
      </c>
      <c r="Z225">
        <f>COUNTIFS(D:D, "Military - U.S. Army", C:C, "Fort Myer, Virginia")</f>
        <v>1</v>
      </c>
    </row>
    <row r="226" spans="1:26" x14ac:dyDescent="0.2">
      <c r="A226">
        <v>11259</v>
      </c>
      <c r="C226" t="s">
        <v>798</v>
      </c>
      <c r="D226" t="s">
        <v>799</v>
      </c>
      <c r="F226" t="s">
        <v>626</v>
      </c>
      <c r="G226" t="s">
        <v>800</v>
      </c>
      <c r="H226" t="s">
        <v>801</v>
      </c>
      <c r="I226">
        <v>3</v>
      </c>
      <c r="J226">
        <v>3</v>
      </c>
      <c r="K226">
        <v>0</v>
      </c>
      <c r="M226">
        <f>SUM(B226,C226)</f>
        <v>0</v>
      </c>
      <c r="N226" t="str">
        <f t="shared" si="6"/>
        <v>No</v>
      </c>
      <c r="O226">
        <f>COUNTIF(C:C,"&lt;0")</f>
        <v>0</v>
      </c>
      <c r="P226" t="e">
        <f>SUMIF(#REF!,"&gt;"&amp;AVERAGE(#REF!))</f>
        <v>#REF!</v>
      </c>
      <c r="Q226">
        <f t="shared" si="7"/>
        <v>27.565026697177728</v>
      </c>
      <c r="R226" t="str">
        <f>CONCATENATE("ID-",A226,"-",E226)</f>
        <v>ID-11259-</v>
      </c>
      <c r="S226">
        <f>INDEX(B:B,MATCH(A226,A:A,0))</f>
        <v>0</v>
      </c>
      <c r="T226" t="str">
        <f>IF(OR(B226&gt;0,C226&gt;0),"Acceptable","Check")</f>
        <v>Acceptable</v>
      </c>
      <c r="U226">
        <f>COUNTIF(D:D, "Military - U.S. Army")</f>
        <v>23</v>
      </c>
      <c r="V226">
        <f>AVERAGEIF(C:C,"Fort Myer, Virginia", I:I)</f>
        <v>2</v>
      </c>
      <c r="W226">
        <v>1</v>
      </c>
      <c r="X226" t="str">
        <f>IFERROR(VLOOKUP("FlightNumber", A:D, 4, FALSE), "Flight Not Found")</f>
        <v>Flight Not Found</v>
      </c>
      <c r="Y226" t="str" cm="1">
        <f t="array" ref="Y226">IF(AND(B:B &gt; TIME(6, 0, 0), B:B &lt;= TIME(18, 0, 0)), "Day", "Night")</f>
        <v>Night</v>
      </c>
      <c r="Z226">
        <f>COUNTIFS(D:D, "Military - U.S. Army", C:C, "Fort Myer, Virginia")</f>
        <v>1</v>
      </c>
    </row>
    <row r="227" spans="1:26" x14ac:dyDescent="0.2">
      <c r="A227">
        <v>11261</v>
      </c>
      <c r="C227" t="s">
        <v>802</v>
      </c>
      <c r="D227" t="s">
        <v>298</v>
      </c>
      <c r="E227" t="s">
        <v>803</v>
      </c>
      <c r="F227" t="s">
        <v>804</v>
      </c>
      <c r="G227" t="s">
        <v>805</v>
      </c>
      <c r="H227" t="s">
        <v>806</v>
      </c>
      <c r="I227">
        <v>6</v>
      </c>
      <c r="J227">
        <v>3</v>
      </c>
      <c r="K227">
        <v>0</v>
      </c>
      <c r="L227" t="s">
        <v>807</v>
      </c>
      <c r="M227">
        <f>SUM(B227,C227)</f>
        <v>0</v>
      </c>
      <c r="N227" t="str">
        <f t="shared" si="6"/>
        <v>No</v>
      </c>
      <c r="O227">
        <f>COUNTIF(C:C,"&lt;0")</f>
        <v>0</v>
      </c>
      <c r="P227" t="e">
        <f>SUMIF(#REF!,"&gt;"&amp;AVERAGE(#REF!))</f>
        <v>#REF!</v>
      </c>
      <c r="Q227">
        <f t="shared" si="7"/>
        <v>27.565026697177728</v>
      </c>
      <c r="R227" t="str">
        <f>CONCATENATE("ID-",A227,"-",E227)</f>
        <v>ID-11261-Paris, France - London, England</v>
      </c>
      <c r="S227">
        <f>INDEX(B:B,MATCH(A227,A:A,0))</f>
        <v>0</v>
      </c>
      <c r="T227" t="str">
        <f>IF(OR(B227&gt;0,C227&gt;0),"Acceptable","Check")</f>
        <v>Acceptable</v>
      </c>
      <c r="U227">
        <f>COUNTIF(D:D, "Military - U.S. Army")</f>
        <v>23</v>
      </c>
      <c r="V227">
        <f>AVERAGEIF(C:C,"Fort Myer, Virginia", I:I)</f>
        <v>2</v>
      </c>
      <c r="W227">
        <v>1</v>
      </c>
      <c r="X227" t="str">
        <f>IFERROR(VLOOKUP("FlightNumber", A:D, 4, FALSE), "Flight Not Found")</f>
        <v>Flight Not Found</v>
      </c>
      <c r="Y227" t="str" cm="1">
        <f t="array" ref="Y227">IF(AND(B:B &gt; TIME(6, 0, 0), B:B &lt;= TIME(18, 0, 0)), "Day", "Night")</f>
        <v>Night</v>
      </c>
      <c r="Z227">
        <f>COUNTIFS(D:D, "Military - U.S. Army", C:C, "Fort Myer, Virginia")</f>
        <v>1</v>
      </c>
    </row>
    <row r="228" spans="1:26" x14ac:dyDescent="0.2">
      <c r="A228">
        <v>11261</v>
      </c>
      <c r="C228" t="s">
        <v>808</v>
      </c>
      <c r="D228" t="s">
        <v>809</v>
      </c>
      <c r="F228" t="s">
        <v>664</v>
      </c>
      <c r="I228">
        <v>1</v>
      </c>
      <c r="J228">
        <v>1</v>
      </c>
      <c r="K228">
        <v>0</v>
      </c>
      <c r="L228" t="s">
        <v>810</v>
      </c>
      <c r="M228">
        <f>SUM(B228,C228)</f>
        <v>0</v>
      </c>
      <c r="N228" t="str">
        <f t="shared" si="6"/>
        <v>No</v>
      </c>
      <c r="O228">
        <f>COUNTIF(C:C,"&lt;0")</f>
        <v>0</v>
      </c>
      <c r="P228" t="e">
        <f>SUMIF(#REF!,"&gt;"&amp;AVERAGE(#REF!))</f>
        <v>#REF!</v>
      </c>
      <c r="Q228">
        <f t="shared" si="7"/>
        <v>27.565026697177728</v>
      </c>
      <c r="R228" t="str">
        <f>CONCATENATE("ID-",A228,"-",E228)</f>
        <v>ID-11261-</v>
      </c>
      <c r="S228">
        <f>INDEX(B:B,MATCH(A228,A:A,0))</f>
        <v>0</v>
      </c>
      <c r="T228" t="str">
        <f>IF(OR(B228&gt;0,C228&gt;0),"Acceptable","Check")</f>
        <v>Acceptable</v>
      </c>
      <c r="U228">
        <f>COUNTIF(D:D, "Military - U.S. Army")</f>
        <v>23</v>
      </c>
      <c r="V228">
        <f>AVERAGEIF(C:C,"Fort Myer, Virginia", I:I)</f>
        <v>2</v>
      </c>
      <c r="W228">
        <v>1</v>
      </c>
      <c r="X228" t="str">
        <f>IFERROR(VLOOKUP("FlightNumber", A:D, 4, FALSE), "Flight Not Found")</f>
        <v>Flight Not Found</v>
      </c>
      <c r="Y228" t="str" cm="1">
        <f t="array" ref="Y228">IF(AND(B:B &gt; TIME(6, 0, 0), B:B &lt;= TIME(18, 0, 0)), "Day", "Night")</f>
        <v>Night</v>
      </c>
      <c r="Z228">
        <f>COUNTIFS(D:D, "Military - U.S. Army", C:C, "Fort Myer, Virginia")</f>
        <v>1</v>
      </c>
    </row>
    <row r="229" spans="1:26" x14ac:dyDescent="0.2">
      <c r="A229">
        <v>11269</v>
      </c>
      <c r="C229" t="s">
        <v>811</v>
      </c>
      <c r="D229" t="s">
        <v>540</v>
      </c>
      <c r="F229" t="s">
        <v>687</v>
      </c>
      <c r="G229" t="s">
        <v>812</v>
      </c>
      <c r="H229" t="s">
        <v>813</v>
      </c>
      <c r="I229">
        <v>9</v>
      </c>
      <c r="J229">
        <v>1</v>
      </c>
      <c r="K229">
        <v>0</v>
      </c>
      <c r="L229" t="s">
        <v>814</v>
      </c>
      <c r="M229">
        <f>SUM(B229,C229)</f>
        <v>0</v>
      </c>
      <c r="N229" t="str">
        <f t="shared" si="6"/>
        <v>No</v>
      </c>
      <c r="O229">
        <f>COUNTIF(C:C,"&lt;0")</f>
        <v>0</v>
      </c>
      <c r="P229" t="e">
        <f>SUMIF(#REF!,"&gt;"&amp;AVERAGE(#REF!))</f>
        <v>#REF!</v>
      </c>
      <c r="Q229">
        <f t="shared" si="7"/>
        <v>27.565026697177728</v>
      </c>
      <c r="R229" t="str">
        <f>CONCATENATE("ID-",A229,"-",E229)</f>
        <v>ID-11269-</v>
      </c>
      <c r="S229">
        <f>INDEX(B:B,MATCH(A229,A:A,0))</f>
        <v>0</v>
      </c>
      <c r="T229" t="str">
        <f>IF(OR(B229&gt;0,C229&gt;0),"Acceptable","Check")</f>
        <v>Acceptable</v>
      </c>
      <c r="U229">
        <f>COUNTIF(D:D, "Military - U.S. Army")</f>
        <v>23</v>
      </c>
      <c r="V229">
        <f>AVERAGEIF(C:C,"Fort Myer, Virginia", I:I)</f>
        <v>2</v>
      </c>
      <c r="W229">
        <v>2</v>
      </c>
      <c r="X229" t="str">
        <f>IFERROR(VLOOKUP("FlightNumber", A:D, 4, FALSE), "Flight Not Found")</f>
        <v>Flight Not Found</v>
      </c>
      <c r="Y229" t="str" cm="1">
        <f t="array" ref="Y229">IF(AND(B:B &gt; TIME(6, 0, 0), B:B &lt;= TIME(18, 0, 0)), "Day", "Night")</f>
        <v>Night</v>
      </c>
      <c r="Z229">
        <f>COUNTIFS(D:D, "Military - U.S. Army", C:C, "Fort Myer, Virginia")</f>
        <v>1</v>
      </c>
    </row>
    <row r="230" spans="1:26" x14ac:dyDescent="0.2">
      <c r="A230">
        <v>11280</v>
      </c>
      <c r="B230" t="s">
        <v>815</v>
      </c>
      <c r="C230" t="s">
        <v>816</v>
      </c>
      <c r="D230" t="s">
        <v>371</v>
      </c>
      <c r="E230" t="s">
        <v>817</v>
      </c>
      <c r="F230" t="s">
        <v>452</v>
      </c>
      <c r="G230" t="s">
        <v>818</v>
      </c>
      <c r="I230">
        <v>3</v>
      </c>
      <c r="J230">
        <v>3</v>
      </c>
      <c r="L230" t="s">
        <v>819</v>
      </c>
      <c r="M230">
        <f>SUM(B230,C230)</f>
        <v>0</v>
      </c>
      <c r="N230" t="str">
        <f t="shared" si="6"/>
        <v>No</v>
      </c>
      <c r="O230">
        <f>COUNTIF(C:C,"&lt;0")</f>
        <v>0</v>
      </c>
      <c r="P230" t="e">
        <f>SUMIF(#REF!,"&gt;"&amp;AVERAGE(#REF!))</f>
        <v>#REF!</v>
      </c>
      <c r="Q230">
        <f t="shared" si="7"/>
        <v>27.565026697177728</v>
      </c>
      <c r="R230" t="str">
        <f>CONCATENATE("ID-",A230,"-",E230)</f>
        <v>ID-11280-Burbank, CA - Oakland, CA</v>
      </c>
      <c r="S230" t="str">
        <f>INDEX(B:B,MATCH(A230,A:A,0))</f>
        <v>c: 2:00</v>
      </c>
      <c r="T230" t="str">
        <f>IF(OR(B230&gt;0,C230&gt;0),"Acceptable","Check")</f>
        <v>Acceptable</v>
      </c>
      <c r="U230">
        <f>COUNTIF(D:D, "Military - U.S. Army")</f>
        <v>23</v>
      </c>
      <c r="V230">
        <f>AVERAGEIF(C:C,"Fort Myer, Virginia", I:I)</f>
        <v>2</v>
      </c>
      <c r="W230">
        <v>1</v>
      </c>
      <c r="X230" t="str">
        <f>IFERROR(VLOOKUP("FlightNumber", A:D, 4, FALSE), "Flight Not Found")</f>
        <v>Flight Not Found</v>
      </c>
      <c r="Y230" t="str" cm="1">
        <f t="array" ref="Y230">IF(AND(B:B &gt; TIME(6, 0, 0), B:B &lt;= TIME(18, 0, 0)), "Day", "Night")</f>
        <v>Night</v>
      </c>
      <c r="Z230">
        <f>COUNTIFS(D:D, "Military - U.S. Army", C:C, "Fort Myer, Virginia")</f>
        <v>1</v>
      </c>
    </row>
    <row r="231" spans="1:26" x14ac:dyDescent="0.2">
      <c r="A231">
        <v>11301</v>
      </c>
      <c r="C231" t="s">
        <v>820</v>
      </c>
      <c r="D231" t="s">
        <v>821</v>
      </c>
      <c r="E231" t="s">
        <v>822</v>
      </c>
      <c r="F231" t="s">
        <v>823</v>
      </c>
      <c r="I231">
        <v>6</v>
      </c>
      <c r="J231">
        <v>4</v>
      </c>
      <c r="K231">
        <v>0</v>
      </c>
      <c r="L231" t="s">
        <v>824</v>
      </c>
      <c r="M231">
        <f>SUM(B231,C231)</f>
        <v>0</v>
      </c>
      <c r="N231" t="str">
        <f t="shared" si="6"/>
        <v>No</v>
      </c>
      <c r="O231">
        <f>COUNTIF(C:C,"&lt;0")</f>
        <v>0</v>
      </c>
      <c r="P231" t="e">
        <f>SUMIF(#REF!,"&gt;"&amp;AVERAGE(#REF!))</f>
        <v>#REF!</v>
      </c>
      <c r="Q231">
        <f t="shared" si="7"/>
        <v>27.565026697177728</v>
      </c>
      <c r="R231" t="str">
        <f>CONCATENATE("ID-",A231,"-",E231)</f>
        <v>ID-11301-Shanghai - Hankow</v>
      </c>
      <c r="S231">
        <f>INDEX(B:B,MATCH(A231,A:A,0))</f>
        <v>0</v>
      </c>
      <c r="T231" t="str">
        <f>IF(OR(B231&gt;0,C231&gt;0),"Acceptable","Check")</f>
        <v>Acceptable</v>
      </c>
      <c r="U231">
        <f>COUNTIF(D:D, "Military - U.S. Army")</f>
        <v>23</v>
      </c>
      <c r="V231">
        <f>AVERAGEIF(C:C,"Fort Myer, Virginia", I:I)</f>
        <v>2</v>
      </c>
      <c r="W231">
        <v>1</v>
      </c>
      <c r="X231" t="str">
        <f>IFERROR(VLOOKUP("FlightNumber", A:D, 4, FALSE), "Flight Not Found")</f>
        <v>Flight Not Found</v>
      </c>
      <c r="Y231" t="str" cm="1">
        <f t="array" ref="Y231">IF(AND(B:B &gt; TIME(6, 0, 0), B:B &lt;= TIME(18, 0, 0)), "Day", "Night")</f>
        <v>Night</v>
      </c>
      <c r="Z231">
        <f>COUNTIFS(D:D, "Military - U.S. Army", C:C, "Fort Myer, Virginia")</f>
        <v>1</v>
      </c>
    </row>
    <row r="232" spans="1:26" x14ac:dyDescent="0.2">
      <c r="A232">
        <v>11331</v>
      </c>
      <c r="C232" t="s">
        <v>825</v>
      </c>
      <c r="D232" t="s">
        <v>772</v>
      </c>
      <c r="F232" t="s">
        <v>374</v>
      </c>
      <c r="G232" t="s">
        <v>826</v>
      </c>
      <c r="I232">
        <v>2</v>
      </c>
      <c r="J232">
        <v>2</v>
      </c>
      <c r="K232">
        <v>0</v>
      </c>
      <c r="M232">
        <f>SUM(B232,C232)</f>
        <v>0</v>
      </c>
      <c r="N232" t="str">
        <f t="shared" si="6"/>
        <v>No</v>
      </c>
      <c r="O232">
        <f>COUNTIF(C:C,"&lt;0")</f>
        <v>0</v>
      </c>
      <c r="P232" t="e">
        <f>SUMIF(#REF!,"&gt;"&amp;AVERAGE(#REF!))</f>
        <v>#REF!</v>
      </c>
      <c r="Q232">
        <f t="shared" si="7"/>
        <v>27.565026697177728</v>
      </c>
      <c r="R232" t="str">
        <f>CONCATENATE("ID-",A232,"-",E232)</f>
        <v>ID-11331-</v>
      </c>
      <c r="S232">
        <f>INDEX(B:B,MATCH(A232,A:A,0))</f>
        <v>0</v>
      </c>
      <c r="T232" t="str">
        <f>IF(OR(B232&gt;0,C232&gt;0),"Acceptable","Check")</f>
        <v>Acceptable</v>
      </c>
      <c r="U232">
        <f>COUNTIF(D:D, "Military - U.S. Army")</f>
        <v>23</v>
      </c>
      <c r="V232">
        <f>AVERAGEIF(C:C,"Fort Myer, Virginia", I:I)</f>
        <v>2</v>
      </c>
      <c r="W232">
        <v>18</v>
      </c>
      <c r="X232" t="str">
        <f>IFERROR(VLOOKUP("FlightNumber", A:D, 4, FALSE), "Flight Not Found")</f>
        <v>Flight Not Found</v>
      </c>
      <c r="Y232" t="str" cm="1">
        <f t="array" ref="Y232">IF(AND(B:B &gt; TIME(6, 0, 0), B:B &lt;= TIME(18, 0, 0)), "Day", "Night")</f>
        <v>Night</v>
      </c>
      <c r="Z232">
        <f>COUNTIFS(D:D, "Military - U.S. Army", C:C, "Fort Myer, Virginia")</f>
        <v>1</v>
      </c>
    </row>
    <row r="233" spans="1:26" x14ac:dyDescent="0.2">
      <c r="A233">
        <v>11345</v>
      </c>
      <c r="C233" t="s">
        <v>827</v>
      </c>
      <c r="D233" t="s">
        <v>385</v>
      </c>
      <c r="E233" t="s">
        <v>828</v>
      </c>
      <c r="F233" t="s">
        <v>452</v>
      </c>
      <c r="G233" t="s">
        <v>829</v>
      </c>
      <c r="I233">
        <v>1</v>
      </c>
      <c r="J233">
        <v>1</v>
      </c>
      <c r="K233">
        <v>0</v>
      </c>
      <c r="L233" t="s">
        <v>830</v>
      </c>
      <c r="M233">
        <f>SUM(B233,C233)</f>
        <v>0</v>
      </c>
      <c r="N233" t="str">
        <f t="shared" si="6"/>
        <v>No</v>
      </c>
      <c r="O233">
        <f>COUNTIF(C:C,"&lt;0")</f>
        <v>0</v>
      </c>
      <c r="P233" t="e">
        <f>SUMIF(#REF!,"&gt;"&amp;AVERAGE(#REF!))</f>
        <v>#REF!</v>
      </c>
      <c r="Q233">
        <f t="shared" si="7"/>
        <v>27.565026697177728</v>
      </c>
      <c r="R233" t="str">
        <f>CONCATENATE("ID-",A233,"-",E233)</f>
        <v>ID-11345-Portland - Pasco</v>
      </c>
      <c r="S233">
        <f>INDEX(B:B,MATCH(A233,A:A,0))</f>
        <v>0</v>
      </c>
      <c r="T233" t="str">
        <f>IF(OR(B233&gt;0,C233&gt;0),"Acceptable","Check")</f>
        <v>Acceptable</v>
      </c>
      <c r="U233">
        <f>COUNTIF(D:D, "Military - U.S. Army")</f>
        <v>23</v>
      </c>
      <c r="V233">
        <f>AVERAGEIF(C:C,"Fort Myer, Virginia", I:I)</f>
        <v>2</v>
      </c>
      <c r="W233">
        <v>1</v>
      </c>
      <c r="X233" t="str">
        <f>IFERROR(VLOOKUP("FlightNumber", A:D, 4, FALSE), "Flight Not Found")</f>
        <v>Flight Not Found</v>
      </c>
      <c r="Y233" t="str" cm="1">
        <f t="array" ref="Y233">IF(AND(B:B &gt; TIME(6, 0, 0), B:B &lt;= TIME(18, 0, 0)), "Day", "Night")</f>
        <v>Night</v>
      </c>
      <c r="Z233">
        <f>COUNTIFS(D:D, "Military - U.S. Army", C:C, "Fort Myer, Virginia")</f>
        <v>1</v>
      </c>
    </row>
    <row r="234" spans="1:26" x14ac:dyDescent="0.2">
      <c r="A234">
        <v>11362</v>
      </c>
      <c r="C234" t="s">
        <v>831</v>
      </c>
      <c r="D234" t="s">
        <v>832</v>
      </c>
      <c r="F234" t="s">
        <v>833</v>
      </c>
      <c r="G234" t="s">
        <v>834</v>
      </c>
      <c r="I234">
        <v>1</v>
      </c>
      <c r="J234">
        <v>1</v>
      </c>
      <c r="K234">
        <v>0</v>
      </c>
      <c r="M234">
        <f>SUM(B234,C234)</f>
        <v>0</v>
      </c>
      <c r="N234" t="str">
        <f t="shared" si="6"/>
        <v>No</v>
      </c>
      <c r="O234">
        <f>COUNTIF(C:C,"&lt;0")</f>
        <v>0</v>
      </c>
      <c r="P234" t="e">
        <f>SUMIF(#REF!,"&gt;"&amp;AVERAGE(#REF!))</f>
        <v>#REF!</v>
      </c>
      <c r="Q234">
        <f t="shared" si="7"/>
        <v>27.565026697177728</v>
      </c>
      <c r="R234" t="str">
        <f>CONCATENATE("ID-",A234,"-",E234)</f>
        <v>ID-11362-</v>
      </c>
      <c r="S234">
        <f>INDEX(B:B,MATCH(A234,A:A,0))</f>
        <v>0</v>
      </c>
      <c r="T234" t="str">
        <f>IF(OR(B234&gt;0,C234&gt;0),"Acceptable","Check")</f>
        <v>Acceptable</v>
      </c>
      <c r="U234">
        <f>COUNTIF(D:D, "Military - U.S. Army")</f>
        <v>23</v>
      </c>
      <c r="V234">
        <f>AVERAGEIF(C:C,"Fort Myer, Virginia", I:I)</f>
        <v>2</v>
      </c>
      <c r="W234">
        <v>1</v>
      </c>
      <c r="X234" t="str">
        <f>IFERROR(VLOOKUP("FlightNumber", A:D, 4, FALSE), "Flight Not Found")</f>
        <v>Flight Not Found</v>
      </c>
      <c r="Y234" t="str" cm="1">
        <f t="array" ref="Y234">IF(AND(B:B &gt; TIME(6, 0, 0), B:B &lt;= TIME(18, 0, 0)), "Day", "Night")</f>
        <v>Night</v>
      </c>
      <c r="Z234">
        <f>COUNTIFS(D:D, "Military - U.S. Army", C:C, "Fort Myer, Virginia")</f>
        <v>1</v>
      </c>
    </row>
    <row r="235" spans="1:26" x14ac:dyDescent="0.2">
      <c r="A235">
        <v>11374</v>
      </c>
      <c r="C235" t="s">
        <v>835</v>
      </c>
      <c r="D235" t="s">
        <v>776</v>
      </c>
      <c r="E235" t="s">
        <v>836</v>
      </c>
      <c r="F235" t="s">
        <v>837</v>
      </c>
      <c r="I235">
        <v>3</v>
      </c>
      <c r="J235">
        <v>2</v>
      </c>
      <c r="K235">
        <v>0</v>
      </c>
      <c r="L235" t="s">
        <v>838</v>
      </c>
      <c r="M235">
        <f>SUM(B235,C235)</f>
        <v>0</v>
      </c>
      <c r="N235" t="str">
        <f t="shared" si="6"/>
        <v>No</v>
      </c>
      <c r="O235">
        <f>COUNTIF(C:C,"&lt;0")</f>
        <v>0</v>
      </c>
      <c r="P235" t="e">
        <f>SUMIF(#REF!,"&gt;"&amp;AVERAGE(#REF!))</f>
        <v>#REF!</v>
      </c>
      <c r="Q235">
        <f t="shared" si="7"/>
        <v>27.565026697177728</v>
      </c>
      <c r="R235" t="str">
        <f>CONCATENATE("ID-",A235,"-",E235)</f>
        <v>ID-11374-Winnigeg - Moosejaw</v>
      </c>
      <c r="S235">
        <f>INDEX(B:B,MATCH(A235,A:A,0))</f>
        <v>0</v>
      </c>
      <c r="T235" t="str">
        <f>IF(OR(B235&gt;0,C235&gt;0),"Acceptable","Check")</f>
        <v>Acceptable</v>
      </c>
      <c r="U235">
        <f>COUNTIF(D:D, "Military - U.S. Army")</f>
        <v>23</v>
      </c>
      <c r="V235">
        <f>AVERAGEIF(C:C,"Fort Myer, Virginia", I:I)</f>
        <v>2</v>
      </c>
      <c r="W235">
        <v>1</v>
      </c>
      <c r="X235" t="str">
        <f>IFERROR(VLOOKUP("FlightNumber", A:D, 4, FALSE), "Flight Not Found")</f>
        <v>Flight Not Found</v>
      </c>
      <c r="Y235" t="str" cm="1">
        <f t="array" ref="Y235">IF(AND(B:B &gt; TIME(6, 0, 0), B:B &lt;= TIME(18, 0, 0)), "Day", "Night")</f>
        <v>Night</v>
      </c>
      <c r="Z235">
        <f>COUNTIFS(D:D, "Military - U.S. Army", C:C, "Fort Myer, Virginia")</f>
        <v>1</v>
      </c>
    </row>
    <row r="236" spans="1:26" x14ac:dyDescent="0.2">
      <c r="A236">
        <v>11378</v>
      </c>
      <c r="C236" t="s">
        <v>839</v>
      </c>
      <c r="D236" t="s">
        <v>168</v>
      </c>
      <c r="F236" t="s">
        <v>518</v>
      </c>
      <c r="G236" t="s">
        <v>840</v>
      </c>
      <c r="I236">
        <v>3</v>
      </c>
      <c r="J236">
        <v>1</v>
      </c>
      <c r="K236">
        <v>0</v>
      </c>
      <c r="M236">
        <f>SUM(B236,C236)</f>
        <v>0</v>
      </c>
      <c r="N236" t="str">
        <f t="shared" si="6"/>
        <v>No</v>
      </c>
      <c r="O236">
        <f>COUNTIF(C:C,"&lt;0")</f>
        <v>0</v>
      </c>
      <c r="P236" t="e">
        <f>SUMIF(#REF!,"&gt;"&amp;AVERAGE(#REF!))</f>
        <v>#REF!</v>
      </c>
      <c r="Q236">
        <f t="shared" si="7"/>
        <v>27.565026697177728</v>
      </c>
      <c r="R236" t="str">
        <f>CONCATENATE("ID-",A236,"-",E236)</f>
        <v>ID-11378-</v>
      </c>
      <c r="S236">
        <f>INDEX(B:B,MATCH(A236,A:A,0))</f>
        <v>0</v>
      </c>
      <c r="T236" t="str">
        <f>IF(OR(B236&gt;0,C236&gt;0),"Acceptable","Check")</f>
        <v>Acceptable</v>
      </c>
      <c r="U236">
        <f>COUNTIF(D:D, "Military - U.S. Army")</f>
        <v>23</v>
      </c>
      <c r="V236">
        <f>AVERAGEIF(C:C,"Fort Myer, Virginia", I:I)</f>
        <v>2</v>
      </c>
      <c r="W236">
        <v>6</v>
      </c>
      <c r="X236" t="str">
        <f>IFERROR(VLOOKUP("FlightNumber", A:D, 4, FALSE), "Flight Not Found")</f>
        <v>Flight Not Found</v>
      </c>
      <c r="Y236" t="str" cm="1">
        <f t="array" ref="Y236">IF(AND(B:B &gt; TIME(6, 0, 0), B:B &lt;= TIME(18, 0, 0)), "Day", "Night")</f>
        <v>Night</v>
      </c>
      <c r="Z236">
        <f>COUNTIFS(D:D, "Military - U.S. Army", C:C, "Fort Myer, Virginia")</f>
        <v>1</v>
      </c>
    </row>
    <row r="237" spans="1:26" x14ac:dyDescent="0.2">
      <c r="A237">
        <v>11403</v>
      </c>
      <c r="C237" t="s">
        <v>841</v>
      </c>
      <c r="D237" t="s">
        <v>842</v>
      </c>
      <c r="F237" t="s">
        <v>843</v>
      </c>
      <c r="G237" t="s">
        <v>844</v>
      </c>
      <c r="H237" t="s">
        <v>845</v>
      </c>
      <c r="I237">
        <v>8</v>
      </c>
      <c r="J237">
        <v>8</v>
      </c>
      <c r="K237">
        <v>0</v>
      </c>
      <c r="L237" t="s">
        <v>846</v>
      </c>
      <c r="M237">
        <f>SUM(B237,C237)</f>
        <v>0</v>
      </c>
      <c r="N237" t="str">
        <f t="shared" si="6"/>
        <v>No</v>
      </c>
      <c r="O237">
        <f>COUNTIF(C:C,"&lt;0")</f>
        <v>0</v>
      </c>
      <c r="P237" t="e">
        <f>SUMIF(#REF!,"&gt;"&amp;AVERAGE(#REF!))</f>
        <v>#REF!</v>
      </c>
      <c r="Q237">
        <f t="shared" si="7"/>
        <v>27.565026697177728</v>
      </c>
      <c r="R237" t="str">
        <f>CONCATENATE("ID-",A237,"-",E237)</f>
        <v>ID-11403-</v>
      </c>
      <c r="S237">
        <f>INDEX(B:B,MATCH(A237,A:A,0))</f>
        <v>0</v>
      </c>
      <c r="T237" t="str">
        <f>IF(OR(B237&gt;0,C237&gt;0),"Acceptable","Check")</f>
        <v>Acceptable</v>
      </c>
      <c r="U237">
        <f>COUNTIF(D:D, "Military - U.S. Army")</f>
        <v>23</v>
      </c>
      <c r="V237">
        <f>AVERAGEIF(C:C,"Fort Myer, Virginia", I:I)</f>
        <v>2</v>
      </c>
      <c r="W237">
        <v>1</v>
      </c>
      <c r="X237" t="str">
        <f>IFERROR(VLOOKUP("FlightNumber", A:D, 4, FALSE), "Flight Not Found")</f>
        <v>Flight Not Found</v>
      </c>
      <c r="Y237" t="str" cm="1">
        <f t="array" ref="Y237">IF(AND(B:B &gt; TIME(6, 0, 0), B:B &lt;= TIME(18, 0, 0)), "Day", "Night")</f>
        <v>Night</v>
      </c>
      <c r="Z237">
        <f>COUNTIFS(D:D, "Military - U.S. Army", C:C, "Fort Myer, Virginia")</f>
        <v>1</v>
      </c>
    </row>
    <row r="238" spans="1:26" x14ac:dyDescent="0.2">
      <c r="A238">
        <v>11413</v>
      </c>
      <c r="B238" t="s">
        <v>847</v>
      </c>
      <c r="C238" t="s">
        <v>848</v>
      </c>
      <c r="D238" t="s">
        <v>849</v>
      </c>
      <c r="E238" t="s">
        <v>851</v>
      </c>
      <c r="F238" t="s">
        <v>852</v>
      </c>
      <c r="G238" t="s">
        <v>853</v>
      </c>
      <c r="H238" t="s">
        <v>854</v>
      </c>
      <c r="I238">
        <v>8</v>
      </c>
      <c r="J238">
        <v>8</v>
      </c>
      <c r="K238">
        <v>0</v>
      </c>
      <c r="L238" t="s">
        <v>855</v>
      </c>
      <c r="M238">
        <f>SUM(B238,C238)</f>
        <v>0</v>
      </c>
      <c r="N238" t="str">
        <f t="shared" si="6"/>
        <v>No</v>
      </c>
      <c r="O238">
        <f>COUNTIF(C:C,"&lt;0")</f>
        <v>0</v>
      </c>
      <c r="P238" t="e">
        <f>SUMIF(#REF!,"&gt;"&amp;AVERAGE(#REF!))</f>
        <v>#REF!</v>
      </c>
      <c r="Q238">
        <f t="shared" si="7"/>
        <v>27.565026697177728</v>
      </c>
      <c r="R238" t="str">
        <f>CONCATENATE("ID-",A238,"-",E238)</f>
        <v>ID-11413-Kansas City - Wichita -  Los Angeles</v>
      </c>
      <c r="S238" t="str">
        <f>INDEX(B:B,MATCH(A238,A:A,0))</f>
        <v>10:45</v>
      </c>
      <c r="T238" t="str">
        <f>IF(OR(B238&gt;0,C238&gt;0),"Acceptable","Check")</f>
        <v>Acceptable</v>
      </c>
      <c r="U238">
        <f>COUNTIF(D:D, "Military - U.S. Army")</f>
        <v>23</v>
      </c>
      <c r="V238">
        <f>AVERAGEIF(C:C,"Fort Myer, Virginia", I:I)</f>
        <v>2</v>
      </c>
      <c r="W238">
        <v>26</v>
      </c>
      <c r="X238" t="str">
        <f>IFERROR(VLOOKUP("FlightNumber", A:D, 4, FALSE), "Flight Not Found")</f>
        <v>Flight Not Found</v>
      </c>
      <c r="Y238" t="str" cm="1">
        <f t="array" ref="Y238">IF(AND(B:B &gt; TIME(6, 0, 0), B:B &lt;= TIME(18, 0, 0)), "Day", "Night")</f>
        <v>Night</v>
      </c>
      <c r="Z238">
        <f>COUNTIFS(D:D, "Military - U.S. Army", C:C, "Fort Myer, Virginia")</f>
        <v>1</v>
      </c>
    </row>
    <row r="239" spans="1:26" x14ac:dyDescent="0.2">
      <c r="A239">
        <v>11427</v>
      </c>
      <c r="C239" t="s">
        <v>856</v>
      </c>
      <c r="D239" t="s">
        <v>347</v>
      </c>
      <c r="F239" t="s">
        <v>857</v>
      </c>
      <c r="G239" t="s">
        <v>858</v>
      </c>
      <c r="H239" t="s">
        <v>859</v>
      </c>
      <c r="I239">
        <v>10</v>
      </c>
      <c r="J239">
        <v>2</v>
      </c>
      <c r="K239">
        <v>0</v>
      </c>
      <c r="L239" t="s">
        <v>860</v>
      </c>
      <c r="M239">
        <f>SUM(B239,C239)</f>
        <v>0</v>
      </c>
      <c r="N239" t="str">
        <f t="shared" si="6"/>
        <v>No</v>
      </c>
      <c r="O239">
        <f>COUNTIF(C:C,"&lt;0")</f>
        <v>0</v>
      </c>
      <c r="P239" t="e">
        <f>SUMIF(#REF!,"&gt;"&amp;AVERAGE(#REF!))</f>
        <v>#REF!</v>
      </c>
      <c r="Q239">
        <f t="shared" si="7"/>
        <v>27.565026697177728</v>
      </c>
      <c r="R239" t="str">
        <f>CONCATENATE("ID-",A239,"-",E239)</f>
        <v>ID-11427-</v>
      </c>
      <c r="S239">
        <f>INDEX(B:B,MATCH(A239,A:A,0))</f>
        <v>0</v>
      </c>
      <c r="T239" t="str">
        <f>IF(OR(B239&gt;0,C239&gt;0),"Acceptable","Check")</f>
        <v>Acceptable</v>
      </c>
      <c r="U239">
        <f>COUNTIF(D:D, "Military - U.S. Army")</f>
        <v>23</v>
      </c>
      <c r="V239">
        <f>AVERAGEIF(C:C,"Fort Myer, Virginia", I:I)</f>
        <v>2</v>
      </c>
      <c r="W239">
        <v>1</v>
      </c>
      <c r="X239" t="str">
        <f>IFERROR(VLOOKUP("FlightNumber", A:D, 4, FALSE), "Flight Not Found")</f>
        <v>Flight Not Found</v>
      </c>
      <c r="Y239" t="str" cm="1">
        <f t="array" ref="Y239">IF(AND(B:B &gt; TIME(6, 0, 0), B:B &lt;= TIME(18, 0, 0)), "Day", "Night")</f>
        <v>Night</v>
      </c>
      <c r="Z239">
        <f>COUNTIFS(D:D, "Military - U.S. Army", C:C, "Fort Myer, Virginia")</f>
        <v>1</v>
      </c>
    </row>
    <row r="240" spans="1:26" x14ac:dyDescent="0.2">
      <c r="A240">
        <v>11448</v>
      </c>
      <c r="B240" t="s">
        <v>861</v>
      </c>
      <c r="C240" t="s">
        <v>862</v>
      </c>
      <c r="D240" t="s">
        <v>371</v>
      </c>
      <c r="E240" t="s">
        <v>863</v>
      </c>
      <c r="F240" t="s">
        <v>452</v>
      </c>
      <c r="G240" t="s">
        <v>864</v>
      </c>
      <c r="I240">
        <v>2</v>
      </c>
      <c r="J240">
        <v>2</v>
      </c>
      <c r="K240">
        <v>0</v>
      </c>
      <c r="L240" t="s">
        <v>865</v>
      </c>
      <c r="M240">
        <f>SUM(B240,C240)</f>
        <v>0</v>
      </c>
      <c r="N240" t="str">
        <f t="shared" si="6"/>
        <v>No</v>
      </c>
      <c r="O240">
        <f>COUNTIF(C:C,"&lt;0")</f>
        <v>0</v>
      </c>
      <c r="P240" t="e">
        <f>SUMIF(#REF!,"&gt;"&amp;AVERAGE(#REF!))</f>
        <v>#REF!</v>
      </c>
      <c r="Q240">
        <f t="shared" si="7"/>
        <v>27.565026697177728</v>
      </c>
      <c r="R240" t="str">
        <f>CONCATENATE("ID-",A240,"-",E240)</f>
        <v>ID-11448-San Diego - Los Angeles</v>
      </c>
      <c r="S240" t="str">
        <f>INDEX(B:B,MATCH(A240,A:A,0))</f>
        <v>23:30</v>
      </c>
      <c r="T240" t="str">
        <f>IF(OR(B240&gt;0,C240&gt;0),"Acceptable","Check")</f>
        <v>Acceptable</v>
      </c>
      <c r="U240">
        <f>COUNTIF(D:D, "Military - U.S. Army")</f>
        <v>23</v>
      </c>
      <c r="V240">
        <f>AVERAGEIF(C:C,"Fort Myer, Virginia", I:I)</f>
        <v>2</v>
      </c>
      <c r="W240">
        <v>1</v>
      </c>
      <c r="X240" t="str">
        <f>IFERROR(VLOOKUP("FlightNumber", A:D, 4, FALSE), "Flight Not Found")</f>
        <v>Flight Not Found</v>
      </c>
      <c r="Y240" t="str" cm="1">
        <f t="array" ref="Y240">IF(AND(B:B &gt; TIME(6, 0, 0), B:B &lt;= TIME(18, 0, 0)), "Day", "Night")</f>
        <v>Night</v>
      </c>
      <c r="Z240">
        <f>COUNTIFS(D:D, "Military - U.S. Army", C:C, "Fort Myer, Virginia")</f>
        <v>1</v>
      </c>
    </row>
    <row r="241" spans="1:26" x14ac:dyDescent="0.2">
      <c r="A241">
        <v>11465</v>
      </c>
      <c r="C241" t="s">
        <v>866</v>
      </c>
      <c r="D241" t="s">
        <v>867</v>
      </c>
      <c r="F241" t="s">
        <v>868</v>
      </c>
      <c r="G241" t="s">
        <v>869</v>
      </c>
      <c r="I241">
        <v>1</v>
      </c>
      <c r="J241">
        <v>1</v>
      </c>
      <c r="K241">
        <v>0</v>
      </c>
      <c r="M241">
        <f>SUM(B241,C241)</f>
        <v>0</v>
      </c>
      <c r="N241" t="str">
        <f t="shared" si="6"/>
        <v>No</v>
      </c>
      <c r="O241">
        <f>COUNTIF(C:C,"&lt;0")</f>
        <v>0</v>
      </c>
      <c r="P241" t="e">
        <f>SUMIF(#REF!,"&gt;"&amp;AVERAGE(#REF!))</f>
        <v>#REF!</v>
      </c>
      <c r="Q241">
        <f t="shared" si="7"/>
        <v>27.565026697177728</v>
      </c>
      <c r="R241" t="str">
        <f>CONCATENATE("ID-",A241,"-",E241)</f>
        <v>ID-11465-</v>
      </c>
      <c r="S241">
        <f>INDEX(B:B,MATCH(A241,A:A,0))</f>
        <v>0</v>
      </c>
      <c r="T241" t="str">
        <f>IF(OR(B241&gt;0,C241&gt;0),"Acceptable","Check")</f>
        <v>Acceptable</v>
      </c>
      <c r="U241">
        <f>COUNTIF(D:D, "Military - U.S. Army")</f>
        <v>23</v>
      </c>
      <c r="V241">
        <f>AVERAGEIF(C:C,"Fort Myer, Virginia", I:I)</f>
        <v>2</v>
      </c>
      <c r="W241">
        <v>1</v>
      </c>
      <c r="X241" t="str">
        <f>IFERROR(VLOOKUP("FlightNumber", A:D, 4, FALSE), "Flight Not Found")</f>
        <v>Flight Not Found</v>
      </c>
      <c r="Y241" t="str" cm="1">
        <f t="array" ref="Y241">IF(AND(B:B &gt; TIME(6, 0, 0), B:B &lt;= TIME(18, 0, 0)), "Day", "Night")</f>
        <v>Night</v>
      </c>
      <c r="Z241">
        <f>COUNTIFS(D:D, "Military - U.S. Army", C:C, "Fort Myer, Virginia")</f>
        <v>1</v>
      </c>
    </row>
    <row r="242" spans="1:26" x14ac:dyDescent="0.2">
      <c r="A242">
        <v>11467</v>
      </c>
      <c r="B242" t="s">
        <v>870</v>
      </c>
      <c r="C242" t="s">
        <v>871</v>
      </c>
      <c r="D242" t="s">
        <v>434</v>
      </c>
      <c r="F242" t="s">
        <v>712</v>
      </c>
      <c r="G242" t="s">
        <v>872</v>
      </c>
      <c r="I242">
        <v>1</v>
      </c>
      <c r="J242">
        <v>1</v>
      </c>
      <c r="K242">
        <v>0</v>
      </c>
      <c r="L242" t="s">
        <v>873</v>
      </c>
      <c r="M242">
        <f>SUM(B242,C242)</f>
        <v>0</v>
      </c>
      <c r="N242" t="str">
        <f t="shared" si="6"/>
        <v>No</v>
      </c>
      <c r="O242">
        <f>COUNTIF(C:C,"&lt;0")</f>
        <v>0</v>
      </c>
      <c r="P242" t="e">
        <f>SUMIF(#REF!,"&gt;"&amp;AVERAGE(#REF!))</f>
        <v>#REF!</v>
      </c>
      <c r="Q242">
        <f t="shared" si="7"/>
        <v>27.565026697177728</v>
      </c>
      <c r="R242" t="str">
        <f>CONCATENATE("ID-",A242,"-",E242)</f>
        <v>ID-11467-</v>
      </c>
      <c r="S242" t="str">
        <f>INDEX(B:B,MATCH(A242,A:A,0))</f>
        <v>22:30</v>
      </c>
      <c r="T242" t="str">
        <f>IF(OR(B242&gt;0,C242&gt;0),"Acceptable","Check")</f>
        <v>Acceptable</v>
      </c>
      <c r="U242">
        <f>COUNTIF(D:D, "Military - U.S. Army")</f>
        <v>23</v>
      </c>
      <c r="V242">
        <f>AVERAGEIF(C:C,"Fort Myer, Virginia", I:I)</f>
        <v>2</v>
      </c>
      <c r="W242">
        <v>1</v>
      </c>
      <c r="X242" t="str">
        <f>IFERROR(VLOOKUP("FlightNumber", A:D, 4, FALSE), "Flight Not Found")</f>
        <v>Flight Not Found</v>
      </c>
      <c r="Y242" t="str" cm="1">
        <f t="array" ref="Y242">IF(AND(B:B &gt; TIME(6, 0, 0), B:B &lt;= TIME(18, 0, 0)), "Day", "Night")</f>
        <v>Night</v>
      </c>
      <c r="Z242">
        <f>COUNTIFS(D:D, "Military - U.S. Army", C:C, "Fort Myer, Virginia")</f>
        <v>1</v>
      </c>
    </row>
    <row r="243" spans="1:26" x14ac:dyDescent="0.2">
      <c r="A243">
        <v>11481</v>
      </c>
      <c r="B243" t="s">
        <v>874</v>
      </c>
      <c r="C243" t="s">
        <v>875</v>
      </c>
      <c r="D243" t="s">
        <v>716</v>
      </c>
      <c r="E243" t="s">
        <v>876</v>
      </c>
      <c r="F243" t="s">
        <v>877</v>
      </c>
      <c r="G243" t="s">
        <v>878</v>
      </c>
      <c r="H243" t="s">
        <v>879</v>
      </c>
      <c r="I243">
        <v>4</v>
      </c>
      <c r="J243">
        <v>4</v>
      </c>
      <c r="K243">
        <v>0</v>
      </c>
      <c r="L243" t="s">
        <v>880</v>
      </c>
      <c r="M243">
        <f>SUM(B243,C243)</f>
        <v>0</v>
      </c>
      <c r="N243" t="str">
        <f t="shared" si="6"/>
        <v>No</v>
      </c>
      <c r="O243">
        <f>COUNTIF(C:C,"&lt;0")</f>
        <v>0</v>
      </c>
      <c r="P243" t="e">
        <f>SUMIF(#REF!,"&gt;"&amp;AVERAGE(#REF!))</f>
        <v>#REF!</v>
      </c>
      <c r="Q243">
        <f t="shared" si="7"/>
        <v>27.565026697177728</v>
      </c>
      <c r="R243" t="str">
        <f>CONCATENATE("ID-",A243,"-",E243)</f>
        <v>ID-11481-Saigon - Karachi</v>
      </c>
      <c r="S243" t="str">
        <f>INDEX(B:B,MATCH(A243,A:A,0))</f>
        <v>09:00</v>
      </c>
      <c r="T243" t="str">
        <f>IF(OR(B243&gt;0,C243&gt;0),"Acceptable","Check")</f>
        <v>Acceptable</v>
      </c>
      <c r="U243">
        <f>COUNTIF(D:D, "Military - U.S. Army")</f>
        <v>23</v>
      </c>
      <c r="V243">
        <f>AVERAGEIF(C:C,"Fort Myer, Virginia", I:I)</f>
        <v>2</v>
      </c>
      <c r="W243">
        <v>1</v>
      </c>
      <c r="X243" t="str">
        <f>IFERROR(VLOOKUP("FlightNumber", A:D, 4, FALSE), "Flight Not Found")</f>
        <v>Flight Not Found</v>
      </c>
      <c r="Y243" t="str" cm="1">
        <f t="array" ref="Y243">IF(AND(B:B &gt; TIME(6, 0, 0), B:B &lt;= TIME(18, 0, 0)), "Day", "Night")</f>
        <v>Night</v>
      </c>
      <c r="Z243">
        <f>COUNTIFS(D:D, "Military - U.S. Army", C:C, "Fort Myer, Virginia")</f>
        <v>1</v>
      </c>
    </row>
    <row r="244" spans="1:26" x14ac:dyDescent="0.2">
      <c r="A244">
        <v>11485</v>
      </c>
      <c r="C244" t="s">
        <v>881</v>
      </c>
      <c r="D244" t="s">
        <v>882</v>
      </c>
      <c r="F244" t="s">
        <v>883</v>
      </c>
      <c r="G244" t="s">
        <v>884</v>
      </c>
      <c r="H244" t="s">
        <v>885</v>
      </c>
      <c r="I244">
        <v>3</v>
      </c>
      <c r="J244">
        <v>2</v>
      </c>
      <c r="K244">
        <v>0</v>
      </c>
      <c r="L244" t="s">
        <v>886</v>
      </c>
      <c r="M244">
        <f>SUM(B244,C244)</f>
        <v>0</v>
      </c>
      <c r="N244" t="str">
        <f t="shared" si="6"/>
        <v>No</v>
      </c>
      <c r="O244">
        <f>COUNTIF(C:C,"&lt;0")</f>
        <v>0</v>
      </c>
      <c r="P244" t="e">
        <f>SUMIF(#REF!,"&gt;"&amp;AVERAGE(#REF!))</f>
        <v>#REF!</v>
      </c>
      <c r="Q244">
        <f t="shared" si="7"/>
        <v>27.565026697177728</v>
      </c>
      <c r="R244" t="str">
        <f>CONCATENATE("ID-",A244,"-",E244)</f>
        <v>ID-11485-</v>
      </c>
      <c r="S244">
        <f>INDEX(B:B,MATCH(A244,A:A,0))</f>
        <v>0</v>
      </c>
      <c r="T244" t="str">
        <f>IF(OR(B244&gt;0,C244&gt;0),"Acceptable","Check")</f>
        <v>Acceptable</v>
      </c>
      <c r="U244">
        <f>COUNTIF(D:D, "Military - U.S. Army")</f>
        <v>23</v>
      </c>
      <c r="V244">
        <f>AVERAGEIF(C:C,"Fort Myer, Virginia", I:I)</f>
        <v>2</v>
      </c>
      <c r="W244">
        <v>1</v>
      </c>
      <c r="X244" t="str">
        <f>IFERROR(VLOOKUP("FlightNumber", A:D, 4, FALSE), "Flight Not Found")</f>
        <v>Flight Not Found</v>
      </c>
      <c r="Y244" t="str" cm="1">
        <f t="array" ref="Y244">IF(AND(B:B &gt; TIME(6, 0, 0), B:B &lt;= TIME(18, 0, 0)), "Day", "Night")</f>
        <v>Night</v>
      </c>
      <c r="Z244">
        <f>COUNTIFS(D:D, "Military - U.S. Army", C:C, "Fort Myer, Virginia")</f>
        <v>1</v>
      </c>
    </row>
    <row r="245" spans="1:26" x14ac:dyDescent="0.2">
      <c r="A245">
        <v>11487</v>
      </c>
      <c r="C245" t="s">
        <v>887</v>
      </c>
      <c r="D245" t="s">
        <v>347</v>
      </c>
      <c r="E245" t="s">
        <v>888</v>
      </c>
      <c r="F245" t="s">
        <v>419</v>
      </c>
      <c r="G245" t="s">
        <v>889</v>
      </c>
      <c r="H245" t="s">
        <v>890</v>
      </c>
      <c r="I245">
        <v>4</v>
      </c>
      <c r="J245">
        <v>4</v>
      </c>
      <c r="K245">
        <v>0</v>
      </c>
      <c r="L245" t="s">
        <v>891</v>
      </c>
      <c r="M245">
        <f>SUM(B245,C245)</f>
        <v>0</v>
      </c>
      <c r="N245" t="str">
        <f t="shared" si="6"/>
        <v>No</v>
      </c>
      <c r="O245">
        <f>COUNTIF(C:C,"&lt;0")</f>
        <v>0</v>
      </c>
      <c r="P245" t="e">
        <f>SUMIF(#REF!,"&gt;"&amp;AVERAGE(#REF!))</f>
        <v>#REF!</v>
      </c>
      <c r="Q245">
        <f t="shared" si="7"/>
        <v>27.565026697177728</v>
      </c>
      <c r="R245" t="str">
        <f>CONCATENATE("ID-",A245,"-",E245)</f>
        <v>ID-11487-Cologne - Saarbrucken</v>
      </c>
      <c r="S245">
        <f>INDEX(B:B,MATCH(A245,A:A,0))</f>
        <v>0</v>
      </c>
      <c r="T245" t="str">
        <f>IF(OR(B245&gt;0,C245&gt;0),"Acceptable","Check")</f>
        <v>Acceptable</v>
      </c>
      <c r="U245">
        <f>COUNTIF(D:D, "Military - U.S. Army")</f>
        <v>23</v>
      </c>
      <c r="V245">
        <f>AVERAGEIF(C:C,"Fort Myer, Virginia", I:I)</f>
        <v>2</v>
      </c>
      <c r="W245">
        <v>1</v>
      </c>
      <c r="X245" t="str">
        <f>IFERROR(VLOOKUP("FlightNumber", A:D, 4, FALSE), "Flight Not Found")</f>
        <v>Flight Not Found</v>
      </c>
      <c r="Y245" t="str" cm="1">
        <f t="array" ref="Y245">IF(AND(B:B &gt; TIME(6, 0, 0), B:B &lt;= TIME(18, 0, 0)), "Day", "Night")</f>
        <v>Night</v>
      </c>
      <c r="Z245">
        <f>COUNTIFS(D:D, "Military - U.S. Army", C:C, "Fort Myer, Virginia")</f>
        <v>1</v>
      </c>
    </row>
    <row r="246" spans="1:26" x14ac:dyDescent="0.2">
      <c r="A246">
        <v>11516</v>
      </c>
      <c r="C246" t="s">
        <v>892</v>
      </c>
      <c r="D246" t="s">
        <v>893</v>
      </c>
      <c r="E246" t="s">
        <v>894</v>
      </c>
      <c r="F246" t="s">
        <v>626</v>
      </c>
      <c r="G246" t="s">
        <v>895</v>
      </c>
      <c r="I246">
        <v>2</v>
      </c>
      <c r="J246">
        <v>2</v>
      </c>
      <c r="K246">
        <v>0</v>
      </c>
      <c r="L246" t="s">
        <v>896</v>
      </c>
      <c r="M246">
        <f>SUM(B246,C246)</f>
        <v>0</v>
      </c>
      <c r="N246" t="str">
        <f t="shared" si="6"/>
        <v>No</v>
      </c>
      <c r="O246">
        <f>COUNTIF(C:C,"&lt;0")</f>
        <v>0</v>
      </c>
      <c r="P246" t="e">
        <f>SUMIF(#REF!,"&gt;"&amp;AVERAGE(#REF!))</f>
        <v>#REF!</v>
      </c>
      <c r="Q246">
        <f t="shared" si="7"/>
        <v>27.565026697177728</v>
      </c>
      <c r="R246" t="str">
        <f>CONCATENATE("ID-",A246,"-",E246)</f>
        <v>ID-11516-Chicago - Detroit</v>
      </c>
      <c r="S246">
        <f>INDEX(B:B,MATCH(A246,A:A,0))</f>
        <v>0</v>
      </c>
      <c r="T246" t="str">
        <f>IF(OR(B246&gt;0,C246&gt;0),"Acceptable","Check")</f>
        <v>Acceptable</v>
      </c>
      <c r="U246">
        <f>COUNTIF(D:D, "Military - U.S. Army")</f>
        <v>23</v>
      </c>
      <c r="V246">
        <f>AVERAGEIF(C:C,"Fort Myer, Virginia", I:I)</f>
        <v>2</v>
      </c>
      <c r="W246">
        <v>1</v>
      </c>
      <c r="X246" t="str">
        <f>IFERROR(VLOOKUP("FlightNumber", A:D, 4, FALSE), "Flight Not Found")</f>
        <v>Flight Not Found</v>
      </c>
      <c r="Y246" t="str" cm="1">
        <f t="array" ref="Y246">IF(AND(B:B &gt; TIME(6, 0, 0), B:B &lt;= TIME(18, 0, 0)), "Day", "Night")</f>
        <v>Night</v>
      </c>
      <c r="Z246">
        <f>COUNTIFS(D:D, "Military - U.S. Army", C:C, "Fort Myer, Virginia")</f>
        <v>1</v>
      </c>
    </row>
    <row r="247" spans="1:26" x14ac:dyDescent="0.2">
      <c r="A247">
        <v>11518</v>
      </c>
      <c r="C247" t="s">
        <v>897</v>
      </c>
      <c r="D247" t="s">
        <v>898</v>
      </c>
      <c r="F247" t="s">
        <v>899</v>
      </c>
      <c r="G247" t="s">
        <v>900</v>
      </c>
      <c r="I247">
        <v>2</v>
      </c>
      <c r="J247">
        <v>2</v>
      </c>
      <c r="K247">
        <v>0</v>
      </c>
      <c r="M247">
        <f>SUM(B247,C247)</f>
        <v>0</v>
      </c>
      <c r="N247" t="str">
        <f t="shared" si="6"/>
        <v>No</v>
      </c>
      <c r="O247">
        <f>COUNTIF(C:C,"&lt;0")</f>
        <v>0</v>
      </c>
      <c r="P247" t="e">
        <f>SUMIF(#REF!,"&gt;"&amp;AVERAGE(#REF!))</f>
        <v>#REF!</v>
      </c>
      <c r="Q247">
        <f t="shared" si="7"/>
        <v>27.565026697177728</v>
      </c>
      <c r="R247" t="str">
        <f>CONCATENATE("ID-",A247,"-",E247)</f>
        <v>ID-11518-</v>
      </c>
      <c r="S247">
        <f>INDEX(B:B,MATCH(A247,A:A,0))</f>
        <v>0</v>
      </c>
      <c r="T247" t="str">
        <f>IF(OR(B247&gt;0,C247&gt;0),"Acceptable","Check")</f>
        <v>Acceptable</v>
      </c>
      <c r="U247">
        <f>COUNTIF(D:D, "Military - U.S. Army")</f>
        <v>23</v>
      </c>
      <c r="V247">
        <f>AVERAGEIF(C:C,"Fort Myer, Virginia", I:I)</f>
        <v>2</v>
      </c>
      <c r="W247">
        <v>4</v>
      </c>
      <c r="X247" t="str">
        <f>IFERROR(VLOOKUP("FlightNumber", A:D, 4, FALSE), "Flight Not Found")</f>
        <v>Flight Not Found</v>
      </c>
      <c r="Y247" t="str" cm="1">
        <f t="array" ref="Y247">IF(AND(B:B &gt; TIME(6, 0, 0), B:B &lt;= TIME(18, 0, 0)), "Day", "Night")</f>
        <v>Night</v>
      </c>
      <c r="Z247">
        <f>COUNTIFS(D:D, "Military - U.S. Army", C:C, "Fort Myer, Virginia")</f>
        <v>1</v>
      </c>
    </row>
    <row r="248" spans="1:26" x14ac:dyDescent="0.2">
      <c r="A248">
        <v>11525</v>
      </c>
      <c r="C248" t="s">
        <v>901</v>
      </c>
      <c r="D248" t="s">
        <v>902</v>
      </c>
      <c r="F248" t="s">
        <v>664</v>
      </c>
      <c r="I248">
        <v>1</v>
      </c>
      <c r="J248">
        <v>1</v>
      </c>
      <c r="K248">
        <v>0</v>
      </c>
      <c r="M248">
        <f>SUM(B248,C248)</f>
        <v>0</v>
      </c>
      <c r="N248" t="str">
        <f t="shared" si="6"/>
        <v>No</v>
      </c>
      <c r="O248">
        <f>COUNTIF(C:C,"&lt;0")</f>
        <v>0</v>
      </c>
      <c r="P248" t="e">
        <f>SUMIF(#REF!,"&gt;"&amp;AVERAGE(#REF!))</f>
        <v>#REF!</v>
      </c>
      <c r="Q248">
        <f t="shared" si="7"/>
        <v>27.565026697177728</v>
      </c>
      <c r="R248" t="str">
        <f>CONCATENATE("ID-",A248,"-",E248)</f>
        <v>ID-11525-</v>
      </c>
      <c r="S248">
        <f>INDEX(B:B,MATCH(A248,A:A,0))</f>
        <v>0</v>
      </c>
      <c r="T248" t="str">
        <f>IF(OR(B248&gt;0,C248&gt;0),"Acceptable","Check")</f>
        <v>Acceptable</v>
      </c>
      <c r="U248">
        <f>COUNTIF(D:D, "Military - U.S. Army")</f>
        <v>23</v>
      </c>
      <c r="V248">
        <f>AVERAGEIF(C:C,"Fort Myer, Virginia", I:I)</f>
        <v>2</v>
      </c>
      <c r="W248">
        <v>179</v>
      </c>
      <c r="X248" t="str">
        <f>IFERROR(VLOOKUP("FlightNumber", A:D, 4, FALSE), "Flight Not Found")</f>
        <v>Flight Not Found</v>
      </c>
      <c r="Y248" t="str" cm="1">
        <f t="array" ref="Y248">IF(AND(B:B &gt; TIME(6, 0, 0), B:B &lt;= TIME(18, 0, 0)), "Day", "Night")</f>
        <v>Night</v>
      </c>
      <c r="Z248">
        <f>COUNTIFS(D:D, "Military - U.S. Army", C:C, "Fort Myer, Virginia")</f>
        <v>1</v>
      </c>
    </row>
    <row r="249" spans="1:26" x14ac:dyDescent="0.2">
      <c r="A249">
        <v>11528</v>
      </c>
      <c r="C249" t="s">
        <v>903</v>
      </c>
      <c r="D249" t="s">
        <v>319</v>
      </c>
      <c r="E249" t="s">
        <v>904</v>
      </c>
      <c r="F249" t="s">
        <v>374</v>
      </c>
      <c r="I249">
        <v>7</v>
      </c>
      <c r="J249">
        <v>7</v>
      </c>
      <c r="K249">
        <v>0</v>
      </c>
      <c r="L249" t="s">
        <v>905</v>
      </c>
      <c r="M249">
        <f>SUM(B249,C249)</f>
        <v>0</v>
      </c>
      <c r="N249" t="str">
        <f t="shared" si="6"/>
        <v>No</v>
      </c>
      <c r="O249">
        <f>COUNTIF(C:C,"&lt;0")</f>
        <v>0</v>
      </c>
      <c r="P249" t="e">
        <f>SUMIF(#REF!,"&gt;"&amp;AVERAGE(#REF!))</f>
        <v>#REF!</v>
      </c>
      <c r="Q249">
        <f t="shared" si="7"/>
        <v>27.565026697177728</v>
      </c>
      <c r="R249" t="str">
        <f>CONCATENATE("ID-",A249,"-",E249)</f>
        <v>ID-11528-Constantinople - Budapest</v>
      </c>
      <c r="S249">
        <f>INDEX(B:B,MATCH(A249,A:A,0))</f>
        <v>0</v>
      </c>
      <c r="T249" t="str">
        <f>IF(OR(B249&gt;0,C249&gt;0),"Acceptable","Check")</f>
        <v>Acceptable</v>
      </c>
      <c r="U249">
        <f>COUNTIF(D:D, "Military - U.S. Army")</f>
        <v>23</v>
      </c>
      <c r="V249">
        <f>AVERAGEIF(C:C,"Fort Myer, Virginia", I:I)</f>
        <v>2</v>
      </c>
      <c r="W249">
        <v>13</v>
      </c>
      <c r="X249" t="str">
        <f>IFERROR(VLOOKUP("FlightNumber", A:D, 4, FALSE), "Flight Not Found")</f>
        <v>Flight Not Found</v>
      </c>
      <c r="Y249" t="str" cm="1">
        <f t="array" ref="Y249">IF(AND(B:B &gt; TIME(6, 0, 0), B:B &lt;= TIME(18, 0, 0)), "Day", "Night")</f>
        <v>Night</v>
      </c>
      <c r="Z249">
        <f>COUNTIFS(D:D, "Military - U.S. Army", C:C, "Fort Myer, Virginia")</f>
        <v>1</v>
      </c>
    </row>
    <row r="250" spans="1:26" x14ac:dyDescent="0.2">
      <c r="A250">
        <v>11544</v>
      </c>
      <c r="B250" t="s">
        <v>906</v>
      </c>
      <c r="C250" t="s">
        <v>907</v>
      </c>
      <c r="D250" t="s">
        <v>902</v>
      </c>
      <c r="F250" t="s">
        <v>723</v>
      </c>
      <c r="G250" t="s">
        <v>908</v>
      </c>
      <c r="H250" t="s">
        <v>909</v>
      </c>
      <c r="I250">
        <v>6</v>
      </c>
      <c r="J250">
        <v>6</v>
      </c>
      <c r="K250">
        <v>0</v>
      </c>
      <c r="L250" t="s">
        <v>910</v>
      </c>
      <c r="M250">
        <f>SUM(B250,C250)</f>
        <v>0</v>
      </c>
      <c r="N250" t="str">
        <f t="shared" si="6"/>
        <v>No</v>
      </c>
      <c r="O250">
        <f>COUNTIF(C:C,"&lt;0")</f>
        <v>0</v>
      </c>
      <c r="P250" t="e">
        <f>SUMIF(#REF!,"&gt;"&amp;AVERAGE(#REF!))</f>
        <v>#REF!</v>
      </c>
      <c r="Q250">
        <f t="shared" si="7"/>
        <v>27.565026697177728</v>
      </c>
      <c r="R250" t="str">
        <f>CONCATENATE("ID-",A250,"-",E250)</f>
        <v>ID-11544-</v>
      </c>
      <c r="S250" t="str">
        <f>INDEX(B:B,MATCH(A250,A:A,0))</f>
        <v>08:40</v>
      </c>
      <c r="T250" t="str">
        <f>IF(OR(B250&gt;0,C250&gt;0),"Acceptable","Check")</f>
        <v>Acceptable</v>
      </c>
      <c r="U250">
        <f>COUNTIF(D:D, "Military - U.S. Army")</f>
        <v>23</v>
      </c>
      <c r="V250">
        <f>AVERAGEIF(C:C,"Fort Myer, Virginia", I:I)</f>
        <v>2</v>
      </c>
      <c r="W250">
        <v>6</v>
      </c>
      <c r="X250" t="str">
        <f>IFERROR(VLOOKUP("FlightNumber", A:D, 4, FALSE), "Flight Not Found")</f>
        <v>Flight Not Found</v>
      </c>
      <c r="Y250" t="str" cm="1">
        <f t="array" ref="Y250">IF(AND(B:B &gt; TIME(6, 0, 0), B:B &lt;= TIME(18, 0, 0)), "Day", "Night")</f>
        <v>Night</v>
      </c>
      <c r="Z250">
        <f>COUNTIFS(D:D, "Military - U.S. Army", C:C, "Fort Myer, Virginia")</f>
        <v>1</v>
      </c>
    </row>
    <row r="251" spans="1:26" x14ac:dyDescent="0.2">
      <c r="A251">
        <v>11580</v>
      </c>
      <c r="B251" t="s">
        <v>911</v>
      </c>
      <c r="C251" t="s">
        <v>892</v>
      </c>
      <c r="D251" t="s">
        <v>912</v>
      </c>
      <c r="F251" t="s">
        <v>626</v>
      </c>
      <c r="G251" t="s">
        <v>913</v>
      </c>
      <c r="I251">
        <v>1</v>
      </c>
      <c r="J251">
        <v>1</v>
      </c>
      <c r="K251">
        <v>0</v>
      </c>
      <c r="L251" t="s">
        <v>914</v>
      </c>
      <c r="M251">
        <f>SUM(B251,C251)</f>
        <v>0</v>
      </c>
      <c r="N251" t="str">
        <f t="shared" si="6"/>
        <v>No</v>
      </c>
      <c r="O251">
        <f>COUNTIF(C:C,"&lt;0")</f>
        <v>0</v>
      </c>
      <c r="P251" t="e">
        <f>SUMIF(#REF!,"&gt;"&amp;AVERAGE(#REF!))</f>
        <v>#REF!</v>
      </c>
      <c r="Q251">
        <f t="shared" si="7"/>
        <v>27.565026697177728</v>
      </c>
      <c r="R251" t="str">
        <f>CONCATENATE("ID-",A251,"-",E251)</f>
        <v>ID-11580-</v>
      </c>
      <c r="S251" t="str">
        <f>INDEX(B:B,MATCH(A251,A:A,0))</f>
        <v>20:00</v>
      </c>
      <c r="T251" t="str">
        <f>IF(OR(B251&gt;0,C251&gt;0),"Acceptable","Check")</f>
        <v>Acceptable</v>
      </c>
      <c r="U251">
        <f>COUNTIF(D:D, "Military - U.S. Army")</f>
        <v>23</v>
      </c>
      <c r="V251">
        <f>AVERAGEIF(C:C,"Fort Myer, Virginia", I:I)</f>
        <v>2</v>
      </c>
      <c r="W251">
        <v>1</v>
      </c>
      <c r="X251" t="str">
        <f>IFERROR(VLOOKUP("FlightNumber", A:D, 4, FALSE), "Flight Not Found")</f>
        <v>Flight Not Found</v>
      </c>
      <c r="Y251" t="str" cm="1">
        <f t="array" ref="Y251">IF(AND(B:B &gt; TIME(6, 0, 0), B:B &lt;= TIME(18, 0, 0)), "Day", "Night")</f>
        <v>Night</v>
      </c>
      <c r="Z251">
        <f>COUNTIFS(D:D, "Military - U.S. Army", C:C, "Fort Myer, Virginia")</f>
        <v>1</v>
      </c>
    </row>
    <row r="252" spans="1:26" x14ac:dyDescent="0.2">
      <c r="A252">
        <v>11582</v>
      </c>
      <c r="B252" t="s">
        <v>915</v>
      </c>
      <c r="C252" t="s">
        <v>916</v>
      </c>
      <c r="D252" t="s">
        <v>371</v>
      </c>
      <c r="E252" t="s">
        <v>917</v>
      </c>
      <c r="F252" t="s">
        <v>452</v>
      </c>
      <c r="G252" t="s">
        <v>918</v>
      </c>
      <c r="I252">
        <v>4</v>
      </c>
      <c r="J252">
        <v>4</v>
      </c>
      <c r="K252">
        <v>0</v>
      </c>
      <c r="L252" t="s">
        <v>919</v>
      </c>
      <c r="M252">
        <f>SUM(B252,C252)</f>
        <v>0</v>
      </c>
      <c r="N252" t="str">
        <f t="shared" si="6"/>
        <v>No</v>
      </c>
      <c r="O252">
        <f>COUNTIF(C:C,"&lt;0")</f>
        <v>0</v>
      </c>
      <c r="P252" t="e">
        <f>SUMIF(#REF!,"&gt;"&amp;AVERAGE(#REF!))</f>
        <v>#REF!</v>
      </c>
      <c r="Q252">
        <f t="shared" si="7"/>
        <v>27.565026697177728</v>
      </c>
      <c r="R252" t="str">
        <f>CONCATENATE("ID-",A252,"-",E252)</f>
        <v>ID-11582-Oakland, CA - Seattle, WA</v>
      </c>
      <c r="S252" t="str">
        <f>INDEX(B:B,MATCH(A252,A:A,0))</f>
        <v>04:00</v>
      </c>
      <c r="T252" t="str">
        <f>IF(OR(B252&gt;0,C252&gt;0),"Acceptable","Check")</f>
        <v>Acceptable</v>
      </c>
      <c r="U252">
        <f>COUNTIF(D:D, "Military - U.S. Army")</f>
        <v>23</v>
      </c>
      <c r="V252">
        <f>AVERAGEIF(C:C,"Fort Myer, Virginia", I:I)</f>
        <v>2</v>
      </c>
      <c r="W252">
        <v>1</v>
      </c>
      <c r="X252" t="str">
        <f>IFERROR(VLOOKUP("FlightNumber", A:D, 4, FALSE), "Flight Not Found")</f>
        <v>Flight Not Found</v>
      </c>
      <c r="Y252" t="str" cm="1">
        <f t="array" ref="Y252">IF(AND(B:B &gt; TIME(6, 0, 0), B:B &lt;= TIME(18, 0, 0)), "Day", "Night")</f>
        <v>Night</v>
      </c>
      <c r="Z252">
        <f>COUNTIFS(D:D, "Military - U.S. Army", C:C, "Fort Myer, Virginia")</f>
        <v>1</v>
      </c>
    </row>
    <row r="253" spans="1:26" x14ac:dyDescent="0.2">
      <c r="A253">
        <v>11602</v>
      </c>
      <c r="C253" t="s">
        <v>920</v>
      </c>
      <c r="D253" t="s">
        <v>347</v>
      </c>
      <c r="F253" t="s">
        <v>921</v>
      </c>
      <c r="G253" t="s">
        <v>922</v>
      </c>
      <c r="H253" t="s">
        <v>923</v>
      </c>
      <c r="I253">
        <v>3</v>
      </c>
      <c r="J253">
        <v>3</v>
      </c>
      <c r="K253">
        <v>0</v>
      </c>
      <c r="M253">
        <f>SUM(B253,C253)</f>
        <v>0</v>
      </c>
      <c r="N253" t="str">
        <f t="shared" si="6"/>
        <v>No</v>
      </c>
      <c r="O253">
        <f>COUNTIF(C:C,"&lt;0")</f>
        <v>0</v>
      </c>
      <c r="P253" t="e">
        <f>SUMIF(#REF!,"&gt;"&amp;AVERAGE(#REF!))</f>
        <v>#REF!</v>
      </c>
      <c r="Q253">
        <f t="shared" si="7"/>
        <v>27.565026697177728</v>
      </c>
      <c r="R253" t="str">
        <f>CONCATENATE("ID-",A253,"-",E253)</f>
        <v>ID-11602-</v>
      </c>
      <c r="S253">
        <f>INDEX(B:B,MATCH(A253,A:A,0))</f>
        <v>0</v>
      </c>
      <c r="T253" t="str">
        <f>IF(OR(B253&gt;0,C253&gt;0),"Acceptable","Check")</f>
        <v>Acceptable</v>
      </c>
      <c r="U253">
        <f>COUNTIF(D:D, "Military - U.S. Army")</f>
        <v>23</v>
      </c>
      <c r="V253">
        <f>AVERAGEIF(C:C,"Fort Myer, Virginia", I:I)</f>
        <v>2</v>
      </c>
      <c r="W253">
        <v>1</v>
      </c>
      <c r="X253" t="str">
        <f>IFERROR(VLOOKUP("FlightNumber", A:D, 4, FALSE), "Flight Not Found")</f>
        <v>Flight Not Found</v>
      </c>
      <c r="Y253" t="str" cm="1">
        <f t="array" ref="Y253">IF(AND(B:B &gt; TIME(6, 0, 0), B:B &lt;= TIME(18, 0, 0)), "Day", "Night")</f>
        <v>Night</v>
      </c>
      <c r="Z253">
        <f>COUNTIFS(D:D, "Military - U.S. Army", C:C, "Fort Myer, Virginia")</f>
        <v>1</v>
      </c>
    </row>
    <row r="254" spans="1:26" x14ac:dyDescent="0.2">
      <c r="A254">
        <v>11610</v>
      </c>
      <c r="C254" t="s">
        <v>539</v>
      </c>
      <c r="D254" t="s">
        <v>540</v>
      </c>
      <c r="F254" t="s">
        <v>541</v>
      </c>
      <c r="G254" t="s">
        <v>924</v>
      </c>
      <c r="H254" t="s">
        <v>925</v>
      </c>
      <c r="I254">
        <v>3</v>
      </c>
      <c r="J254">
        <v>3</v>
      </c>
      <c r="K254">
        <v>0</v>
      </c>
      <c r="M254">
        <f>SUM(B254,C254)</f>
        <v>0</v>
      </c>
      <c r="N254" t="str">
        <f t="shared" si="6"/>
        <v>No</v>
      </c>
      <c r="O254">
        <f>COUNTIF(C:C,"&lt;0")</f>
        <v>0</v>
      </c>
      <c r="P254" t="e">
        <f>SUMIF(#REF!,"&gt;"&amp;AVERAGE(#REF!))</f>
        <v>#REF!</v>
      </c>
      <c r="Q254">
        <f t="shared" si="7"/>
        <v>27.565026697177728</v>
      </c>
      <c r="R254" t="str">
        <f>CONCATENATE("ID-",A254,"-",E254)</f>
        <v>ID-11610-</v>
      </c>
      <c r="S254">
        <f>INDEX(B:B,MATCH(A254,A:A,0))</f>
        <v>0</v>
      </c>
      <c r="T254" t="str">
        <f>IF(OR(B254&gt;0,C254&gt;0),"Acceptable","Check")</f>
        <v>Acceptable</v>
      </c>
      <c r="U254">
        <f>COUNTIF(D:D, "Military - U.S. Army")</f>
        <v>23</v>
      </c>
      <c r="V254">
        <f>AVERAGEIF(C:C,"Fort Myer, Virginia", I:I)</f>
        <v>2</v>
      </c>
      <c r="W254">
        <v>1</v>
      </c>
      <c r="X254" t="str">
        <f>IFERROR(VLOOKUP("FlightNumber", A:D, 4, FALSE), "Flight Not Found")</f>
        <v>Flight Not Found</v>
      </c>
      <c r="Y254" t="str" cm="1">
        <f t="array" ref="Y254">IF(AND(B:B &gt; TIME(6, 0, 0), B:B &lt;= TIME(18, 0, 0)), "Day", "Night")</f>
        <v>Night</v>
      </c>
      <c r="Z254">
        <f>COUNTIFS(D:D, "Military - U.S. Army", C:C, "Fort Myer, Virginia")</f>
        <v>1</v>
      </c>
    </row>
    <row r="255" spans="1:26" x14ac:dyDescent="0.2">
      <c r="A255">
        <v>11632</v>
      </c>
      <c r="B255" t="s">
        <v>926</v>
      </c>
      <c r="C255" t="s">
        <v>927</v>
      </c>
      <c r="D255" t="s">
        <v>928</v>
      </c>
      <c r="E255" t="s">
        <v>929</v>
      </c>
      <c r="F255" t="s">
        <v>930</v>
      </c>
      <c r="G255" t="s">
        <v>931</v>
      </c>
      <c r="H255" t="s">
        <v>160</v>
      </c>
      <c r="I255">
        <v>5</v>
      </c>
      <c r="J255">
        <v>5</v>
      </c>
      <c r="K255">
        <v>0</v>
      </c>
      <c r="L255" t="s">
        <v>932</v>
      </c>
      <c r="M255">
        <f>SUM(B255,C255)</f>
        <v>0</v>
      </c>
      <c r="N255" t="str">
        <f t="shared" si="6"/>
        <v>No</v>
      </c>
      <c r="O255">
        <f>COUNTIF(C:C,"&lt;0")</f>
        <v>0</v>
      </c>
      <c r="P255" t="e">
        <f>SUMIF(#REF!,"&gt;"&amp;AVERAGE(#REF!))</f>
        <v>#REF!</v>
      </c>
      <c r="Q255">
        <f t="shared" si="7"/>
        <v>27.565026697177728</v>
      </c>
      <c r="R255" t="str">
        <f>CONCATENATE("ID-",A255,"-",E255)</f>
        <v>ID-11632-Newark, NJ  - Camden, NJ - Washington DC</v>
      </c>
      <c r="S255" t="str">
        <f>INDEX(B:B,MATCH(A255,A:A,0))</f>
        <v>06:48</v>
      </c>
      <c r="T255" t="str">
        <f>IF(OR(B255&gt;0,C255&gt;0),"Acceptable","Check")</f>
        <v>Acceptable</v>
      </c>
      <c r="U255">
        <f>COUNTIF(D:D, "Military - U.S. Army")</f>
        <v>23</v>
      </c>
      <c r="V255">
        <f>AVERAGEIF(C:C,"Fort Myer, Virginia", I:I)</f>
        <v>2</v>
      </c>
      <c r="W255">
        <v>4</v>
      </c>
      <c r="X255" t="str">
        <f>IFERROR(VLOOKUP("FlightNumber", A:D, 4, FALSE), "Flight Not Found")</f>
        <v>Flight Not Found</v>
      </c>
      <c r="Y255" t="str" cm="1">
        <f t="array" ref="Y255">IF(AND(B:B &gt; TIME(6, 0, 0), B:B &lt;= TIME(18, 0, 0)), "Day", "Night")</f>
        <v>Night</v>
      </c>
      <c r="Z255">
        <f>COUNTIFS(D:D, "Military - U.S. Army", C:C, "Fort Myer, Virginia")</f>
        <v>1</v>
      </c>
    </row>
    <row r="256" spans="1:26" x14ac:dyDescent="0.2">
      <c r="A256">
        <v>11640</v>
      </c>
      <c r="C256" t="s">
        <v>933</v>
      </c>
      <c r="D256" t="s">
        <v>934</v>
      </c>
      <c r="F256" t="s">
        <v>935</v>
      </c>
      <c r="I256">
        <v>3</v>
      </c>
      <c r="J256">
        <v>3</v>
      </c>
      <c r="K256">
        <v>0</v>
      </c>
      <c r="M256">
        <f>SUM(B256,C256)</f>
        <v>0</v>
      </c>
      <c r="N256" t="str">
        <f t="shared" si="6"/>
        <v>No</v>
      </c>
      <c r="O256">
        <f>COUNTIF(C:C,"&lt;0")</f>
        <v>0</v>
      </c>
      <c r="P256" t="e">
        <f>SUMIF(#REF!,"&gt;"&amp;AVERAGE(#REF!))</f>
        <v>#REF!</v>
      </c>
      <c r="Q256">
        <f t="shared" si="7"/>
        <v>27.565026697177728</v>
      </c>
      <c r="R256" t="str">
        <f>CONCATENATE("ID-",A256,"-",E256)</f>
        <v>ID-11640-</v>
      </c>
      <c r="S256">
        <f>INDEX(B:B,MATCH(A256,A:A,0))</f>
        <v>0</v>
      </c>
      <c r="T256" t="str">
        <f>IF(OR(B256&gt;0,C256&gt;0),"Acceptable","Check")</f>
        <v>Acceptable</v>
      </c>
      <c r="U256">
        <f>COUNTIF(D:D, "Military - U.S. Army")</f>
        <v>23</v>
      </c>
      <c r="V256">
        <f>AVERAGEIF(C:C,"Fort Myer, Virginia", I:I)</f>
        <v>2</v>
      </c>
      <c r="W256">
        <v>1</v>
      </c>
      <c r="X256" t="str">
        <f>IFERROR(VLOOKUP("FlightNumber", A:D, 4, FALSE), "Flight Not Found")</f>
        <v>Flight Not Found</v>
      </c>
      <c r="Y256" t="str" cm="1">
        <f t="array" ref="Y256">IF(AND(B:B &gt; TIME(6, 0, 0), B:B &lt;= TIME(18, 0, 0)), "Day", "Night")</f>
        <v>Night</v>
      </c>
      <c r="Z256">
        <f>COUNTIFS(D:D, "Military - U.S. Army", C:C, "Fort Myer, Virginia")</f>
        <v>1</v>
      </c>
    </row>
    <row r="257" spans="1:26" x14ac:dyDescent="0.2">
      <c r="A257">
        <v>11650</v>
      </c>
      <c r="C257" t="s">
        <v>936</v>
      </c>
      <c r="D257" t="s">
        <v>451</v>
      </c>
      <c r="F257" t="s">
        <v>452</v>
      </c>
      <c r="G257" t="s">
        <v>937</v>
      </c>
      <c r="I257">
        <v>1</v>
      </c>
      <c r="J257">
        <v>1</v>
      </c>
      <c r="K257">
        <v>0</v>
      </c>
      <c r="L257" t="s">
        <v>938</v>
      </c>
      <c r="M257">
        <f>SUM(B257,C257)</f>
        <v>0</v>
      </c>
      <c r="N257" t="str">
        <f t="shared" si="6"/>
        <v>No</v>
      </c>
      <c r="O257">
        <f>COUNTIF(C:C,"&lt;0")</f>
        <v>0</v>
      </c>
      <c r="P257" t="e">
        <f>SUMIF(#REF!,"&gt;"&amp;AVERAGE(#REF!))</f>
        <v>#REF!</v>
      </c>
      <c r="Q257">
        <f t="shared" si="7"/>
        <v>27.565026697177728</v>
      </c>
      <c r="R257" t="str">
        <f>CONCATENATE("ID-",A257,"-",E257)</f>
        <v>ID-11650-</v>
      </c>
      <c r="S257">
        <f>INDEX(B:B,MATCH(A257,A:A,0))</f>
        <v>0</v>
      </c>
      <c r="T257" t="str">
        <f>IF(OR(B257&gt;0,C257&gt;0),"Acceptable","Check")</f>
        <v>Acceptable</v>
      </c>
      <c r="U257">
        <f>COUNTIF(D:D, "Military - U.S. Army")</f>
        <v>23</v>
      </c>
      <c r="V257">
        <f>AVERAGEIF(C:C,"Fort Myer, Virginia", I:I)</f>
        <v>2</v>
      </c>
      <c r="W257">
        <v>33</v>
      </c>
      <c r="X257" t="str">
        <f>IFERROR(VLOOKUP("FlightNumber", A:D, 4, FALSE), "Flight Not Found")</f>
        <v>Flight Not Found</v>
      </c>
      <c r="Y257" t="str" cm="1">
        <f t="array" ref="Y257">IF(AND(B:B &gt; TIME(6, 0, 0), B:B &lt;= TIME(18, 0, 0)), "Day", "Night")</f>
        <v>Night</v>
      </c>
      <c r="Z257">
        <f>COUNTIFS(D:D, "Military - U.S. Army", C:C, "Fort Myer, Virginia")</f>
        <v>1</v>
      </c>
    </row>
    <row r="258" spans="1:26" x14ac:dyDescent="0.2">
      <c r="A258">
        <v>11651</v>
      </c>
      <c r="C258" t="s">
        <v>939</v>
      </c>
      <c r="D258" t="s">
        <v>821</v>
      </c>
      <c r="E258" t="s">
        <v>940</v>
      </c>
      <c r="F258" t="s">
        <v>941</v>
      </c>
      <c r="I258">
        <v>3</v>
      </c>
      <c r="J258">
        <v>3</v>
      </c>
      <c r="K258">
        <v>0</v>
      </c>
      <c r="L258" t="s">
        <v>942</v>
      </c>
      <c r="M258">
        <f>SUM(B258,C258)</f>
        <v>0</v>
      </c>
      <c r="N258" t="str">
        <f t="shared" ref="N258:N321" si="8">IF(E258="good","Yes","No")</f>
        <v>No</v>
      </c>
      <c r="O258">
        <f>COUNTIF(C:C,"&lt;0")</f>
        <v>0</v>
      </c>
      <c r="P258" t="e">
        <f>SUMIF(#REF!,"&gt;"&amp;AVERAGE(#REF!))</f>
        <v>#REF!</v>
      </c>
      <c r="Q258">
        <f t="shared" si="7"/>
        <v>27.565026697177728</v>
      </c>
      <c r="R258" t="str">
        <f>CONCATENATE("ID-",A258,"-",E258)</f>
        <v>ID-11651-Nanking - Peiking</v>
      </c>
      <c r="S258">
        <f>INDEX(B:B,MATCH(A258,A:A,0))</f>
        <v>0</v>
      </c>
      <c r="T258" t="str">
        <f>IF(OR(B258&gt;0,C258&gt;0),"Acceptable","Check")</f>
        <v>Acceptable</v>
      </c>
      <c r="U258">
        <f>COUNTIF(D:D, "Military - U.S. Army")</f>
        <v>23</v>
      </c>
      <c r="V258">
        <f>AVERAGEIF(C:C,"Fort Myer, Virginia", I:I)</f>
        <v>2</v>
      </c>
      <c r="W258">
        <v>1</v>
      </c>
      <c r="X258" t="str">
        <f>IFERROR(VLOOKUP("FlightNumber", A:D, 4, FALSE), "Flight Not Found")</f>
        <v>Flight Not Found</v>
      </c>
      <c r="Y258" t="str" cm="1">
        <f t="array" ref="Y258">IF(AND(B:B &gt; TIME(6, 0, 0), B:B &lt;= TIME(18, 0, 0)), "Day", "Night")</f>
        <v>Night</v>
      </c>
      <c r="Z258">
        <f>COUNTIFS(D:D, "Military - U.S. Army", C:C, "Fort Myer, Virginia")</f>
        <v>1</v>
      </c>
    </row>
    <row r="259" spans="1:26" x14ac:dyDescent="0.2">
      <c r="A259">
        <v>11653</v>
      </c>
      <c r="B259" t="s">
        <v>870</v>
      </c>
      <c r="C259" t="s">
        <v>943</v>
      </c>
      <c r="D259" t="s">
        <v>385</v>
      </c>
      <c r="E259" t="s">
        <v>944</v>
      </c>
      <c r="F259" t="s">
        <v>452</v>
      </c>
      <c r="G259" t="s">
        <v>945</v>
      </c>
      <c r="I259">
        <v>1</v>
      </c>
      <c r="J259">
        <v>1</v>
      </c>
      <c r="K259">
        <v>0</v>
      </c>
      <c r="L259" t="s">
        <v>946</v>
      </c>
      <c r="M259">
        <f>SUM(B259,C259)</f>
        <v>0</v>
      </c>
      <c r="N259" t="str">
        <f t="shared" si="8"/>
        <v>No</v>
      </c>
      <c r="O259">
        <f>COUNTIF(C:C,"&lt;0")</f>
        <v>0</v>
      </c>
      <c r="P259" t="e">
        <f>SUMIF(#REF!,"&gt;"&amp;AVERAGE(#REF!))</f>
        <v>#REF!</v>
      </c>
      <c r="Q259">
        <f t="shared" ref="Q259:Q322" si="9">AVERAGEIF(I:I,"&gt;0")</f>
        <v>27.565026697177728</v>
      </c>
      <c r="R259" t="str">
        <f>CONCATENATE("ID-",A259,"-",E259)</f>
        <v>ID-11653-Portland,  WA - Pasco, WA</v>
      </c>
      <c r="S259" t="str">
        <f>INDEX(B:B,MATCH(A259,A:A,0))</f>
        <v>22:30</v>
      </c>
      <c r="T259" t="str">
        <f>IF(OR(B259&gt;0,C259&gt;0),"Acceptable","Check")</f>
        <v>Acceptable</v>
      </c>
      <c r="U259">
        <f>COUNTIF(D:D, "Military - U.S. Army")</f>
        <v>23</v>
      </c>
      <c r="V259">
        <f>AVERAGEIF(C:C,"Fort Myer, Virginia", I:I)</f>
        <v>2</v>
      </c>
      <c r="W259">
        <v>1</v>
      </c>
      <c r="X259" t="str">
        <f>IFERROR(VLOOKUP("FlightNumber", A:D, 4, FALSE), "Flight Not Found")</f>
        <v>Flight Not Found</v>
      </c>
      <c r="Y259" t="str" cm="1">
        <f t="array" ref="Y259">IF(AND(B:B &gt; TIME(6, 0, 0), B:B &lt;= TIME(18, 0, 0)), "Day", "Night")</f>
        <v>Night</v>
      </c>
      <c r="Z259">
        <f>COUNTIFS(D:D, "Military - U.S. Army", C:C, "Fort Myer, Virginia")</f>
        <v>1</v>
      </c>
    </row>
    <row r="260" spans="1:26" x14ac:dyDescent="0.2">
      <c r="A260">
        <v>11662</v>
      </c>
      <c r="C260" t="s">
        <v>947</v>
      </c>
      <c r="D260" t="s">
        <v>948</v>
      </c>
      <c r="E260" t="s">
        <v>949</v>
      </c>
      <c r="F260" t="s">
        <v>681</v>
      </c>
      <c r="G260" t="s">
        <v>950</v>
      </c>
      <c r="H260" t="s">
        <v>951</v>
      </c>
      <c r="I260">
        <v>6</v>
      </c>
      <c r="J260">
        <v>2</v>
      </c>
      <c r="K260">
        <v>0</v>
      </c>
      <c r="L260" t="s">
        <v>952</v>
      </c>
      <c r="M260">
        <f>SUM(B260,C260)</f>
        <v>0</v>
      </c>
      <c r="N260" t="str">
        <f t="shared" si="8"/>
        <v>No</v>
      </c>
      <c r="O260">
        <f>COUNTIF(C:C,"&lt;0")</f>
        <v>0</v>
      </c>
      <c r="P260" t="e">
        <f>SUMIF(#REF!,"&gt;"&amp;AVERAGE(#REF!))</f>
        <v>#REF!</v>
      </c>
      <c r="Q260">
        <f t="shared" si="9"/>
        <v>27.565026697177728</v>
      </c>
      <c r="R260" t="str">
        <f>CONCATENATE("ID-",A260,"-",E260)</f>
        <v>ID-11662-Kansas City - Chicago</v>
      </c>
      <c r="S260">
        <f>INDEX(B:B,MATCH(A260,A:A,0))</f>
        <v>0</v>
      </c>
      <c r="T260" t="str">
        <f>IF(OR(B260&gt;0,C260&gt;0),"Acceptable","Check")</f>
        <v>Acceptable</v>
      </c>
      <c r="U260">
        <f>COUNTIF(D:D, "Military - U.S. Army")</f>
        <v>23</v>
      </c>
      <c r="V260">
        <f>AVERAGEIF(C:C,"Fort Myer, Virginia", I:I)</f>
        <v>2</v>
      </c>
      <c r="W260">
        <v>6</v>
      </c>
      <c r="X260" t="str">
        <f>IFERROR(VLOOKUP("FlightNumber", A:D, 4, FALSE), "Flight Not Found")</f>
        <v>Flight Not Found</v>
      </c>
      <c r="Y260" t="str" cm="1">
        <f t="array" ref="Y260">IF(AND(B:B &gt; TIME(6, 0, 0), B:B &lt;= TIME(18, 0, 0)), "Day", "Night")</f>
        <v>Night</v>
      </c>
      <c r="Z260">
        <f>COUNTIFS(D:D, "Military - U.S. Army", C:C, "Fort Myer, Virginia")</f>
        <v>1</v>
      </c>
    </row>
    <row r="261" spans="1:26" x14ac:dyDescent="0.2">
      <c r="A261">
        <v>11663</v>
      </c>
      <c r="C261" t="s">
        <v>953</v>
      </c>
      <c r="D261" t="s">
        <v>283</v>
      </c>
      <c r="F261" t="s">
        <v>954</v>
      </c>
      <c r="G261" t="s">
        <v>955</v>
      </c>
      <c r="H261" t="s">
        <v>956</v>
      </c>
      <c r="I261">
        <v>7</v>
      </c>
      <c r="J261">
        <v>5</v>
      </c>
      <c r="K261">
        <v>0</v>
      </c>
      <c r="L261" t="s">
        <v>957</v>
      </c>
      <c r="M261">
        <f>SUM(B261,C261)</f>
        <v>0</v>
      </c>
      <c r="N261" t="str">
        <f t="shared" si="8"/>
        <v>No</v>
      </c>
      <c r="O261">
        <f>COUNTIF(C:C,"&lt;0")</f>
        <v>0</v>
      </c>
      <c r="P261" t="e">
        <f>SUMIF(#REF!,"&gt;"&amp;AVERAGE(#REF!))</f>
        <v>#REF!</v>
      </c>
      <c r="Q261">
        <f t="shared" si="9"/>
        <v>27.565026697177728</v>
      </c>
      <c r="R261" t="str">
        <f>CONCATENATE("ID-",A261,"-",E261)</f>
        <v>ID-11663-</v>
      </c>
      <c r="S261">
        <f>INDEX(B:B,MATCH(A261,A:A,0))</f>
        <v>0</v>
      </c>
      <c r="T261" t="str">
        <f>IF(OR(B261&gt;0,C261&gt;0),"Acceptable","Check")</f>
        <v>Acceptable</v>
      </c>
      <c r="U261">
        <f>COUNTIF(D:D, "Military - U.S. Army")</f>
        <v>23</v>
      </c>
      <c r="V261">
        <f>AVERAGEIF(C:C,"Fort Myer, Virginia", I:I)</f>
        <v>2</v>
      </c>
      <c r="W261">
        <v>1</v>
      </c>
      <c r="X261" t="str">
        <f>IFERROR(VLOOKUP("FlightNumber", A:D, 4, FALSE), "Flight Not Found")</f>
        <v>Flight Not Found</v>
      </c>
      <c r="Y261" t="str" cm="1">
        <f t="array" ref="Y261">IF(AND(B:B &gt; TIME(6, 0, 0), B:B &lt;= TIME(18, 0, 0)), "Day", "Night")</f>
        <v>Night</v>
      </c>
      <c r="Z261">
        <f>COUNTIFS(D:D, "Military - U.S. Army", C:C, "Fort Myer, Virginia")</f>
        <v>1</v>
      </c>
    </row>
    <row r="262" spans="1:26" x14ac:dyDescent="0.2">
      <c r="A262">
        <v>11666</v>
      </c>
      <c r="C262" t="s">
        <v>958</v>
      </c>
      <c r="D262" t="s">
        <v>168</v>
      </c>
      <c r="F262" t="s">
        <v>959</v>
      </c>
      <c r="G262" t="s">
        <v>960</v>
      </c>
      <c r="I262">
        <v>2</v>
      </c>
      <c r="J262">
        <v>2</v>
      </c>
      <c r="K262">
        <v>0</v>
      </c>
      <c r="M262">
        <f>SUM(B262,C262)</f>
        <v>0</v>
      </c>
      <c r="N262" t="str">
        <f t="shared" si="8"/>
        <v>No</v>
      </c>
      <c r="O262">
        <f>COUNTIF(C:C,"&lt;0")</f>
        <v>0</v>
      </c>
      <c r="P262" t="e">
        <f>SUMIF(#REF!,"&gt;"&amp;AVERAGE(#REF!))</f>
        <v>#REF!</v>
      </c>
      <c r="Q262">
        <f t="shared" si="9"/>
        <v>27.565026697177728</v>
      </c>
      <c r="R262" t="str">
        <f>CONCATENATE("ID-",A262,"-",E262)</f>
        <v>ID-11666-</v>
      </c>
      <c r="S262">
        <f>INDEX(B:B,MATCH(A262,A:A,0))</f>
        <v>0</v>
      </c>
      <c r="T262" t="str">
        <f>IF(OR(B262&gt;0,C262&gt;0),"Acceptable","Check")</f>
        <v>Acceptable</v>
      </c>
      <c r="U262">
        <f>COUNTIF(D:D, "Military - U.S. Army")</f>
        <v>23</v>
      </c>
      <c r="V262">
        <f>AVERAGEIF(C:C,"Fort Myer, Virginia", I:I)</f>
        <v>2</v>
      </c>
      <c r="W262">
        <v>1</v>
      </c>
      <c r="X262" t="str">
        <f>IFERROR(VLOOKUP("FlightNumber", A:D, 4, FALSE), "Flight Not Found")</f>
        <v>Flight Not Found</v>
      </c>
      <c r="Y262" t="str" cm="1">
        <f t="array" ref="Y262">IF(AND(B:B &gt; TIME(6, 0, 0), B:B &lt;= TIME(18, 0, 0)), "Day", "Night")</f>
        <v>Night</v>
      </c>
      <c r="Z262">
        <f>COUNTIFS(D:D, "Military - U.S. Army", C:C, "Fort Myer, Virginia")</f>
        <v>1</v>
      </c>
    </row>
    <row r="263" spans="1:26" x14ac:dyDescent="0.2">
      <c r="A263">
        <v>11688</v>
      </c>
      <c r="C263" t="s">
        <v>961</v>
      </c>
      <c r="D263" t="s">
        <v>902</v>
      </c>
      <c r="E263" t="s">
        <v>962</v>
      </c>
      <c r="F263" t="s">
        <v>963</v>
      </c>
      <c r="I263">
        <v>5</v>
      </c>
      <c r="J263">
        <v>4</v>
      </c>
      <c r="K263">
        <v>0</v>
      </c>
      <c r="L263" t="s">
        <v>964</v>
      </c>
      <c r="M263">
        <f>SUM(B263,C263)</f>
        <v>0</v>
      </c>
      <c r="N263" t="str">
        <f t="shared" si="8"/>
        <v>No</v>
      </c>
      <c r="O263">
        <f>COUNTIF(C:C,"&lt;0")</f>
        <v>0</v>
      </c>
      <c r="P263" t="e">
        <f>SUMIF(#REF!,"&gt;"&amp;AVERAGE(#REF!))</f>
        <v>#REF!</v>
      </c>
      <c r="Q263">
        <f t="shared" si="9"/>
        <v>27.565026697177728</v>
      </c>
      <c r="R263" t="str">
        <f>CONCATENATE("ID-",A263,"-",E263)</f>
        <v>ID-11688-Port Colombus, OH - Louisville, KY</v>
      </c>
      <c r="S263">
        <f>INDEX(B:B,MATCH(A263,A:A,0))</f>
        <v>0</v>
      </c>
      <c r="T263" t="str">
        <f>IF(OR(B263&gt;0,C263&gt;0),"Acceptable","Check")</f>
        <v>Acceptable</v>
      </c>
      <c r="U263">
        <f>COUNTIF(D:D, "Military - U.S. Army")</f>
        <v>23</v>
      </c>
      <c r="V263">
        <f>AVERAGEIF(C:C,"Fort Myer, Virginia", I:I)</f>
        <v>2</v>
      </c>
      <c r="W263">
        <v>15</v>
      </c>
      <c r="X263" t="str">
        <f>IFERROR(VLOOKUP("FlightNumber", A:D, 4, FALSE), "Flight Not Found")</f>
        <v>Flight Not Found</v>
      </c>
      <c r="Y263" t="str" cm="1">
        <f t="array" ref="Y263">IF(AND(B:B &gt; TIME(6, 0, 0), B:B &lt;= TIME(18, 0, 0)), "Day", "Night")</f>
        <v>Night</v>
      </c>
      <c r="Z263">
        <f>COUNTIFS(D:D, "Military - U.S. Army", C:C, "Fort Myer, Virginia")</f>
        <v>1</v>
      </c>
    </row>
    <row r="264" spans="1:26" x14ac:dyDescent="0.2">
      <c r="A264">
        <v>11709</v>
      </c>
      <c r="C264" t="s">
        <v>965</v>
      </c>
      <c r="D264" t="s">
        <v>966</v>
      </c>
      <c r="E264" t="s">
        <v>967</v>
      </c>
      <c r="F264" t="s">
        <v>968</v>
      </c>
      <c r="I264">
        <v>1</v>
      </c>
      <c r="J264">
        <v>1</v>
      </c>
      <c r="K264">
        <v>0</v>
      </c>
      <c r="L264" t="s">
        <v>969</v>
      </c>
      <c r="M264">
        <f>SUM(B264,C264)</f>
        <v>0</v>
      </c>
      <c r="N264" t="str">
        <f t="shared" si="8"/>
        <v>No</v>
      </c>
      <c r="O264">
        <f>COUNTIF(C:C,"&lt;0")</f>
        <v>0</v>
      </c>
      <c r="P264" t="e">
        <f>SUMIF(#REF!,"&gt;"&amp;AVERAGE(#REF!))</f>
        <v>#REF!</v>
      </c>
      <c r="Q264">
        <f t="shared" si="9"/>
        <v>27.565026697177728</v>
      </c>
      <c r="R264" t="str">
        <f>CONCATENATE("ID-",A264,"-",E264)</f>
        <v>ID-11709-Rockford - Chicago, IL - Madison, WI</v>
      </c>
      <c r="S264">
        <f>INDEX(B:B,MATCH(A264,A:A,0))</f>
        <v>0</v>
      </c>
      <c r="T264" t="str">
        <f>IF(OR(B264&gt;0,C264&gt;0),"Acceptable","Check")</f>
        <v>Acceptable</v>
      </c>
      <c r="U264">
        <f>COUNTIF(D:D, "Military - U.S. Army")</f>
        <v>23</v>
      </c>
      <c r="V264">
        <f>AVERAGEIF(C:C,"Fort Myer, Virginia", I:I)</f>
        <v>2</v>
      </c>
      <c r="W264">
        <v>1</v>
      </c>
      <c r="X264" t="str">
        <f>IFERROR(VLOOKUP("FlightNumber", A:D, 4, FALSE), "Flight Not Found")</f>
        <v>Flight Not Found</v>
      </c>
      <c r="Y264" t="str" cm="1">
        <f t="array" ref="Y264">IF(AND(B:B &gt; TIME(6, 0, 0), B:B &lt;= TIME(18, 0, 0)), "Day", "Night")</f>
        <v>Night</v>
      </c>
      <c r="Z264">
        <f>COUNTIFS(D:D, "Military - U.S. Army", C:C, "Fort Myer, Virginia")</f>
        <v>1</v>
      </c>
    </row>
    <row r="265" spans="1:26" x14ac:dyDescent="0.2">
      <c r="A265">
        <v>11717</v>
      </c>
      <c r="C265" t="s">
        <v>970</v>
      </c>
      <c r="D265" t="s">
        <v>971</v>
      </c>
      <c r="E265" t="s">
        <v>972</v>
      </c>
      <c r="F265" t="s">
        <v>973</v>
      </c>
      <c r="H265" t="s">
        <v>974</v>
      </c>
      <c r="I265">
        <v>8</v>
      </c>
      <c r="J265">
        <v>8</v>
      </c>
      <c r="K265">
        <v>0</v>
      </c>
      <c r="L265" t="s">
        <v>975</v>
      </c>
      <c r="M265">
        <f>SUM(B265,C265)</f>
        <v>0</v>
      </c>
      <c r="N265" t="str">
        <f t="shared" si="8"/>
        <v>No</v>
      </c>
      <c r="O265">
        <f>COUNTIF(C:C,"&lt;0")</f>
        <v>0</v>
      </c>
      <c r="P265" t="e">
        <f>SUMIF(#REF!,"&gt;"&amp;AVERAGE(#REF!))</f>
        <v>#REF!</v>
      </c>
      <c r="Q265">
        <f t="shared" si="9"/>
        <v>27.565026697177728</v>
      </c>
      <c r="R265" t="str">
        <f>CONCATENATE("ID-",A265,"-",E265)</f>
        <v>ID-11717-San Francisco - Bakersfield - Los Angeles, CA</v>
      </c>
      <c r="S265">
        <f>INDEX(B:B,MATCH(A265,A:A,0))</f>
        <v>0</v>
      </c>
      <c r="T265" t="str">
        <f>IF(OR(B265&gt;0,C265&gt;0),"Acceptable","Check")</f>
        <v>Acceptable</v>
      </c>
      <c r="U265">
        <f>COUNTIF(D:D, "Military - U.S. Army")</f>
        <v>23</v>
      </c>
      <c r="V265">
        <f>AVERAGEIF(C:C,"Fort Myer, Virginia", I:I)</f>
        <v>2</v>
      </c>
      <c r="W265">
        <v>1</v>
      </c>
      <c r="X265" t="str">
        <f>IFERROR(VLOOKUP("FlightNumber", A:D, 4, FALSE), "Flight Not Found")</f>
        <v>Flight Not Found</v>
      </c>
      <c r="Y265" t="str" cm="1">
        <f t="array" ref="Y265">IF(AND(B:B &gt; TIME(6, 0, 0), B:B &lt;= TIME(18, 0, 0)), "Day", "Night")</f>
        <v>Night</v>
      </c>
      <c r="Z265">
        <f>COUNTIFS(D:D, "Military - U.S. Army", C:C, "Fort Myer, Virginia")</f>
        <v>1</v>
      </c>
    </row>
    <row r="266" spans="1:26" x14ac:dyDescent="0.2">
      <c r="A266">
        <v>11720</v>
      </c>
      <c r="C266" t="s">
        <v>976</v>
      </c>
      <c r="D266" t="s">
        <v>977</v>
      </c>
      <c r="E266" t="s">
        <v>978</v>
      </c>
      <c r="F266" t="s">
        <v>979</v>
      </c>
      <c r="I266">
        <v>5</v>
      </c>
      <c r="J266">
        <v>5</v>
      </c>
      <c r="K266">
        <v>0</v>
      </c>
      <c r="L266" t="s">
        <v>980</v>
      </c>
      <c r="M266">
        <f>SUM(B266,C266)</f>
        <v>0</v>
      </c>
      <c r="N266" t="str">
        <f t="shared" si="8"/>
        <v>No</v>
      </c>
      <c r="O266">
        <f>COUNTIF(C:C,"&lt;0")</f>
        <v>0</v>
      </c>
      <c r="P266" t="e">
        <f>SUMIF(#REF!,"&gt;"&amp;AVERAGE(#REF!))</f>
        <v>#REF!</v>
      </c>
      <c r="Q266">
        <f t="shared" si="9"/>
        <v>27.565026697177728</v>
      </c>
      <c r="R266" t="str">
        <f>CONCATENATE("ID-",A266,"-",E266)</f>
        <v>ID-11720-Miami - Bimini</v>
      </c>
      <c r="S266">
        <f>INDEX(B:B,MATCH(A266,A:A,0))</f>
        <v>0</v>
      </c>
      <c r="T266" t="str">
        <f>IF(OR(B266&gt;0,C266&gt;0),"Acceptable","Check")</f>
        <v>Acceptable</v>
      </c>
      <c r="U266">
        <f>COUNTIF(D:D, "Military - U.S. Army")</f>
        <v>23</v>
      </c>
      <c r="V266">
        <f>AVERAGEIF(C:C,"Fort Myer, Virginia", I:I)</f>
        <v>2</v>
      </c>
      <c r="W266">
        <v>3</v>
      </c>
      <c r="X266" t="str">
        <f>IFERROR(VLOOKUP("FlightNumber", A:D, 4, FALSE), "Flight Not Found")</f>
        <v>Flight Not Found</v>
      </c>
      <c r="Y266" t="str" cm="1">
        <f t="array" ref="Y266">IF(AND(B:B &gt; TIME(6, 0, 0), B:B &lt;= TIME(18, 0, 0)), "Day", "Night")</f>
        <v>Night</v>
      </c>
      <c r="Z266">
        <f>COUNTIFS(D:D, "Military - U.S. Army", C:C, "Fort Myer, Virginia")</f>
        <v>1</v>
      </c>
    </row>
    <row r="267" spans="1:26" x14ac:dyDescent="0.2">
      <c r="A267">
        <v>11721</v>
      </c>
      <c r="C267" t="s">
        <v>981</v>
      </c>
      <c r="D267" t="s">
        <v>982</v>
      </c>
      <c r="E267" t="s">
        <v>983</v>
      </c>
      <c r="F267" t="s">
        <v>984</v>
      </c>
      <c r="I267">
        <v>1</v>
      </c>
      <c r="J267">
        <v>1</v>
      </c>
      <c r="K267">
        <v>0</v>
      </c>
      <c r="L267" t="s">
        <v>985</v>
      </c>
      <c r="M267">
        <f>SUM(B267,C267)</f>
        <v>0</v>
      </c>
      <c r="N267" t="str">
        <f t="shared" si="8"/>
        <v>No</v>
      </c>
      <c r="O267">
        <f>COUNTIF(C:C,"&lt;0")</f>
        <v>0</v>
      </c>
      <c r="P267" t="e">
        <f>SUMIF(#REF!,"&gt;"&amp;AVERAGE(#REF!))</f>
        <v>#REF!</v>
      </c>
      <c r="Q267">
        <f t="shared" si="9"/>
        <v>27.565026697177728</v>
      </c>
      <c r="R267" t="str">
        <f>CONCATENATE("ID-",A267,"-",E267)</f>
        <v>ID-11721-Chicago - Kalamazoo</v>
      </c>
      <c r="S267">
        <f>INDEX(B:B,MATCH(A267,A:A,0))</f>
        <v>0</v>
      </c>
      <c r="T267" t="str">
        <f>IF(OR(B267&gt;0,C267&gt;0),"Acceptable","Check")</f>
        <v>Acceptable</v>
      </c>
      <c r="U267">
        <f>COUNTIF(D:D, "Military - U.S. Army")</f>
        <v>23</v>
      </c>
      <c r="V267">
        <f>AVERAGEIF(C:C,"Fort Myer, Virginia", I:I)</f>
        <v>2</v>
      </c>
      <c r="W267">
        <v>1</v>
      </c>
      <c r="X267" t="str">
        <f>IFERROR(VLOOKUP("FlightNumber", A:D, 4, FALSE), "Flight Not Found")</f>
        <v>Flight Not Found</v>
      </c>
      <c r="Y267" t="str" cm="1">
        <f t="array" ref="Y267">IF(AND(B:B &gt; TIME(6, 0, 0), B:B &lt;= TIME(18, 0, 0)), "Day", "Night")</f>
        <v>Night</v>
      </c>
      <c r="Z267">
        <f>COUNTIFS(D:D, "Military - U.S. Army", C:C, "Fort Myer, Virginia")</f>
        <v>1</v>
      </c>
    </row>
    <row r="268" spans="1:26" x14ac:dyDescent="0.2">
      <c r="A268">
        <v>11721</v>
      </c>
      <c r="C268" t="s">
        <v>986</v>
      </c>
      <c r="D268" t="s">
        <v>451</v>
      </c>
      <c r="F268" t="s">
        <v>452</v>
      </c>
      <c r="G268" t="s">
        <v>987</v>
      </c>
      <c r="I268">
        <v>2</v>
      </c>
      <c r="J268">
        <v>1</v>
      </c>
      <c r="K268">
        <v>0</v>
      </c>
      <c r="L268" t="s">
        <v>988</v>
      </c>
      <c r="M268">
        <f>SUM(B268,C268)</f>
        <v>0</v>
      </c>
      <c r="N268" t="str">
        <f t="shared" si="8"/>
        <v>No</v>
      </c>
      <c r="O268">
        <f>COUNTIF(C:C,"&lt;0")</f>
        <v>0</v>
      </c>
      <c r="P268" t="e">
        <f>SUMIF(#REF!,"&gt;"&amp;AVERAGE(#REF!))</f>
        <v>#REF!</v>
      </c>
      <c r="Q268">
        <f t="shared" si="9"/>
        <v>27.565026697177728</v>
      </c>
      <c r="R268" t="str">
        <f>CONCATENATE("ID-",A268,"-",E268)</f>
        <v>ID-11721-</v>
      </c>
      <c r="S268">
        <f>INDEX(B:B,MATCH(A268,A:A,0))</f>
        <v>0</v>
      </c>
      <c r="T268" t="str">
        <f>IF(OR(B268&gt;0,C268&gt;0),"Acceptable","Check")</f>
        <v>Acceptable</v>
      </c>
      <c r="U268">
        <f>COUNTIF(D:D, "Military - U.S. Army")</f>
        <v>23</v>
      </c>
      <c r="V268">
        <f>AVERAGEIF(C:C,"Fort Myer, Virginia", I:I)</f>
        <v>2</v>
      </c>
      <c r="W268">
        <v>1</v>
      </c>
      <c r="X268" t="str">
        <f>IFERROR(VLOOKUP("FlightNumber", A:D, 4, FALSE), "Flight Not Found")</f>
        <v>Flight Not Found</v>
      </c>
      <c r="Y268" t="str" cm="1">
        <f t="array" ref="Y268">IF(AND(B:B &gt; TIME(6, 0, 0), B:B &lt;= TIME(18, 0, 0)), "Day", "Night")</f>
        <v>Night</v>
      </c>
      <c r="Z268">
        <f>COUNTIFS(D:D, "Military - U.S. Army", C:C, "Fort Myer, Virginia")</f>
        <v>1</v>
      </c>
    </row>
    <row r="269" spans="1:26" x14ac:dyDescent="0.2">
      <c r="A269">
        <v>11746</v>
      </c>
      <c r="C269" t="s">
        <v>989</v>
      </c>
      <c r="D269" t="s">
        <v>168</v>
      </c>
      <c r="F269" t="s">
        <v>749</v>
      </c>
      <c r="G269" t="s">
        <v>990</v>
      </c>
      <c r="I269">
        <v>3</v>
      </c>
      <c r="J269">
        <v>3</v>
      </c>
      <c r="K269">
        <v>0</v>
      </c>
      <c r="M269">
        <f>SUM(B269,C269)</f>
        <v>0</v>
      </c>
      <c r="N269" t="str">
        <f t="shared" si="8"/>
        <v>No</v>
      </c>
      <c r="O269">
        <f>COUNTIF(C:C,"&lt;0")</f>
        <v>0</v>
      </c>
      <c r="P269" t="e">
        <f>SUMIF(#REF!,"&gt;"&amp;AVERAGE(#REF!))</f>
        <v>#REF!</v>
      </c>
      <c r="Q269">
        <f t="shared" si="9"/>
        <v>27.565026697177728</v>
      </c>
      <c r="R269" t="str">
        <f>CONCATENATE("ID-",A269,"-",E269)</f>
        <v>ID-11746-</v>
      </c>
      <c r="S269">
        <f>INDEX(B:B,MATCH(A269,A:A,0))</f>
        <v>0</v>
      </c>
      <c r="T269" t="str">
        <f>IF(OR(B269&gt;0,C269&gt;0),"Acceptable","Check")</f>
        <v>Acceptable</v>
      </c>
      <c r="U269">
        <f>COUNTIF(D:D, "Military - U.S. Army")</f>
        <v>23</v>
      </c>
      <c r="V269">
        <f>AVERAGEIF(C:C,"Fort Myer, Virginia", I:I)</f>
        <v>2</v>
      </c>
      <c r="W269">
        <v>1</v>
      </c>
      <c r="X269" t="str">
        <f>IFERROR(VLOOKUP("FlightNumber", A:D, 4, FALSE), "Flight Not Found")</f>
        <v>Flight Not Found</v>
      </c>
      <c r="Y269" t="str" cm="1">
        <f t="array" ref="Y269">IF(AND(B:B &gt; TIME(6, 0, 0), B:B &lt;= TIME(18, 0, 0)), "Day", "Night")</f>
        <v>Night</v>
      </c>
      <c r="Z269">
        <f>COUNTIFS(D:D, "Military - U.S. Army", C:C, "Fort Myer, Virginia")</f>
        <v>1</v>
      </c>
    </row>
    <row r="270" spans="1:26" x14ac:dyDescent="0.2">
      <c r="A270">
        <v>11756</v>
      </c>
      <c r="B270" t="s">
        <v>991</v>
      </c>
      <c r="C270" t="s">
        <v>992</v>
      </c>
      <c r="D270" t="s">
        <v>993</v>
      </c>
      <c r="E270" t="s">
        <v>994</v>
      </c>
      <c r="F270" t="s">
        <v>973</v>
      </c>
      <c r="I270">
        <v>5</v>
      </c>
      <c r="J270">
        <v>2</v>
      </c>
      <c r="K270">
        <v>0</v>
      </c>
      <c r="L270" t="s">
        <v>995</v>
      </c>
      <c r="M270">
        <f>SUM(B270,C270)</f>
        <v>0</v>
      </c>
      <c r="N270" t="str">
        <f t="shared" si="8"/>
        <v>No</v>
      </c>
      <c r="O270">
        <f>COUNTIF(C:C,"&lt;0")</f>
        <v>0</v>
      </c>
      <c r="P270" t="e">
        <f>SUMIF(#REF!,"&gt;"&amp;AVERAGE(#REF!))</f>
        <v>#REF!</v>
      </c>
      <c r="Q270">
        <f t="shared" si="9"/>
        <v>27.565026697177728</v>
      </c>
      <c r="R270" t="str">
        <f>CONCATENATE("ID-",A270,"-",E270)</f>
        <v>ID-11756-Training</v>
      </c>
      <c r="S270" t="str">
        <f>INDEX(B:B,MATCH(A270,A:A,0))</f>
        <v>02:00</v>
      </c>
      <c r="T270" t="str">
        <f>IF(OR(B270&gt;0,C270&gt;0),"Acceptable","Check")</f>
        <v>Acceptable</v>
      </c>
      <c r="U270">
        <f>COUNTIF(D:D, "Military - U.S. Army")</f>
        <v>23</v>
      </c>
      <c r="V270">
        <f>AVERAGEIF(C:C,"Fort Myer, Virginia", I:I)</f>
        <v>2</v>
      </c>
      <c r="W270">
        <v>2</v>
      </c>
      <c r="X270" t="str">
        <f>IFERROR(VLOOKUP("FlightNumber", A:D, 4, FALSE), "Flight Not Found")</f>
        <v>Flight Not Found</v>
      </c>
      <c r="Y270" t="str" cm="1">
        <f t="array" ref="Y270">IF(AND(B:B &gt; TIME(6, 0, 0), B:B &lt;= TIME(18, 0, 0)), "Day", "Night")</f>
        <v>Night</v>
      </c>
      <c r="Z270">
        <f>COUNTIFS(D:D, "Military - U.S. Army", C:C, "Fort Myer, Virginia")</f>
        <v>1</v>
      </c>
    </row>
    <row r="271" spans="1:26" x14ac:dyDescent="0.2">
      <c r="A271">
        <v>11767</v>
      </c>
      <c r="C271" t="s">
        <v>996</v>
      </c>
      <c r="D271" t="s">
        <v>902</v>
      </c>
      <c r="E271" t="s">
        <v>997</v>
      </c>
      <c r="F271" t="s">
        <v>998</v>
      </c>
      <c r="H271" t="s">
        <v>999</v>
      </c>
      <c r="I271">
        <v>7</v>
      </c>
      <c r="J271">
        <v>7</v>
      </c>
      <c r="K271">
        <v>0</v>
      </c>
      <c r="L271" t="s">
        <v>1000</v>
      </c>
      <c r="M271">
        <f>SUM(B271,C271)</f>
        <v>0</v>
      </c>
      <c r="N271" t="str">
        <f t="shared" si="8"/>
        <v>No</v>
      </c>
      <c r="O271">
        <f>COUNTIF(C:C,"&lt;0")</f>
        <v>0</v>
      </c>
      <c r="P271" t="e">
        <f>SUMIF(#REF!,"&gt;"&amp;AVERAGE(#REF!))</f>
        <v>#REF!</v>
      </c>
      <c r="Q271">
        <f t="shared" si="9"/>
        <v>27.565026697177728</v>
      </c>
      <c r="R271" t="str">
        <f>CONCATENATE("ID-",A271,"-",E271)</f>
        <v>ID-11767-Phoenix, AZ - Los Angeles, CA</v>
      </c>
      <c r="S271">
        <f>INDEX(B:B,MATCH(A271,A:A,0))</f>
        <v>0</v>
      </c>
      <c r="T271" t="str">
        <f>IF(OR(B271&gt;0,C271&gt;0),"Acceptable","Check")</f>
        <v>Acceptable</v>
      </c>
      <c r="U271">
        <f>COUNTIF(D:D, "Military - U.S. Army")</f>
        <v>23</v>
      </c>
      <c r="V271">
        <f>AVERAGEIF(C:C,"Fort Myer, Virginia", I:I)</f>
        <v>2</v>
      </c>
      <c r="W271">
        <v>1</v>
      </c>
      <c r="X271" t="str">
        <f>IFERROR(VLOOKUP("FlightNumber", A:D, 4, FALSE), "Flight Not Found")</f>
        <v>Flight Not Found</v>
      </c>
      <c r="Y271" t="str" cm="1">
        <f t="array" ref="Y271">IF(AND(B:B &gt; TIME(6, 0, 0), B:B &lt;= TIME(18, 0, 0)), "Day", "Night")</f>
        <v>Night</v>
      </c>
      <c r="Z271">
        <f>COUNTIFS(D:D, "Military - U.S. Army", C:C, "Fort Myer, Virginia")</f>
        <v>1</v>
      </c>
    </row>
    <row r="272" spans="1:26" x14ac:dyDescent="0.2">
      <c r="A272">
        <v>11769</v>
      </c>
      <c r="C272" t="s">
        <v>1001</v>
      </c>
      <c r="D272" t="s">
        <v>849</v>
      </c>
      <c r="E272" t="s">
        <v>1002</v>
      </c>
      <c r="F272" t="s">
        <v>1003</v>
      </c>
      <c r="I272">
        <v>1</v>
      </c>
      <c r="J272">
        <v>1</v>
      </c>
      <c r="K272">
        <v>0</v>
      </c>
      <c r="L272" t="s">
        <v>1004</v>
      </c>
      <c r="M272">
        <f>SUM(B272,C272)</f>
        <v>0</v>
      </c>
      <c r="N272" t="str">
        <f t="shared" si="8"/>
        <v>No</v>
      </c>
      <c r="O272">
        <f>COUNTIF(C:C,"&lt;0")</f>
        <v>0</v>
      </c>
      <c r="P272" t="e">
        <f>SUMIF(#REF!,"&gt;"&amp;AVERAGE(#REF!))</f>
        <v>#REF!</v>
      </c>
      <c r="Q272">
        <f t="shared" si="9"/>
        <v>27.565026697177728</v>
      </c>
      <c r="R272" t="str">
        <f>CONCATENATE("ID-",A272,"-",E272)</f>
        <v>ID-11769-Columbus - McKeesport</v>
      </c>
      <c r="S272">
        <f>INDEX(B:B,MATCH(A272,A:A,0))</f>
        <v>0</v>
      </c>
      <c r="T272" t="str">
        <f>IF(OR(B272&gt;0,C272&gt;0),"Acceptable","Check")</f>
        <v>Acceptable</v>
      </c>
      <c r="U272">
        <f>COUNTIF(D:D, "Military - U.S. Army")</f>
        <v>23</v>
      </c>
      <c r="V272">
        <f>AVERAGEIF(C:C,"Fort Myer, Virginia", I:I)</f>
        <v>2</v>
      </c>
      <c r="W272">
        <v>1</v>
      </c>
      <c r="X272" t="str">
        <f>IFERROR(VLOOKUP("FlightNumber", A:D, 4, FALSE), "Flight Not Found")</f>
        <v>Flight Not Found</v>
      </c>
      <c r="Y272" t="str" cm="1">
        <f t="array" ref="Y272">IF(AND(B:B &gt; TIME(6, 0, 0), B:B &lt;= TIME(18, 0, 0)), "Day", "Night")</f>
        <v>Night</v>
      </c>
      <c r="Z272">
        <f>COUNTIFS(D:D, "Military - U.S. Army", C:C, "Fort Myer, Virginia")</f>
        <v>1</v>
      </c>
    </row>
    <row r="273" spans="1:26" x14ac:dyDescent="0.2">
      <c r="A273">
        <v>11777</v>
      </c>
      <c r="C273" t="s">
        <v>1005</v>
      </c>
      <c r="D273" t="s">
        <v>716</v>
      </c>
      <c r="F273" t="s">
        <v>1006</v>
      </c>
      <c r="I273">
        <v>3</v>
      </c>
      <c r="J273">
        <v>3</v>
      </c>
      <c r="K273">
        <v>0</v>
      </c>
      <c r="M273">
        <f>SUM(B273,C273)</f>
        <v>0</v>
      </c>
      <c r="N273" t="str">
        <f t="shared" si="8"/>
        <v>No</v>
      </c>
      <c r="O273">
        <f>COUNTIF(C:C,"&lt;0")</f>
        <v>0</v>
      </c>
      <c r="P273" t="e">
        <f>SUMIF(#REF!,"&gt;"&amp;AVERAGE(#REF!))</f>
        <v>#REF!</v>
      </c>
      <c r="Q273">
        <f t="shared" si="9"/>
        <v>27.565026697177728</v>
      </c>
      <c r="R273" t="str">
        <f>CONCATENATE("ID-",A273,"-",E273)</f>
        <v>ID-11777-</v>
      </c>
      <c r="S273">
        <f>INDEX(B:B,MATCH(A273,A:A,0))</f>
        <v>0</v>
      </c>
      <c r="T273" t="str">
        <f>IF(OR(B273&gt;0,C273&gt;0),"Acceptable","Check")</f>
        <v>Acceptable</v>
      </c>
      <c r="U273">
        <f>COUNTIF(D:D, "Military - U.S. Army")</f>
        <v>23</v>
      </c>
      <c r="V273">
        <f>AVERAGEIF(C:C,"Fort Myer, Virginia", I:I)</f>
        <v>2</v>
      </c>
      <c r="W273">
        <v>1</v>
      </c>
      <c r="X273" t="str">
        <f>IFERROR(VLOOKUP("FlightNumber", A:D, 4, FALSE), "Flight Not Found")</f>
        <v>Flight Not Found</v>
      </c>
      <c r="Y273" t="str" cm="1">
        <f t="array" ref="Y273">IF(AND(B:B &gt; TIME(6, 0, 0), B:B &lt;= TIME(18, 0, 0)), "Day", "Night")</f>
        <v>Night</v>
      </c>
      <c r="Z273">
        <f>COUNTIFS(D:D, "Military - U.S. Army", C:C, "Fort Myer, Virginia")</f>
        <v>1</v>
      </c>
    </row>
    <row r="274" spans="1:26" x14ac:dyDescent="0.2">
      <c r="A274">
        <v>11779</v>
      </c>
      <c r="C274" t="s">
        <v>1007</v>
      </c>
      <c r="D274" t="s">
        <v>434</v>
      </c>
      <c r="F274" t="s">
        <v>712</v>
      </c>
      <c r="G274" t="s">
        <v>1008</v>
      </c>
      <c r="I274">
        <v>1</v>
      </c>
      <c r="J274">
        <v>1</v>
      </c>
      <c r="K274">
        <v>0</v>
      </c>
      <c r="M274">
        <f>SUM(B274,C274)</f>
        <v>0</v>
      </c>
      <c r="N274" t="str">
        <f t="shared" si="8"/>
        <v>No</v>
      </c>
      <c r="O274">
        <f>COUNTIF(C:C,"&lt;0")</f>
        <v>0</v>
      </c>
      <c r="P274" t="e">
        <f>SUMIF(#REF!,"&gt;"&amp;AVERAGE(#REF!))</f>
        <v>#REF!</v>
      </c>
      <c r="Q274">
        <f t="shared" si="9"/>
        <v>27.565026697177728</v>
      </c>
      <c r="R274" t="str">
        <f>CONCATENATE("ID-",A274,"-",E274)</f>
        <v>ID-11779-</v>
      </c>
      <c r="S274">
        <f>INDEX(B:B,MATCH(A274,A:A,0))</f>
        <v>0</v>
      </c>
      <c r="T274" t="str">
        <f>IF(OR(B274&gt;0,C274&gt;0),"Acceptable","Check")</f>
        <v>Acceptable</v>
      </c>
      <c r="U274">
        <f>COUNTIF(D:D, "Military - U.S. Army")</f>
        <v>23</v>
      </c>
      <c r="V274">
        <f>AVERAGEIF(C:C,"Fort Myer, Virginia", I:I)</f>
        <v>2</v>
      </c>
      <c r="W274">
        <v>1</v>
      </c>
      <c r="X274" t="str">
        <f>IFERROR(VLOOKUP("FlightNumber", A:D, 4, FALSE), "Flight Not Found")</f>
        <v>Flight Not Found</v>
      </c>
      <c r="Y274" t="str" cm="1">
        <f t="array" ref="Y274">IF(AND(B:B &gt; TIME(6, 0, 0), B:B &lt;= TIME(18, 0, 0)), "Day", "Night")</f>
        <v>Night</v>
      </c>
      <c r="Z274">
        <f>COUNTIFS(D:D, "Military - U.S. Army", C:C, "Fort Myer, Virginia")</f>
        <v>1</v>
      </c>
    </row>
    <row r="275" spans="1:26" x14ac:dyDescent="0.2">
      <c r="A275">
        <v>11800</v>
      </c>
      <c r="C275" t="s">
        <v>1009</v>
      </c>
      <c r="D275" t="s">
        <v>1010</v>
      </c>
      <c r="F275" t="s">
        <v>984</v>
      </c>
      <c r="I275">
        <v>1</v>
      </c>
      <c r="J275">
        <v>1</v>
      </c>
      <c r="K275">
        <v>0</v>
      </c>
      <c r="M275">
        <f>SUM(B275,C275)</f>
        <v>0</v>
      </c>
      <c r="N275" t="str">
        <f t="shared" si="8"/>
        <v>No</v>
      </c>
      <c r="O275">
        <f>COUNTIF(C:C,"&lt;0")</f>
        <v>0</v>
      </c>
      <c r="P275" t="e">
        <f>SUMIF(#REF!,"&gt;"&amp;AVERAGE(#REF!))</f>
        <v>#REF!</v>
      </c>
      <c r="Q275">
        <f t="shared" si="9"/>
        <v>27.565026697177728</v>
      </c>
      <c r="R275" t="str">
        <f>CONCATENATE("ID-",A275,"-",E275)</f>
        <v>ID-11800-</v>
      </c>
      <c r="S275">
        <f>INDEX(B:B,MATCH(A275,A:A,0))</f>
        <v>0</v>
      </c>
      <c r="T275" t="str">
        <f>IF(OR(B275&gt;0,C275&gt;0),"Acceptable","Check")</f>
        <v>Acceptable</v>
      </c>
      <c r="U275">
        <f>COUNTIF(D:D, "Military - U.S. Army")</f>
        <v>23</v>
      </c>
      <c r="V275">
        <f>AVERAGEIF(C:C,"Fort Myer, Virginia", I:I)</f>
        <v>2</v>
      </c>
      <c r="W275">
        <v>1</v>
      </c>
      <c r="X275" t="str">
        <f>IFERROR(VLOOKUP("FlightNumber", A:D, 4, FALSE), "Flight Not Found")</f>
        <v>Flight Not Found</v>
      </c>
      <c r="Y275" t="str" cm="1">
        <f t="array" ref="Y275">IF(AND(B:B &gt; TIME(6, 0, 0), B:B &lt;= TIME(18, 0, 0)), "Day", "Night")</f>
        <v>Night</v>
      </c>
      <c r="Z275">
        <f>COUNTIFS(D:D, "Military - U.S. Army", C:C, "Fort Myer, Virginia")</f>
        <v>1</v>
      </c>
    </row>
    <row r="276" spans="1:26" x14ac:dyDescent="0.2">
      <c r="A276">
        <v>11812</v>
      </c>
      <c r="C276" t="s">
        <v>1011</v>
      </c>
      <c r="D276" t="s">
        <v>385</v>
      </c>
      <c r="F276" t="s">
        <v>452</v>
      </c>
      <c r="G276" t="s">
        <v>1012</v>
      </c>
      <c r="I276">
        <v>2</v>
      </c>
      <c r="J276">
        <v>2</v>
      </c>
      <c r="K276">
        <v>0</v>
      </c>
      <c r="M276">
        <f>SUM(B276,C276)</f>
        <v>0</v>
      </c>
      <c r="N276" t="str">
        <f t="shared" si="8"/>
        <v>No</v>
      </c>
      <c r="O276">
        <f>COUNTIF(C:C,"&lt;0")</f>
        <v>0</v>
      </c>
      <c r="P276" t="e">
        <f>SUMIF(#REF!,"&gt;"&amp;AVERAGE(#REF!))</f>
        <v>#REF!</v>
      </c>
      <c r="Q276">
        <f t="shared" si="9"/>
        <v>27.565026697177728</v>
      </c>
      <c r="R276" t="str">
        <f>CONCATENATE("ID-",A276,"-",E276)</f>
        <v>ID-11812-</v>
      </c>
      <c r="S276">
        <f>INDEX(B:B,MATCH(A276,A:A,0))</f>
        <v>0</v>
      </c>
      <c r="T276" t="str">
        <f>IF(OR(B276&gt;0,C276&gt;0),"Acceptable","Check")</f>
        <v>Acceptable</v>
      </c>
      <c r="U276">
        <f>COUNTIF(D:D, "Military - U.S. Army")</f>
        <v>23</v>
      </c>
      <c r="V276">
        <f>AVERAGEIF(C:C,"Fort Myer, Virginia", I:I)</f>
        <v>2</v>
      </c>
      <c r="W276">
        <v>1</v>
      </c>
      <c r="X276" t="str">
        <f>IFERROR(VLOOKUP("FlightNumber", A:D, 4, FALSE), "Flight Not Found")</f>
        <v>Flight Not Found</v>
      </c>
      <c r="Y276" t="str" cm="1">
        <f t="array" ref="Y276">IF(AND(B:B &gt; TIME(6, 0, 0), B:B &lt;= TIME(18, 0, 0)), "Day", "Night")</f>
        <v>Night</v>
      </c>
      <c r="Z276">
        <f>COUNTIFS(D:D, "Military - U.S. Army", C:C, "Fort Myer, Virginia")</f>
        <v>1</v>
      </c>
    </row>
    <row r="277" spans="1:26" x14ac:dyDescent="0.2">
      <c r="A277">
        <v>11825</v>
      </c>
      <c r="C277" t="s">
        <v>862</v>
      </c>
      <c r="D277" t="s">
        <v>371</v>
      </c>
      <c r="E277" t="s">
        <v>1013</v>
      </c>
      <c r="F277" t="s">
        <v>452</v>
      </c>
      <c r="G277" t="s">
        <v>1014</v>
      </c>
      <c r="I277">
        <v>3</v>
      </c>
      <c r="J277">
        <v>3</v>
      </c>
      <c r="K277">
        <v>0</v>
      </c>
      <c r="L277" t="s">
        <v>1015</v>
      </c>
      <c r="M277">
        <f>SUM(B277,C277)</f>
        <v>0</v>
      </c>
      <c r="N277" t="str">
        <f t="shared" si="8"/>
        <v>No</v>
      </c>
      <c r="O277">
        <f>COUNTIF(C:C,"&lt;0")</f>
        <v>0</v>
      </c>
      <c r="P277" t="e">
        <f>SUMIF(#REF!,"&gt;"&amp;AVERAGE(#REF!))</f>
        <v>#REF!</v>
      </c>
      <c r="Q277">
        <f t="shared" si="9"/>
        <v>27.565026697177728</v>
      </c>
      <c r="R277" t="str">
        <f>CONCATENATE("ID-",A277,"-",E277)</f>
        <v>ID-11825-San Diego - Burbank - Oakland</v>
      </c>
      <c r="S277">
        <f>INDEX(B:B,MATCH(A277,A:A,0))</f>
        <v>0</v>
      </c>
      <c r="T277" t="str">
        <f>IF(OR(B277&gt;0,C277&gt;0),"Acceptable","Check")</f>
        <v>Acceptable</v>
      </c>
      <c r="U277">
        <f>COUNTIF(D:D, "Military - U.S. Army")</f>
        <v>23</v>
      </c>
      <c r="V277">
        <f>AVERAGEIF(C:C,"Fort Myer, Virginia", I:I)</f>
        <v>2</v>
      </c>
      <c r="W277">
        <v>1</v>
      </c>
      <c r="X277" t="str">
        <f>IFERROR(VLOOKUP("FlightNumber", A:D, 4, FALSE), "Flight Not Found")</f>
        <v>Flight Not Found</v>
      </c>
      <c r="Y277" t="str" cm="1">
        <f t="array" ref="Y277">IF(AND(B:B &gt; TIME(6, 0, 0), B:B &lt;= TIME(18, 0, 0)), "Day", "Night")</f>
        <v>Night</v>
      </c>
      <c r="Z277">
        <f>COUNTIFS(D:D, "Military - U.S. Army", C:C, "Fort Myer, Virginia")</f>
        <v>1</v>
      </c>
    </row>
    <row r="278" spans="1:26" x14ac:dyDescent="0.2">
      <c r="A278">
        <v>11886</v>
      </c>
      <c r="C278" t="s">
        <v>1016</v>
      </c>
      <c r="D278" t="s">
        <v>1017</v>
      </c>
      <c r="E278" t="s">
        <v>1018</v>
      </c>
      <c r="F278" t="s">
        <v>723</v>
      </c>
      <c r="G278" t="s">
        <v>1019</v>
      </c>
      <c r="H278" t="s">
        <v>1020</v>
      </c>
      <c r="I278">
        <v>9</v>
      </c>
      <c r="J278">
        <v>9</v>
      </c>
      <c r="K278">
        <v>0</v>
      </c>
      <c r="L278" t="s">
        <v>1021</v>
      </c>
      <c r="M278">
        <f>SUM(B278,C278)</f>
        <v>0</v>
      </c>
      <c r="N278" t="str">
        <f t="shared" si="8"/>
        <v>No</v>
      </c>
      <c r="O278">
        <f>COUNTIF(C:C,"&lt;0")</f>
        <v>0</v>
      </c>
      <c r="P278" t="e">
        <f>SUMIF(#REF!,"&gt;"&amp;AVERAGE(#REF!))</f>
        <v>#REF!</v>
      </c>
      <c r="Q278">
        <f t="shared" si="9"/>
        <v>27.565026697177728</v>
      </c>
      <c r="R278" t="str">
        <f>CONCATENATE("ID-",A278,"-",E278)</f>
        <v>ID-11886-Santiago, Chile - Mendosa, Argentina</v>
      </c>
      <c r="S278">
        <f>INDEX(B:B,MATCH(A278,A:A,0))</f>
        <v>0</v>
      </c>
      <c r="T278" t="str">
        <f>IF(OR(B278&gt;0,C278&gt;0),"Acceptable","Check")</f>
        <v>Acceptable</v>
      </c>
      <c r="U278">
        <f>COUNTIF(D:D, "Military - U.S. Army")</f>
        <v>23</v>
      </c>
      <c r="V278">
        <f>AVERAGEIF(C:C,"Fort Myer, Virginia", I:I)</f>
        <v>2</v>
      </c>
      <c r="W278">
        <v>8</v>
      </c>
      <c r="X278" t="str">
        <f>IFERROR(VLOOKUP("FlightNumber", A:D, 4, FALSE), "Flight Not Found")</f>
        <v>Flight Not Found</v>
      </c>
      <c r="Y278" t="str" cm="1">
        <f t="array" ref="Y278">IF(AND(B:B &gt; TIME(6, 0, 0), B:B &lt;= TIME(18, 0, 0)), "Day", "Night")</f>
        <v>Night</v>
      </c>
      <c r="Z278">
        <f>COUNTIFS(D:D, "Military - U.S. Army", C:C, "Fort Myer, Virginia")</f>
        <v>1</v>
      </c>
    </row>
    <row r="279" spans="1:26" x14ac:dyDescent="0.2">
      <c r="A279">
        <v>11913</v>
      </c>
      <c r="C279" t="s">
        <v>1022</v>
      </c>
      <c r="D279" t="s">
        <v>716</v>
      </c>
      <c r="F279" t="s">
        <v>1023</v>
      </c>
      <c r="G279" t="s">
        <v>1024</v>
      </c>
      <c r="I279">
        <v>7</v>
      </c>
      <c r="J279">
        <v>1</v>
      </c>
      <c r="K279">
        <v>0</v>
      </c>
      <c r="M279">
        <f>SUM(B279,C279)</f>
        <v>0</v>
      </c>
      <c r="N279" t="str">
        <f t="shared" si="8"/>
        <v>No</v>
      </c>
      <c r="O279">
        <f>COUNTIF(C:C,"&lt;0")</f>
        <v>0</v>
      </c>
      <c r="P279" t="e">
        <f>SUMIF(#REF!,"&gt;"&amp;AVERAGE(#REF!))</f>
        <v>#REF!</v>
      </c>
      <c r="Q279">
        <f t="shared" si="9"/>
        <v>27.565026697177728</v>
      </c>
      <c r="R279" t="str">
        <f>CONCATENATE("ID-",A279,"-",E279)</f>
        <v>ID-11913-</v>
      </c>
      <c r="S279">
        <f>INDEX(B:B,MATCH(A279,A:A,0))</f>
        <v>0</v>
      </c>
      <c r="T279" t="str">
        <f>IF(OR(B279&gt;0,C279&gt;0),"Acceptable","Check")</f>
        <v>Acceptable</v>
      </c>
      <c r="U279">
        <f>COUNTIF(D:D, "Military - U.S. Army")</f>
        <v>23</v>
      </c>
      <c r="V279">
        <f>AVERAGEIF(C:C,"Fort Myer, Virginia", I:I)</f>
        <v>2</v>
      </c>
      <c r="W279">
        <v>9</v>
      </c>
      <c r="X279" t="str">
        <f>IFERROR(VLOOKUP("FlightNumber", A:D, 4, FALSE), "Flight Not Found")</f>
        <v>Flight Not Found</v>
      </c>
      <c r="Y279" t="str" cm="1">
        <f t="array" ref="Y279">IF(AND(B:B &gt; TIME(6, 0, 0), B:B &lt;= TIME(18, 0, 0)), "Day", "Night")</f>
        <v>Night</v>
      </c>
      <c r="Z279">
        <f>COUNTIFS(D:D, "Military - U.S. Army", C:C, "Fort Myer, Virginia")</f>
        <v>1</v>
      </c>
    </row>
    <row r="280" spans="1:26" x14ac:dyDescent="0.2">
      <c r="A280">
        <v>11931</v>
      </c>
      <c r="C280" t="s">
        <v>1025</v>
      </c>
      <c r="D280" t="s">
        <v>1026</v>
      </c>
      <c r="F280" t="s">
        <v>1027</v>
      </c>
      <c r="G280" t="s">
        <v>1028</v>
      </c>
      <c r="I280">
        <v>2</v>
      </c>
      <c r="J280">
        <v>2</v>
      </c>
      <c r="K280">
        <v>0</v>
      </c>
      <c r="M280">
        <f>SUM(B280,C280)</f>
        <v>0</v>
      </c>
      <c r="N280" t="str">
        <f t="shared" si="8"/>
        <v>No</v>
      </c>
      <c r="O280">
        <f>COUNTIF(C:C,"&lt;0")</f>
        <v>0</v>
      </c>
      <c r="P280" t="e">
        <f>SUMIF(#REF!,"&gt;"&amp;AVERAGE(#REF!))</f>
        <v>#REF!</v>
      </c>
      <c r="Q280">
        <f t="shared" si="9"/>
        <v>27.565026697177728</v>
      </c>
      <c r="R280" t="str">
        <f>CONCATENATE("ID-",A280,"-",E280)</f>
        <v>ID-11931-</v>
      </c>
      <c r="S280">
        <f>INDEX(B:B,MATCH(A280,A:A,0))</f>
        <v>0</v>
      </c>
      <c r="T280" t="str">
        <f>IF(OR(B280&gt;0,C280&gt;0),"Acceptable","Check")</f>
        <v>Acceptable</v>
      </c>
      <c r="U280">
        <f>COUNTIF(D:D, "Military - U.S. Army")</f>
        <v>23</v>
      </c>
      <c r="V280">
        <f>AVERAGEIF(C:C,"Fort Myer, Virginia", I:I)</f>
        <v>2</v>
      </c>
      <c r="W280">
        <v>2</v>
      </c>
      <c r="X280" t="str">
        <f>IFERROR(VLOOKUP("FlightNumber", A:D, 4, FALSE), "Flight Not Found")</f>
        <v>Flight Not Found</v>
      </c>
      <c r="Y280" t="str" cm="1">
        <f t="array" ref="Y280">IF(AND(B:B &gt; TIME(6, 0, 0), B:B &lt;= TIME(18, 0, 0)), "Day", "Night")</f>
        <v>Night</v>
      </c>
      <c r="Z280">
        <f>COUNTIFS(D:D, "Military - U.S. Army", C:C, "Fort Myer, Virginia")</f>
        <v>1</v>
      </c>
    </row>
    <row r="281" spans="1:26" x14ac:dyDescent="0.2">
      <c r="A281">
        <v>11940</v>
      </c>
      <c r="B281" t="s">
        <v>1029</v>
      </c>
      <c r="C281" t="s">
        <v>1030</v>
      </c>
      <c r="D281" t="s">
        <v>902</v>
      </c>
      <c r="E281" t="s">
        <v>1031</v>
      </c>
      <c r="F281" t="s">
        <v>1032</v>
      </c>
      <c r="G281" t="s">
        <v>1033</v>
      </c>
      <c r="I281">
        <v>4</v>
      </c>
      <c r="J281">
        <v>3</v>
      </c>
      <c r="K281">
        <v>0</v>
      </c>
      <c r="L281" t="s">
        <v>1034</v>
      </c>
      <c r="M281">
        <f>SUM(B281,C281)</f>
        <v>0</v>
      </c>
      <c r="N281" t="str">
        <f t="shared" si="8"/>
        <v>No</v>
      </c>
      <c r="O281">
        <f>COUNTIF(C:C,"&lt;0")</f>
        <v>0</v>
      </c>
      <c r="P281" t="e">
        <f>SUMIF(#REF!,"&gt;"&amp;AVERAGE(#REF!))</f>
        <v>#REF!</v>
      </c>
      <c r="Q281">
        <f t="shared" si="9"/>
        <v>27.565026697177728</v>
      </c>
      <c r="R281" t="str">
        <f>CONCATENATE("ID-",A281,"-",E281)</f>
        <v>ID-11940-El Paso - Dallas</v>
      </c>
      <c r="S281" t="str">
        <f>INDEX(B:B,MATCH(A281,A:A,0))</f>
        <v>c:09:00</v>
      </c>
      <c r="T281" t="str">
        <f>IF(OR(B281&gt;0,C281&gt;0),"Acceptable","Check")</f>
        <v>Acceptable</v>
      </c>
      <c r="U281">
        <f>COUNTIF(D:D, "Military - U.S. Army")</f>
        <v>23</v>
      </c>
      <c r="V281">
        <f>AVERAGEIF(C:C,"Fort Myer, Virginia", I:I)</f>
        <v>2</v>
      </c>
      <c r="W281">
        <v>10</v>
      </c>
      <c r="X281" t="str">
        <f>IFERROR(VLOOKUP("FlightNumber", A:D, 4, FALSE), "Flight Not Found")</f>
        <v>Flight Not Found</v>
      </c>
      <c r="Y281" t="str" cm="1">
        <f t="array" ref="Y281">IF(AND(B:B &gt; TIME(6, 0, 0), B:B &lt;= TIME(18, 0, 0)), "Day", "Night")</f>
        <v>Night</v>
      </c>
      <c r="Z281">
        <f>COUNTIFS(D:D, "Military - U.S. Army", C:C, "Fort Myer, Virginia")</f>
        <v>1</v>
      </c>
    </row>
    <row r="282" spans="1:26" x14ac:dyDescent="0.2">
      <c r="A282">
        <v>11949</v>
      </c>
      <c r="C282" t="s">
        <v>1035</v>
      </c>
      <c r="D282" t="s">
        <v>328</v>
      </c>
      <c r="F282" t="s">
        <v>1036</v>
      </c>
      <c r="G282" t="s">
        <v>1037</v>
      </c>
      <c r="I282">
        <v>2</v>
      </c>
      <c r="J282">
        <v>1</v>
      </c>
      <c r="K282">
        <v>0</v>
      </c>
      <c r="M282">
        <f>SUM(B282,C282)</f>
        <v>0</v>
      </c>
      <c r="N282" t="str">
        <f t="shared" si="8"/>
        <v>No</v>
      </c>
      <c r="O282">
        <f>COUNTIF(C:C,"&lt;0")</f>
        <v>0</v>
      </c>
      <c r="P282" t="e">
        <f>SUMIF(#REF!,"&gt;"&amp;AVERAGE(#REF!))</f>
        <v>#REF!</v>
      </c>
      <c r="Q282">
        <f t="shared" si="9"/>
        <v>27.565026697177728</v>
      </c>
      <c r="R282" t="str">
        <f>CONCATENATE("ID-",A282,"-",E282)</f>
        <v>ID-11949-</v>
      </c>
      <c r="S282">
        <f>INDEX(B:B,MATCH(A282,A:A,0))</f>
        <v>0</v>
      </c>
      <c r="T282" t="str">
        <f>IF(OR(B282&gt;0,C282&gt;0),"Acceptable","Check")</f>
        <v>Acceptable</v>
      </c>
      <c r="U282">
        <f>COUNTIF(D:D, "Military - U.S. Army")</f>
        <v>23</v>
      </c>
      <c r="V282">
        <f>AVERAGEIF(C:C,"Fort Myer, Virginia", I:I)</f>
        <v>2</v>
      </c>
      <c r="W282">
        <v>1</v>
      </c>
      <c r="X282" t="str">
        <f>IFERROR(VLOOKUP("FlightNumber", A:D, 4, FALSE), "Flight Not Found")</f>
        <v>Flight Not Found</v>
      </c>
      <c r="Y282" t="str" cm="1">
        <f t="array" ref="Y282">IF(AND(B:B &gt; TIME(6, 0, 0), B:B &lt;= TIME(18, 0, 0)), "Day", "Night")</f>
        <v>Night</v>
      </c>
      <c r="Z282">
        <f>COUNTIFS(D:D, "Military - U.S. Army", C:C, "Fort Myer, Virginia")</f>
        <v>1</v>
      </c>
    </row>
    <row r="283" spans="1:26" x14ac:dyDescent="0.2">
      <c r="A283">
        <v>11950</v>
      </c>
      <c r="C283" t="s">
        <v>1038</v>
      </c>
      <c r="D283" t="s">
        <v>1039</v>
      </c>
      <c r="F283" t="s">
        <v>1040</v>
      </c>
      <c r="G283" t="s">
        <v>1041</v>
      </c>
      <c r="I283">
        <v>3</v>
      </c>
      <c r="J283">
        <v>3</v>
      </c>
      <c r="K283">
        <v>0</v>
      </c>
      <c r="M283">
        <f>SUM(B283,C283)</f>
        <v>0</v>
      </c>
      <c r="N283" t="str">
        <f t="shared" si="8"/>
        <v>No</v>
      </c>
      <c r="O283">
        <f>COUNTIF(C:C,"&lt;0")</f>
        <v>0</v>
      </c>
      <c r="P283" t="e">
        <f>SUMIF(#REF!,"&gt;"&amp;AVERAGE(#REF!))</f>
        <v>#REF!</v>
      </c>
      <c r="Q283">
        <f t="shared" si="9"/>
        <v>27.565026697177728</v>
      </c>
      <c r="R283" t="str">
        <f>CONCATENATE("ID-",A283,"-",E283)</f>
        <v>ID-11950-</v>
      </c>
      <c r="S283">
        <f>INDEX(B:B,MATCH(A283,A:A,0))</f>
        <v>0</v>
      </c>
      <c r="T283" t="str">
        <f>IF(OR(B283&gt;0,C283&gt;0),"Acceptable","Check")</f>
        <v>Acceptable</v>
      </c>
      <c r="U283">
        <f>COUNTIF(D:D, "Military - U.S. Army")</f>
        <v>23</v>
      </c>
      <c r="V283">
        <f>AVERAGEIF(C:C,"Fort Myer, Virginia", I:I)</f>
        <v>2</v>
      </c>
      <c r="W283">
        <v>1</v>
      </c>
      <c r="X283" t="str">
        <f>IFERROR(VLOOKUP("FlightNumber", A:D, 4, FALSE), "Flight Not Found")</f>
        <v>Flight Not Found</v>
      </c>
      <c r="Y283" t="str" cm="1">
        <f t="array" ref="Y283">IF(AND(B:B &gt; TIME(6, 0, 0), B:B &lt;= TIME(18, 0, 0)), "Day", "Night")</f>
        <v>Night</v>
      </c>
      <c r="Z283">
        <f>COUNTIFS(D:D, "Military - U.S. Army", C:C, "Fort Myer, Virginia")</f>
        <v>1</v>
      </c>
    </row>
    <row r="284" spans="1:26" x14ac:dyDescent="0.2">
      <c r="A284">
        <v>11974</v>
      </c>
      <c r="C284" t="s">
        <v>1042</v>
      </c>
      <c r="D284" t="s">
        <v>168</v>
      </c>
      <c r="F284" t="s">
        <v>749</v>
      </c>
      <c r="I284">
        <v>1</v>
      </c>
      <c r="J284">
        <v>1</v>
      </c>
      <c r="K284">
        <v>0</v>
      </c>
      <c r="M284">
        <f>SUM(B284,C284)</f>
        <v>0</v>
      </c>
      <c r="N284" t="str">
        <f t="shared" si="8"/>
        <v>No</v>
      </c>
      <c r="O284">
        <f>COUNTIF(C:C,"&lt;0")</f>
        <v>0</v>
      </c>
      <c r="P284" t="e">
        <f>SUMIF(#REF!,"&gt;"&amp;AVERAGE(#REF!))</f>
        <v>#REF!</v>
      </c>
      <c r="Q284">
        <f t="shared" si="9"/>
        <v>27.565026697177728</v>
      </c>
      <c r="R284" t="str">
        <f>CONCATENATE("ID-",A284,"-",E284)</f>
        <v>ID-11974-</v>
      </c>
      <c r="S284">
        <f>INDEX(B:B,MATCH(A284,A:A,0))</f>
        <v>0</v>
      </c>
      <c r="T284" t="str">
        <f>IF(OR(B284&gt;0,C284&gt;0),"Acceptable","Check")</f>
        <v>Acceptable</v>
      </c>
      <c r="U284">
        <f>COUNTIF(D:D, "Military - U.S. Army")</f>
        <v>23</v>
      </c>
      <c r="V284">
        <f>AVERAGEIF(C:C,"Fort Myer, Virginia", I:I)</f>
        <v>2</v>
      </c>
      <c r="W284">
        <v>1</v>
      </c>
      <c r="X284" t="str">
        <f>IFERROR(VLOOKUP("FlightNumber", A:D, 4, FALSE), "Flight Not Found")</f>
        <v>Flight Not Found</v>
      </c>
      <c r="Y284" t="str" cm="1">
        <f t="array" ref="Y284">IF(AND(B:B &gt; TIME(6, 0, 0), B:B &lt;= TIME(18, 0, 0)), "Day", "Night")</f>
        <v>Night</v>
      </c>
      <c r="Z284">
        <f>COUNTIFS(D:D, "Military - U.S. Army", C:C, "Fort Myer, Virginia")</f>
        <v>1</v>
      </c>
    </row>
    <row r="285" spans="1:26" x14ac:dyDescent="0.2">
      <c r="A285">
        <v>11988</v>
      </c>
      <c r="C285" t="s">
        <v>1043</v>
      </c>
      <c r="D285" t="s">
        <v>1044</v>
      </c>
      <c r="F285" t="s">
        <v>1045</v>
      </c>
      <c r="I285">
        <v>2</v>
      </c>
      <c r="J285">
        <v>2</v>
      </c>
      <c r="K285">
        <v>0</v>
      </c>
      <c r="L285" t="s">
        <v>1046</v>
      </c>
      <c r="M285">
        <f>SUM(B285,C285)</f>
        <v>0</v>
      </c>
      <c r="N285" t="str">
        <f t="shared" si="8"/>
        <v>No</v>
      </c>
      <c r="O285">
        <f>COUNTIF(C:C,"&lt;0")</f>
        <v>0</v>
      </c>
      <c r="P285" t="e">
        <f>SUMIF(#REF!,"&gt;"&amp;AVERAGE(#REF!))</f>
        <v>#REF!</v>
      </c>
      <c r="Q285">
        <f t="shared" si="9"/>
        <v>27.565026697177728</v>
      </c>
      <c r="R285" t="str">
        <f>CONCATENATE("ID-",A285,"-",E285)</f>
        <v>ID-11988-</v>
      </c>
      <c r="S285">
        <f>INDEX(B:B,MATCH(A285,A:A,0))</f>
        <v>0</v>
      </c>
      <c r="T285" t="str">
        <f>IF(OR(B285&gt;0,C285&gt;0),"Acceptable","Check")</f>
        <v>Acceptable</v>
      </c>
      <c r="U285">
        <f>COUNTIF(D:D, "Military - U.S. Army")</f>
        <v>23</v>
      </c>
      <c r="V285">
        <f>AVERAGEIF(C:C,"Fort Myer, Virginia", I:I)</f>
        <v>2</v>
      </c>
      <c r="W285">
        <v>1</v>
      </c>
      <c r="X285" t="str">
        <f>IFERROR(VLOOKUP("FlightNumber", A:D, 4, FALSE), "Flight Not Found")</f>
        <v>Flight Not Found</v>
      </c>
      <c r="Y285" t="str" cm="1">
        <f t="array" ref="Y285">IF(AND(B:B &gt; TIME(6, 0, 0), B:B &lt;= TIME(18, 0, 0)), "Day", "Night")</f>
        <v>Night</v>
      </c>
      <c r="Z285">
        <f>COUNTIFS(D:D, "Military - U.S. Army", C:C, "Fort Myer, Virginia")</f>
        <v>1</v>
      </c>
    </row>
    <row r="286" spans="1:26" x14ac:dyDescent="0.2">
      <c r="A286">
        <v>11991</v>
      </c>
      <c r="C286" t="s">
        <v>1047</v>
      </c>
      <c r="D286" t="s">
        <v>347</v>
      </c>
      <c r="F286" t="s">
        <v>1048</v>
      </c>
      <c r="I286">
        <v>2</v>
      </c>
      <c r="J286">
        <v>2</v>
      </c>
      <c r="K286">
        <v>0</v>
      </c>
      <c r="L286" t="s">
        <v>1049</v>
      </c>
      <c r="M286">
        <f>SUM(B286,C286)</f>
        <v>0</v>
      </c>
      <c r="N286" t="str">
        <f t="shared" si="8"/>
        <v>No</v>
      </c>
      <c r="O286">
        <f>COUNTIF(C:C,"&lt;0")</f>
        <v>0</v>
      </c>
      <c r="P286" t="e">
        <f>SUMIF(#REF!,"&gt;"&amp;AVERAGE(#REF!))</f>
        <v>#REF!</v>
      </c>
      <c r="Q286">
        <f t="shared" si="9"/>
        <v>27.565026697177728</v>
      </c>
      <c r="R286" t="str">
        <f>CONCATENATE("ID-",A286,"-",E286)</f>
        <v>ID-11991-</v>
      </c>
      <c r="S286">
        <f>INDEX(B:B,MATCH(A286,A:A,0))</f>
        <v>0</v>
      </c>
      <c r="T286" t="str">
        <f>IF(OR(B286&gt;0,C286&gt;0),"Acceptable","Check")</f>
        <v>Acceptable</v>
      </c>
      <c r="U286">
        <f>COUNTIF(D:D, "Military - U.S. Army")</f>
        <v>23</v>
      </c>
      <c r="V286">
        <f>AVERAGEIF(C:C,"Fort Myer, Virginia", I:I)</f>
        <v>2</v>
      </c>
      <c r="W286">
        <v>1</v>
      </c>
      <c r="X286" t="str">
        <f>IFERROR(VLOOKUP("FlightNumber", A:D, 4, FALSE), "Flight Not Found")</f>
        <v>Flight Not Found</v>
      </c>
      <c r="Y286" t="str" cm="1">
        <f t="array" ref="Y286">IF(AND(B:B &gt; TIME(6, 0, 0), B:B &lt;= TIME(18, 0, 0)), "Day", "Night")</f>
        <v>Night</v>
      </c>
      <c r="Z286">
        <f>COUNTIFS(D:D, "Military - U.S. Army", C:C, "Fort Myer, Virginia")</f>
        <v>1</v>
      </c>
    </row>
    <row r="287" spans="1:26" x14ac:dyDescent="0.2">
      <c r="A287">
        <v>11995</v>
      </c>
      <c r="C287" t="s">
        <v>1050</v>
      </c>
      <c r="D287" t="s">
        <v>347</v>
      </c>
      <c r="E287" t="s">
        <v>1051</v>
      </c>
      <c r="F287" t="s">
        <v>143</v>
      </c>
      <c r="G287" t="s">
        <v>1052</v>
      </c>
      <c r="H287" t="s">
        <v>1053</v>
      </c>
      <c r="I287">
        <v>5</v>
      </c>
      <c r="J287">
        <v>5</v>
      </c>
      <c r="K287">
        <v>0</v>
      </c>
      <c r="L287" t="s">
        <v>1054</v>
      </c>
      <c r="M287">
        <f>SUM(B287,C287)</f>
        <v>0</v>
      </c>
      <c r="N287" t="str">
        <f t="shared" si="8"/>
        <v>No</v>
      </c>
      <c r="O287">
        <f>COUNTIF(C:C,"&lt;0")</f>
        <v>0</v>
      </c>
      <c r="P287" t="e">
        <f>SUMIF(#REF!,"&gt;"&amp;AVERAGE(#REF!))</f>
        <v>#REF!</v>
      </c>
      <c r="Q287">
        <f t="shared" si="9"/>
        <v>27.565026697177728</v>
      </c>
      <c r="R287" t="str">
        <f>CONCATENATE("ID-",A287,"-",E287)</f>
        <v>ID-11995-Nuremberg - Frankfort</v>
      </c>
      <c r="S287">
        <f>INDEX(B:B,MATCH(A287,A:A,0))</f>
        <v>0</v>
      </c>
      <c r="T287" t="str">
        <f>IF(OR(B287&gt;0,C287&gt;0),"Acceptable","Check")</f>
        <v>Acceptable</v>
      </c>
      <c r="U287">
        <f>COUNTIF(D:D, "Military - U.S. Army")</f>
        <v>23</v>
      </c>
      <c r="V287">
        <f>AVERAGEIF(C:C,"Fort Myer, Virginia", I:I)</f>
        <v>2</v>
      </c>
      <c r="W287">
        <v>1</v>
      </c>
      <c r="X287" t="str">
        <f>IFERROR(VLOOKUP("FlightNumber", A:D, 4, FALSE), "Flight Not Found")</f>
        <v>Flight Not Found</v>
      </c>
      <c r="Y287" t="str" cm="1">
        <f t="array" ref="Y287">IF(AND(B:B &gt; TIME(6, 0, 0), B:B &lt;= TIME(18, 0, 0)), "Day", "Night")</f>
        <v>Night</v>
      </c>
      <c r="Z287">
        <f>COUNTIFS(D:D, "Military - U.S. Army", C:C, "Fort Myer, Virginia")</f>
        <v>1</v>
      </c>
    </row>
    <row r="288" spans="1:26" x14ac:dyDescent="0.2">
      <c r="A288">
        <v>12018</v>
      </c>
      <c r="C288" t="s">
        <v>1055</v>
      </c>
      <c r="D288" t="s">
        <v>1056</v>
      </c>
      <c r="E288" t="s">
        <v>1057</v>
      </c>
      <c r="F288" t="s">
        <v>1058</v>
      </c>
      <c r="I288">
        <v>2</v>
      </c>
      <c r="J288">
        <v>2</v>
      </c>
      <c r="K288">
        <v>0</v>
      </c>
      <c r="L288" t="s">
        <v>1059</v>
      </c>
      <c r="M288">
        <f>SUM(B288,C288)</f>
        <v>0</v>
      </c>
      <c r="N288" t="str">
        <f t="shared" si="8"/>
        <v>No</v>
      </c>
      <c r="O288">
        <f>COUNTIF(C:C,"&lt;0")</f>
        <v>0</v>
      </c>
      <c r="P288" t="e">
        <f>SUMIF(#REF!,"&gt;"&amp;AVERAGE(#REF!))</f>
        <v>#REF!</v>
      </c>
      <c r="Q288">
        <f t="shared" si="9"/>
        <v>27.565026697177728</v>
      </c>
      <c r="R288" t="str">
        <f>CONCATENATE("ID-",A288,"-",E288)</f>
        <v>ID-12018-Little Rock, AR - Memphis, TN</v>
      </c>
      <c r="S288">
        <f>INDEX(B:B,MATCH(A288,A:A,0))</f>
        <v>0</v>
      </c>
      <c r="T288" t="str">
        <f>IF(OR(B288&gt;0,C288&gt;0),"Acceptable","Check")</f>
        <v>Acceptable</v>
      </c>
      <c r="U288">
        <f>COUNTIF(D:D, "Military - U.S. Army")</f>
        <v>23</v>
      </c>
      <c r="V288">
        <f>AVERAGEIF(C:C,"Fort Myer, Virginia", I:I)</f>
        <v>2</v>
      </c>
      <c r="W288">
        <v>1</v>
      </c>
      <c r="X288" t="str">
        <f>IFERROR(VLOOKUP("FlightNumber", A:D, 4, FALSE), "Flight Not Found")</f>
        <v>Flight Not Found</v>
      </c>
      <c r="Y288" t="str" cm="1">
        <f t="array" ref="Y288">IF(AND(B:B &gt; TIME(6, 0, 0), B:B &lt;= TIME(18, 0, 0)), "Day", "Night")</f>
        <v>Night</v>
      </c>
      <c r="Z288">
        <f>COUNTIFS(D:D, "Military - U.S. Army", C:C, "Fort Myer, Virginia")</f>
        <v>1</v>
      </c>
    </row>
    <row r="289" spans="1:26" x14ac:dyDescent="0.2">
      <c r="A289">
        <v>12037</v>
      </c>
      <c r="C289" t="s">
        <v>708</v>
      </c>
      <c r="D289" t="s">
        <v>849</v>
      </c>
      <c r="F289" t="s">
        <v>1060</v>
      </c>
      <c r="G289" t="s">
        <v>1061</v>
      </c>
      <c r="I289">
        <v>2</v>
      </c>
      <c r="J289">
        <v>2</v>
      </c>
      <c r="K289">
        <v>0</v>
      </c>
      <c r="L289" t="s">
        <v>1062</v>
      </c>
      <c r="M289">
        <f>SUM(B289,C289)</f>
        <v>0</v>
      </c>
      <c r="N289" t="str">
        <f t="shared" si="8"/>
        <v>No</v>
      </c>
      <c r="O289">
        <f>COUNTIF(C:C,"&lt;0")</f>
        <v>0</v>
      </c>
      <c r="P289" t="e">
        <f>SUMIF(#REF!,"&gt;"&amp;AVERAGE(#REF!))</f>
        <v>#REF!</v>
      </c>
      <c r="Q289">
        <f t="shared" si="9"/>
        <v>27.565026697177728</v>
      </c>
      <c r="R289" t="str">
        <f>CONCATENATE("ID-",A289,"-",E289)</f>
        <v>ID-12037-</v>
      </c>
      <c r="S289">
        <f>INDEX(B:B,MATCH(A289,A:A,0))</f>
        <v>0</v>
      </c>
      <c r="T289" t="str">
        <f>IF(OR(B289&gt;0,C289&gt;0),"Acceptable","Check")</f>
        <v>Acceptable</v>
      </c>
      <c r="U289">
        <f>COUNTIF(D:D, "Military - U.S. Army")</f>
        <v>23</v>
      </c>
      <c r="V289">
        <f>AVERAGEIF(C:C,"Fort Myer, Virginia", I:I)</f>
        <v>2</v>
      </c>
      <c r="W289">
        <v>1</v>
      </c>
      <c r="X289" t="str">
        <f>IFERROR(VLOOKUP("FlightNumber", A:D, 4, FALSE), "Flight Not Found")</f>
        <v>Flight Not Found</v>
      </c>
      <c r="Y289" t="str" cm="1">
        <f t="array" ref="Y289">IF(AND(B:B &gt; TIME(6, 0, 0), B:B &lt;= TIME(18, 0, 0)), "Day", "Night")</f>
        <v>Night</v>
      </c>
      <c r="Z289">
        <f>COUNTIFS(D:D, "Military - U.S. Army", C:C, "Fort Myer, Virginia")</f>
        <v>1</v>
      </c>
    </row>
    <row r="290" spans="1:26" x14ac:dyDescent="0.2">
      <c r="A290">
        <v>12037</v>
      </c>
      <c r="C290" t="s">
        <v>1063</v>
      </c>
      <c r="D290" t="s">
        <v>451</v>
      </c>
      <c r="F290" t="s">
        <v>452</v>
      </c>
      <c r="G290" t="s">
        <v>1064</v>
      </c>
      <c r="I290">
        <v>1</v>
      </c>
      <c r="J290">
        <v>1</v>
      </c>
      <c r="K290">
        <v>0</v>
      </c>
      <c r="M290">
        <f>SUM(B290,C290)</f>
        <v>0</v>
      </c>
      <c r="N290" t="str">
        <f t="shared" si="8"/>
        <v>No</v>
      </c>
      <c r="O290">
        <f>COUNTIF(C:C,"&lt;0")</f>
        <v>0</v>
      </c>
      <c r="P290" t="e">
        <f>SUMIF(#REF!,"&gt;"&amp;AVERAGE(#REF!))</f>
        <v>#REF!</v>
      </c>
      <c r="Q290">
        <f t="shared" si="9"/>
        <v>27.565026697177728</v>
      </c>
      <c r="R290" t="str">
        <f>CONCATENATE("ID-",A290,"-",E290)</f>
        <v>ID-12037-</v>
      </c>
      <c r="S290">
        <f>INDEX(B:B,MATCH(A290,A:A,0))</f>
        <v>0</v>
      </c>
      <c r="T290" t="str">
        <f>IF(OR(B290&gt;0,C290&gt;0),"Acceptable","Check")</f>
        <v>Acceptable</v>
      </c>
      <c r="U290">
        <f>COUNTIF(D:D, "Military - U.S. Army")</f>
        <v>23</v>
      </c>
      <c r="V290">
        <f>AVERAGEIF(C:C,"Fort Myer, Virginia", I:I)</f>
        <v>2</v>
      </c>
      <c r="W290">
        <v>1</v>
      </c>
      <c r="X290" t="str">
        <f>IFERROR(VLOOKUP("FlightNumber", A:D, 4, FALSE), "Flight Not Found")</f>
        <v>Flight Not Found</v>
      </c>
      <c r="Y290" t="str" cm="1">
        <f t="array" ref="Y290">IF(AND(B:B &gt; TIME(6, 0, 0), B:B &lt;= TIME(18, 0, 0)), "Day", "Night")</f>
        <v>Night</v>
      </c>
      <c r="Z290">
        <f>COUNTIFS(D:D, "Military - U.S. Army", C:C, "Fort Myer, Virginia")</f>
        <v>1</v>
      </c>
    </row>
    <row r="291" spans="1:26" x14ac:dyDescent="0.2">
      <c r="A291">
        <v>12049</v>
      </c>
      <c r="C291" t="s">
        <v>1065</v>
      </c>
      <c r="D291" t="s">
        <v>1066</v>
      </c>
      <c r="F291" t="s">
        <v>1067</v>
      </c>
      <c r="G291" t="s">
        <v>1068</v>
      </c>
      <c r="I291">
        <v>2</v>
      </c>
      <c r="J291">
        <v>2</v>
      </c>
      <c r="K291">
        <v>0</v>
      </c>
      <c r="M291">
        <f>SUM(B291,C291)</f>
        <v>0</v>
      </c>
      <c r="N291" t="str">
        <f t="shared" si="8"/>
        <v>No</v>
      </c>
      <c r="O291">
        <f>COUNTIF(C:C,"&lt;0")</f>
        <v>0</v>
      </c>
      <c r="P291" t="e">
        <f>SUMIF(#REF!,"&gt;"&amp;AVERAGE(#REF!))</f>
        <v>#REF!</v>
      </c>
      <c r="Q291">
        <f t="shared" si="9"/>
        <v>27.565026697177728</v>
      </c>
      <c r="R291" t="str">
        <f>CONCATENATE("ID-",A291,"-",E291)</f>
        <v>ID-12049-</v>
      </c>
      <c r="S291">
        <f>INDEX(B:B,MATCH(A291,A:A,0))</f>
        <v>0</v>
      </c>
      <c r="T291" t="str">
        <f>IF(OR(B291&gt;0,C291&gt;0),"Acceptable","Check")</f>
        <v>Acceptable</v>
      </c>
      <c r="U291">
        <f>COUNTIF(D:D, "Military - U.S. Army")</f>
        <v>23</v>
      </c>
      <c r="V291">
        <f>AVERAGEIF(C:C,"Fort Myer, Virginia", I:I)</f>
        <v>2</v>
      </c>
      <c r="W291">
        <v>10</v>
      </c>
      <c r="X291" t="str">
        <f>IFERROR(VLOOKUP("FlightNumber", A:D, 4, FALSE), "Flight Not Found")</f>
        <v>Flight Not Found</v>
      </c>
      <c r="Y291" t="str" cm="1">
        <f t="array" ref="Y291">IF(AND(B:B &gt; TIME(6, 0, 0), B:B &lt;= TIME(18, 0, 0)), "Day", "Night")</f>
        <v>Night</v>
      </c>
      <c r="Z291">
        <f>COUNTIFS(D:D, "Military - U.S. Army", C:C, "Fort Myer, Virginia")</f>
        <v>1</v>
      </c>
    </row>
    <row r="292" spans="1:26" x14ac:dyDescent="0.2">
      <c r="A292">
        <v>12064</v>
      </c>
      <c r="C292" t="s">
        <v>596</v>
      </c>
      <c r="D292" t="s">
        <v>168</v>
      </c>
      <c r="F292" t="s">
        <v>1023</v>
      </c>
      <c r="G292" t="s">
        <v>1069</v>
      </c>
      <c r="I292">
        <v>1</v>
      </c>
      <c r="J292">
        <v>1</v>
      </c>
      <c r="K292">
        <v>0</v>
      </c>
      <c r="M292">
        <f>SUM(B292,C292)</f>
        <v>0</v>
      </c>
      <c r="N292" t="str">
        <f t="shared" si="8"/>
        <v>No</v>
      </c>
      <c r="O292">
        <f>COUNTIF(C:C,"&lt;0")</f>
        <v>0</v>
      </c>
      <c r="P292" t="e">
        <f>SUMIF(#REF!,"&gt;"&amp;AVERAGE(#REF!))</f>
        <v>#REF!</v>
      </c>
      <c r="Q292">
        <f t="shared" si="9"/>
        <v>27.565026697177728</v>
      </c>
      <c r="R292" t="str">
        <f>CONCATENATE("ID-",A292,"-",E292)</f>
        <v>ID-12064-</v>
      </c>
      <c r="S292">
        <f>INDEX(B:B,MATCH(A292,A:A,0))</f>
        <v>0</v>
      </c>
      <c r="T292" t="str">
        <f>IF(OR(B292&gt;0,C292&gt;0),"Acceptable","Check")</f>
        <v>Acceptable</v>
      </c>
      <c r="U292">
        <f>COUNTIF(D:D, "Military - U.S. Army")</f>
        <v>23</v>
      </c>
      <c r="V292">
        <f>AVERAGEIF(C:C,"Fort Myer, Virginia", I:I)</f>
        <v>2</v>
      </c>
      <c r="W292">
        <v>1</v>
      </c>
      <c r="X292" t="str">
        <f>IFERROR(VLOOKUP("FlightNumber", A:D, 4, FALSE), "Flight Not Found")</f>
        <v>Flight Not Found</v>
      </c>
      <c r="Y292" t="str" cm="1">
        <f t="array" ref="Y292">IF(AND(B:B &gt; TIME(6, 0, 0), B:B &lt;= TIME(18, 0, 0)), "Day", "Night")</f>
        <v>Night</v>
      </c>
      <c r="Z292">
        <f>COUNTIFS(D:D, "Military - U.S. Army", C:C, "Fort Myer, Virginia")</f>
        <v>1</v>
      </c>
    </row>
    <row r="293" spans="1:26" x14ac:dyDescent="0.2">
      <c r="A293">
        <v>12068</v>
      </c>
      <c r="C293" t="s">
        <v>124</v>
      </c>
      <c r="D293" t="s">
        <v>1070</v>
      </c>
      <c r="E293" t="s">
        <v>30</v>
      </c>
      <c r="F293" t="s">
        <v>1071</v>
      </c>
      <c r="G293" t="s">
        <v>1072</v>
      </c>
      <c r="I293">
        <v>2</v>
      </c>
      <c r="J293">
        <v>2</v>
      </c>
      <c r="K293">
        <v>0</v>
      </c>
      <c r="L293" t="s">
        <v>1073</v>
      </c>
      <c r="M293">
        <f>SUM(B293,C293)</f>
        <v>0</v>
      </c>
      <c r="N293" t="str">
        <f t="shared" si="8"/>
        <v>No</v>
      </c>
      <c r="O293">
        <f>COUNTIF(C:C,"&lt;0")</f>
        <v>0</v>
      </c>
      <c r="P293" t="e">
        <f>SUMIF(#REF!,"&gt;"&amp;AVERAGE(#REF!))</f>
        <v>#REF!</v>
      </c>
      <c r="Q293">
        <f t="shared" si="9"/>
        <v>27.565026697177728</v>
      </c>
      <c r="R293" t="str">
        <f>CONCATENATE("ID-",A293,"-",E293)</f>
        <v>ID-12068-Test flight</v>
      </c>
      <c r="S293">
        <f>INDEX(B:B,MATCH(A293,A:A,0))</f>
        <v>0</v>
      </c>
      <c r="T293" t="str">
        <f>IF(OR(B293&gt;0,C293&gt;0),"Acceptable","Check")</f>
        <v>Acceptable</v>
      </c>
      <c r="U293">
        <f>COUNTIF(D:D, "Military - U.S. Army")</f>
        <v>23</v>
      </c>
      <c r="V293">
        <f>AVERAGEIF(C:C,"Fort Myer, Virginia", I:I)</f>
        <v>2</v>
      </c>
      <c r="W293">
        <v>2</v>
      </c>
      <c r="X293" t="str">
        <f>IFERROR(VLOOKUP("FlightNumber", A:D, 4, FALSE), "Flight Not Found")</f>
        <v>Flight Not Found</v>
      </c>
      <c r="Y293" t="str" cm="1">
        <f t="array" ref="Y293">IF(AND(B:B &gt; TIME(6, 0, 0), B:B &lt;= TIME(18, 0, 0)), "Day", "Night")</f>
        <v>Night</v>
      </c>
      <c r="Z293">
        <f>COUNTIFS(D:D, "Military - U.S. Army", C:C, "Fort Myer, Virginia")</f>
        <v>1</v>
      </c>
    </row>
    <row r="294" spans="1:26" x14ac:dyDescent="0.2">
      <c r="A294">
        <v>12074</v>
      </c>
      <c r="C294" t="s">
        <v>1074</v>
      </c>
      <c r="D294" t="s">
        <v>902</v>
      </c>
      <c r="F294" t="s">
        <v>1075</v>
      </c>
      <c r="G294" t="s">
        <v>1076</v>
      </c>
      <c r="I294">
        <v>1</v>
      </c>
      <c r="J294">
        <v>1</v>
      </c>
      <c r="K294">
        <v>0</v>
      </c>
      <c r="M294">
        <f>SUM(B294,C294)</f>
        <v>0</v>
      </c>
      <c r="N294" t="str">
        <f t="shared" si="8"/>
        <v>No</v>
      </c>
      <c r="O294">
        <f>COUNTIF(C:C,"&lt;0")</f>
        <v>0</v>
      </c>
      <c r="P294" t="e">
        <f>SUMIF(#REF!,"&gt;"&amp;AVERAGE(#REF!))</f>
        <v>#REF!</v>
      </c>
      <c r="Q294">
        <f t="shared" si="9"/>
        <v>27.565026697177728</v>
      </c>
      <c r="R294" t="str">
        <f>CONCATENATE("ID-",A294,"-",E294)</f>
        <v>ID-12074-</v>
      </c>
      <c r="S294">
        <f>INDEX(B:B,MATCH(A294,A:A,0))</f>
        <v>0</v>
      </c>
      <c r="T294" t="str">
        <f>IF(OR(B294&gt;0,C294&gt;0),"Acceptable","Check")</f>
        <v>Acceptable</v>
      </c>
      <c r="U294">
        <f>COUNTIF(D:D, "Military - U.S. Army")</f>
        <v>23</v>
      </c>
      <c r="V294">
        <f>AVERAGEIF(C:C,"Fort Myer, Virginia", I:I)</f>
        <v>2</v>
      </c>
      <c r="W294">
        <v>14</v>
      </c>
      <c r="X294" t="str">
        <f>IFERROR(VLOOKUP("FlightNumber", A:D, 4, FALSE), "Flight Not Found")</f>
        <v>Flight Not Found</v>
      </c>
      <c r="Y294" t="str" cm="1">
        <f t="array" ref="Y294">IF(AND(B:B &gt; TIME(6, 0, 0), B:B &lt;= TIME(18, 0, 0)), "Day", "Night")</f>
        <v>Night</v>
      </c>
      <c r="Z294">
        <f>COUNTIFS(D:D, "Military - U.S. Army", C:C, "Fort Myer, Virginia")</f>
        <v>1</v>
      </c>
    </row>
    <row r="295" spans="1:26" x14ac:dyDescent="0.2">
      <c r="A295">
        <v>12074</v>
      </c>
      <c r="B295" t="s">
        <v>1077</v>
      </c>
      <c r="C295" t="s">
        <v>1078</v>
      </c>
      <c r="D295" t="s">
        <v>902</v>
      </c>
      <c r="E295" t="s">
        <v>1079</v>
      </c>
      <c r="F295" t="s">
        <v>1075</v>
      </c>
      <c r="G295" t="s">
        <v>1080</v>
      </c>
      <c r="I295">
        <v>1</v>
      </c>
      <c r="J295">
        <v>1</v>
      </c>
      <c r="K295">
        <v>0</v>
      </c>
      <c r="L295" t="s">
        <v>1081</v>
      </c>
      <c r="M295">
        <f>SUM(B295,C295)</f>
        <v>0</v>
      </c>
      <c r="N295" t="str">
        <f t="shared" si="8"/>
        <v>No</v>
      </c>
      <c r="O295">
        <f>COUNTIF(C:C,"&lt;0")</f>
        <v>0</v>
      </c>
      <c r="P295" t="e">
        <f>SUMIF(#REF!,"&gt;"&amp;AVERAGE(#REF!))</f>
        <v>#REF!</v>
      </c>
      <c r="Q295">
        <f t="shared" si="9"/>
        <v>27.565026697177728</v>
      </c>
      <c r="R295" t="str">
        <f>CONCATENATE("ID-",A295,"-",E295)</f>
        <v>ID-12074-Big Springs - San Antonio</v>
      </c>
      <c r="S295">
        <f>INDEX(B:B,MATCH(A295,A:A,0))</f>
        <v>0</v>
      </c>
      <c r="T295" t="str">
        <f>IF(OR(B295&gt;0,C295&gt;0),"Acceptable","Check")</f>
        <v>Acceptable</v>
      </c>
      <c r="U295">
        <f>COUNTIF(D:D, "Military - U.S. Army")</f>
        <v>23</v>
      </c>
      <c r="V295">
        <f>AVERAGEIF(C:C,"Fort Myer, Virginia", I:I)</f>
        <v>2</v>
      </c>
      <c r="W295">
        <v>2</v>
      </c>
      <c r="X295" t="str">
        <f>IFERROR(VLOOKUP("FlightNumber", A:D, 4, FALSE), "Flight Not Found")</f>
        <v>Flight Not Found</v>
      </c>
      <c r="Y295" t="str" cm="1">
        <f t="array" ref="Y295">IF(AND(B:B &gt; TIME(6, 0, 0), B:B &lt;= TIME(18, 0, 0)), "Day", "Night")</f>
        <v>Night</v>
      </c>
      <c r="Z295">
        <f>COUNTIFS(D:D, "Military - U.S. Army", C:C, "Fort Myer, Virginia")</f>
        <v>1</v>
      </c>
    </row>
    <row r="296" spans="1:26" x14ac:dyDescent="0.2">
      <c r="A296">
        <v>12078</v>
      </c>
      <c r="C296" t="s">
        <v>1082</v>
      </c>
      <c r="D296" t="s">
        <v>371</v>
      </c>
      <c r="F296" t="s">
        <v>1083</v>
      </c>
      <c r="G296" t="s">
        <v>1084</v>
      </c>
      <c r="H296" t="s">
        <v>1085</v>
      </c>
      <c r="I296">
        <v>3</v>
      </c>
      <c r="J296">
        <v>1</v>
      </c>
      <c r="K296">
        <v>0</v>
      </c>
      <c r="L296" t="s">
        <v>1086</v>
      </c>
      <c r="M296">
        <f>SUM(B296,C296)</f>
        <v>0</v>
      </c>
      <c r="N296" t="str">
        <f t="shared" si="8"/>
        <v>No</v>
      </c>
      <c r="O296">
        <f>COUNTIF(C:C,"&lt;0")</f>
        <v>0</v>
      </c>
      <c r="P296" t="e">
        <f>SUMIF(#REF!,"&gt;"&amp;AVERAGE(#REF!))</f>
        <v>#REF!</v>
      </c>
      <c r="Q296">
        <f t="shared" si="9"/>
        <v>27.565026697177728</v>
      </c>
      <c r="R296" t="str">
        <f>CONCATENATE("ID-",A296,"-",E296)</f>
        <v>ID-12078-</v>
      </c>
      <c r="S296">
        <f>INDEX(B:B,MATCH(A296,A:A,0))</f>
        <v>0</v>
      </c>
      <c r="T296" t="str">
        <f>IF(OR(B296&gt;0,C296&gt;0),"Acceptable","Check")</f>
        <v>Acceptable</v>
      </c>
      <c r="U296">
        <f>COUNTIF(D:D, "Military - U.S. Army")</f>
        <v>23</v>
      </c>
      <c r="V296">
        <f>AVERAGEIF(C:C,"Fort Myer, Virginia", I:I)</f>
        <v>2</v>
      </c>
      <c r="W296">
        <v>2</v>
      </c>
      <c r="X296" t="str">
        <f>IFERROR(VLOOKUP("FlightNumber", A:D, 4, FALSE), "Flight Not Found")</f>
        <v>Flight Not Found</v>
      </c>
      <c r="Y296" t="str" cm="1">
        <f t="array" ref="Y296">IF(AND(B:B &gt; TIME(6, 0, 0), B:B &lt;= TIME(18, 0, 0)), "Day", "Night")</f>
        <v>Night</v>
      </c>
      <c r="Z296">
        <f>COUNTIFS(D:D, "Military - U.S. Army", C:C, "Fort Myer, Virginia")</f>
        <v>1</v>
      </c>
    </row>
    <row r="297" spans="1:26" x14ac:dyDescent="0.2">
      <c r="A297">
        <v>12124</v>
      </c>
      <c r="C297" t="s">
        <v>1087</v>
      </c>
      <c r="D297" t="s">
        <v>1088</v>
      </c>
      <c r="E297" t="s">
        <v>1089</v>
      </c>
      <c r="F297" t="s">
        <v>1090</v>
      </c>
      <c r="G297" t="s">
        <v>1091</v>
      </c>
      <c r="I297">
        <v>2</v>
      </c>
      <c r="J297">
        <v>2</v>
      </c>
      <c r="K297">
        <v>0</v>
      </c>
      <c r="L297" t="s">
        <v>1092</v>
      </c>
      <c r="M297">
        <f>SUM(B297,C297)</f>
        <v>0</v>
      </c>
      <c r="N297" t="str">
        <f t="shared" si="8"/>
        <v>No</v>
      </c>
      <c r="O297">
        <f>COUNTIF(C:C,"&lt;0")</f>
        <v>0</v>
      </c>
      <c r="P297" t="e">
        <f>SUMIF(#REF!,"&gt;"&amp;AVERAGE(#REF!))</f>
        <v>#REF!</v>
      </c>
      <c r="Q297">
        <f t="shared" si="9"/>
        <v>27.565026697177728</v>
      </c>
      <c r="R297" t="str">
        <f>CONCATENATE("ID-",A297,"-",E297)</f>
        <v>ID-12124-Mendoza, Argentina - Santiago, Chili</v>
      </c>
      <c r="S297">
        <f>INDEX(B:B,MATCH(A297,A:A,0))</f>
        <v>0</v>
      </c>
      <c r="T297" t="str">
        <f>IF(OR(B297&gt;0,C297&gt;0),"Acceptable","Check")</f>
        <v>Acceptable</v>
      </c>
      <c r="U297">
        <f>COUNTIF(D:D, "Military - U.S. Army")</f>
        <v>23</v>
      </c>
      <c r="V297">
        <f>AVERAGEIF(C:C,"Fort Myer, Virginia", I:I)</f>
        <v>2</v>
      </c>
      <c r="W297">
        <v>1</v>
      </c>
      <c r="X297" t="str">
        <f>IFERROR(VLOOKUP("FlightNumber", A:D, 4, FALSE), "Flight Not Found")</f>
        <v>Flight Not Found</v>
      </c>
      <c r="Y297" t="str" cm="1">
        <f t="array" ref="Y297">IF(AND(B:B &gt; TIME(6, 0, 0), B:B &lt;= TIME(18, 0, 0)), "Day", "Night")</f>
        <v>Night</v>
      </c>
      <c r="Z297">
        <f>COUNTIFS(D:D, "Military - U.S. Army", C:C, "Fort Myer, Virginia")</f>
        <v>1</v>
      </c>
    </row>
    <row r="298" spans="1:26" x14ac:dyDescent="0.2">
      <c r="A298">
        <v>12138</v>
      </c>
      <c r="B298" t="s">
        <v>1093</v>
      </c>
      <c r="C298" t="s">
        <v>1094</v>
      </c>
      <c r="D298" t="s">
        <v>1095</v>
      </c>
      <c r="E298" t="s">
        <v>1096</v>
      </c>
      <c r="F298" t="s">
        <v>930</v>
      </c>
      <c r="G298" t="s">
        <v>1097</v>
      </c>
      <c r="H298" t="s">
        <v>1098</v>
      </c>
      <c r="I298">
        <v>3</v>
      </c>
      <c r="J298">
        <v>3</v>
      </c>
      <c r="K298">
        <v>11</v>
      </c>
      <c r="L298" t="s">
        <v>1099</v>
      </c>
      <c r="M298">
        <f>SUM(B298,C298)</f>
        <v>0</v>
      </c>
      <c r="N298" t="str">
        <f t="shared" si="8"/>
        <v>No</v>
      </c>
      <c r="O298">
        <f>COUNTIF(C:C,"&lt;0")</f>
        <v>0</v>
      </c>
      <c r="P298" t="e">
        <f>SUMIF(#REF!,"&gt;"&amp;AVERAGE(#REF!))</f>
        <v>#REF!</v>
      </c>
      <c r="Q298">
        <f t="shared" si="9"/>
        <v>27.565026697177728</v>
      </c>
      <c r="R298" t="str">
        <f>CONCATENATE("ID-",A298,"-",E298)</f>
        <v>ID-12138-Burbank - San Francisco</v>
      </c>
      <c r="S298" t="str">
        <f>INDEX(B:B,MATCH(A298,A:A,0))</f>
        <v>20:07</v>
      </c>
      <c r="T298" t="str">
        <f>IF(OR(B298&gt;0,C298&gt;0),"Acceptable","Check")</f>
        <v>Acceptable</v>
      </c>
      <c r="U298">
        <f>COUNTIF(D:D, "Military - U.S. Army")</f>
        <v>23</v>
      </c>
      <c r="V298">
        <f>AVERAGEIF(C:C,"Fort Myer, Virginia", I:I)</f>
        <v>2</v>
      </c>
      <c r="W298">
        <v>4</v>
      </c>
      <c r="X298" t="str">
        <f>IFERROR(VLOOKUP("FlightNumber", A:D, 4, FALSE), "Flight Not Found")</f>
        <v>Flight Not Found</v>
      </c>
      <c r="Y298" t="str" cm="1">
        <f t="array" ref="Y298">IF(AND(B:B &gt; TIME(6, 0, 0), B:B &lt;= TIME(18, 0, 0)), "Day", "Night")</f>
        <v>Night</v>
      </c>
      <c r="Z298">
        <f>COUNTIFS(D:D, "Military - U.S. Army", C:C, "Fort Myer, Virginia")</f>
        <v>1</v>
      </c>
    </row>
    <row r="299" spans="1:26" x14ac:dyDescent="0.2">
      <c r="A299">
        <v>12141</v>
      </c>
      <c r="B299" t="s">
        <v>1100</v>
      </c>
      <c r="C299" t="s">
        <v>1101</v>
      </c>
      <c r="D299" t="s">
        <v>298</v>
      </c>
      <c r="E299" t="s">
        <v>1102</v>
      </c>
      <c r="F299" t="s">
        <v>1103</v>
      </c>
      <c r="G299" t="s">
        <v>1104</v>
      </c>
      <c r="H299" t="s">
        <v>1105</v>
      </c>
      <c r="I299">
        <v>15</v>
      </c>
      <c r="J299">
        <v>15</v>
      </c>
      <c r="K299">
        <v>0</v>
      </c>
      <c r="L299" t="s">
        <v>1106</v>
      </c>
      <c r="M299">
        <f>SUM(B299,C299)</f>
        <v>0</v>
      </c>
      <c r="N299" t="str">
        <f t="shared" si="8"/>
        <v>No</v>
      </c>
      <c r="O299">
        <f>COUNTIF(C:C,"&lt;0")</f>
        <v>0</v>
      </c>
      <c r="P299" t="e">
        <f>SUMIF(#REF!,"&gt;"&amp;AVERAGE(#REF!))</f>
        <v>#REF!</v>
      </c>
      <c r="Q299">
        <f t="shared" si="9"/>
        <v>27.565026697177728</v>
      </c>
      <c r="R299" t="str">
        <f>CONCATENATE("ID-",A299,"-",E299)</f>
        <v>ID-12141-Cologne, Germany - Croydon, England</v>
      </c>
      <c r="S299" t="str">
        <f>INDEX(B:B,MATCH(A299,A:A,0))</f>
        <v>14:30</v>
      </c>
      <c r="T299" t="str">
        <f>IF(OR(B299&gt;0,C299&gt;0),"Acceptable","Check")</f>
        <v>Acceptable</v>
      </c>
      <c r="U299">
        <f>COUNTIF(D:D, "Military - U.S. Army")</f>
        <v>23</v>
      </c>
      <c r="V299">
        <f>AVERAGEIF(C:C,"Fort Myer, Virginia", I:I)</f>
        <v>2</v>
      </c>
      <c r="W299">
        <v>2</v>
      </c>
      <c r="X299" t="str">
        <f>IFERROR(VLOOKUP("FlightNumber", A:D, 4, FALSE), "Flight Not Found")</f>
        <v>Flight Not Found</v>
      </c>
      <c r="Y299" t="str" cm="1">
        <f t="array" ref="Y299">IF(AND(B:B &gt; TIME(6, 0, 0), B:B &lt;= TIME(18, 0, 0)), "Day", "Night")</f>
        <v>Night</v>
      </c>
      <c r="Z299">
        <f>COUNTIFS(D:D, "Military - U.S. Army", C:C, "Fort Myer, Virginia")</f>
        <v>1</v>
      </c>
    </row>
    <row r="300" spans="1:26" x14ac:dyDescent="0.2">
      <c r="A300">
        <v>12147</v>
      </c>
      <c r="C300" t="s">
        <v>1107</v>
      </c>
      <c r="D300" t="s">
        <v>347</v>
      </c>
      <c r="F300" t="s">
        <v>143</v>
      </c>
      <c r="G300" t="s">
        <v>1108</v>
      </c>
      <c r="I300">
        <v>2</v>
      </c>
      <c r="J300">
        <v>1</v>
      </c>
      <c r="K300">
        <v>0</v>
      </c>
      <c r="M300">
        <f>SUM(B300,C300)</f>
        <v>0</v>
      </c>
      <c r="N300" t="str">
        <f t="shared" si="8"/>
        <v>No</v>
      </c>
      <c r="O300">
        <f>COUNTIF(C:C,"&lt;0")</f>
        <v>0</v>
      </c>
      <c r="P300" t="e">
        <f>SUMIF(#REF!,"&gt;"&amp;AVERAGE(#REF!))</f>
        <v>#REF!</v>
      </c>
      <c r="Q300">
        <f t="shared" si="9"/>
        <v>27.565026697177728</v>
      </c>
      <c r="R300" t="str">
        <f>CONCATENATE("ID-",A300,"-",E300)</f>
        <v>ID-12147-</v>
      </c>
      <c r="S300">
        <f>INDEX(B:B,MATCH(A300,A:A,0))</f>
        <v>0</v>
      </c>
      <c r="T300" t="str">
        <f>IF(OR(B300&gt;0,C300&gt;0),"Acceptable","Check")</f>
        <v>Acceptable</v>
      </c>
      <c r="U300">
        <f>COUNTIF(D:D, "Military - U.S. Army")</f>
        <v>23</v>
      </c>
      <c r="V300">
        <f>AVERAGEIF(C:C,"Fort Myer, Virginia", I:I)</f>
        <v>2</v>
      </c>
      <c r="W300">
        <v>1</v>
      </c>
      <c r="X300" t="str">
        <f>IFERROR(VLOOKUP("FlightNumber", A:D, 4, FALSE), "Flight Not Found")</f>
        <v>Flight Not Found</v>
      </c>
      <c r="Y300" t="str" cm="1">
        <f t="array" ref="Y300">IF(AND(B:B &gt; TIME(6, 0, 0), B:B &lt;= TIME(18, 0, 0)), "Day", "Night")</f>
        <v>Night</v>
      </c>
      <c r="Z300">
        <f>COUNTIFS(D:D, "Military - U.S. Army", C:C, "Fort Myer, Virginia")</f>
        <v>1</v>
      </c>
    </row>
    <row r="301" spans="1:26" x14ac:dyDescent="0.2">
      <c r="A301">
        <v>12148</v>
      </c>
      <c r="B301" t="s">
        <v>1109</v>
      </c>
      <c r="C301" t="s">
        <v>1110</v>
      </c>
      <c r="D301" t="s">
        <v>29</v>
      </c>
      <c r="F301" t="s">
        <v>1111</v>
      </c>
      <c r="G301" t="s">
        <v>1112</v>
      </c>
      <c r="I301">
        <v>76</v>
      </c>
      <c r="J301">
        <v>73</v>
      </c>
      <c r="K301">
        <v>0</v>
      </c>
      <c r="L301" t="s">
        <v>1113</v>
      </c>
      <c r="M301">
        <f>SUM(B301,C301)</f>
        <v>0</v>
      </c>
      <c r="N301" t="str">
        <f t="shared" si="8"/>
        <v>No</v>
      </c>
      <c r="O301">
        <f>COUNTIF(C:C,"&lt;0")</f>
        <v>0</v>
      </c>
      <c r="P301" t="e">
        <f>SUMIF(#REF!,"&gt;"&amp;AVERAGE(#REF!))</f>
        <v>#REF!</v>
      </c>
      <c r="Q301">
        <f t="shared" si="9"/>
        <v>27.565026697177728</v>
      </c>
      <c r="R301" t="str">
        <f>CONCATENATE("ID-",A301,"-",E301)</f>
        <v>ID-12148-</v>
      </c>
      <c r="S301" t="str">
        <f>INDEX(B:B,MATCH(A301,A:A,0))</f>
        <v>12:30</v>
      </c>
      <c r="T301" t="str">
        <f>IF(OR(B301&gt;0,C301&gt;0),"Acceptable","Check")</f>
        <v>Acceptable</v>
      </c>
      <c r="U301">
        <f>COUNTIF(D:D, "Military - U.S. Army")</f>
        <v>23</v>
      </c>
      <c r="V301">
        <f>AVERAGEIF(C:C,"Fort Myer, Virginia", I:I)</f>
        <v>2</v>
      </c>
      <c r="W301">
        <v>1</v>
      </c>
      <c r="X301" t="str">
        <f>IFERROR(VLOOKUP("FlightNumber", A:D, 4, FALSE), "Flight Not Found")</f>
        <v>Flight Not Found</v>
      </c>
      <c r="Y301" t="str" cm="1">
        <f t="array" ref="Y301">IF(AND(B:B &gt; TIME(6, 0, 0), B:B &lt;= TIME(18, 0, 0)), "Day", "Night")</f>
        <v>Night</v>
      </c>
      <c r="Z301">
        <f>COUNTIFS(D:D, "Military - U.S. Army", C:C, "Fort Myer, Virginia")</f>
        <v>1</v>
      </c>
    </row>
    <row r="302" spans="1:26" x14ac:dyDescent="0.2">
      <c r="A302">
        <v>12167</v>
      </c>
      <c r="C302" t="s">
        <v>1114</v>
      </c>
      <c r="D302" t="s">
        <v>716</v>
      </c>
      <c r="F302" t="s">
        <v>1115</v>
      </c>
      <c r="G302" t="s">
        <v>1116</v>
      </c>
      <c r="H302" t="s">
        <v>265</v>
      </c>
      <c r="I302">
        <v>6</v>
      </c>
      <c r="J302">
        <v>6</v>
      </c>
      <c r="K302">
        <v>0</v>
      </c>
      <c r="L302" t="s">
        <v>1117</v>
      </c>
      <c r="M302">
        <f>SUM(B302,C302)</f>
        <v>0</v>
      </c>
      <c r="N302" t="str">
        <f t="shared" si="8"/>
        <v>No</v>
      </c>
      <c r="O302">
        <f>COUNTIF(C:C,"&lt;0")</f>
        <v>0</v>
      </c>
      <c r="P302" t="e">
        <f>SUMIF(#REF!,"&gt;"&amp;AVERAGE(#REF!))</f>
        <v>#REF!</v>
      </c>
      <c r="Q302">
        <f t="shared" si="9"/>
        <v>27.565026697177728</v>
      </c>
      <c r="R302" t="str">
        <f>CONCATENATE("ID-",A302,"-",E302)</f>
        <v>ID-12167-</v>
      </c>
      <c r="S302">
        <f>INDEX(B:B,MATCH(A302,A:A,0))</f>
        <v>0</v>
      </c>
      <c r="T302" t="str">
        <f>IF(OR(B302&gt;0,C302&gt;0),"Acceptable","Check")</f>
        <v>Acceptable</v>
      </c>
      <c r="U302">
        <f>COUNTIF(D:D, "Military - U.S. Army")</f>
        <v>23</v>
      </c>
      <c r="V302">
        <f>AVERAGEIF(C:C,"Fort Myer, Virginia", I:I)</f>
        <v>2</v>
      </c>
      <c r="W302">
        <v>1</v>
      </c>
      <c r="X302" t="str">
        <f>IFERROR(VLOOKUP("FlightNumber", A:D, 4, FALSE), "Flight Not Found")</f>
        <v>Flight Not Found</v>
      </c>
      <c r="Y302" t="str" cm="1">
        <f t="array" ref="Y302">IF(AND(B:B &gt; TIME(6, 0, 0), B:B &lt;= TIME(18, 0, 0)), "Day", "Night")</f>
        <v>Night</v>
      </c>
      <c r="Z302">
        <f>COUNTIFS(D:D, "Military - U.S. Army", C:C, "Fort Myer, Virginia")</f>
        <v>1</v>
      </c>
    </row>
    <row r="303" spans="1:26" x14ac:dyDescent="0.2">
      <c r="A303">
        <v>12173</v>
      </c>
      <c r="C303" t="s">
        <v>1118</v>
      </c>
      <c r="D303" t="s">
        <v>1119</v>
      </c>
      <c r="F303" t="s">
        <v>868</v>
      </c>
      <c r="G303" t="s">
        <v>1120</v>
      </c>
      <c r="H303" t="s">
        <v>1121</v>
      </c>
      <c r="I303">
        <v>4</v>
      </c>
      <c r="J303">
        <v>4</v>
      </c>
      <c r="K303">
        <v>0</v>
      </c>
      <c r="L303" t="s">
        <v>1122</v>
      </c>
      <c r="M303">
        <f>SUM(B303,C303)</f>
        <v>0</v>
      </c>
      <c r="N303" t="str">
        <f t="shared" si="8"/>
        <v>No</v>
      </c>
      <c r="O303">
        <f>COUNTIF(C:C,"&lt;0")</f>
        <v>0</v>
      </c>
      <c r="P303" t="e">
        <f>SUMIF(#REF!,"&gt;"&amp;AVERAGE(#REF!))</f>
        <v>#REF!</v>
      </c>
      <c r="Q303">
        <f t="shared" si="9"/>
        <v>27.565026697177728</v>
      </c>
      <c r="R303" t="str">
        <f>CONCATENATE("ID-",A303,"-",E303)</f>
        <v>ID-12173-</v>
      </c>
      <c r="S303">
        <f>INDEX(B:B,MATCH(A303,A:A,0))</f>
        <v>0</v>
      </c>
      <c r="T303" t="str">
        <f>IF(OR(B303&gt;0,C303&gt;0),"Acceptable","Check")</f>
        <v>Acceptable</v>
      </c>
      <c r="U303">
        <f>COUNTIF(D:D, "Military - U.S. Army")</f>
        <v>23</v>
      </c>
      <c r="V303">
        <f>AVERAGEIF(C:C,"Fort Myer, Virginia", I:I)</f>
        <v>2</v>
      </c>
      <c r="W303">
        <v>1</v>
      </c>
      <c r="X303" t="str">
        <f>IFERROR(VLOOKUP("FlightNumber", A:D, 4, FALSE), "Flight Not Found")</f>
        <v>Flight Not Found</v>
      </c>
      <c r="Y303" t="str" cm="1">
        <f t="array" ref="Y303">IF(AND(B:B &gt; TIME(6, 0, 0), B:B &lt;= TIME(18, 0, 0)), "Day", "Night")</f>
        <v>Night</v>
      </c>
      <c r="Z303">
        <f>COUNTIFS(D:D, "Military - U.S. Army", C:C, "Fort Myer, Virginia")</f>
        <v>1</v>
      </c>
    </row>
    <row r="304" spans="1:26" x14ac:dyDescent="0.2">
      <c r="A304">
        <v>12183</v>
      </c>
      <c r="C304" t="s">
        <v>1123</v>
      </c>
      <c r="D304" t="s">
        <v>1124</v>
      </c>
      <c r="E304" t="s">
        <v>1125</v>
      </c>
      <c r="F304" t="s">
        <v>1126</v>
      </c>
      <c r="G304" t="s">
        <v>1127</v>
      </c>
      <c r="H304" t="s">
        <v>1128</v>
      </c>
      <c r="I304">
        <v>6</v>
      </c>
      <c r="J304">
        <v>6</v>
      </c>
      <c r="K304">
        <v>0</v>
      </c>
      <c r="L304" t="s">
        <v>1129</v>
      </c>
      <c r="M304">
        <f>SUM(B304,C304)</f>
        <v>0</v>
      </c>
      <c r="N304" t="str">
        <f t="shared" si="8"/>
        <v>No</v>
      </c>
      <c r="O304">
        <f>COUNTIF(C:C,"&lt;0")</f>
        <v>0</v>
      </c>
      <c r="P304" t="e">
        <f>SUMIF(#REF!,"&gt;"&amp;AVERAGE(#REF!))</f>
        <v>#REF!</v>
      </c>
      <c r="Q304">
        <f t="shared" si="9"/>
        <v>27.565026697177728</v>
      </c>
      <c r="R304" t="str">
        <f>CONCATENATE("ID-",A304,"-",E304)</f>
        <v>ID-12183-Paris - Morroco</v>
      </c>
      <c r="S304">
        <f>INDEX(B:B,MATCH(A304,A:A,0))</f>
        <v>0</v>
      </c>
      <c r="T304" t="str">
        <f>IF(OR(B304&gt;0,C304&gt;0),"Acceptable","Check")</f>
        <v>Acceptable</v>
      </c>
      <c r="U304">
        <f>COUNTIF(D:D, "Military - U.S. Army")</f>
        <v>23</v>
      </c>
      <c r="V304">
        <f>AVERAGEIF(C:C,"Fort Myer, Virginia", I:I)</f>
        <v>2</v>
      </c>
      <c r="W304">
        <v>6</v>
      </c>
      <c r="X304" t="str">
        <f>IFERROR(VLOOKUP("FlightNumber", A:D, 4, FALSE), "Flight Not Found")</f>
        <v>Flight Not Found</v>
      </c>
      <c r="Y304" t="str" cm="1">
        <f t="array" ref="Y304">IF(AND(B:B &gt; TIME(6, 0, 0), B:B &lt;= TIME(18, 0, 0)), "Day", "Night")</f>
        <v>Night</v>
      </c>
      <c r="Z304">
        <f>COUNTIFS(D:D, "Military - U.S. Army", C:C, "Fort Myer, Virginia")</f>
        <v>1</v>
      </c>
    </row>
    <row r="305" spans="1:26" x14ac:dyDescent="0.2">
      <c r="A305">
        <v>12207</v>
      </c>
      <c r="C305" t="s">
        <v>1130</v>
      </c>
      <c r="D305" t="s">
        <v>1070</v>
      </c>
      <c r="F305" t="s">
        <v>1131</v>
      </c>
      <c r="I305">
        <v>1</v>
      </c>
      <c r="J305">
        <v>1</v>
      </c>
      <c r="K305">
        <v>0</v>
      </c>
      <c r="L305" t="s">
        <v>1132</v>
      </c>
      <c r="M305">
        <f>SUM(B305,C305)</f>
        <v>0</v>
      </c>
      <c r="N305" t="str">
        <f t="shared" si="8"/>
        <v>No</v>
      </c>
      <c r="O305">
        <f>COUNTIF(C:C,"&lt;0")</f>
        <v>0</v>
      </c>
      <c r="P305" t="e">
        <f>SUMIF(#REF!,"&gt;"&amp;AVERAGE(#REF!))</f>
        <v>#REF!</v>
      </c>
      <c r="Q305">
        <f t="shared" si="9"/>
        <v>27.565026697177728</v>
      </c>
      <c r="R305" t="str">
        <f>CONCATENATE("ID-",A305,"-",E305)</f>
        <v>ID-12207-</v>
      </c>
      <c r="S305">
        <f>INDEX(B:B,MATCH(A305,A:A,0))</f>
        <v>0</v>
      </c>
      <c r="T305" t="str">
        <f>IF(OR(B305&gt;0,C305&gt;0),"Acceptable","Check")</f>
        <v>Acceptable</v>
      </c>
      <c r="U305">
        <f>COUNTIF(D:D, "Military - U.S. Army")</f>
        <v>23</v>
      </c>
      <c r="V305">
        <f>AVERAGEIF(C:C,"Fort Myer, Virginia", I:I)</f>
        <v>2</v>
      </c>
      <c r="W305">
        <v>5</v>
      </c>
      <c r="X305" t="str">
        <f>IFERROR(VLOOKUP("FlightNumber", A:D, 4, FALSE), "Flight Not Found")</f>
        <v>Flight Not Found</v>
      </c>
      <c r="Y305" t="str" cm="1">
        <f t="array" ref="Y305">IF(AND(B:B &gt; TIME(6, 0, 0), B:B &lt;= TIME(18, 0, 0)), "Day", "Night")</f>
        <v>Night</v>
      </c>
      <c r="Z305">
        <f>COUNTIFS(D:D, "Military - U.S. Army", C:C, "Fort Myer, Virginia")</f>
        <v>1</v>
      </c>
    </row>
    <row r="306" spans="1:26" x14ac:dyDescent="0.2">
      <c r="A306">
        <v>12295</v>
      </c>
      <c r="C306" t="s">
        <v>1133</v>
      </c>
      <c r="D306" t="s">
        <v>849</v>
      </c>
      <c r="F306" t="s">
        <v>573</v>
      </c>
      <c r="G306" t="s">
        <v>1134</v>
      </c>
      <c r="H306" t="s">
        <v>1135</v>
      </c>
      <c r="I306">
        <v>5</v>
      </c>
      <c r="J306">
        <v>5</v>
      </c>
      <c r="K306">
        <v>0</v>
      </c>
      <c r="L306" t="s">
        <v>1136</v>
      </c>
      <c r="M306">
        <f>SUM(B306,C306)</f>
        <v>0</v>
      </c>
      <c r="N306" t="str">
        <f t="shared" si="8"/>
        <v>No</v>
      </c>
      <c r="O306">
        <f>COUNTIF(C:C,"&lt;0")</f>
        <v>0</v>
      </c>
      <c r="P306" t="e">
        <f>SUMIF(#REF!,"&gt;"&amp;AVERAGE(#REF!))</f>
        <v>#REF!</v>
      </c>
      <c r="Q306">
        <f t="shared" si="9"/>
        <v>27.565026697177728</v>
      </c>
      <c r="R306" t="str">
        <f>CONCATENATE("ID-",A306,"-",E306)</f>
        <v>ID-12295-</v>
      </c>
      <c r="S306">
        <f>INDEX(B:B,MATCH(A306,A:A,0))</f>
        <v>0</v>
      </c>
      <c r="T306" t="str">
        <f>IF(OR(B306&gt;0,C306&gt;0),"Acceptable","Check")</f>
        <v>Acceptable</v>
      </c>
      <c r="U306">
        <f>COUNTIF(D:D, "Military - U.S. Army")</f>
        <v>23</v>
      </c>
      <c r="V306">
        <f>AVERAGEIF(C:C,"Fort Myer, Virginia", I:I)</f>
        <v>2</v>
      </c>
      <c r="W306">
        <v>3</v>
      </c>
      <c r="X306" t="str">
        <f>IFERROR(VLOOKUP("FlightNumber", A:D, 4, FALSE), "Flight Not Found")</f>
        <v>Flight Not Found</v>
      </c>
      <c r="Y306" t="str" cm="1">
        <f t="array" ref="Y306">IF(AND(B:B &gt; TIME(6, 0, 0), B:B &lt;= TIME(18, 0, 0)), "Day", "Night")</f>
        <v>Night</v>
      </c>
      <c r="Z306">
        <f>COUNTIFS(D:D, "Military - U.S. Army", C:C, "Fort Myer, Virginia")</f>
        <v>1</v>
      </c>
    </row>
    <row r="307" spans="1:26" x14ac:dyDescent="0.2">
      <c r="A307">
        <v>12309</v>
      </c>
      <c r="C307" t="s">
        <v>1137</v>
      </c>
      <c r="D307" t="s">
        <v>1138</v>
      </c>
      <c r="F307" t="s">
        <v>1139</v>
      </c>
      <c r="G307" t="s">
        <v>1140</v>
      </c>
      <c r="I307">
        <v>8</v>
      </c>
      <c r="J307">
        <v>8</v>
      </c>
      <c r="K307">
        <v>0</v>
      </c>
      <c r="L307" t="s">
        <v>1141</v>
      </c>
      <c r="M307">
        <f>SUM(B307,C307)</f>
        <v>0</v>
      </c>
      <c r="N307" t="str">
        <f t="shared" si="8"/>
        <v>No</v>
      </c>
      <c r="O307">
        <f>COUNTIF(C:C,"&lt;0")</f>
        <v>0</v>
      </c>
      <c r="P307" t="e">
        <f>SUMIF(#REF!,"&gt;"&amp;AVERAGE(#REF!))</f>
        <v>#REF!</v>
      </c>
      <c r="Q307">
        <f t="shared" si="9"/>
        <v>27.565026697177728</v>
      </c>
      <c r="R307" t="str">
        <f>CONCATENATE("ID-",A307,"-",E307)</f>
        <v>ID-12309-</v>
      </c>
      <c r="S307">
        <f>INDEX(B:B,MATCH(A307,A:A,0))</f>
        <v>0</v>
      </c>
      <c r="T307" t="str">
        <f>IF(OR(B307&gt;0,C307&gt;0),"Acceptable","Check")</f>
        <v>Acceptable</v>
      </c>
      <c r="U307">
        <f>COUNTIF(D:D, "Military - U.S. Army")</f>
        <v>23</v>
      </c>
      <c r="V307">
        <f>AVERAGEIF(C:C,"Fort Myer, Virginia", I:I)</f>
        <v>2</v>
      </c>
      <c r="W307">
        <v>5</v>
      </c>
      <c r="X307" t="str">
        <f>IFERROR(VLOOKUP("FlightNumber", A:D, 4, FALSE), "Flight Not Found")</f>
        <v>Flight Not Found</v>
      </c>
      <c r="Y307" t="str" cm="1">
        <f t="array" ref="Y307">IF(AND(B:B &gt; TIME(6, 0, 0), B:B &lt;= TIME(18, 0, 0)), "Day", "Night")</f>
        <v>Night</v>
      </c>
      <c r="Z307">
        <f>COUNTIFS(D:D, "Military - U.S. Army", C:C, "Fort Myer, Virginia")</f>
        <v>1</v>
      </c>
    </row>
    <row r="308" spans="1:26" x14ac:dyDescent="0.2">
      <c r="A308">
        <v>12337</v>
      </c>
      <c r="B308" t="s">
        <v>1142</v>
      </c>
      <c r="C308" t="s">
        <v>1143</v>
      </c>
      <c r="D308" t="s">
        <v>1144</v>
      </c>
      <c r="E308" t="s">
        <v>522</v>
      </c>
      <c r="F308" t="s">
        <v>1145</v>
      </c>
      <c r="G308" t="s">
        <v>1146</v>
      </c>
      <c r="H308" t="s">
        <v>1147</v>
      </c>
      <c r="I308">
        <v>10</v>
      </c>
      <c r="J308">
        <v>10</v>
      </c>
      <c r="K308">
        <v>0</v>
      </c>
      <c r="L308" t="s">
        <v>1148</v>
      </c>
      <c r="M308">
        <f>SUM(B308,C308)</f>
        <v>0</v>
      </c>
      <c r="N308" t="str">
        <f t="shared" si="8"/>
        <v>No</v>
      </c>
      <c r="O308">
        <f>COUNTIF(C:C,"&lt;0")</f>
        <v>0</v>
      </c>
      <c r="P308" t="e">
        <f>SUMIF(#REF!,"&gt;"&amp;AVERAGE(#REF!))</f>
        <v>#REF!</v>
      </c>
      <c r="Q308">
        <f t="shared" si="9"/>
        <v>27.565026697177728</v>
      </c>
      <c r="R308" t="str">
        <f>CONCATENATE("ID-",A308,"-",E308)</f>
        <v>ID-12337-Cleveland - Chicago</v>
      </c>
      <c r="S308" t="str">
        <f>INDEX(B:B,MATCH(A308,A:A,0))</f>
        <v>21:00</v>
      </c>
      <c r="T308" t="str">
        <f>IF(OR(B308&gt;0,C308&gt;0),"Acceptable","Check")</f>
        <v>Acceptable</v>
      </c>
      <c r="U308">
        <f>COUNTIF(D:D, "Military - U.S. Army")</f>
        <v>23</v>
      </c>
      <c r="V308">
        <f>AVERAGEIF(C:C,"Fort Myer, Virginia", I:I)</f>
        <v>2</v>
      </c>
      <c r="W308">
        <v>1</v>
      </c>
      <c r="X308" t="str">
        <f>IFERROR(VLOOKUP("FlightNumber", A:D, 4, FALSE), "Flight Not Found")</f>
        <v>Flight Not Found</v>
      </c>
      <c r="Y308" t="str" cm="1">
        <f t="array" ref="Y308">IF(AND(B:B &gt; TIME(6, 0, 0), B:B &lt;= TIME(18, 0, 0)), "Day", "Night")</f>
        <v>Night</v>
      </c>
      <c r="Z308">
        <f>COUNTIFS(D:D, "Military - U.S. Army", C:C, "Fort Myer, Virginia")</f>
        <v>1</v>
      </c>
    </row>
    <row r="309" spans="1:26" x14ac:dyDescent="0.2">
      <c r="A309">
        <v>12358</v>
      </c>
      <c r="C309" t="s">
        <v>1149</v>
      </c>
      <c r="D309" t="s">
        <v>1150</v>
      </c>
      <c r="F309" t="s">
        <v>1151</v>
      </c>
      <c r="G309" t="s">
        <v>1152</v>
      </c>
      <c r="I309">
        <v>2</v>
      </c>
      <c r="J309">
        <v>2</v>
      </c>
      <c r="K309">
        <v>0</v>
      </c>
      <c r="M309">
        <f>SUM(B309,C309)</f>
        <v>0</v>
      </c>
      <c r="N309" t="str">
        <f t="shared" si="8"/>
        <v>No</v>
      </c>
      <c r="O309">
        <f>COUNTIF(C:C,"&lt;0")</f>
        <v>0</v>
      </c>
      <c r="P309" t="e">
        <f>SUMIF(#REF!,"&gt;"&amp;AVERAGE(#REF!))</f>
        <v>#REF!</v>
      </c>
      <c r="Q309">
        <f t="shared" si="9"/>
        <v>27.565026697177728</v>
      </c>
      <c r="R309" t="str">
        <f>CONCATENATE("ID-",A309,"-",E309)</f>
        <v>ID-12358-</v>
      </c>
      <c r="S309">
        <f>INDEX(B:B,MATCH(A309,A:A,0))</f>
        <v>0</v>
      </c>
      <c r="T309" t="str">
        <f>IF(OR(B309&gt;0,C309&gt;0),"Acceptable","Check")</f>
        <v>Acceptable</v>
      </c>
      <c r="U309">
        <f>COUNTIF(D:D, "Military - U.S. Army")</f>
        <v>23</v>
      </c>
      <c r="V309">
        <f>AVERAGEIF(C:C,"Fort Myer, Virginia", I:I)</f>
        <v>2</v>
      </c>
      <c r="W309">
        <v>1</v>
      </c>
      <c r="X309" t="str">
        <f>IFERROR(VLOOKUP("FlightNumber", A:D, 4, FALSE), "Flight Not Found")</f>
        <v>Flight Not Found</v>
      </c>
      <c r="Y309" t="str" cm="1">
        <f t="array" ref="Y309">IF(AND(B:B &gt; TIME(6, 0, 0), B:B &lt;= TIME(18, 0, 0)), "Day", "Night")</f>
        <v>Night</v>
      </c>
      <c r="Z309">
        <f>COUNTIFS(D:D, "Military - U.S. Army", C:C, "Fort Myer, Virginia")</f>
        <v>1</v>
      </c>
    </row>
    <row r="310" spans="1:26" x14ac:dyDescent="0.2">
      <c r="A310">
        <v>12367</v>
      </c>
      <c r="B310" t="s">
        <v>1153</v>
      </c>
      <c r="C310" t="s">
        <v>1011</v>
      </c>
      <c r="D310" t="s">
        <v>1144</v>
      </c>
      <c r="E310" t="s">
        <v>1154</v>
      </c>
      <c r="F310" t="s">
        <v>1155</v>
      </c>
      <c r="G310" t="s">
        <v>1156</v>
      </c>
      <c r="I310">
        <v>9</v>
      </c>
      <c r="J310">
        <v>4</v>
      </c>
      <c r="L310" t="s">
        <v>1157</v>
      </c>
      <c r="M310">
        <f>SUM(B310,C310)</f>
        <v>0</v>
      </c>
      <c r="N310" t="str">
        <f t="shared" si="8"/>
        <v>No</v>
      </c>
      <c r="O310">
        <f>COUNTIF(C:C,"&lt;0")</f>
        <v>0</v>
      </c>
      <c r="P310" t="e">
        <f>SUMIF(#REF!,"&gt;"&amp;AVERAGE(#REF!))</f>
        <v>#REF!</v>
      </c>
      <c r="Q310">
        <f t="shared" si="9"/>
        <v>27.565026697177728</v>
      </c>
      <c r="R310" t="str">
        <f>CONCATENATE("ID-",A310,"-",E310)</f>
        <v>ID-12367-Seattle, WA - Dallas, TX</v>
      </c>
      <c r="S310" t="str">
        <f>INDEX(B:B,MATCH(A310,A:A,0))</f>
        <v>22:35</v>
      </c>
      <c r="T310" t="str">
        <f>IF(OR(B310&gt;0,C310&gt;0),"Acceptable","Check")</f>
        <v>Acceptable</v>
      </c>
      <c r="U310">
        <f>COUNTIF(D:D, "Military - U.S. Army")</f>
        <v>23</v>
      </c>
      <c r="V310">
        <f>AVERAGEIF(C:C,"Fort Myer, Virginia", I:I)</f>
        <v>2</v>
      </c>
      <c r="W310">
        <v>5</v>
      </c>
      <c r="X310" t="str">
        <f>IFERROR(VLOOKUP("FlightNumber", A:D, 4, FALSE), "Flight Not Found")</f>
        <v>Flight Not Found</v>
      </c>
      <c r="Y310" t="str" cm="1">
        <f t="array" ref="Y310">IF(AND(B:B &gt; TIME(6, 0, 0), B:B &lt;= TIME(18, 0, 0)), "Day", "Night")</f>
        <v>Night</v>
      </c>
      <c r="Z310">
        <f>COUNTIFS(D:D, "Military - U.S. Army", C:C, "Fort Myer, Virginia")</f>
        <v>1</v>
      </c>
    </row>
    <row r="311" spans="1:26" x14ac:dyDescent="0.2">
      <c r="A311">
        <v>12368</v>
      </c>
      <c r="C311" t="s">
        <v>1158</v>
      </c>
      <c r="D311" t="s">
        <v>849</v>
      </c>
      <c r="F311" t="s">
        <v>1159</v>
      </c>
      <c r="G311" t="s">
        <v>1160</v>
      </c>
      <c r="I311">
        <v>1</v>
      </c>
      <c r="J311">
        <v>1</v>
      </c>
      <c r="K311">
        <v>0</v>
      </c>
      <c r="M311">
        <f>SUM(B311,C311)</f>
        <v>0</v>
      </c>
      <c r="N311" t="str">
        <f t="shared" si="8"/>
        <v>No</v>
      </c>
      <c r="O311">
        <f>COUNTIF(C:C,"&lt;0")</f>
        <v>0</v>
      </c>
      <c r="P311" t="e">
        <f>SUMIF(#REF!,"&gt;"&amp;AVERAGE(#REF!))</f>
        <v>#REF!</v>
      </c>
      <c r="Q311">
        <f t="shared" si="9"/>
        <v>27.565026697177728</v>
      </c>
      <c r="R311" t="str">
        <f>CONCATENATE("ID-",A311,"-",E311)</f>
        <v>ID-12368-</v>
      </c>
      <c r="S311">
        <f>INDEX(B:B,MATCH(A311,A:A,0))</f>
        <v>0</v>
      </c>
      <c r="T311" t="str">
        <f>IF(OR(B311&gt;0,C311&gt;0),"Acceptable","Check")</f>
        <v>Acceptable</v>
      </c>
      <c r="U311">
        <f>COUNTIF(D:D, "Military - U.S. Army")</f>
        <v>23</v>
      </c>
      <c r="V311">
        <f>AVERAGEIF(C:C,"Fort Myer, Virginia", I:I)</f>
        <v>2</v>
      </c>
      <c r="W311">
        <v>1</v>
      </c>
      <c r="X311" t="str">
        <f>IFERROR(VLOOKUP("FlightNumber", A:D, 4, FALSE), "Flight Not Found")</f>
        <v>Flight Not Found</v>
      </c>
      <c r="Y311" t="str" cm="1">
        <f t="array" ref="Y311">IF(AND(B:B &gt; TIME(6, 0, 0), B:B &lt;= TIME(18, 0, 0)), "Day", "Night")</f>
        <v>Night</v>
      </c>
      <c r="Z311">
        <f>COUNTIFS(D:D, "Military - U.S. Army", C:C, "Fort Myer, Virginia")</f>
        <v>1</v>
      </c>
    </row>
    <row r="312" spans="1:26" x14ac:dyDescent="0.2">
      <c r="A312">
        <v>12378</v>
      </c>
      <c r="C312" t="s">
        <v>939</v>
      </c>
      <c r="D312" t="s">
        <v>821</v>
      </c>
      <c r="E312" t="s">
        <v>1161</v>
      </c>
      <c r="F312" t="s">
        <v>1162</v>
      </c>
      <c r="I312">
        <v>8</v>
      </c>
      <c r="J312">
        <v>8</v>
      </c>
      <c r="L312" t="s">
        <v>1163</v>
      </c>
      <c r="M312">
        <f>SUM(B312,C312)</f>
        <v>0</v>
      </c>
      <c r="N312" t="str">
        <f t="shared" si="8"/>
        <v>No</v>
      </c>
      <c r="O312">
        <f>COUNTIF(C:C,"&lt;0")</f>
        <v>0</v>
      </c>
      <c r="P312" t="e">
        <f>SUMIF(#REF!,"&gt;"&amp;AVERAGE(#REF!))</f>
        <v>#REF!</v>
      </c>
      <c r="Q312">
        <f t="shared" si="9"/>
        <v>27.565026697177728</v>
      </c>
      <c r="R312" t="str">
        <f>CONCATENATE("ID-",A312,"-",E312)</f>
        <v>ID-12378-Canton - Shanghi</v>
      </c>
      <c r="S312">
        <f>INDEX(B:B,MATCH(A312,A:A,0))</f>
        <v>0</v>
      </c>
      <c r="T312" t="str">
        <f>IF(OR(B312&gt;0,C312&gt;0),"Acceptable","Check")</f>
        <v>Acceptable</v>
      </c>
      <c r="U312">
        <f>COUNTIF(D:D, "Military - U.S. Army")</f>
        <v>23</v>
      </c>
      <c r="V312">
        <f>AVERAGEIF(C:C,"Fort Myer, Virginia", I:I)</f>
        <v>2</v>
      </c>
      <c r="W312">
        <v>5</v>
      </c>
      <c r="X312" t="str">
        <f>IFERROR(VLOOKUP("FlightNumber", A:D, 4, FALSE), "Flight Not Found")</f>
        <v>Flight Not Found</v>
      </c>
      <c r="Y312" t="str" cm="1">
        <f t="array" ref="Y312">IF(AND(B:B &gt; TIME(6, 0, 0), B:B &lt;= TIME(18, 0, 0)), "Day", "Night")</f>
        <v>Night</v>
      </c>
      <c r="Z312">
        <f>COUNTIFS(D:D, "Military - U.S. Army", C:C, "Fort Myer, Virginia")</f>
        <v>1</v>
      </c>
    </row>
    <row r="313" spans="1:26" x14ac:dyDescent="0.2">
      <c r="A313">
        <v>12379</v>
      </c>
      <c r="B313" t="s">
        <v>1164</v>
      </c>
      <c r="C313" t="s">
        <v>1165</v>
      </c>
      <c r="D313" t="s">
        <v>1166</v>
      </c>
      <c r="E313" t="s">
        <v>30</v>
      </c>
      <c r="F313" t="s">
        <v>1167</v>
      </c>
      <c r="I313">
        <v>20</v>
      </c>
      <c r="J313">
        <v>14</v>
      </c>
      <c r="K313">
        <v>0</v>
      </c>
      <c r="L313" t="s">
        <v>1168</v>
      </c>
      <c r="M313">
        <f>SUM(B313,C313)</f>
        <v>0</v>
      </c>
      <c r="N313" t="str">
        <f t="shared" si="8"/>
        <v>No</v>
      </c>
      <c r="O313">
        <f>COUNTIF(C:C,"&lt;0")</f>
        <v>0</v>
      </c>
      <c r="P313" t="e">
        <f>SUMIF(#REF!,"&gt;"&amp;AVERAGE(#REF!))</f>
        <v>#REF!</v>
      </c>
      <c r="Q313">
        <f t="shared" si="9"/>
        <v>27.565026697177728</v>
      </c>
      <c r="R313" t="str">
        <f>CONCATENATE("ID-",A313,"-",E313)</f>
        <v>ID-12379-Test flight</v>
      </c>
      <c r="S313" t="str">
        <f>INDEX(B:B,MATCH(A313,A:A,0))</f>
        <v>15:00</v>
      </c>
      <c r="T313" t="str">
        <f>IF(OR(B313&gt;0,C313&gt;0),"Acceptable","Check")</f>
        <v>Acceptable</v>
      </c>
      <c r="U313">
        <f>COUNTIF(D:D, "Military - U.S. Army")</f>
        <v>23</v>
      </c>
      <c r="V313">
        <f>AVERAGEIF(C:C,"Fort Myer, Virginia", I:I)</f>
        <v>2</v>
      </c>
      <c r="W313">
        <v>8</v>
      </c>
      <c r="X313" t="str">
        <f>IFERROR(VLOOKUP("FlightNumber", A:D, 4, FALSE), "Flight Not Found")</f>
        <v>Flight Not Found</v>
      </c>
      <c r="Y313" t="str" cm="1">
        <f t="array" ref="Y313">IF(AND(B:B &gt; TIME(6, 0, 0), B:B &lt;= TIME(18, 0, 0)), "Day", "Night")</f>
        <v>Night</v>
      </c>
      <c r="Z313">
        <f>COUNTIFS(D:D, "Military - U.S. Army", C:C, "Fort Myer, Virginia")</f>
        <v>1</v>
      </c>
    </row>
    <row r="314" spans="1:26" x14ac:dyDescent="0.2">
      <c r="A314">
        <v>12382</v>
      </c>
      <c r="C314" t="s">
        <v>1169</v>
      </c>
      <c r="D314" t="s">
        <v>434</v>
      </c>
      <c r="F314" t="s">
        <v>1155</v>
      </c>
      <c r="G314" t="s">
        <v>1170</v>
      </c>
      <c r="I314">
        <v>2</v>
      </c>
      <c r="J314">
        <v>2</v>
      </c>
      <c r="K314">
        <v>0</v>
      </c>
      <c r="M314">
        <f>SUM(B314,C314)</f>
        <v>0</v>
      </c>
      <c r="N314" t="str">
        <f t="shared" si="8"/>
        <v>No</v>
      </c>
      <c r="O314">
        <f>COUNTIF(C:C,"&lt;0")</f>
        <v>0</v>
      </c>
      <c r="P314" t="e">
        <f>SUMIF(#REF!,"&gt;"&amp;AVERAGE(#REF!))</f>
        <v>#REF!</v>
      </c>
      <c r="Q314">
        <f t="shared" si="9"/>
        <v>27.565026697177728</v>
      </c>
      <c r="R314" t="str">
        <f>CONCATENATE("ID-",A314,"-",E314)</f>
        <v>ID-12382-</v>
      </c>
      <c r="S314">
        <f>INDEX(B:B,MATCH(A314,A:A,0))</f>
        <v>0</v>
      </c>
      <c r="T314" t="str">
        <f>IF(OR(B314&gt;0,C314&gt;0),"Acceptable","Check")</f>
        <v>Acceptable</v>
      </c>
      <c r="U314">
        <f>COUNTIF(D:D, "Military - U.S. Army")</f>
        <v>23</v>
      </c>
      <c r="V314">
        <f>AVERAGEIF(C:C,"Fort Myer, Virginia", I:I)</f>
        <v>2</v>
      </c>
      <c r="W314">
        <v>5</v>
      </c>
      <c r="X314" t="str">
        <f>IFERROR(VLOOKUP("FlightNumber", A:D, 4, FALSE), "Flight Not Found")</f>
        <v>Flight Not Found</v>
      </c>
      <c r="Y314" t="str" cm="1">
        <f t="array" ref="Y314">IF(AND(B:B &gt; TIME(6, 0, 0), B:B &lt;= TIME(18, 0, 0)), "Day", "Night")</f>
        <v>Night</v>
      </c>
      <c r="Z314">
        <f>COUNTIFS(D:D, "Military - U.S. Army", C:C, "Fort Myer, Virginia")</f>
        <v>1</v>
      </c>
    </row>
    <row r="315" spans="1:26" x14ac:dyDescent="0.2">
      <c r="A315">
        <v>12399</v>
      </c>
      <c r="C315" t="s">
        <v>1171</v>
      </c>
      <c r="D315" t="s">
        <v>347</v>
      </c>
      <c r="E315" t="s">
        <v>1172</v>
      </c>
      <c r="F315" t="s">
        <v>1173</v>
      </c>
      <c r="G315" t="s">
        <v>1174</v>
      </c>
      <c r="H315" t="s">
        <v>1175</v>
      </c>
      <c r="I315">
        <v>8</v>
      </c>
      <c r="J315">
        <v>7</v>
      </c>
      <c r="K315">
        <v>0</v>
      </c>
      <c r="L315" t="s">
        <v>1176</v>
      </c>
      <c r="M315">
        <f>SUM(B315,C315)</f>
        <v>0</v>
      </c>
      <c r="N315" t="str">
        <f t="shared" si="8"/>
        <v>No</v>
      </c>
      <c r="O315">
        <f>COUNTIF(C:C,"&lt;0")</f>
        <v>0</v>
      </c>
      <c r="P315" t="e">
        <f>SUMIF(#REF!,"&gt;"&amp;AVERAGE(#REF!))</f>
        <v>#REF!</v>
      </c>
      <c r="Q315">
        <f t="shared" si="9"/>
        <v>27.565026697177728</v>
      </c>
      <c r="R315" t="str">
        <f>CONCATENATE("ID-",A315,"-",E315)</f>
        <v>ID-12399-Berlin - Hamburg</v>
      </c>
      <c r="S315">
        <f>INDEX(B:B,MATCH(A315,A:A,0))</f>
        <v>0</v>
      </c>
      <c r="T315" t="str">
        <f>IF(OR(B315&gt;0,C315&gt;0),"Acceptable","Check")</f>
        <v>Acceptable</v>
      </c>
      <c r="U315">
        <f>COUNTIF(D:D, "Military - U.S. Army")</f>
        <v>23</v>
      </c>
      <c r="V315">
        <f>AVERAGEIF(C:C,"Fort Myer, Virginia", I:I)</f>
        <v>2</v>
      </c>
      <c r="W315">
        <v>1</v>
      </c>
      <c r="X315" t="str">
        <f>IFERROR(VLOOKUP("FlightNumber", A:D, 4, FALSE), "Flight Not Found")</f>
        <v>Flight Not Found</v>
      </c>
      <c r="Y315" t="str" cm="1">
        <f t="array" ref="Y315">IF(AND(B:B &gt; TIME(6, 0, 0), B:B &lt;= TIME(18, 0, 0)), "Day", "Night")</f>
        <v>Night</v>
      </c>
      <c r="Z315">
        <f>COUNTIFS(D:D, "Military - U.S. Army", C:C, "Fort Myer, Virginia")</f>
        <v>1</v>
      </c>
    </row>
    <row r="316" spans="1:26" x14ac:dyDescent="0.2">
      <c r="A316">
        <v>12402</v>
      </c>
      <c r="C316" t="s">
        <v>1177</v>
      </c>
      <c r="D316" t="s">
        <v>934</v>
      </c>
      <c r="F316" t="s">
        <v>868</v>
      </c>
      <c r="G316" t="s">
        <v>1178</v>
      </c>
      <c r="H316" t="s">
        <v>1179</v>
      </c>
      <c r="I316">
        <v>6</v>
      </c>
      <c r="J316">
        <v>4</v>
      </c>
      <c r="K316">
        <v>0</v>
      </c>
      <c r="M316">
        <f>SUM(B316,C316)</f>
        <v>0</v>
      </c>
      <c r="N316" t="str">
        <f t="shared" si="8"/>
        <v>No</v>
      </c>
      <c r="O316">
        <f>COUNTIF(C:C,"&lt;0")</f>
        <v>0</v>
      </c>
      <c r="P316" t="e">
        <f>SUMIF(#REF!,"&gt;"&amp;AVERAGE(#REF!))</f>
        <v>#REF!</v>
      </c>
      <c r="Q316">
        <f t="shared" si="9"/>
        <v>27.565026697177728</v>
      </c>
      <c r="R316" t="str">
        <f>CONCATENATE("ID-",A316,"-",E316)</f>
        <v>ID-12402-</v>
      </c>
      <c r="S316">
        <f>INDEX(B:B,MATCH(A316,A:A,0))</f>
        <v>0</v>
      </c>
      <c r="T316" t="str">
        <f>IF(OR(B316&gt;0,C316&gt;0),"Acceptable","Check")</f>
        <v>Acceptable</v>
      </c>
      <c r="U316">
        <f>COUNTIF(D:D, "Military - U.S. Army")</f>
        <v>23</v>
      </c>
      <c r="V316">
        <f>AVERAGEIF(C:C,"Fort Myer, Virginia", I:I)</f>
        <v>2</v>
      </c>
      <c r="W316">
        <v>1</v>
      </c>
      <c r="X316" t="str">
        <f>IFERROR(VLOOKUP("FlightNumber", A:D, 4, FALSE), "Flight Not Found")</f>
        <v>Flight Not Found</v>
      </c>
      <c r="Y316" t="str" cm="1">
        <f t="array" ref="Y316">IF(AND(B:B &gt; TIME(6, 0, 0), B:B &lt;= TIME(18, 0, 0)), "Day", "Night")</f>
        <v>Night</v>
      </c>
      <c r="Z316">
        <f>COUNTIFS(D:D, "Military - U.S. Army", C:C, "Fort Myer, Virginia")</f>
        <v>1</v>
      </c>
    </row>
    <row r="317" spans="1:26" x14ac:dyDescent="0.2">
      <c r="A317">
        <v>12418</v>
      </c>
      <c r="C317" t="s">
        <v>1180</v>
      </c>
      <c r="D317" t="s">
        <v>298</v>
      </c>
      <c r="E317" t="s">
        <v>1181</v>
      </c>
      <c r="F317" t="s">
        <v>843</v>
      </c>
      <c r="G317" t="s">
        <v>1182</v>
      </c>
      <c r="H317" t="s">
        <v>1183</v>
      </c>
      <c r="I317">
        <v>10</v>
      </c>
      <c r="J317">
        <v>10</v>
      </c>
      <c r="K317">
        <v>0</v>
      </c>
      <c r="L317" t="s">
        <v>1184</v>
      </c>
      <c r="M317">
        <f>SUM(B317,C317)</f>
        <v>0</v>
      </c>
      <c r="N317" t="str">
        <f t="shared" si="8"/>
        <v>No</v>
      </c>
      <c r="O317">
        <f>COUNTIF(C:C,"&lt;0")</f>
        <v>0</v>
      </c>
      <c r="P317" t="e">
        <f>SUMIF(#REF!,"&gt;"&amp;AVERAGE(#REF!))</f>
        <v>#REF!</v>
      </c>
      <c r="Q317">
        <f t="shared" si="9"/>
        <v>27.565026697177728</v>
      </c>
      <c r="R317" t="str">
        <f>CONCATENATE("ID-",A317,"-",E317)</f>
        <v>ID-12418-Brussels, Belgium - Croydon, England</v>
      </c>
      <c r="S317">
        <f>INDEX(B:B,MATCH(A317,A:A,0))</f>
        <v>0</v>
      </c>
      <c r="T317" t="str">
        <f>IF(OR(B317&gt;0,C317&gt;0),"Acceptable","Check")</f>
        <v>Acceptable</v>
      </c>
      <c r="U317">
        <f>COUNTIF(D:D, "Military - U.S. Army")</f>
        <v>23</v>
      </c>
      <c r="V317">
        <f>AVERAGEIF(C:C,"Fort Myer, Virginia", I:I)</f>
        <v>2</v>
      </c>
      <c r="W317">
        <v>1</v>
      </c>
      <c r="X317" t="str">
        <f>IFERROR(VLOOKUP("FlightNumber", A:D, 4, FALSE), "Flight Not Found")</f>
        <v>Flight Not Found</v>
      </c>
      <c r="Y317" t="str" cm="1">
        <f t="array" ref="Y317">IF(AND(B:B &gt; TIME(6, 0, 0), B:B &lt;= TIME(18, 0, 0)), "Day", "Night")</f>
        <v>Night</v>
      </c>
      <c r="Z317">
        <f>COUNTIFS(D:D, "Military - U.S. Army", C:C, "Fort Myer, Virginia")</f>
        <v>1</v>
      </c>
    </row>
    <row r="318" spans="1:26" x14ac:dyDescent="0.2">
      <c r="A318">
        <v>12434</v>
      </c>
      <c r="B318" t="s">
        <v>1185</v>
      </c>
      <c r="C318" t="s">
        <v>1186</v>
      </c>
      <c r="D318" t="s">
        <v>1150</v>
      </c>
      <c r="E318" t="s">
        <v>1187</v>
      </c>
      <c r="F318" t="s">
        <v>1188</v>
      </c>
      <c r="G318" t="s">
        <v>1189</v>
      </c>
      <c r="H318" t="s">
        <v>1190</v>
      </c>
      <c r="I318">
        <v>14</v>
      </c>
      <c r="J318">
        <v>14</v>
      </c>
      <c r="K318">
        <v>0</v>
      </c>
      <c r="L318" t="s">
        <v>1191</v>
      </c>
      <c r="M318">
        <f>SUM(B318,C318)</f>
        <v>0</v>
      </c>
      <c r="N318" t="str">
        <f t="shared" si="8"/>
        <v>No</v>
      </c>
      <c r="O318">
        <f>COUNTIF(C:C,"&lt;0")</f>
        <v>0</v>
      </c>
      <c r="P318" t="e">
        <f>SUMIF(#REF!,"&gt;"&amp;AVERAGE(#REF!))</f>
        <v>#REF!</v>
      </c>
      <c r="Q318">
        <f t="shared" si="9"/>
        <v>27.565026697177728</v>
      </c>
      <c r="R318" t="str">
        <f>CONCATENATE("ID-",A318,"-",E318)</f>
        <v>ID-12434-Saigon - Paris</v>
      </c>
      <c r="S318" t="str">
        <f>INDEX(B:B,MATCH(A318,A:A,0))</f>
        <v>18:15</v>
      </c>
      <c r="T318" t="str">
        <f>IF(OR(B318&gt;0,C318&gt;0),"Acceptable","Check")</f>
        <v>Acceptable</v>
      </c>
      <c r="U318">
        <f>COUNTIF(D:D, "Military - U.S. Army")</f>
        <v>23</v>
      </c>
      <c r="V318">
        <f>AVERAGEIF(C:C,"Fort Myer, Virginia", I:I)</f>
        <v>2</v>
      </c>
      <c r="W318">
        <v>1</v>
      </c>
      <c r="X318" t="str">
        <f>IFERROR(VLOOKUP("FlightNumber", A:D, 4, FALSE), "Flight Not Found")</f>
        <v>Flight Not Found</v>
      </c>
      <c r="Y318" t="str" cm="1">
        <f t="array" ref="Y318">IF(AND(B:B &gt; TIME(6, 0, 0), B:B &lt;= TIME(18, 0, 0)), "Day", "Night")</f>
        <v>Night</v>
      </c>
      <c r="Z318">
        <f>COUNTIFS(D:D, "Military - U.S. Army", C:C, "Fort Myer, Virginia")</f>
        <v>1</v>
      </c>
    </row>
    <row r="319" spans="1:26" x14ac:dyDescent="0.2">
      <c r="A319">
        <v>12439</v>
      </c>
      <c r="C319" t="s">
        <v>1192</v>
      </c>
      <c r="D319" t="s">
        <v>1150</v>
      </c>
      <c r="F319" t="s">
        <v>1193</v>
      </c>
      <c r="G319" t="s">
        <v>1194</v>
      </c>
      <c r="I319">
        <v>2</v>
      </c>
      <c r="J319">
        <v>2</v>
      </c>
      <c r="K319">
        <v>0</v>
      </c>
      <c r="M319">
        <f>SUM(B319,C319)</f>
        <v>0</v>
      </c>
      <c r="N319" t="str">
        <f t="shared" si="8"/>
        <v>No</v>
      </c>
      <c r="O319">
        <f>COUNTIF(C:C,"&lt;0")</f>
        <v>0</v>
      </c>
      <c r="P319" t="e">
        <f>SUMIF(#REF!,"&gt;"&amp;AVERAGE(#REF!))</f>
        <v>#REF!</v>
      </c>
      <c r="Q319">
        <f t="shared" si="9"/>
        <v>27.565026697177728</v>
      </c>
      <c r="R319" t="str">
        <f>CONCATENATE("ID-",A319,"-",E319)</f>
        <v>ID-12439-</v>
      </c>
      <c r="S319">
        <f>INDEX(B:B,MATCH(A319,A:A,0))</f>
        <v>0</v>
      </c>
      <c r="T319" t="str">
        <f>IF(OR(B319&gt;0,C319&gt;0),"Acceptable","Check")</f>
        <v>Acceptable</v>
      </c>
      <c r="U319">
        <f>COUNTIF(D:D, "Military - U.S. Army")</f>
        <v>23</v>
      </c>
      <c r="V319">
        <f>AVERAGEIF(C:C,"Fort Myer, Virginia", I:I)</f>
        <v>2</v>
      </c>
      <c r="W319">
        <v>2</v>
      </c>
      <c r="X319" t="str">
        <f>IFERROR(VLOOKUP("FlightNumber", A:D, 4, FALSE), "Flight Not Found")</f>
        <v>Flight Not Found</v>
      </c>
      <c r="Y319" t="str" cm="1">
        <f t="array" ref="Y319">IF(AND(B:B &gt; TIME(6, 0, 0), B:B &lt;= TIME(18, 0, 0)), "Day", "Night")</f>
        <v>Night</v>
      </c>
      <c r="Z319">
        <f>COUNTIFS(D:D, "Military - U.S. Army", C:C, "Fort Myer, Virginia")</f>
        <v>1</v>
      </c>
    </row>
    <row r="320" spans="1:26" x14ac:dyDescent="0.2">
      <c r="A320">
        <v>12473</v>
      </c>
      <c r="B320" t="s">
        <v>991</v>
      </c>
      <c r="C320" t="s">
        <v>1195</v>
      </c>
      <c r="D320" t="s">
        <v>1196</v>
      </c>
      <c r="E320" t="s">
        <v>1197</v>
      </c>
      <c r="F320" t="s">
        <v>1155</v>
      </c>
      <c r="G320" t="s">
        <v>1198</v>
      </c>
      <c r="H320" t="s">
        <v>1199</v>
      </c>
      <c r="I320">
        <v>8</v>
      </c>
      <c r="J320">
        <v>8</v>
      </c>
      <c r="K320">
        <v>0</v>
      </c>
      <c r="L320" t="s">
        <v>1200</v>
      </c>
      <c r="M320">
        <f>SUM(B320,C320)</f>
        <v>0</v>
      </c>
      <c r="N320" t="str">
        <f t="shared" si="8"/>
        <v>No</v>
      </c>
      <c r="O320">
        <f>COUNTIF(C:C,"&lt;0")</f>
        <v>0</v>
      </c>
      <c r="P320" t="e">
        <f>SUMIF(#REF!,"&gt;"&amp;AVERAGE(#REF!))</f>
        <v>#REF!</v>
      </c>
      <c r="Q320">
        <f t="shared" si="9"/>
        <v>27.565026697177728</v>
      </c>
      <c r="R320" t="str">
        <f>CONCATENATE("ID-",A320,"-",E320)</f>
        <v>ID-12473-Salt Lake City - Cheyenne</v>
      </c>
      <c r="S320" t="str">
        <f>INDEX(B:B,MATCH(A320,A:A,0))</f>
        <v>02:00</v>
      </c>
      <c r="T320" t="str">
        <f>IF(OR(B320&gt;0,C320&gt;0),"Acceptable","Check")</f>
        <v>Acceptable</v>
      </c>
      <c r="U320">
        <f>COUNTIF(D:D, "Military - U.S. Army")</f>
        <v>23</v>
      </c>
      <c r="V320">
        <f>AVERAGEIF(C:C,"Fort Myer, Virginia", I:I)</f>
        <v>2</v>
      </c>
      <c r="W320">
        <v>1</v>
      </c>
      <c r="X320" t="str">
        <f>IFERROR(VLOOKUP("FlightNumber", A:D, 4, FALSE), "Flight Not Found")</f>
        <v>Flight Not Found</v>
      </c>
      <c r="Y320" t="str" cm="1">
        <f t="array" ref="Y320">IF(AND(B:B &gt; TIME(6, 0, 0), B:B &lt;= TIME(18, 0, 0)), "Day", "Night")</f>
        <v>Night</v>
      </c>
      <c r="Z320">
        <f>COUNTIFS(D:D, "Military - U.S. Army", C:C, "Fort Myer, Virginia")</f>
        <v>1</v>
      </c>
    </row>
    <row r="321" spans="1:26" x14ac:dyDescent="0.2">
      <c r="A321">
        <v>12476</v>
      </c>
      <c r="C321" t="s">
        <v>1201</v>
      </c>
      <c r="D321" t="s">
        <v>1150</v>
      </c>
      <c r="F321" t="s">
        <v>1202</v>
      </c>
      <c r="G321" t="s">
        <v>1203</v>
      </c>
      <c r="H321" t="s">
        <v>1204</v>
      </c>
      <c r="I321">
        <v>6</v>
      </c>
      <c r="J321">
        <v>1</v>
      </c>
      <c r="K321">
        <v>0</v>
      </c>
      <c r="M321">
        <f>SUM(B321,C321)</f>
        <v>0</v>
      </c>
      <c r="N321" t="str">
        <f t="shared" si="8"/>
        <v>No</v>
      </c>
      <c r="O321">
        <f>COUNTIF(C:C,"&lt;0")</f>
        <v>0</v>
      </c>
      <c r="P321" t="e">
        <f>SUMIF(#REF!,"&gt;"&amp;AVERAGE(#REF!))</f>
        <v>#REF!</v>
      </c>
      <c r="Q321">
        <f t="shared" si="9"/>
        <v>27.565026697177728</v>
      </c>
      <c r="R321" t="str">
        <f>CONCATENATE("ID-",A321,"-",E321)</f>
        <v>ID-12476-</v>
      </c>
      <c r="S321">
        <f>INDEX(B:B,MATCH(A321,A:A,0))</f>
        <v>0</v>
      </c>
      <c r="T321" t="str">
        <f>IF(OR(B321&gt;0,C321&gt;0),"Acceptable","Check")</f>
        <v>Acceptable</v>
      </c>
      <c r="U321">
        <f>COUNTIF(D:D, "Military - U.S. Army")</f>
        <v>23</v>
      </c>
      <c r="V321">
        <f>AVERAGEIF(C:C,"Fort Myer, Virginia", I:I)</f>
        <v>2</v>
      </c>
      <c r="W321">
        <v>1</v>
      </c>
      <c r="X321" t="str">
        <f>IFERROR(VLOOKUP("FlightNumber", A:D, 4, FALSE), "Flight Not Found")</f>
        <v>Flight Not Found</v>
      </c>
      <c r="Y321" t="str" cm="1">
        <f t="array" ref="Y321">IF(AND(B:B &gt; TIME(6, 0, 0), B:B &lt;= TIME(18, 0, 0)), "Day", "Night")</f>
        <v>Night</v>
      </c>
      <c r="Z321">
        <f>COUNTIFS(D:D, "Military - U.S. Army", C:C, "Fort Myer, Virginia")</f>
        <v>1</v>
      </c>
    </row>
    <row r="322" spans="1:26" x14ac:dyDescent="0.2">
      <c r="A322">
        <v>12484</v>
      </c>
      <c r="C322" t="s">
        <v>1205</v>
      </c>
      <c r="D322" t="s">
        <v>902</v>
      </c>
      <c r="E322" t="s">
        <v>1206</v>
      </c>
      <c r="F322" t="s">
        <v>963</v>
      </c>
      <c r="G322" t="s">
        <v>1207</v>
      </c>
      <c r="H322" t="s">
        <v>1208</v>
      </c>
      <c r="I322">
        <v>4</v>
      </c>
      <c r="J322">
        <v>4</v>
      </c>
      <c r="K322">
        <v>0</v>
      </c>
      <c r="L322" t="s">
        <v>1209</v>
      </c>
      <c r="M322">
        <f>SUM(B322,C322)</f>
        <v>0</v>
      </c>
      <c r="N322" t="str">
        <f t="shared" ref="N322:N385" si="10">IF(E322="good","Yes","No")</f>
        <v>No</v>
      </c>
      <c r="O322">
        <f>COUNTIF(C:C,"&lt;0")</f>
        <v>0</v>
      </c>
      <c r="P322" t="e">
        <f>SUMIF(#REF!,"&gt;"&amp;AVERAGE(#REF!))</f>
        <v>#REF!</v>
      </c>
      <c r="Q322">
        <f t="shared" si="9"/>
        <v>27.565026697177728</v>
      </c>
      <c r="R322" t="str">
        <f>CONCATENATE("ID-",A322,"-",E322)</f>
        <v>ID-12484-St. Louis, MO - Chicago, IL</v>
      </c>
      <c r="S322">
        <f>INDEX(B:B,MATCH(A322,A:A,0))</f>
        <v>0</v>
      </c>
      <c r="T322" t="str">
        <f>IF(OR(B322&gt;0,C322&gt;0),"Acceptable","Check")</f>
        <v>Acceptable</v>
      </c>
      <c r="U322">
        <f>COUNTIF(D:D, "Military - U.S. Army")</f>
        <v>23</v>
      </c>
      <c r="V322">
        <f>AVERAGEIF(C:C,"Fort Myer, Virginia", I:I)</f>
        <v>2</v>
      </c>
      <c r="W322">
        <v>1</v>
      </c>
      <c r="X322" t="str">
        <f>IFERROR(VLOOKUP("FlightNumber", A:D, 4, FALSE), "Flight Not Found")</f>
        <v>Flight Not Found</v>
      </c>
      <c r="Y322" t="str" cm="1">
        <f t="array" ref="Y322">IF(AND(B:B &gt; TIME(6, 0, 0), B:B &lt;= TIME(18, 0, 0)), "Day", "Night")</f>
        <v>Night</v>
      </c>
      <c r="Z322">
        <f>COUNTIFS(D:D, "Military - U.S. Army", C:C, "Fort Myer, Virginia")</f>
        <v>1</v>
      </c>
    </row>
    <row r="323" spans="1:26" x14ac:dyDescent="0.2">
      <c r="A323">
        <v>12488</v>
      </c>
      <c r="C323" t="s">
        <v>1210</v>
      </c>
      <c r="D323" t="s">
        <v>1211</v>
      </c>
      <c r="E323" t="s">
        <v>1212</v>
      </c>
      <c r="F323" t="s">
        <v>1213</v>
      </c>
      <c r="G323" t="s">
        <v>1214</v>
      </c>
      <c r="I323">
        <v>6</v>
      </c>
      <c r="J323">
        <v>5</v>
      </c>
      <c r="K323">
        <v>0</v>
      </c>
      <c r="L323" t="s">
        <v>1215</v>
      </c>
      <c r="M323">
        <f>SUM(B323,C323)</f>
        <v>0</v>
      </c>
      <c r="N323" t="str">
        <f t="shared" si="10"/>
        <v>No</v>
      </c>
      <c r="O323">
        <f>COUNTIF(C:C,"&lt;0")</f>
        <v>0</v>
      </c>
      <c r="P323" t="e">
        <f>SUMIF(#REF!,"&gt;"&amp;AVERAGE(#REF!))</f>
        <v>#REF!</v>
      </c>
      <c r="Q323">
        <f t="shared" ref="Q323:Q386" si="11">AVERAGEIF(I:I,"&gt;0")</f>
        <v>27.565026697177728</v>
      </c>
      <c r="R323" t="str">
        <f>CONCATENATE("ID-",A323,"-",E323)</f>
        <v>ID-12488-Quiddo - Cartago</v>
      </c>
      <c r="S323">
        <f>INDEX(B:B,MATCH(A323,A:A,0))</f>
        <v>0</v>
      </c>
      <c r="T323" t="str">
        <f>IF(OR(B323&gt;0,C323&gt;0),"Acceptable","Check")</f>
        <v>Acceptable</v>
      </c>
      <c r="U323">
        <f>COUNTIF(D:D, "Military - U.S. Army")</f>
        <v>23</v>
      </c>
      <c r="V323">
        <f>AVERAGEIF(C:C,"Fort Myer, Virginia", I:I)</f>
        <v>2</v>
      </c>
      <c r="W323">
        <v>1</v>
      </c>
      <c r="X323" t="str">
        <f>IFERROR(VLOOKUP("FlightNumber", A:D, 4, FALSE), "Flight Not Found")</f>
        <v>Flight Not Found</v>
      </c>
      <c r="Y323" t="str" cm="1">
        <f t="array" ref="Y323">IF(AND(B:B &gt; TIME(6, 0, 0), B:B &lt;= TIME(18, 0, 0)), "Day", "Night")</f>
        <v>Night</v>
      </c>
      <c r="Z323">
        <f>COUNTIFS(D:D, "Military - U.S. Army", C:C, "Fort Myer, Virginia")</f>
        <v>1</v>
      </c>
    </row>
    <row r="324" spans="1:26" x14ac:dyDescent="0.2">
      <c r="A324">
        <v>12500</v>
      </c>
      <c r="C324" t="s">
        <v>1216</v>
      </c>
      <c r="D324" t="s">
        <v>1217</v>
      </c>
      <c r="F324" t="s">
        <v>1218</v>
      </c>
      <c r="G324" t="s">
        <v>1219</v>
      </c>
      <c r="H324" t="s">
        <v>1220</v>
      </c>
      <c r="I324">
        <v>15</v>
      </c>
      <c r="J324">
        <v>3</v>
      </c>
      <c r="K324">
        <v>0</v>
      </c>
      <c r="L324" t="s">
        <v>1221</v>
      </c>
      <c r="M324">
        <f>SUM(B324,C324)</f>
        <v>0</v>
      </c>
      <c r="N324" t="str">
        <f t="shared" si="10"/>
        <v>No</v>
      </c>
      <c r="O324">
        <f>COUNTIF(C:C,"&lt;0")</f>
        <v>0</v>
      </c>
      <c r="P324" t="e">
        <f>SUMIF(#REF!,"&gt;"&amp;AVERAGE(#REF!))</f>
        <v>#REF!</v>
      </c>
      <c r="Q324">
        <f t="shared" si="11"/>
        <v>27.565026697177728</v>
      </c>
      <c r="R324" t="str">
        <f>CONCATENATE("ID-",A324,"-",E324)</f>
        <v>ID-12500-</v>
      </c>
      <c r="S324">
        <f>INDEX(B:B,MATCH(A324,A:A,0))</f>
        <v>0</v>
      </c>
      <c r="T324" t="str">
        <f>IF(OR(B324&gt;0,C324&gt;0),"Acceptable","Check")</f>
        <v>Acceptable</v>
      </c>
      <c r="U324">
        <f>COUNTIF(D:D, "Military - U.S. Army")</f>
        <v>23</v>
      </c>
      <c r="V324">
        <f>AVERAGEIF(C:C,"Fort Myer, Virginia", I:I)</f>
        <v>2</v>
      </c>
      <c r="W324">
        <v>1</v>
      </c>
      <c r="X324" t="str">
        <f>IFERROR(VLOOKUP("FlightNumber", A:D, 4, FALSE), "Flight Not Found")</f>
        <v>Flight Not Found</v>
      </c>
      <c r="Y324" t="str" cm="1">
        <f t="array" ref="Y324">IF(AND(B:B &gt; TIME(6, 0, 0), B:B &lt;= TIME(18, 0, 0)), "Day", "Night")</f>
        <v>Night</v>
      </c>
      <c r="Z324">
        <f>COUNTIFS(D:D, "Military - U.S. Army", C:C, "Fort Myer, Virginia")</f>
        <v>1</v>
      </c>
    </row>
    <row r="325" spans="1:26" x14ac:dyDescent="0.2">
      <c r="A325">
        <v>12519</v>
      </c>
      <c r="C325" t="s">
        <v>1222</v>
      </c>
      <c r="D325" t="s">
        <v>821</v>
      </c>
      <c r="F325" t="s">
        <v>1223</v>
      </c>
      <c r="G325" t="s">
        <v>1224</v>
      </c>
      <c r="I325">
        <v>3</v>
      </c>
      <c r="J325">
        <v>3</v>
      </c>
      <c r="K325">
        <v>0</v>
      </c>
      <c r="M325">
        <f>SUM(B325,C325)</f>
        <v>0</v>
      </c>
      <c r="N325" t="str">
        <f t="shared" si="10"/>
        <v>No</v>
      </c>
      <c r="O325">
        <f>COUNTIF(C:C,"&lt;0")</f>
        <v>0</v>
      </c>
      <c r="P325" t="e">
        <f>SUMIF(#REF!,"&gt;"&amp;AVERAGE(#REF!))</f>
        <v>#REF!</v>
      </c>
      <c r="Q325">
        <f t="shared" si="11"/>
        <v>27.565026697177728</v>
      </c>
      <c r="R325" t="str">
        <f>CONCATENATE("ID-",A325,"-",E325)</f>
        <v>ID-12519-</v>
      </c>
      <c r="S325">
        <f>INDEX(B:B,MATCH(A325,A:A,0))</f>
        <v>0</v>
      </c>
      <c r="T325" t="str">
        <f>IF(OR(B325&gt;0,C325&gt;0),"Acceptable","Check")</f>
        <v>Acceptable</v>
      </c>
      <c r="U325">
        <f>COUNTIF(D:D, "Military - U.S. Army")</f>
        <v>23</v>
      </c>
      <c r="V325">
        <f>AVERAGEIF(C:C,"Fort Myer, Virginia", I:I)</f>
        <v>2</v>
      </c>
      <c r="W325">
        <v>1</v>
      </c>
      <c r="X325" t="str">
        <f>IFERROR(VLOOKUP("FlightNumber", A:D, 4, FALSE), "Flight Not Found")</f>
        <v>Flight Not Found</v>
      </c>
      <c r="Y325" t="str" cm="1">
        <f t="array" ref="Y325">IF(AND(B:B &gt; TIME(6, 0, 0), B:B &lt;= TIME(18, 0, 0)), "Day", "Night")</f>
        <v>Night</v>
      </c>
      <c r="Z325">
        <f>COUNTIFS(D:D, "Military - U.S. Army", C:C, "Fort Myer, Virginia")</f>
        <v>1</v>
      </c>
    </row>
    <row r="326" spans="1:26" x14ac:dyDescent="0.2">
      <c r="A326">
        <v>12548</v>
      </c>
      <c r="C326" t="s">
        <v>117</v>
      </c>
      <c r="D326" t="s">
        <v>1150</v>
      </c>
      <c r="E326" t="s">
        <v>1225</v>
      </c>
      <c r="F326" t="s">
        <v>1226</v>
      </c>
      <c r="G326" t="s">
        <v>1227</v>
      </c>
      <c r="H326" t="s">
        <v>1228</v>
      </c>
      <c r="I326">
        <v>6</v>
      </c>
      <c r="J326">
        <v>6</v>
      </c>
      <c r="K326">
        <v>0</v>
      </c>
      <c r="L326" t="s">
        <v>1229</v>
      </c>
      <c r="M326">
        <f>SUM(B326,C326)</f>
        <v>0</v>
      </c>
      <c r="N326" t="str">
        <f t="shared" si="10"/>
        <v>No</v>
      </c>
      <c r="O326">
        <f>COUNTIF(C:C,"&lt;0")</f>
        <v>0</v>
      </c>
      <c r="P326" t="e">
        <f>SUMIF(#REF!,"&gt;"&amp;AVERAGE(#REF!))</f>
        <v>#REF!</v>
      </c>
      <c r="Q326">
        <f t="shared" si="11"/>
        <v>27.565026697177728</v>
      </c>
      <c r="R326" t="str">
        <f>CONCATENATE("ID-",A326,"-",E326)</f>
        <v>ID-12548-Dieppe, France - New Haven, England</v>
      </c>
      <c r="S326">
        <f>INDEX(B:B,MATCH(A326,A:A,0))</f>
        <v>0</v>
      </c>
      <c r="T326" t="str">
        <f>IF(OR(B326&gt;0,C326&gt;0),"Acceptable","Check")</f>
        <v>Acceptable</v>
      </c>
      <c r="U326">
        <f>COUNTIF(D:D, "Military - U.S. Army")</f>
        <v>23</v>
      </c>
      <c r="V326">
        <f>AVERAGEIF(C:C,"Fort Myer, Virginia", I:I)</f>
        <v>2</v>
      </c>
      <c r="W326">
        <v>2</v>
      </c>
      <c r="X326" t="str">
        <f>IFERROR(VLOOKUP("FlightNumber", A:D, 4, FALSE), "Flight Not Found")</f>
        <v>Flight Not Found</v>
      </c>
      <c r="Y326" t="str" cm="1">
        <f t="array" ref="Y326">IF(AND(B:B &gt; TIME(6, 0, 0), B:B &lt;= TIME(18, 0, 0)), "Day", "Night")</f>
        <v>Night</v>
      </c>
      <c r="Z326">
        <f>COUNTIFS(D:D, "Military - U.S. Army", C:C, "Fort Myer, Virginia")</f>
        <v>1</v>
      </c>
    </row>
    <row r="327" spans="1:26" x14ac:dyDescent="0.2">
      <c r="A327">
        <v>12570</v>
      </c>
      <c r="B327" t="s">
        <v>1230</v>
      </c>
      <c r="C327" t="s">
        <v>771</v>
      </c>
      <c r="D327" t="s">
        <v>1150</v>
      </c>
      <c r="E327" t="s">
        <v>1231</v>
      </c>
      <c r="F327" t="s">
        <v>1036</v>
      </c>
      <c r="G327" t="s">
        <v>1232</v>
      </c>
      <c r="I327">
        <v>2</v>
      </c>
      <c r="J327">
        <v>2</v>
      </c>
      <c r="K327">
        <v>0</v>
      </c>
      <c r="L327" t="s">
        <v>1233</v>
      </c>
      <c r="M327">
        <f>SUM(B327,C327)</f>
        <v>0</v>
      </c>
      <c r="N327" t="str">
        <f t="shared" si="10"/>
        <v>No</v>
      </c>
      <c r="O327">
        <f>COUNTIF(C:C,"&lt;0")</f>
        <v>0</v>
      </c>
      <c r="P327" t="e">
        <f>SUMIF(#REF!,"&gt;"&amp;AVERAGE(#REF!))</f>
        <v>#REF!</v>
      </c>
      <c r="Q327">
        <f t="shared" si="11"/>
        <v>27.565026697177728</v>
      </c>
      <c r="R327" t="str">
        <f>CONCATENATE("ID-",A327,"-",E327)</f>
        <v>ID-12570-Croydon, England - Paris, France</v>
      </c>
      <c r="S327" t="str">
        <f>INDEX(B:B,MATCH(A327,A:A,0))</f>
        <v>05:00</v>
      </c>
      <c r="T327" t="str">
        <f>IF(OR(B327&gt;0,C327&gt;0),"Acceptable","Check")</f>
        <v>Acceptable</v>
      </c>
      <c r="U327">
        <f>COUNTIF(D:D, "Military - U.S. Army")</f>
        <v>23</v>
      </c>
      <c r="V327">
        <f>AVERAGEIF(C:C,"Fort Myer, Virginia", I:I)</f>
        <v>2</v>
      </c>
      <c r="W327">
        <v>1</v>
      </c>
      <c r="X327" t="str">
        <f>IFERROR(VLOOKUP("FlightNumber", A:D, 4, FALSE), "Flight Not Found")</f>
        <v>Flight Not Found</v>
      </c>
      <c r="Y327" t="str" cm="1">
        <f t="array" ref="Y327">IF(AND(B:B &gt; TIME(6, 0, 0), B:B &lt;= TIME(18, 0, 0)), "Day", "Night")</f>
        <v>Night</v>
      </c>
      <c r="Z327">
        <f>COUNTIFS(D:D, "Military - U.S. Army", C:C, "Fort Myer, Virginia")</f>
        <v>1</v>
      </c>
    </row>
    <row r="328" spans="1:26" x14ac:dyDescent="0.2">
      <c r="A328">
        <v>12579</v>
      </c>
      <c r="C328" t="s">
        <v>1234</v>
      </c>
      <c r="D328" t="s">
        <v>902</v>
      </c>
      <c r="E328" t="s">
        <v>1235</v>
      </c>
      <c r="F328" t="s">
        <v>1236</v>
      </c>
      <c r="G328" t="s">
        <v>1237</v>
      </c>
      <c r="H328" t="s">
        <v>1238</v>
      </c>
      <c r="I328">
        <v>7</v>
      </c>
      <c r="J328">
        <v>7</v>
      </c>
      <c r="K328">
        <v>0</v>
      </c>
      <c r="L328" t="s">
        <v>1239</v>
      </c>
      <c r="M328">
        <f>SUM(B328,C328)</f>
        <v>0</v>
      </c>
      <c r="N328" t="str">
        <f t="shared" si="10"/>
        <v>No</v>
      </c>
      <c r="O328">
        <f>COUNTIF(C:C,"&lt;0")</f>
        <v>0</v>
      </c>
      <c r="P328" t="e">
        <f>SUMIF(#REF!,"&gt;"&amp;AVERAGE(#REF!))</f>
        <v>#REF!</v>
      </c>
      <c r="Q328">
        <f t="shared" si="11"/>
        <v>27.565026697177728</v>
      </c>
      <c r="R328" t="str">
        <f>CONCATENATE("ID-",A328,"-",E328)</f>
        <v>ID-12579-New York - Chicago</v>
      </c>
      <c r="S328">
        <f>INDEX(B:B,MATCH(A328,A:A,0))</f>
        <v>0</v>
      </c>
      <c r="T328" t="str">
        <f>IF(OR(B328&gt;0,C328&gt;0),"Acceptable","Check")</f>
        <v>Acceptable</v>
      </c>
      <c r="U328">
        <f>COUNTIF(D:D, "Military - U.S. Army")</f>
        <v>23</v>
      </c>
      <c r="V328">
        <f>AVERAGEIF(C:C,"Fort Myer, Virginia", I:I)</f>
        <v>2</v>
      </c>
      <c r="W328">
        <v>1</v>
      </c>
      <c r="X328" t="str">
        <f>IFERROR(VLOOKUP("FlightNumber", A:D, 4, FALSE), "Flight Not Found")</f>
        <v>Flight Not Found</v>
      </c>
      <c r="Y328" t="str" cm="1">
        <f t="array" ref="Y328">IF(AND(B:B &gt; TIME(6, 0, 0), B:B &lt;= TIME(18, 0, 0)), "Day", "Night")</f>
        <v>Night</v>
      </c>
      <c r="Z328">
        <f>COUNTIFS(D:D, "Military - U.S. Army", C:C, "Fort Myer, Virginia")</f>
        <v>1</v>
      </c>
    </row>
    <row r="329" spans="1:26" x14ac:dyDescent="0.2">
      <c r="A329">
        <v>12581</v>
      </c>
      <c r="C329" t="s">
        <v>1240</v>
      </c>
      <c r="D329" t="s">
        <v>1017</v>
      </c>
      <c r="E329" t="s">
        <v>1241</v>
      </c>
      <c r="F329" t="s">
        <v>1218</v>
      </c>
      <c r="G329" t="s">
        <v>1242</v>
      </c>
      <c r="H329" t="s">
        <v>1243</v>
      </c>
      <c r="I329">
        <v>10</v>
      </c>
      <c r="J329">
        <v>5</v>
      </c>
      <c r="K329">
        <v>0</v>
      </c>
      <c r="L329" t="s">
        <v>1244</v>
      </c>
      <c r="M329">
        <f>SUM(B329,C329)</f>
        <v>0</v>
      </c>
      <c r="N329" t="str">
        <f t="shared" si="10"/>
        <v>No</v>
      </c>
      <c r="O329">
        <f>COUNTIF(C:C,"&lt;0")</f>
        <v>0</v>
      </c>
      <c r="P329" t="e">
        <f>SUMIF(#REF!,"&gt;"&amp;AVERAGE(#REF!))</f>
        <v>#REF!</v>
      </c>
      <c r="Q329">
        <f t="shared" si="11"/>
        <v>27.565026697177728</v>
      </c>
      <c r="R329" t="str">
        <f>CONCATENATE("ID-",A329,"-",E329)</f>
        <v>ID-12581-Buenos Aires - Santiago</v>
      </c>
      <c r="S329">
        <f>INDEX(B:B,MATCH(A329,A:A,0))</f>
        <v>0</v>
      </c>
      <c r="T329" t="str">
        <f>IF(OR(B329&gt;0,C329&gt;0),"Acceptable","Check")</f>
        <v>Acceptable</v>
      </c>
      <c r="U329">
        <f>COUNTIF(D:D, "Military - U.S. Army")</f>
        <v>23</v>
      </c>
      <c r="V329">
        <f>AVERAGEIF(C:C,"Fort Myer, Virginia", I:I)</f>
        <v>2</v>
      </c>
      <c r="W329">
        <v>1</v>
      </c>
      <c r="X329" t="str">
        <f>IFERROR(VLOOKUP("FlightNumber", A:D, 4, FALSE), "Flight Not Found")</f>
        <v>Flight Not Found</v>
      </c>
      <c r="Y329" t="str" cm="1">
        <f t="array" ref="Y329">IF(AND(B:B &gt; TIME(6, 0, 0), B:B &lt;= TIME(18, 0, 0)), "Day", "Night")</f>
        <v>Night</v>
      </c>
      <c r="Z329">
        <f>COUNTIFS(D:D, "Military - U.S. Army", C:C, "Fort Myer, Virginia")</f>
        <v>1</v>
      </c>
    </row>
    <row r="330" spans="1:26" x14ac:dyDescent="0.2">
      <c r="A330">
        <v>12592</v>
      </c>
      <c r="C330" t="s">
        <v>1245</v>
      </c>
      <c r="D330" t="s">
        <v>347</v>
      </c>
      <c r="F330" t="s">
        <v>419</v>
      </c>
      <c r="G330" t="s">
        <v>1246</v>
      </c>
      <c r="H330" t="s">
        <v>185</v>
      </c>
      <c r="I330">
        <v>7</v>
      </c>
      <c r="J330">
        <v>1</v>
      </c>
      <c r="K330">
        <v>0</v>
      </c>
      <c r="L330" t="s">
        <v>350</v>
      </c>
      <c r="M330">
        <f>SUM(B330,C330)</f>
        <v>0</v>
      </c>
      <c r="N330" t="str">
        <f t="shared" si="10"/>
        <v>No</v>
      </c>
      <c r="O330">
        <f>COUNTIF(C:C,"&lt;0")</f>
        <v>0</v>
      </c>
      <c r="P330" t="e">
        <f>SUMIF(#REF!,"&gt;"&amp;AVERAGE(#REF!))</f>
        <v>#REF!</v>
      </c>
      <c r="Q330">
        <f t="shared" si="11"/>
        <v>27.565026697177728</v>
      </c>
      <c r="R330" t="str">
        <f>CONCATENATE("ID-",A330,"-",E330)</f>
        <v>ID-12592-</v>
      </c>
      <c r="S330">
        <f>INDEX(B:B,MATCH(A330,A:A,0))</f>
        <v>0</v>
      </c>
      <c r="T330" t="str">
        <f>IF(OR(B330&gt;0,C330&gt;0),"Acceptable","Check")</f>
        <v>Acceptable</v>
      </c>
      <c r="U330">
        <f>COUNTIF(D:D, "Military - U.S. Army")</f>
        <v>23</v>
      </c>
      <c r="V330">
        <f>AVERAGEIF(C:C,"Fort Myer, Virginia", I:I)</f>
        <v>2</v>
      </c>
      <c r="W330">
        <v>1</v>
      </c>
      <c r="X330" t="str">
        <f>IFERROR(VLOOKUP("FlightNumber", A:D, 4, FALSE), "Flight Not Found")</f>
        <v>Flight Not Found</v>
      </c>
      <c r="Y330" t="str" cm="1">
        <f t="array" ref="Y330">IF(AND(B:B &gt; TIME(6, 0, 0), B:B &lt;= TIME(18, 0, 0)), "Day", "Night")</f>
        <v>Night</v>
      </c>
      <c r="Z330">
        <f>COUNTIFS(D:D, "Military - U.S. Army", C:C, "Fort Myer, Virginia")</f>
        <v>1</v>
      </c>
    </row>
    <row r="331" spans="1:26" x14ac:dyDescent="0.2">
      <c r="A331">
        <v>12593</v>
      </c>
      <c r="B331" t="s">
        <v>1247</v>
      </c>
      <c r="C331" t="s">
        <v>862</v>
      </c>
      <c r="D331" t="s">
        <v>1248</v>
      </c>
      <c r="E331" t="s">
        <v>1249</v>
      </c>
      <c r="F331" t="s">
        <v>1250</v>
      </c>
      <c r="G331" t="s">
        <v>1251</v>
      </c>
      <c r="I331">
        <v>1</v>
      </c>
      <c r="J331">
        <v>1</v>
      </c>
      <c r="K331">
        <v>0</v>
      </c>
      <c r="L331" t="s">
        <v>1252</v>
      </c>
      <c r="M331">
        <f>SUM(B331,C331)</f>
        <v>0</v>
      </c>
      <c r="N331" t="str">
        <f t="shared" si="10"/>
        <v>No</v>
      </c>
      <c r="O331">
        <f>COUNTIF(C:C,"&lt;0")</f>
        <v>0</v>
      </c>
      <c r="P331" t="e">
        <f>SUMIF(#REF!,"&gt;"&amp;AVERAGE(#REF!))</f>
        <v>#REF!</v>
      </c>
      <c r="Q331">
        <f t="shared" si="11"/>
        <v>27.565026697177728</v>
      </c>
      <c r="R331" t="str">
        <f>CONCATENATE("ID-",A331,"-",E331)</f>
        <v>ID-12593-Mexico - Burbank</v>
      </c>
      <c r="S331" t="str">
        <f>INDEX(B:B,MATCH(A331,A:A,0))</f>
        <v>06:00</v>
      </c>
      <c r="T331" t="str">
        <f>IF(OR(B331&gt;0,C331&gt;0),"Acceptable","Check")</f>
        <v>Acceptable</v>
      </c>
      <c r="U331">
        <f>COUNTIF(D:D, "Military - U.S. Army")</f>
        <v>23</v>
      </c>
      <c r="V331">
        <f>AVERAGEIF(C:C,"Fort Myer, Virginia", I:I)</f>
        <v>2</v>
      </c>
      <c r="W331">
        <v>1</v>
      </c>
      <c r="X331" t="str">
        <f>IFERROR(VLOOKUP("FlightNumber", A:D, 4, FALSE), "Flight Not Found")</f>
        <v>Flight Not Found</v>
      </c>
      <c r="Y331" t="str" cm="1">
        <f t="array" ref="Y331">IF(AND(B:B &gt; TIME(6, 0, 0), B:B &lt;= TIME(18, 0, 0)), "Day", "Night")</f>
        <v>Night</v>
      </c>
      <c r="Z331">
        <f>COUNTIFS(D:D, "Military - U.S. Army", C:C, "Fort Myer, Virginia")</f>
        <v>1</v>
      </c>
    </row>
    <row r="332" spans="1:26" x14ac:dyDescent="0.2">
      <c r="A332">
        <v>12609</v>
      </c>
      <c r="C332" t="s">
        <v>1253</v>
      </c>
      <c r="D332" t="s">
        <v>1254</v>
      </c>
      <c r="E332" t="s">
        <v>1255</v>
      </c>
      <c r="F332" t="s">
        <v>626</v>
      </c>
      <c r="G332" t="s">
        <v>1256</v>
      </c>
      <c r="I332">
        <v>4</v>
      </c>
      <c r="J332">
        <v>3</v>
      </c>
      <c r="K332">
        <v>0</v>
      </c>
      <c r="L332" t="s">
        <v>1257</v>
      </c>
      <c r="M332">
        <f>SUM(B332,C332)</f>
        <v>0</v>
      </c>
      <c r="N332" t="str">
        <f t="shared" si="10"/>
        <v>No</v>
      </c>
      <c r="O332">
        <f>COUNTIF(C:C,"&lt;0")</f>
        <v>0</v>
      </c>
      <c r="P332" t="e">
        <f>SUMIF(#REF!,"&gt;"&amp;AVERAGE(#REF!))</f>
        <v>#REF!</v>
      </c>
      <c r="Q332">
        <f t="shared" si="11"/>
        <v>27.565026697177728</v>
      </c>
      <c r="R332" t="str">
        <f>CONCATENATE("ID-",A332,"-",E332)</f>
        <v>ID-12609-San Bernardion - Los Angeles</v>
      </c>
      <c r="S332">
        <f>INDEX(B:B,MATCH(A332,A:A,0))</f>
        <v>0</v>
      </c>
      <c r="T332" t="str">
        <f>IF(OR(B332&gt;0,C332&gt;0),"Acceptable","Check")</f>
        <v>Acceptable</v>
      </c>
      <c r="U332">
        <f>COUNTIF(D:D, "Military - U.S. Army")</f>
        <v>23</v>
      </c>
      <c r="V332">
        <f>AVERAGEIF(C:C,"Fort Myer, Virginia", I:I)</f>
        <v>2</v>
      </c>
      <c r="W332">
        <v>1</v>
      </c>
      <c r="X332" t="str">
        <f>IFERROR(VLOOKUP("FlightNumber", A:D, 4, FALSE), "Flight Not Found")</f>
        <v>Flight Not Found</v>
      </c>
      <c r="Y332" t="str" cm="1">
        <f t="array" ref="Y332">IF(AND(B:B &gt; TIME(6, 0, 0), B:B &lt;= TIME(18, 0, 0)), "Day", "Night")</f>
        <v>Night</v>
      </c>
      <c r="Z332">
        <f>COUNTIFS(D:D, "Military - U.S. Army", C:C, "Fort Myer, Virginia")</f>
        <v>1</v>
      </c>
    </row>
    <row r="333" spans="1:26" x14ac:dyDescent="0.2">
      <c r="A333">
        <v>12627</v>
      </c>
      <c r="C333" t="s">
        <v>1258</v>
      </c>
      <c r="D333" t="s">
        <v>1259</v>
      </c>
      <c r="F333" t="s">
        <v>1260</v>
      </c>
      <c r="G333" t="s">
        <v>1261</v>
      </c>
      <c r="H333" t="s">
        <v>1262</v>
      </c>
      <c r="I333">
        <v>12</v>
      </c>
      <c r="J333">
        <v>12</v>
      </c>
      <c r="K333">
        <v>0</v>
      </c>
      <c r="L333" t="s">
        <v>1263</v>
      </c>
      <c r="M333">
        <f>SUM(B333,C333)</f>
        <v>0</v>
      </c>
      <c r="N333" t="str">
        <f t="shared" si="10"/>
        <v>No</v>
      </c>
      <c r="O333">
        <f>COUNTIF(C:C,"&lt;0")</f>
        <v>0</v>
      </c>
      <c r="P333" t="e">
        <f>SUMIF(#REF!,"&gt;"&amp;AVERAGE(#REF!))</f>
        <v>#REF!</v>
      </c>
      <c r="Q333">
        <f t="shared" si="11"/>
        <v>27.565026697177728</v>
      </c>
      <c r="R333" t="str">
        <f>CONCATENATE("ID-",A333,"-",E333)</f>
        <v>ID-12627-</v>
      </c>
      <c r="S333">
        <f>INDEX(B:B,MATCH(A333,A:A,0))</f>
        <v>0</v>
      </c>
      <c r="T333" t="str">
        <f>IF(OR(B333&gt;0,C333&gt;0),"Acceptable","Check")</f>
        <v>Acceptable</v>
      </c>
      <c r="U333">
        <f>COUNTIF(D:D, "Military - U.S. Army")</f>
        <v>23</v>
      </c>
      <c r="V333">
        <f>AVERAGEIF(C:C,"Fort Myer, Virginia", I:I)</f>
        <v>2</v>
      </c>
      <c r="W333">
        <v>1</v>
      </c>
      <c r="X333" t="str">
        <f>IFERROR(VLOOKUP("FlightNumber", A:D, 4, FALSE), "Flight Not Found")</f>
        <v>Flight Not Found</v>
      </c>
      <c r="Y333" t="str" cm="1">
        <f t="array" ref="Y333">IF(AND(B:B &gt; TIME(6, 0, 0), B:B &lt;= TIME(18, 0, 0)), "Day", "Night")</f>
        <v>Night</v>
      </c>
      <c r="Z333">
        <f>COUNTIFS(D:D, "Military - U.S. Army", C:C, "Fort Myer, Virginia")</f>
        <v>1</v>
      </c>
    </row>
    <row r="334" spans="1:26" x14ac:dyDescent="0.2">
      <c r="A334">
        <v>12636</v>
      </c>
      <c r="C334" t="s">
        <v>1264</v>
      </c>
      <c r="D334" t="s">
        <v>1150</v>
      </c>
      <c r="F334" t="s">
        <v>464</v>
      </c>
      <c r="G334" t="s">
        <v>1265</v>
      </c>
      <c r="I334">
        <v>2</v>
      </c>
      <c r="J334">
        <v>2</v>
      </c>
      <c r="K334">
        <v>0</v>
      </c>
      <c r="M334">
        <f>SUM(B334,C334)</f>
        <v>0</v>
      </c>
      <c r="N334" t="str">
        <f t="shared" si="10"/>
        <v>No</v>
      </c>
      <c r="O334">
        <f>COUNTIF(C:C,"&lt;0")</f>
        <v>0</v>
      </c>
      <c r="P334" t="e">
        <f>SUMIF(#REF!,"&gt;"&amp;AVERAGE(#REF!))</f>
        <v>#REF!</v>
      </c>
      <c r="Q334">
        <f t="shared" si="11"/>
        <v>27.565026697177728</v>
      </c>
      <c r="R334" t="str">
        <f>CONCATENATE("ID-",A334,"-",E334)</f>
        <v>ID-12636-</v>
      </c>
      <c r="S334">
        <f>INDEX(B:B,MATCH(A334,A:A,0))</f>
        <v>0</v>
      </c>
      <c r="T334" t="str">
        <f>IF(OR(B334&gt;0,C334&gt;0),"Acceptable","Check")</f>
        <v>Acceptable</v>
      </c>
      <c r="U334">
        <f>COUNTIF(D:D, "Military - U.S. Army")</f>
        <v>23</v>
      </c>
      <c r="V334">
        <f>AVERAGEIF(C:C,"Fort Myer, Virginia", I:I)</f>
        <v>2</v>
      </c>
      <c r="W334">
        <v>1</v>
      </c>
      <c r="X334" t="str">
        <f>IFERROR(VLOOKUP("FlightNumber", A:D, 4, FALSE), "Flight Not Found")</f>
        <v>Flight Not Found</v>
      </c>
      <c r="Y334" t="str" cm="1">
        <f t="array" ref="Y334">IF(AND(B:B &gt; TIME(6, 0, 0), B:B &lt;= TIME(18, 0, 0)), "Day", "Night")</f>
        <v>Night</v>
      </c>
      <c r="Z334">
        <f>COUNTIFS(D:D, "Military - U.S. Army", C:C, "Fort Myer, Virginia")</f>
        <v>1</v>
      </c>
    </row>
    <row r="335" spans="1:26" x14ac:dyDescent="0.2">
      <c r="A335">
        <v>12641</v>
      </c>
      <c r="C335" t="s">
        <v>1266</v>
      </c>
      <c r="D335" t="s">
        <v>821</v>
      </c>
      <c r="F335" t="s">
        <v>1267</v>
      </c>
      <c r="M335">
        <f>SUM(B335,C335)</f>
        <v>0</v>
      </c>
      <c r="N335" t="str">
        <f t="shared" si="10"/>
        <v>No</v>
      </c>
      <c r="O335">
        <f>COUNTIF(C:C,"&lt;0")</f>
        <v>0</v>
      </c>
      <c r="P335" t="e">
        <f>SUMIF(#REF!,"&gt;"&amp;AVERAGE(#REF!))</f>
        <v>#REF!</v>
      </c>
      <c r="Q335">
        <f t="shared" si="11"/>
        <v>27.565026697177728</v>
      </c>
      <c r="R335" t="str">
        <f>CONCATENATE("ID-",A335,"-",E335)</f>
        <v>ID-12641-</v>
      </c>
      <c r="S335">
        <f>INDEX(B:B,MATCH(A335,A:A,0))</f>
        <v>0</v>
      </c>
      <c r="T335" t="str">
        <f>IF(OR(B335&gt;0,C335&gt;0),"Acceptable","Check")</f>
        <v>Acceptable</v>
      </c>
      <c r="U335">
        <f>COUNTIF(D:D, "Military - U.S. Army")</f>
        <v>23</v>
      </c>
      <c r="V335">
        <f>AVERAGEIF(C:C,"Fort Myer, Virginia", I:I)</f>
        <v>2</v>
      </c>
      <c r="W335">
        <v>1</v>
      </c>
      <c r="X335" t="str">
        <f>IFERROR(VLOOKUP("FlightNumber", A:D, 4, FALSE), "Flight Not Found")</f>
        <v>Flight Not Found</v>
      </c>
      <c r="Y335" t="str" cm="1">
        <f t="array" ref="Y335">IF(AND(B:B &gt; TIME(6, 0, 0), B:B &lt;= TIME(18, 0, 0)), "Day", "Night")</f>
        <v>Night</v>
      </c>
      <c r="Z335">
        <f>COUNTIFS(D:D, "Military - U.S. Army", C:C, "Fort Myer, Virginia")</f>
        <v>1</v>
      </c>
    </row>
    <row r="336" spans="1:26" x14ac:dyDescent="0.2">
      <c r="A336">
        <v>12662</v>
      </c>
      <c r="B336" t="s">
        <v>1268</v>
      </c>
      <c r="C336" t="s">
        <v>1269</v>
      </c>
      <c r="D336" t="s">
        <v>1270</v>
      </c>
      <c r="E336" t="s">
        <v>1272</v>
      </c>
      <c r="F336" t="s">
        <v>1273</v>
      </c>
      <c r="G336" t="s">
        <v>1274</v>
      </c>
      <c r="H336" t="s">
        <v>1275</v>
      </c>
      <c r="I336">
        <v>5</v>
      </c>
      <c r="J336">
        <v>5</v>
      </c>
      <c r="K336">
        <v>0</v>
      </c>
      <c r="L336" t="s">
        <v>1276</v>
      </c>
      <c r="M336">
        <f>SUM(B336,C336)</f>
        <v>0</v>
      </c>
      <c r="N336" t="str">
        <f t="shared" si="10"/>
        <v>No</v>
      </c>
      <c r="O336">
        <f>COUNTIF(C:C,"&lt;0")</f>
        <v>0</v>
      </c>
      <c r="P336" t="e">
        <f>SUMIF(#REF!,"&gt;"&amp;AVERAGE(#REF!))</f>
        <v>#REF!</v>
      </c>
      <c r="Q336">
        <f t="shared" si="11"/>
        <v>27.565026697177728</v>
      </c>
      <c r="R336" t="str">
        <f>CONCATENATE("ID-",A336,"-",E336)</f>
        <v>ID-12662-Omaha - St. Joseph</v>
      </c>
      <c r="S336" t="str">
        <f>INDEX(B:B,MATCH(A336,A:A,0))</f>
        <v>23:42</v>
      </c>
      <c r="T336" t="str">
        <f>IF(OR(B336&gt;0,C336&gt;0),"Acceptable","Check")</f>
        <v>Acceptable</v>
      </c>
      <c r="U336">
        <f>COUNTIF(D:D, "Military - U.S. Army")</f>
        <v>23</v>
      </c>
      <c r="V336">
        <f>AVERAGEIF(C:C,"Fort Myer, Virginia", I:I)</f>
        <v>2</v>
      </c>
      <c r="W336">
        <v>5</v>
      </c>
      <c r="X336" t="str">
        <f>IFERROR(VLOOKUP("FlightNumber", A:D, 4, FALSE), "Flight Not Found")</f>
        <v>Flight Not Found</v>
      </c>
      <c r="Y336" t="str" cm="1">
        <f t="array" ref="Y336">IF(AND(B:B &gt; TIME(6, 0, 0), B:B &lt;= TIME(18, 0, 0)), "Day", "Night")</f>
        <v>Night</v>
      </c>
      <c r="Z336">
        <f>COUNTIFS(D:D, "Military - U.S. Army", C:C, "Fort Myer, Virginia")</f>
        <v>1</v>
      </c>
    </row>
    <row r="337" spans="1:26" x14ac:dyDescent="0.2">
      <c r="A337">
        <v>12695</v>
      </c>
      <c r="C337" t="s">
        <v>1277</v>
      </c>
      <c r="D337" t="s">
        <v>379</v>
      </c>
      <c r="F337" t="s">
        <v>1278</v>
      </c>
      <c r="G337" t="s">
        <v>1279</v>
      </c>
      <c r="I337">
        <v>3</v>
      </c>
      <c r="J337">
        <v>3</v>
      </c>
      <c r="K337">
        <v>0</v>
      </c>
      <c r="L337" t="s">
        <v>1280</v>
      </c>
      <c r="M337">
        <f>SUM(B337,C337)</f>
        <v>0</v>
      </c>
      <c r="N337" t="str">
        <f t="shared" si="10"/>
        <v>No</v>
      </c>
      <c r="O337">
        <f>COUNTIF(C:C,"&lt;0")</f>
        <v>0</v>
      </c>
      <c r="P337" t="e">
        <f>SUMIF(#REF!,"&gt;"&amp;AVERAGE(#REF!))</f>
        <v>#REF!</v>
      </c>
      <c r="Q337">
        <f t="shared" si="11"/>
        <v>27.565026697177728</v>
      </c>
      <c r="R337" t="str">
        <f>CONCATENATE("ID-",A337,"-",E337)</f>
        <v>ID-12695-</v>
      </c>
      <c r="S337">
        <f>INDEX(B:B,MATCH(A337,A:A,0))</f>
        <v>0</v>
      </c>
      <c r="T337" t="str">
        <f>IF(OR(B337&gt;0,C337&gt;0),"Acceptable","Check")</f>
        <v>Acceptable</v>
      </c>
      <c r="U337">
        <f>COUNTIF(D:D, "Military - U.S. Army")</f>
        <v>23</v>
      </c>
      <c r="V337">
        <f>AVERAGEIF(C:C,"Fort Myer, Virginia", I:I)</f>
        <v>2</v>
      </c>
      <c r="W337">
        <v>10</v>
      </c>
      <c r="X337" t="str">
        <f>IFERROR(VLOOKUP("FlightNumber", A:D, 4, FALSE), "Flight Not Found")</f>
        <v>Flight Not Found</v>
      </c>
      <c r="Y337" t="str" cm="1">
        <f t="array" ref="Y337">IF(AND(B:B &gt; TIME(6, 0, 0), B:B &lt;= TIME(18, 0, 0)), "Day", "Night")</f>
        <v>Night</v>
      </c>
      <c r="Z337">
        <f>COUNTIFS(D:D, "Military - U.S. Army", C:C, "Fort Myer, Virginia")</f>
        <v>1</v>
      </c>
    </row>
    <row r="338" spans="1:26" x14ac:dyDescent="0.2">
      <c r="A338">
        <v>12711</v>
      </c>
      <c r="C338" t="s">
        <v>1281</v>
      </c>
      <c r="D338" t="s">
        <v>1282</v>
      </c>
      <c r="E338" t="s">
        <v>1283</v>
      </c>
      <c r="F338" t="s">
        <v>1284</v>
      </c>
      <c r="G338" t="s">
        <v>1285</v>
      </c>
      <c r="H338" t="s">
        <v>1286</v>
      </c>
      <c r="I338">
        <v>11</v>
      </c>
      <c r="J338">
        <v>11</v>
      </c>
      <c r="K338">
        <v>0</v>
      </c>
      <c r="L338" t="s">
        <v>1287</v>
      </c>
      <c r="M338">
        <f>SUM(B338,C338)</f>
        <v>0</v>
      </c>
      <c r="N338" t="str">
        <f t="shared" si="10"/>
        <v>No</v>
      </c>
      <c r="O338">
        <f>COUNTIF(C:C,"&lt;0")</f>
        <v>0</v>
      </c>
      <c r="P338" t="e">
        <f>SUMIF(#REF!,"&gt;"&amp;AVERAGE(#REF!))</f>
        <v>#REF!</v>
      </c>
      <c r="Q338">
        <f t="shared" si="11"/>
        <v>27.565026697177728</v>
      </c>
      <c r="R338" t="str">
        <f>CONCATENATE("ID-",A338,"-",E338)</f>
        <v>ID-12711-Launceston - Melbourne</v>
      </c>
      <c r="S338">
        <f>INDEX(B:B,MATCH(A338,A:A,0))</f>
        <v>0</v>
      </c>
      <c r="T338" t="str">
        <f>IF(OR(B338&gt;0,C338&gt;0),"Acceptable","Check")</f>
        <v>Acceptable</v>
      </c>
      <c r="U338">
        <f>COUNTIF(D:D, "Military - U.S. Army")</f>
        <v>23</v>
      </c>
      <c r="V338">
        <f>AVERAGEIF(C:C,"Fort Myer, Virginia", I:I)</f>
        <v>2</v>
      </c>
      <c r="W338">
        <v>1</v>
      </c>
      <c r="X338" t="str">
        <f>IFERROR(VLOOKUP("FlightNumber", A:D, 4, FALSE), "Flight Not Found")</f>
        <v>Flight Not Found</v>
      </c>
      <c r="Y338" t="str" cm="1">
        <f t="array" ref="Y338">IF(AND(B:B &gt; TIME(6, 0, 0), B:B &lt;= TIME(18, 0, 0)), "Day", "Night")</f>
        <v>Night</v>
      </c>
      <c r="Z338">
        <f>COUNTIFS(D:D, "Military - U.S. Army", C:C, "Fort Myer, Virginia")</f>
        <v>1</v>
      </c>
    </row>
    <row r="339" spans="1:26" x14ac:dyDescent="0.2">
      <c r="A339">
        <v>12725</v>
      </c>
      <c r="C339" t="s">
        <v>1288</v>
      </c>
      <c r="D339" t="s">
        <v>1289</v>
      </c>
      <c r="F339" t="s">
        <v>1290</v>
      </c>
      <c r="G339" t="s">
        <v>1291</v>
      </c>
      <c r="I339">
        <v>4</v>
      </c>
      <c r="J339">
        <v>2</v>
      </c>
      <c r="K339">
        <v>0</v>
      </c>
      <c r="M339">
        <f>SUM(B339,C339)</f>
        <v>0</v>
      </c>
      <c r="N339" t="str">
        <f t="shared" si="10"/>
        <v>No</v>
      </c>
      <c r="O339">
        <f>COUNTIF(C:C,"&lt;0")</f>
        <v>0</v>
      </c>
      <c r="P339" t="e">
        <f>SUMIF(#REF!,"&gt;"&amp;AVERAGE(#REF!))</f>
        <v>#REF!</v>
      </c>
      <c r="Q339">
        <f t="shared" si="11"/>
        <v>27.565026697177728</v>
      </c>
      <c r="R339" t="str">
        <f>CONCATENATE("ID-",A339,"-",E339)</f>
        <v>ID-12725-</v>
      </c>
      <c r="S339">
        <f>INDEX(B:B,MATCH(A339,A:A,0))</f>
        <v>0</v>
      </c>
      <c r="T339" t="str">
        <f>IF(OR(B339&gt;0,C339&gt;0),"Acceptable","Check")</f>
        <v>Acceptable</v>
      </c>
      <c r="U339">
        <f>COUNTIF(D:D, "Military - U.S. Army")</f>
        <v>23</v>
      </c>
      <c r="V339">
        <f>AVERAGEIF(C:C,"Fort Myer, Virginia", I:I)</f>
        <v>2</v>
      </c>
      <c r="W339">
        <v>1</v>
      </c>
      <c r="X339" t="str">
        <f>IFERROR(VLOOKUP("FlightNumber", A:D, 4, FALSE), "Flight Not Found")</f>
        <v>Flight Not Found</v>
      </c>
      <c r="Y339" t="str" cm="1">
        <f t="array" ref="Y339">IF(AND(B:B &gt; TIME(6, 0, 0), B:B &lt;= TIME(18, 0, 0)), "Day", "Night")</f>
        <v>Night</v>
      </c>
      <c r="Z339">
        <f>COUNTIFS(D:D, "Military - U.S. Army", C:C, "Fort Myer, Virginia")</f>
        <v>1</v>
      </c>
    </row>
    <row r="340" spans="1:26" x14ac:dyDescent="0.2">
      <c r="A340">
        <v>12738</v>
      </c>
      <c r="C340" t="s">
        <v>1292</v>
      </c>
      <c r="D340" t="s">
        <v>379</v>
      </c>
      <c r="F340" t="s">
        <v>1284</v>
      </c>
      <c r="G340" t="s">
        <v>1293</v>
      </c>
      <c r="H340" t="s">
        <v>1294</v>
      </c>
      <c r="I340">
        <v>4</v>
      </c>
      <c r="J340">
        <v>4</v>
      </c>
      <c r="K340">
        <v>0</v>
      </c>
      <c r="L340" t="s">
        <v>1295</v>
      </c>
      <c r="M340">
        <f>SUM(B340,C340)</f>
        <v>0</v>
      </c>
      <c r="N340" t="str">
        <f t="shared" si="10"/>
        <v>No</v>
      </c>
      <c r="O340">
        <f>COUNTIF(C:C,"&lt;0")</f>
        <v>0</v>
      </c>
      <c r="P340" t="e">
        <f>SUMIF(#REF!,"&gt;"&amp;AVERAGE(#REF!))</f>
        <v>#REF!</v>
      </c>
      <c r="Q340">
        <f t="shared" si="11"/>
        <v>27.565026697177728</v>
      </c>
      <c r="R340" t="str">
        <f>CONCATENATE("ID-",A340,"-",E340)</f>
        <v>ID-12738-</v>
      </c>
      <c r="S340">
        <f>INDEX(B:B,MATCH(A340,A:A,0))</f>
        <v>0</v>
      </c>
      <c r="T340" t="str">
        <f>IF(OR(B340&gt;0,C340&gt;0),"Acceptable","Check")</f>
        <v>Acceptable</v>
      </c>
      <c r="U340">
        <f>COUNTIF(D:D, "Military - U.S. Army")</f>
        <v>23</v>
      </c>
      <c r="V340">
        <f>AVERAGEIF(C:C,"Fort Myer, Virginia", I:I)</f>
        <v>2</v>
      </c>
      <c r="W340">
        <v>1</v>
      </c>
      <c r="X340" t="str">
        <f>IFERROR(VLOOKUP("FlightNumber", A:D, 4, FALSE), "Flight Not Found")</f>
        <v>Flight Not Found</v>
      </c>
      <c r="Y340" t="str" cm="1">
        <f t="array" ref="Y340">IF(AND(B:B &gt; TIME(6, 0, 0), B:B &lt;= TIME(18, 0, 0)), "Day", "Night")</f>
        <v>Night</v>
      </c>
      <c r="Z340">
        <f>COUNTIFS(D:D, "Military - U.S. Army", C:C, "Fort Myer, Virginia")</f>
        <v>1</v>
      </c>
    </row>
    <row r="341" spans="1:26" x14ac:dyDescent="0.2">
      <c r="A341">
        <v>12738</v>
      </c>
      <c r="C341" t="s">
        <v>1296</v>
      </c>
      <c r="D341" t="s">
        <v>379</v>
      </c>
      <c r="F341" t="s">
        <v>1284</v>
      </c>
      <c r="G341" t="s">
        <v>1293</v>
      </c>
      <c r="H341" t="s">
        <v>1294</v>
      </c>
      <c r="I341">
        <v>4</v>
      </c>
      <c r="J341">
        <v>4</v>
      </c>
      <c r="K341">
        <v>0</v>
      </c>
      <c r="M341">
        <f>SUM(B341,C341)</f>
        <v>0</v>
      </c>
      <c r="N341" t="str">
        <f t="shared" si="10"/>
        <v>No</v>
      </c>
      <c r="O341">
        <f>COUNTIF(C:C,"&lt;0")</f>
        <v>0</v>
      </c>
      <c r="P341" t="e">
        <f>SUMIF(#REF!,"&gt;"&amp;AVERAGE(#REF!))</f>
        <v>#REF!</v>
      </c>
      <c r="Q341">
        <f t="shared" si="11"/>
        <v>27.565026697177728</v>
      </c>
      <c r="R341" t="str">
        <f>CONCATENATE("ID-",A341,"-",E341)</f>
        <v>ID-12738-</v>
      </c>
      <c r="S341">
        <f>INDEX(B:B,MATCH(A341,A:A,0))</f>
        <v>0</v>
      </c>
      <c r="T341" t="str">
        <f>IF(OR(B341&gt;0,C341&gt;0),"Acceptable","Check")</f>
        <v>Acceptable</v>
      </c>
      <c r="U341">
        <f>COUNTIF(D:D, "Military - U.S. Army")</f>
        <v>23</v>
      </c>
      <c r="V341">
        <f>AVERAGEIF(C:C,"Fort Myer, Virginia", I:I)</f>
        <v>2</v>
      </c>
      <c r="W341">
        <v>8</v>
      </c>
      <c r="X341" t="str">
        <f>IFERROR(VLOOKUP("FlightNumber", A:D, 4, FALSE), "Flight Not Found")</f>
        <v>Flight Not Found</v>
      </c>
      <c r="Y341" t="str" cm="1">
        <f t="array" ref="Y341">IF(AND(B:B &gt; TIME(6, 0, 0), B:B &lt;= TIME(18, 0, 0)), "Day", "Night")</f>
        <v>Night</v>
      </c>
      <c r="Z341">
        <f>COUNTIFS(D:D, "Military - U.S. Army", C:C, "Fort Myer, Virginia")</f>
        <v>1</v>
      </c>
    </row>
    <row r="342" spans="1:26" x14ac:dyDescent="0.2">
      <c r="A342">
        <v>12738</v>
      </c>
      <c r="B342" t="s">
        <v>1297</v>
      </c>
      <c r="C342" t="s">
        <v>1298</v>
      </c>
      <c r="D342" t="s">
        <v>1270</v>
      </c>
      <c r="E342" t="s">
        <v>1299</v>
      </c>
      <c r="F342" t="s">
        <v>1300</v>
      </c>
      <c r="G342" t="s">
        <v>1274</v>
      </c>
      <c r="I342">
        <v>2</v>
      </c>
      <c r="J342">
        <v>2</v>
      </c>
      <c r="K342">
        <v>0</v>
      </c>
      <c r="L342" t="s">
        <v>1301</v>
      </c>
      <c r="M342">
        <f>SUM(B342,C342)</f>
        <v>0</v>
      </c>
      <c r="N342" t="str">
        <f t="shared" si="10"/>
        <v>No</v>
      </c>
      <c r="O342">
        <f>COUNTIF(C:C,"&lt;0")</f>
        <v>0</v>
      </c>
      <c r="P342" t="e">
        <f>SUMIF(#REF!,"&gt;"&amp;AVERAGE(#REF!))</f>
        <v>#REF!</v>
      </c>
      <c r="Q342">
        <f t="shared" si="11"/>
        <v>27.565026697177728</v>
      </c>
      <c r="R342" t="str">
        <f>CONCATENATE("ID-",A342,"-",E342)</f>
        <v>ID-12738-Omaha, NB - Kansas City, MO</v>
      </c>
      <c r="S342">
        <f>INDEX(B:B,MATCH(A342,A:A,0))</f>
        <v>0</v>
      </c>
      <c r="T342" t="str">
        <f>IF(OR(B342&gt;0,C342&gt;0),"Acceptable","Check")</f>
        <v>Acceptable</v>
      </c>
      <c r="U342">
        <f>COUNTIF(D:D, "Military - U.S. Army")</f>
        <v>23</v>
      </c>
      <c r="V342">
        <f>AVERAGEIF(C:C,"Fort Myer, Virginia", I:I)</f>
        <v>2</v>
      </c>
      <c r="W342">
        <v>1</v>
      </c>
      <c r="X342" t="str">
        <f>IFERROR(VLOOKUP("FlightNumber", A:D, 4, FALSE), "Flight Not Found")</f>
        <v>Flight Not Found</v>
      </c>
      <c r="Y342" t="str" cm="1">
        <f t="array" ref="Y342">IF(AND(B:B &gt; TIME(6, 0, 0), B:B &lt;= TIME(18, 0, 0)), "Day", "Night")</f>
        <v>Night</v>
      </c>
      <c r="Z342">
        <f>COUNTIFS(D:D, "Military - U.S. Army", C:C, "Fort Myer, Virginia")</f>
        <v>1</v>
      </c>
    </row>
    <row r="343" spans="1:26" x14ac:dyDescent="0.2">
      <c r="A343">
        <v>12760</v>
      </c>
      <c r="C343" t="s">
        <v>1302</v>
      </c>
      <c r="D343" t="s">
        <v>347</v>
      </c>
      <c r="F343" t="s">
        <v>143</v>
      </c>
      <c r="G343" t="s">
        <v>1303</v>
      </c>
      <c r="H343" t="s">
        <v>1304</v>
      </c>
      <c r="I343">
        <v>3</v>
      </c>
      <c r="J343">
        <v>3</v>
      </c>
      <c r="K343">
        <v>0</v>
      </c>
      <c r="M343">
        <f>SUM(B343,C343)</f>
        <v>0</v>
      </c>
      <c r="N343" t="str">
        <f t="shared" si="10"/>
        <v>No</v>
      </c>
      <c r="O343">
        <f>COUNTIF(C:C,"&lt;0")</f>
        <v>0</v>
      </c>
      <c r="P343" t="e">
        <f>SUMIF(#REF!,"&gt;"&amp;AVERAGE(#REF!))</f>
        <v>#REF!</v>
      </c>
      <c r="Q343">
        <f t="shared" si="11"/>
        <v>27.565026697177728</v>
      </c>
      <c r="R343" t="str">
        <f>CONCATENATE("ID-",A343,"-",E343)</f>
        <v>ID-12760-</v>
      </c>
      <c r="S343">
        <f>INDEX(B:B,MATCH(A343,A:A,0))</f>
        <v>0</v>
      </c>
      <c r="T343" t="str">
        <f>IF(OR(B343&gt;0,C343&gt;0),"Acceptable","Check")</f>
        <v>Acceptable</v>
      </c>
      <c r="U343">
        <f>COUNTIF(D:D, "Military - U.S. Army")</f>
        <v>23</v>
      </c>
      <c r="V343">
        <f>AVERAGEIF(C:C,"Fort Myer, Virginia", I:I)</f>
        <v>2</v>
      </c>
      <c r="W343">
        <v>1</v>
      </c>
      <c r="X343" t="str">
        <f>IFERROR(VLOOKUP("FlightNumber", A:D, 4, FALSE), "Flight Not Found")</f>
        <v>Flight Not Found</v>
      </c>
      <c r="Y343" t="str" cm="1">
        <f t="array" ref="Y343">IF(AND(B:B &gt; TIME(6, 0, 0), B:B &lt;= TIME(18, 0, 0)), "Day", "Night")</f>
        <v>Night</v>
      </c>
      <c r="Z343">
        <f>COUNTIFS(D:D, "Military - U.S. Army", C:C, "Fort Myer, Virginia")</f>
        <v>1</v>
      </c>
    </row>
    <row r="344" spans="1:26" x14ac:dyDescent="0.2">
      <c r="A344">
        <v>12761</v>
      </c>
      <c r="B344" t="s">
        <v>320</v>
      </c>
      <c r="C344" t="s">
        <v>1305</v>
      </c>
      <c r="D344" t="s">
        <v>893</v>
      </c>
      <c r="E344" t="s">
        <v>1306</v>
      </c>
      <c r="F344" t="s">
        <v>1307</v>
      </c>
      <c r="G344" t="s">
        <v>1308</v>
      </c>
      <c r="I344">
        <v>1</v>
      </c>
      <c r="J344">
        <v>1</v>
      </c>
      <c r="K344">
        <v>0</v>
      </c>
      <c r="L344" t="s">
        <v>1309</v>
      </c>
      <c r="M344">
        <f>SUM(B344,C344)</f>
        <v>0</v>
      </c>
      <c r="N344" t="str">
        <f t="shared" si="10"/>
        <v>No</v>
      </c>
      <c r="O344">
        <f>COUNTIF(C:C,"&lt;0")</f>
        <v>0</v>
      </c>
      <c r="P344" t="e">
        <f>SUMIF(#REF!,"&gt;"&amp;AVERAGE(#REF!))</f>
        <v>#REF!</v>
      </c>
      <c r="Q344">
        <f t="shared" si="11"/>
        <v>27.565026697177728</v>
      </c>
      <c r="R344" t="str">
        <f>CONCATENATE("ID-",A344,"-",E344)</f>
        <v>ID-12761-Kansas City, MO - Chicago, IL</v>
      </c>
      <c r="S344" t="str">
        <f>INDEX(B:B,MATCH(A344,A:A,0))</f>
        <v>05:30</v>
      </c>
      <c r="T344" t="str">
        <f>IF(OR(B344&gt;0,C344&gt;0),"Acceptable","Check")</f>
        <v>Acceptable</v>
      </c>
      <c r="U344">
        <f>COUNTIF(D:D, "Military - U.S. Army")</f>
        <v>23</v>
      </c>
      <c r="V344">
        <f>AVERAGEIF(C:C,"Fort Myer, Virginia", I:I)</f>
        <v>2</v>
      </c>
      <c r="W344">
        <v>8</v>
      </c>
      <c r="X344" t="str">
        <f>IFERROR(VLOOKUP("FlightNumber", A:D, 4, FALSE), "Flight Not Found")</f>
        <v>Flight Not Found</v>
      </c>
      <c r="Y344" t="str" cm="1">
        <f t="array" ref="Y344">IF(AND(B:B &gt; TIME(6, 0, 0), B:B &lt;= TIME(18, 0, 0)), "Day", "Night")</f>
        <v>Night</v>
      </c>
      <c r="Z344">
        <f>COUNTIFS(D:D, "Military - U.S. Army", C:C, "Fort Myer, Virginia")</f>
        <v>1</v>
      </c>
    </row>
    <row r="345" spans="1:26" x14ac:dyDescent="0.2">
      <c r="A345">
        <v>12763</v>
      </c>
      <c r="B345" t="s">
        <v>1310</v>
      </c>
      <c r="C345" t="s">
        <v>1311</v>
      </c>
      <c r="D345" t="s">
        <v>1312</v>
      </c>
      <c r="E345" t="s">
        <v>1313</v>
      </c>
      <c r="F345" t="s">
        <v>1314</v>
      </c>
      <c r="G345" t="s">
        <v>1315</v>
      </c>
      <c r="H345" t="s">
        <v>1316</v>
      </c>
      <c r="I345">
        <v>8</v>
      </c>
      <c r="J345">
        <v>4</v>
      </c>
      <c r="K345">
        <v>0</v>
      </c>
      <c r="L345" t="s">
        <v>1317</v>
      </c>
      <c r="M345">
        <f>SUM(B345,C345)</f>
        <v>0</v>
      </c>
      <c r="N345" t="str">
        <f t="shared" si="10"/>
        <v>No</v>
      </c>
      <c r="O345">
        <f>COUNTIF(C:C,"&lt;0")</f>
        <v>0</v>
      </c>
      <c r="P345" t="e">
        <f>SUMIF(#REF!,"&gt;"&amp;AVERAGE(#REF!))</f>
        <v>#REF!</v>
      </c>
      <c r="Q345">
        <f t="shared" si="11"/>
        <v>27.565026697177728</v>
      </c>
      <c r="R345" t="str">
        <f>CONCATENATE("ID-",A345,"-",E345)</f>
        <v>ID-12763-Santiago - Havana</v>
      </c>
      <c r="S345" t="str">
        <f>INDEX(B:B,MATCH(A345,A:A,0))</f>
        <v>07:30</v>
      </c>
      <c r="T345" t="str">
        <f>IF(OR(B345&gt;0,C345&gt;0),"Acceptable","Check")</f>
        <v>Acceptable</v>
      </c>
      <c r="U345">
        <f>COUNTIF(D:D, "Military - U.S. Army")</f>
        <v>23</v>
      </c>
      <c r="V345">
        <f>AVERAGEIF(C:C,"Fort Myer, Virginia", I:I)</f>
        <v>2</v>
      </c>
      <c r="W345">
        <v>1</v>
      </c>
      <c r="X345" t="str">
        <f>IFERROR(VLOOKUP("FlightNumber", A:D, 4, FALSE), "Flight Not Found")</f>
        <v>Flight Not Found</v>
      </c>
      <c r="Y345" t="str" cm="1">
        <f t="array" ref="Y345">IF(AND(B:B &gt; TIME(6, 0, 0), B:B &lt;= TIME(18, 0, 0)), "Day", "Night")</f>
        <v>Night</v>
      </c>
      <c r="Z345">
        <f>COUNTIFS(D:D, "Military - U.S. Army", C:C, "Fort Myer, Virginia")</f>
        <v>1</v>
      </c>
    </row>
    <row r="346" spans="1:26" x14ac:dyDescent="0.2">
      <c r="A346">
        <v>12773</v>
      </c>
      <c r="B346" t="s">
        <v>271</v>
      </c>
      <c r="C346" t="s">
        <v>1318</v>
      </c>
      <c r="D346" t="s">
        <v>283</v>
      </c>
      <c r="E346" t="s">
        <v>1319</v>
      </c>
      <c r="F346" t="s">
        <v>1320</v>
      </c>
      <c r="G346" t="s">
        <v>1321</v>
      </c>
      <c r="H346" t="s">
        <v>1322</v>
      </c>
      <c r="I346">
        <v>7</v>
      </c>
      <c r="J346">
        <v>7</v>
      </c>
      <c r="K346">
        <v>0</v>
      </c>
      <c r="L346" t="s">
        <v>1323</v>
      </c>
      <c r="M346">
        <f>SUM(B346,C346)</f>
        <v>0</v>
      </c>
      <c r="N346" t="str">
        <f t="shared" si="10"/>
        <v>No</v>
      </c>
      <c r="O346">
        <f>COUNTIF(C:C,"&lt;0")</f>
        <v>0</v>
      </c>
      <c r="P346" t="e">
        <f>SUMIF(#REF!,"&gt;"&amp;AVERAGE(#REF!))</f>
        <v>#REF!</v>
      </c>
      <c r="Q346">
        <f t="shared" si="11"/>
        <v>27.565026697177728</v>
      </c>
      <c r="R346" t="str">
        <f>CONCATENATE("ID-",A346,"-",E346)</f>
        <v>ID-12773-Amsterdam - Batavia, Java</v>
      </c>
      <c r="S346" t="str">
        <f>INDEX(B:B,MATCH(A346,A:A,0))</f>
        <v>02:30</v>
      </c>
      <c r="T346" t="str">
        <f>IF(OR(B346&gt;0,C346&gt;0),"Acceptable","Check")</f>
        <v>Acceptable</v>
      </c>
      <c r="U346">
        <f>COUNTIF(D:D, "Military - U.S. Army")</f>
        <v>23</v>
      </c>
      <c r="V346">
        <f>AVERAGEIF(C:C,"Fort Myer, Virginia", I:I)</f>
        <v>2</v>
      </c>
      <c r="W346">
        <v>1</v>
      </c>
      <c r="X346" t="str">
        <f>IFERROR(VLOOKUP("FlightNumber", A:D, 4, FALSE), "Flight Not Found")</f>
        <v>Flight Not Found</v>
      </c>
      <c r="Y346" t="str" cm="1">
        <f t="array" ref="Y346">IF(AND(B:B &gt; TIME(6, 0, 0), B:B &lt;= TIME(18, 0, 0)), "Day", "Night")</f>
        <v>Night</v>
      </c>
      <c r="Z346">
        <f>COUNTIFS(D:D, "Military - U.S. Army", C:C, "Fort Myer, Virginia")</f>
        <v>1</v>
      </c>
    </row>
    <row r="347" spans="1:26" x14ac:dyDescent="0.2">
      <c r="A347">
        <v>12775</v>
      </c>
      <c r="B347" t="s">
        <v>1324</v>
      </c>
      <c r="C347" t="s">
        <v>1325</v>
      </c>
      <c r="D347" t="s">
        <v>1326</v>
      </c>
      <c r="E347" t="s">
        <v>1327</v>
      </c>
      <c r="F347" t="s">
        <v>1328</v>
      </c>
      <c r="G347" t="s">
        <v>1329</v>
      </c>
      <c r="I347">
        <v>1</v>
      </c>
      <c r="J347">
        <v>1</v>
      </c>
      <c r="K347">
        <v>0</v>
      </c>
      <c r="L347" t="s">
        <v>1330</v>
      </c>
      <c r="M347">
        <f>SUM(B347,C347)</f>
        <v>0</v>
      </c>
      <c r="N347" t="str">
        <f t="shared" si="10"/>
        <v>No</v>
      </c>
      <c r="O347">
        <f>COUNTIF(C:C,"&lt;0")</f>
        <v>0</v>
      </c>
      <c r="P347" t="e">
        <f>SUMIF(#REF!,"&gt;"&amp;AVERAGE(#REF!))</f>
        <v>#REF!</v>
      </c>
      <c r="Q347">
        <f t="shared" si="11"/>
        <v>27.565026697177728</v>
      </c>
      <c r="R347" t="str">
        <f>CONCATENATE("ID-",A347,"-",E347)</f>
        <v>ID-12775-Louisville, KY - Nashville, TN</v>
      </c>
      <c r="S347" t="str">
        <f>INDEX(B:B,MATCH(A347,A:A,0))</f>
        <v>02:52</v>
      </c>
      <c r="T347" t="str">
        <f>IF(OR(B347&gt;0,C347&gt;0),"Acceptable","Check")</f>
        <v>Acceptable</v>
      </c>
      <c r="U347">
        <f>COUNTIF(D:D, "Military - U.S. Army")</f>
        <v>23</v>
      </c>
      <c r="V347">
        <f>AVERAGEIF(C:C,"Fort Myer, Virginia", I:I)</f>
        <v>2</v>
      </c>
      <c r="W347">
        <v>2</v>
      </c>
      <c r="X347" t="str">
        <f>IFERROR(VLOOKUP("FlightNumber", A:D, 4, FALSE), "Flight Not Found")</f>
        <v>Flight Not Found</v>
      </c>
      <c r="Y347" t="str" cm="1">
        <f t="array" ref="Y347">IF(AND(B:B &gt; TIME(6, 0, 0), B:B &lt;= TIME(18, 0, 0)), "Day", "Night")</f>
        <v>Night</v>
      </c>
      <c r="Z347">
        <f>COUNTIFS(D:D, "Military - U.S. Army", C:C, "Fort Myer, Virginia")</f>
        <v>1</v>
      </c>
    </row>
    <row r="348" spans="1:26" x14ac:dyDescent="0.2">
      <c r="A348">
        <v>12810</v>
      </c>
      <c r="C348" t="s">
        <v>1331</v>
      </c>
      <c r="D348" t="s">
        <v>849</v>
      </c>
      <c r="E348" t="s">
        <v>1332</v>
      </c>
      <c r="F348" t="s">
        <v>1333</v>
      </c>
      <c r="G348" t="s">
        <v>1334</v>
      </c>
      <c r="I348">
        <v>1</v>
      </c>
      <c r="J348">
        <v>1</v>
      </c>
      <c r="K348">
        <v>0</v>
      </c>
      <c r="L348" t="s">
        <v>1335</v>
      </c>
      <c r="M348">
        <f>SUM(B348,C348)</f>
        <v>0</v>
      </c>
      <c r="N348" t="str">
        <f t="shared" si="10"/>
        <v>No</v>
      </c>
      <c r="O348">
        <f>COUNTIF(C:C,"&lt;0")</f>
        <v>0</v>
      </c>
      <c r="P348" t="e">
        <f>SUMIF(#REF!,"&gt;"&amp;AVERAGE(#REF!))</f>
        <v>#REF!</v>
      </c>
      <c r="Q348">
        <f t="shared" si="11"/>
        <v>27.565026697177728</v>
      </c>
      <c r="R348" t="str">
        <f>CONCATENATE("ID-",A348,"-",E348)</f>
        <v>ID-12810-Newark, NJ - Columbus, OH</v>
      </c>
      <c r="S348">
        <f>INDEX(B:B,MATCH(A348,A:A,0))</f>
        <v>0</v>
      </c>
      <c r="T348" t="str">
        <f>IF(OR(B348&gt;0,C348&gt;0),"Acceptable","Check")</f>
        <v>Acceptable</v>
      </c>
      <c r="U348">
        <f>COUNTIF(D:D, "Military - U.S. Army")</f>
        <v>23</v>
      </c>
      <c r="V348">
        <f>AVERAGEIF(C:C,"Fort Myer, Virginia", I:I)</f>
        <v>2</v>
      </c>
      <c r="W348">
        <v>1</v>
      </c>
      <c r="X348" t="str">
        <f>IFERROR(VLOOKUP("FlightNumber", A:D, 4, FALSE), "Flight Not Found")</f>
        <v>Flight Not Found</v>
      </c>
      <c r="Y348" t="str" cm="1">
        <f t="array" ref="Y348">IF(AND(B:B &gt; TIME(6, 0, 0), B:B &lt;= TIME(18, 0, 0)), "Day", "Night")</f>
        <v>Night</v>
      </c>
      <c r="Z348">
        <f>COUNTIFS(D:D, "Military - U.S. Army", C:C, "Fort Myer, Virginia")</f>
        <v>1</v>
      </c>
    </row>
    <row r="349" spans="1:26" x14ac:dyDescent="0.2">
      <c r="A349">
        <v>12815</v>
      </c>
      <c r="C349" t="s">
        <v>1336</v>
      </c>
      <c r="D349" t="s">
        <v>1337</v>
      </c>
      <c r="E349" t="s">
        <v>1338</v>
      </c>
      <c r="F349" t="s">
        <v>1339</v>
      </c>
      <c r="G349" t="s">
        <v>1340</v>
      </c>
      <c r="H349" t="s">
        <v>1341</v>
      </c>
      <c r="I349">
        <v>11</v>
      </c>
      <c r="J349">
        <v>11</v>
      </c>
      <c r="K349">
        <v>0</v>
      </c>
      <c r="L349" t="s">
        <v>1342</v>
      </c>
      <c r="M349">
        <f>SUM(B349,C349)</f>
        <v>0</v>
      </c>
      <c r="N349" t="str">
        <f t="shared" si="10"/>
        <v>No</v>
      </c>
      <c r="O349">
        <f>COUNTIF(C:C,"&lt;0")</f>
        <v>0</v>
      </c>
      <c r="P349" t="e">
        <f>SUMIF(#REF!,"&gt;"&amp;AVERAGE(#REF!))</f>
        <v>#REF!</v>
      </c>
      <c r="Q349">
        <f t="shared" si="11"/>
        <v>27.565026697177728</v>
      </c>
      <c r="R349" t="str">
        <f>CONCATENATE("ID-",A349,"-",E349)</f>
        <v>ID-12815-Koenigberg - Berlin</v>
      </c>
      <c r="S349">
        <f>INDEX(B:B,MATCH(A349,A:A,0))</f>
        <v>0</v>
      </c>
      <c r="T349" t="str">
        <f>IF(OR(B349&gt;0,C349&gt;0),"Acceptable","Check")</f>
        <v>Acceptable</v>
      </c>
      <c r="U349">
        <f>COUNTIF(D:D, "Military - U.S. Army")</f>
        <v>23</v>
      </c>
      <c r="V349">
        <f>AVERAGEIF(C:C,"Fort Myer, Virginia", I:I)</f>
        <v>2</v>
      </c>
      <c r="W349">
        <v>1</v>
      </c>
      <c r="X349" t="str">
        <f>IFERROR(VLOOKUP("FlightNumber", A:D, 4, FALSE), "Flight Not Found")</f>
        <v>Flight Not Found</v>
      </c>
      <c r="Y349" t="str" cm="1">
        <f t="array" ref="Y349">IF(AND(B:B &gt; TIME(6, 0, 0), B:B &lt;= TIME(18, 0, 0)), "Day", "Night")</f>
        <v>Night</v>
      </c>
      <c r="Z349">
        <f>COUNTIFS(D:D, "Military - U.S. Army", C:C, "Fort Myer, Virginia")</f>
        <v>1</v>
      </c>
    </row>
    <row r="350" spans="1:26" x14ac:dyDescent="0.2">
      <c r="A350">
        <v>12850</v>
      </c>
      <c r="C350" t="s">
        <v>1343</v>
      </c>
      <c r="D350" t="s">
        <v>1337</v>
      </c>
      <c r="F350" t="s">
        <v>1344</v>
      </c>
      <c r="G350" t="s">
        <v>1345</v>
      </c>
      <c r="H350" t="s">
        <v>1346</v>
      </c>
      <c r="J350">
        <v>3</v>
      </c>
      <c r="K350">
        <v>0</v>
      </c>
      <c r="L350" t="s">
        <v>1347</v>
      </c>
      <c r="M350">
        <f>SUM(B350,C350)</f>
        <v>0</v>
      </c>
      <c r="N350" t="str">
        <f t="shared" si="10"/>
        <v>No</v>
      </c>
      <c r="O350">
        <f>COUNTIF(C:C,"&lt;0")</f>
        <v>0</v>
      </c>
      <c r="P350" t="e">
        <f>SUMIF(#REF!,"&gt;"&amp;AVERAGE(#REF!))</f>
        <v>#REF!</v>
      </c>
      <c r="Q350">
        <f t="shared" si="11"/>
        <v>27.565026697177728</v>
      </c>
      <c r="R350" t="str">
        <f>CONCATENATE("ID-",A350,"-",E350)</f>
        <v>ID-12850-</v>
      </c>
      <c r="S350">
        <f>INDEX(B:B,MATCH(A350,A:A,0))</f>
        <v>0</v>
      </c>
      <c r="T350" t="str">
        <f>IF(OR(B350&gt;0,C350&gt;0),"Acceptable","Check")</f>
        <v>Acceptable</v>
      </c>
      <c r="U350">
        <f>COUNTIF(D:D, "Military - U.S. Army")</f>
        <v>23</v>
      </c>
      <c r="V350">
        <f>AVERAGEIF(C:C,"Fort Myer, Virginia", I:I)</f>
        <v>2</v>
      </c>
      <c r="W350">
        <v>1</v>
      </c>
      <c r="X350" t="str">
        <f>IFERROR(VLOOKUP("FlightNumber", A:D, 4, FALSE), "Flight Not Found")</f>
        <v>Flight Not Found</v>
      </c>
      <c r="Y350" t="str" cm="1">
        <f t="array" ref="Y350">IF(AND(B:B &gt; TIME(6, 0, 0), B:B &lt;= TIME(18, 0, 0)), "Day", "Night")</f>
        <v>Night</v>
      </c>
      <c r="Z350">
        <f>COUNTIFS(D:D, "Military - U.S. Army", C:C, "Fort Myer, Virginia")</f>
        <v>1</v>
      </c>
    </row>
    <row r="351" spans="1:26" x14ac:dyDescent="0.2">
      <c r="A351">
        <v>12858</v>
      </c>
      <c r="C351" t="s">
        <v>1348</v>
      </c>
      <c r="D351" t="s">
        <v>1349</v>
      </c>
      <c r="E351" t="s">
        <v>1350</v>
      </c>
      <c r="F351" t="s">
        <v>1351</v>
      </c>
      <c r="G351" t="s">
        <v>1352</v>
      </c>
      <c r="H351" t="s">
        <v>1353</v>
      </c>
      <c r="I351">
        <v>6</v>
      </c>
      <c r="J351">
        <v>3</v>
      </c>
      <c r="K351">
        <v>0</v>
      </c>
      <c r="L351" t="s">
        <v>1354</v>
      </c>
      <c r="M351">
        <f>SUM(B351,C351)</f>
        <v>0</v>
      </c>
      <c r="N351" t="str">
        <f t="shared" si="10"/>
        <v>No</v>
      </c>
      <c r="O351">
        <f>COUNTIF(C:C,"&lt;0")</f>
        <v>0</v>
      </c>
      <c r="P351" t="e">
        <f>SUMIF(#REF!,"&gt;"&amp;AVERAGE(#REF!))</f>
        <v>#REF!</v>
      </c>
      <c r="Q351">
        <f t="shared" si="11"/>
        <v>27.565026697177728</v>
      </c>
      <c r="R351" t="str">
        <f>CONCATENATE("ID-",A351,"-",E351)</f>
        <v>ID-12858-Jerusalem - Cairo</v>
      </c>
      <c r="S351">
        <f>INDEX(B:B,MATCH(A351,A:A,0))</f>
        <v>0</v>
      </c>
      <c r="T351" t="str">
        <f>IF(OR(B351&gt;0,C351&gt;0),"Acceptable","Check")</f>
        <v>Acceptable</v>
      </c>
      <c r="U351">
        <f>COUNTIF(D:D, "Military - U.S. Army")</f>
        <v>23</v>
      </c>
      <c r="V351">
        <f>AVERAGEIF(C:C,"Fort Myer, Virginia", I:I)</f>
        <v>2</v>
      </c>
      <c r="W351">
        <v>1</v>
      </c>
      <c r="X351" t="str">
        <f>IFERROR(VLOOKUP("FlightNumber", A:D, 4, FALSE), "Flight Not Found")</f>
        <v>Flight Not Found</v>
      </c>
      <c r="Y351" t="str" cm="1">
        <f t="array" ref="Y351">IF(AND(B:B &gt; TIME(6, 0, 0), B:B &lt;= TIME(18, 0, 0)), "Day", "Night")</f>
        <v>Night</v>
      </c>
      <c r="Z351">
        <f>COUNTIFS(D:D, "Military - U.S. Army", C:C, "Fort Myer, Virginia")</f>
        <v>1</v>
      </c>
    </row>
    <row r="352" spans="1:26" x14ac:dyDescent="0.2">
      <c r="A352">
        <v>12872</v>
      </c>
      <c r="C352" t="s">
        <v>1355</v>
      </c>
      <c r="D352" t="s">
        <v>347</v>
      </c>
      <c r="F352" t="s">
        <v>143</v>
      </c>
      <c r="G352" t="s">
        <v>1356</v>
      </c>
      <c r="I352">
        <v>5</v>
      </c>
      <c r="J352">
        <v>5</v>
      </c>
      <c r="K352">
        <v>0</v>
      </c>
      <c r="M352">
        <f>SUM(B352,C352)</f>
        <v>0</v>
      </c>
      <c r="N352" t="str">
        <f t="shared" si="10"/>
        <v>No</v>
      </c>
      <c r="O352">
        <f>COUNTIF(C:C,"&lt;0")</f>
        <v>0</v>
      </c>
      <c r="P352" t="e">
        <f>SUMIF(#REF!,"&gt;"&amp;AVERAGE(#REF!))</f>
        <v>#REF!</v>
      </c>
      <c r="Q352">
        <f t="shared" si="11"/>
        <v>27.565026697177728</v>
      </c>
      <c r="R352" t="str">
        <f>CONCATENATE("ID-",A352,"-",E352)</f>
        <v>ID-12872-</v>
      </c>
      <c r="S352">
        <f>INDEX(B:B,MATCH(A352,A:A,0))</f>
        <v>0</v>
      </c>
      <c r="T352" t="str">
        <f>IF(OR(B352&gt;0,C352&gt;0),"Acceptable","Check")</f>
        <v>Acceptable</v>
      </c>
      <c r="U352">
        <f>COUNTIF(D:D, "Military - U.S. Army")</f>
        <v>23</v>
      </c>
      <c r="V352">
        <f>AVERAGEIF(C:C,"Fort Myer, Virginia", I:I)</f>
        <v>2</v>
      </c>
      <c r="W352">
        <v>1</v>
      </c>
      <c r="X352" t="str">
        <f>IFERROR(VLOOKUP("FlightNumber", A:D, 4, FALSE), "Flight Not Found")</f>
        <v>Flight Not Found</v>
      </c>
      <c r="Y352" t="str" cm="1">
        <f t="array" ref="Y352">IF(AND(B:B &gt; TIME(6, 0, 0), B:B &lt;= TIME(18, 0, 0)), "Day", "Night")</f>
        <v>Night</v>
      </c>
      <c r="Z352">
        <f>COUNTIFS(D:D, "Military - U.S. Army", C:C, "Fort Myer, Virginia")</f>
        <v>1</v>
      </c>
    </row>
    <row r="353" spans="1:26" x14ac:dyDescent="0.2">
      <c r="A353">
        <v>12875</v>
      </c>
      <c r="C353" t="s">
        <v>1357</v>
      </c>
      <c r="D353" t="s">
        <v>1150</v>
      </c>
      <c r="F353" t="s">
        <v>1358</v>
      </c>
      <c r="G353" t="s">
        <v>1359</v>
      </c>
      <c r="I353">
        <v>3</v>
      </c>
      <c r="J353">
        <v>1</v>
      </c>
      <c r="K353">
        <v>0</v>
      </c>
      <c r="L353" t="s">
        <v>1360</v>
      </c>
      <c r="M353">
        <f>SUM(B353,C353)</f>
        <v>0</v>
      </c>
      <c r="N353" t="str">
        <f t="shared" si="10"/>
        <v>No</v>
      </c>
      <c r="O353">
        <f>COUNTIF(C:C,"&lt;0")</f>
        <v>0</v>
      </c>
      <c r="P353" t="e">
        <f>SUMIF(#REF!,"&gt;"&amp;AVERAGE(#REF!))</f>
        <v>#REF!</v>
      </c>
      <c r="Q353">
        <f t="shared" si="11"/>
        <v>27.565026697177728</v>
      </c>
      <c r="R353" t="str">
        <f>CONCATENATE("ID-",A353,"-",E353)</f>
        <v>ID-12875-</v>
      </c>
      <c r="S353">
        <f>INDEX(B:B,MATCH(A353,A:A,0))</f>
        <v>0</v>
      </c>
      <c r="T353" t="str">
        <f>IF(OR(B353&gt;0,C353&gt;0),"Acceptable","Check")</f>
        <v>Acceptable</v>
      </c>
      <c r="U353">
        <f>COUNTIF(D:D, "Military - U.S. Army")</f>
        <v>23</v>
      </c>
      <c r="V353">
        <f>AVERAGEIF(C:C,"Fort Myer, Virginia", I:I)</f>
        <v>2</v>
      </c>
      <c r="W353">
        <v>4</v>
      </c>
      <c r="X353" t="str">
        <f>IFERROR(VLOOKUP("FlightNumber", A:D, 4, FALSE), "Flight Not Found")</f>
        <v>Flight Not Found</v>
      </c>
      <c r="Y353" t="str" cm="1">
        <f t="array" ref="Y353">IF(AND(B:B &gt; TIME(6, 0, 0), B:B &lt;= TIME(18, 0, 0)), "Day", "Night")</f>
        <v>Night</v>
      </c>
      <c r="Z353">
        <f>COUNTIFS(D:D, "Military - U.S. Army", C:C, "Fort Myer, Virginia")</f>
        <v>1</v>
      </c>
    </row>
    <row r="354" spans="1:26" x14ac:dyDescent="0.2">
      <c r="A354">
        <v>12880</v>
      </c>
      <c r="C354" t="s">
        <v>1361</v>
      </c>
      <c r="D354" t="s">
        <v>283</v>
      </c>
      <c r="E354" t="s">
        <v>1362</v>
      </c>
      <c r="F354" t="s">
        <v>1363</v>
      </c>
      <c r="G354" t="s">
        <v>1364</v>
      </c>
      <c r="H354" t="s">
        <v>1365</v>
      </c>
      <c r="I354">
        <v>7</v>
      </c>
      <c r="J354">
        <v>7</v>
      </c>
      <c r="K354">
        <v>0</v>
      </c>
      <c r="L354" t="s">
        <v>1366</v>
      </c>
      <c r="M354">
        <f>SUM(B354,C354)</f>
        <v>0</v>
      </c>
      <c r="N354" t="str">
        <f t="shared" si="10"/>
        <v>No</v>
      </c>
      <c r="O354">
        <f>COUNTIF(C:C,"&lt;0")</f>
        <v>0</v>
      </c>
      <c r="P354" t="e">
        <f>SUMIF(#REF!,"&gt;"&amp;AVERAGE(#REF!))</f>
        <v>#REF!</v>
      </c>
      <c r="Q354">
        <f t="shared" si="11"/>
        <v>27.565026697177728</v>
      </c>
      <c r="R354" t="str">
        <f>CONCATENATE("ID-",A354,"-",E354)</f>
        <v>ID-12880-Praha, Czechoslovakia - Amsterdam, Netherlands</v>
      </c>
      <c r="S354">
        <f>INDEX(B:B,MATCH(A354,A:A,0))</f>
        <v>0</v>
      </c>
      <c r="T354" t="str">
        <f>IF(OR(B354&gt;0,C354&gt;0),"Acceptable","Check")</f>
        <v>Acceptable</v>
      </c>
      <c r="U354">
        <f>COUNTIF(D:D, "Military - U.S. Army")</f>
        <v>23</v>
      </c>
      <c r="V354">
        <f>AVERAGEIF(C:C,"Fort Myer, Virginia", I:I)</f>
        <v>2</v>
      </c>
      <c r="W354">
        <v>2</v>
      </c>
      <c r="X354" t="str">
        <f>IFERROR(VLOOKUP("FlightNumber", A:D, 4, FALSE), "Flight Not Found")</f>
        <v>Flight Not Found</v>
      </c>
      <c r="Y354" t="str" cm="1">
        <f t="array" ref="Y354">IF(AND(B:B &gt; TIME(6, 0, 0), B:B &lt;= TIME(18, 0, 0)), "Day", "Night")</f>
        <v>Night</v>
      </c>
      <c r="Z354">
        <f>COUNTIFS(D:D, "Military - U.S. Army", C:C, "Fort Myer, Virginia")</f>
        <v>1</v>
      </c>
    </row>
    <row r="355" spans="1:26" x14ac:dyDescent="0.2">
      <c r="A355">
        <v>12905</v>
      </c>
      <c r="C355" t="s">
        <v>1367</v>
      </c>
      <c r="D355" t="s">
        <v>385</v>
      </c>
      <c r="F355" t="s">
        <v>626</v>
      </c>
      <c r="G355" t="s">
        <v>1368</v>
      </c>
      <c r="I355">
        <v>1</v>
      </c>
      <c r="J355">
        <v>1</v>
      </c>
      <c r="K355">
        <v>0</v>
      </c>
      <c r="L355" t="s">
        <v>1369</v>
      </c>
      <c r="M355">
        <f>SUM(B355,C355)</f>
        <v>0</v>
      </c>
      <c r="N355" t="str">
        <f t="shared" si="10"/>
        <v>No</v>
      </c>
      <c r="O355">
        <f>COUNTIF(C:C,"&lt;0")</f>
        <v>0</v>
      </c>
      <c r="P355" t="e">
        <f>SUMIF(#REF!,"&gt;"&amp;AVERAGE(#REF!))</f>
        <v>#REF!</v>
      </c>
      <c r="Q355">
        <f t="shared" si="11"/>
        <v>27.565026697177728</v>
      </c>
      <c r="R355" t="str">
        <f>CONCATENATE("ID-",A355,"-",E355)</f>
        <v>ID-12905-</v>
      </c>
      <c r="S355">
        <f>INDEX(B:B,MATCH(A355,A:A,0))</f>
        <v>0</v>
      </c>
      <c r="T355" t="str">
        <f>IF(OR(B355&gt;0,C355&gt;0),"Acceptable","Check")</f>
        <v>Acceptable</v>
      </c>
      <c r="U355">
        <f>COUNTIF(D:D, "Military - U.S. Army")</f>
        <v>23</v>
      </c>
      <c r="V355">
        <f>AVERAGEIF(C:C,"Fort Myer, Virginia", I:I)</f>
        <v>2</v>
      </c>
      <c r="W355">
        <v>2</v>
      </c>
      <c r="X355" t="str">
        <f>IFERROR(VLOOKUP("FlightNumber", A:D, 4, FALSE), "Flight Not Found")</f>
        <v>Flight Not Found</v>
      </c>
      <c r="Y355" t="str" cm="1">
        <f t="array" ref="Y355">IF(AND(B:B &gt; TIME(6, 0, 0), B:B &lt;= TIME(18, 0, 0)), "Day", "Night")</f>
        <v>Night</v>
      </c>
      <c r="Z355">
        <f>COUNTIFS(D:D, "Military - U.S. Army", C:C, "Fort Myer, Virginia")</f>
        <v>1</v>
      </c>
    </row>
    <row r="356" spans="1:26" x14ac:dyDescent="0.2">
      <c r="A356">
        <v>12910</v>
      </c>
      <c r="B356" t="s">
        <v>1370</v>
      </c>
      <c r="C356" t="s">
        <v>1371</v>
      </c>
      <c r="D356" t="s">
        <v>849</v>
      </c>
      <c r="E356" t="s">
        <v>1372</v>
      </c>
      <c r="F356" t="s">
        <v>1373</v>
      </c>
      <c r="G356" t="s">
        <v>1374</v>
      </c>
      <c r="H356" t="s">
        <v>1375</v>
      </c>
      <c r="I356">
        <v>14</v>
      </c>
      <c r="J356">
        <v>5</v>
      </c>
      <c r="K356">
        <v>0</v>
      </c>
      <c r="L356" t="s">
        <v>1376</v>
      </c>
      <c r="M356">
        <f>SUM(B356,C356)</f>
        <v>0</v>
      </c>
      <c r="N356" t="str">
        <f t="shared" si="10"/>
        <v>No</v>
      </c>
      <c r="O356">
        <f>COUNTIF(C:C,"&lt;0")</f>
        <v>0</v>
      </c>
      <c r="P356" t="e">
        <f>SUMIF(#REF!,"&gt;"&amp;AVERAGE(#REF!))</f>
        <v>#REF!</v>
      </c>
      <c r="Q356">
        <f t="shared" si="11"/>
        <v>27.565026697177728</v>
      </c>
      <c r="R356" t="str">
        <f>CONCATENATE("ID-",A356,"-",E356)</f>
        <v>ID-12910-Los Angeles - Albuquerque - Kanasas City -  Washington</v>
      </c>
      <c r="S356" t="str">
        <f>INDEX(B:B,MATCH(A356,A:A,0))</f>
        <v>03:30</v>
      </c>
      <c r="T356" t="str">
        <f>IF(OR(B356&gt;0,C356&gt;0),"Acceptable","Check")</f>
        <v>Acceptable</v>
      </c>
      <c r="U356">
        <f>COUNTIF(D:D, "Military - U.S. Army")</f>
        <v>23</v>
      </c>
      <c r="V356">
        <f>AVERAGEIF(C:C,"Fort Myer, Virginia", I:I)</f>
        <v>2</v>
      </c>
      <c r="W356">
        <v>1</v>
      </c>
      <c r="X356" t="str">
        <f>IFERROR(VLOOKUP("FlightNumber", A:D, 4, FALSE), "Flight Not Found")</f>
        <v>Flight Not Found</v>
      </c>
      <c r="Y356" t="str" cm="1">
        <f t="array" ref="Y356">IF(AND(B:B &gt; TIME(6, 0, 0), B:B &lt;= TIME(18, 0, 0)), "Day", "Night")</f>
        <v>Night</v>
      </c>
      <c r="Z356">
        <f>COUNTIFS(D:D, "Military - U.S. Army", C:C, "Fort Myer, Virginia")</f>
        <v>1</v>
      </c>
    </row>
    <row r="357" spans="1:26" x14ac:dyDescent="0.2">
      <c r="A357">
        <v>12922</v>
      </c>
      <c r="B357" t="s">
        <v>1377</v>
      </c>
      <c r="C357" t="s">
        <v>1378</v>
      </c>
      <c r="D357" t="s">
        <v>1379</v>
      </c>
      <c r="E357" t="s">
        <v>409</v>
      </c>
      <c r="F357" t="s">
        <v>1380</v>
      </c>
      <c r="G357" t="s">
        <v>1381</v>
      </c>
      <c r="H357" t="s">
        <v>1382</v>
      </c>
      <c r="I357">
        <v>12</v>
      </c>
      <c r="J357">
        <v>3</v>
      </c>
      <c r="K357">
        <v>0</v>
      </c>
      <c r="L357" t="s">
        <v>1383</v>
      </c>
      <c r="M357">
        <f>SUM(B357,C357)</f>
        <v>0</v>
      </c>
      <c r="N357" t="str">
        <f t="shared" si="10"/>
        <v>No</v>
      </c>
      <c r="O357">
        <f>COUNTIF(C:C,"&lt;0")</f>
        <v>0</v>
      </c>
      <c r="P357" t="e">
        <f>SUMIF(#REF!,"&gt;"&amp;AVERAGE(#REF!))</f>
        <v>#REF!</v>
      </c>
      <c r="Q357">
        <f t="shared" si="11"/>
        <v>27.565026697177728</v>
      </c>
      <c r="R357" t="str">
        <f>CONCATENATE("ID-",A357,"-",E357)</f>
        <v>ID-12922-Sightseeing</v>
      </c>
      <c r="S357" t="str">
        <f>INDEX(B:B,MATCH(A357,A:A,0))</f>
        <v>18:35</v>
      </c>
      <c r="T357" t="str">
        <f>IF(OR(B357&gt;0,C357&gt;0),"Acceptable","Check")</f>
        <v>Acceptable</v>
      </c>
      <c r="U357">
        <f>COUNTIF(D:D, "Military - U.S. Army")</f>
        <v>23</v>
      </c>
      <c r="V357">
        <f>AVERAGEIF(C:C,"Fort Myer, Virginia", I:I)</f>
        <v>2</v>
      </c>
      <c r="W357">
        <v>2</v>
      </c>
      <c r="X357" t="str">
        <f>IFERROR(VLOOKUP("FlightNumber", A:D, 4, FALSE), "Flight Not Found")</f>
        <v>Flight Not Found</v>
      </c>
      <c r="Y357" t="str" cm="1">
        <f t="array" ref="Y357">IF(AND(B:B &gt; TIME(6, 0, 0), B:B &lt;= TIME(18, 0, 0)), "Day", "Night")</f>
        <v>Night</v>
      </c>
      <c r="Z357">
        <f>COUNTIFS(D:D, "Military - U.S. Army", C:C, "Fort Myer, Virginia")</f>
        <v>1</v>
      </c>
    </row>
    <row r="358" spans="1:26" x14ac:dyDescent="0.2">
      <c r="A358">
        <v>12922</v>
      </c>
      <c r="B358" t="s">
        <v>1384</v>
      </c>
      <c r="C358" t="s">
        <v>1385</v>
      </c>
      <c r="D358" t="s">
        <v>1386</v>
      </c>
      <c r="E358" t="s">
        <v>23</v>
      </c>
      <c r="F358" t="s">
        <v>1387</v>
      </c>
      <c r="G358" t="s">
        <v>1388</v>
      </c>
      <c r="I358">
        <v>50</v>
      </c>
      <c r="J358">
        <v>50</v>
      </c>
      <c r="K358">
        <v>2</v>
      </c>
      <c r="L358" t="s">
        <v>1389</v>
      </c>
      <c r="M358">
        <f>SUM(B358,C358)</f>
        <v>0</v>
      </c>
      <c r="N358" t="str">
        <f t="shared" si="10"/>
        <v>No</v>
      </c>
      <c r="O358">
        <f>COUNTIF(C:C,"&lt;0")</f>
        <v>0</v>
      </c>
      <c r="P358" t="e">
        <f>SUMIF(#REF!,"&gt;"&amp;AVERAGE(#REF!))</f>
        <v>#REF!</v>
      </c>
      <c r="Q358">
        <f t="shared" si="11"/>
        <v>27.565026697177728</v>
      </c>
      <c r="R358" t="str">
        <f>CONCATENATE("ID-",A358,"-",E358)</f>
        <v>ID-12922-Demonstration</v>
      </c>
      <c r="S358" t="str">
        <f>INDEX(B:B,MATCH(A358,A:A,0))</f>
        <v>18:35</v>
      </c>
      <c r="T358" t="str">
        <f>IF(OR(B358&gt;0,C358&gt;0),"Acceptable","Check")</f>
        <v>Acceptable</v>
      </c>
      <c r="U358">
        <f>COUNTIF(D:D, "Military - U.S. Army")</f>
        <v>23</v>
      </c>
      <c r="V358">
        <f>AVERAGEIF(C:C,"Fort Myer, Virginia", I:I)</f>
        <v>2</v>
      </c>
      <c r="W358">
        <v>4</v>
      </c>
      <c r="X358" t="str">
        <f>IFERROR(VLOOKUP("FlightNumber", A:D, 4, FALSE), "Flight Not Found")</f>
        <v>Flight Not Found</v>
      </c>
      <c r="Y358" t="str" cm="1">
        <f t="array" ref="Y358">IF(AND(B:B &gt; TIME(6, 0, 0), B:B &lt;= TIME(18, 0, 0)), "Day", "Night")</f>
        <v>Night</v>
      </c>
      <c r="Z358">
        <f>COUNTIFS(D:D, "Military - U.S. Army", C:C, "Fort Myer, Virginia")</f>
        <v>1</v>
      </c>
    </row>
    <row r="359" spans="1:26" x14ac:dyDescent="0.2">
      <c r="A359">
        <v>12931</v>
      </c>
      <c r="C359" t="s">
        <v>1390</v>
      </c>
      <c r="D359" t="s">
        <v>1391</v>
      </c>
      <c r="F359" t="s">
        <v>1392</v>
      </c>
      <c r="G359" t="s">
        <v>1393</v>
      </c>
      <c r="I359">
        <v>1</v>
      </c>
      <c r="J359">
        <v>1</v>
      </c>
      <c r="K359">
        <v>0</v>
      </c>
      <c r="M359">
        <f>SUM(B359,C359)</f>
        <v>0</v>
      </c>
      <c r="N359" t="str">
        <f t="shared" si="10"/>
        <v>No</v>
      </c>
      <c r="O359">
        <f>COUNTIF(C:C,"&lt;0")</f>
        <v>0</v>
      </c>
      <c r="P359" t="e">
        <f>SUMIF(#REF!,"&gt;"&amp;AVERAGE(#REF!))</f>
        <v>#REF!</v>
      </c>
      <c r="Q359">
        <f t="shared" si="11"/>
        <v>27.565026697177728</v>
      </c>
      <c r="R359" t="str">
        <f>CONCATENATE("ID-",A359,"-",E359)</f>
        <v>ID-12931-</v>
      </c>
      <c r="S359">
        <f>INDEX(B:B,MATCH(A359,A:A,0))</f>
        <v>0</v>
      </c>
      <c r="T359" t="str">
        <f>IF(OR(B359&gt;0,C359&gt;0),"Acceptable","Check")</f>
        <v>Acceptable</v>
      </c>
      <c r="U359">
        <f>COUNTIF(D:D, "Military - U.S. Army")</f>
        <v>23</v>
      </c>
      <c r="V359">
        <f>AVERAGEIF(C:C,"Fort Myer, Virginia", I:I)</f>
        <v>2</v>
      </c>
      <c r="W359">
        <v>2</v>
      </c>
      <c r="X359" t="str">
        <f>IFERROR(VLOOKUP("FlightNumber", A:D, 4, FALSE), "Flight Not Found")</f>
        <v>Flight Not Found</v>
      </c>
      <c r="Y359" t="str" cm="1">
        <f t="array" ref="Y359">IF(AND(B:B &gt; TIME(6, 0, 0), B:B &lt;= TIME(18, 0, 0)), "Day", "Night")</f>
        <v>Night</v>
      </c>
      <c r="Z359">
        <f>COUNTIFS(D:D, "Military - U.S. Army", C:C, "Fort Myer, Virginia")</f>
        <v>1</v>
      </c>
    </row>
    <row r="360" spans="1:26" x14ac:dyDescent="0.2">
      <c r="A360">
        <v>12932</v>
      </c>
      <c r="C360" t="s">
        <v>1394</v>
      </c>
      <c r="D360" t="s">
        <v>1395</v>
      </c>
      <c r="E360" t="s">
        <v>1396</v>
      </c>
      <c r="F360" t="s">
        <v>1397</v>
      </c>
      <c r="G360" t="s">
        <v>1398</v>
      </c>
      <c r="I360">
        <v>2</v>
      </c>
      <c r="J360">
        <v>2</v>
      </c>
      <c r="K360">
        <v>0</v>
      </c>
      <c r="L360" t="s">
        <v>1399</v>
      </c>
      <c r="M360">
        <f>SUM(B360,C360)</f>
        <v>0</v>
      </c>
      <c r="N360" t="str">
        <f t="shared" si="10"/>
        <v>No</v>
      </c>
      <c r="O360">
        <f>COUNTIF(C:C,"&lt;0")</f>
        <v>0</v>
      </c>
      <c r="P360" t="e">
        <f>SUMIF(#REF!,"&gt;"&amp;AVERAGE(#REF!))</f>
        <v>#REF!</v>
      </c>
      <c r="Q360">
        <f t="shared" si="11"/>
        <v>27.565026697177728</v>
      </c>
      <c r="R360" t="str">
        <f>CONCATENATE("ID-",A360,"-",E360)</f>
        <v>ID-12932-Chicago - St. Louis</v>
      </c>
      <c r="S360">
        <f>INDEX(B:B,MATCH(A360,A:A,0))</f>
        <v>0</v>
      </c>
      <c r="T360" t="str">
        <f>IF(OR(B360&gt;0,C360&gt;0),"Acceptable","Check")</f>
        <v>Acceptable</v>
      </c>
      <c r="U360">
        <f>COUNTIF(D:D, "Military - U.S. Army")</f>
        <v>23</v>
      </c>
      <c r="V360">
        <f>AVERAGEIF(C:C,"Fort Myer, Virginia", I:I)</f>
        <v>2</v>
      </c>
      <c r="W360">
        <v>1</v>
      </c>
      <c r="X360" t="str">
        <f>IFERROR(VLOOKUP("FlightNumber", A:D, 4, FALSE), "Flight Not Found")</f>
        <v>Flight Not Found</v>
      </c>
      <c r="Y360" t="str" cm="1">
        <f t="array" ref="Y360">IF(AND(B:B &gt; TIME(6, 0, 0), B:B &lt;= TIME(18, 0, 0)), "Day", "Night")</f>
        <v>Night</v>
      </c>
      <c r="Z360">
        <f>COUNTIFS(D:D, "Military - U.S. Army", C:C, "Fort Myer, Virginia")</f>
        <v>1</v>
      </c>
    </row>
    <row r="361" spans="1:26" x14ac:dyDescent="0.2">
      <c r="A361">
        <v>12933</v>
      </c>
      <c r="C361" t="s">
        <v>1400</v>
      </c>
      <c r="I361">
        <v>9</v>
      </c>
      <c r="J361">
        <v>6</v>
      </c>
      <c r="K361">
        <v>0</v>
      </c>
      <c r="L361" t="s">
        <v>1401</v>
      </c>
      <c r="M361">
        <f>SUM(B361,C361)</f>
        <v>0</v>
      </c>
      <c r="N361" t="str">
        <f t="shared" si="10"/>
        <v>No</v>
      </c>
      <c r="O361">
        <f>COUNTIF(C:C,"&lt;0")</f>
        <v>0</v>
      </c>
      <c r="P361" t="e">
        <f>SUMIF(#REF!,"&gt;"&amp;AVERAGE(#REF!))</f>
        <v>#REF!</v>
      </c>
      <c r="Q361">
        <f t="shared" si="11"/>
        <v>27.565026697177728</v>
      </c>
      <c r="R361" t="str">
        <f>CONCATENATE("ID-",A361,"-",E361)</f>
        <v>ID-12933-</v>
      </c>
      <c r="S361">
        <f>INDEX(B:B,MATCH(A361,A:A,0))</f>
        <v>0</v>
      </c>
      <c r="T361" t="str">
        <f>IF(OR(B361&gt;0,C361&gt;0),"Acceptable","Check")</f>
        <v>Acceptable</v>
      </c>
      <c r="U361">
        <f>COUNTIF(D:D, "Military - U.S. Army")</f>
        <v>23</v>
      </c>
      <c r="V361">
        <f>AVERAGEIF(C:C,"Fort Myer, Virginia", I:I)</f>
        <v>2</v>
      </c>
      <c r="W361">
        <v>17</v>
      </c>
      <c r="X361" t="str">
        <f>IFERROR(VLOOKUP("FlightNumber", A:D, 4, FALSE), "Flight Not Found")</f>
        <v>Flight Not Found</v>
      </c>
      <c r="Y361" t="str" cm="1">
        <f t="array" ref="Y361">IF(AND(B:B &gt; TIME(6, 0, 0), B:B &lt;= TIME(18, 0, 0)), "Day", "Night")</f>
        <v>Night</v>
      </c>
      <c r="Z361">
        <f>COUNTIFS(D:D, "Military - U.S. Army", C:C, "Fort Myer, Virginia")</f>
        <v>1</v>
      </c>
    </row>
    <row r="362" spans="1:26" x14ac:dyDescent="0.2">
      <c r="A362">
        <v>12959</v>
      </c>
      <c r="B362" t="s">
        <v>1402</v>
      </c>
      <c r="C362" t="s">
        <v>1403</v>
      </c>
      <c r="D362" t="s">
        <v>1404</v>
      </c>
      <c r="F362" t="s">
        <v>1405</v>
      </c>
      <c r="G362" t="s">
        <v>1406</v>
      </c>
      <c r="H362" t="s">
        <v>1407</v>
      </c>
      <c r="I362">
        <v>20</v>
      </c>
      <c r="J362">
        <v>17</v>
      </c>
      <c r="K362">
        <v>0</v>
      </c>
      <c r="L362" t="s">
        <v>1408</v>
      </c>
      <c r="M362">
        <f>SUM(B362,C362)</f>
        <v>0</v>
      </c>
      <c r="N362" t="str">
        <f t="shared" si="10"/>
        <v>No</v>
      </c>
      <c r="O362">
        <f>COUNTIF(C:C,"&lt;0")</f>
        <v>0</v>
      </c>
      <c r="P362" t="e">
        <f>SUMIF(#REF!,"&gt;"&amp;AVERAGE(#REF!))</f>
        <v>#REF!</v>
      </c>
      <c r="Q362">
        <f t="shared" si="11"/>
        <v>27.565026697177728</v>
      </c>
      <c r="R362" t="str">
        <f>CONCATENATE("ID-",A362,"-",E362)</f>
        <v>ID-12959-</v>
      </c>
      <c r="S362" t="str">
        <f>INDEX(B:B,MATCH(A362,A:A,0))</f>
        <v>14:36</v>
      </c>
      <c r="T362" t="str">
        <f>IF(OR(B362&gt;0,C362&gt;0),"Acceptable","Check")</f>
        <v>Acceptable</v>
      </c>
      <c r="U362">
        <f>COUNTIF(D:D, "Military - U.S. Army")</f>
        <v>23</v>
      </c>
      <c r="V362">
        <f>AVERAGEIF(C:C,"Fort Myer, Virginia", I:I)</f>
        <v>2</v>
      </c>
      <c r="W362">
        <v>1</v>
      </c>
      <c r="X362" t="str">
        <f>IFERROR(VLOOKUP("FlightNumber", A:D, 4, FALSE), "Flight Not Found")</f>
        <v>Flight Not Found</v>
      </c>
      <c r="Y362" t="str" cm="1">
        <f t="array" ref="Y362">IF(AND(B:B &gt; TIME(6, 0, 0), B:B &lt;= TIME(18, 0, 0)), "Day", "Night")</f>
        <v>Night</v>
      </c>
      <c r="Z362">
        <f>COUNTIFS(D:D, "Military - U.S. Army", C:C, "Fort Myer, Virginia")</f>
        <v>1</v>
      </c>
    </row>
    <row r="363" spans="1:26" x14ac:dyDescent="0.2">
      <c r="A363">
        <v>12979</v>
      </c>
      <c r="C363" t="s">
        <v>1409</v>
      </c>
      <c r="D363" t="s">
        <v>283</v>
      </c>
      <c r="E363" t="s">
        <v>1410</v>
      </c>
      <c r="F363" t="s">
        <v>1411</v>
      </c>
      <c r="G363" t="s">
        <v>1412</v>
      </c>
      <c r="H363" t="s">
        <v>1413</v>
      </c>
      <c r="I363">
        <v>20</v>
      </c>
      <c r="J363">
        <v>6</v>
      </c>
      <c r="K363">
        <v>0</v>
      </c>
      <c r="L363" t="s">
        <v>1414</v>
      </c>
      <c r="M363">
        <f>SUM(B363,C363)</f>
        <v>0</v>
      </c>
      <c r="N363" t="str">
        <f t="shared" si="10"/>
        <v>No</v>
      </c>
      <c r="O363">
        <f>COUNTIF(C:C,"&lt;0")</f>
        <v>0</v>
      </c>
      <c r="P363" t="e">
        <f>SUMIF(#REF!,"&gt;"&amp;AVERAGE(#REF!))</f>
        <v>#REF!</v>
      </c>
      <c r="Q363">
        <f t="shared" si="11"/>
        <v>27.565026697177728</v>
      </c>
      <c r="R363" t="str">
        <f>CONCATENATE("ID-",A363,"-",E363)</f>
        <v>ID-12979-Amsterdam - Sweden</v>
      </c>
      <c r="S363">
        <f>INDEX(B:B,MATCH(A363,A:A,0))</f>
        <v>0</v>
      </c>
      <c r="T363" t="str">
        <f>IF(OR(B363&gt;0,C363&gt;0),"Acceptable","Check")</f>
        <v>Acceptable</v>
      </c>
      <c r="U363">
        <f>COUNTIF(D:D, "Military - U.S. Army")</f>
        <v>23</v>
      </c>
      <c r="V363">
        <f>AVERAGEIF(C:C,"Fort Myer, Virginia", I:I)</f>
        <v>2</v>
      </c>
      <c r="W363">
        <v>6</v>
      </c>
      <c r="X363" t="str">
        <f>IFERROR(VLOOKUP("FlightNumber", A:D, 4, FALSE), "Flight Not Found")</f>
        <v>Flight Not Found</v>
      </c>
      <c r="Y363" t="str" cm="1">
        <f t="array" ref="Y363">IF(AND(B:B &gt; TIME(6, 0, 0), B:B &lt;= TIME(18, 0, 0)), "Day", "Night")</f>
        <v>Night</v>
      </c>
      <c r="Z363">
        <f>COUNTIFS(D:D, "Military - U.S. Army", C:C, "Fort Myer, Virginia")</f>
        <v>1</v>
      </c>
    </row>
    <row r="364" spans="1:26" x14ac:dyDescent="0.2">
      <c r="A364">
        <v>12984</v>
      </c>
      <c r="B364" t="s">
        <v>1415</v>
      </c>
      <c r="C364" t="s">
        <v>1416</v>
      </c>
      <c r="D364" t="s">
        <v>1417</v>
      </c>
      <c r="E364" t="s">
        <v>1418</v>
      </c>
      <c r="F364" t="s">
        <v>1419</v>
      </c>
      <c r="G364" t="s">
        <v>1420</v>
      </c>
      <c r="I364">
        <v>2</v>
      </c>
      <c r="J364">
        <v>2</v>
      </c>
      <c r="K364">
        <v>0</v>
      </c>
      <c r="L364" t="s">
        <v>1421</v>
      </c>
      <c r="M364">
        <f>SUM(B364,C364)</f>
        <v>0</v>
      </c>
      <c r="N364" t="str">
        <f t="shared" si="10"/>
        <v>No</v>
      </c>
      <c r="O364">
        <f>COUNTIF(C:C,"&lt;0")</f>
        <v>0</v>
      </c>
      <c r="P364" t="e">
        <f>SUMIF(#REF!,"&gt;"&amp;AVERAGE(#REF!))</f>
        <v>#REF!</v>
      </c>
      <c r="Q364">
        <f t="shared" si="11"/>
        <v>27.565026697177728</v>
      </c>
      <c r="R364" t="str">
        <f>CONCATENATE("ID-",A364,"-",E364)</f>
        <v>ID-12984-New Orleans, LA - Mobile, AL</v>
      </c>
      <c r="S364" t="str">
        <f>INDEX(B:B,MATCH(A364,A:A,0))</f>
        <v>14:20</v>
      </c>
      <c r="T364" t="str">
        <f>IF(OR(B364&gt;0,C364&gt;0),"Acceptable","Check")</f>
        <v>Acceptable</v>
      </c>
      <c r="U364">
        <f>COUNTIF(D:D, "Military - U.S. Army")</f>
        <v>23</v>
      </c>
      <c r="V364">
        <f>AVERAGEIF(C:C,"Fort Myer, Virginia", I:I)</f>
        <v>2</v>
      </c>
      <c r="W364">
        <v>1</v>
      </c>
      <c r="X364" t="str">
        <f>IFERROR(VLOOKUP("FlightNumber", A:D, 4, FALSE), "Flight Not Found")</f>
        <v>Flight Not Found</v>
      </c>
      <c r="Y364" t="str" cm="1">
        <f t="array" ref="Y364">IF(AND(B:B &gt; TIME(6, 0, 0), B:B &lt;= TIME(18, 0, 0)), "Day", "Night")</f>
        <v>Night</v>
      </c>
      <c r="Z364">
        <f>COUNTIFS(D:D, "Military - U.S. Army", C:C, "Fort Myer, Virginia")</f>
        <v>1</v>
      </c>
    </row>
    <row r="365" spans="1:26" x14ac:dyDescent="0.2">
      <c r="A365">
        <v>12985</v>
      </c>
      <c r="C365" t="s">
        <v>1422</v>
      </c>
      <c r="D365" t="s">
        <v>283</v>
      </c>
      <c r="E365" t="s">
        <v>1423</v>
      </c>
      <c r="F365" t="s">
        <v>1424</v>
      </c>
      <c r="G365" t="s">
        <v>1425</v>
      </c>
      <c r="H365" t="s">
        <v>1426</v>
      </c>
      <c r="I365">
        <v>13</v>
      </c>
      <c r="J365">
        <v>13</v>
      </c>
      <c r="K365">
        <v>0</v>
      </c>
      <c r="L365" t="s">
        <v>1427</v>
      </c>
      <c r="M365">
        <f>SUM(B365,C365)</f>
        <v>0</v>
      </c>
      <c r="N365" t="str">
        <f t="shared" si="10"/>
        <v>No</v>
      </c>
      <c r="O365">
        <f>COUNTIF(C:C,"&lt;0")</f>
        <v>0</v>
      </c>
      <c r="P365" t="e">
        <f>SUMIF(#REF!,"&gt;"&amp;AVERAGE(#REF!))</f>
        <v>#REF!</v>
      </c>
      <c r="Q365">
        <f t="shared" si="11"/>
        <v>27.565026697177728</v>
      </c>
      <c r="R365" t="str">
        <f>CONCATENATE("ID-",A365,"-",E365)</f>
        <v>ID-12985-Milan, Italy - Amsterdam</v>
      </c>
      <c r="S365">
        <f>INDEX(B:B,MATCH(A365,A:A,0))</f>
        <v>0</v>
      </c>
      <c r="T365" t="str">
        <f>IF(OR(B365&gt;0,C365&gt;0),"Acceptable","Check")</f>
        <v>Acceptable</v>
      </c>
      <c r="U365">
        <f>COUNTIF(D:D, "Military - U.S. Army")</f>
        <v>23</v>
      </c>
      <c r="V365">
        <f>AVERAGEIF(C:C,"Fort Myer, Virginia", I:I)</f>
        <v>2</v>
      </c>
      <c r="W365">
        <v>2</v>
      </c>
      <c r="X365" t="str">
        <f>IFERROR(VLOOKUP("FlightNumber", A:D, 4, FALSE), "Flight Not Found")</f>
        <v>Flight Not Found</v>
      </c>
      <c r="Y365" t="str" cm="1">
        <f t="array" ref="Y365">IF(AND(B:B &gt; TIME(6, 0, 0), B:B &lt;= TIME(18, 0, 0)), "Day", "Night")</f>
        <v>Night</v>
      </c>
      <c r="Z365">
        <f>COUNTIFS(D:D, "Military - U.S. Army", C:C, "Fort Myer, Virginia")</f>
        <v>1</v>
      </c>
    </row>
    <row r="366" spans="1:26" x14ac:dyDescent="0.2">
      <c r="A366">
        <v>13009</v>
      </c>
      <c r="C366" t="s">
        <v>1428</v>
      </c>
      <c r="D366" t="s">
        <v>821</v>
      </c>
      <c r="F366" t="s">
        <v>1267</v>
      </c>
      <c r="G366" t="s">
        <v>1429</v>
      </c>
      <c r="L366" t="s">
        <v>1430</v>
      </c>
      <c r="M366">
        <f>SUM(B366,C366)</f>
        <v>0</v>
      </c>
      <c r="N366" t="str">
        <f t="shared" si="10"/>
        <v>No</v>
      </c>
      <c r="O366">
        <f>COUNTIF(C:C,"&lt;0")</f>
        <v>0</v>
      </c>
      <c r="P366" t="e">
        <f>SUMIF(#REF!,"&gt;"&amp;AVERAGE(#REF!))</f>
        <v>#REF!</v>
      </c>
      <c r="Q366">
        <f t="shared" si="11"/>
        <v>27.565026697177728</v>
      </c>
      <c r="R366" t="str">
        <f>CONCATENATE("ID-",A366,"-",E366)</f>
        <v>ID-13009-</v>
      </c>
      <c r="S366">
        <f>INDEX(B:B,MATCH(A366,A:A,0))</f>
        <v>0</v>
      </c>
      <c r="T366" t="str">
        <f>IF(OR(B366&gt;0,C366&gt;0),"Acceptable","Check")</f>
        <v>Acceptable</v>
      </c>
      <c r="U366">
        <f>COUNTIF(D:D, "Military - U.S. Army")</f>
        <v>23</v>
      </c>
      <c r="V366">
        <f>AVERAGEIF(C:C,"Fort Myer, Virginia", I:I)</f>
        <v>2</v>
      </c>
      <c r="W366">
        <v>1</v>
      </c>
      <c r="X366" t="str">
        <f>IFERROR(VLOOKUP("FlightNumber", A:D, 4, FALSE), "Flight Not Found")</f>
        <v>Flight Not Found</v>
      </c>
      <c r="Y366" t="str" cm="1">
        <f t="array" ref="Y366">IF(AND(B:B &gt; TIME(6, 0, 0), B:B &lt;= TIME(18, 0, 0)), "Day", "Night")</f>
        <v>Night</v>
      </c>
      <c r="Z366">
        <f>COUNTIFS(D:D, "Military - U.S. Army", C:C, "Fort Myer, Virginia")</f>
        <v>1</v>
      </c>
    </row>
    <row r="367" spans="1:26" x14ac:dyDescent="0.2">
      <c r="A367">
        <v>13010</v>
      </c>
      <c r="B367" t="s">
        <v>61</v>
      </c>
      <c r="C367" t="s">
        <v>1431</v>
      </c>
      <c r="D367" t="s">
        <v>1432</v>
      </c>
      <c r="E367" t="s">
        <v>1433</v>
      </c>
      <c r="F367" t="s">
        <v>1434</v>
      </c>
      <c r="G367" t="s">
        <v>1435</v>
      </c>
      <c r="H367" t="s">
        <v>1436</v>
      </c>
      <c r="I367">
        <v>4</v>
      </c>
      <c r="J367">
        <v>4</v>
      </c>
      <c r="K367">
        <v>0</v>
      </c>
      <c r="L367" t="s">
        <v>1437</v>
      </c>
      <c r="M367">
        <f>SUM(B367,C367)</f>
        <v>0</v>
      </c>
      <c r="N367" t="str">
        <f t="shared" si="10"/>
        <v>No</v>
      </c>
      <c r="O367">
        <f>COUNTIF(C:C,"&lt;0")</f>
        <v>0</v>
      </c>
      <c r="P367" t="e">
        <f>SUMIF(#REF!,"&gt;"&amp;AVERAGE(#REF!))</f>
        <v>#REF!</v>
      </c>
      <c r="Q367">
        <f t="shared" si="11"/>
        <v>27.565026697177728</v>
      </c>
      <c r="R367" t="str">
        <f>CONCATENATE("ID-",A367,"-",E367)</f>
        <v>ID-13010-Dallas -  Atlanta</v>
      </c>
      <c r="S367" t="str">
        <f>INDEX(B:B,MATCH(A367,A:A,0))</f>
        <v>23:45</v>
      </c>
      <c r="T367" t="str">
        <f>IF(OR(B367&gt;0,C367&gt;0),"Acceptable","Check")</f>
        <v>Acceptable</v>
      </c>
      <c r="U367">
        <f>COUNTIF(D:D, "Military - U.S. Army")</f>
        <v>23</v>
      </c>
      <c r="V367">
        <f>AVERAGEIF(C:C,"Fort Myer, Virginia", I:I)</f>
        <v>2</v>
      </c>
      <c r="W367">
        <v>19</v>
      </c>
      <c r="X367" t="str">
        <f>IFERROR(VLOOKUP("FlightNumber", A:D, 4, FALSE), "Flight Not Found")</f>
        <v>Flight Not Found</v>
      </c>
      <c r="Y367" t="str" cm="1">
        <f t="array" ref="Y367">IF(AND(B:B &gt; TIME(6, 0, 0), B:B &lt;= TIME(18, 0, 0)), "Day", "Night")</f>
        <v>Night</v>
      </c>
      <c r="Z367">
        <f>COUNTIFS(D:D, "Military - U.S. Army", C:C, "Fort Myer, Virginia")</f>
        <v>1</v>
      </c>
    </row>
    <row r="368" spans="1:26" x14ac:dyDescent="0.2">
      <c r="A368">
        <v>13011</v>
      </c>
      <c r="B368" t="s">
        <v>1438</v>
      </c>
      <c r="C368" t="s">
        <v>1439</v>
      </c>
      <c r="D368" t="s">
        <v>1440</v>
      </c>
      <c r="E368" t="s">
        <v>1441</v>
      </c>
      <c r="F368" t="s">
        <v>1442</v>
      </c>
      <c r="G368" t="s">
        <v>1443</v>
      </c>
      <c r="I368">
        <v>3</v>
      </c>
      <c r="J368">
        <v>3</v>
      </c>
      <c r="K368">
        <v>0</v>
      </c>
      <c r="L368" t="s">
        <v>1444</v>
      </c>
      <c r="M368">
        <f>SUM(B368,C368)</f>
        <v>0</v>
      </c>
      <c r="N368" t="str">
        <f t="shared" si="10"/>
        <v>No</v>
      </c>
      <c r="O368">
        <f>COUNTIF(C:C,"&lt;0")</f>
        <v>0</v>
      </c>
      <c r="P368" t="e">
        <f>SUMIF(#REF!,"&gt;"&amp;AVERAGE(#REF!))</f>
        <v>#REF!</v>
      </c>
      <c r="Q368">
        <f t="shared" si="11"/>
        <v>27.565026697177728</v>
      </c>
      <c r="R368" t="str">
        <f>CONCATENATE("ID-",A368,"-",E368)</f>
        <v>ID-13011-Helena - Denver</v>
      </c>
      <c r="S368" t="str">
        <f>INDEX(B:B,MATCH(A368,A:A,0))</f>
        <v>20:08</v>
      </c>
      <c r="T368" t="str">
        <f>IF(OR(B368&gt;0,C368&gt;0),"Acceptable","Check")</f>
        <v>Acceptable</v>
      </c>
      <c r="U368">
        <f>COUNTIF(D:D, "Military - U.S. Army")</f>
        <v>23</v>
      </c>
      <c r="V368">
        <f>AVERAGEIF(C:C,"Fort Myer, Virginia", I:I)</f>
        <v>2</v>
      </c>
      <c r="W368">
        <v>3</v>
      </c>
      <c r="X368" t="str">
        <f>IFERROR(VLOOKUP("FlightNumber", A:D, 4, FALSE), "Flight Not Found")</f>
        <v>Flight Not Found</v>
      </c>
      <c r="Y368" t="str" cm="1">
        <f t="array" ref="Y368">IF(AND(B:B &gt; TIME(6, 0, 0), B:B &lt;= TIME(18, 0, 0)), "Day", "Night")</f>
        <v>Night</v>
      </c>
      <c r="Z368">
        <f>COUNTIFS(D:D, "Military - U.S. Army", C:C, "Fort Myer, Virginia")</f>
        <v>1</v>
      </c>
    </row>
    <row r="369" spans="1:26" x14ac:dyDescent="0.2">
      <c r="A369">
        <v>13011</v>
      </c>
      <c r="B369" t="s">
        <v>1445</v>
      </c>
      <c r="C369" t="s">
        <v>1446</v>
      </c>
      <c r="D369" t="s">
        <v>34</v>
      </c>
      <c r="F369" t="s">
        <v>1447</v>
      </c>
      <c r="G369" t="s">
        <v>1448</v>
      </c>
      <c r="H369" t="s">
        <v>1449</v>
      </c>
      <c r="I369">
        <v>2</v>
      </c>
      <c r="J369">
        <v>2</v>
      </c>
      <c r="K369">
        <v>0</v>
      </c>
      <c r="L369" t="s">
        <v>1450</v>
      </c>
      <c r="M369">
        <f>SUM(B369,C369)</f>
        <v>0</v>
      </c>
      <c r="N369" t="str">
        <f t="shared" si="10"/>
        <v>No</v>
      </c>
      <c r="O369">
        <f>COUNTIF(C:C,"&lt;0")</f>
        <v>0</v>
      </c>
      <c r="P369" t="e">
        <f>SUMIF(#REF!,"&gt;"&amp;AVERAGE(#REF!))</f>
        <v>#REF!</v>
      </c>
      <c r="Q369">
        <f t="shared" si="11"/>
        <v>27.565026697177728</v>
      </c>
      <c r="R369" t="str">
        <f>CONCATENATE("ID-",A369,"-",E369)</f>
        <v>ID-13011-</v>
      </c>
      <c r="S369" t="str">
        <f>INDEX(B:B,MATCH(A369,A:A,0))</f>
        <v>20:08</v>
      </c>
      <c r="T369" t="str">
        <f>IF(OR(B369&gt;0,C369&gt;0),"Acceptable","Check")</f>
        <v>Acceptable</v>
      </c>
      <c r="U369">
        <f>COUNTIF(D:D, "Military - U.S. Army")</f>
        <v>23</v>
      </c>
      <c r="V369">
        <f>AVERAGEIF(C:C,"Fort Myer, Virginia", I:I)</f>
        <v>2</v>
      </c>
      <c r="W369">
        <v>1</v>
      </c>
      <c r="X369" t="str">
        <f>IFERROR(VLOOKUP("FlightNumber", A:D, 4, FALSE), "Flight Not Found")</f>
        <v>Flight Not Found</v>
      </c>
      <c r="Y369" t="str" cm="1">
        <f t="array" ref="Y369">IF(AND(B:B &gt; TIME(6, 0, 0), B:B &lt;= TIME(18, 0, 0)), "Day", "Night")</f>
        <v>Night</v>
      </c>
      <c r="Z369">
        <f>COUNTIFS(D:D, "Military - U.S. Army", C:C, "Fort Myer, Virginia")</f>
        <v>1</v>
      </c>
    </row>
    <row r="370" spans="1:26" x14ac:dyDescent="0.2">
      <c r="A370">
        <v>13028</v>
      </c>
      <c r="B370" t="s">
        <v>1451</v>
      </c>
      <c r="C370" t="s">
        <v>862</v>
      </c>
      <c r="D370" t="s">
        <v>1452</v>
      </c>
      <c r="E370" t="s">
        <v>1453</v>
      </c>
      <c r="F370" t="s">
        <v>1155</v>
      </c>
      <c r="G370" t="s">
        <v>1454</v>
      </c>
      <c r="I370">
        <v>3</v>
      </c>
      <c r="J370">
        <v>3</v>
      </c>
      <c r="K370">
        <v>0</v>
      </c>
      <c r="L370" t="s">
        <v>1455</v>
      </c>
      <c r="M370">
        <f>SUM(B370,C370)</f>
        <v>0</v>
      </c>
      <c r="N370" t="str">
        <f t="shared" si="10"/>
        <v>No</v>
      </c>
      <c r="O370">
        <f>COUNTIF(C:C,"&lt;0")</f>
        <v>0</v>
      </c>
      <c r="P370" t="e">
        <f>SUMIF(#REF!,"&gt;"&amp;AVERAGE(#REF!))</f>
        <v>#REF!</v>
      </c>
      <c r="Q370">
        <f t="shared" si="11"/>
        <v>27.565026697177728</v>
      </c>
      <c r="R370" t="str">
        <f>CONCATENATE("ID-",A370,"-",E370)</f>
        <v>ID-13028-Burbank, CA - Salt Lake City, UT</v>
      </c>
      <c r="S370" t="str">
        <f>INDEX(B:B,MATCH(A370,A:A,0))</f>
        <v>23:00</v>
      </c>
      <c r="T370" t="str">
        <f>IF(OR(B370&gt;0,C370&gt;0),"Acceptable","Check")</f>
        <v>Acceptable</v>
      </c>
      <c r="U370">
        <f>COUNTIF(D:D, "Military - U.S. Army")</f>
        <v>23</v>
      </c>
      <c r="V370">
        <f>AVERAGEIF(C:C,"Fort Myer, Virginia", I:I)</f>
        <v>2</v>
      </c>
      <c r="W370">
        <v>13</v>
      </c>
      <c r="X370" t="str">
        <f>IFERROR(VLOOKUP("FlightNumber", A:D, 4, FALSE), "Flight Not Found")</f>
        <v>Flight Not Found</v>
      </c>
      <c r="Y370" t="str" cm="1">
        <f t="array" ref="Y370">IF(AND(B:B &gt; TIME(6, 0, 0), B:B &lt;= TIME(18, 0, 0)), "Day", "Night")</f>
        <v>Night</v>
      </c>
      <c r="Z370">
        <f>COUNTIFS(D:D, "Military - U.S. Army", C:C, "Fort Myer, Virginia")</f>
        <v>1</v>
      </c>
    </row>
    <row r="371" spans="1:26" x14ac:dyDescent="0.2">
      <c r="A371">
        <v>13059</v>
      </c>
      <c r="C371" t="s">
        <v>1456</v>
      </c>
      <c r="D371" t="s">
        <v>1282</v>
      </c>
      <c r="F371" t="s">
        <v>1284</v>
      </c>
      <c r="G371" t="s">
        <v>1457</v>
      </c>
      <c r="H371" t="s">
        <v>1458</v>
      </c>
      <c r="I371">
        <v>5</v>
      </c>
      <c r="J371">
        <v>5</v>
      </c>
      <c r="K371">
        <v>0</v>
      </c>
      <c r="M371">
        <f>SUM(B371,C371)</f>
        <v>0</v>
      </c>
      <c r="N371" t="str">
        <f t="shared" si="10"/>
        <v>No</v>
      </c>
      <c r="O371">
        <f>COUNTIF(C:C,"&lt;0")</f>
        <v>0</v>
      </c>
      <c r="P371" t="e">
        <f>SUMIF(#REF!,"&gt;"&amp;AVERAGE(#REF!))</f>
        <v>#REF!</v>
      </c>
      <c r="Q371">
        <f t="shared" si="11"/>
        <v>27.565026697177728</v>
      </c>
      <c r="R371" t="str">
        <f>CONCATENATE("ID-",A371,"-",E371)</f>
        <v>ID-13059-</v>
      </c>
      <c r="S371">
        <f>INDEX(B:B,MATCH(A371,A:A,0))</f>
        <v>0</v>
      </c>
      <c r="T371" t="str">
        <f>IF(OR(B371&gt;0,C371&gt;0),"Acceptable","Check")</f>
        <v>Acceptable</v>
      </c>
      <c r="U371">
        <f>COUNTIF(D:D, "Military - U.S. Army")</f>
        <v>23</v>
      </c>
      <c r="V371">
        <f>AVERAGEIF(C:C,"Fort Myer, Virginia", I:I)</f>
        <v>2</v>
      </c>
      <c r="W371">
        <v>2</v>
      </c>
      <c r="X371" t="str">
        <f>IFERROR(VLOOKUP("FlightNumber", A:D, 4, FALSE), "Flight Not Found")</f>
        <v>Flight Not Found</v>
      </c>
      <c r="Y371" t="str" cm="1">
        <f t="array" ref="Y371">IF(AND(B:B &gt; TIME(6, 0, 0), B:B &lt;= TIME(18, 0, 0)), "Day", "Night")</f>
        <v>Night</v>
      </c>
      <c r="Z371">
        <f>COUNTIFS(D:D, "Military - U.S. Army", C:C, "Fort Myer, Virginia")</f>
        <v>1</v>
      </c>
    </row>
    <row r="372" spans="1:26" x14ac:dyDescent="0.2">
      <c r="A372">
        <v>13064</v>
      </c>
      <c r="B372" t="s">
        <v>1459</v>
      </c>
      <c r="C372" t="s">
        <v>1460</v>
      </c>
      <c r="D372" t="s">
        <v>1144</v>
      </c>
      <c r="E372" t="s">
        <v>1197</v>
      </c>
      <c r="F372" t="s">
        <v>1461</v>
      </c>
      <c r="G372" t="s">
        <v>1462</v>
      </c>
      <c r="H372" t="s">
        <v>1463</v>
      </c>
      <c r="I372">
        <v>12</v>
      </c>
      <c r="J372">
        <v>12</v>
      </c>
      <c r="K372">
        <v>0</v>
      </c>
      <c r="L372" t="s">
        <v>1464</v>
      </c>
      <c r="M372">
        <f>SUM(B372,C372)</f>
        <v>0</v>
      </c>
      <c r="N372" t="str">
        <f t="shared" si="10"/>
        <v>No</v>
      </c>
      <c r="O372">
        <f>COUNTIF(C:C,"&lt;0")</f>
        <v>0</v>
      </c>
      <c r="P372" t="e">
        <f>SUMIF(#REF!,"&gt;"&amp;AVERAGE(#REF!))</f>
        <v>#REF!</v>
      </c>
      <c r="Q372">
        <f t="shared" si="11"/>
        <v>27.565026697177728</v>
      </c>
      <c r="R372" t="str">
        <f>CONCATENATE("ID-",A372,"-",E372)</f>
        <v>ID-13064-Salt Lake City - Cheyenne</v>
      </c>
      <c r="S372" t="str">
        <f>INDEX(B:B,MATCH(A372,A:A,0))</f>
        <v>02:19</v>
      </c>
      <c r="T372" t="str">
        <f>IF(OR(B372&gt;0,C372&gt;0),"Acceptable","Check")</f>
        <v>Acceptable</v>
      </c>
      <c r="U372">
        <f>COUNTIF(D:D, "Military - U.S. Army")</f>
        <v>23</v>
      </c>
      <c r="V372">
        <f>AVERAGEIF(C:C,"Fort Myer, Virginia", I:I)</f>
        <v>2</v>
      </c>
      <c r="W372">
        <v>2</v>
      </c>
      <c r="X372" t="str">
        <f>IFERROR(VLOOKUP("FlightNumber", A:D, 4, FALSE), "Flight Not Found")</f>
        <v>Flight Not Found</v>
      </c>
      <c r="Y372" t="str" cm="1">
        <f t="array" ref="Y372">IF(AND(B:B &gt; TIME(6, 0, 0), B:B &lt;= TIME(18, 0, 0)), "Day", "Night")</f>
        <v>Night</v>
      </c>
      <c r="Z372">
        <f>COUNTIFS(D:D, "Military - U.S. Army", C:C, "Fort Myer, Virginia")</f>
        <v>1</v>
      </c>
    </row>
    <row r="373" spans="1:26" x14ac:dyDescent="0.2">
      <c r="A373">
        <v>13066</v>
      </c>
      <c r="C373" t="s">
        <v>1465</v>
      </c>
      <c r="D373" t="s">
        <v>430</v>
      </c>
      <c r="F373" t="s">
        <v>143</v>
      </c>
      <c r="G373" t="s">
        <v>1466</v>
      </c>
      <c r="H373" t="s">
        <v>1467</v>
      </c>
      <c r="I373">
        <v>6</v>
      </c>
      <c r="J373">
        <v>6</v>
      </c>
      <c r="K373">
        <v>0</v>
      </c>
      <c r="L373" t="s">
        <v>1468</v>
      </c>
      <c r="M373">
        <f>SUM(B373,C373)</f>
        <v>0</v>
      </c>
      <c r="N373" t="str">
        <f t="shared" si="10"/>
        <v>No</v>
      </c>
      <c r="O373">
        <f>COUNTIF(C:C,"&lt;0")</f>
        <v>0</v>
      </c>
      <c r="P373" t="e">
        <f>SUMIF(#REF!,"&gt;"&amp;AVERAGE(#REF!))</f>
        <v>#REF!</v>
      </c>
      <c r="Q373">
        <f t="shared" si="11"/>
        <v>27.565026697177728</v>
      </c>
      <c r="R373" t="str">
        <f>CONCATENATE("ID-",A373,"-",E373)</f>
        <v>ID-13066-</v>
      </c>
      <c r="S373">
        <f>INDEX(B:B,MATCH(A373,A:A,0))</f>
        <v>0</v>
      </c>
      <c r="T373" t="str">
        <f>IF(OR(B373&gt;0,C373&gt;0),"Acceptable","Check")</f>
        <v>Acceptable</v>
      </c>
      <c r="U373">
        <f>COUNTIF(D:D, "Military - U.S. Army")</f>
        <v>23</v>
      </c>
      <c r="V373">
        <f>AVERAGEIF(C:C,"Fort Myer, Virginia", I:I)</f>
        <v>2</v>
      </c>
      <c r="W373">
        <v>8</v>
      </c>
      <c r="X373" t="str">
        <f>IFERROR(VLOOKUP("FlightNumber", A:D, 4, FALSE), "Flight Not Found")</f>
        <v>Flight Not Found</v>
      </c>
      <c r="Y373" t="str" cm="1">
        <f t="array" ref="Y373">IF(AND(B:B &gt; TIME(6, 0, 0), B:B &lt;= TIME(18, 0, 0)), "Day", "Night")</f>
        <v>Night</v>
      </c>
      <c r="Z373">
        <f>COUNTIFS(D:D, "Military - U.S. Army", C:C, "Fort Myer, Virginia")</f>
        <v>1</v>
      </c>
    </row>
    <row r="374" spans="1:26" x14ac:dyDescent="0.2">
      <c r="A374">
        <v>13078</v>
      </c>
      <c r="C374" t="s">
        <v>1469</v>
      </c>
      <c r="D374" t="s">
        <v>1470</v>
      </c>
      <c r="F374" t="s">
        <v>1260</v>
      </c>
      <c r="G374" t="s">
        <v>1471</v>
      </c>
      <c r="I374">
        <v>6</v>
      </c>
      <c r="J374">
        <v>1</v>
      </c>
      <c r="K374">
        <v>0</v>
      </c>
      <c r="L374" t="s">
        <v>1472</v>
      </c>
      <c r="M374">
        <f>SUM(B374,C374)</f>
        <v>0</v>
      </c>
      <c r="N374" t="str">
        <f t="shared" si="10"/>
        <v>No</v>
      </c>
      <c r="O374">
        <f>COUNTIF(C:C,"&lt;0")</f>
        <v>0</v>
      </c>
      <c r="P374" t="e">
        <f>SUMIF(#REF!,"&gt;"&amp;AVERAGE(#REF!))</f>
        <v>#REF!</v>
      </c>
      <c r="Q374">
        <f t="shared" si="11"/>
        <v>27.565026697177728</v>
      </c>
      <c r="R374" t="str">
        <f>CONCATENATE("ID-",A374,"-",E374)</f>
        <v>ID-13078-</v>
      </c>
      <c r="S374">
        <f>INDEX(B:B,MATCH(A374,A:A,0))</f>
        <v>0</v>
      </c>
      <c r="T374" t="str">
        <f>IF(OR(B374&gt;0,C374&gt;0),"Acceptable","Check")</f>
        <v>Acceptable</v>
      </c>
      <c r="U374">
        <f>COUNTIF(D:D, "Military - U.S. Army")</f>
        <v>23</v>
      </c>
      <c r="V374">
        <f>AVERAGEIF(C:C,"Fort Myer, Virginia", I:I)</f>
        <v>2</v>
      </c>
      <c r="W374">
        <v>3</v>
      </c>
      <c r="X374" t="str">
        <f>IFERROR(VLOOKUP("FlightNumber", A:D, 4, FALSE), "Flight Not Found")</f>
        <v>Flight Not Found</v>
      </c>
      <c r="Y374" t="str" cm="1">
        <f t="array" ref="Y374">IF(AND(B:B &gt; TIME(6, 0, 0), B:B &lt;= TIME(18, 0, 0)), "Day", "Night")</f>
        <v>Night</v>
      </c>
      <c r="Z374">
        <f>COUNTIFS(D:D, "Military - U.S. Army", C:C, "Fort Myer, Virginia")</f>
        <v>1</v>
      </c>
    </row>
    <row r="375" spans="1:26" x14ac:dyDescent="0.2">
      <c r="A375">
        <v>13087</v>
      </c>
      <c r="B375" t="s">
        <v>1473</v>
      </c>
      <c r="C375" t="s">
        <v>248</v>
      </c>
      <c r="D375" t="s">
        <v>1144</v>
      </c>
      <c r="E375" t="s">
        <v>30</v>
      </c>
      <c r="F375" t="s">
        <v>1474</v>
      </c>
      <c r="G375" t="s">
        <v>1475</v>
      </c>
      <c r="H375" t="s">
        <v>1476</v>
      </c>
      <c r="I375">
        <v>4</v>
      </c>
      <c r="J375">
        <v>4</v>
      </c>
      <c r="K375">
        <v>0</v>
      </c>
      <c r="L375" t="s">
        <v>1477</v>
      </c>
      <c r="M375">
        <f>SUM(B375,C375)</f>
        <v>0</v>
      </c>
      <c r="N375" t="str">
        <f t="shared" si="10"/>
        <v>No</v>
      </c>
      <c r="O375">
        <f>COUNTIF(C:C,"&lt;0")</f>
        <v>0</v>
      </c>
      <c r="P375" t="e">
        <f>SUMIF(#REF!,"&gt;"&amp;AVERAGE(#REF!))</f>
        <v>#REF!</v>
      </c>
      <c r="Q375">
        <f t="shared" si="11"/>
        <v>27.565026697177728</v>
      </c>
      <c r="R375" t="str">
        <f>CONCATENATE("ID-",A375,"-",E375)</f>
        <v>ID-13087-Test flight</v>
      </c>
      <c r="S375" t="str">
        <f>INDEX(B:B,MATCH(A375,A:A,0))</f>
        <v>19:40</v>
      </c>
      <c r="T375" t="str">
        <f>IF(OR(B375&gt;0,C375&gt;0),"Acceptable","Check")</f>
        <v>Acceptable</v>
      </c>
      <c r="U375">
        <f>COUNTIF(D:D, "Military - U.S. Army")</f>
        <v>23</v>
      </c>
      <c r="V375">
        <f>AVERAGEIF(C:C,"Fort Myer, Virginia", I:I)</f>
        <v>2</v>
      </c>
      <c r="W375">
        <v>2</v>
      </c>
      <c r="X375" t="str">
        <f>IFERROR(VLOOKUP("FlightNumber", A:D, 4, FALSE), "Flight Not Found")</f>
        <v>Flight Not Found</v>
      </c>
      <c r="Y375" t="str" cm="1">
        <f t="array" ref="Y375">IF(AND(B:B &gt; TIME(6, 0, 0), B:B &lt;= TIME(18, 0, 0)), "Day", "Night")</f>
        <v>Night</v>
      </c>
      <c r="Z375">
        <f>COUNTIFS(D:D, "Military - U.S. Army", C:C, "Fort Myer, Virginia")</f>
        <v>1</v>
      </c>
    </row>
    <row r="376" spans="1:26" x14ac:dyDescent="0.2">
      <c r="A376">
        <v>13090</v>
      </c>
      <c r="C376" t="s">
        <v>1478</v>
      </c>
      <c r="D376" t="s">
        <v>1150</v>
      </c>
      <c r="E376" t="s">
        <v>1479</v>
      </c>
      <c r="F376" t="s">
        <v>1480</v>
      </c>
      <c r="G376" t="s">
        <v>1481</v>
      </c>
      <c r="H376" t="s">
        <v>1482</v>
      </c>
      <c r="I376">
        <v>4</v>
      </c>
      <c r="J376">
        <v>4</v>
      </c>
      <c r="K376">
        <v>0</v>
      </c>
      <c r="L376" t="s">
        <v>1483</v>
      </c>
      <c r="M376">
        <f>SUM(B376,C376)</f>
        <v>0</v>
      </c>
      <c r="N376" t="str">
        <f t="shared" si="10"/>
        <v>No</v>
      </c>
      <c r="O376">
        <f>COUNTIF(C:C,"&lt;0")</f>
        <v>0</v>
      </c>
      <c r="P376" t="e">
        <f>SUMIF(#REF!,"&gt;"&amp;AVERAGE(#REF!))</f>
        <v>#REF!</v>
      </c>
      <c r="Q376">
        <f t="shared" si="11"/>
        <v>27.565026697177728</v>
      </c>
      <c r="R376" t="str">
        <f>CONCATENATE("ID-",A376,"-",E376)</f>
        <v>ID-13090-Bahia - Aracaju</v>
      </c>
      <c r="S376">
        <f>INDEX(B:B,MATCH(A376,A:A,0))</f>
        <v>0</v>
      </c>
      <c r="T376" t="str">
        <f>IF(OR(B376&gt;0,C376&gt;0),"Acceptable","Check")</f>
        <v>Acceptable</v>
      </c>
      <c r="U376">
        <f>COUNTIF(D:D, "Military - U.S. Army")</f>
        <v>23</v>
      </c>
      <c r="V376">
        <f>AVERAGEIF(C:C,"Fort Myer, Virginia", I:I)</f>
        <v>2</v>
      </c>
      <c r="W376">
        <v>1</v>
      </c>
      <c r="X376" t="str">
        <f>IFERROR(VLOOKUP("FlightNumber", A:D, 4, FALSE), "Flight Not Found")</f>
        <v>Flight Not Found</v>
      </c>
      <c r="Y376" t="str" cm="1">
        <f t="array" ref="Y376">IF(AND(B:B &gt; TIME(6, 0, 0), B:B &lt;= TIME(18, 0, 0)), "Day", "Night")</f>
        <v>Night</v>
      </c>
      <c r="Z376">
        <f>COUNTIFS(D:D, "Military - U.S. Army", C:C, "Fort Myer, Virginia")</f>
        <v>1</v>
      </c>
    </row>
    <row r="377" spans="1:26" x14ac:dyDescent="0.2">
      <c r="A377">
        <v>13097</v>
      </c>
      <c r="C377" t="s">
        <v>1484</v>
      </c>
      <c r="D377" t="s">
        <v>1485</v>
      </c>
      <c r="F377" t="s">
        <v>1486</v>
      </c>
      <c r="I377">
        <v>14</v>
      </c>
      <c r="J377">
        <v>14</v>
      </c>
      <c r="K377">
        <v>0</v>
      </c>
      <c r="M377">
        <f>SUM(B377,C377)</f>
        <v>0</v>
      </c>
      <c r="N377" t="str">
        <f t="shared" si="10"/>
        <v>No</v>
      </c>
      <c r="O377">
        <f>COUNTIF(C:C,"&lt;0")</f>
        <v>0</v>
      </c>
      <c r="P377" t="e">
        <f>SUMIF(#REF!,"&gt;"&amp;AVERAGE(#REF!))</f>
        <v>#REF!</v>
      </c>
      <c r="Q377">
        <f t="shared" si="11"/>
        <v>27.565026697177728</v>
      </c>
      <c r="R377" t="str">
        <f>CONCATENATE("ID-",A377,"-",E377)</f>
        <v>ID-13097-</v>
      </c>
      <c r="S377">
        <f>INDEX(B:B,MATCH(A377,A:A,0))</f>
        <v>0</v>
      </c>
      <c r="T377" t="str">
        <f>IF(OR(B377&gt;0,C377&gt;0),"Acceptable","Check")</f>
        <v>Acceptable</v>
      </c>
      <c r="U377">
        <f>COUNTIF(D:D, "Military - U.S. Army")</f>
        <v>23</v>
      </c>
      <c r="V377">
        <f>AVERAGEIF(C:C,"Fort Myer, Virginia", I:I)</f>
        <v>2</v>
      </c>
      <c r="W377">
        <v>1</v>
      </c>
      <c r="X377" t="str">
        <f>IFERROR(VLOOKUP("FlightNumber", A:D, 4, FALSE), "Flight Not Found")</f>
        <v>Flight Not Found</v>
      </c>
      <c r="Y377" t="str" cm="1">
        <f t="array" ref="Y377">IF(AND(B:B &gt; TIME(6, 0, 0), B:B &lt;= TIME(18, 0, 0)), "Day", "Night")</f>
        <v>Night</v>
      </c>
      <c r="Z377">
        <f>COUNTIFS(D:D, "Military - U.S. Army", C:C, "Fort Myer, Virginia")</f>
        <v>1</v>
      </c>
    </row>
    <row r="378" spans="1:26" x14ac:dyDescent="0.2">
      <c r="A378">
        <v>13097</v>
      </c>
      <c r="B378" t="s">
        <v>1487</v>
      </c>
      <c r="C378" t="s">
        <v>1488</v>
      </c>
      <c r="D378" t="s">
        <v>893</v>
      </c>
      <c r="E378" t="s">
        <v>1489</v>
      </c>
      <c r="F378" t="s">
        <v>626</v>
      </c>
      <c r="G378" t="s">
        <v>1490</v>
      </c>
      <c r="I378">
        <v>1</v>
      </c>
      <c r="J378">
        <v>1</v>
      </c>
      <c r="K378">
        <v>0</v>
      </c>
      <c r="L378" t="s">
        <v>1491</v>
      </c>
      <c r="M378">
        <f>SUM(B378,C378)</f>
        <v>0</v>
      </c>
      <c r="N378" t="str">
        <f t="shared" si="10"/>
        <v>No</v>
      </c>
      <c r="O378">
        <f>COUNTIF(C:C,"&lt;0")</f>
        <v>0</v>
      </c>
      <c r="P378" t="e">
        <f>SUMIF(#REF!,"&gt;"&amp;AVERAGE(#REF!))</f>
        <v>#REF!</v>
      </c>
      <c r="Q378">
        <f t="shared" si="11"/>
        <v>27.565026697177728</v>
      </c>
      <c r="R378" t="str">
        <f>CONCATENATE("ID-",A378,"-",E378)</f>
        <v>ID-13097-Dallas - Waco</v>
      </c>
      <c r="S378">
        <f>INDEX(B:B,MATCH(A378,A:A,0))</f>
        <v>0</v>
      </c>
      <c r="T378" t="str">
        <f>IF(OR(B378&gt;0,C378&gt;0),"Acceptable","Check")</f>
        <v>Acceptable</v>
      </c>
      <c r="U378">
        <f>COUNTIF(D:D, "Military - U.S. Army")</f>
        <v>23</v>
      </c>
      <c r="V378">
        <f>AVERAGEIF(C:C,"Fort Myer, Virginia", I:I)</f>
        <v>2</v>
      </c>
      <c r="W378">
        <v>6</v>
      </c>
      <c r="X378" t="str">
        <f>IFERROR(VLOOKUP("FlightNumber", A:D, 4, FALSE), "Flight Not Found")</f>
        <v>Flight Not Found</v>
      </c>
      <c r="Y378" t="str" cm="1">
        <f t="array" ref="Y378">IF(AND(B:B &gt; TIME(6, 0, 0), B:B &lt;= TIME(18, 0, 0)), "Day", "Night")</f>
        <v>Night</v>
      </c>
      <c r="Z378">
        <f>COUNTIFS(D:D, "Military - U.S. Army", C:C, "Fort Myer, Virginia")</f>
        <v>1</v>
      </c>
    </row>
    <row r="379" spans="1:26" x14ac:dyDescent="0.2">
      <c r="A379">
        <v>13099</v>
      </c>
      <c r="C379" t="s">
        <v>1492</v>
      </c>
      <c r="D379" t="s">
        <v>1150</v>
      </c>
      <c r="F379" t="s">
        <v>749</v>
      </c>
      <c r="G379" t="s">
        <v>1493</v>
      </c>
      <c r="I379">
        <v>3</v>
      </c>
      <c r="J379">
        <v>3</v>
      </c>
      <c r="K379">
        <v>0</v>
      </c>
      <c r="M379">
        <f>SUM(B379,C379)</f>
        <v>0</v>
      </c>
      <c r="N379" t="str">
        <f t="shared" si="10"/>
        <v>No</v>
      </c>
      <c r="O379">
        <f>COUNTIF(C:C,"&lt;0")</f>
        <v>0</v>
      </c>
      <c r="P379" t="e">
        <f>SUMIF(#REF!,"&gt;"&amp;AVERAGE(#REF!))</f>
        <v>#REF!</v>
      </c>
      <c r="Q379">
        <f t="shared" si="11"/>
        <v>27.565026697177728</v>
      </c>
      <c r="R379" t="str">
        <f>CONCATENATE("ID-",A379,"-",E379)</f>
        <v>ID-13099-</v>
      </c>
      <c r="S379">
        <f>INDEX(B:B,MATCH(A379,A:A,0))</f>
        <v>0</v>
      </c>
      <c r="T379" t="str">
        <f>IF(OR(B379&gt;0,C379&gt;0),"Acceptable","Check")</f>
        <v>Acceptable</v>
      </c>
      <c r="U379">
        <f>COUNTIF(D:D, "Military - U.S. Army")</f>
        <v>23</v>
      </c>
      <c r="V379">
        <f>AVERAGEIF(C:C,"Fort Myer, Virginia", I:I)</f>
        <v>2</v>
      </c>
      <c r="W379">
        <v>1</v>
      </c>
      <c r="X379" t="str">
        <f>IFERROR(VLOOKUP("FlightNumber", A:D, 4, FALSE), "Flight Not Found")</f>
        <v>Flight Not Found</v>
      </c>
      <c r="Y379" t="str" cm="1">
        <f t="array" ref="Y379">IF(AND(B:B &gt; TIME(6, 0, 0), B:B &lt;= TIME(18, 0, 0)), "Day", "Night")</f>
        <v>Night</v>
      </c>
      <c r="Z379">
        <f>COUNTIFS(D:D, "Military - U.S. Army", C:C, "Fort Myer, Virginia")</f>
        <v>1</v>
      </c>
    </row>
    <row r="380" spans="1:26" x14ac:dyDescent="0.2">
      <c r="A380">
        <v>13122</v>
      </c>
      <c r="C380" t="s">
        <v>1494</v>
      </c>
      <c r="D380" t="s">
        <v>1495</v>
      </c>
      <c r="F380" t="s">
        <v>1496</v>
      </c>
      <c r="G380" t="s">
        <v>1497</v>
      </c>
      <c r="I380">
        <v>2</v>
      </c>
      <c r="J380">
        <v>1</v>
      </c>
      <c r="K380">
        <v>0</v>
      </c>
      <c r="M380">
        <f>SUM(B380,C380)</f>
        <v>0</v>
      </c>
      <c r="N380" t="str">
        <f t="shared" si="10"/>
        <v>No</v>
      </c>
      <c r="O380">
        <f>COUNTIF(C:C,"&lt;0")</f>
        <v>0</v>
      </c>
      <c r="P380" t="e">
        <f>SUMIF(#REF!,"&gt;"&amp;AVERAGE(#REF!))</f>
        <v>#REF!</v>
      </c>
      <c r="Q380">
        <f t="shared" si="11"/>
        <v>27.565026697177728</v>
      </c>
      <c r="R380" t="str">
        <f>CONCATENATE("ID-",A380,"-",E380)</f>
        <v>ID-13122-</v>
      </c>
      <c r="S380">
        <f>INDEX(B:B,MATCH(A380,A:A,0))</f>
        <v>0</v>
      </c>
      <c r="T380" t="str">
        <f>IF(OR(B380&gt;0,C380&gt;0),"Acceptable","Check")</f>
        <v>Acceptable</v>
      </c>
      <c r="U380">
        <f>COUNTIF(D:D, "Military - U.S. Army")</f>
        <v>23</v>
      </c>
      <c r="V380">
        <f>AVERAGEIF(C:C,"Fort Myer, Virginia", I:I)</f>
        <v>2</v>
      </c>
      <c r="W380">
        <v>1</v>
      </c>
      <c r="X380" t="str">
        <f>IFERROR(VLOOKUP("FlightNumber", A:D, 4, FALSE), "Flight Not Found")</f>
        <v>Flight Not Found</v>
      </c>
      <c r="Y380" t="str" cm="1">
        <f t="array" ref="Y380">IF(AND(B:B &gt; TIME(6, 0, 0), B:B &lt;= TIME(18, 0, 0)), "Day", "Night")</f>
        <v>Night</v>
      </c>
      <c r="Z380">
        <f>COUNTIFS(D:D, "Military - U.S. Army", C:C, "Fort Myer, Virginia")</f>
        <v>1</v>
      </c>
    </row>
    <row r="381" spans="1:26" x14ac:dyDescent="0.2">
      <c r="A381">
        <v>13128</v>
      </c>
      <c r="C381" t="s">
        <v>771</v>
      </c>
      <c r="D381" t="s">
        <v>772</v>
      </c>
      <c r="E381" t="s">
        <v>1181</v>
      </c>
      <c r="F381" t="s">
        <v>1498</v>
      </c>
      <c r="G381" t="s">
        <v>1499</v>
      </c>
      <c r="H381" t="s">
        <v>1500</v>
      </c>
      <c r="I381">
        <v>11</v>
      </c>
      <c r="J381">
        <v>11</v>
      </c>
      <c r="K381">
        <v>0</v>
      </c>
      <c r="L381" t="s">
        <v>1501</v>
      </c>
      <c r="M381">
        <f>SUM(B381,C381)</f>
        <v>0</v>
      </c>
      <c r="N381" t="str">
        <f t="shared" si="10"/>
        <v>No</v>
      </c>
      <c r="O381">
        <f>COUNTIF(C:C,"&lt;0")</f>
        <v>0</v>
      </c>
      <c r="P381" t="e">
        <f>SUMIF(#REF!,"&gt;"&amp;AVERAGE(#REF!))</f>
        <v>#REF!</v>
      </c>
      <c r="Q381">
        <f t="shared" si="11"/>
        <v>27.565026697177728</v>
      </c>
      <c r="R381" t="str">
        <f>CONCATENATE("ID-",A381,"-",E381)</f>
        <v>ID-13128-Brussels, Belgium - Croydon, England</v>
      </c>
      <c r="S381">
        <f>INDEX(B:B,MATCH(A381,A:A,0))</f>
        <v>0</v>
      </c>
      <c r="T381" t="str">
        <f>IF(OR(B381&gt;0,C381&gt;0),"Acceptable","Check")</f>
        <v>Acceptable</v>
      </c>
      <c r="U381">
        <f>COUNTIF(D:D, "Military - U.S. Army")</f>
        <v>23</v>
      </c>
      <c r="V381">
        <f>AVERAGEIF(C:C,"Fort Myer, Virginia", I:I)</f>
        <v>2</v>
      </c>
      <c r="W381">
        <v>1</v>
      </c>
      <c r="X381" t="str">
        <f>IFERROR(VLOOKUP("FlightNumber", A:D, 4, FALSE), "Flight Not Found")</f>
        <v>Flight Not Found</v>
      </c>
      <c r="Y381" t="str" cm="1">
        <f t="array" ref="Y381">IF(AND(B:B &gt; TIME(6, 0, 0), B:B &lt;= TIME(18, 0, 0)), "Day", "Night")</f>
        <v>Night</v>
      </c>
      <c r="Z381">
        <f>COUNTIFS(D:D, "Military - U.S. Army", C:C, "Fort Myer, Virginia")</f>
        <v>1</v>
      </c>
    </row>
    <row r="382" spans="1:26" x14ac:dyDescent="0.2">
      <c r="A382">
        <v>13142</v>
      </c>
      <c r="C382" t="s">
        <v>1502</v>
      </c>
      <c r="D382" t="s">
        <v>347</v>
      </c>
      <c r="F382" t="s">
        <v>1503</v>
      </c>
      <c r="G382" t="s">
        <v>1504</v>
      </c>
      <c r="H382" t="s">
        <v>1505</v>
      </c>
      <c r="I382">
        <v>3</v>
      </c>
      <c r="J382">
        <v>3</v>
      </c>
      <c r="K382">
        <v>0</v>
      </c>
      <c r="L382" t="s">
        <v>473</v>
      </c>
      <c r="M382">
        <f>SUM(B382,C382)</f>
        <v>0</v>
      </c>
      <c r="N382" t="str">
        <f t="shared" si="10"/>
        <v>No</v>
      </c>
      <c r="O382">
        <f>COUNTIF(C:C,"&lt;0")</f>
        <v>0</v>
      </c>
      <c r="P382" t="e">
        <f>SUMIF(#REF!,"&gt;"&amp;AVERAGE(#REF!))</f>
        <v>#REF!</v>
      </c>
      <c r="Q382">
        <f t="shared" si="11"/>
        <v>27.565026697177728</v>
      </c>
      <c r="R382" t="str">
        <f>CONCATENATE("ID-",A382,"-",E382)</f>
        <v>ID-13142-</v>
      </c>
      <c r="S382">
        <f>INDEX(B:B,MATCH(A382,A:A,0))</f>
        <v>0</v>
      </c>
      <c r="T382" t="str">
        <f>IF(OR(B382&gt;0,C382&gt;0),"Acceptable","Check")</f>
        <v>Acceptable</v>
      </c>
      <c r="U382">
        <f>COUNTIF(D:D, "Military - U.S. Army")</f>
        <v>23</v>
      </c>
      <c r="V382">
        <f>AVERAGEIF(C:C,"Fort Myer, Virginia", I:I)</f>
        <v>2</v>
      </c>
      <c r="W382">
        <v>2</v>
      </c>
      <c r="X382" t="str">
        <f>IFERROR(VLOOKUP("FlightNumber", A:D, 4, FALSE), "Flight Not Found")</f>
        <v>Flight Not Found</v>
      </c>
      <c r="Y382" t="str" cm="1">
        <f t="array" ref="Y382">IF(AND(B:B &gt; TIME(6, 0, 0), B:B &lt;= TIME(18, 0, 0)), "Day", "Night")</f>
        <v>Night</v>
      </c>
      <c r="Z382">
        <f>COUNTIFS(D:D, "Military - U.S. Army", C:C, "Fort Myer, Virginia")</f>
        <v>1</v>
      </c>
    </row>
    <row r="383" spans="1:26" x14ac:dyDescent="0.2">
      <c r="A383">
        <v>13149</v>
      </c>
      <c r="B383" t="s">
        <v>1506</v>
      </c>
      <c r="C383" t="s">
        <v>1507</v>
      </c>
      <c r="D383" t="s">
        <v>298</v>
      </c>
      <c r="E383" t="s">
        <v>1508</v>
      </c>
      <c r="F383" t="s">
        <v>667</v>
      </c>
      <c r="G383" t="s">
        <v>1509</v>
      </c>
      <c r="H383" t="s">
        <v>1510</v>
      </c>
      <c r="I383">
        <v>13</v>
      </c>
      <c r="J383">
        <v>12</v>
      </c>
      <c r="K383">
        <v>0</v>
      </c>
      <c r="L383" t="s">
        <v>1511</v>
      </c>
      <c r="M383">
        <f>SUM(B383,C383)</f>
        <v>0</v>
      </c>
      <c r="N383" t="str">
        <f t="shared" si="10"/>
        <v>No</v>
      </c>
      <c r="O383">
        <f>COUNTIF(C:C,"&lt;0")</f>
        <v>0</v>
      </c>
      <c r="P383" t="e">
        <f>SUMIF(#REF!,"&gt;"&amp;AVERAGE(#REF!))</f>
        <v>#REF!</v>
      </c>
      <c r="Q383">
        <f t="shared" si="11"/>
        <v>27.565026697177728</v>
      </c>
      <c r="R383" t="str">
        <f>CONCATENATE("ID-",A383,"-",E383)</f>
        <v>ID-13149-Mirabella - Alexandria</v>
      </c>
      <c r="S383" t="str">
        <f>INDEX(B:B,MATCH(A383,A:A,0))</f>
        <v>17:20</v>
      </c>
      <c r="T383" t="str">
        <f>IF(OR(B383&gt;0,C383&gt;0),"Acceptable","Check")</f>
        <v>Acceptable</v>
      </c>
      <c r="U383">
        <f>COUNTIF(D:D, "Military - U.S. Army")</f>
        <v>23</v>
      </c>
      <c r="V383">
        <f>AVERAGEIF(C:C,"Fort Myer, Virginia", I:I)</f>
        <v>2</v>
      </c>
      <c r="W383">
        <v>1</v>
      </c>
      <c r="X383" t="str">
        <f>IFERROR(VLOOKUP("FlightNumber", A:D, 4, FALSE), "Flight Not Found")</f>
        <v>Flight Not Found</v>
      </c>
      <c r="Y383" t="str" cm="1">
        <f t="array" ref="Y383">IF(AND(B:B &gt; TIME(6, 0, 0), B:B &lt;= TIME(18, 0, 0)), "Day", "Night")</f>
        <v>Night</v>
      </c>
      <c r="Z383">
        <f>COUNTIFS(D:D, "Military - U.S. Army", C:C, "Fort Myer, Virginia")</f>
        <v>1</v>
      </c>
    </row>
    <row r="384" spans="1:26" x14ac:dyDescent="0.2">
      <c r="A384">
        <v>13163</v>
      </c>
      <c r="B384" t="s">
        <v>1512</v>
      </c>
      <c r="C384" t="s">
        <v>1513</v>
      </c>
      <c r="D384" t="s">
        <v>1326</v>
      </c>
      <c r="E384" t="s">
        <v>1514</v>
      </c>
      <c r="F384" t="s">
        <v>1515</v>
      </c>
      <c r="G384" t="s">
        <v>1516</v>
      </c>
      <c r="H384" t="s">
        <v>1517</v>
      </c>
      <c r="I384">
        <v>17</v>
      </c>
      <c r="J384">
        <v>17</v>
      </c>
      <c r="K384">
        <v>0</v>
      </c>
      <c r="L384" t="s">
        <v>1518</v>
      </c>
      <c r="M384">
        <f>SUM(B384,C384)</f>
        <v>0</v>
      </c>
      <c r="N384" t="str">
        <f t="shared" si="10"/>
        <v>No</v>
      </c>
      <c r="O384">
        <f>COUNTIF(C:C,"&lt;0")</f>
        <v>0</v>
      </c>
      <c r="P384" t="e">
        <f>SUMIF(#REF!,"&gt;"&amp;AVERAGE(#REF!))</f>
        <v>#REF!</v>
      </c>
      <c r="Q384">
        <f t="shared" si="11"/>
        <v>27.565026697177728</v>
      </c>
      <c r="R384" t="str">
        <f>CONCATENATE("ID-",A384,"-",E384)</f>
        <v>ID-13163-Newark, NJ - Fort Worth, TX</v>
      </c>
      <c r="S384" t="str">
        <f>INDEX(B:B,MATCH(A384,A:A,0))</f>
        <v>19:32</v>
      </c>
      <c r="T384" t="str">
        <f>IF(OR(B384&gt;0,C384&gt;0),"Acceptable","Check")</f>
        <v>Acceptable</v>
      </c>
      <c r="U384">
        <f>COUNTIF(D:D, "Military - U.S. Army")</f>
        <v>23</v>
      </c>
      <c r="V384">
        <f>AVERAGEIF(C:C,"Fort Myer, Virginia", I:I)</f>
        <v>2</v>
      </c>
      <c r="W384">
        <v>2</v>
      </c>
      <c r="X384" t="str">
        <f>IFERROR(VLOOKUP("FlightNumber", A:D, 4, FALSE), "Flight Not Found")</f>
        <v>Flight Not Found</v>
      </c>
      <c r="Y384" t="str" cm="1">
        <f t="array" ref="Y384">IF(AND(B:B &gt; TIME(6, 0, 0), B:B &lt;= TIME(18, 0, 0)), "Day", "Night")</f>
        <v>Night</v>
      </c>
      <c r="Z384">
        <f>COUNTIFS(D:D, "Military - U.S. Army", C:C, "Fort Myer, Virginia")</f>
        <v>1</v>
      </c>
    </row>
    <row r="385" spans="1:26" x14ac:dyDescent="0.2">
      <c r="A385">
        <v>13166</v>
      </c>
      <c r="C385" t="s">
        <v>1519</v>
      </c>
      <c r="D385" t="s">
        <v>1520</v>
      </c>
      <c r="E385" t="s">
        <v>1521</v>
      </c>
      <c r="F385" t="s">
        <v>1522</v>
      </c>
      <c r="H385" t="s">
        <v>1523</v>
      </c>
      <c r="I385">
        <v>13</v>
      </c>
      <c r="J385">
        <v>13</v>
      </c>
      <c r="K385">
        <v>0</v>
      </c>
      <c r="L385" t="s">
        <v>1524</v>
      </c>
      <c r="M385">
        <f>SUM(B385,C385)</f>
        <v>0</v>
      </c>
      <c r="N385" t="str">
        <f t="shared" si="10"/>
        <v>No</v>
      </c>
      <c r="O385">
        <f>COUNTIF(C:C,"&lt;0")</f>
        <v>0</v>
      </c>
      <c r="P385" t="e">
        <f>SUMIF(#REF!,"&gt;"&amp;AVERAGE(#REF!))</f>
        <v>#REF!</v>
      </c>
      <c r="Q385">
        <f t="shared" si="11"/>
        <v>27.565026697177728</v>
      </c>
      <c r="R385" t="str">
        <f>CONCATENATE("ID-",A385,"-",E385)</f>
        <v>ID-13166-Cochabamba - La Paz</v>
      </c>
      <c r="S385">
        <f>INDEX(B:B,MATCH(A385,A:A,0))</f>
        <v>0</v>
      </c>
      <c r="T385" t="str">
        <f>IF(OR(B385&gt;0,C385&gt;0),"Acceptable","Check")</f>
        <v>Acceptable</v>
      </c>
      <c r="U385">
        <f>COUNTIF(D:D, "Military - U.S. Army")</f>
        <v>23</v>
      </c>
      <c r="V385">
        <f>AVERAGEIF(C:C,"Fort Myer, Virginia", I:I)</f>
        <v>2</v>
      </c>
      <c r="W385">
        <v>2</v>
      </c>
      <c r="X385" t="str">
        <f>IFERROR(VLOOKUP("FlightNumber", A:D, 4, FALSE), "Flight Not Found")</f>
        <v>Flight Not Found</v>
      </c>
      <c r="Y385" t="str" cm="1">
        <f t="array" ref="Y385">IF(AND(B:B &gt; TIME(6, 0, 0), B:B &lt;= TIME(18, 0, 0)), "Day", "Night")</f>
        <v>Night</v>
      </c>
      <c r="Z385">
        <f>COUNTIFS(D:D, "Military - U.S. Army", C:C, "Fort Myer, Virginia")</f>
        <v>1</v>
      </c>
    </row>
    <row r="386" spans="1:26" x14ac:dyDescent="0.2">
      <c r="A386">
        <v>13170</v>
      </c>
      <c r="C386" t="s">
        <v>1525</v>
      </c>
      <c r="D386" t="s">
        <v>1150</v>
      </c>
      <c r="E386" t="s">
        <v>1526</v>
      </c>
      <c r="F386" t="s">
        <v>1023</v>
      </c>
      <c r="G386" t="s">
        <v>1527</v>
      </c>
      <c r="H386" t="s">
        <v>1528</v>
      </c>
      <c r="I386">
        <v>6</v>
      </c>
      <c r="J386">
        <v>6</v>
      </c>
      <c r="K386">
        <v>0</v>
      </c>
      <c r="L386" t="s">
        <v>1529</v>
      </c>
      <c r="M386">
        <f>SUM(B386,C386)</f>
        <v>0</v>
      </c>
      <c r="N386" t="str">
        <f t="shared" ref="N386:N449" si="12">IF(E386="good","Yes","No")</f>
        <v>No</v>
      </c>
      <c r="O386">
        <f>COUNTIF(C:C,"&lt;0")</f>
        <v>0</v>
      </c>
      <c r="P386" t="e">
        <f>SUMIF(#REF!,"&gt;"&amp;AVERAGE(#REF!))</f>
        <v>#REF!</v>
      </c>
      <c r="Q386">
        <f t="shared" si="11"/>
        <v>27.565026697177728</v>
      </c>
      <c r="R386" t="str">
        <f>CONCATENATE("ID-",A386,"-",E386)</f>
        <v>ID-13170-Marseille - Tunis</v>
      </c>
      <c r="S386">
        <f>INDEX(B:B,MATCH(A386,A:A,0))</f>
        <v>0</v>
      </c>
      <c r="T386" t="str">
        <f>IF(OR(B386&gt;0,C386&gt;0),"Acceptable","Check")</f>
        <v>Acceptable</v>
      </c>
      <c r="U386">
        <f>COUNTIF(D:D, "Military - U.S. Army")</f>
        <v>23</v>
      </c>
      <c r="V386">
        <f>AVERAGEIF(C:C,"Fort Myer, Virginia", I:I)</f>
        <v>2</v>
      </c>
      <c r="W386">
        <v>1</v>
      </c>
      <c r="X386" t="str">
        <f>IFERROR(VLOOKUP("FlightNumber", A:D, 4, FALSE), "Flight Not Found")</f>
        <v>Flight Not Found</v>
      </c>
      <c r="Y386" t="str" cm="1">
        <f t="array" ref="Y386">IF(AND(B:B &gt; TIME(6, 0, 0), B:B &lt;= TIME(18, 0, 0)), "Day", "Night")</f>
        <v>Night</v>
      </c>
      <c r="Z386">
        <f>COUNTIFS(D:D, "Military - U.S. Army", C:C, "Fort Myer, Virginia")</f>
        <v>1</v>
      </c>
    </row>
    <row r="387" spans="1:26" x14ac:dyDescent="0.2">
      <c r="A387">
        <v>13178</v>
      </c>
      <c r="C387" t="s">
        <v>1530</v>
      </c>
      <c r="D387" t="s">
        <v>1326</v>
      </c>
      <c r="E387" t="s">
        <v>1531</v>
      </c>
      <c r="F387" t="s">
        <v>1532</v>
      </c>
      <c r="G387" t="s">
        <v>1533</v>
      </c>
      <c r="H387" t="s">
        <v>1534</v>
      </c>
      <c r="I387">
        <v>6</v>
      </c>
      <c r="J387">
        <v>1</v>
      </c>
      <c r="K387">
        <v>0</v>
      </c>
      <c r="L387" t="s">
        <v>1535</v>
      </c>
      <c r="M387">
        <f>SUM(B387,C387)</f>
        <v>0</v>
      </c>
      <c r="N387" t="str">
        <f t="shared" si="12"/>
        <v>No</v>
      </c>
      <c r="O387">
        <f>COUNTIF(C:C,"&lt;0")</f>
        <v>0</v>
      </c>
      <c r="P387" t="e">
        <f>SUMIF(#REF!,"&gt;"&amp;AVERAGE(#REF!))</f>
        <v>#REF!</v>
      </c>
      <c r="Q387">
        <f t="shared" ref="Q387:Q450" si="13">AVERAGEIF(I:I,"&gt;0")</f>
        <v>27.565026697177728</v>
      </c>
      <c r="R387" t="str">
        <f>CONCATENATE("ID-",A387,"-",E387)</f>
        <v>ID-13178-Chicago, IL - Oklahoma City, OK</v>
      </c>
      <c r="S387">
        <f>INDEX(B:B,MATCH(A387,A:A,0))</f>
        <v>0</v>
      </c>
      <c r="T387" t="str">
        <f>IF(OR(B387&gt;0,C387&gt;0),"Acceptable","Check")</f>
        <v>Acceptable</v>
      </c>
      <c r="U387">
        <f>COUNTIF(D:D, "Military - U.S. Army")</f>
        <v>23</v>
      </c>
      <c r="V387">
        <f>AVERAGEIF(C:C,"Fort Myer, Virginia", I:I)</f>
        <v>2</v>
      </c>
      <c r="W387">
        <v>1</v>
      </c>
      <c r="X387" t="str">
        <f>IFERROR(VLOOKUP("FlightNumber", A:D, 4, FALSE), "Flight Not Found")</f>
        <v>Flight Not Found</v>
      </c>
      <c r="Y387" t="str" cm="1">
        <f t="array" ref="Y387">IF(AND(B:B &gt; TIME(6, 0, 0), B:B &lt;= TIME(18, 0, 0)), "Day", "Night")</f>
        <v>Night</v>
      </c>
      <c r="Z387">
        <f>COUNTIFS(D:D, "Military - U.S. Army", C:C, "Fort Myer, Virginia")</f>
        <v>1</v>
      </c>
    </row>
    <row r="388" spans="1:26" x14ac:dyDescent="0.2">
      <c r="A388">
        <v>13195</v>
      </c>
      <c r="C388" t="s">
        <v>1536</v>
      </c>
      <c r="D388" t="s">
        <v>347</v>
      </c>
      <c r="E388" t="s">
        <v>1537</v>
      </c>
      <c r="F388" t="s">
        <v>1538</v>
      </c>
      <c r="G388" t="s">
        <v>1539</v>
      </c>
      <c r="H388" t="s">
        <v>1540</v>
      </c>
      <c r="I388">
        <v>4</v>
      </c>
      <c r="J388">
        <v>4</v>
      </c>
      <c r="K388">
        <v>0</v>
      </c>
      <c r="L388" t="s">
        <v>1541</v>
      </c>
      <c r="M388">
        <f>SUM(B388,C388)</f>
        <v>0</v>
      </c>
      <c r="N388" t="str">
        <f t="shared" si="12"/>
        <v>No</v>
      </c>
      <c r="O388">
        <f>COUNTIF(C:C,"&lt;0")</f>
        <v>0</v>
      </c>
      <c r="P388" t="e">
        <f>SUMIF(#REF!,"&gt;"&amp;AVERAGE(#REF!))</f>
        <v>#REF!</v>
      </c>
      <c r="Q388">
        <f t="shared" si="13"/>
        <v>27.565026697177728</v>
      </c>
      <c r="R388" t="str">
        <f>CONCATENATE("ID-",A388,"-",E388)</f>
        <v>ID-13195-Natal, Brazil - Bathhurst, Gambia</v>
      </c>
      <c r="S388">
        <f>INDEX(B:B,MATCH(A388,A:A,0))</f>
        <v>0</v>
      </c>
      <c r="T388" t="str">
        <f>IF(OR(B388&gt;0,C388&gt;0),"Acceptable","Check")</f>
        <v>Acceptable</v>
      </c>
      <c r="U388">
        <f>COUNTIF(D:D, "Military - U.S. Army")</f>
        <v>23</v>
      </c>
      <c r="V388">
        <f>AVERAGEIF(C:C,"Fort Myer, Virginia", I:I)</f>
        <v>2</v>
      </c>
      <c r="W388">
        <v>3</v>
      </c>
      <c r="X388" t="str">
        <f>IFERROR(VLOOKUP("FlightNumber", A:D, 4, FALSE), "Flight Not Found")</f>
        <v>Flight Not Found</v>
      </c>
      <c r="Y388" t="str" cm="1">
        <f t="array" ref="Y388">IF(AND(B:B &gt; TIME(6, 0, 0), B:B &lt;= TIME(18, 0, 0)), "Day", "Night")</f>
        <v>Night</v>
      </c>
      <c r="Z388">
        <f>COUNTIFS(D:D, "Military - U.S. Army", C:C, "Fort Myer, Virginia")</f>
        <v>1</v>
      </c>
    </row>
    <row r="389" spans="1:26" x14ac:dyDescent="0.2">
      <c r="A389">
        <v>13214</v>
      </c>
      <c r="C389" t="s">
        <v>1542</v>
      </c>
      <c r="D389" t="s">
        <v>821</v>
      </c>
      <c r="F389" t="s">
        <v>1543</v>
      </c>
      <c r="I389">
        <v>6</v>
      </c>
      <c r="J389">
        <v>0</v>
      </c>
      <c r="K389">
        <v>0</v>
      </c>
      <c r="L389" t="s">
        <v>1544</v>
      </c>
      <c r="M389">
        <f>SUM(B389,C389)</f>
        <v>0</v>
      </c>
      <c r="N389" t="str">
        <f t="shared" si="12"/>
        <v>No</v>
      </c>
      <c r="O389">
        <f>COUNTIF(C:C,"&lt;0")</f>
        <v>0</v>
      </c>
      <c r="P389" t="e">
        <f>SUMIF(#REF!,"&gt;"&amp;AVERAGE(#REF!))</f>
        <v>#REF!</v>
      </c>
      <c r="Q389">
        <f t="shared" si="13"/>
        <v>27.565026697177728</v>
      </c>
      <c r="R389" t="str">
        <f>CONCATENATE("ID-",A389,"-",E389)</f>
        <v>ID-13214-</v>
      </c>
      <c r="S389">
        <f>INDEX(B:B,MATCH(A389,A:A,0))</f>
        <v>0</v>
      </c>
      <c r="T389" t="str">
        <f>IF(OR(B389&gt;0,C389&gt;0),"Acceptable","Check")</f>
        <v>Acceptable</v>
      </c>
      <c r="U389">
        <f>COUNTIF(D:D, "Military - U.S. Army")</f>
        <v>23</v>
      </c>
      <c r="V389">
        <f>AVERAGEIF(C:C,"Fort Myer, Virginia", I:I)</f>
        <v>2</v>
      </c>
      <c r="W389">
        <v>3</v>
      </c>
      <c r="X389" t="str">
        <f>IFERROR(VLOOKUP("FlightNumber", A:D, 4, FALSE), "Flight Not Found")</f>
        <v>Flight Not Found</v>
      </c>
      <c r="Y389" t="str" cm="1">
        <f t="array" ref="Y389">IF(AND(B:B &gt; TIME(6, 0, 0), B:B &lt;= TIME(18, 0, 0)), "Day", "Night")</f>
        <v>Night</v>
      </c>
      <c r="Z389">
        <f>COUNTIFS(D:D, "Military - U.S. Army", C:C, "Fort Myer, Virginia")</f>
        <v>1</v>
      </c>
    </row>
    <row r="390" spans="1:26" x14ac:dyDescent="0.2">
      <c r="A390">
        <v>13235</v>
      </c>
      <c r="C390" t="s">
        <v>1545</v>
      </c>
      <c r="D390" t="s">
        <v>1546</v>
      </c>
      <c r="E390" t="s">
        <v>1547</v>
      </c>
      <c r="F390" t="s">
        <v>573</v>
      </c>
      <c r="G390" t="s">
        <v>1548</v>
      </c>
      <c r="H390" t="s">
        <v>1549</v>
      </c>
      <c r="I390">
        <v>14</v>
      </c>
      <c r="J390">
        <v>14</v>
      </c>
      <c r="K390">
        <v>0</v>
      </c>
      <c r="L390" t="s">
        <v>1550</v>
      </c>
      <c r="M390">
        <f>SUM(B390,C390)</f>
        <v>0</v>
      </c>
      <c r="N390" t="str">
        <f t="shared" si="12"/>
        <v>No</v>
      </c>
      <c r="O390">
        <f>COUNTIF(C:C,"&lt;0")</f>
        <v>0</v>
      </c>
      <c r="P390" t="e">
        <f>SUMIF(#REF!,"&gt;"&amp;AVERAGE(#REF!))</f>
        <v>#REF!</v>
      </c>
      <c r="Q390">
        <f t="shared" si="13"/>
        <v>27.565026697177728</v>
      </c>
      <c r="R390" t="str">
        <f>CONCATENATE("ID-",A390,"-",E390)</f>
        <v>ID-13235-Mexico - Guatemala</v>
      </c>
      <c r="S390">
        <f>INDEX(B:B,MATCH(A390,A:A,0))</f>
        <v>0</v>
      </c>
      <c r="T390" t="str">
        <f>IF(OR(B390&gt;0,C390&gt;0),"Acceptable","Check")</f>
        <v>Acceptable</v>
      </c>
      <c r="U390">
        <f>COUNTIF(D:D, "Military - U.S. Army")</f>
        <v>23</v>
      </c>
      <c r="V390">
        <f>AVERAGEIF(C:C,"Fort Myer, Virginia", I:I)</f>
        <v>2</v>
      </c>
      <c r="W390">
        <v>1</v>
      </c>
      <c r="X390" t="str">
        <f>IFERROR(VLOOKUP("FlightNumber", A:D, 4, FALSE), "Flight Not Found")</f>
        <v>Flight Not Found</v>
      </c>
      <c r="Y390" t="str" cm="1">
        <f t="array" ref="Y390">IF(AND(B:B &gt; TIME(6, 0, 0), B:B &lt;= TIME(18, 0, 0)), "Day", "Night")</f>
        <v>Night</v>
      </c>
      <c r="Z390">
        <f>COUNTIFS(D:D, "Military - U.S. Army", C:C, "Fort Myer, Virginia")</f>
        <v>1</v>
      </c>
    </row>
    <row r="391" spans="1:26" x14ac:dyDescent="0.2">
      <c r="A391">
        <v>13241</v>
      </c>
      <c r="B391" t="s">
        <v>1551</v>
      </c>
      <c r="C391" t="s">
        <v>1552</v>
      </c>
      <c r="D391" t="s">
        <v>1326</v>
      </c>
      <c r="E391" t="s">
        <v>1553</v>
      </c>
      <c r="F391" t="s">
        <v>1434</v>
      </c>
      <c r="G391" t="s">
        <v>1554</v>
      </c>
      <c r="I391">
        <v>2</v>
      </c>
      <c r="J391">
        <v>2</v>
      </c>
      <c r="K391">
        <v>0</v>
      </c>
      <c r="L391" t="s">
        <v>1555</v>
      </c>
      <c r="M391">
        <f>SUM(B391,C391)</f>
        <v>0</v>
      </c>
      <c r="N391" t="str">
        <f t="shared" si="12"/>
        <v>No</v>
      </c>
      <c r="O391">
        <f>COUNTIF(C:C,"&lt;0")</f>
        <v>0</v>
      </c>
      <c r="P391" t="e">
        <f>SUMIF(#REF!,"&gt;"&amp;AVERAGE(#REF!))</f>
        <v>#REF!</v>
      </c>
      <c r="Q391">
        <f t="shared" si="13"/>
        <v>27.565026697177728</v>
      </c>
      <c r="R391" t="str">
        <f>CONCATENATE("ID-",A391,"-",E391)</f>
        <v>ID-13241-Newwark, N.J. - Buffalo, NY</v>
      </c>
      <c r="S391" t="str">
        <f>INDEX(B:B,MATCH(A391,A:A,0))</f>
        <v>19:10</v>
      </c>
      <c r="T391" t="str">
        <f>IF(OR(B391&gt;0,C391&gt;0),"Acceptable","Check")</f>
        <v>Acceptable</v>
      </c>
      <c r="U391">
        <f>COUNTIF(D:D, "Military - U.S. Army")</f>
        <v>23</v>
      </c>
      <c r="V391">
        <f>AVERAGEIF(C:C,"Fort Myer, Virginia", I:I)</f>
        <v>2</v>
      </c>
      <c r="W391">
        <v>1</v>
      </c>
      <c r="X391" t="str">
        <f>IFERROR(VLOOKUP("FlightNumber", A:D, 4, FALSE), "Flight Not Found")</f>
        <v>Flight Not Found</v>
      </c>
      <c r="Y391" t="str" cm="1">
        <f t="array" ref="Y391">IF(AND(B:B &gt; TIME(6, 0, 0), B:B &lt;= TIME(18, 0, 0)), "Day", "Night")</f>
        <v>Night</v>
      </c>
      <c r="Z391">
        <f>COUNTIFS(D:D, "Military - U.S. Army", C:C, "Fort Myer, Virginia")</f>
        <v>1</v>
      </c>
    </row>
    <row r="392" spans="1:26" x14ac:dyDescent="0.2">
      <c r="A392">
        <v>13247</v>
      </c>
      <c r="B392" t="s">
        <v>1556</v>
      </c>
      <c r="C392" t="s">
        <v>1557</v>
      </c>
      <c r="D392" t="s">
        <v>849</v>
      </c>
      <c r="E392" t="s">
        <v>1558</v>
      </c>
      <c r="F392" t="s">
        <v>1373</v>
      </c>
      <c r="G392" t="s">
        <v>1559</v>
      </c>
      <c r="H392" t="s">
        <v>1560</v>
      </c>
      <c r="I392">
        <v>15</v>
      </c>
      <c r="J392">
        <v>13</v>
      </c>
      <c r="K392">
        <v>0</v>
      </c>
      <c r="L392" t="s">
        <v>1561</v>
      </c>
      <c r="M392">
        <f>SUM(B392,C392)</f>
        <v>0</v>
      </c>
      <c r="N392" t="str">
        <f t="shared" si="12"/>
        <v>No</v>
      </c>
      <c r="O392">
        <f>COUNTIF(C:C,"&lt;0")</f>
        <v>0</v>
      </c>
      <c r="P392" t="e">
        <f>SUMIF(#REF!,"&gt;"&amp;AVERAGE(#REF!))</f>
        <v>#REF!</v>
      </c>
      <c r="Q392">
        <f t="shared" si="13"/>
        <v>27.565026697177728</v>
      </c>
      <c r="R392" t="str">
        <f>CONCATENATE("ID-",A392,"-",E392)</f>
        <v>ID-13247-Newark - Los Angeles</v>
      </c>
      <c r="S392" t="str">
        <f>INDEX(B:B,MATCH(A392,A:A,0))</f>
        <v>10:20</v>
      </c>
      <c r="T392" t="str">
        <f>IF(OR(B392&gt;0,C392&gt;0),"Acceptable","Check")</f>
        <v>Acceptable</v>
      </c>
      <c r="U392">
        <f>COUNTIF(D:D, "Military - U.S. Army")</f>
        <v>23</v>
      </c>
      <c r="V392">
        <f>AVERAGEIF(C:C,"Fort Myer, Virginia", I:I)</f>
        <v>2</v>
      </c>
      <c r="W392">
        <v>1</v>
      </c>
      <c r="X392" t="str">
        <f>IFERROR(VLOOKUP("FlightNumber", A:D, 4, FALSE), "Flight Not Found")</f>
        <v>Flight Not Found</v>
      </c>
      <c r="Y392" t="str" cm="1">
        <f t="array" ref="Y392">IF(AND(B:B &gt; TIME(6, 0, 0), B:B &lt;= TIME(18, 0, 0)), "Day", "Night")</f>
        <v>Night</v>
      </c>
      <c r="Z392">
        <f>COUNTIFS(D:D, "Military - U.S. Army", C:C, "Fort Myer, Virginia")</f>
        <v>1</v>
      </c>
    </row>
    <row r="393" spans="1:26" x14ac:dyDescent="0.2">
      <c r="A393">
        <v>13251</v>
      </c>
      <c r="B393" t="s">
        <v>1562</v>
      </c>
      <c r="C393" t="s">
        <v>1563</v>
      </c>
      <c r="D393" t="s">
        <v>600</v>
      </c>
      <c r="E393" t="s">
        <v>1564</v>
      </c>
      <c r="F393" t="s">
        <v>1565</v>
      </c>
      <c r="G393" t="s">
        <v>1566</v>
      </c>
      <c r="I393">
        <v>25</v>
      </c>
      <c r="J393">
        <v>3</v>
      </c>
      <c r="K393">
        <v>0</v>
      </c>
      <c r="L393" t="s">
        <v>1567</v>
      </c>
      <c r="M393">
        <f>SUM(B393,C393)</f>
        <v>0</v>
      </c>
      <c r="N393" t="str">
        <f t="shared" si="12"/>
        <v>No</v>
      </c>
      <c r="O393">
        <f>COUNTIF(C:C,"&lt;0")</f>
        <v>0</v>
      </c>
      <c r="P393" t="e">
        <f>SUMIF(#REF!,"&gt;"&amp;AVERAGE(#REF!))</f>
        <v>#REF!</v>
      </c>
      <c r="Q393">
        <f t="shared" si="13"/>
        <v>27.565026697177728</v>
      </c>
      <c r="R393" t="str">
        <f>CONCATENATE("ID-",A393,"-",E393)</f>
        <v>ID-13251-Miami - Rio de Janeiro</v>
      </c>
      <c r="S393" t="str">
        <f>INDEX(B:B,MATCH(A393,A:A,0))</f>
        <v>05:20</v>
      </c>
      <c r="T393" t="str">
        <f>IF(OR(B393&gt;0,C393&gt;0),"Acceptable","Check")</f>
        <v>Acceptable</v>
      </c>
      <c r="U393">
        <f>COUNTIF(D:D, "Military - U.S. Army")</f>
        <v>23</v>
      </c>
      <c r="V393">
        <f>AVERAGEIF(C:C,"Fort Myer, Virginia", I:I)</f>
        <v>2</v>
      </c>
      <c r="W393">
        <v>2</v>
      </c>
      <c r="X393" t="str">
        <f>IFERROR(VLOOKUP("FlightNumber", A:D, 4, FALSE), "Flight Not Found")</f>
        <v>Flight Not Found</v>
      </c>
      <c r="Y393" t="str" cm="1">
        <f t="array" ref="Y393">IF(AND(B:B &gt; TIME(6, 0, 0), B:B &lt;= TIME(18, 0, 0)), "Day", "Night")</f>
        <v>Night</v>
      </c>
      <c r="Z393">
        <f>COUNTIFS(D:D, "Military - U.S. Army", C:C, "Fort Myer, Virginia")</f>
        <v>1</v>
      </c>
    </row>
    <row r="394" spans="1:26" x14ac:dyDescent="0.2">
      <c r="A394">
        <v>13255</v>
      </c>
      <c r="C394" t="s">
        <v>1568</v>
      </c>
      <c r="D394" t="s">
        <v>1569</v>
      </c>
      <c r="E394" t="s">
        <v>1570</v>
      </c>
      <c r="F394" t="s">
        <v>1571</v>
      </c>
      <c r="G394" t="s">
        <v>1572</v>
      </c>
      <c r="H394" t="s">
        <v>1573</v>
      </c>
      <c r="I394">
        <v>7</v>
      </c>
      <c r="J394">
        <v>7</v>
      </c>
      <c r="K394">
        <v>0</v>
      </c>
      <c r="L394" t="s">
        <v>1574</v>
      </c>
      <c r="M394">
        <f>SUM(B394,C394)</f>
        <v>0</v>
      </c>
      <c r="N394" t="str">
        <f t="shared" si="12"/>
        <v>No</v>
      </c>
      <c r="O394">
        <f>COUNTIF(C:C,"&lt;0")</f>
        <v>0</v>
      </c>
      <c r="P394" t="e">
        <f>SUMIF(#REF!,"&gt;"&amp;AVERAGE(#REF!))</f>
        <v>#REF!</v>
      </c>
      <c r="Q394">
        <f t="shared" si="13"/>
        <v>27.565026697177728</v>
      </c>
      <c r="R394" t="str">
        <f>CONCATENATE("ID-",A394,"-",E394)</f>
        <v>ID-13255-Turin - Milan</v>
      </c>
      <c r="S394">
        <f>INDEX(B:B,MATCH(A394,A:A,0))</f>
        <v>0</v>
      </c>
      <c r="T394" t="str">
        <f>IF(OR(B394&gt;0,C394&gt;0),"Acceptable","Check")</f>
        <v>Acceptable</v>
      </c>
      <c r="U394">
        <f>COUNTIF(D:D, "Military - U.S. Army")</f>
        <v>23</v>
      </c>
      <c r="V394">
        <f>AVERAGEIF(C:C,"Fort Myer, Virginia", I:I)</f>
        <v>2</v>
      </c>
      <c r="W394">
        <v>1</v>
      </c>
      <c r="X394" t="str">
        <f>IFERROR(VLOOKUP("FlightNumber", A:D, 4, FALSE), "Flight Not Found")</f>
        <v>Flight Not Found</v>
      </c>
      <c r="Y394" t="str" cm="1">
        <f t="array" ref="Y394">IF(AND(B:B &gt; TIME(6, 0, 0), B:B &lt;= TIME(18, 0, 0)), "Day", "Night")</f>
        <v>Night</v>
      </c>
      <c r="Z394">
        <f>COUNTIFS(D:D, "Military - U.S. Army", C:C, "Fort Myer, Virginia")</f>
        <v>1</v>
      </c>
    </row>
    <row r="395" spans="1:26" x14ac:dyDescent="0.2">
      <c r="A395">
        <v>13257</v>
      </c>
      <c r="C395" t="s">
        <v>1575</v>
      </c>
      <c r="D395" t="s">
        <v>347</v>
      </c>
      <c r="F395" t="s">
        <v>1522</v>
      </c>
      <c r="G395" t="s">
        <v>1576</v>
      </c>
      <c r="I395">
        <v>5</v>
      </c>
      <c r="J395">
        <v>3</v>
      </c>
      <c r="K395">
        <v>0</v>
      </c>
      <c r="M395">
        <f>SUM(B395,C395)</f>
        <v>0</v>
      </c>
      <c r="N395" t="str">
        <f t="shared" si="12"/>
        <v>No</v>
      </c>
      <c r="O395">
        <f>COUNTIF(C:C,"&lt;0")</f>
        <v>0</v>
      </c>
      <c r="P395" t="e">
        <f>SUMIF(#REF!,"&gt;"&amp;AVERAGE(#REF!))</f>
        <v>#REF!</v>
      </c>
      <c r="Q395">
        <f t="shared" si="13"/>
        <v>27.565026697177728</v>
      </c>
      <c r="R395" t="str">
        <f>CONCATENATE("ID-",A395,"-",E395)</f>
        <v>ID-13257-</v>
      </c>
      <c r="S395">
        <f>INDEX(B:B,MATCH(A395,A:A,0))</f>
        <v>0</v>
      </c>
      <c r="T395" t="str">
        <f>IF(OR(B395&gt;0,C395&gt;0),"Acceptable","Check")</f>
        <v>Acceptable</v>
      </c>
      <c r="U395">
        <f>COUNTIF(D:D, "Military - U.S. Army")</f>
        <v>23</v>
      </c>
      <c r="V395">
        <f>AVERAGEIF(C:C,"Fort Myer, Virginia", I:I)</f>
        <v>2</v>
      </c>
      <c r="W395">
        <v>4</v>
      </c>
      <c r="X395" t="str">
        <f>IFERROR(VLOOKUP("FlightNumber", A:D, 4, FALSE), "Flight Not Found")</f>
        <v>Flight Not Found</v>
      </c>
      <c r="Y395" t="str" cm="1">
        <f t="array" ref="Y395">IF(AND(B:B &gt; TIME(6, 0, 0), B:B &lt;= TIME(18, 0, 0)), "Day", "Night")</f>
        <v>Night</v>
      </c>
      <c r="Z395">
        <f>COUNTIFS(D:D, "Military - U.S. Army", C:C, "Fort Myer, Virginia")</f>
        <v>1</v>
      </c>
    </row>
    <row r="396" spans="1:26" x14ac:dyDescent="0.2">
      <c r="A396">
        <v>13261</v>
      </c>
      <c r="C396" t="s">
        <v>1577</v>
      </c>
      <c r="D396" t="s">
        <v>772</v>
      </c>
      <c r="F396" t="s">
        <v>374</v>
      </c>
      <c r="G396" t="s">
        <v>1578</v>
      </c>
      <c r="I396">
        <v>2</v>
      </c>
      <c r="J396">
        <v>2</v>
      </c>
      <c r="K396">
        <v>0</v>
      </c>
      <c r="M396">
        <f>SUM(B396,C396)</f>
        <v>0</v>
      </c>
      <c r="N396" t="str">
        <f t="shared" si="12"/>
        <v>No</v>
      </c>
      <c r="O396">
        <f>COUNTIF(C:C,"&lt;0")</f>
        <v>0</v>
      </c>
      <c r="P396" t="e">
        <f>SUMIF(#REF!,"&gt;"&amp;AVERAGE(#REF!))</f>
        <v>#REF!</v>
      </c>
      <c r="Q396">
        <f t="shared" si="13"/>
        <v>27.565026697177728</v>
      </c>
      <c r="R396" t="str">
        <f>CONCATENATE("ID-",A396,"-",E396)</f>
        <v>ID-13261-</v>
      </c>
      <c r="S396">
        <f>INDEX(B:B,MATCH(A396,A:A,0))</f>
        <v>0</v>
      </c>
      <c r="T396" t="str">
        <f>IF(OR(B396&gt;0,C396&gt;0),"Acceptable","Check")</f>
        <v>Acceptable</v>
      </c>
      <c r="U396">
        <f>COUNTIF(D:D, "Military - U.S. Army")</f>
        <v>23</v>
      </c>
      <c r="V396">
        <f>AVERAGEIF(C:C,"Fort Myer, Virginia", I:I)</f>
        <v>2</v>
      </c>
      <c r="W396">
        <v>4</v>
      </c>
      <c r="X396" t="str">
        <f>IFERROR(VLOOKUP("FlightNumber", A:D, 4, FALSE), "Flight Not Found")</f>
        <v>Flight Not Found</v>
      </c>
      <c r="Y396" t="str" cm="1">
        <f t="array" ref="Y396">IF(AND(B:B &gt; TIME(6, 0, 0), B:B &lt;= TIME(18, 0, 0)), "Day", "Night")</f>
        <v>Night</v>
      </c>
      <c r="Z396">
        <f>COUNTIFS(D:D, "Military - U.S. Army", C:C, "Fort Myer, Virginia")</f>
        <v>1</v>
      </c>
    </row>
    <row r="397" spans="1:26" x14ac:dyDescent="0.2">
      <c r="A397">
        <v>13270</v>
      </c>
      <c r="C397" t="s">
        <v>1579</v>
      </c>
      <c r="D397" t="s">
        <v>1259</v>
      </c>
      <c r="F397" t="s">
        <v>1580</v>
      </c>
      <c r="G397" t="s">
        <v>1581</v>
      </c>
      <c r="I397">
        <v>2</v>
      </c>
      <c r="J397">
        <v>2</v>
      </c>
      <c r="K397">
        <v>0</v>
      </c>
      <c r="M397">
        <f>SUM(B397,C397)</f>
        <v>0</v>
      </c>
      <c r="N397" t="str">
        <f t="shared" si="12"/>
        <v>No</v>
      </c>
      <c r="O397">
        <f>COUNTIF(C:C,"&lt;0")</f>
        <v>0</v>
      </c>
      <c r="P397" t="e">
        <f>SUMIF(#REF!,"&gt;"&amp;AVERAGE(#REF!))</f>
        <v>#REF!</v>
      </c>
      <c r="Q397">
        <f t="shared" si="13"/>
        <v>27.565026697177728</v>
      </c>
      <c r="R397" t="str">
        <f>CONCATENATE("ID-",A397,"-",E397)</f>
        <v>ID-13270-</v>
      </c>
      <c r="S397">
        <f>INDEX(B:B,MATCH(A397,A:A,0))</f>
        <v>0</v>
      </c>
      <c r="T397" t="str">
        <f>IF(OR(B397&gt;0,C397&gt;0),"Acceptable","Check")</f>
        <v>Acceptable</v>
      </c>
      <c r="U397">
        <f>COUNTIF(D:D, "Military - U.S. Army")</f>
        <v>23</v>
      </c>
      <c r="V397">
        <f>AVERAGEIF(C:C,"Fort Myer, Virginia", I:I)</f>
        <v>2</v>
      </c>
      <c r="W397">
        <v>1</v>
      </c>
      <c r="X397" t="str">
        <f>IFERROR(VLOOKUP("FlightNumber", A:D, 4, FALSE), "Flight Not Found")</f>
        <v>Flight Not Found</v>
      </c>
      <c r="Y397" t="str" cm="1">
        <f t="array" ref="Y397">IF(AND(B:B &gt; TIME(6, 0, 0), B:B &lt;= TIME(18, 0, 0)), "Day", "Night")</f>
        <v>Night</v>
      </c>
      <c r="Z397">
        <f>COUNTIFS(D:D, "Military - U.S. Army", C:C, "Fort Myer, Virginia")</f>
        <v>1</v>
      </c>
    </row>
    <row r="398" spans="1:26" x14ac:dyDescent="0.2">
      <c r="A398">
        <v>13286</v>
      </c>
      <c r="C398" t="s">
        <v>1582</v>
      </c>
      <c r="D398" t="s">
        <v>1282</v>
      </c>
      <c r="F398" t="s">
        <v>1067</v>
      </c>
      <c r="G398" t="s">
        <v>1583</v>
      </c>
      <c r="I398">
        <v>2</v>
      </c>
      <c r="J398">
        <v>2</v>
      </c>
      <c r="K398">
        <v>0</v>
      </c>
      <c r="M398">
        <f>SUM(B398,C398)</f>
        <v>0</v>
      </c>
      <c r="N398" t="str">
        <f t="shared" si="12"/>
        <v>No</v>
      </c>
      <c r="O398">
        <f>COUNTIF(C:C,"&lt;0")</f>
        <v>0</v>
      </c>
      <c r="P398" t="e">
        <f>SUMIF(#REF!,"&gt;"&amp;AVERAGE(#REF!))</f>
        <v>#REF!</v>
      </c>
      <c r="Q398">
        <f t="shared" si="13"/>
        <v>27.565026697177728</v>
      </c>
      <c r="R398" t="str">
        <f>CONCATENATE("ID-",A398,"-",E398)</f>
        <v>ID-13286-</v>
      </c>
      <c r="S398">
        <f>INDEX(B:B,MATCH(A398,A:A,0))</f>
        <v>0</v>
      </c>
      <c r="T398" t="str">
        <f>IF(OR(B398&gt;0,C398&gt;0),"Acceptable","Check")</f>
        <v>Acceptable</v>
      </c>
      <c r="U398">
        <f>COUNTIF(D:D, "Military - U.S. Army")</f>
        <v>23</v>
      </c>
      <c r="V398">
        <f>AVERAGEIF(C:C,"Fort Myer, Virginia", I:I)</f>
        <v>2</v>
      </c>
      <c r="W398">
        <v>2</v>
      </c>
      <c r="X398" t="str">
        <f>IFERROR(VLOOKUP("FlightNumber", A:D, 4, FALSE), "Flight Not Found")</f>
        <v>Flight Not Found</v>
      </c>
      <c r="Y398" t="str" cm="1">
        <f t="array" ref="Y398">IF(AND(B:B &gt; TIME(6, 0, 0), B:B &lt;= TIME(18, 0, 0)), "Day", "Night")</f>
        <v>Night</v>
      </c>
      <c r="Z398">
        <f>COUNTIFS(D:D, "Military - U.S. Army", C:C, "Fort Myer, Virginia")</f>
        <v>1</v>
      </c>
    </row>
    <row r="399" spans="1:26" x14ac:dyDescent="0.2">
      <c r="A399">
        <v>13310</v>
      </c>
      <c r="C399" t="s">
        <v>1584</v>
      </c>
      <c r="D399" t="s">
        <v>1026</v>
      </c>
      <c r="E399" t="s">
        <v>1585</v>
      </c>
      <c r="F399" t="s">
        <v>1411</v>
      </c>
      <c r="G399" t="s">
        <v>1586</v>
      </c>
      <c r="I399">
        <v>15</v>
      </c>
      <c r="J399">
        <v>1</v>
      </c>
      <c r="K399">
        <v>0</v>
      </c>
      <c r="L399" t="s">
        <v>1587</v>
      </c>
      <c r="M399">
        <f>SUM(B399,C399)</f>
        <v>0</v>
      </c>
      <c r="N399" t="str">
        <f t="shared" si="12"/>
        <v>No</v>
      </c>
      <c r="O399">
        <f>COUNTIF(C:C,"&lt;0")</f>
        <v>0</v>
      </c>
      <c r="P399" t="e">
        <f>SUMIF(#REF!,"&gt;"&amp;AVERAGE(#REF!))</f>
        <v>#REF!</v>
      </c>
      <c r="Q399">
        <f t="shared" si="13"/>
        <v>27.565026697177728</v>
      </c>
      <c r="R399" t="str">
        <f>CONCATENATE("ID-",A399,"-",E399)</f>
        <v>ID-13310-Malmo - Amsterdam</v>
      </c>
      <c r="S399">
        <f>INDEX(B:B,MATCH(A399,A:A,0))</f>
        <v>0</v>
      </c>
      <c r="T399" t="str">
        <f>IF(OR(B399&gt;0,C399&gt;0),"Acceptable","Check")</f>
        <v>Acceptable</v>
      </c>
      <c r="U399">
        <f>COUNTIF(D:D, "Military - U.S. Army")</f>
        <v>23</v>
      </c>
      <c r="V399">
        <f>AVERAGEIF(C:C,"Fort Myer, Virginia", I:I)</f>
        <v>2</v>
      </c>
      <c r="W399">
        <v>1</v>
      </c>
      <c r="X399" t="str">
        <f>IFERROR(VLOOKUP("FlightNumber", A:D, 4, FALSE), "Flight Not Found")</f>
        <v>Flight Not Found</v>
      </c>
      <c r="Y399" t="str" cm="1">
        <f t="array" ref="Y399">IF(AND(B:B &gt; TIME(6, 0, 0), B:B &lt;= TIME(18, 0, 0)), "Day", "Night")</f>
        <v>Night</v>
      </c>
      <c r="Z399">
        <f>COUNTIFS(D:D, "Military - U.S. Army", C:C, "Fort Myer, Virginia")</f>
        <v>1</v>
      </c>
    </row>
    <row r="400" spans="1:26" x14ac:dyDescent="0.2">
      <c r="A400">
        <v>13314</v>
      </c>
      <c r="C400" t="s">
        <v>1588</v>
      </c>
      <c r="D400" t="s">
        <v>347</v>
      </c>
      <c r="F400" t="s">
        <v>1589</v>
      </c>
      <c r="G400" t="s">
        <v>1590</v>
      </c>
      <c r="H400" t="s">
        <v>1591</v>
      </c>
      <c r="I400">
        <v>6</v>
      </c>
      <c r="J400">
        <v>1</v>
      </c>
      <c r="K400">
        <v>0</v>
      </c>
      <c r="L400" t="s">
        <v>392</v>
      </c>
      <c r="M400">
        <f>SUM(B400,C400)</f>
        <v>0</v>
      </c>
      <c r="N400" t="str">
        <f t="shared" si="12"/>
        <v>No</v>
      </c>
      <c r="O400">
        <f>COUNTIF(C:C,"&lt;0")</f>
        <v>0</v>
      </c>
      <c r="P400" t="e">
        <f>SUMIF(#REF!,"&gt;"&amp;AVERAGE(#REF!))</f>
        <v>#REF!</v>
      </c>
      <c r="Q400">
        <f t="shared" si="13"/>
        <v>27.565026697177728</v>
      </c>
      <c r="R400" t="str">
        <f>CONCATENATE("ID-",A400,"-",E400)</f>
        <v>ID-13314-</v>
      </c>
      <c r="S400">
        <f>INDEX(B:B,MATCH(A400,A:A,0))</f>
        <v>0</v>
      </c>
      <c r="T400" t="str">
        <f>IF(OR(B400&gt;0,C400&gt;0),"Acceptable","Check")</f>
        <v>Acceptable</v>
      </c>
      <c r="U400">
        <f>COUNTIF(D:D, "Military - U.S. Army")</f>
        <v>23</v>
      </c>
      <c r="V400">
        <f>AVERAGEIF(C:C,"Fort Myer, Virginia", I:I)</f>
        <v>2</v>
      </c>
      <c r="W400">
        <v>8</v>
      </c>
      <c r="X400" t="str">
        <f>IFERROR(VLOOKUP("FlightNumber", A:D, 4, FALSE), "Flight Not Found")</f>
        <v>Flight Not Found</v>
      </c>
      <c r="Y400" t="str" cm="1">
        <f t="array" ref="Y400">IF(AND(B:B &gt; TIME(6, 0, 0), B:B &lt;= TIME(18, 0, 0)), "Day", "Night")</f>
        <v>Night</v>
      </c>
      <c r="Z400">
        <f>COUNTIFS(D:D, "Military - U.S. Army", C:C, "Fort Myer, Virginia")</f>
        <v>1</v>
      </c>
    </row>
    <row r="401" spans="1:26" x14ac:dyDescent="0.2">
      <c r="A401">
        <v>13317</v>
      </c>
      <c r="C401" t="s">
        <v>1592</v>
      </c>
      <c r="D401" t="s">
        <v>1593</v>
      </c>
      <c r="E401" t="s">
        <v>1594</v>
      </c>
      <c r="F401" t="s">
        <v>1339</v>
      </c>
      <c r="G401" t="s">
        <v>1595</v>
      </c>
      <c r="H401" t="s">
        <v>1596</v>
      </c>
      <c r="I401">
        <v>7</v>
      </c>
      <c r="J401">
        <v>7</v>
      </c>
      <c r="K401">
        <v>0</v>
      </c>
      <c r="L401" t="s">
        <v>1597</v>
      </c>
      <c r="M401">
        <f>SUM(B401,C401)</f>
        <v>0</v>
      </c>
      <c r="N401" t="str">
        <f t="shared" si="12"/>
        <v>No</v>
      </c>
      <c r="O401">
        <f>COUNTIF(C:C,"&lt;0")</f>
        <v>0</v>
      </c>
      <c r="P401" t="e">
        <f>SUMIF(#REF!,"&gt;"&amp;AVERAGE(#REF!))</f>
        <v>#REF!</v>
      </c>
      <c r="Q401">
        <f t="shared" si="13"/>
        <v>27.565026697177728</v>
      </c>
      <c r="R401" t="str">
        <f>CONCATENATE("ID-",A401,"-",E401)</f>
        <v>ID-13317-Bergen - Trondheim</v>
      </c>
      <c r="S401">
        <f>INDEX(B:B,MATCH(A401,A:A,0))</f>
        <v>0</v>
      </c>
      <c r="T401" t="str">
        <f>IF(OR(B401&gt;0,C401&gt;0),"Acceptable","Check")</f>
        <v>Acceptable</v>
      </c>
      <c r="U401">
        <f>COUNTIF(D:D, "Military - U.S. Army")</f>
        <v>23</v>
      </c>
      <c r="V401">
        <f>AVERAGEIF(C:C,"Fort Myer, Virginia", I:I)</f>
        <v>2</v>
      </c>
      <c r="W401">
        <v>3</v>
      </c>
      <c r="X401" t="str">
        <f>IFERROR(VLOOKUP("FlightNumber", A:D, 4, FALSE), "Flight Not Found")</f>
        <v>Flight Not Found</v>
      </c>
      <c r="Y401" t="str" cm="1">
        <f t="array" ref="Y401">IF(AND(B:B &gt; TIME(6, 0, 0), B:B &lt;= TIME(18, 0, 0)), "Day", "Night")</f>
        <v>Night</v>
      </c>
      <c r="Z401">
        <f>COUNTIFS(D:D, "Military - U.S. Army", C:C, "Fort Myer, Virginia")</f>
        <v>1</v>
      </c>
    </row>
    <row r="402" spans="1:26" x14ac:dyDescent="0.2">
      <c r="A402">
        <v>13362</v>
      </c>
      <c r="C402" t="s">
        <v>1598</v>
      </c>
      <c r="D402" t="s">
        <v>1599</v>
      </c>
      <c r="E402" t="s">
        <v>1600</v>
      </c>
      <c r="F402" t="s">
        <v>1601</v>
      </c>
      <c r="G402" t="s">
        <v>1602</v>
      </c>
      <c r="H402" t="s">
        <v>1603</v>
      </c>
      <c r="I402">
        <v>7</v>
      </c>
      <c r="J402">
        <v>7</v>
      </c>
      <c r="K402">
        <v>0</v>
      </c>
      <c r="L402" t="s">
        <v>814</v>
      </c>
      <c r="M402">
        <f>SUM(B402,C402)</f>
        <v>0</v>
      </c>
      <c r="N402" t="str">
        <f t="shared" si="12"/>
        <v>No</v>
      </c>
      <c r="O402">
        <f>COUNTIF(C:C,"&lt;0")</f>
        <v>0</v>
      </c>
      <c r="P402" t="e">
        <f>SUMIF(#REF!,"&gt;"&amp;AVERAGE(#REF!))</f>
        <v>#REF!</v>
      </c>
      <c r="Q402">
        <f t="shared" si="13"/>
        <v>27.565026697177728</v>
      </c>
      <c r="R402" t="str">
        <f>CONCATENATE("ID-",A402,"-",E402)</f>
        <v>ID-13362-Guernsey - Jersey</v>
      </c>
      <c r="S402">
        <f>INDEX(B:B,MATCH(A402,A:A,0))</f>
        <v>0</v>
      </c>
      <c r="T402" t="str">
        <f>IF(OR(B402&gt;0,C402&gt;0),"Acceptable","Check")</f>
        <v>Acceptable</v>
      </c>
      <c r="U402">
        <f>COUNTIF(D:D, "Military - U.S. Army")</f>
        <v>23</v>
      </c>
      <c r="V402">
        <f>AVERAGEIF(C:C,"Fort Myer, Virginia", I:I)</f>
        <v>2</v>
      </c>
      <c r="W402">
        <v>11</v>
      </c>
      <c r="X402" t="str">
        <f>IFERROR(VLOOKUP("FlightNumber", A:D, 4, FALSE), "Flight Not Found")</f>
        <v>Flight Not Found</v>
      </c>
      <c r="Y402" t="str" cm="1">
        <f t="array" ref="Y402">IF(AND(B:B &gt; TIME(6, 0, 0), B:B &lt;= TIME(18, 0, 0)), "Day", "Night")</f>
        <v>Night</v>
      </c>
      <c r="Z402">
        <f>COUNTIFS(D:D, "Military - U.S. Army", C:C, "Fort Myer, Virginia")</f>
        <v>1</v>
      </c>
    </row>
    <row r="403" spans="1:26" x14ac:dyDescent="0.2">
      <c r="A403">
        <v>13364</v>
      </c>
      <c r="B403" t="s">
        <v>1247</v>
      </c>
      <c r="C403" t="s">
        <v>1604</v>
      </c>
      <c r="D403" t="s">
        <v>1150</v>
      </c>
      <c r="F403" t="s">
        <v>1605</v>
      </c>
      <c r="I403">
        <v>3</v>
      </c>
      <c r="J403">
        <v>3</v>
      </c>
      <c r="K403">
        <v>0</v>
      </c>
      <c r="L403" t="s">
        <v>1606</v>
      </c>
      <c r="M403">
        <f>SUM(B403,C403)</f>
        <v>0</v>
      </c>
      <c r="N403" t="str">
        <f t="shared" si="12"/>
        <v>No</v>
      </c>
      <c r="O403">
        <f>COUNTIF(C:C,"&lt;0")</f>
        <v>0</v>
      </c>
      <c r="P403" t="e">
        <f>SUMIF(#REF!,"&gt;"&amp;AVERAGE(#REF!))</f>
        <v>#REF!</v>
      </c>
      <c r="Q403">
        <f t="shared" si="13"/>
        <v>27.565026697177728</v>
      </c>
      <c r="R403" t="str">
        <f>CONCATENATE("ID-",A403,"-",E403)</f>
        <v>ID-13364-</v>
      </c>
      <c r="S403" t="str">
        <f>INDEX(B:B,MATCH(A403,A:A,0))</f>
        <v>06:00</v>
      </c>
      <c r="T403" t="str">
        <f>IF(OR(B403&gt;0,C403&gt;0),"Acceptable","Check")</f>
        <v>Acceptable</v>
      </c>
      <c r="U403">
        <f>COUNTIF(D:D, "Military - U.S. Army")</f>
        <v>23</v>
      </c>
      <c r="V403">
        <f>AVERAGEIF(C:C,"Fort Myer, Virginia", I:I)</f>
        <v>2</v>
      </c>
      <c r="W403">
        <v>1</v>
      </c>
      <c r="X403" t="str">
        <f>IFERROR(VLOOKUP("FlightNumber", A:D, 4, FALSE), "Flight Not Found")</f>
        <v>Flight Not Found</v>
      </c>
      <c r="Y403" t="str" cm="1">
        <f t="array" ref="Y403">IF(AND(B:B &gt; TIME(6, 0, 0), B:B &lt;= TIME(18, 0, 0)), "Day", "Night")</f>
        <v>Night</v>
      </c>
      <c r="Z403">
        <f>COUNTIFS(D:D, "Military - U.S. Army", C:C, "Fort Myer, Virginia")</f>
        <v>1</v>
      </c>
    </row>
    <row r="404" spans="1:26" x14ac:dyDescent="0.2">
      <c r="A404">
        <v>13365</v>
      </c>
      <c r="C404" t="s">
        <v>1607</v>
      </c>
      <c r="D404" t="s">
        <v>1608</v>
      </c>
      <c r="F404" t="s">
        <v>1250</v>
      </c>
      <c r="G404" t="s">
        <v>1609</v>
      </c>
      <c r="I404">
        <v>1</v>
      </c>
      <c r="J404">
        <v>1</v>
      </c>
      <c r="K404">
        <v>0</v>
      </c>
      <c r="M404">
        <f>SUM(B404,C404)</f>
        <v>0</v>
      </c>
      <c r="N404" t="str">
        <f t="shared" si="12"/>
        <v>No</v>
      </c>
      <c r="O404">
        <f>COUNTIF(C:C,"&lt;0")</f>
        <v>0</v>
      </c>
      <c r="P404" t="e">
        <f>SUMIF(#REF!,"&gt;"&amp;AVERAGE(#REF!))</f>
        <v>#REF!</v>
      </c>
      <c r="Q404">
        <f t="shared" si="13"/>
        <v>27.565026697177728</v>
      </c>
      <c r="R404" t="str">
        <f>CONCATENATE("ID-",A404,"-",E404)</f>
        <v>ID-13365-</v>
      </c>
      <c r="S404">
        <f>INDEX(B:B,MATCH(A404,A:A,0))</f>
        <v>0</v>
      </c>
      <c r="T404" t="str">
        <f>IF(OR(B404&gt;0,C404&gt;0),"Acceptable","Check")</f>
        <v>Acceptable</v>
      </c>
      <c r="U404">
        <f>COUNTIF(D:D, "Military - U.S. Army")</f>
        <v>23</v>
      </c>
      <c r="V404">
        <f>AVERAGEIF(C:C,"Fort Myer, Virginia", I:I)</f>
        <v>2</v>
      </c>
      <c r="W404">
        <v>2</v>
      </c>
      <c r="X404" t="str">
        <f>IFERROR(VLOOKUP("FlightNumber", A:D, 4, FALSE), "Flight Not Found")</f>
        <v>Flight Not Found</v>
      </c>
      <c r="Y404" t="str" cm="1">
        <f t="array" ref="Y404">IF(AND(B:B &gt; TIME(6, 0, 0), B:B &lt;= TIME(18, 0, 0)), "Day", "Night")</f>
        <v>Night</v>
      </c>
      <c r="Z404">
        <f>COUNTIFS(D:D, "Military - U.S. Army", C:C, "Fort Myer, Virginia")</f>
        <v>1</v>
      </c>
    </row>
    <row r="405" spans="1:26" x14ac:dyDescent="0.2">
      <c r="A405">
        <v>13367</v>
      </c>
      <c r="B405" t="s">
        <v>1610</v>
      </c>
      <c r="C405" t="s">
        <v>1611</v>
      </c>
      <c r="D405" t="s">
        <v>1612</v>
      </c>
      <c r="E405" t="s">
        <v>1613</v>
      </c>
      <c r="F405" t="s">
        <v>1614</v>
      </c>
      <c r="G405" t="s">
        <v>1615</v>
      </c>
      <c r="I405">
        <v>8</v>
      </c>
      <c r="J405">
        <v>8</v>
      </c>
      <c r="K405">
        <v>0</v>
      </c>
      <c r="L405" t="s">
        <v>1616</v>
      </c>
      <c r="M405">
        <f>SUM(B405,C405)</f>
        <v>0</v>
      </c>
      <c r="N405" t="str">
        <f t="shared" si="12"/>
        <v>No</v>
      </c>
      <c r="O405">
        <f>COUNTIF(C:C,"&lt;0")</f>
        <v>0</v>
      </c>
      <c r="P405" t="e">
        <f>SUMIF(#REF!,"&gt;"&amp;AVERAGE(#REF!))</f>
        <v>#REF!</v>
      </c>
      <c r="Q405">
        <f t="shared" si="13"/>
        <v>27.565026697177728</v>
      </c>
      <c r="R405" t="str">
        <f>CONCATENATE("ID-",A405,"-",E405)</f>
        <v>ID-13367-New Orleans - Chicago</v>
      </c>
      <c r="S405" t="str">
        <f>INDEX(B:B,MATCH(A405,A:A,0))</f>
        <v>22:00</v>
      </c>
      <c r="T405" t="str">
        <f>IF(OR(B405&gt;0,C405&gt;0),"Acceptable","Check")</f>
        <v>Acceptable</v>
      </c>
      <c r="U405">
        <f>COUNTIF(D:D, "Military - U.S. Army")</f>
        <v>23</v>
      </c>
      <c r="V405">
        <f>AVERAGEIF(C:C,"Fort Myer, Virginia", I:I)</f>
        <v>2</v>
      </c>
      <c r="W405">
        <v>3</v>
      </c>
      <c r="X405" t="str">
        <f>IFERROR(VLOOKUP("FlightNumber", A:D, 4, FALSE), "Flight Not Found")</f>
        <v>Flight Not Found</v>
      </c>
      <c r="Y405" t="str" cm="1">
        <f t="array" ref="Y405">IF(AND(B:B &gt; TIME(6, 0, 0), B:B &lt;= TIME(18, 0, 0)), "Day", "Night")</f>
        <v>Night</v>
      </c>
      <c r="Z405">
        <f>COUNTIFS(D:D, "Military - U.S. Army", C:C, "Fort Myer, Virginia")</f>
        <v>1</v>
      </c>
    </row>
    <row r="406" spans="1:26" x14ac:dyDescent="0.2">
      <c r="A406">
        <v>13368</v>
      </c>
      <c r="C406" t="s">
        <v>1617</v>
      </c>
      <c r="D406" t="s">
        <v>289</v>
      </c>
      <c r="F406" t="s">
        <v>143</v>
      </c>
      <c r="G406" t="s">
        <v>1618</v>
      </c>
      <c r="I406">
        <v>2</v>
      </c>
      <c r="J406">
        <v>2</v>
      </c>
      <c r="K406">
        <v>0</v>
      </c>
      <c r="M406">
        <f>SUM(B406,C406)</f>
        <v>0</v>
      </c>
      <c r="N406" t="str">
        <f t="shared" si="12"/>
        <v>No</v>
      </c>
      <c r="O406">
        <f>COUNTIF(C:C,"&lt;0")</f>
        <v>0</v>
      </c>
      <c r="P406" t="e">
        <f>SUMIF(#REF!,"&gt;"&amp;AVERAGE(#REF!))</f>
        <v>#REF!</v>
      </c>
      <c r="Q406">
        <f t="shared" si="13"/>
        <v>27.565026697177728</v>
      </c>
      <c r="R406" t="str">
        <f>CONCATENATE("ID-",A406,"-",E406)</f>
        <v>ID-13368-</v>
      </c>
      <c r="S406">
        <f>INDEX(B:B,MATCH(A406,A:A,0))</f>
        <v>0</v>
      </c>
      <c r="T406" t="str">
        <f>IF(OR(B406&gt;0,C406&gt;0),"Acceptable","Check")</f>
        <v>Acceptable</v>
      </c>
      <c r="U406">
        <f>COUNTIF(D:D, "Military - U.S. Army")</f>
        <v>23</v>
      </c>
      <c r="V406">
        <f>AVERAGEIF(C:C,"Fort Myer, Virginia", I:I)</f>
        <v>2</v>
      </c>
      <c r="W406">
        <v>1</v>
      </c>
      <c r="X406" t="str">
        <f>IFERROR(VLOOKUP("FlightNumber", A:D, 4, FALSE), "Flight Not Found")</f>
        <v>Flight Not Found</v>
      </c>
      <c r="Y406" t="str" cm="1">
        <f t="array" ref="Y406">IF(AND(B:B &gt; TIME(6, 0, 0), B:B &lt;= TIME(18, 0, 0)), "Day", "Night")</f>
        <v>Night</v>
      </c>
      <c r="Z406">
        <f>COUNTIFS(D:D, "Military - U.S. Army", C:C, "Fort Myer, Virginia")</f>
        <v>1</v>
      </c>
    </row>
    <row r="407" spans="1:26" x14ac:dyDescent="0.2">
      <c r="A407">
        <v>13374</v>
      </c>
      <c r="C407" t="s">
        <v>1619</v>
      </c>
      <c r="D407" t="s">
        <v>1620</v>
      </c>
      <c r="F407" t="s">
        <v>1621</v>
      </c>
      <c r="G407" t="s">
        <v>1622</v>
      </c>
      <c r="I407">
        <v>2</v>
      </c>
      <c r="J407">
        <v>2</v>
      </c>
      <c r="K407">
        <v>0</v>
      </c>
      <c r="M407">
        <f>SUM(B407,C407)</f>
        <v>0</v>
      </c>
      <c r="N407" t="str">
        <f t="shared" si="12"/>
        <v>No</v>
      </c>
      <c r="O407">
        <f>COUNTIF(C:C,"&lt;0")</f>
        <v>0</v>
      </c>
      <c r="P407" t="e">
        <f>SUMIF(#REF!,"&gt;"&amp;AVERAGE(#REF!))</f>
        <v>#REF!</v>
      </c>
      <c r="Q407">
        <f t="shared" si="13"/>
        <v>27.565026697177728</v>
      </c>
      <c r="R407" t="str">
        <f>CONCATENATE("ID-",A407,"-",E407)</f>
        <v>ID-13374-</v>
      </c>
      <c r="S407">
        <f>INDEX(B:B,MATCH(A407,A:A,0))</f>
        <v>0</v>
      </c>
      <c r="T407" t="str">
        <f>IF(OR(B407&gt;0,C407&gt;0),"Acceptable","Check")</f>
        <v>Acceptable</v>
      </c>
      <c r="U407">
        <f>COUNTIF(D:D, "Military - U.S. Army")</f>
        <v>23</v>
      </c>
      <c r="V407">
        <f>AVERAGEIF(C:C,"Fort Myer, Virginia", I:I)</f>
        <v>2</v>
      </c>
      <c r="W407">
        <v>1</v>
      </c>
      <c r="X407" t="str">
        <f>IFERROR(VLOOKUP("FlightNumber", A:D, 4, FALSE), "Flight Not Found")</f>
        <v>Flight Not Found</v>
      </c>
      <c r="Y407" t="str" cm="1">
        <f t="array" ref="Y407">IF(AND(B:B &gt; TIME(6, 0, 0), B:B &lt;= TIME(18, 0, 0)), "Day", "Night")</f>
        <v>Night</v>
      </c>
      <c r="Z407">
        <f>COUNTIFS(D:D, "Military - U.S. Army", C:C, "Fort Myer, Virginia")</f>
        <v>1</v>
      </c>
    </row>
    <row r="408" spans="1:26" x14ac:dyDescent="0.2">
      <c r="A408">
        <v>13384</v>
      </c>
      <c r="C408" t="s">
        <v>1623</v>
      </c>
      <c r="D408" t="s">
        <v>298</v>
      </c>
      <c r="F408" t="s">
        <v>1624</v>
      </c>
      <c r="G408" t="s">
        <v>1625</v>
      </c>
      <c r="I408">
        <v>11</v>
      </c>
      <c r="J408">
        <v>2</v>
      </c>
      <c r="K408">
        <v>0</v>
      </c>
      <c r="M408">
        <f>SUM(B408,C408)</f>
        <v>0</v>
      </c>
      <c r="N408" t="str">
        <f t="shared" si="12"/>
        <v>No</v>
      </c>
      <c r="O408">
        <f>COUNTIF(C:C,"&lt;0")</f>
        <v>0</v>
      </c>
      <c r="P408" t="e">
        <f>SUMIF(#REF!,"&gt;"&amp;AVERAGE(#REF!))</f>
        <v>#REF!</v>
      </c>
      <c r="Q408">
        <f t="shared" si="13"/>
        <v>27.565026697177728</v>
      </c>
      <c r="R408" t="str">
        <f>CONCATENATE("ID-",A408,"-",E408)</f>
        <v>ID-13384-</v>
      </c>
      <c r="S408">
        <f>INDEX(B:B,MATCH(A408,A:A,0))</f>
        <v>0</v>
      </c>
      <c r="T408" t="str">
        <f>IF(OR(B408&gt;0,C408&gt;0),"Acceptable","Check")</f>
        <v>Acceptable</v>
      </c>
      <c r="U408">
        <f>COUNTIF(D:D, "Military - U.S. Army")</f>
        <v>23</v>
      </c>
      <c r="V408">
        <f>AVERAGEIF(C:C,"Fort Myer, Virginia", I:I)</f>
        <v>2</v>
      </c>
      <c r="W408">
        <v>9</v>
      </c>
      <c r="X408" t="str">
        <f>IFERROR(VLOOKUP("FlightNumber", A:D, 4, FALSE), "Flight Not Found")</f>
        <v>Flight Not Found</v>
      </c>
      <c r="Y408" t="str" cm="1">
        <f t="array" ref="Y408">IF(AND(B:B &gt; TIME(6, 0, 0), B:B &lt;= TIME(18, 0, 0)), "Day", "Night")</f>
        <v>Night</v>
      </c>
      <c r="Z408">
        <f>COUNTIFS(D:D, "Military - U.S. Army", C:C, "Fort Myer, Virginia")</f>
        <v>1</v>
      </c>
    </row>
    <row r="409" spans="1:26" x14ac:dyDescent="0.2">
      <c r="A409">
        <v>13418</v>
      </c>
      <c r="C409" t="s">
        <v>117</v>
      </c>
      <c r="D409" t="s">
        <v>298</v>
      </c>
      <c r="F409" t="s">
        <v>1626</v>
      </c>
      <c r="G409" t="s">
        <v>1627</v>
      </c>
      <c r="I409">
        <v>2</v>
      </c>
      <c r="J409">
        <v>2</v>
      </c>
      <c r="K409">
        <v>0</v>
      </c>
      <c r="M409">
        <f>SUM(B409,C409)</f>
        <v>0</v>
      </c>
      <c r="N409" t="str">
        <f t="shared" si="12"/>
        <v>No</v>
      </c>
      <c r="O409">
        <f>COUNTIF(C:C,"&lt;0")</f>
        <v>0</v>
      </c>
      <c r="P409" t="e">
        <f>SUMIF(#REF!,"&gt;"&amp;AVERAGE(#REF!))</f>
        <v>#REF!</v>
      </c>
      <c r="Q409">
        <f t="shared" si="13"/>
        <v>27.565026697177728</v>
      </c>
      <c r="R409" t="str">
        <f>CONCATENATE("ID-",A409,"-",E409)</f>
        <v>ID-13418-</v>
      </c>
      <c r="S409">
        <f>INDEX(B:B,MATCH(A409,A:A,0))</f>
        <v>0</v>
      </c>
      <c r="T409" t="str">
        <f>IF(OR(B409&gt;0,C409&gt;0),"Acceptable","Check")</f>
        <v>Acceptable</v>
      </c>
      <c r="U409">
        <f>COUNTIF(D:D, "Military - U.S. Army")</f>
        <v>23</v>
      </c>
      <c r="V409">
        <f>AVERAGEIF(C:C,"Fort Myer, Virginia", I:I)</f>
        <v>2</v>
      </c>
      <c r="W409">
        <v>1</v>
      </c>
      <c r="X409" t="str">
        <f>IFERROR(VLOOKUP("FlightNumber", A:D, 4, FALSE), "Flight Not Found")</f>
        <v>Flight Not Found</v>
      </c>
      <c r="Y409" t="str" cm="1">
        <f t="array" ref="Y409">IF(AND(B:B &gt; TIME(6, 0, 0), B:B &lt;= TIME(18, 0, 0)), "Day", "Night")</f>
        <v>Night</v>
      </c>
      <c r="Z409">
        <f>COUNTIFS(D:D, "Military - U.S. Army", C:C, "Fort Myer, Virginia")</f>
        <v>1</v>
      </c>
    </row>
    <row r="410" spans="1:26" x14ac:dyDescent="0.2">
      <c r="A410">
        <v>13421</v>
      </c>
      <c r="C410" t="s">
        <v>1628</v>
      </c>
      <c r="D410" t="s">
        <v>385</v>
      </c>
      <c r="E410" t="s">
        <v>1629</v>
      </c>
      <c r="F410" t="s">
        <v>626</v>
      </c>
      <c r="G410" t="s">
        <v>1630</v>
      </c>
      <c r="I410">
        <v>3</v>
      </c>
      <c r="J410">
        <v>3</v>
      </c>
      <c r="K410">
        <v>0</v>
      </c>
      <c r="L410" t="s">
        <v>1631</v>
      </c>
      <c r="M410">
        <f>SUM(B410,C410)</f>
        <v>0</v>
      </c>
      <c r="N410" t="str">
        <f t="shared" si="12"/>
        <v>No</v>
      </c>
      <c r="O410">
        <f>COUNTIF(C:C,"&lt;0")</f>
        <v>0</v>
      </c>
      <c r="P410" t="e">
        <f>SUMIF(#REF!,"&gt;"&amp;AVERAGE(#REF!))</f>
        <v>#REF!</v>
      </c>
      <c r="Q410">
        <f t="shared" si="13"/>
        <v>27.565026697177728</v>
      </c>
      <c r="R410" t="str">
        <f>CONCATENATE("ID-",A410,"-",E410)</f>
        <v>ID-13421-El Paso, TX - Pueblo, CO</v>
      </c>
      <c r="S410">
        <f>INDEX(B:B,MATCH(A410,A:A,0))</f>
        <v>0</v>
      </c>
      <c r="T410" t="str">
        <f>IF(OR(B410&gt;0,C410&gt;0),"Acceptable","Check")</f>
        <v>Acceptable</v>
      </c>
      <c r="U410">
        <f>COUNTIF(D:D, "Military - U.S. Army")</f>
        <v>23</v>
      </c>
      <c r="V410">
        <f>AVERAGEIF(C:C,"Fort Myer, Virginia", I:I)</f>
        <v>2</v>
      </c>
      <c r="W410">
        <v>6</v>
      </c>
      <c r="X410" t="str">
        <f>IFERROR(VLOOKUP("FlightNumber", A:D, 4, FALSE), "Flight Not Found")</f>
        <v>Flight Not Found</v>
      </c>
      <c r="Y410" t="str" cm="1">
        <f t="array" ref="Y410">IF(AND(B:B &gt; TIME(6, 0, 0), B:B &lt;= TIME(18, 0, 0)), "Day", "Night")</f>
        <v>Night</v>
      </c>
      <c r="Z410">
        <f>COUNTIFS(D:D, "Military - U.S. Army", C:C, "Fort Myer, Virginia")</f>
        <v>1</v>
      </c>
    </row>
    <row r="411" spans="1:26" x14ac:dyDescent="0.2">
      <c r="A411">
        <v>13422</v>
      </c>
      <c r="C411" t="s">
        <v>1632</v>
      </c>
      <c r="D411" t="s">
        <v>1633</v>
      </c>
      <c r="F411" t="s">
        <v>1307</v>
      </c>
      <c r="G411" t="s">
        <v>1634</v>
      </c>
      <c r="H411" t="s">
        <v>1635</v>
      </c>
      <c r="I411">
        <v>4</v>
      </c>
      <c r="J411">
        <v>4</v>
      </c>
      <c r="K411">
        <v>0</v>
      </c>
      <c r="L411" t="s">
        <v>1636</v>
      </c>
      <c r="M411">
        <f>SUM(B411,C411)</f>
        <v>0</v>
      </c>
      <c r="N411" t="str">
        <f t="shared" si="12"/>
        <v>No</v>
      </c>
      <c r="O411">
        <f>COUNTIF(C:C,"&lt;0")</f>
        <v>0</v>
      </c>
      <c r="P411" t="e">
        <f>SUMIF(#REF!,"&gt;"&amp;AVERAGE(#REF!))</f>
        <v>#REF!</v>
      </c>
      <c r="Q411">
        <f t="shared" si="13"/>
        <v>27.565026697177728</v>
      </c>
      <c r="R411" t="str">
        <f>CONCATENATE("ID-",A411,"-",E411)</f>
        <v>ID-13422-</v>
      </c>
      <c r="S411">
        <f>INDEX(B:B,MATCH(A411,A:A,0))</f>
        <v>0</v>
      </c>
      <c r="T411" t="str">
        <f>IF(OR(B411&gt;0,C411&gt;0),"Acceptable","Check")</f>
        <v>Acceptable</v>
      </c>
      <c r="U411">
        <f>COUNTIF(D:D, "Military - U.S. Army")</f>
        <v>23</v>
      </c>
      <c r="V411">
        <f>AVERAGEIF(C:C,"Fort Myer, Virginia", I:I)</f>
        <v>2</v>
      </c>
      <c r="W411">
        <v>1</v>
      </c>
      <c r="X411" t="str">
        <f>IFERROR(VLOOKUP("FlightNumber", A:D, 4, FALSE), "Flight Not Found")</f>
        <v>Flight Not Found</v>
      </c>
      <c r="Y411" t="str" cm="1">
        <f t="array" ref="Y411">IF(AND(B:B &gt; TIME(6, 0, 0), B:B &lt;= TIME(18, 0, 0)), "Day", "Night")</f>
        <v>Night</v>
      </c>
      <c r="Z411">
        <f>COUNTIFS(D:D, "Military - U.S. Army", C:C, "Fort Myer, Virginia")</f>
        <v>1</v>
      </c>
    </row>
    <row r="412" spans="1:26" x14ac:dyDescent="0.2">
      <c r="A412">
        <v>13429</v>
      </c>
      <c r="C412" t="s">
        <v>1607</v>
      </c>
      <c r="D412" t="s">
        <v>1608</v>
      </c>
      <c r="F412" t="s">
        <v>1250</v>
      </c>
      <c r="G412" t="s">
        <v>1637</v>
      </c>
      <c r="I412">
        <v>1</v>
      </c>
      <c r="J412">
        <v>1</v>
      </c>
      <c r="K412">
        <v>0</v>
      </c>
      <c r="M412">
        <f>SUM(B412,C412)</f>
        <v>0</v>
      </c>
      <c r="N412" t="str">
        <f t="shared" si="12"/>
        <v>No</v>
      </c>
      <c r="O412">
        <f>COUNTIF(C:C,"&lt;0")</f>
        <v>0</v>
      </c>
      <c r="P412" t="e">
        <f>SUMIF(#REF!,"&gt;"&amp;AVERAGE(#REF!))</f>
        <v>#REF!</v>
      </c>
      <c r="Q412">
        <f t="shared" si="13"/>
        <v>27.565026697177728</v>
      </c>
      <c r="R412" t="str">
        <f>CONCATENATE("ID-",A412,"-",E412)</f>
        <v>ID-13429-</v>
      </c>
      <c r="S412">
        <f>INDEX(B:B,MATCH(A412,A:A,0))</f>
        <v>0</v>
      </c>
      <c r="T412" t="str">
        <f>IF(OR(B412&gt;0,C412&gt;0),"Acceptable","Check")</f>
        <v>Acceptable</v>
      </c>
      <c r="U412">
        <f>COUNTIF(D:D, "Military - U.S. Army")</f>
        <v>23</v>
      </c>
      <c r="V412">
        <f>AVERAGEIF(C:C,"Fort Myer, Virginia", I:I)</f>
        <v>2</v>
      </c>
      <c r="W412">
        <v>1</v>
      </c>
      <c r="X412" t="str">
        <f>IFERROR(VLOOKUP("FlightNumber", A:D, 4, FALSE), "Flight Not Found")</f>
        <v>Flight Not Found</v>
      </c>
      <c r="Y412" t="str" cm="1">
        <f t="array" ref="Y412">IF(AND(B:B &gt; TIME(6, 0, 0), B:B &lt;= TIME(18, 0, 0)), "Day", "Night")</f>
        <v>Night</v>
      </c>
      <c r="Z412">
        <f>COUNTIFS(D:D, "Military - U.S. Army", C:C, "Fort Myer, Virginia")</f>
        <v>1</v>
      </c>
    </row>
    <row r="413" spans="1:26" x14ac:dyDescent="0.2">
      <c r="A413">
        <v>13432</v>
      </c>
      <c r="D413" t="s">
        <v>1638</v>
      </c>
      <c r="F413" t="s">
        <v>1639</v>
      </c>
      <c r="G413" t="s">
        <v>1640</v>
      </c>
      <c r="I413">
        <v>1</v>
      </c>
      <c r="J413">
        <v>1</v>
      </c>
      <c r="K413">
        <v>0</v>
      </c>
      <c r="M413">
        <f>SUM(B413,C413)</f>
        <v>0</v>
      </c>
      <c r="N413" t="str">
        <f t="shared" si="12"/>
        <v>No</v>
      </c>
      <c r="O413">
        <f>COUNTIF(C:C,"&lt;0")</f>
        <v>0</v>
      </c>
      <c r="P413" t="e">
        <f>SUMIF(#REF!,"&gt;"&amp;AVERAGE(#REF!))</f>
        <v>#REF!</v>
      </c>
      <c r="Q413">
        <f t="shared" si="13"/>
        <v>27.565026697177728</v>
      </c>
      <c r="R413" t="str">
        <f>CONCATENATE("ID-",A413,"-",E413)</f>
        <v>ID-13432-</v>
      </c>
      <c r="S413">
        <f>INDEX(B:B,MATCH(A413,A:A,0))</f>
        <v>0</v>
      </c>
      <c r="T413" t="str">
        <f>IF(OR(B413&gt;0,C413&gt;0),"Acceptable","Check")</f>
        <v>Check</v>
      </c>
      <c r="U413">
        <f>COUNTIF(D:D, "Military - U.S. Army")</f>
        <v>23</v>
      </c>
      <c r="V413">
        <f>AVERAGEIF(C:C,"Fort Myer, Virginia", I:I)</f>
        <v>2</v>
      </c>
      <c r="W413">
        <v>1</v>
      </c>
      <c r="X413" t="str">
        <f>IFERROR(VLOOKUP("FlightNumber", A:D, 4, FALSE), "Flight Not Found")</f>
        <v>Flight Not Found</v>
      </c>
      <c r="Y413" t="str" cm="1">
        <f t="array" ref="Y413">IF(AND(B:B &gt; TIME(6, 0, 0), B:B &lt;= TIME(18, 0, 0)), "Day", "Night")</f>
        <v>Night</v>
      </c>
      <c r="Z413">
        <f>COUNTIFS(D:D, "Military - U.S. Army", C:C, "Fort Myer, Virginia")</f>
        <v>1</v>
      </c>
    </row>
    <row r="414" spans="1:26" x14ac:dyDescent="0.2">
      <c r="A414">
        <v>13455</v>
      </c>
      <c r="C414" t="s">
        <v>1641</v>
      </c>
      <c r="D414" t="s">
        <v>347</v>
      </c>
      <c r="E414" t="s">
        <v>1642</v>
      </c>
      <c r="F414" t="s">
        <v>1522</v>
      </c>
      <c r="G414" t="s">
        <v>1643</v>
      </c>
      <c r="H414" t="s">
        <v>1644</v>
      </c>
      <c r="I414">
        <v>15</v>
      </c>
      <c r="J414">
        <v>11</v>
      </c>
      <c r="K414">
        <v>0</v>
      </c>
      <c r="L414" t="s">
        <v>1645</v>
      </c>
      <c r="M414">
        <f>SUM(B414,C414)</f>
        <v>0</v>
      </c>
      <c r="N414" t="str">
        <f t="shared" si="12"/>
        <v>No</v>
      </c>
      <c r="O414">
        <f>COUNTIF(C:C,"&lt;0")</f>
        <v>0</v>
      </c>
      <c r="P414" t="e">
        <f>SUMIF(#REF!,"&gt;"&amp;AVERAGE(#REF!))</f>
        <v>#REF!</v>
      </c>
      <c r="Q414">
        <f t="shared" si="13"/>
        <v>27.565026697177728</v>
      </c>
      <c r="R414" t="str">
        <f>CONCATENATE("ID-",A414,"-",E414)</f>
        <v>ID-13455-Frankfurt - Erfurt</v>
      </c>
      <c r="S414">
        <f>INDEX(B:B,MATCH(A414,A:A,0))</f>
        <v>0</v>
      </c>
      <c r="T414" t="str">
        <f>IF(OR(B414&gt;0,C414&gt;0),"Acceptable","Check")</f>
        <v>Acceptable</v>
      </c>
      <c r="U414">
        <f>COUNTIF(D:D, "Military - U.S. Army")</f>
        <v>23</v>
      </c>
      <c r="V414">
        <f>AVERAGEIF(C:C,"Fort Myer, Virginia", I:I)</f>
        <v>2</v>
      </c>
      <c r="W414">
        <v>2</v>
      </c>
      <c r="X414" t="str">
        <f>IFERROR(VLOOKUP("FlightNumber", A:D, 4, FALSE), "Flight Not Found")</f>
        <v>Flight Not Found</v>
      </c>
      <c r="Y414" t="str" cm="1">
        <f t="array" ref="Y414">IF(AND(B:B &gt; TIME(6, 0, 0), B:B &lt;= TIME(18, 0, 0)), "Day", "Night")</f>
        <v>Night</v>
      </c>
      <c r="Z414">
        <f>COUNTIFS(D:D, "Military - U.S. Army", C:C, "Fort Myer, Virginia")</f>
        <v>1</v>
      </c>
    </row>
    <row r="415" spans="1:26" x14ac:dyDescent="0.2">
      <c r="A415">
        <v>13460</v>
      </c>
      <c r="C415" t="s">
        <v>1646</v>
      </c>
      <c r="D415" t="s">
        <v>1337</v>
      </c>
      <c r="F415" t="s">
        <v>1647</v>
      </c>
      <c r="G415" t="s">
        <v>1648</v>
      </c>
      <c r="I415">
        <v>9</v>
      </c>
      <c r="J415">
        <v>9</v>
      </c>
      <c r="K415">
        <v>0</v>
      </c>
      <c r="L415" t="s">
        <v>473</v>
      </c>
      <c r="M415">
        <f>SUM(B415,C415)</f>
        <v>0</v>
      </c>
      <c r="N415" t="str">
        <f t="shared" si="12"/>
        <v>No</v>
      </c>
      <c r="O415">
        <f>COUNTIF(C:C,"&lt;0")</f>
        <v>0</v>
      </c>
      <c r="P415" t="e">
        <f>SUMIF(#REF!,"&gt;"&amp;AVERAGE(#REF!))</f>
        <v>#REF!</v>
      </c>
      <c r="Q415">
        <f t="shared" si="13"/>
        <v>27.565026697177728</v>
      </c>
      <c r="R415" t="str">
        <f>CONCATENATE("ID-",A415,"-",E415)</f>
        <v>ID-13460-</v>
      </c>
      <c r="S415">
        <f>INDEX(B:B,MATCH(A415,A:A,0))</f>
        <v>0</v>
      </c>
      <c r="T415" t="str">
        <f>IF(OR(B415&gt;0,C415&gt;0),"Acceptable","Check")</f>
        <v>Acceptable</v>
      </c>
      <c r="U415">
        <f>COUNTIF(D:D, "Military - U.S. Army")</f>
        <v>23</v>
      </c>
      <c r="V415">
        <f>AVERAGEIF(C:C,"Fort Myer, Virginia", I:I)</f>
        <v>2</v>
      </c>
      <c r="W415">
        <v>1</v>
      </c>
      <c r="X415" t="str">
        <f>IFERROR(VLOOKUP("FlightNumber", A:D, 4, FALSE), "Flight Not Found")</f>
        <v>Flight Not Found</v>
      </c>
      <c r="Y415" t="str" cm="1">
        <f t="array" ref="Y415">IF(AND(B:B &gt; TIME(6, 0, 0), B:B &lt;= TIME(18, 0, 0)), "Day", "Night")</f>
        <v>Night</v>
      </c>
      <c r="Z415">
        <f>COUNTIFS(D:D, "Military - U.S. Army", C:C, "Fort Myer, Virginia")</f>
        <v>1</v>
      </c>
    </row>
    <row r="416" spans="1:26" x14ac:dyDescent="0.2">
      <c r="A416">
        <v>13471</v>
      </c>
      <c r="C416" t="s">
        <v>1649</v>
      </c>
      <c r="D416" t="s">
        <v>347</v>
      </c>
      <c r="F416" t="s">
        <v>1339</v>
      </c>
      <c r="G416" t="s">
        <v>1650</v>
      </c>
      <c r="H416" t="s">
        <v>1651</v>
      </c>
      <c r="I416">
        <v>16</v>
      </c>
      <c r="J416">
        <v>4</v>
      </c>
      <c r="K416">
        <v>0</v>
      </c>
      <c r="L416" t="s">
        <v>473</v>
      </c>
      <c r="M416">
        <f>SUM(B416,C416)</f>
        <v>0</v>
      </c>
      <c r="N416" t="str">
        <f t="shared" si="12"/>
        <v>No</v>
      </c>
      <c r="O416">
        <f>COUNTIF(C:C,"&lt;0")</f>
        <v>0</v>
      </c>
      <c r="P416" t="e">
        <f>SUMIF(#REF!,"&gt;"&amp;AVERAGE(#REF!))</f>
        <v>#REF!</v>
      </c>
      <c r="Q416">
        <f t="shared" si="13"/>
        <v>27.565026697177728</v>
      </c>
      <c r="R416" t="str">
        <f>CONCATENATE("ID-",A416,"-",E416)</f>
        <v>ID-13471-</v>
      </c>
      <c r="S416">
        <f>INDEX(B:B,MATCH(A416,A:A,0))</f>
        <v>0</v>
      </c>
      <c r="T416" t="str">
        <f>IF(OR(B416&gt;0,C416&gt;0),"Acceptable","Check")</f>
        <v>Acceptable</v>
      </c>
      <c r="U416">
        <f>COUNTIF(D:D, "Military - U.S. Army")</f>
        <v>23</v>
      </c>
      <c r="V416">
        <f>AVERAGEIF(C:C,"Fort Myer, Virginia", I:I)</f>
        <v>2</v>
      </c>
      <c r="W416">
        <v>1</v>
      </c>
      <c r="X416" t="str">
        <f>IFERROR(VLOOKUP("FlightNumber", A:D, 4, FALSE), "Flight Not Found")</f>
        <v>Flight Not Found</v>
      </c>
      <c r="Y416" t="str" cm="1">
        <f t="array" ref="Y416">IF(AND(B:B &gt; TIME(6, 0, 0), B:B &lt;= TIME(18, 0, 0)), "Day", "Night")</f>
        <v>Night</v>
      </c>
      <c r="Z416">
        <f>COUNTIFS(D:D, "Military - U.S. Army", C:C, "Fort Myer, Virginia")</f>
        <v>1</v>
      </c>
    </row>
    <row r="417" spans="1:26" x14ac:dyDescent="0.2">
      <c r="A417">
        <v>13473</v>
      </c>
      <c r="C417" t="s">
        <v>1652</v>
      </c>
      <c r="D417" t="s">
        <v>1620</v>
      </c>
      <c r="F417" t="s">
        <v>1653</v>
      </c>
      <c r="G417" t="s">
        <v>1654</v>
      </c>
      <c r="I417">
        <v>4</v>
      </c>
      <c r="J417">
        <v>2</v>
      </c>
      <c r="K417">
        <v>0</v>
      </c>
      <c r="M417">
        <f>SUM(B417,C417)</f>
        <v>0</v>
      </c>
      <c r="N417" t="str">
        <f t="shared" si="12"/>
        <v>No</v>
      </c>
      <c r="O417">
        <f>COUNTIF(C:C,"&lt;0")</f>
        <v>0</v>
      </c>
      <c r="P417" t="e">
        <f>SUMIF(#REF!,"&gt;"&amp;AVERAGE(#REF!))</f>
        <v>#REF!</v>
      </c>
      <c r="Q417">
        <f t="shared" si="13"/>
        <v>27.565026697177728</v>
      </c>
      <c r="R417" t="str">
        <f>CONCATENATE("ID-",A417,"-",E417)</f>
        <v>ID-13473-</v>
      </c>
      <c r="S417">
        <f>INDEX(B:B,MATCH(A417,A:A,0))</f>
        <v>0</v>
      </c>
      <c r="T417" t="str">
        <f>IF(OR(B417&gt;0,C417&gt;0),"Acceptable","Check")</f>
        <v>Acceptable</v>
      </c>
      <c r="U417">
        <f>COUNTIF(D:D, "Military - U.S. Army")</f>
        <v>23</v>
      </c>
      <c r="V417">
        <f>AVERAGEIF(C:C,"Fort Myer, Virginia", I:I)</f>
        <v>2</v>
      </c>
      <c r="W417">
        <v>2</v>
      </c>
      <c r="X417" t="str">
        <f>IFERROR(VLOOKUP("FlightNumber", A:D, 4, FALSE), "Flight Not Found")</f>
        <v>Flight Not Found</v>
      </c>
      <c r="Y417" t="str" cm="1">
        <f t="array" ref="Y417">IF(AND(B:B &gt; TIME(6, 0, 0), B:B &lt;= TIME(18, 0, 0)), "Day", "Night")</f>
        <v>Night</v>
      </c>
      <c r="Z417">
        <f>COUNTIFS(D:D, "Military - U.S. Army", C:C, "Fort Myer, Virginia")</f>
        <v>1</v>
      </c>
    </row>
    <row r="418" spans="1:26" x14ac:dyDescent="0.2">
      <c r="A418">
        <v>13488</v>
      </c>
      <c r="C418" t="s">
        <v>1655</v>
      </c>
      <c r="D418" t="s">
        <v>347</v>
      </c>
      <c r="F418" t="s">
        <v>1339</v>
      </c>
      <c r="G418" t="s">
        <v>1656</v>
      </c>
      <c r="H418" t="s">
        <v>1657</v>
      </c>
      <c r="I418">
        <v>6</v>
      </c>
      <c r="J418">
        <v>6</v>
      </c>
      <c r="K418">
        <v>0</v>
      </c>
      <c r="L418" t="s">
        <v>1658</v>
      </c>
      <c r="M418">
        <f>SUM(B418,C418)</f>
        <v>0</v>
      </c>
      <c r="N418" t="str">
        <f t="shared" si="12"/>
        <v>No</v>
      </c>
      <c r="O418">
        <f>COUNTIF(C:C,"&lt;0")</f>
        <v>0</v>
      </c>
      <c r="P418" t="e">
        <f>SUMIF(#REF!,"&gt;"&amp;AVERAGE(#REF!))</f>
        <v>#REF!</v>
      </c>
      <c r="Q418">
        <f t="shared" si="13"/>
        <v>27.565026697177728</v>
      </c>
      <c r="R418" t="str">
        <f>CONCATENATE("ID-",A418,"-",E418)</f>
        <v>ID-13488-</v>
      </c>
      <c r="S418">
        <f>INDEX(B:B,MATCH(A418,A:A,0))</f>
        <v>0</v>
      </c>
      <c r="T418" t="str">
        <f>IF(OR(B418&gt;0,C418&gt;0),"Acceptable","Check")</f>
        <v>Acceptable</v>
      </c>
      <c r="U418">
        <f>COUNTIF(D:D, "Military - U.S. Army")</f>
        <v>23</v>
      </c>
      <c r="V418">
        <f>AVERAGEIF(C:C,"Fort Myer, Virginia", I:I)</f>
        <v>2</v>
      </c>
      <c r="W418">
        <v>3</v>
      </c>
      <c r="X418" t="str">
        <f>IFERROR(VLOOKUP("FlightNumber", A:D, 4, FALSE), "Flight Not Found")</f>
        <v>Flight Not Found</v>
      </c>
      <c r="Y418" t="str" cm="1">
        <f t="array" ref="Y418">IF(AND(B:B &gt; TIME(6, 0, 0), B:B &lt;= TIME(18, 0, 0)), "Day", "Night")</f>
        <v>Night</v>
      </c>
      <c r="Z418">
        <f>COUNTIFS(D:D, "Military - U.S. Army", C:C, "Fort Myer, Virginia")</f>
        <v>1</v>
      </c>
    </row>
    <row r="419" spans="1:26" x14ac:dyDescent="0.2">
      <c r="A419">
        <v>13491</v>
      </c>
      <c r="B419" t="s">
        <v>1659</v>
      </c>
      <c r="C419" t="s">
        <v>1660</v>
      </c>
      <c r="D419" t="s">
        <v>1150</v>
      </c>
      <c r="F419" t="s">
        <v>1661</v>
      </c>
      <c r="G419" t="s">
        <v>1662</v>
      </c>
      <c r="H419" t="s">
        <v>25</v>
      </c>
      <c r="I419">
        <v>5</v>
      </c>
      <c r="J419">
        <v>5</v>
      </c>
      <c r="K419">
        <v>0</v>
      </c>
      <c r="L419" t="s">
        <v>1663</v>
      </c>
      <c r="M419">
        <f>SUM(B419,C419)</f>
        <v>0</v>
      </c>
      <c r="N419" t="str">
        <f t="shared" si="12"/>
        <v>No</v>
      </c>
      <c r="O419">
        <f>COUNTIF(C:C,"&lt;0")</f>
        <v>0</v>
      </c>
      <c r="P419" t="e">
        <f>SUMIF(#REF!,"&gt;"&amp;AVERAGE(#REF!))</f>
        <v>#REF!</v>
      </c>
      <c r="Q419">
        <f t="shared" si="13"/>
        <v>27.565026697177728</v>
      </c>
      <c r="R419" t="str">
        <f>CONCATENATE("ID-",A419,"-",E419)</f>
        <v>ID-13491-</v>
      </c>
      <c r="S419" t="str">
        <f>INDEX(B:B,MATCH(A419,A:A,0))</f>
        <v>10:47</v>
      </c>
      <c r="T419" t="str">
        <f>IF(OR(B419&gt;0,C419&gt;0),"Acceptable","Check")</f>
        <v>Acceptable</v>
      </c>
      <c r="U419">
        <f>COUNTIF(D:D, "Military - U.S. Army")</f>
        <v>23</v>
      </c>
      <c r="V419">
        <f>AVERAGEIF(C:C,"Fort Myer, Virginia", I:I)</f>
        <v>2</v>
      </c>
      <c r="W419">
        <v>1</v>
      </c>
      <c r="X419" t="str">
        <f>IFERROR(VLOOKUP("FlightNumber", A:D, 4, FALSE), "Flight Not Found")</f>
        <v>Flight Not Found</v>
      </c>
      <c r="Y419" t="str" cm="1">
        <f t="array" ref="Y419">IF(AND(B:B &gt; TIME(6, 0, 0), B:B &lt;= TIME(18, 0, 0)), "Day", "Night")</f>
        <v>Night</v>
      </c>
      <c r="Z419">
        <f>COUNTIFS(D:D, "Military - U.S. Army", C:C, "Fort Myer, Virginia")</f>
        <v>1</v>
      </c>
    </row>
    <row r="420" spans="1:26" x14ac:dyDescent="0.2">
      <c r="A420">
        <v>13493</v>
      </c>
      <c r="B420" t="s">
        <v>42</v>
      </c>
      <c r="C420" t="s">
        <v>771</v>
      </c>
      <c r="D420" t="s">
        <v>283</v>
      </c>
      <c r="E420" t="s">
        <v>1664</v>
      </c>
      <c r="F420" t="s">
        <v>1665</v>
      </c>
      <c r="G420" t="s">
        <v>1666</v>
      </c>
      <c r="H420" t="s">
        <v>1667</v>
      </c>
      <c r="I420">
        <v>17</v>
      </c>
      <c r="J420">
        <v>15</v>
      </c>
      <c r="K420">
        <v>0</v>
      </c>
      <c r="L420" t="s">
        <v>1668</v>
      </c>
      <c r="M420">
        <f>SUM(B420,C420)</f>
        <v>0</v>
      </c>
      <c r="N420" t="str">
        <f t="shared" si="12"/>
        <v>No</v>
      </c>
      <c r="O420">
        <f>COUNTIF(C:C,"&lt;0")</f>
        <v>0</v>
      </c>
      <c r="P420" t="e">
        <f>SUMIF(#REF!,"&gt;"&amp;AVERAGE(#REF!))</f>
        <v>#REF!</v>
      </c>
      <c r="Q420">
        <f t="shared" si="13"/>
        <v>27.565026697177728</v>
      </c>
      <c r="R420" t="str">
        <f>CONCATENATE("ID-",A420,"-",E420)</f>
        <v>ID-13493-Croydon - Amsterdam</v>
      </c>
      <c r="S420" t="str">
        <f>INDEX(B:B,MATCH(A420,A:A,0))</f>
        <v>10:30</v>
      </c>
      <c r="T420" t="str">
        <f>IF(OR(B420&gt;0,C420&gt;0),"Acceptable","Check")</f>
        <v>Acceptable</v>
      </c>
      <c r="U420">
        <f>COUNTIF(D:D, "Military - U.S. Army")</f>
        <v>23</v>
      </c>
      <c r="V420">
        <f>AVERAGEIF(C:C,"Fort Myer, Virginia", I:I)</f>
        <v>2</v>
      </c>
      <c r="W420">
        <v>1</v>
      </c>
      <c r="X420" t="str">
        <f>IFERROR(VLOOKUP("FlightNumber", A:D, 4, FALSE), "Flight Not Found")</f>
        <v>Flight Not Found</v>
      </c>
      <c r="Y420" t="str" cm="1">
        <f t="array" ref="Y420">IF(AND(B:B &gt; TIME(6, 0, 0), B:B &lt;= TIME(18, 0, 0)), "Day", "Night")</f>
        <v>Night</v>
      </c>
      <c r="Z420">
        <f>COUNTIFS(D:D, "Military - U.S. Army", C:C, "Fort Myer, Virginia")</f>
        <v>1</v>
      </c>
    </row>
    <row r="421" spans="1:26" x14ac:dyDescent="0.2">
      <c r="A421">
        <v>13499</v>
      </c>
      <c r="B421" t="s">
        <v>1669</v>
      </c>
      <c r="C421" t="s">
        <v>1195</v>
      </c>
      <c r="D421" t="s">
        <v>1452</v>
      </c>
      <c r="E421" t="s">
        <v>1670</v>
      </c>
      <c r="F421" t="s">
        <v>1461</v>
      </c>
      <c r="G421" t="s">
        <v>1671</v>
      </c>
      <c r="H421" t="s">
        <v>1672</v>
      </c>
      <c r="I421">
        <v>7</v>
      </c>
      <c r="J421">
        <v>7</v>
      </c>
      <c r="K421">
        <v>0</v>
      </c>
      <c r="L421" t="s">
        <v>1673</v>
      </c>
      <c r="M421">
        <f>SUM(B421,C421)</f>
        <v>0</v>
      </c>
      <c r="N421" t="str">
        <f t="shared" si="12"/>
        <v>No</v>
      </c>
      <c r="O421">
        <f>COUNTIF(C:C,"&lt;0")</f>
        <v>0</v>
      </c>
      <c r="P421" t="e">
        <f>SUMIF(#REF!,"&gt;"&amp;AVERAGE(#REF!))</f>
        <v>#REF!</v>
      </c>
      <c r="Q421">
        <f t="shared" si="13"/>
        <v>27.565026697177728</v>
      </c>
      <c r="R421" t="str">
        <f>CONCATENATE("ID-",A421,"-",E421)</f>
        <v>ID-13499-Burbank - Las Vegas - Salt Lake City</v>
      </c>
      <c r="S421" t="str">
        <f>INDEX(B:B,MATCH(A421,A:A,0))</f>
        <v>03:14</v>
      </c>
      <c r="T421" t="str">
        <f>IF(OR(B421&gt;0,C421&gt;0),"Acceptable","Check")</f>
        <v>Acceptable</v>
      </c>
      <c r="U421">
        <f>COUNTIF(D:D, "Military - U.S. Army")</f>
        <v>23</v>
      </c>
      <c r="V421">
        <f>AVERAGEIF(C:C,"Fort Myer, Virginia", I:I)</f>
        <v>2</v>
      </c>
      <c r="W421">
        <v>1</v>
      </c>
      <c r="X421" t="str">
        <f>IFERROR(VLOOKUP("FlightNumber", A:D, 4, FALSE), "Flight Not Found")</f>
        <v>Flight Not Found</v>
      </c>
      <c r="Y421" t="str" cm="1">
        <f t="array" ref="Y421">IF(AND(B:B &gt; TIME(6, 0, 0), B:B &lt;= TIME(18, 0, 0)), "Day", "Night")</f>
        <v>Night</v>
      </c>
      <c r="Z421">
        <f>COUNTIFS(D:D, "Military - U.S. Army", C:C, "Fort Myer, Virginia")</f>
        <v>1</v>
      </c>
    </row>
    <row r="422" spans="1:26" x14ac:dyDescent="0.2">
      <c r="A422">
        <v>13502</v>
      </c>
      <c r="B422" t="s">
        <v>1674</v>
      </c>
      <c r="C422" t="s">
        <v>1675</v>
      </c>
      <c r="D422" t="s">
        <v>611</v>
      </c>
      <c r="F422" t="s">
        <v>1676</v>
      </c>
      <c r="G422" t="s">
        <v>1677</v>
      </c>
      <c r="I422">
        <v>2</v>
      </c>
      <c r="J422">
        <v>2</v>
      </c>
      <c r="K422">
        <v>0</v>
      </c>
      <c r="L422" t="s">
        <v>1678</v>
      </c>
      <c r="M422">
        <f>SUM(B422,C422)</f>
        <v>0</v>
      </c>
      <c r="N422" t="str">
        <f t="shared" si="12"/>
        <v>No</v>
      </c>
      <c r="O422">
        <f>COUNTIF(C:C,"&lt;0")</f>
        <v>0</v>
      </c>
      <c r="P422" t="e">
        <f>SUMIF(#REF!,"&gt;"&amp;AVERAGE(#REF!))</f>
        <v>#REF!</v>
      </c>
      <c r="Q422">
        <f t="shared" si="13"/>
        <v>27.565026697177728</v>
      </c>
      <c r="R422" t="str">
        <f>CONCATENATE("ID-",A422,"-",E422)</f>
        <v>ID-13502-</v>
      </c>
      <c r="S422" t="str">
        <f>INDEX(B:B,MATCH(A422,A:A,0))</f>
        <v>03:20</v>
      </c>
      <c r="T422" t="str">
        <f>IF(OR(B422&gt;0,C422&gt;0),"Acceptable","Check")</f>
        <v>Acceptable</v>
      </c>
      <c r="U422">
        <f>COUNTIF(D:D, "Military - U.S. Army")</f>
        <v>23</v>
      </c>
      <c r="V422">
        <f>AVERAGEIF(C:C,"Fort Myer, Virginia", I:I)</f>
        <v>2</v>
      </c>
      <c r="W422">
        <v>1</v>
      </c>
      <c r="X422" t="str">
        <f>IFERROR(VLOOKUP("FlightNumber", A:D, 4, FALSE), "Flight Not Found")</f>
        <v>Flight Not Found</v>
      </c>
      <c r="Y422" t="str" cm="1">
        <f t="array" ref="Y422">IF(AND(B:B &gt; TIME(6, 0, 0), B:B &lt;= TIME(18, 0, 0)), "Day", "Night")</f>
        <v>Night</v>
      </c>
      <c r="Z422">
        <f>COUNTIFS(D:D, "Military - U.S. Army", C:C, "Fort Myer, Virginia")</f>
        <v>1</v>
      </c>
    </row>
    <row r="423" spans="1:26" x14ac:dyDescent="0.2">
      <c r="A423">
        <v>13503</v>
      </c>
      <c r="B423" t="s">
        <v>1679</v>
      </c>
      <c r="C423" t="s">
        <v>1680</v>
      </c>
      <c r="D423" t="s">
        <v>1681</v>
      </c>
      <c r="E423" t="s">
        <v>1683</v>
      </c>
      <c r="F423" t="s">
        <v>1373</v>
      </c>
      <c r="G423" t="s">
        <v>1684</v>
      </c>
      <c r="H423" t="s">
        <v>1685</v>
      </c>
      <c r="I423">
        <v>14</v>
      </c>
      <c r="J423">
        <v>14</v>
      </c>
      <c r="K423">
        <v>0</v>
      </c>
      <c r="L423" t="s">
        <v>1686</v>
      </c>
      <c r="M423">
        <f>SUM(B423,C423)</f>
        <v>0</v>
      </c>
      <c r="N423" t="str">
        <f t="shared" si="12"/>
        <v>No</v>
      </c>
      <c r="O423">
        <f>COUNTIF(C:C,"&lt;0")</f>
        <v>0</v>
      </c>
      <c r="P423" t="e">
        <f>SUMIF(#REF!,"&gt;"&amp;AVERAGE(#REF!))</f>
        <v>#REF!</v>
      </c>
      <c r="Q423">
        <f t="shared" si="13"/>
        <v>27.565026697177728</v>
      </c>
      <c r="R423" t="str">
        <f>CONCATENATE("ID-",A423,"-",E423)</f>
        <v>ID-13503-Miami, FL - Charleston, SC - Newark, NJ</v>
      </c>
      <c r="S423" t="str">
        <f>INDEX(B:B,MATCH(A423,A:A,0))</f>
        <v>20:47</v>
      </c>
      <c r="T423" t="str">
        <f>IF(OR(B423&gt;0,C423&gt;0),"Acceptable","Check")</f>
        <v>Acceptable</v>
      </c>
      <c r="U423">
        <f>COUNTIF(D:D, "Military - U.S. Army")</f>
        <v>23</v>
      </c>
      <c r="V423">
        <f>AVERAGEIF(C:C,"Fort Myer, Virginia", I:I)</f>
        <v>2</v>
      </c>
      <c r="W423">
        <v>1</v>
      </c>
      <c r="X423" t="str">
        <f>IFERROR(VLOOKUP("FlightNumber", A:D, 4, FALSE), "Flight Not Found")</f>
        <v>Flight Not Found</v>
      </c>
      <c r="Y423" t="str" cm="1">
        <f t="array" ref="Y423">IF(AND(B:B &gt; TIME(6, 0, 0), B:B &lt;= TIME(18, 0, 0)), "Day", "Night")</f>
        <v>Night</v>
      </c>
      <c r="Z423">
        <f>COUNTIFS(D:D, "Military - U.S. Army", C:C, "Fort Myer, Virginia")</f>
        <v>1</v>
      </c>
    </row>
    <row r="424" spans="1:26" x14ac:dyDescent="0.2">
      <c r="A424">
        <v>13507</v>
      </c>
      <c r="C424" t="s">
        <v>1687</v>
      </c>
      <c r="D424" t="s">
        <v>948</v>
      </c>
      <c r="E424" t="s">
        <v>30</v>
      </c>
      <c r="F424" t="s">
        <v>1676</v>
      </c>
      <c r="G424" t="s">
        <v>1688</v>
      </c>
      <c r="H424" t="s">
        <v>1689</v>
      </c>
      <c r="I424">
        <v>6</v>
      </c>
      <c r="J424">
        <v>6</v>
      </c>
      <c r="K424">
        <v>0</v>
      </c>
      <c r="L424" t="s">
        <v>1690</v>
      </c>
      <c r="M424">
        <f>SUM(B424,C424)</f>
        <v>0</v>
      </c>
      <c r="N424" t="str">
        <f t="shared" si="12"/>
        <v>No</v>
      </c>
      <c r="O424">
        <f>COUNTIF(C:C,"&lt;0")</f>
        <v>0</v>
      </c>
      <c r="P424" t="e">
        <f>SUMIF(#REF!,"&gt;"&amp;AVERAGE(#REF!))</f>
        <v>#REF!</v>
      </c>
      <c r="Q424">
        <f t="shared" si="13"/>
        <v>27.565026697177728</v>
      </c>
      <c r="R424" t="str">
        <f>CONCATENATE("ID-",A424,"-",E424)</f>
        <v>ID-13507-Test flight</v>
      </c>
      <c r="S424">
        <f>INDEX(B:B,MATCH(A424,A:A,0))</f>
        <v>0</v>
      </c>
      <c r="T424" t="str">
        <f>IF(OR(B424&gt;0,C424&gt;0),"Acceptable","Check")</f>
        <v>Acceptable</v>
      </c>
      <c r="U424">
        <f>COUNTIF(D:D, "Military - U.S. Army")</f>
        <v>23</v>
      </c>
      <c r="V424">
        <f>AVERAGEIF(C:C,"Fort Myer, Virginia", I:I)</f>
        <v>2</v>
      </c>
      <c r="W424">
        <v>1</v>
      </c>
      <c r="X424" t="str">
        <f>IFERROR(VLOOKUP("FlightNumber", A:D, 4, FALSE), "Flight Not Found")</f>
        <v>Flight Not Found</v>
      </c>
      <c r="Y424" t="str" cm="1">
        <f t="array" ref="Y424">IF(AND(B:B &gt; TIME(6, 0, 0), B:B &lt;= TIME(18, 0, 0)), "Day", "Night")</f>
        <v>Night</v>
      </c>
      <c r="Z424">
        <f>COUNTIFS(D:D, "Military - U.S. Army", C:C, "Fort Myer, Virginia")</f>
        <v>1</v>
      </c>
    </row>
    <row r="425" spans="1:26" x14ac:dyDescent="0.2">
      <c r="A425">
        <v>13510</v>
      </c>
      <c r="C425" t="s">
        <v>1691</v>
      </c>
      <c r="D425" t="s">
        <v>821</v>
      </c>
      <c r="F425" t="s">
        <v>1424</v>
      </c>
      <c r="G425" t="s">
        <v>1692</v>
      </c>
      <c r="M425">
        <f>SUM(B425,C425)</f>
        <v>0</v>
      </c>
      <c r="N425" t="str">
        <f t="shared" si="12"/>
        <v>No</v>
      </c>
      <c r="O425">
        <f>COUNTIF(C:C,"&lt;0")</f>
        <v>0</v>
      </c>
      <c r="P425" t="e">
        <f>SUMIF(#REF!,"&gt;"&amp;AVERAGE(#REF!))</f>
        <v>#REF!</v>
      </c>
      <c r="Q425">
        <f t="shared" si="13"/>
        <v>27.565026697177728</v>
      </c>
      <c r="R425" t="str">
        <f>CONCATENATE("ID-",A425,"-",E425)</f>
        <v>ID-13510-</v>
      </c>
      <c r="S425">
        <f>INDEX(B:B,MATCH(A425,A:A,0))</f>
        <v>0</v>
      </c>
      <c r="T425" t="str">
        <f>IF(OR(B425&gt;0,C425&gt;0),"Acceptable","Check")</f>
        <v>Acceptable</v>
      </c>
      <c r="U425">
        <f>COUNTIF(D:D, "Military - U.S. Army")</f>
        <v>23</v>
      </c>
      <c r="V425">
        <f>AVERAGEIF(C:C,"Fort Myer, Virginia", I:I)</f>
        <v>2</v>
      </c>
      <c r="W425">
        <v>3</v>
      </c>
      <c r="X425" t="str">
        <f>IFERROR(VLOOKUP("FlightNumber", A:D, 4, FALSE), "Flight Not Found")</f>
        <v>Flight Not Found</v>
      </c>
      <c r="Y425" t="str" cm="1">
        <f t="array" ref="Y425">IF(AND(B:B &gt; TIME(6, 0, 0), B:B &lt;= TIME(18, 0, 0)), "Day", "Night")</f>
        <v>Night</v>
      </c>
      <c r="Z425">
        <f>COUNTIFS(D:D, "Military - U.S. Army", C:C, "Fort Myer, Virginia")</f>
        <v>1</v>
      </c>
    </row>
    <row r="426" spans="1:26" x14ac:dyDescent="0.2">
      <c r="A426">
        <v>13511</v>
      </c>
      <c r="B426" t="s">
        <v>1693</v>
      </c>
      <c r="C426" t="s">
        <v>1694</v>
      </c>
      <c r="D426" t="s">
        <v>1144</v>
      </c>
      <c r="E426" t="s">
        <v>1696</v>
      </c>
      <c r="F426" t="s">
        <v>1145</v>
      </c>
      <c r="G426" t="s">
        <v>1697</v>
      </c>
      <c r="H426" t="s">
        <v>1698</v>
      </c>
      <c r="I426">
        <v>12</v>
      </c>
      <c r="J426">
        <v>12</v>
      </c>
      <c r="K426">
        <v>0</v>
      </c>
      <c r="L426" t="s">
        <v>1699</v>
      </c>
      <c r="M426">
        <f>SUM(B426,C426)</f>
        <v>0</v>
      </c>
      <c r="N426" t="str">
        <f t="shared" si="12"/>
        <v>No</v>
      </c>
      <c r="O426">
        <f>COUNTIF(C:C,"&lt;0")</f>
        <v>0</v>
      </c>
      <c r="P426" t="e">
        <f>SUMIF(#REF!,"&gt;"&amp;AVERAGE(#REF!))</f>
        <v>#REF!</v>
      </c>
      <c r="Q426">
        <f t="shared" si="13"/>
        <v>27.565026697177728</v>
      </c>
      <c r="R426" t="str">
        <f>CONCATENATE("ID-",A426,"-",E426)</f>
        <v>ID-13511-Oakland - San Francisco - Los Angeles</v>
      </c>
      <c r="S426" t="str">
        <f>INDEX(B:B,MATCH(A426,A:A,0))</f>
        <v>19:38</v>
      </c>
      <c r="T426" t="str">
        <f>IF(OR(B426&gt;0,C426&gt;0),"Acceptable","Check")</f>
        <v>Acceptable</v>
      </c>
      <c r="U426">
        <f>COUNTIF(D:D, "Military - U.S. Army")</f>
        <v>23</v>
      </c>
      <c r="V426">
        <f>AVERAGEIF(C:C,"Fort Myer, Virginia", I:I)</f>
        <v>2</v>
      </c>
      <c r="W426">
        <v>4</v>
      </c>
      <c r="X426" t="str">
        <f>IFERROR(VLOOKUP("FlightNumber", A:D, 4, FALSE), "Flight Not Found")</f>
        <v>Flight Not Found</v>
      </c>
      <c r="Y426" t="str" cm="1">
        <f t="array" ref="Y426">IF(AND(B:B &gt; TIME(6, 0, 0), B:B &lt;= TIME(18, 0, 0)), "Day", "Night")</f>
        <v>Night</v>
      </c>
      <c r="Z426">
        <f>COUNTIFS(D:D, "Military - U.S. Army", C:C, "Fort Myer, Virginia")</f>
        <v>1</v>
      </c>
    </row>
    <row r="427" spans="1:26" x14ac:dyDescent="0.2">
      <c r="A427">
        <v>13527</v>
      </c>
      <c r="B427" t="s">
        <v>1700</v>
      </c>
      <c r="C427" t="s">
        <v>1701</v>
      </c>
      <c r="D427" t="s">
        <v>1452</v>
      </c>
      <c r="E427" t="s">
        <v>1702</v>
      </c>
      <c r="F427" t="s">
        <v>1703</v>
      </c>
      <c r="G427" t="s">
        <v>1704</v>
      </c>
      <c r="H427" t="s">
        <v>1705</v>
      </c>
      <c r="I427">
        <v>13</v>
      </c>
      <c r="J427">
        <v>5</v>
      </c>
      <c r="K427">
        <v>0</v>
      </c>
      <c r="L427" t="s">
        <v>1706</v>
      </c>
      <c r="M427">
        <f>SUM(B427,C427)</f>
        <v>0</v>
      </c>
      <c r="N427" t="str">
        <f t="shared" si="12"/>
        <v>No</v>
      </c>
      <c r="O427">
        <f>COUNTIF(C:C,"&lt;0")</f>
        <v>0</v>
      </c>
      <c r="P427" t="e">
        <f>SUMIF(#REF!,"&gt;"&amp;AVERAGE(#REF!))</f>
        <v>#REF!</v>
      </c>
      <c r="Q427">
        <f t="shared" si="13"/>
        <v>27.565026697177728</v>
      </c>
      <c r="R427" t="str">
        <f>CONCATENATE("ID-",A427,"-",E427)</f>
        <v>ID-13527-Salt Lake City - Burbank</v>
      </c>
      <c r="S427" t="str">
        <f>INDEX(B:B,MATCH(A427,A:A,0))</f>
        <v>11:07</v>
      </c>
      <c r="T427" t="str">
        <f>IF(OR(B427&gt;0,C427&gt;0),"Acceptable","Check")</f>
        <v>Acceptable</v>
      </c>
      <c r="U427">
        <f>COUNTIF(D:D, "Military - U.S. Army")</f>
        <v>23</v>
      </c>
      <c r="V427">
        <f>AVERAGEIF(C:C,"Fort Myer, Virginia", I:I)</f>
        <v>2</v>
      </c>
      <c r="W427">
        <v>2</v>
      </c>
      <c r="X427" t="str">
        <f>IFERROR(VLOOKUP("FlightNumber", A:D, 4, FALSE), "Flight Not Found")</f>
        <v>Flight Not Found</v>
      </c>
      <c r="Y427" t="str" cm="1">
        <f t="array" ref="Y427">IF(AND(B:B &gt; TIME(6, 0, 0), B:B &lt;= TIME(18, 0, 0)), "Day", "Night")</f>
        <v>Night</v>
      </c>
      <c r="Z427">
        <f>COUNTIFS(D:D, "Military - U.S. Army", C:C, "Fort Myer, Virginia")</f>
        <v>1</v>
      </c>
    </row>
    <row r="428" spans="1:26" x14ac:dyDescent="0.2">
      <c r="A428">
        <v>13541</v>
      </c>
      <c r="C428" t="s">
        <v>1707</v>
      </c>
      <c r="D428" t="s">
        <v>772</v>
      </c>
      <c r="E428" t="s">
        <v>1708</v>
      </c>
      <c r="F428" t="s">
        <v>1709</v>
      </c>
      <c r="G428" t="s">
        <v>1710</v>
      </c>
      <c r="I428">
        <v>12</v>
      </c>
      <c r="J428">
        <v>12</v>
      </c>
      <c r="K428">
        <v>0</v>
      </c>
      <c r="L428" t="s">
        <v>1711</v>
      </c>
      <c r="M428">
        <f>SUM(B428,C428)</f>
        <v>0</v>
      </c>
      <c r="N428" t="str">
        <f t="shared" si="12"/>
        <v>No</v>
      </c>
      <c r="O428">
        <f>COUNTIF(C:C,"&lt;0")</f>
        <v>0</v>
      </c>
      <c r="P428" t="e">
        <f>SUMIF(#REF!,"&gt;"&amp;AVERAGE(#REF!))</f>
        <v>#REF!</v>
      </c>
      <c r="Q428">
        <f t="shared" si="13"/>
        <v>27.565026697177728</v>
      </c>
      <c r="R428" t="str">
        <f>CONCATENATE("ID-",A428,"-",E428)</f>
        <v>ID-13541-Belgian Congo - Brussels</v>
      </c>
      <c r="S428">
        <f>INDEX(B:B,MATCH(A428,A:A,0))</f>
        <v>0</v>
      </c>
      <c r="T428" t="str">
        <f>IF(OR(B428&gt;0,C428&gt;0),"Acceptable","Check")</f>
        <v>Acceptable</v>
      </c>
      <c r="U428">
        <f>COUNTIF(D:D, "Military - U.S. Army")</f>
        <v>23</v>
      </c>
      <c r="V428">
        <f>AVERAGEIF(C:C,"Fort Myer, Virginia", I:I)</f>
        <v>2</v>
      </c>
      <c r="W428">
        <v>1</v>
      </c>
      <c r="X428" t="str">
        <f>IFERROR(VLOOKUP("FlightNumber", A:D, 4, FALSE), "Flight Not Found")</f>
        <v>Flight Not Found</v>
      </c>
      <c r="Y428" t="str" cm="1">
        <f t="array" ref="Y428">IF(AND(B:B &gt; TIME(6, 0, 0), B:B &lt;= TIME(18, 0, 0)), "Day", "Night")</f>
        <v>Night</v>
      </c>
      <c r="Z428">
        <f>COUNTIFS(D:D, "Military - U.S. Army", C:C, "Fort Myer, Virginia")</f>
        <v>1</v>
      </c>
    </row>
    <row r="429" spans="1:26" x14ac:dyDescent="0.2">
      <c r="A429">
        <v>13555</v>
      </c>
      <c r="B429" t="s">
        <v>1712</v>
      </c>
      <c r="C429" t="s">
        <v>1713</v>
      </c>
      <c r="D429" t="s">
        <v>1144</v>
      </c>
      <c r="E429" t="s">
        <v>1715</v>
      </c>
      <c r="F429" t="s">
        <v>1716</v>
      </c>
      <c r="G429" t="s">
        <v>1717</v>
      </c>
      <c r="H429" t="s">
        <v>1718</v>
      </c>
      <c r="I429">
        <v>11</v>
      </c>
      <c r="J429">
        <v>11</v>
      </c>
      <c r="K429">
        <v>0</v>
      </c>
      <c r="L429" t="s">
        <v>1719</v>
      </c>
      <c r="M429">
        <f>SUM(B429,C429)</f>
        <v>0</v>
      </c>
      <c r="N429" t="str">
        <f t="shared" si="12"/>
        <v>No</v>
      </c>
      <c r="O429">
        <f>COUNTIF(C:C,"&lt;0")</f>
        <v>0</v>
      </c>
      <c r="P429" t="e">
        <f>SUMIF(#REF!,"&gt;"&amp;AVERAGE(#REF!))</f>
        <v>#REF!</v>
      </c>
      <c r="Q429">
        <f t="shared" si="13"/>
        <v>27.565026697177728</v>
      </c>
      <c r="R429" t="str">
        <f>CONCATENATE("ID-",A429,"-",E429)</f>
        <v>ID-13555-Los Angeles - San Francisco - Oakland</v>
      </c>
      <c r="S429" t="str">
        <f>INDEX(B:B,MATCH(A429,A:A,0))</f>
        <v>20:50</v>
      </c>
      <c r="T429" t="str">
        <f>IF(OR(B429&gt;0,C429&gt;0),"Acceptable","Check")</f>
        <v>Acceptable</v>
      </c>
      <c r="U429">
        <f>COUNTIF(D:D, "Military - U.S. Army")</f>
        <v>23</v>
      </c>
      <c r="V429">
        <f>AVERAGEIF(C:C,"Fort Myer, Virginia", I:I)</f>
        <v>2</v>
      </c>
      <c r="W429">
        <v>3</v>
      </c>
      <c r="X429" t="str">
        <f>IFERROR(VLOOKUP("FlightNumber", A:D, 4, FALSE), "Flight Not Found")</f>
        <v>Flight Not Found</v>
      </c>
      <c r="Y429" t="str" cm="1">
        <f t="array" ref="Y429">IF(AND(B:B &gt; TIME(6, 0, 0), B:B &lt;= TIME(18, 0, 0)), "Day", "Night")</f>
        <v>Night</v>
      </c>
      <c r="Z429">
        <f>COUNTIFS(D:D, "Military - U.S. Army", C:C, "Fort Myer, Virginia")</f>
        <v>1</v>
      </c>
    </row>
    <row r="430" spans="1:26" x14ac:dyDescent="0.2">
      <c r="A430">
        <v>13565</v>
      </c>
      <c r="B430" t="s">
        <v>1720</v>
      </c>
      <c r="C430" t="s">
        <v>1721</v>
      </c>
      <c r="D430" t="s">
        <v>1722</v>
      </c>
      <c r="E430" t="s">
        <v>1723</v>
      </c>
      <c r="F430" t="s">
        <v>1434</v>
      </c>
      <c r="G430" t="s">
        <v>1724</v>
      </c>
      <c r="H430" t="s">
        <v>1725</v>
      </c>
      <c r="I430">
        <v>7</v>
      </c>
      <c r="J430">
        <v>5</v>
      </c>
      <c r="K430">
        <v>0</v>
      </c>
      <c r="M430">
        <f>SUM(B430,C430)</f>
        <v>0</v>
      </c>
      <c r="N430" t="str">
        <f t="shared" si="12"/>
        <v>No</v>
      </c>
      <c r="O430">
        <f>COUNTIF(C:C,"&lt;0")</f>
        <v>0</v>
      </c>
      <c r="P430" t="e">
        <f>SUMIF(#REF!,"&gt;"&amp;AVERAGE(#REF!))</f>
        <v>#REF!</v>
      </c>
      <c r="Q430">
        <f t="shared" si="13"/>
        <v>27.565026697177728</v>
      </c>
      <c r="R430" t="str">
        <f>CONCATENATE("ID-",A430,"-",E430)</f>
        <v>ID-13565-Brisbane - Sidney</v>
      </c>
      <c r="S430" t="str">
        <f>INDEX(B:B,MATCH(A430,A:A,0))</f>
        <v>13:40</v>
      </c>
      <c r="T430" t="str">
        <f>IF(OR(B430&gt;0,C430&gt;0),"Acceptable","Check")</f>
        <v>Acceptable</v>
      </c>
      <c r="U430">
        <f>COUNTIF(D:D, "Military - U.S. Army")</f>
        <v>23</v>
      </c>
      <c r="V430">
        <f>AVERAGEIF(C:C,"Fort Myer, Virginia", I:I)</f>
        <v>2</v>
      </c>
      <c r="W430">
        <v>1</v>
      </c>
      <c r="X430" t="str">
        <f>IFERROR(VLOOKUP("FlightNumber", A:D, 4, FALSE), "Flight Not Found")</f>
        <v>Flight Not Found</v>
      </c>
      <c r="Y430" t="str" cm="1">
        <f t="array" ref="Y430">IF(AND(B:B &gt; TIME(6, 0, 0), B:B &lt;= TIME(18, 0, 0)), "Day", "Night")</f>
        <v>Night</v>
      </c>
      <c r="Z430">
        <f>COUNTIFS(D:D, "Military - U.S. Army", C:C, "Fort Myer, Virginia")</f>
        <v>1</v>
      </c>
    </row>
    <row r="431" spans="1:26" x14ac:dyDescent="0.2">
      <c r="A431">
        <v>13586</v>
      </c>
      <c r="C431" t="s">
        <v>1726</v>
      </c>
      <c r="D431" t="s">
        <v>347</v>
      </c>
      <c r="E431" t="s">
        <v>1727</v>
      </c>
      <c r="F431" t="s">
        <v>1728</v>
      </c>
      <c r="G431" t="s">
        <v>1729</v>
      </c>
      <c r="H431" t="s">
        <v>1730</v>
      </c>
      <c r="I431">
        <v>4</v>
      </c>
      <c r="J431">
        <v>4</v>
      </c>
      <c r="K431">
        <v>0</v>
      </c>
      <c r="L431" t="s">
        <v>1731</v>
      </c>
      <c r="M431">
        <f>SUM(B431,C431)</f>
        <v>0</v>
      </c>
      <c r="N431" t="str">
        <f t="shared" si="12"/>
        <v>No</v>
      </c>
      <c r="O431">
        <f>COUNTIF(C:C,"&lt;0")</f>
        <v>0</v>
      </c>
      <c r="P431" t="e">
        <f>SUMIF(#REF!,"&gt;"&amp;AVERAGE(#REF!))</f>
        <v>#REF!</v>
      </c>
      <c r="Q431">
        <f t="shared" si="13"/>
        <v>27.565026697177728</v>
      </c>
      <c r="R431" t="str">
        <f>CONCATENATE("ID-",A431,"-",E431)</f>
        <v>ID-13586-Las Palmas, Canary Islands - Bathhurst, Gambia</v>
      </c>
      <c r="S431">
        <f>INDEX(B:B,MATCH(A431,A:A,0))</f>
        <v>0</v>
      </c>
      <c r="T431" t="str">
        <f>IF(OR(B431&gt;0,C431&gt;0),"Acceptable","Check")</f>
        <v>Acceptable</v>
      </c>
      <c r="U431">
        <f>COUNTIF(D:D, "Military - U.S. Army")</f>
        <v>23</v>
      </c>
      <c r="V431">
        <f>AVERAGEIF(C:C,"Fort Myer, Virginia", I:I)</f>
        <v>2</v>
      </c>
      <c r="W431">
        <v>1</v>
      </c>
      <c r="X431" t="str">
        <f>IFERROR(VLOOKUP("FlightNumber", A:D, 4, FALSE), "Flight Not Found")</f>
        <v>Flight Not Found</v>
      </c>
      <c r="Y431" t="str" cm="1">
        <f t="array" ref="Y431">IF(AND(B:B &gt; TIME(6, 0, 0), B:B &lt;= TIME(18, 0, 0)), "Day", "Night")</f>
        <v>Night</v>
      </c>
      <c r="Z431">
        <f>COUNTIFS(D:D, "Military - U.S. Army", C:C, "Fort Myer, Virginia")</f>
        <v>1</v>
      </c>
    </row>
    <row r="432" spans="1:26" x14ac:dyDescent="0.2">
      <c r="A432">
        <v>13598</v>
      </c>
      <c r="C432" t="s">
        <v>1732</v>
      </c>
      <c r="D432" t="s">
        <v>298</v>
      </c>
      <c r="E432" t="s">
        <v>1733</v>
      </c>
      <c r="F432" t="s">
        <v>1734</v>
      </c>
      <c r="G432" t="s">
        <v>1735</v>
      </c>
      <c r="H432" t="s">
        <v>1736</v>
      </c>
      <c r="I432">
        <v>6</v>
      </c>
      <c r="J432">
        <v>5</v>
      </c>
      <c r="K432">
        <v>0</v>
      </c>
      <c r="L432" t="s">
        <v>1737</v>
      </c>
      <c r="M432">
        <f>SUM(B432,C432)</f>
        <v>0</v>
      </c>
      <c r="N432" t="str">
        <f t="shared" si="12"/>
        <v>No</v>
      </c>
      <c r="O432">
        <f>COUNTIF(C:C,"&lt;0")</f>
        <v>0</v>
      </c>
      <c r="P432" t="e">
        <f>SUMIF(#REF!,"&gt;"&amp;AVERAGE(#REF!))</f>
        <v>#REF!</v>
      </c>
      <c r="Q432">
        <f t="shared" si="13"/>
        <v>27.565026697177728</v>
      </c>
      <c r="R432" t="str">
        <f>CONCATENATE("ID-",A432,"-",E432)</f>
        <v>ID-13598-Southhampton, England - Alexandria, Egypt</v>
      </c>
      <c r="S432">
        <f>INDEX(B:B,MATCH(A432,A:A,0))</f>
        <v>0</v>
      </c>
      <c r="T432" t="str">
        <f>IF(OR(B432&gt;0,C432&gt;0),"Acceptable","Check")</f>
        <v>Acceptable</v>
      </c>
      <c r="U432">
        <f>COUNTIF(D:D, "Military - U.S. Army")</f>
        <v>23</v>
      </c>
      <c r="V432">
        <f>AVERAGEIF(C:C,"Fort Myer, Virginia", I:I)</f>
        <v>2</v>
      </c>
      <c r="W432">
        <v>6</v>
      </c>
      <c r="X432" t="str">
        <f>IFERROR(VLOOKUP("FlightNumber", A:D, 4, FALSE), "Flight Not Found")</f>
        <v>Flight Not Found</v>
      </c>
      <c r="Y432" t="str" cm="1">
        <f t="array" ref="Y432">IF(AND(B:B &gt; TIME(6, 0, 0), B:B &lt;= TIME(18, 0, 0)), "Day", "Night")</f>
        <v>Night</v>
      </c>
      <c r="Z432">
        <f>COUNTIFS(D:D, "Military - U.S. Army", C:C, "Fort Myer, Virginia")</f>
        <v>1</v>
      </c>
    </row>
    <row r="433" spans="1:26" x14ac:dyDescent="0.2">
      <c r="A433">
        <v>13599</v>
      </c>
      <c r="B433" t="s">
        <v>1738</v>
      </c>
      <c r="C433" t="s">
        <v>1739</v>
      </c>
      <c r="D433" t="s">
        <v>849</v>
      </c>
      <c r="E433" t="s">
        <v>1740</v>
      </c>
      <c r="F433" t="s">
        <v>1373</v>
      </c>
      <c r="G433" t="s">
        <v>1741</v>
      </c>
      <c r="H433" t="s">
        <v>1742</v>
      </c>
      <c r="I433">
        <v>13</v>
      </c>
      <c r="J433">
        <v>13</v>
      </c>
      <c r="K433">
        <v>0</v>
      </c>
      <c r="L433" t="s">
        <v>1743</v>
      </c>
      <c r="M433">
        <f>SUM(B433,C433)</f>
        <v>0</v>
      </c>
      <c r="N433" t="str">
        <f t="shared" si="12"/>
        <v>No</v>
      </c>
      <c r="O433">
        <f>COUNTIF(C:C,"&lt;0")</f>
        <v>0</v>
      </c>
      <c r="P433" t="e">
        <f>SUMIF(#REF!,"&gt;"&amp;AVERAGE(#REF!))</f>
        <v>#REF!</v>
      </c>
      <c r="Q433">
        <f t="shared" si="13"/>
        <v>27.565026697177728</v>
      </c>
      <c r="R433" t="str">
        <f>CONCATENATE("ID-",A433,"-",E433)</f>
        <v>ID-13599-Newark - Camden - Pittsburg</v>
      </c>
      <c r="S433" t="str">
        <f>INDEX(B:B,MATCH(A433,A:A,0))</f>
        <v>18:40</v>
      </c>
      <c r="T433" t="str">
        <f>IF(OR(B433&gt;0,C433&gt;0),"Acceptable","Check")</f>
        <v>Acceptable</v>
      </c>
      <c r="U433">
        <f>COUNTIF(D:D, "Military - U.S. Army")</f>
        <v>23</v>
      </c>
      <c r="V433">
        <f>AVERAGEIF(C:C,"Fort Myer, Virginia", I:I)</f>
        <v>2</v>
      </c>
      <c r="W433">
        <v>1</v>
      </c>
      <c r="X433" t="str">
        <f>IFERROR(VLOOKUP("FlightNumber", A:D, 4, FALSE), "Flight Not Found")</f>
        <v>Flight Not Found</v>
      </c>
      <c r="Y433" t="str" cm="1">
        <f t="array" ref="Y433">IF(AND(B:B &gt; TIME(6, 0, 0), B:B &lt;= TIME(18, 0, 0)), "Day", "Night")</f>
        <v>Night</v>
      </c>
      <c r="Z433">
        <f>COUNTIFS(D:D, "Military - U.S. Army", C:C, "Fort Myer, Virginia")</f>
        <v>1</v>
      </c>
    </row>
    <row r="434" spans="1:26" x14ac:dyDescent="0.2">
      <c r="A434">
        <v>13600</v>
      </c>
      <c r="C434" t="s">
        <v>1744</v>
      </c>
      <c r="D434" t="s">
        <v>347</v>
      </c>
      <c r="F434" t="s">
        <v>1339</v>
      </c>
      <c r="G434" t="s">
        <v>1745</v>
      </c>
      <c r="H434" t="s">
        <v>1746</v>
      </c>
      <c r="I434">
        <v>6</v>
      </c>
      <c r="J434">
        <v>2</v>
      </c>
      <c r="K434">
        <v>0</v>
      </c>
      <c r="L434" t="s">
        <v>392</v>
      </c>
      <c r="M434">
        <f>SUM(B434,C434)</f>
        <v>0</v>
      </c>
      <c r="N434" t="str">
        <f t="shared" si="12"/>
        <v>No</v>
      </c>
      <c r="O434">
        <f>COUNTIF(C:C,"&lt;0")</f>
        <v>0</v>
      </c>
      <c r="P434" t="e">
        <f>SUMIF(#REF!,"&gt;"&amp;AVERAGE(#REF!))</f>
        <v>#REF!</v>
      </c>
      <c r="Q434">
        <f t="shared" si="13"/>
        <v>27.565026697177728</v>
      </c>
      <c r="R434" t="str">
        <f>CONCATENATE("ID-",A434,"-",E434)</f>
        <v>ID-13600-</v>
      </c>
      <c r="S434">
        <f>INDEX(B:B,MATCH(A434,A:A,0))</f>
        <v>0</v>
      </c>
      <c r="T434" t="str">
        <f>IF(OR(B434&gt;0,C434&gt;0),"Acceptable","Check")</f>
        <v>Acceptable</v>
      </c>
      <c r="U434">
        <f>COUNTIF(D:D, "Military - U.S. Army")</f>
        <v>23</v>
      </c>
      <c r="V434">
        <f>AVERAGEIF(C:C,"Fort Myer, Virginia", I:I)</f>
        <v>2</v>
      </c>
      <c r="W434">
        <v>2</v>
      </c>
      <c r="X434" t="str">
        <f>IFERROR(VLOOKUP("FlightNumber", A:D, 4, FALSE), "Flight Not Found")</f>
        <v>Flight Not Found</v>
      </c>
      <c r="Y434" t="str" cm="1">
        <f t="array" ref="Y434">IF(AND(B:B &gt; TIME(6, 0, 0), B:B &lt;= TIME(18, 0, 0)), "Day", "Night")</f>
        <v>Night</v>
      </c>
      <c r="Z434">
        <f>COUNTIFS(D:D, "Military - U.S. Army", C:C, "Fort Myer, Virginia")</f>
        <v>1</v>
      </c>
    </row>
    <row r="435" spans="1:26" x14ac:dyDescent="0.2">
      <c r="A435">
        <v>13641</v>
      </c>
      <c r="B435" t="s">
        <v>1747</v>
      </c>
      <c r="C435" t="s">
        <v>1748</v>
      </c>
      <c r="D435" t="s">
        <v>1749</v>
      </c>
      <c r="E435" t="s">
        <v>1750</v>
      </c>
      <c r="F435" t="s">
        <v>1751</v>
      </c>
      <c r="G435" t="s">
        <v>1752</v>
      </c>
      <c r="H435" t="s">
        <v>1753</v>
      </c>
      <c r="I435">
        <v>97</v>
      </c>
      <c r="J435">
        <v>35</v>
      </c>
      <c r="K435">
        <v>1</v>
      </c>
      <c r="L435" t="s">
        <v>1754</v>
      </c>
      <c r="M435">
        <f>SUM(B435,C435)</f>
        <v>0</v>
      </c>
      <c r="N435" t="str">
        <f t="shared" si="12"/>
        <v>No</v>
      </c>
      <c r="O435">
        <f>COUNTIF(C:C,"&lt;0")</f>
        <v>0</v>
      </c>
      <c r="P435" t="e">
        <f>SUMIF(#REF!,"&gt;"&amp;AVERAGE(#REF!))</f>
        <v>#REF!</v>
      </c>
      <c r="Q435">
        <f t="shared" si="13"/>
        <v>27.565026697177728</v>
      </c>
      <c r="R435" t="str">
        <f>CONCATENATE("ID-",A435,"-",E435)</f>
        <v>ID-13641-Frankfurt - Lakehurst N.J.</v>
      </c>
      <c r="S435" t="str">
        <f>INDEX(B:B,MATCH(A435,A:A,0))</f>
        <v>19:25</v>
      </c>
      <c r="T435" t="str">
        <f>IF(OR(B435&gt;0,C435&gt;0),"Acceptable","Check")</f>
        <v>Acceptable</v>
      </c>
      <c r="U435">
        <f>COUNTIF(D:D, "Military - U.S. Army")</f>
        <v>23</v>
      </c>
      <c r="V435">
        <f>AVERAGEIF(C:C,"Fort Myer, Virginia", I:I)</f>
        <v>2</v>
      </c>
      <c r="W435">
        <v>2</v>
      </c>
      <c r="X435" t="str">
        <f>IFERROR(VLOOKUP("FlightNumber", A:D, 4, FALSE), "Flight Not Found")</f>
        <v>Flight Not Found</v>
      </c>
      <c r="Y435" t="str" cm="1">
        <f t="array" ref="Y435">IF(AND(B:B &gt; TIME(6, 0, 0), B:B &lt;= TIME(18, 0, 0)), "Day", "Night")</f>
        <v>Night</v>
      </c>
      <c r="Z435">
        <f>COUNTIFS(D:D, "Military - U.S. Army", C:C, "Fort Myer, Virginia")</f>
        <v>1</v>
      </c>
    </row>
    <row r="436" spans="1:26" x14ac:dyDescent="0.2">
      <c r="A436">
        <v>13655</v>
      </c>
      <c r="C436" t="s">
        <v>1755</v>
      </c>
      <c r="D436" t="s">
        <v>347</v>
      </c>
      <c r="F436" t="s">
        <v>1503</v>
      </c>
      <c r="G436" t="s">
        <v>1756</v>
      </c>
      <c r="H436" t="s">
        <v>1757</v>
      </c>
      <c r="I436">
        <v>4</v>
      </c>
      <c r="J436">
        <v>4</v>
      </c>
      <c r="K436">
        <v>0</v>
      </c>
      <c r="L436" t="s">
        <v>1758</v>
      </c>
      <c r="M436">
        <f>SUM(B436,C436)</f>
        <v>0</v>
      </c>
      <c r="N436" t="str">
        <f t="shared" si="12"/>
        <v>No</v>
      </c>
      <c r="O436">
        <f>COUNTIF(C:C,"&lt;0")</f>
        <v>0</v>
      </c>
      <c r="P436" t="e">
        <f>SUMIF(#REF!,"&gt;"&amp;AVERAGE(#REF!))</f>
        <v>#REF!</v>
      </c>
      <c r="Q436">
        <f t="shared" si="13"/>
        <v>27.565026697177728</v>
      </c>
      <c r="R436" t="str">
        <f>CONCATENATE("ID-",A436,"-",E436)</f>
        <v>ID-13655-</v>
      </c>
      <c r="S436">
        <f>INDEX(B:B,MATCH(A436,A:A,0))</f>
        <v>0</v>
      </c>
      <c r="T436" t="str">
        <f>IF(OR(B436&gt;0,C436&gt;0),"Acceptable","Check")</f>
        <v>Acceptable</v>
      </c>
      <c r="U436">
        <f>COUNTIF(D:D, "Military - U.S. Army")</f>
        <v>23</v>
      </c>
      <c r="V436">
        <f>AVERAGEIF(C:C,"Fort Myer, Virginia", I:I)</f>
        <v>2</v>
      </c>
      <c r="W436">
        <v>2</v>
      </c>
      <c r="X436" t="str">
        <f>IFERROR(VLOOKUP("FlightNumber", A:D, 4, FALSE), "Flight Not Found")</f>
        <v>Flight Not Found</v>
      </c>
      <c r="Y436" t="str" cm="1">
        <f t="array" ref="Y436">IF(AND(B:B &gt; TIME(6, 0, 0), B:B &lt;= TIME(18, 0, 0)), "Day", "Night")</f>
        <v>Night</v>
      </c>
      <c r="Z436">
        <f>COUNTIFS(D:D, "Military - U.S. Army", C:C, "Fort Myer, Virginia")</f>
        <v>1</v>
      </c>
    </row>
    <row r="437" spans="1:26" x14ac:dyDescent="0.2">
      <c r="A437">
        <v>13698</v>
      </c>
      <c r="C437" t="s">
        <v>1759</v>
      </c>
      <c r="D437" t="s">
        <v>1760</v>
      </c>
      <c r="E437" t="s">
        <v>1761</v>
      </c>
      <c r="F437" t="s">
        <v>1762</v>
      </c>
      <c r="G437" t="s">
        <v>1763</v>
      </c>
      <c r="H437" t="s">
        <v>1764</v>
      </c>
      <c r="I437">
        <v>2</v>
      </c>
      <c r="J437">
        <v>2</v>
      </c>
      <c r="K437">
        <v>0</v>
      </c>
      <c r="L437" t="s">
        <v>1765</v>
      </c>
      <c r="M437">
        <f>SUM(B437,C437)</f>
        <v>0</v>
      </c>
      <c r="N437" t="str">
        <f t="shared" si="12"/>
        <v>No</v>
      </c>
      <c r="O437">
        <f>COUNTIF(C:C,"&lt;0")</f>
        <v>0</v>
      </c>
      <c r="P437" t="e">
        <f>SUMIF(#REF!,"&gt;"&amp;AVERAGE(#REF!))</f>
        <v>#REF!</v>
      </c>
      <c r="Q437">
        <f t="shared" si="13"/>
        <v>27.565026697177728</v>
      </c>
      <c r="R437" t="str">
        <f>CONCATENATE("ID-",A437,"-",E437)</f>
        <v>ID-13698-Lae - Howland Island</v>
      </c>
      <c r="S437">
        <f>INDEX(B:B,MATCH(A437,A:A,0))</f>
        <v>0</v>
      </c>
      <c r="T437" t="str">
        <f>IF(OR(B437&gt;0,C437&gt;0),"Acceptable","Check")</f>
        <v>Acceptable</v>
      </c>
      <c r="U437">
        <f>COUNTIF(D:D, "Military - U.S. Army")</f>
        <v>23</v>
      </c>
      <c r="V437">
        <f>AVERAGEIF(C:C,"Fort Myer, Virginia", I:I)</f>
        <v>2</v>
      </c>
      <c r="W437">
        <v>1</v>
      </c>
      <c r="X437" t="str">
        <f>IFERROR(VLOOKUP("FlightNumber", A:D, 4, FALSE), "Flight Not Found")</f>
        <v>Flight Not Found</v>
      </c>
      <c r="Y437" t="str" cm="1">
        <f t="array" ref="Y437">IF(AND(B:B &gt; TIME(6, 0, 0), B:B &lt;= TIME(18, 0, 0)), "Day", "Night")</f>
        <v>Night</v>
      </c>
      <c r="Z437">
        <f>COUNTIFS(D:D, "Military - U.S. Army", C:C, "Fort Myer, Virginia")</f>
        <v>1</v>
      </c>
    </row>
    <row r="438" spans="1:26" x14ac:dyDescent="0.2">
      <c r="A438">
        <v>13724</v>
      </c>
      <c r="C438" t="s">
        <v>1766</v>
      </c>
      <c r="D438" t="s">
        <v>283</v>
      </c>
      <c r="E438" t="s">
        <v>1767</v>
      </c>
      <c r="F438" t="s">
        <v>1768</v>
      </c>
      <c r="G438" t="s">
        <v>1769</v>
      </c>
      <c r="H438" t="s">
        <v>1770</v>
      </c>
      <c r="I438">
        <v>15</v>
      </c>
      <c r="J438">
        <v>15</v>
      </c>
      <c r="K438">
        <v>0</v>
      </c>
      <c r="L438" t="s">
        <v>1771</v>
      </c>
      <c r="M438">
        <f>SUM(B438,C438)</f>
        <v>0</v>
      </c>
      <c r="N438" t="str">
        <f t="shared" si="12"/>
        <v>No</v>
      </c>
      <c r="O438">
        <f>COUNTIF(C:C,"&lt;0")</f>
        <v>0</v>
      </c>
      <c r="P438" t="e">
        <f>SUMIF(#REF!,"&gt;"&amp;AVERAGE(#REF!))</f>
        <v>#REF!</v>
      </c>
      <c r="Q438">
        <f t="shared" si="13"/>
        <v>27.565026697177728</v>
      </c>
      <c r="R438" t="str">
        <f>CONCATENATE("ID-",A438,"-",E438)</f>
        <v>ID-13724-Amsterdam - Paris</v>
      </c>
      <c r="S438">
        <f>INDEX(B:B,MATCH(A438,A:A,0))</f>
        <v>0</v>
      </c>
      <c r="T438" t="str">
        <f>IF(OR(B438&gt;0,C438&gt;0),"Acceptable","Check")</f>
        <v>Acceptable</v>
      </c>
      <c r="U438">
        <f>COUNTIF(D:D, "Military - U.S. Army")</f>
        <v>23</v>
      </c>
      <c r="V438">
        <f>AVERAGEIF(C:C,"Fort Myer, Virginia", I:I)</f>
        <v>2</v>
      </c>
      <c r="W438">
        <v>1</v>
      </c>
      <c r="X438" t="str">
        <f>IFERROR(VLOOKUP("FlightNumber", A:D, 4, FALSE), "Flight Not Found")</f>
        <v>Flight Not Found</v>
      </c>
      <c r="Y438" t="str" cm="1">
        <f t="array" ref="Y438">IF(AND(B:B &gt; TIME(6, 0, 0), B:B &lt;= TIME(18, 0, 0)), "Day", "Night")</f>
        <v>Night</v>
      </c>
      <c r="Z438">
        <f>COUNTIFS(D:D, "Military - U.S. Army", C:C, "Fort Myer, Virginia")</f>
        <v>1</v>
      </c>
    </row>
    <row r="439" spans="1:26" x14ac:dyDescent="0.2">
      <c r="A439">
        <v>13729</v>
      </c>
      <c r="C439" t="s">
        <v>1772</v>
      </c>
      <c r="D439" t="s">
        <v>1773</v>
      </c>
      <c r="E439" t="s">
        <v>1774</v>
      </c>
      <c r="F439" t="s">
        <v>1498</v>
      </c>
      <c r="G439" t="s">
        <v>1775</v>
      </c>
      <c r="H439" t="s">
        <v>1776</v>
      </c>
      <c r="I439">
        <v>9</v>
      </c>
      <c r="J439">
        <v>9</v>
      </c>
      <c r="K439">
        <v>0</v>
      </c>
      <c r="L439" t="s">
        <v>1777</v>
      </c>
      <c r="M439">
        <f>SUM(B439,C439)</f>
        <v>0</v>
      </c>
      <c r="N439" t="str">
        <f t="shared" si="12"/>
        <v>No</v>
      </c>
      <c r="O439">
        <f>COUNTIF(C:C,"&lt;0")</f>
        <v>0</v>
      </c>
      <c r="P439" t="e">
        <f>SUMIF(#REF!,"&gt;"&amp;AVERAGE(#REF!))</f>
        <v>#REF!</v>
      </c>
      <c r="Q439">
        <f t="shared" si="13"/>
        <v>27.565026697177728</v>
      </c>
      <c r="R439" t="str">
        <f>CONCATENATE("ID-",A439,"-",E439)</f>
        <v>ID-13729-Rome, Italy - Kartoum</v>
      </c>
      <c r="S439">
        <f>INDEX(B:B,MATCH(A439,A:A,0))</f>
        <v>0</v>
      </c>
      <c r="T439" t="str">
        <f>IF(OR(B439&gt;0,C439&gt;0),"Acceptable","Check")</f>
        <v>Acceptable</v>
      </c>
      <c r="U439">
        <f>COUNTIF(D:D, "Military - U.S. Army")</f>
        <v>23</v>
      </c>
      <c r="V439">
        <f>AVERAGEIF(C:C,"Fort Myer, Virginia", I:I)</f>
        <v>2</v>
      </c>
      <c r="W439">
        <v>1</v>
      </c>
      <c r="X439" t="str">
        <f>IFERROR(VLOOKUP("FlightNumber", A:D, 4, FALSE), "Flight Not Found")</f>
        <v>Flight Not Found</v>
      </c>
      <c r="Y439" t="str" cm="1">
        <f t="array" ref="Y439">IF(AND(B:B &gt; TIME(6, 0, 0), B:B &lt;= TIME(18, 0, 0)), "Day", "Night")</f>
        <v>Night</v>
      </c>
      <c r="Z439">
        <f>COUNTIFS(D:D, "Military - U.S. Army", C:C, "Fort Myer, Virginia")</f>
        <v>1</v>
      </c>
    </row>
    <row r="440" spans="1:26" x14ac:dyDescent="0.2">
      <c r="A440">
        <v>13730</v>
      </c>
      <c r="C440" t="s">
        <v>1778</v>
      </c>
      <c r="D440" t="s">
        <v>1088</v>
      </c>
      <c r="E440" t="s">
        <v>1779</v>
      </c>
      <c r="F440" t="s">
        <v>1780</v>
      </c>
      <c r="G440" t="s">
        <v>1781</v>
      </c>
      <c r="H440" t="s">
        <v>1782</v>
      </c>
      <c r="I440">
        <v>14</v>
      </c>
      <c r="J440">
        <v>14</v>
      </c>
      <c r="K440">
        <v>0</v>
      </c>
      <c r="L440" t="s">
        <v>1783</v>
      </c>
      <c r="M440">
        <f>SUM(B440,C440)</f>
        <v>0</v>
      </c>
      <c r="N440" t="str">
        <f t="shared" si="12"/>
        <v>No</v>
      </c>
      <c r="O440">
        <f>COUNTIF(C:C,"&lt;0")</f>
        <v>0</v>
      </c>
      <c r="P440" t="e">
        <f>SUMIF(#REF!,"&gt;"&amp;AVERAGE(#REF!))</f>
        <v>#REF!</v>
      </c>
      <c r="Q440">
        <f t="shared" si="13"/>
        <v>27.565026697177728</v>
      </c>
      <c r="R440" t="str">
        <f>CONCATENATE("ID-",A440,"-",E440)</f>
        <v>ID-13730-Santiago, Chili - Cristobal, Panama</v>
      </c>
      <c r="S440">
        <f>INDEX(B:B,MATCH(A440,A:A,0))</f>
        <v>0</v>
      </c>
      <c r="T440" t="str">
        <f>IF(OR(B440&gt;0,C440&gt;0),"Acceptable","Check")</f>
        <v>Acceptable</v>
      </c>
      <c r="U440">
        <f>COUNTIF(D:D, "Military - U.S. Army")</f>
        <v>23</v>
      </c>
      <c r="V440">
        <f>AVERAGEIF(C:C,"Fort Myer, Virginia", I:I)</f>
        <v>2</v>
      </c>
      <c r="W440">
        <v>9</v>
      </c>
      <c r="X440" t="str">
        <f>IFERROR(VLOOKUP("FlightNumber", A:D, 4, FALSE), "Flight Not Found")</f>
        <v>Flight Not Found</v>
      </c>
      <c r="Y440" t="str" cm="1">
        <f t="array" ref="Y440">IF(AND(B:B &gt; TIME(6, 0, 0), B:B &lt;= TIME(18, 0, 0)), "Day", "Night")</f>
        <v>Night</v>
      </c>
      <c r="Z440">
        <f>COUNTIFS(D:D, "Military - U.S. Army", C:C, "Fort Myer, Virginia")</f>
        <v>1</v>
      </c>
    </row>
    <row r="441" spans="1:26" x14ac:dyDescent="0.2">
      <c r="A441">
        <v>13735</v>
      </c>
      <c r="B441" t="s">
        <v>1784</v>
      </c>
      <c r="C441" t="s">
        <v>1785</v>
      </c>
      <c r="D441" t="s">
        <v>821</v>
      </c>
      <c r="E441" t="s">
        <v>1161</v>
      </c>
      <c r="F441" t="s">
        <v>1780</v>
      </c>
      <c r="I441">
        <v>11</v>
      </c>
      <c r="J441">
        <v>3</v>
      </c>
      <c r="K441">
        <v>0</v>
      </c>
      <c r="L441" t="s">
        <v>1786</v>
      </c>
      <c r="M441">
        <f>SUM(B441,C441)</f>
        <v>0</v>
      </c>
      <c r="N441" t="str">
        <f t="shared" si="12"/>
        <v>No</v>
      </c>
      <c r="O441">
        <f>COUNTIF(C:C,"&lt;0")</f>
        <v>0</v>
      </c>
      <c r="P441" t="e">
        <f>SUMIF(#REF!,"&gt;"&amp;AVERAGE(#REF!))</f>
        <v>#REF!</v>
      </c>
      <c r="Q441">
        <f t="shared" si="13"/>
        <v>27.565026697177728</v>
      </c>
      <c r="R441" t="str">
        <f>CONCATENATE("ID-",A441,"-",E441)</f>
        <v>ID-13735-Canton - Shanghi</v>
      </c>
      <c r="S441" t="str">
        <f>INDEX(B:B,MATCH(A441,A:A,0))</f>
        <v>10:50</v>
      </c>
      <c r="T441" t="str">
        <f>IF(OR(B441&gt;0,C441&gt;0),"Acceptable","Check")</f>
        <v>Acceptable</v>
      </c>
      <c r="U441">
        <f>COUNTIF(D:D, "Military - U.S. Army")</f>
        <v>23</v>
      </c>
      <c r="V441">
        <f>AVERAGEIF(C:C,"Fort Myer, Virginia", I:I)</f>
        <v>2</v>
      </c>
      <c r="W441">
        <v>34</v>
      </c>
      <c r="X441" t="str">
        <f>IFERROR(VLOOKUP("FlightNumber", A:D, 4, FALSE), "Flight Not Found")</f>
        <v>Flight Not Found</v>
      </c>
      <c r="Y441" t="str" cm="1">
        <f t="array" ref="Y441">IF(AND(B:B &gt; TIME(6, 0, 0), B:B &lt;= TIME(18, 0, 0)), "Day", "Night")</f>
        <v>Night</v>
      </c>
      <c r="Z441">
        <f>COUNTIFS(D:D, "Military - U.S. Army", C:C, "Fort Myer, Virginia")</f>
        <v>1</v>
      </c>
    </row>
    <row r="442" spans="1:26" x14ac:dyDescent="0.2">
      <c r="A442">
        <v>13737</v>
      </c>
      <c r="B442" t="s">
        <v>1487</v>
      </c>
      <c r="C442" t="s">
        <v>1787</v>
      </c>
      <c r="D442" t="s">
        <v>1681</v>
      </c>
      <c r="E442" t="s">
        <v>1788</v>
      </c>
      <c r="F442" t="s">
        <v>1424</v>
      </c>
      <c r="G442" t="s">
        <v>1789</v>
      </c>
      <c r="H442" t="s">
        <v>1790</v>
      </c>
      <c r="I442">
        <v>9</v>
      </c>
      <c r="J442">
        <v>4</v>
      </c>
      <c r="K442">
        <v>0</v>
      </c>
      <c r="L442" t="s">
        <v>1791</v>
      </c>
      <c r="M442">
        <f>SUM(B442,C442)</f>
        <v>0</v>
      </c>
      <c r="N442" t="str">
        <f t="shared" si="12"/>
        <v>No</v>
      </c>
      <c r="O442">
        <f>COUNTIF(C:C,"&lt;0")</f>
        <v>0</v>
      </c>
      <c r="P442" t="e">
        <f>SUMIF(#REF!,"&gt;"&amp;AVERAGE(#REF!))</f>
        <v>#REF!</v>
      </c>
      <c r="Q442">
        <f t="shared" si="13"/>
        <v>27.565026697177728</v>
      </c>
      <c r="R442" t="str">
        <f>CONCATENATE("ID-",A442,"-",E442)</f>
        <v>ID-13737-Chicago - Daytona</v>
      </c>
      <c r="S442" t="str">
        <f>INDEX(B:B,MATCH(A442,A:A,0))</f>
        <v>04:40</v>
      </c>
      <c r="T442" t="str">
        <f>IF(OR(B442&gt;0,C442&gt;0),"Acceptable","Check")</f>
        <v>Acceptable</v>
      </c>
      <c r="U442">
        <f>COUNTIF(D:D, "Military - U.S. Army")</f>
        <v>23</v>
      </c>
      <c r="V442">
        <f>AVERAGEIF(C:C,"Fort Myer, Virginia", I:I)</f>
        <v>2</v>
      </c>
      <c r="W442">
        <v>2</v>
      </c>
      <c r="X442" t="str">
        <f>IFERROR(VLOOKUP("FlightNumber", A:D, 4, FALSE), "Flight Not Found")</f>
        <v>Flight Not Found</v>
      </c>
      <c r="Y442" t="str" cm="1">
        <f t="array" ref="Y442">IF(AND(B:B &gt; TIME(6, 0, 0), B:B &lt;= TIME(18, 0, 0)), "Day", "Night")</f>
        <v>Night</v>
      </c>
      <c r="Z442">
        <f>COUNTIFS(D:D, "Military - U.S. Army", C:C, "Fort Myer, Virginia")</f>
        <v>1</v>
      </c>
    </row>
    <row r="443" spans="1:26" x14ac:dyDescent="0.2">
      <c r="A443">
        <v>13750</v>
      </c>
      <c r="C443" t="s">
        <v>1792</v>
      </c>
      <c r="D443" t="s">
        <v>1088</v>
      </c>
      <c r="E443" t="s">
        <v>1793</v>
      </c>
      <c r="F443" t="s">
        <v>1424</v>
      </c>
      <c r="G443" t="s">
        <v>1794</v>
      </c>
      <c r="I443">
        <v>3</v>
      </c>
      <c r="J443">
        <v>3</v>
      </c>
      <c r="K443">
        <v>0</v>
      </c>
      <c r="L443" t="s">
        <v>1795</v>
      </c>
      <c r="M443">
        <f>SUM(B443,C443)</f>
        <v>0</v>
      </c>
      <c r="N443" t="str">
        <f t="shared" si="12"/>
        <v>No</v>
      </c>
      <c r="O443">
        <f>COUNTIF(C:C,"&lt;0")</f>
        <v>0</v>
      </c>
      <c r="P443" t="e">
        <f>SUMIF(#REF!,"&gt;"&amp;AVERAGE(#REF!))</f>
        <v>#REF!</v>
      </c>
      <c r="Q443">
        <f t="shared" si="13"/>
        <v>27.565026697177728</v>
      </c>
      <c r="R443" t="str">
        <f>CONCATENATE("ID-",A443,"-",E443)</f>
        <v>ID-13750-Mendosa - Cordoba</v>
      </c>
      <c r="S443">
        <f>INDEX(B:B,MATCH(A443,A:A,0))</f>
        <v>0</v>
      </c>
      <c r="T443" t="str">
        <f>IF(OR(B443&gt;0,C443&gt;0),"Acceptable","Check")</f>
        <v>Acceptable</v>
      </c>
      <c r="U443">
        <f>COUNTIF(D:D, "Military - U.S. Army")</f>
        <v>23</v>
      </c>
      <c r="V443">
        <f>AVERAGEIF(C:C,"Fort Myer, Virginia", I:I)</f>
        <v>2</v>
      </c>
      <c r="W443">
        <v>9</v>
      </c>
      <c r="X443" t="str">
        <f>IFERROR(VLOOKUP("FlightNumber", A:D, 4, FALSE), "Flight Not Found")</f>
        <v>Flight Not Found</v>
      </c>
      <c r="Y443" t="str" cm="1">
        <f t="array" ref="Y443">IF(AND(B:B &gt; TIME(6, 0, 0), B:B &lt;= TIME(18, 0, 0)), "Day", "Night")</f>
        <v>Night</v>
      </c>
      <c r="Z443">
        <f>COUNTIFS(D:D, "Military - U.S. Army", C:C, "Fort Myer, Virginia")</f>
        <v>1</v>
      </c>
    </row>
    <row r="444" spans="1:26" x14ac:dyDescent="0.2">
      <c r="A444">
        <v>13754</v>
      </c>
      <c r="C444" t="s">
        <v>1065</v>
      </c>
      <c r="D444" t="s">
        <v>1066</v>
      </c>
      <c r="F444" t="s">
        <v>1796</v>
      </c>
      <c r="G444" t="s">
        <v>1797</v>
      </c>
      <c r="I444">
        <v>2</v>
      </c>
      <c r="J444">
        <v>1</v>
      </c>
      <c r="K444">
        <v>0</v>
      </c>
      <c r="M444">
        <f>SUM(B444,C444)</f>
        <v>0</v>
      </c>
      <c r="N444" t="str">
        <f t="shared" si="12"/>
        <v>No</v>
      </c>
      <c r="O444">
        <f>COUNTIF(C:C,"&lt;0")</f>
        <v>0</v>
      </c>
      <c r="P444" t="e">
        <f>SUMIF(#REF!,"&gt;"&amp;AVERAGE(#REF!))</f>
        <v>#REF!</v>
      </c>
      <c r="Q444">
        <f t="shared" si="13"/>
        <v>27.565026697177728</v>
      </c>
      <c r="R444" t="str">
        <f>CONCATENATE("ID-",A444,"-",E444)</f>
        <v>ID-13754-</v>
      </c>
      <c r="S444">
        <f>INDEX(B:B,MATCH(A444,A:A,0))</f>
        <v>0</v>
      </c>
      <c r="T444" t="str">
        <f>IF(OR(B444&gt;0,C444&gt;0),"Acceptable","Check")</f>
        <v>Acceptable</v>
      </c>
      <c r="U444">
        <f>COUNTIF(D:D, "Military - U.S. Army")</f>
        <v>23</v>
      </c>
      <c r="V444">
        <f>AVERAGEIF(C:C,"Fort Myer, Virginia", I:I)</f>
        <v>2</v>
      </c>
      <c r="W444">
        <v>4</v>
      </c>
      <c r="X444" t="str">
        <f>IFERROR(VLOOKUP("FlightNumber", A:D, 4, FALSE), "Flight Not Found")</f>
        <v>Flight Not Found</v>
      </c>
      <c r="Y444" t="str" cm="1">
        <f t="array" ref="Y444">IF(AND(B:B &gt; TIME(6, 0, 0), B:B &lt;= TIME(18, 0, 0)), "Day", "Night")</f>
        <v>Night</v>
      </c>
      <c r="Z444">
        <f>COUNTIFS(D:D, "Military - U.S. Army", C:C, "Fort Myer, Virginia")</f>
        <v>1</v>
      </c>
    </row>
    <row r="445" spans="1:26" x14ac:dyDescent="0.2">
      <c r="A445">
        <v>13962</v>
      </c>
      <c r="C445" t="s">
        <v>1798</v>
      </c>
      <c r="D445" t="s">
        <v>1150</v>
      </c>
      <c r="F445" t="s">
        <v>1799</v>
      </c>
      <c r="G445" t="s">
        <v>1800</v>
      </c>
      <c r="H445" t="s">
        <v>1801</v>
      </c>
      <c r="I445">
        <v>8</v>
      </c>
      <c r="J445">
        <v>8</v>
      </c>
      <c r="K445">
        <v>0</v>
      </c>
      <c r="L445" t="s">
        <v>1802</v>
      </c>
      <c r="M445">
        <f>SUM(B445,C445)</f>
        <v>0</v>
      </c>
      <c r="N445" t="str">
        <f t="shared" si="12"/>
        <v>No</v>
      </c>
      <c r="O445">
        <f>COUNTIF(C:C,"&lt;0")</f>
        <v>0</v>
      </c>
      <c r="P445" t="e">
        <f>SUMIF(#REF!,"&gt;"&amp;AVERAGE(#REF!))</f>
        <v>#REF!</v>
      </c>
      <c r="Q445">
        <f t="shared" si="13"/>
        <v>27.565026697177728</v>
      </c>
      <c r="R445" t="str">
        <f>CONCATENATE("ID-",A445,"-",E445)</f>
        <v>ID-13962-</v>
      </c>
      <c r="S445">
        <f>INDEX(B:B,MATCH(A445,A:A,0))</f>
        <v>0</v>
      </c>
      <c r="T445" t="str">
        <f>IF(OR(B445&gt;0,C445&gt;0),"Acceptable","Check")</f>
        <v>Acceptable</v>
      </c>
      <c r="U445">
        <f>COUNTIF(D:D, "Military - U.S. Army")</f>
        <v>23</v>
      </c>
      <c r="V445">
        <f>AVERAGEIF(C:C,"Fort Myer, Virginia", I:I)</f>
        <v>2</v>
      </c>
      <c r="W445">
        <v>5</v>
      </c>
      <c r="X445" t="str">
        <f>IFERROR(VLOOKUP("FlightNumber", A:D, 4, FALSE), "Flight Not Found")</f>
        <v>Flight Not Found</v>
      </c>
      <c r="Y445" t="str" cm="1">
        <f t="array" ref="Y445">IF(AND(B:B &gt; TIME(6, 0, 0), B:B &lt;= TIME(18, 0, 0)), "Day", "Night")</f>
        <v>Night</v>
      </c>
      <c r="Z445">
        <f>COUNTIFS(D:D, "Military - U.S. Army", C:C, "Fort Myer, Virginia")</f>
        <v>1</v>
      </c>
    </row>
    <row r="446" spans="1:26" x14ac:dyDescent="0.2">
      <c r="A446">
        <v>13789</v>
      </c>
      <c r="C446" t="s">
        <v>1803</v>
      </c>
      <c r="D446" t="s">
        <v>298</v>
      </c>
      <c r="E446" t="s">
        <v>1804</v>
      </c>
      <c r="F446" t="s">
        <v>1805</v>
      </c>
      <c r="G446" t="s">
        <v>1806</v>
      </c>
      <c r="I446">
        <v>14</v>
      </c>
      <c r="J446">
        <v>2</v>
      </c>
      <c r="K446">
        <v>0</v>
      </c>
      <c r="L446" t="s">
        <v>1807</v>
      </c>
      <c r="M446">
        <f>SUM(B446,C446)</f>
        <v>0</v>
      </c>
      <c r="N446" t="str">
        <f t="shared" si="12"/>
        <v>No</v>
      </c>
      <c r="O446">
        <f>COUNTIF(C:C,"&lt;0")</f>
        <v>0</v>
      </c>
      <c r="P446" t="e">
        <f>SUMIF(#REF!,"&gt;"&amp;AVERAGE(#REF!))</f>
        <v>#REF!</v>
      </c>
      <c r="Q446">
        <f t="shared" si="13"/>
        <v>27.565026697177728</v>
      </c>
      <c r="R446" t="str">
        <f>CONCATENATE("ID-",A446,"-",E446)</f>
        <v>ID-13789-Alexandria, Egypt  - Athens, Greece</v>
      </c>
      <c r="S446">
        <f>INDEX(B:B,MATCH(A446,A:A,0))</f>
        <v>0</v>
      </c>
      <c r="T446" t="str">
        <f>IF(OR(B446&gt;0,C446&gt;0),"Acceptable","Check")</f>
        <v>Acceptable</v>
      </c>
      <c r="U446">
        <f>COUNTIF(D:D, "Military - U.S. Army")</f>
        <v>23</v>
      </c>
      <c r="V446">
        <f>AVERAGEIF(C:C,"Fort Myer, Virginia", I:I)</f>
        <v>2</v>
      </c>
      <c r="W446">
        <v>1</v>
      </c>
      <c r="X446" t="str">
        <f>IFERROR(VLOOKUP("FlightNumber", A:D, 4, FALSE), "Flight Not Found")</f>
        <v>Flight Not Found</v>
      </c>
      <c r="Y446" t="str" cm="1">
        <f t="array" ref="Y446">IF(AND(B:B &gt; TIME(6, 0, 0), B:B &lt;= TIME(18, 0, 0)), "Day", "Night")</f>
        <v>Night</v>
      </c>
      <c r="Z446">
        <f>COUNTIFS(D:D, "Military - U.S. Army", C:C, "Fort Myer, Virginia")</f>
        <v>1</v>
      </c>
    </row>
    <row r="447" spans="1:26" x14ac:dyDescent="0.2">
      <c r="A447">
        <v>13794</v>
      </c>
      <c r="C447" t="s">
        <v>1808</v>
      </c>
      <c r="D447" t="s">
        <v>283</v>
      </c>
      <c r="F447" t="s">
        <v>1809</v>
      </c>
      <c r="G447" t="s">
        <v>1810</v>
      </c>
      <c r="I447">
        <v>5</v>
      </c>
      <c r="J447">
        <v>4</v>
      </c>
      <c r="K447">
        <v>0</v>
      </c>
      <c r="L447" t="s">
        <v>1811</v>
      </c>
      <c r="M447">
        <f>SUM(B447,C447)</f>
        <v>0</v>
      </c>
      <c r="N447" t="str">
        <f t="shared" si="12"/>
        <v>No</v>
      </c>
      <c r="O447">
        <f>COUNTIF(C:C,"&lt;0")</f>
        <v>0</v>
      </c>
      <c r="P447" t="e">
        <f>SUMIF(#REF!,"&gt;"&amp;AVERAGE(#REF!))</f>
        <v>#REF!</v>
      </c>
      <c r="Q447">
        <f t="shared" si="13"/>
        <v>27.565026697177728</v>
      </c>
      <c r="R447" t="str">
        <f>CONCATENATE("ID-",A447,"-",E447)</f>
        <v>ID-13794-</v>
      </c>
      <c r="S447">
        <f>INDEX(B:B,MATCH(A447,A:A,0))</f>
        <v>0</v>
      </c>
      <c r="T447" t="str">
        <f>IF(OR(B447&gt;0,C447&gt;0),"Acceptable","Check")</f>
        <v>Acceptable</v>
      </c>
      <c r="U447">
        <f>COUNTIF(D:D, "Military - U.S. Army")</f>
        <v>23</v>
      </c>
      <c r="V447">
        <f>AVERAGEIF(C:C,"Fort Myer, Virginia", I:I)</f>
        <v>2</v>
      </c>
      <c r="W447">
        <v>1</v>
      </c>
      <c r="X447" t="str">
        <f>IFERROR(VLOOKUP("FlightNumber", A:D, 4, FALSE), "Flight Not Found")</f>
        <v>Flight Not Found</v>
      </c>
      <c r="Y447" t="str" cm="1">
        <f t="array" ref="Y447">IF(AND(B:B &gt; TIME(6, 0, 0), B:B &lt;= TIME(18, 0, 0)), "Day", "Night")</f>
        <v>Night</v>
      </c>
      <c r="Z447">
        <f>COUNTIFS(D:D, "Military - U.S. Army", C:C, "Fort Myer, Virginia")</f>
        <v>1</v>
      </c>
    </row>
    <row r="448" spans="1:26" x14ac:dyDescent="0.2">
      <c r="A448">
        <v>13805</v>
      </c>
      <c r="B448" t="s">
        <v>1142</v>
      </c>
      <c r="C448" t="s">
        <v>1812</v>
      </c>
      <c r="D448" t="s">
        <v>1144</v>
      </c>
      <c r="E448" t="s">
        <v>1813</v>
      </c>
      <c r="F448" t="s">
        <v>1809</v>
      </c>
      <c r="G448" t="s">
        <v>1814</v>
      </c>
      <c r="H448" t="s">
        <v>1815</v>
      </c>
      <c r="I448">
        <v>19</v>
      </c>
      <c r="J448">
        <v>19</v>
      </c>
      <c r="K448">
        <v>0</v>
      </c>
      <c r="L448" t="s">
        <v>1816</v>
      </c>
      <c r="M448">
        <f>SUM(B448,C448)</f>
        <v>0</v>
      </c>
      <c r="N448" t="str">
        <f t="shared" si="12"/>
        <v>No</v>
      </c>
      <c r="O448">
        <f>COUNTIF(C:C,"&lt;0")</f>
        <v>0</v>
      </c>
      <c r="P448" t="e">
        <f>SUMIF(#REF!,"&gt;"&amp;AVERAGE(#REF!))</f>
        <v>#REF!</v>
      </c>
      <c r="Q448">
        <f t="shared" si="13"/>
        <v>27.565026697177728</v>
      </c>
      <c r="R448" t="str">
        <f>CONCATENATE("ID-",A448,"-",E448)</f>
        <v>ID-13805-Cheyenne - Salt Lake City</v>
      </c>
      <c r="S448" t="str">
        <f>INDEX(B:B,MATCH(A448,A:A,0))</f>
        <v>21:00</v>
      </c>
      <c r="T448" t="str">
        <f>IF(OR(B448&gt;0,C448&gt;0),"Acceptable","Check")</f>
        <v>Acceptable</v>
      </c>
      <c r="U448">
        <f>COUNTIF(D:D, "Military - U.S. Army")</f>
        <v>23</v>
      </c>
      <c r="V448">
        <f>AVERAGEIF(C:C,"Fort Myer, Virginia", I:I)</f>
        <v>2</v>
      </c>
      <c r="W448">
        <v>1</v>
      </c>
      <c r="X448" t="str">
        <f>IFERROR(VLOOKUP("FlightNumber", A:D, 4, FALSE), "Flight Not Found")</f>
        <v>Flight Not Found</v>
      </c>
      <c r="Y448" t="str" cm="1">
        <f t="array" ref="Y448">IF(AND(B:B &gt; TIME(6, 0, 0), B:B &lt;= TIME(18, 0, 0)), "Day", "Night")</f>
        <v>Night</v>
      </c>
      <c r="Z448">
        <f>COUNTIFS(D:D, "Military - U.S. Army", C:C, "Fort Myer, Virginia")</f>
        <v>1</v>
      </c>
    </row>
    <row r="449" spans="1:26" x14ac:dyDescent="0.2">
      <c r="A449">
        <v>13831</v>
      </c>
      <c r="C449" t="s">
        <v>1817</v>
      </c>
      <c r="D449" t="s">
        <v>347</v>
      </c>
      <c r="E449" t="s">
        <v>1818</v>
      </c>
      <c r="F449" t="s">
        <v>1819</v>
      </c>
      <c r="G449" t="s">
        <v>1820</v>
      </c>
      <c r="H449" t="s">
        <v>1821</v>
      </c>
      <c r="I449">
        <v>12</v>
      </c>
      <c r="J449">
        <v>10</v>
      </c>
      <c r="K449">
        <v>0</v>
      </c>
      <c r="L449" t="s">
        <v>1822</v>
      </c>
      <c r="M449">
        <f>SUM(B449,C449)</f>
        <v>0</v>
      </c>
      <c r="N449" t="str">
        <f t="shared" si="12"/>
        <v>No</v>
      </c>
      <c r="O449">
        <f>COUNTIF(C:C,"&lt;0")</f>
        <v>0</v>
      </c>
      <c r="P449" t="e">
        <f>SUMIF(#REF!,"&gt;"&amp;AVERAGE(#REF!))</f>
        <v>#REF!</v>
      </c>
      <c r="Q449">
        <f t="shared" si="13"/>
        <v>27.565026697177728</v>
      </c>
      <c r="R449" t="str">
        <f>CONCATENATE("ID-",A449,"-",E449)</f>
        <v>ID-13831-Berlin - Mannheim</v>
      </c>
      <c r="S449">
        <f>INDEX(B:B,MATCH(A449,A:A,0))</f>
        <v>0</v>
      </c>
      <c r="T449" t="str">
        <f>IF(OR(B449&gt;0,C449&gt;0),"Acceptable","Check")</f>
        <v>Acceptable</v>
      </c>
      <c r="U449">
        <f>COUNTIF(D:D, "Military - U.S. Army")</f>
        <v>23</v>
      </c>
      <c r="V449">
        <f>AVERAGEIF(C:C,"Fort Myer, Virginia", I:I)</f>
        <v>2</v>
      </c>
      <c r="W449">
        <v>1</v>
      </c>
      <c r="X449" t="str">
        <f>IFERROR(VLOOKUP("FlightNumber", A:D, 4, FALSE), "Flight Not Found")</f>
        <v>Flight Not Found</v>
      </c>
      <c r="Y449" t="str" cm="1">
        <f t="array" ref="Y449">IF(AND(B:B &gt; TIME(6, 0, 0), B:B &lt;= TIME(18, 0, 0)), "Day", "Night")</f>
        <v>Night</v>
      </c>
      <c r="Z449">
        <f>COUNTIFS(D:D, "Military - U.S. Army", C:C, "Fort Myer, Virginia")</f>
        <v>1</v>
      </c>
    </row>
    <row r="450" spans="1:26" x14ac:dyDescent="0.2">
      <c r="A450">
        <v>13835</v>
      </c>
      <c r="C450" t="s">
        <v>1823</v>
      </c>
      <c r="D450" t="s">
        <v>772</v>
      </c>
      <c r="E450" t="s">
        <v>1824</v>
      </c>
      <c r="F450" t="s">
        <v>1339</v>
      </c>
      <c r="G450" t="s">
        <v>1825</v>
      </c>
      <c r="H450" t="s">
        <v>1826</v>
      </c>
      <c r="I450">
        <v>11</v>
      </c>
      <c r="J450">
        <v>11</v>
      </c>
      <c r="K450">
        <v>0</v>
      </c>
      <c r="M450">
        <f>SUM(B450,C450)</f>
        <v>0</v>
      </c>
      <c r="N450" t="str">
        <f t="shared" ref="N450:N513" si="14">IF(E450="good","Yes","No")</f>
        <v>No</v>
      </c>
      <c r="O450">
        <f>COUNTIF(C:C,"&lt;0")</f>
        <v>0</v>
      </c>
      <c r="P450" t="e">
        <f>SUMIF(#REF!,"&gt;"&amp;AVERAGE(#REF!))</f>
        <v>#REF!</v>
      </c>
      <c r="Q450">
        <f t="shared" si="13"/>
        <v>27.565026697177728</v>
      </c>
      <c r="R450" t="str">
        <f>CONCATENATE("ID-",A450,"-",E450)</f>
        <v>ID-13835-Cologne - Brussels - London</v>
      </c>
      <c r="S450">
        <f>INDEX(B:B,MATCH(A450,A:A,0))</f>
        <v>0</v>
      </c>
      <c r="T450" t="str">
        <f>IF(OR(B450&gt;0,C450&gt;0),"Acceptable","Check")</f>
        <v>Acceptable</v>
      </c>
      <c r="U450">
        <f>COUNTIF(D:D, "Military - U.S. Army")</f>
        <v>23</v>
      </c>
      <c r="V450">
        <f>AVERAGEIF(C:C,"Fort Myer, Virginia", I:I)</f>
        <v>2</v>
      </c>
      <c r="W450">
        <v>1</v>
      </c>
      <c r="X450" t="str">
        <f>IFERROR(VLOOKUP("FlightNumber", A:D, 4, FALSE), "Flight Not Found")</f>
        <v>Flight Not Found</v>
      </c>
      <c r="Y450" t="str" cm="1">
        <f t="array" ref="Y450">IF(AND(B:B &gt; TIME(6, 0, 0), B:B &lt;= TIME(18, 0, 0)), "Day", "Night")</f>
        <v>Night</v>
      </c>
      <c r="Z450">
        <f>COUNTIFS(D:D, "Military - U.S. Army", C:C, "Fort Myer, Virginia")</f>
        <v>1</v>
      </c>
    </row>
    <row r="451" spans="1:26" x14ac:dyDescent="0.2">
      <c r="A451">
        <v>13845</v>
      </c>
      <c r="C451" t="s">
        <v>1827</v>
      </c>
      <c r="D451" t="s">
        <v>347</v>
      </c>
      <c r="F451" t="s">
        <v>1522</v>
      </c>
      <c r="G451" t="s">
        <v>1828</v>
      </c>
      <c r="I451">
        <v>3</v>
      </c>
      <c r="J451">
        <v>3</v>
      </c>
      <c r="K451">
        <v>0</v>
      </c>
      <c r="M451">
        <f>SUM(B451,C451)</f>
        <v>0</v>
      </c>
      <c r="N451" t="str">
        <f t="shared" si="14"/>
        <v>No</v>
      </c>
      <c r="O451">
        <f>COUNTIF(C:C,"&lt;0")</f>
        <v>0</v>
      </c>
      <c r="P451" t="e">
        <f>SUMIF(#REF!,"&gt;"&amp;AVERAGE(#REF!))</f>
        <v>#REF!</v>
      </c>
      <c r="Q451">
        <f t="shared" ref="Q451:Q514" si="15">AVERAGEIF(I:I,"&gt;0")</f>
        <v>27.565026697177728</v>
      </c>
      <c r="R451" t="str">
        <f>CONCATENATE("ID-",A451,"-",E451)</f>
        <v>ID-13845-</v>
      </c>
      <c r="S451">
        <f>INDEX(B:B,MATCH(A451,A:A,0))</f>
        <v>0</v>
      </c>
      <c r="T451" t="str">
        <f>IF(OR(B451&gt;0,C451&gt;0),"Acceptable","Check")</f>
        <v>Acceptable</v>
      </c>
      <c r="U451">
        <f>COUNTIF(D:D, "Military - U.S. Army")</f>
        <v>23</v>
      </c>
      <c r="V451">
        <f>AVERAGEIF(C:C,"Fort Myer, Virginia", I:I)</f>
        <v>2</v>
      </c>
      <c r="W451">
        <v>11</v>
      </c>
      <c r="X451" t="str">
        <f>IFERROR(VLOOKUP("FlightNumber", A:D, 4, FALSE), "Flight Not Found")</f>
        <v>Flight Not Found</v>
      </c>
      <c r="Y451" t="str" cm="1">
        <f t="array" ref="Y451">IF(AND(B:B &gt; TIME(6, 0, 0), B:B &lt;= TIME(18, 0, 0)), "Day", "Night")</f>
        <v>Night</v>
      </c>
      <c r="Z451">
        <f>COUNTIFS(D:D, "Military - U.S. Army", C:C, "Fort Myer, Virginia")</f>
        <v>1</v>
      </c>
    </row>
    <row r="452" spans="1:26" x14ac:dyDescent="0.2">
      <c r="A452">
        <v>13854</v>
      </c>
      <c r="B452" t="s">
        <v>874</v>
      </c>
      <c r="C452" t="s">
        <v>1829</v>
      </c>
      <c r="D452" t="s">
        <v>298</v>
      </c>
      <c r="E452" t="s">
        <v>1830</v>
      </c>
      <c r="F452" t="s">
        <v>1805</v>
      </c>
      <c r="G452" t="s">
        <v>1831</v>
      </c>
      <c r="I452">
        <v>19</v>
      </c>
      <c r="J452">
        <v>2</v>
      </c>
      <c r="K452">
        <v>0</v>
      </c>
      <c r="L452" t="s">
        <v>1832</v>
      </c>
      <c r="M452">
        <f>SUM(B452,C452)</f>
        <v>0</v>
      </c>
      <c r="N452" t="str">
        <f t="shared" si="14"/>
        <v>No</v>
      </c>
      <c r="O452">
        <f>COUNTIF(C:C,"&lt;0")</f>
        <v>0</v>
      </c>
      <c r="P452" t="e">
        <f>SUMIF(#REF!,"&gt;"&amp;AVERAGE(#REF!))</f>
        <v>#REF!</v>
      </c>
      <c r="Q452">
        <f t="shared" si="15"/>
        <v>27.565026697177728</v>
      </c>
      <c r="R452" t="str">
        <f>CONCATENATE("ID-",A452,"-",E452)</f>
        <v>ID-13854-India - London</v>
      </c>
      <c r="S452" t="str">
        <f>INDEX(B:B,MATCH(A452,A:A,0))</f>
        <v>09:00</v>
      </c>
      <c r="T452" t="str">
        <f>IF(OR(B452&gt;0,C452&gt;0),"Acceptable","Check")</f>
        <v>Acceptable</v>
      </c>
      <c r="U452">
        <f>COUNTIF(D:D, "Military - U.S. Army")</f>
        <v>23</v>
      </c>
      <c r="V452">
        <f>AVERAGEIF(C:C,"Fort Myer, Virginia", I:I)</f>
        <v>2</v>
      </c>
      <c r="W452">
        <v>1</v>
      </c>
      <c r="X452" t="str">
        <f>IFERROR(VLOOKUP("FlightNumber", A:D, 4, FALSE), "Flight Not Found")</f>
        <v>Flight Not Found</v>
      </c>
      <c r="Y452" t="str" cm="1">
        <f t="array" ref="Y452">IF(AND(B:B &gt; TIME(6, 0, 0), B:B &lt;= TIME(18, 0, 0)), "Day", "Night")</f>
        <v>Night</v>
      </c>
      <c r="Z452">
        <f>COUNTIFS(D:D, "Military - U.S. Army", C:C, "Fort Myer, Virginia")</f>
        <v>1</v>
      </c>
    </row>
    <row r="453" spans="1:26" x14ac:dyDescent="0.2">
      <c r="A453">
        <v>13857</v>
      </c>
      <c r="C453" t="s">
        <v>1833</v>
      </c>
      <c r="D453" t="s">
        <v>1150</v>
      </c>
      <c r="F453" t="s">
        <v>1834</v>
      </c>
      <c r="G453" t="s">
        <v>1835</v>
      </c>
      <c r="H453" t="s">
        <v>1836</v>
      </c>
      <c r="I453">
        <v>7</v>
      </c>
      <c r="J453">
        <v>2</v>
      </c>
      <c r="K453">
        <v>0</v>
      </c>
      <c r="L453" t="s">
        <v>1837</v>
      </c>
      <c r="M453">
        <f>SUM(B453,C453)</f>
        <v>0</v>
      </c>
      <c r="N453" t="str">
        <f t="shared" si="14"/>
        <v>No</v>
      </c>
      <c r="O453">
        <f>COUNTIF(C:C,"&lt;0")</f>
        <v>0</v>
      </c>
      <c r="P453" t="e">
        <f>SUMIF(#REF!,"&gt;"&amp;AVERAGE(#REF!))</f>
        <v>#REF!</v>
      </c>
      <c r="Q453">
        <f t="shared" si="15"/>
        <v>27.565026697177728</v>
      </c>
      <c r="R453" t="str">
        <f>CONCATENATE("ID-",A453,"-",E453)</f>
        <v>ID-13857-</v>
      </c>
      <c r="S453">
        <f>INDEX(B:B,MATCH(A453,A:A,0))</f>
        <v>0</v>
      </c>
      <c r="T453" t="str">
        <f>IF(OR(B453&gt;0,C453&gt;0),"Acceptable","Check")</f>
        <v>Acceptable</v>
      </c>
      <c r="U453">
        <f>COUNTIF(D:D, "Military - U.S. Army")</f>
        <v>23</v>
      </c>
      <c r="V453">
        <f>AVERAGEIF(C:C,"Fort Myer, Virginia", I:I)</f>
        <v>2</v>
      </c>
      <c r="W453">
        <v>1</v>
      </c>
      <c r="X453" t="str">
        <f>IFERROR(VLOOKUP("FlightNumber", A:D, 4, FALSE), "Flight Not Found")</f>
        <v>Flight Not Found</v>
      </c>
      <c r="Y453" t="str" cm="1">
        <f t="array" ref="Y453">IF(AND(B:B &gt; TIME(6, 0, 0), B:B &lt;= TIME(18, 0, 0)), "Day", "Night")</f>
        <v>Night</v>
      </c>
      <c r="Z453">
        <f>COUNTIFS(D:D, "Military - U.S. Army", C:C, "Fort Myer, Virginia")</f>
        <v>1</v>
      </c>
    </row>
    <row r="454" spans="1:26" x14ac:dyDescent="0.2">
      <c r="A454">
        <v>13873</v>
      </c>
      <c r="B454" t="s">
        <v>729</v>
      </c>
      <c r="C454" t="s">
        <v>1838</v>
      </c>
      <c r="D454" t="s">
        <v>1150</v>
      </c>
      <c r="E454" t="s">
        <v>1839</v>
      </c>
      <c r="F454" t="s">
        <v>1840</v>
      </c>
      <c r="G454" t="s">
        <v>1841</v>
      </c>
      <c r="H454" t="s">
        <v>1842</v>
      </c>
      <c r="I454">
        <v>3</v>
      </c>
      <c r="J454">
        <v>3</v>
      </c>
      <c r="K454">
        <v>0</v>
      </c>
      <c r="L454" t="s">
        <v>1843</v>
      </c>
      <c r="M454">
        <f>SUM(B454,C454)</f>
        <v>0</v>
      </c>
      <c r="N454" t="str">
        <f t="shared" si="14"/>
        <v>No</v>
      </c>
      <c r="O454">
        <f>COUNTIF(C:C,"&lt;0")</f>
        <v>0</v>
      </c>
      <c r="P454" t="e">
        <f>SUMIF(#REF!,"&gt;"&amp;AVERAGE(#REF!))</f>
        <v>#REF!</v>
      </c>
      <c r="Q454">
        <f t="shared" si="15"/>
        <v>27.565026697177728</v>
      </c>
      <c r="R454" t="str">
        <f>CONCATENATE("ID-",A454,"-",E454)</f>
        <v>ID-13873-Bucharest - Vienna - Prague - Paris</v>
      </c>
      <c r="S454" t="str">
        <f>INDEX(B:B,MATCH(A454,A:A,0))</f>
        <v>17:30</v>
      </c>
      <c r="T454" t="str">
        <f>IF(OR(B454&gt;0,C454&gt;0),"Acceptable","Check")</f>
        <v>Acceptable</v>
      </c>
      <c r="U454">
        <f>COUNTIF(D:D, "Military - U.S. Army")</f>
        <v>23</v>
      </c>
      <c r="V454">
        <f>AVERAGEIF(C:C,"Fort Myer, Virginia", I:I)</f>
        <v>2</v>
      </c>
      <c r="W454">
        <v>6</v>
      </c>
      <c r="X454" t="str">
        <f>IFERROR(VLOOKUP("FlightNumber", A:D, 4, FALSE), "Flight Not Found")</f>
        <v>Flight Not Found</v>
      </c>
      <c r="Y454" t="str" cm="1">
        <f t="array" ref="Y454">IF(AND(B:B &gt; TIME(6, 0, 0), B:B &lt;= TIME(18, 0, 0)), "Day", "Night")</f>
        <v>Night</v>
      </c>
      <c r="Z454">
        <f>COUNTIFS(D:D, "Military - U.S. Army", C:C, "Fort Myer, Virginia")</f>
        <v>1</v>
      </c>
    </row>
    <row r="455" spans="1:26" x14ac:dyDescent="0.2">
      <c r="A455">
        <v>13884</v>
      </c>
      <c r="C455" t="s">
        <v>474</v>
      </c>
      <c r="D455" t="s">
        <v>347</v>
      </c>
      <c r="E455" t="s">
        <v>1844</v>
      </c>
      <c r="F455" t="s">
        <v>1339</v>
      </c>
      <c r="G455" t="s">
        <v>1845</v>
      </c>
      <c r="H455" t="s">
        <v>1846</v>
      </c>
      <c r="I455">
        <v>6</v>
      </c>
      <c r="J455">
        <v>6</v>
      </c>
      <c r="K455">
        <v>0</v>
      </c>
      <c r="L455" t="s">
        <v>1847</v>
      </c>
      <c r="M455">
        <f>SUM(B455,C455)</f>
        <v>0</v>
      </c>
      <c r="N455" t="str">
        <f t="shared" si="14"/>
        <v>No</v>
      </c>
      <c r="O455">
        <f>COUNTIF(C:C,"&lt;0")</f>
        <v>0</v>
      </c>
      <c r="P455" t="e">
        <f>SUMIF(#REF!,"&gt;"&amp;AVERAGE(#REF!))</f>
        <v>#REF!</v>
      </c>
      <c r="Q455">
        <f t="shared" si="15"/>
        <v>27.565026697177728</v>
      </c>
      <c r="R455" t="str">
        <f>CONCATENATE("ID-",A455,"-",E455)</f>
        <v>ID-13884-Milan, Italy - Frankfurt, Germany</v>
      </c>
      <c r="S455">
        <f>INDEX(B:B,MATCH(A455,A:A,0))</f>
        <v>0</v>
      </c>
      <c r="T455" t="str">
        <f>IF(OR(B455&gt;0,C455&gt;0),"Acceptable","Check")</f>
        <v>Acceptable</v>
      </c>
      <c r="U455">
        <f>COUNTIF(D:D, "Military - U.S. Army")</f>
        <v>23</v>
      </c>
      <c r="V455">
        <f>AVERAGEIF(C:C,"Fort Myer, Virginia", I:I)</f>
        <v>2</v>
      </c>
      <c r="W455">
        <v>5</v>
      </c>
      <c r="X455" t="str">
        <f>IFERROR(VLOOKUP("FlightNumber", A:D, 4, FALSE), "Flight Not Found")</f>
        <v>Flight Not Found</v>
      </c>
      <c r="Y455" t="str" cm="1">
        <f t="array" ref="Y455">IF(AND(B:B &gt; TIME(6, 0, 0), B:B &lt;= TIME(18, 0, 0)), "Day", "Night")</f>
        <v>Night</v>
      </c>
      <c r="Z455">
        <f>COUNTIFS(D:D, "Military - U.S. Army", C:C, "Fort Myer, Virginia")</f>
        <v>1</v>
      </c>
    </row>
    <row r="456" spans="1:26" x14ac:dyDescent="0.2">
      <c r="A456">
        <v>13890</v>
      </c>
      <c r="B456" t="s">
        <v>1848</v>
      </c>
      <c r="C456" t="s">
        <v>1849</v>
      </c>
      <c r="D456" t="s">
        <v>611</v>
      </c>
      <c r="E456" t="s">
        <v>1850</v>
      </c>
      <c r="F456" t="s">
        <v>1851</v>
      </c>
      <c r="G456" t="s">
        <v>1852</v>
      </c>
      <c r="H456" t="s">
        <v>1853</v>
      </c>
      <c r="I456">
        <v>10</v>
      </c>
      <c r="J456">
        <v>10</v>
      </c>
      <c r="K456">
        <v>0</v>
      </c>
      <c r="L456" t="s">
        <v>1854</v>
      </c>
      <c r="M456">
        <f>SUM(B456,C456)</f>
        <v>0</v>
      </c>
      <c r="N456" t="str">
        <f t="shared" si="14"/>
        <v>No</v>
      </c>
      <c r="O456">
        <f>COUNTIF(C:C,"&lt;0")</f>
        <v>0</v>
      </c>
      <c r="P456" t="e">
        <f>SUMIF(#REF!,"&gt;"&amp;AVERAGE(#REF!))</f>
        <v>#REF!</v>
      </c>
      <c r="Q456">
        <f t="shared" si="15"/>
        <v>27.565026697177728</v>
      </c>
      <c r="R456" t="str">
        <f>CONCATENATE("ID-",A456,"-",E456)</f>
        <v>ID-13890-Seattle - Billings - Chicago</v>
      </c>
      <c r="S456" t="str">
        <f>INDEX(B:B,MATCH(A456,A:A,0))</f>
        <v>15:07</v>
      </c>
      <c r="T456" t="str">
        <f>IF(OR(B456&gt;0,C456&gt;0),"Acceptable","Check")</f>
        <v>Acceptable</v>
      </c>
      <c r="U456">
        <f>COUNTIF(D:D, "Military - U.S. Army")</f>
        <v>23</v>
      </c>
      <c r="V456">
        <f>AVERAGEIF(C:C,"Fort Myer, Virginia", I:I)</f>
        <v>2</v>
      </c>
      <c r="W456">
        <v>2</v>
      </c>
      <c r="X456" t="str">
        <f>IFERROR(VLOOKUP("FlightNumber", A:D, 4, FALSE), "Flight Not Found")</f>
        <v>Flight Not Found</v>
      </c>
      <c r="Y456" t="str" cm="1">
        <f t="array" ref="Y456">IF(AND(B:B &gt; TIME(6, 0, 0), B:B &lt;= TIME(18, 0, 0)), "Day", "Night")</f>
        <v>Night</v>
      </c>
      <c r="Z456">
        <f>COUNTIFS(D:D, "Military - U.S. Army", C:C, "Fort Myer, Virginia")</f>
        <v>1</v>
      </c>
    </row>
    <row r="457" spans="1:26" x14ac:dyDescent="0.2">
      <c r="A457">
        <v>13891</v>
      </c>
      <c r="B457" t="s">
        <v>1473</v>
      </c>
      <c r="C457" t="s">
        <v>1855</v>
      </c>
      <c r="D457" t="s">
        <v>1856</v>
      </c>
      <c r="E457" t="s">
        <v>1857</v>
      </c>
      <c r="F457" t="s">
        <v>1858</v>
      </c>
      <c r="G457" t="s">
        <v>1859</v>
      </c>
      <c r="H457" t="s">
        <v>1746</v>
      </c>
      <c r="I457">
        <v>7</v>
      </c>
      <c r="J457">
        <v>7</v>
      </c>
      <c r="K457">
        <v>0</v>
      </c>
      <c r="L457" t="s">
        <v>1860</v>
      </c>
      <c r="M457">
        <f>SUM(B457,C457)</f>
        <v>0</v>
      </c>
      <c r="N457" t="str">
        <f t="shared" si="14"/>
        <v>No</v>
      </c>
      <c r="O457">
        <f>COUNTIF(C:C,"&lt;0")</f>
        <v>0</v>
      </c>
      <c r="P457" t="e">
        <f>SUMIF(#REF!,"&gt;"&amp;AVERAGE(#REF!))</f>
        <v>#REF!</v>
      </c>
      <c r="Q457">
        <f t="shared" si="15"/>
        <v>27.565026697177728</v>
      </c>
      <c r="R457" t="str">
        <f>CONCATENATE("ID-",A457,"-",E457)</f>
        <v>ID-13891-Honolulu - Pago Pago - Auckland</v>
      </c>
      <c r="S457" t="str">
        <f>INDEX(B:B,MATCH(A457,A:A,0))</f>
        <v>19:40</v>
      </c>
      <c r="T457" t="str">
        <f>IF(OR(B457&gt;0,C457&gt;0),"Acceptable","Check")</f>
        <v>Acceptable</v>
      </c>
      <c r="U457">
        <f>COUNTIF(D:D, "Military - U.S. Army")</f>
        <v>23</v>
      </c>
      <c r="V457">
        <f>AVERAGEIF(C:C,"Fort Myer, Virginia", I:I)</f>
        <v>2</v>
      </c>
      <c r="W457">
        <v>2</v>
      </c>
      <c r="X457" t="str">
        <f>IFERROR(VLOOKUP("FlightNumber", A:D, 4, FALSE), "Flight Not Found")</f>
        <v>Flight Not Found</v>
      </c>
      <c r="Y457" t="str" cm="1">
        <f t="array" ref="Y457">IF(AND(B:B &gt; TIME(6, 0, 0), B:B &lt;= TIME(18, 0, 0)), "Day", "Night")</f>
        <v>Night</v>
      </c>
      <c r="Z457">
        <f>COUNTIFS(D:D, "Military - U.S. Army", C:C, "Fort Myer, Virginia")</f>
        <v>1</v>
      </c>
    </row>
    <row r="458" spans="1:26" x14ac:dyDescent="0.2">
      <c r="A458">
        <v>13892</v>
      </c>
      <c r="C458" t="s">
        <v>1861</v>
      </c>
      <c r="D458" t="s">
        <v>1862</v>
      </c>
      <c r="E458" t="s">
        <v>1863</v>
      </c>
      <c r="F458" t="s">
        <v>1864</v>
      </c>
      <c r="G458" t="s">
        <v>1865</v>
      </c>
      <c r="I458">
        <v>1</v>
      </c>
      <c r="J458">
        <v>1</v>
      </c>
      <c r="K458">
        <v>0</v>
      </c>
      <c r="L458" t="s">
        <v>1866</v>
      </c>
      <c r="M458">
        <f>SUM(B458,C458)</f>
        <v>0</v>
      </c>
      <c r="N458" t="str">
        <f t="shared" si="14"/>
        <v>No</v>
      </c>
      <c r="O458">
        <f>COUNTIF(C:C,"&lt;0")</f>
        <v>0</v>
      </c>
      <c r="P458" t="e">
        <f>SUMIF(#REF!,"&gt;"&amp;AVERAGE(#REF!))</f>
        <v>#REF!</v>
      </c>
      <c r="Q458">
        <f t="shared" si="15"/>
        <v>27.565026697177728</v>
      </c>
      <c r="R458" t="str">
        <f>CONCATENATE("ID-",A458,"-",E458)</f>
        <v>ID-13892-Sioux Lookout - Hudson</v>
      </c>
      <c r="S458">
        <f>INDEX(B:B,MATCH(A458,A:A,0))</f>
        <v>0</v>
      </c>
      <c r="T458" t="str">
        <f>IF(OR(B458&gt;0,C458&gt;0),"Acceptable","Check")</f>
        <v>Acceptable</v>
      </c>
      <c r="U458">
        <f>COUNTIF(D:D, "Military - U.S. Army")</f>
        <v>23</v>
      </c>
      <c r="V458">
        <f>AVERAGEIF(C:C,"Fort Myer, Virginia", I:I)</f>
        <v>2</v>
      </c>
      <c r="W458">
        <v>1</v>
      </c>
      <c r="X458" t="str">
        <f>IFERROR(VLOOKUP("FlightNumber", A:D, 4, FALSE), "Flight Not Found")</f>
        <v>Flight Not Found</v>
      </c>
      <c r="Y458" t="str" cm="1">
        <f t="array" ref="Y458">IF(AND(B:B &gt; TIME(6, 0, 0), B:B &lt;= TIME(18, 0, 0)), "Day", "Night")</f>
        <v>Night</v>
      </c>
      <c r="Z458">
        <f>COUNTIFS(D:D, "Military - U.S. Army", C:C, "Fort Myer, Virginia")</f>
        <v>1</v>
      </c>
    </row>
    <row r="459" spans="1:26" x14ac:dyDescent="0.2">
      <c r="A459">
        <v>13913</v>
      </c>
      <c r="B459" t="s">
        <v>1867</v>
      </c>
      <c r="C459" t="s">
        <v>1868</v>
      </c>
      <c r="D459" t="s">
        <v>1869</v>
      </c>
      <c r="F459" t="s">
        <v>1870</v>
      </c>
      <c r="G459" t="s">
        <v>1871</v>
      </c>
      <c r="I459">
        <v>14</v>
      </c>
      <c r="J459">
        <v>11</v>
      </c>
      <c r="K459">
        <v>0</v>
      </c>
      <c r="L459" t="s">
        <v>1872</v>
      </c>
      <c r="M459">
        <f>SUM(B459,C459)</f>
        <v>0</v>
      </c>
      <c r="N459" t="str">
        <f t="shared" si="14"/>
        <v>No</v>
      </c>
      <c r="O459">
        <f>COUNTIF(C:C,"&lt;0")</f>
        <v>0</v>
      </c>
      <c r="P459" t="e">
        <f>SUMIF(#REF!,"&gt;"&amp;AVERAGE(#REF!))</f>
        <v>#REF!</v>
      </c>
      <c r="Q459">
        <f t="shared" si="15"/>
        <v>27.565026697177728</v>
      </c>
      <c r="R459" t="str">
        <f>CONCATENATE("ID-",A459,"-",E459)</f>
        <v>ID-13913-</v>
      </c>
      <c r="S459" t="str">
        <f>INDEX(B:B,MATCH(A459,A:A,0))</f>
        <v>20:40</v>
      </c>
      <c r="T459" t="str">
        <f>IF(OR(B459&gt;0,C459&gt;0),"Acceptable","Check")</f>
        <v>Acceptable</v>
      </c>
      <c r="U459">
        <f>COUNTIF(D:D, "Military - U.S. Army")</f>
        <v>23</v>
      </c>
      <c r="V459">
        <f>AVERAGEIF(C:C,"Fort Myer, Virginia", I:I)</f>
        <v>2</v>
      </c>
      <c r="W459">
        <v>1</v>
      </c>
      <c r="X459" t="str">
        <f>IFERROR(VLOOKUP("FlightNumber", A:D, 4, FALSE), "Flight Not Found")</f>
        <v>Flight Not Found</v>
      </c>
      <c r="Y459" t="str" cm="1">
        <f t="array" ref="Y459">IF(AND(B:B &gt; TIME(6, 0, 0), B:B &lt;= TIME(18, 0, 0)), "Day", "Night")</f>
        <v>Night</v>
      </c>
      <c r="Z459">
        <f>COUNTIFS(D:D, "Military - U.S. Army", C:C, "Fort Myer, Virginia")</f>
        <v>1</v>
      </c>
    </row>
    <row r="460" spans="1:26" x14ac:dyDescent="0.2">
      <c r="A460">
        <v>13916</v>
      </c>
      <c r="C460" t="s">
        <v>1873</v>
      </c>
      <c r="D460" t="s">
        <v>1874</v>
      </c>
      <c r="E460" t="s">
        <v>1875</v>
      </c>
      <c r="F460" t="s">
        <v>1876</v>
      </c>
      <c r="G460" t="s">
        <v>1877</v>
      </c>
      <c r="I460">
        <v>19</v>
      </c>
      <c r="J460">
        <v>13</v>
      </c>
      <c r="K460">
        <v>0</v>
      </c>
      <c r="L460" t="s">
        <v>1878</v>
      </c>
      <c r="M460">
        <f>SUM(B460,C460)</f>
        <v>0</v>
      </c>
      <c r="N460" t="str">
        <f t="shared" si="14"/>
        <v>No</v>
      </c>
      <c r="O460">
        <f>COUNTIF(C:C,"&lt;0")</f>
        <v>0</v>
      </c>
      <c r="P460" t="e">
        <f>SUMIF(#REF!,"&gt;"&amp;AVERAGE(#REF!))</f>
        <v>#REF!</v>
      </c>
      <c r="Q460">
        <f t="shared" si="15"/>
        <v>27.565026697177728</v>
      </c>
      <c r="R460" t="str">
        <f>CONCATENATE("ID-",A460,"-",E460)</f>
        <v>ID-13916-Moscow - Murmansk</v>
      </c>
      <c r="S460">
        <f>INDEX(B:B,MATCH(A460,A:A,0))</f>
        <v>0</v>
      </c>
      <c r="T460" t="str">
        <f>IF(OR(B460&gt;0,C460&gt;0),"Acceptable","Check")</f>
        <v>Acceptable</v>
      </c>
      <c r="U460">
        <f>COUNTIF(D:D, "Military - U.S. Army")</f>
        <v>23</v>
      </c>
      <c r="V460">
        <f>AVERAGEIF(C:C,"Fort Myer, Virginia", I:I)</f>
        <v>2</v>
      </c>
      <c r="W460">
        <v>1</v>
      </c>
      <c r="X460" t="str">
        <f>IFERROR(VLOOKUP("FlightNumber", A:D, 4, FALSE), "Flight Not Found")</f>
        <v>Flight Not Found</v>
      </c>
      <c r="Y460" t="str" cm="1">
        <f t="array" ref="Y460">IF(AND(B:B &gt; TIME(6, 0, 0), B:B &lt;= TIME(18, 0, 0)), "Day", "Night")</f>
        <v>Night</v>
      </c>
      <c r="Z460">
        <f>COUNTIFS(D:D, "Military - U.S. Army", C:C, "Fort Myer, Virginia")</f>
        <v>1</v>
      </c>
    </row>
    <row r="461" spans="1:26" x14ac:dyDescent="0.2">
      <c r="A461">
        <v>13920</v>
      </c>
      <c r="C461" t="s">
        <v>1879</v>
      </c>
      <c r="D461" t="s">
        <v>1150</v>
      </c>
      <c r="E461" t="s">
        <v>1880</v>
      </c>
      <c r="F461" t="s">
        <v>1881</v>
      </c>
      <c r="G461" t="s">
        <v>1882</v>
      </c>
      <c r="H461" t="s">
        <v>1534</v>
      </c>
      <c r="I461">
        <v>12</v>
      </c>
      <c r="J461">
        <v>8</v>
      </c>
      <c r="K461">
        <v>0</v>
      </c>
      <c r="L461" t="s">
        <v>1883</v>
      </c>
      <c r="M461">
        <f>SUM(B461,C461)</f>
        <v>0</v>
      </c>
      <c r="N461" t="str">
        <f t="shared" si="14"/>
        <v>No</v>
      </c>
      <c r="O461">
        <f>COUNTIF(C:C,"&lt;0")</f>
        <v>0</v>
      </c>
      <c r="P461" t="e">
        <f>SUMIF(#REF!,"&gt;"&amp;AVERAGE(#REF!))</f>
        <v>#REF!</v>
      </c>
      <c r="Q461">
        <f t="shared" si="15"/>
        <v>27.565026697177728</v>
      </c>
      <c r="R461" t="str">
        <f>CONCATENATE("ID-",A461,"-",E461)</f>
        <v>ID-13920-Marseille, France - Ajaccio, Corsica</v>
      </c>
      <c r="S461">
        <f>INDEX(B:B,MATCH(A461,A:A,0))</f>
        <v>0</v>
      </c>
      <c r="T461" t="str">
        <f>IF(OR(B461&gt;0,C461&gt;0),"Acceptable","Check")</f>
        <v>Acceptable</v>
      </c>
      <c r="U461">
        <f>COUNTIF(D:D, "Military - U.S. Army")</f>
        <v>23</v>
      </c>
      <c r="V461">
        <f>AVERAGEIF(C:C,"Fort Myer, Virginia", I:I)</f>
        <v>2</v>
      </c>
      <c r="W461">
        <v>1</v>
      </c>
      <c r="X461" t="str">
        <f>IFERROR(VLOOKUP("FlightNumber", A:D, 4, FALSE), "Flight Not Found")</f>
        <v>Flight Not Found</v>
      </c>
      <c r="Y461" t="str" cm="1">
        <f t="array" ref="Y461">IF(AND(B:B &gt; TIME(6, 0, 0), B:B &lt;= TIME(18, 0, 0)), "Day", "Night")</f>
        <v>Night</v>
      </c>
      <c r="Z461">
        <f>COUNTIFS(D:D, "Military - U.S. Army", C:C, "Fort Myer, Virginia")</f>
        <v>1</v>
      </c>
    </row>
    <row r="462" spans="1:26" x14ac:dyDescent="0.2">
      <c r="A462">
        <v>13920</v>
      </c>
      <c r="C462" t="s">
        <v>1884</v>
      </c>
      <c r="D462" t="s">
        <v>1608</v>
      </c>
      <c r="E462" t="s">
        <v>30</v>
      </c>
      <c r="F462" t="s">
        <v>1676</v>
      </c>
      <c r="G462" t="s">
        <v>1885</v>
      </c>
      <c r="I462">
        <v>2</v>
      </c>
      <c r="J462">
        <v>2</v>
      </c>
      <c r="K462">
        <v>0</v>
      </c>
      <c r="L462" t="s">
        <v>1886</v>
      </c>
      <c r="M462">
        <f>SUM(B462,C462)</f>
        <v>0</v>
      </c>
      <c r="N462" t="str">
        <f t="shared" si="14"/>
        <v>No</v>
      </c>
      <c r="O462">
        <f>COUNTIF(C:C,"&lt;0")</f>
        <v>0</v>
      </c>
      <c r="P462" t="e">
        <f>SUMIF(#REF!,"&gt;"&amp;AVERAGE(#REF!))</f>
        <v>#REF!</v>
      </c>
      <c r="Q462">
        <f t="shared" si="15"/>
        <v>27.565026697177728</v>
      </c>
      <c r="R462" t="str">
        <f>CONCATENATE("ID-",A462,"-",E462)</f>
        <v>ID-13920-Test flight</v>
      </c>
      <c r="S462">
        <f>INDEX(B:B,MATCH(A462,A:A,0))</f>
        <v>0</v>
      </c>
      <c r="T462" t="str">
        <f>IF(OR(B462&gt;0,C462&gt;0),"Acceptable","Check")</f>
        <v>Acceptable</v>
      </c>
      <c r="U462">
        <f>COUNTIF(D:D, "Military - U.S. Army")</f>
        <v>23</v>
      </c>
      <c r="V462">
        <f>AVERAGEIF(C:C,"Fort Myer, Virginia", I:I)</f>
        <v>2</v>
      </c>
      <c r="W462">
        <v>3</v>
      </c>
      <c r="X462" t="str">
        <f>IFERROR(VLOOKUP("FlightNumber", A:D, 4, FALSE), "Flight Not Found")</f>
        <v>Flight Not Found</v>
      </c>
      <c r="Y462" t="str" cm="1">
        <f t="array" ref="Y462">IF(AND(B:B &gt; TIME(6, 0, 0), B:B &lt;= TIME(18, 0, 0)), "Day", "Night")</f>
        <v>Night</v>
      </c>
      <c r="Z462">
        <f>COUNTIFS(D:D, "Military - U.S. Army", C:C, "Fort Myer, Virginia")</f>
        <v>1</v>
      </c>
    </row>
    <row r="463" spans="1:26" x14ac:dyDescent="0.2">
      <c r="A463">
        <v>13933</v>
      </c>
      <c r="C463" t="s">
        <v>1887</v>
      </c>
      <c r="D463" t="s">
        <v>347</v>
      </c>
      <c r="E463" t="s">
        <v>1888</v>
      </c>
      <c r="F463" t="s">
        <v>1889</v>
      </c>
      <c r="G463" t="s">
        <v>1890</v>
      </c>
      <c r="I463">
        <v>3</v>
      </c>
      <c r="J463">
        <v>3</v>
      </c>
      <c r="K463">
        <v>0</v>
      </c>
      <c r="L463" t="s">
        <v>1891</v>
      </c>
      <c r="M463">
        <f>SUM(B463,C463)</f>
        <v>0</v>
      </c>
      <c r="N463" t="str">
        <f t="shared" si="14"/>
        <v>No</v>
      </c>
      <c r="O463">
        <f>COUNTIF(C:C,"&lt;0")</f>
        <v>0</v>
      </c>
      <c r="P463" t="e">
        <f>SUMIF(#REF!,"&gt;"&amp;AVERAGE(#REF!))</f>
        <v>#REF!</v>
      </c>
      <c r="Q463">
        <f t="shared" si="15"/>
        <v>27.565026697177728</v>
      </c>
      <c r="R463" t="str">
        <f>CONCATENATE("ID-",A463,"-",E463)</f>
        <v>ID-13933-Berlin, Germany - Paris, France</v>
      </c>
      <c r="S463">
        <f>INDEX(B:B,MATCH(A463,A:A,0))</f>
        <v>0</v>
      </c>
      <c r="T463" t="str">
        <f>IF(OR(B463&gt;0,C463&gt;0),"Acceptable","Check")</f>
        <v>Acceptable</v>
      </c>
      <c r="U463">
        <f>COUNTIF(D:D, "Military - U.S. Army")</f>
        <v>23</v>
      </c>
      <c r="V463">
        <f>AVERAGEIF(C:C,"Fort Myer, Virginia", I:I)</f>
        <v>2</v>
      </c>
      <c r="W463">
        <v>3</v>
      </c>
      <c r="X463" t="str">
        <f>IFERROR(VLOOKUP("FlightNumber", A:D, 4, FALSE), "Flight Not Found")</f>
        <v>Flight Not Found</v>
      </c>
      <c r="Y463" t="str" cm="1">
        <f t="array" ref="Y463">IF(AND(B:B &gt; TIME(6, 0, 0), B:B &lt;= TIME(18, 0, 0)), "Day", "Night")</f>
        <v>Night</v>
      </c>
      <c r="Z463">
        <f>COUNTIFS(D:D, "Military - U.S. Army", C:C, "Fort Myer, Virginia")</f>
        <v>1</v>
      </c>
    </row>
    <row r="464" spans="1:26" x14ac:dyDescent="0.2">
      <c r="A464">
        <v>13940</v>
      </c>
      <c r="B464" t="s">
        <v>92</v>
      </c>
      <c r="C464" t="s">
        <v>1892</v>
      </c>
      <c r="D464" t="s">
        <v>849</v>
      </c>
      <c r="E464" t="s">
        <v>1893</v>
      </c>
      <c r="F464" t="s">
        <v>1373</v>
      </c>
      <c r="G464" t="s">
        <v>1894</v>
      </c>
      <c r="H464" t="s">
        <v>1895</v>
      </c>
      <c r="I464">
        <v>9</v>
      </c>
      <c r="J464">
        <v>9</v>
      </c>
      <c r="K464">
        <v>0</v>
      </c>
      <c r="L464" t="s">
        <v>1896</v>
      </c>
      <c r="M464">
        <f>SUM(B464,C464)</f>
        <v>0</v>
      </c>
      <c r="N464" t="str">
        <f t="shared" si="14"/>
        <v>No</v>
      </c>
      <c r="O464">
        <f>COUNTIF(C:C,"&lt;0")</f>
        <v>0</v>
      </c>
      <c r="P464" t="e">
        <f>SUMIF(#REF!,"&gt;"&amp;AVERAGE(#REF!))</f>
        <v>#REF!</v>
      </c>
      <c r="Q464">
        <f t="shared" si="15"/>
        <v>27.565026697177728</v>
      </c>
      <c r="R464" t="str">
        <f>CONCATENATE("ID-",A464,"-",E464)</f>
        <v>ID-13940-San Francisco - Burbank</v>
      </c>
      <c r="S464" t="str">
        <f>INDEX(B:B,MATCH(A464,A:A,0))</f>
        <v>21:30</v>
      </c>
      <c r="T464" t="str">
        <f>IF(OR(B464&gt;0,C464&gt;0),"Acceptable","Check")</f>
        <v>Acceptable</v>
      </c>
      <c r="U464">
        <f>COUNTIF(D:D, "Military - U.S. Army")</f>
        <v>23</v>
      </c>
      <c r="V464">
        <f>AVERAGEIF(C:C,"Fort Myer, Virginia", I:I)</f>
        <v>2</v>
      </c>
      <c r="W464">
        <v>2</v>
      </c>
      <c r="X464" t="str">
        <f>IFERROR(VLOOKUP("FlightNumber", A:D, 4, FALSE), "Flight Not Found")</f>
        <v>Flight Not Found</v>
      </c>
      <c r="Y464" t="str" cm="1">
        <f t="array" ref="Y464">IF(AND(B:B &gt; TIME(6, 0, 0), B:B &lt;= TIME(18, 0, 0)), "Day", "Night")</f>
        <v>Night</v>
      </c>
      <c r="Z464">
        <f>COUNTIFS(D:D, "Military - U.S. Army", C:C, "Fort Myer, Virginia")</f>
        <v>1</v>
      </c>
    </row>
    <row r="465" spans="1:26" x14ac:dyDescent="0.2">
      <c r="A465">
        <v>13946</v>
      </c>
      <c r="C465" t="s">
        <v>1897</v>
      </c>
      <c r="D465" t="s">
        <v>1150</v>
      </c>
      <c r="E465" t="s">
        <v>1898</v>
      </c>
      <c r="F465" t="s">
        <v>1834</v>
      </c>
      <c r="G465" t="s">
        <v>1899</v>
      </c>
      <c r="H465" t="s">
        <v>1900</v>
      </c>
      <c r="I465">
        <v>7</v>
      </c>
      <c r="J465">
        <v>7</v>
      </c>
      <c r="K465">
        <v>0</v>
      </c>
      <c r="L465" t="s">
        <v>1901</v>
      </c>
      <c r="M465">
        <f>SUM(B465,C465)</f>
        <v>0</v>
      </c>
      <c r="N465" t="str">
        <f t="shared" si="14"/>
        <v>No</v>
      </c>
      <c r="O465">
        <f>COUNTIF(C:C,"&lt;0")</f>
        <v>0</v>
      </c>
      <c r="P465" t="e">
        <f>SUMIF(#REF!,"&gt;"&amp;AVERAGE(#REF!))</f>
        <v>#REF!</v>
      </c>
      <c r="Q465">
        <f t="shared" si="15"/>
        <v>27.565026697177728</v>
      </c>
      <c r="R465" t="str">
        <f>CONCATENATE("ID-",A465,"-",E465)</f>
        <v>ID-13946-Hanoi, Vietnam - Paris, France</v>
      </c>
      <c r="S465">
        <f>INDEX(B:B,MATCH(A465,A:A,0))</f>
        <v>0</v>
      </c>
      <c r="T465" t="str">
        <f>IF(OR(B465&gt;0,C465&gt;0),"Acceptable","Check")</f>
        <v>Acceptable</v>
      </c>
      <c r="U465">
        <f>COUNTIF(D:D, "Military - U.S. Army")</f>
        <v>23</v>
      </c>
      <c r="V465">
        <f>AVERAGEIF(C:C,"Fort Myer, Virginia", I:I)</f>
        <v>2</v>
      </c>
      <c r="W465">
        <v>1</v>
      </c>
      <c r="X465" t="str">
        <f>IFERROR(VLOOKUP("FlightNumber", A:D, 4, FALSE), "Flight Not Found")</f>
        <v>Flight Not Found</v>
      </c>
      <c r="Y465" t="str" cm="1">
        <f t="array" ref="Y465">IF(AND(B:B &gt; TIME(6, 0, 0), B:B &lt;= TIME(18, 0, 0)), "Day", "Night")</f>
        <v>Night</v>
      </c>
      <c r="Z465">
        <f>COUNTIFS(D:D, "Military - U.S. Army", C:C, "Fort Myer, Virginia")</f>
        <v>1</v>
      </c>
    </row>
    <row r="466" spans="1:26" x14ac:dyDescent="0.2">
      <c r="A466">
        <v>13947</v>
      </c>
      <c r="C466" t="s">
        <v>1902</v>
      </c>
      <c r="D466" t="s">
        <v>842</v>
      </c>
      <c r="F466" t="s">
        <v>1067</v>
      </c>
      <c r="G466" t="s">
        <v>1903</v>
      </c>
      <c r="I466">
        <v>1</v>
      </c>
      <c r="J466">
        <v>1</v>
      </c>
      <c r="K466">
        <v>0</v>
      </c>
      <c r="M466">
        <f>SUM(B466,C466)</f>
        <v>0</v>
      </c>
      <c r="N466" t="str">
        <f t="shared" si="14"/>
        <v>No</v>
      </c>
      <c r="O466">
        <f>COUNTIF(C:C,"&lt;0")</f>
        <v>0</v>
      </c>
      <c r="P466" t="e">
        <f>SUMIF(#REF!,"&gt;"&amp;AVERAGE(#REF!))</f>
        <v>#REF!</v>
      </c>
      <c r="Q466">
        <f t="shared" si="15"/>
        <v>27.565026697177728</v>
      </c>
      <c r="R466" t="str">
        <f>CONCATENATE("ID-",A466,"-",E466)</f>
        <v>ID-13947-</v>
      </c>
      <c r="S466">
        <f>INDEX(B:B,MATCH(A466,A:A,0))</f>
        <v>0</v>
      </c>
      <c r="T466" t="str">
        <f>IF(OR(B466&gt;0,C466&gt;0),"Acceptable","Check")</f>
        <v>Acceptable</v>
      </c>
      <c r="U466">
        <f>COUNTIF(D:D, "Military - U.S. Army")</f>
        <v>23</v>
      </c>
      <c r="V466">
        <f>AVERAGEIF(C:C,"Fort Myer, Virginia", I:I)</f>
        <v>2</v>
      </c>
      <c r="W466">
        <v>2</v>
      </c>
      <c r="X466" t="str">
        <f>IFERROR(VLOOKUP("FlightNumber", A:D, 4, FALSE), "Flight Not Found")</f>
        <v>Flight Not Found</v>
      </c>
      <c r="Y466" t="str" cm="1">
        <f t="array" ref="Y466">IF(AND(B:B &gt; TIME(6, 0, 0), B:B &lt;= TIME(18, 0, 0)), "Day", "Night")</f>
        <v>Night</v>
      </c>
      <c r="Z466">
        <f>COUNTIFS(D:D, "Military - U.S. Army", C:C, "Fort Myer, Virginia")</f>
        <v>1</v>
      </c>
    </row>
    <row r="467" spans="1:26" x14ac:dyDescent="0.2">
      <c r="A467">
        <v>13982</v>
      </c>
      <c r="C467" t="s">
        <v>1904</v>
      </c>
      <c r="D467" t="s">
        <v>1773</v>
      </c>
      <c r="F467" t="s">
        <v>1522</v>
      </c>
      <c r="G467" t="s">
        <v>1905</v>
      </c>
      <c r="H467" t="s">
        <v>1906</v>
      </c>
      <c r="I467">
        <v>19</v>
      </c>
      <c r="J467">
        <v>19</v>
      </c>
      <c r="K467">
        <v>0</v>
      </c>
      <c r="L467" t="s">
        <v>1907</v>
      </c>
      <c r="M467">
        <f>SUM(B467,C467)</f>
        <v>0</v>
      </c>
      <c r="N467" t="str">
        <f t="shared" si="14"/>
        <v>No</v>
      </c>
      <c r="O467">
        <f>COUNTIF(C:C,"&lt;0")</f>
        <v>0</v>
      </c>
      <c r="P467" t="e">
        <f>SUMIF(#REF!,"&gt;"&amp;AVERAGE(#REF!))</f>
        <v>#REF!</v>
      </c>
      <c r="Q467">
        <f t="shared" si="15"/>
        <v>27.565026697177728</v>
      </c>
      <c r="R467" t="str">
        <f>CONCATENATE("ID-",A467,"-",E467)</f>
        <v>ID-13982-</v>
      </c>
      <c r="S467">
        <f>INDEX(B:B,MATCH(A467,A:A,0))</f>
        <v>0</v>
      </c>
      <c r="T467" t="str">
        <f>IF(OR(B467&gt;0,C467&gt;0),"Acceptable","Check")</f>
        <v>Acceptable</v>
      </c>
      <c r="U467">
        <f>COUNTIF(D:D, "Military - U.S. Army")</f>
        <v>23</v>
      </c>
      <c r="V467">
        <f>AVERAGEIF(C:C,"Fort Myer, Virginia", I:I)</f>
        <v>2</v>
      </c>
      <c r="W467">
        <v>1</v>
      </c>
      <c r="X467" t="str">
        <f>IFERROR(VLOOKUP("FlightNumber", A:D, 4, FALSE), "Flight Not Found")</f>
        <v>Flight Not Found</v>
      </c>
      <c r="Y467" t="str" cm="1">
        <f t="array" ref="Y467">IF(AND(B:B &gt; TIME(6, 0, 0), B:B &lt;= TIME(18, 0, 0)), "Day", "Night")</f>
        <v>Night</v>
      </c>
      <c r="Z467">
        <f>COUNTIFS(D:D, "Military - U.S. Army", C:C, "Fort Myer, Virginia")</f>
        <v>1</v>
      </c>
    </row>
    <row r="468" spans="1:26" x14ac:dyDescent="0.2">
      <c r="A468">
        <v>14005</v>
      </c>
      <c r="C468" t="s">
        <v>1908</v>
      </c>
      <c r="D468" t="s">
        <v>1909</v>
      </c>
      <c r="E468" t="s">
        <v>680</v>
      </c>
      <c r="F468" t="s">
        <v>1910</v>
      </c>
      <c r="G468" t="s">
        <v>1911</v>
      </c>
      <c r="H468" t="s">
        <v>1912</v>
      </c>
      <c r="I468">
        <v>6</v>
      </c>
      <c r="J468">
        <v>1</v>
      </c>
      <c r="K468">
        <v>0</v>
      </c>
      <c r="L468" t="s">
        <v>1913</v>
      </c>
      <c r="M468">
        <f>SUM(B468,C468)</f>
        <v>0</v>
      </c>
      <c r="N468" t="str">
        <f t="shared" si="14"/>
        <v>No</v>
      </c>
      <c r="O468">
        <f>COUNTIF(C:C,"&lt;0")</f>
        <v>0</v>
      </c>
      <c r="P468" t="e">
        <f>SUMIF(#REF!,"&gt;"&amp;AVERAGE(#REF!))</f>
        <v>#REF!</v>
      </c>
      <c r="Q468">
        <f t="shared" si="15"/>
        <v>27.565026697177728</v>
      </c>
      <c r="R468" t="str">
        <f>CONCATENATE("ID-",A468,"-",E468)</f>
        <v>ID-14005-Mexico City - Juarez</v>
      </c>
      <c r="S468">
        <f>INDEX(B:B,MATCH(A468,A:A,0))</f>
        <v>0</v>
      </c>
      <c r="T468" t="str">
        <f>IF(OR(B468&gt;0,C468&gt;0),"Acceptable","Check")</f>
        <v>Acceptable</v>
      </c>
      <c r="U468">
        <f>COUNTIF(D:D, "Military - U.S. Army")</f>
        <v>23</v>
      </c>
      <c r="V468">
        <f>AVERAGEIF(C:C,"Fort Myer, Virginia", I:I)</f>
        <v>2</v>
      </c>
      <c r="W468">
        <v>2</v>
      </c>
      <c r="X468" t="str">
        <f>IFERROR(VLOOKUP("FlightNumber", A:D, 4, FALSE), "Flight Not Found")</f>
        <v>Flight Not Found</v>
      </c>
      <c r="Y468" t="str" cm="1">
        <f t="array" ref="Y468">IF(AND(B:B &gt; TIME(6, 0, 0), B:B &lt;= TIME(18, 0, 0)), "Day", "Night")</f>
        <v>Night</v>
      </c>
      <c r="Z468">
        <f>COUNTIFS(D:D, "Military - U.S. Army", C:C, "Fort Myer, Virginia")</f>
        <v>1</v>
      </c>
    </row>
    <row r="469" spans="1:26" x14ac:dyDescent="0.2">
      <c r="A469">
        <v>14010</v>
      </c>
      <c r="C469" t="s">
        <v>1914</v>
      </c>
      <c r="D469" t="s">
        <v>1915</v>
      </c>
      <c r="F469" t="s">
        <v>1676</v>
      </c>
      <c r="G469" t="s">
        <v>1916</v>
      </c>
      <c r="I469">
        <v>2</v>
      </c>
      <c r="J469">
        <v>2</v>
      </c>
      <c r="K469">
        <v>0</v>
      </c>
      <c r="M469">
        <f>SUM(B469,C469)</f>
        <v>0</v>
      </c>
      <c r="N469" t="str">
        <f t="shared" si="14"/>
        <v>No</v>
      </c>
      <c r="O469">
        <f>COUNTIF(C:C,"&lt;0")</f>
        <v>0</v>
      </c>
      <c r="P469" t="e">
        <f>SUMIF(#REF!,"&gt;"&amp;AVERAGE(#REF!))</f>
        <v>#REF!</v>
      </c>
      <c r="Q469">
        <f t="shared" si="15"/>
        <v>27.565026697177728</v>
      </c>
      <c r="R469" t="str">
        <f>CONCATENATE("ID-",A469,"-",E469)</f>
        <v>ID-14010-</v>
      </c>
      <c r="S469">
        <f>INDEX(B:B,MATCH(A469,A:A,0))</f>
        <v>0</v>
      </c>
      <c r="T469" t="str">
        <f>IF(OR(B469&gt;0,C469&gt;0),"Acceptable","Check")</f>
        <v>Acceptable</v>
      </c>
      <c r="U469">
        <f>COUNTIF(D:D, "Military - U.S. Army")</f>
        <v>23</v>
      </c>
      <c r="V469">
        <f>AVERAGEIF(C:C,"Fort Myer, Virginia", I:I)</f>
        <v>2</v>
      </c>
      <c r="W469">
        <v>4</v>
      </c>
      <c r="X469" t="str">
        <f>IFERROR(VLOOKUP("FlightNumber", A:D, 4, FALSE), "Flight Not Found")</f>
        <v>Flight Not Found</v>
      </c>
      <c r="Y469" t="str" cm="1">
        <f t="array" ref="Y469">IF(AND(B:B &gt; TIME(6, 0, 0), B:B &lt;= TIME(18, 0, 0)), "Day", "Night")</f>
        <v>Night</v>
      </c>
      <c r="Z469">
        <f>COUNTIFS(D:D, "Military - U.S. Army", C:C, "Fort Myer, Virginia")</f>
        <v>1</v>
      </c>
    </row>
    <row r="470" spans="1:26" x14ac:dyDescent="0.2">
      <c r="A470">
        <v>14016</v>
      </c>
      <c r="B470" t="s">
        <v>1077</v>
      </c>
      <c r="C470" t="s">
        <v>1917</v>
      </c>
      <c r="D470" t="s">
        <v>611</v>
      </c>
      <c r="E470" t="s">
        <v>1918</v>
      </c>
      <c r="F470" t="s">
        <v>1919</v>
      </c>
      <c r="G470" t="s">
        <v>1920</v>
      </c>
      <c r="H470" t="s">
        <v>1921</v>
      </c>
      <c r="I470">
        <v>9</v>
      </c>
      <c r="J470">
        <v>9</v>
      </c>
      <c r="K470">
        <v>0</v>
      </c>
      <c r="L470" t="s">
        <v>1922</v>
      </c>
      <c r="M470">
        <f>SUM(B470,C470)</f>
        <v>0</v>
      </c>
      <c r="N470" t="str">
        <f t="shared" si="14"/>
        <v>No</v>
      </c>
      <c r="O470">
        <f>COUNTIF(C:C,"&lt;0")</f>
        <v>0</v>
      </c>
      <c r="P470" t="e">
        <f>SUMIF(#REF!,"&gt;"&amp;AVERAGE(#REF!))</f>
        <v>#REF!</v>
      </c>
      <c r="Q470">
        <f t="shared" si="15"/>
        <v>27.565026697177728</v>
      </c>
      <c r="R470" t="str">
        <f>CONCATENATE("ID-",A470,"-",E470)</f>
        <v>ID-14016-Burbank,- St. Paul</v>
      </c>
      <c r="S470" t="str">
        <f>INDEX(B:B,MATCH(A470,A:A,0))</f>
        <v>02:07</v>
      </c>
      <c r="T470" t="str">
        <f>IF(OR(B470&gt;0,C470&gt;0),"Acceptable","Check")</f>
        <v>Acceptable</v>
      </c>
      <c r="U470">
        <f>COUNTIF(D:D, "Military - U.S. Army")</f>
        <v>23</v>
      </c>
      <c r="V470">
        <f>AVERAGEIF(C:C,"Fort Myer, Virginia", I:I)</f>
        <v>2</v>
      </c>
      <c r="W470">
        <v>1</v>
      </c>
      <c r="X470" t="str">
        <f>IFERROR(VLOOKUP("FlightNumber", A:D, 4, FALSE), "Flight Not Found")</f>
        <v>Flight Not Found</v>
      </c>
      <c r="Y470" t="str" cm="1">
        <f t="array" ref="Y470">IF(AND(B:B &gt; TIME(6, 0, 0), B:B &lt;= TIME(18, 0, 0)), "Day", "Night")</f>
        <v>Night</v>
      </c>
      <c r="Z470">
        <f>COUNTIFS(D:D, "Military - U.S. Army", C:C, "Fort Myer, Virginia")</f>
        <v>1</v>
      </c>
    </row>
    <row r="471" spans="1:26" x14ac:dyDescent="0.2">
      <c r="A471">
        <v>14022</v>
      </c>
      <c r="B471" t="s">
        <v>1720</v>
      </c>
      <c r="C471" t="s">
        <v>1923</v>
      </c>
      <c r="D471" t="s">
        <v>1924</v>
      </c>
      <c r="F471" t="s">
        <v>1339</v>
      </c>
      <c r="G471" t="s">
        <v>1925</v>
      </c>
      <c r="H471" t="s">
        <v>1926</v>
      </c>
      <c r="I471">
        <v>17</v>
      </c>
      <c r="J471">
        <v>2</v>
      </c>
      <c r="K471">
        <v>0</v>
      </c>
      <c r="L471" t="s">
        <v>1086</v>
      </c>
      <c r="M471">
        <f>SUM(B471,C471)</f>
        <v>0</v>
      </c>
      <c r="N471" t="str">
        <f t="shared" si="14"/>
        <v>No</v>
      </c>
      <c r="O471">
        <f>COUNTIF(C:C,"&lt;0")</f>
        <v>0</v>
      </c>
      <c r="P471" t="e">
        <f>SUMIF(#REF!,"&gt;"&amp;AVERAGE(#REF!))</f>
        <v>#REF!</v>
      </c>
      <c r="Q471">
        <f t="shared" si="15"/>
        <v>27.565026697177728</v>
      </c>
      <c r="R471" t="str">
        <f>CONCATENATE("ID-",A471,"-",E471)</f>
        <v>ID-14022-</v>
      </c>
      <c r="S471" t="str">
        <f>INDEX(B:B,MATCH(A471,A:A,0))</f>
        <v>13:40</v>
      </c>
      <c r="T471" t="str">
        <f>IF(OR(B471&gt;0,C471&gt;0),"Acceptable","Check")</f>
        <v>Acceptable</v>
      </c>
      <c r="U471">
        <f>COUNTIF(D:D, "Military - U.S. Army")</f>
        <v>23</v>
      </c>
      <c r="V471">
        <f>AVERAGEIF(C:C,"Fort Myer, Virginia", I:I)</f>
        <v>2</v>
      </c>
      <c r="W471">
        <v>1</v>
      </c>
      <c r="X471" t="str">
        <f>IFERROR(VLOOKUP("FlightNumber", A:D, 4, FALSE), "Flight Not Found")</f>
        <v>Flight Not Found</v>
      </c>
      <c r="Y471" t="str" cm="1">
        <f t="array" ref="Y471">IF(AND(B:B &gt; TIME(6, 0, 0), B:B &lt;= TIME(18, 0, 0)), "Day", "Night")</f>
        <v>Night</v>
      </c>
      <c r="Z471">
        <f>COUNTIFS(D:D, "Military - U.S. Army", C:C, "Fort Myer, Virginia")</f>
        <v>1</v>
      </c>
    </row>
    <row r="472" spans="1:26" x14ac:dyDescent="0.2">
      <c r="A472">
        <v>14024</v>
      </c>
      <c r="B472" t="s">
        <v>1927</v>
      </c>
      <c r="C472" t="s">
        <v>107</v>
      </c>
      <c r="D472" t="s">
        <v>1144</v>
      </c>
      <c r="E472" t="s">
        <v>1928</v>
      </c>
      <c r="F472" t="s">
        <v>1929</v>
      </c>
      <c r="G472" t="s">
        <v>1930</v>
      </c>
      <c r="H472" t="s">
        <v>1931</v>
      </c>
      <c r="I472">
        <v>10</v>
      </c>
      <c r="J472">
        <v>10</v>
      </c>
      <c r="K472">
        <v>0</v>
      </c>
      <c r="L472" t="s">
        <v>1932</v>
      </c>
      <c r="M472">
        <f>SUM(B472,C472)</f>
        <v>0</v>
      </c>
      <c r="N472" t="str">
        <f t="shared" si="14"/>
        <v>No</v>
      </c>
      <c r="O472">
        <f>COUNTIF(C:C,"&lt;0")</f>
        <v>0</v>
      </c>
      <c r="P472" t="e">
        <f>SUMIF(#REF!,"&gt;"&amp;AVERAGE(#REF!))</f>
        <v>#REF!</v>
      </c>
      <c r="Q472">
        <f t="shared" si="15"/>
        <v>27.565026697177728</v>
      </c>
      <c r="R472" t="str">
        <f>CONCATENATE("ID-",A472,"-",E472)</f>
        <v>ID-14024-Newark - Cleveland - Chicago</v>
      </c>
      <c r="S472" t="str">
        <f>INDEX(B:B,MATCH(A472,A:A,0))</f>
        <v>22:17</v>
      </c>
      <c r="T472" t="str">
        <f>IF(OR(B472&gt;0,C472&gt;0),"Acceptable","Check")</f>
        <v>Acceptable</v>
      </c>
      <c r="U472">
        <f>COUNTIF(D:D, "Military - U.S. Army")</f>
        <v>23</v>
      </c>
      <c r="V472">
        <f>AVERAGEIF(C:C,"Fort Myer, Virginia", I:I)</f>
        <v>2</v>
      </c>
      <c r="W472">
        <v>5</v>
      </c>
      <c r="X472" t="str">
        <f>IFERROR(VLOOKUP("FlightNumber", A:D, 4, FALSE), "Flight Not Found")</f>
        <v>Flight Not Found</v>
      </c>
      <c r="Y472" t="str" cm="1">
        <f t="array" ref="Y472">IF(AND(B:B &gt; TIME(6, 0, 0), B:B &lt;= TIME(18, 0, 0)), "Day", "Night")</f>
        <v>Night</v>
      </c>
      <c r="Z472">
        <f>COUNTIFS(D:D, "Military - U.S. Army", C:C, "Fort Myer, Virginia")</f>
        <v>1</v>
      </c>
    </row>
    <row r="473" spans="1:26" x14ac:dyDescent="0.2">
      <c r="A473">
        <v>14027</v>
      </c>
      <c r="C473" t="s">
        <v>1933</v>
      </c>
      <c r="D473" t="s">
        <v>347</v>
      </c>
      <c r="F473" t="s">
        <v>1934</v>
      </c>
      <c r="G473" t="s">
        <v>1935</v>
      </c>
      <c r="I473">
        <v>3</v>
      </c>
      <c r="J473">
        <v>3</v>
      </c>
      <c r="K473">
        <v>0</v>
      </c>
      <c r="M473">
        <f>SUM(B473,C473)</f>
        <v>0</v>
      </c>
      <c r="N473" t="str">
        <f t="shared" si="14"/>
        <v>No</v>
      </c>
      <c r="O473">
        <f>COUNTIF(C:C,"&lt;0")</f>
        <v>0</v>
      </c>
      <c r="P473" t="e">
        <f>SUMIF(#REF!,"&gt;"&amp;AVERAGE(#REF!))</f>
        <v>#REF!</v>
      </c>
      <c r="Q473">
        <f t="shared" si="15"/>
        <v>27.565026697177728</v>
      </c>
      <c r="R473" t="str">
        <f>CONCATENATE("ID-",A473,"-",E473)</f>
        <v>ID-14027-</v>
      </c>
      <c r="S473">
        <f>INDEX(B:B,MATCH(A473,A:A,0))</f>
        <v>0</v>
      </c>
      <c r="T473" t="str">
        <f>IF(OR(B473&gt;0,C473&gt;0),"Acceptable","Check")</f>
        <v>Acceptable</v>
      </c>
      <c r="U473">
        <f>COUNTIF(D:D, "Military - U.S. Army")</f>
        <v>23</v>
      </c>
      <c r="V473">
        <f>AVERAGEIF(C:C,"Fort Myer, Virginia", I:I)</f>
        <v>2</v>
      </c>
      <c r="W473">
        <v>1</v>
      </c>
      <c r="X473" t="str">
        <f>IFERROR(VLOOKUP("FlightNumber", A:D, 4, FALSE), "Flight Not Found")</f>
        <v>Flight Not Found</v>
      </c>
      <c r="Y473" t="str" cm="1">
        <f t="array" ref="Y473">IF(AND(B:B &gt; TIME(6, 0, 0), B:B &lt;= TIME(18, 0, 0)), "Day", "Night")</f>
        <v>Night</v>
      </c>
      <c r="Z473">
        <f>COUNTIFS(D:D, "Military - U.S. Army", C:C, "Fort Myer, Virginia")</f>
        <v>1</v>
      </c>
    </row>
    <row r="474" spans="1:26" x14ac:dyDescent="0.2">
      <c r="A474">
        <v>14027</v>
      </c>
      <c r="C474" t="s">
        <v>1936</v>
      </c>
      <c r="D474" t="s">
        <v>1937</v>
      </c>
      <c r="F474" t="s">
        <v>1938</v>
      </c>
      <c r="G474" t="s">
        <v>1939</v>
      </c>
      <c r="I474">
        <v>1</v>
      </c>
      <c r="J474">
        <v>1</v>
      </c>
      <c r="K474">
        <v>0</v>
      </c>
      <c r="M474">
        <f>SUM(B474,C474)</f>
        <v>0</v>
      </c>
      <c r="N474" t="str">
        <f t="shared" si="14"/>
        <v>No</v>
      </c>
      <c r="O474">
        <f>COUNTIF(C:C,"&lt;0")</f>
        <v>0</v>
      </c>
      <c r="P474" t="e">
        <f>SUMIF(#REF!,"&gt;"&amp;AVERAGE(#REF!))</f>
        <v>#REF!</v>
      </c>
      <c r="Q474">
        <f t="shared" si="15"/>
        <v>27.565026697177728</v>
      </c>
      <c r="R474" t="str">
        <f>CONCATENATE("ID-",A474,"-",E474)</f>
        <v>ID-14027-</v>
      </c>
      <c r="S474">
        <f>INDEX(B:B,MATCH(A474,A:A,0))</f>
        <v>0</v>
      </c>
      <c r="T474" t="str">
        <f>IF(OR(B474&gt;0,C474&gt;0),"Acceptable","Check")</f>
        <v>Acceptable</v>
      </c>
      <c r="U474">
        <f>COUNTIF(D:D, "Military - U.S. Army")</f>
        <v>23</v>
      </c>
      <c r="V474">
        <f>AVERAGEIF(C:C,"Fort Myer, Virginia", I:I)</f>
        <v>2</v>
      </c>
      <c r="W474">
        <v>1</v>
      </c>
      <c r="X474" t="str">
        <f>IFERROR(VLOOKUP("FlightNumber", A:D, 4, FALSE), "Flight Not Found")</f>
        <v>Flight Not Found</v>
      </c>
      <c r="Y474" t="str" cm="1">
        <f t="array" ref="Y474">IF(AND(B:B &gt; TIME(6, 0, 0), B:B &lt;= TIME(18, 0, 0)), "Day", "Night")</f>
        <v>Night</v>
      </c>
      <c r="Z474">
        <f>COUNTIFS(D:D, "Military - U.S. Army", C:C, "Fort Myer, Virginia")</f>
        <v>1</v>
      </c>
    </row>
    <row r="475" spans="1:26" x14ac:dyDescent="0.2">
      <c r="A475">
        <v>14039</v>
      </c>
      <c r="C475" t="s">
        <v>1940</v>
      </c>
      <c r="D475" t="s">
        <v>1941</v>
      </c>
      <c r="F475" t="s">
        <v>1942</v>
      </c>
      <c r="G475" t="s">
        <v>1943</v>
      </c>
      <c r="I475">
        <v>3</v>
      </c>
      <c r="J475">
        <v>3</v>
      </c>
      <c r="K475">
        <v>0</v>
      </c>
      <c r="M475">
        <f>SUM(B475,C475)</f>
        <v>0</v>
      </c>
      <c r="N475" t="str">
        <f t="shared" si="14"/>
        <v>No</v>
      </c>
      <c r="O475">
        <f>COUNTIF(C:C,"&lt;0")</f>
        <v>0</v>
      </c>
      <c r="P475" t="e">
        <f>SUMIF(#REF!,"&gt;"&amp;AVERAGE(#REF!))</f>
        <v>#REF!</v>
      </c>
      <c r="Q475">
        <f t="shared" si="15"/>
        <v>27.565026697177728</v>
      </c>
      <c r="R475" t="str">
        <f>CONCATENATE("ID-",A475,"-",E475)</f>
        <v>ID-14039-</v>
      </c>
      <c r="S475">
        <f>INDEX(B:B,MATCH(A475,A:A,0))</f>
        <v>0</v>
      </c>
      <c r="T475" t="str">
        <f>IF(OR(B475&gt;0,C475&gt;0),"Acceptable","Check")</f>
        <v>Acceptable</v>
      </c>
      <c r="U475">
        <f>COUNTIF(D:D, "Military - U.S. Army")</f>
        <v>23</v>
      </c>
      <c r="V475">
        <f>AVERAGEIF(C:C,"Fort Myer, Virginia", I:I)</f>
        <v>2</v>
      </c>
      <c r="W475">
        <v>2</v>
      </c>
      <c r="X475" t="str">
        <f>IFERROR(VLOOKUP("FlightNumber", A:D, 4, FALSE), "Flight Not Found")</f>
        <v>Flight Not Found</v>
      </c>
      <c r="Y475" t="str" cm="1">
        <f t="array" ref="Y475">IF(AND(B:B &gt; TIME(6, 0, 0), B:B &lt;= TIME(18, 0, 0)), "Day", "Night")</f>
        <v>Night</v>
      </c>
      <c r="Z475">
        <f>COUNTIFS(D:D, "Military - U.S. Army", C:C, "Fort Myer, Virginia")</f>
        <v>1</v>
      </c>
    </row>
    <row r="476" spans="1:26" x14ac:dyDescent="0.2">
      <c r="A476">
        <v>14050</v>
      </c>
      <c r="C476" t="s">
        <v>1944</v>
      </c>
      <c r="D476" t="s">
        <v>1088</v>
      </c>
      <c r="F476" t="s">
        <v>1424</v>
      </c>
      <c r="G476" t="s">
        <v>1945</v>
      </c>
      <c r="I476">
        <v>4</v>
      </c>
      <c r="J476">
        <v>4</v>
      </c>
      <c r="K476">
        <v>0</v>
      </c>
      <c r="L476" t="s">
        <v>1946</v>
      </c>
      <c r="M476">
        <f>SUM(B476,C476)</f>
        <v>0</v>
      </c>
      <c r="N476" t="str">
        <f t="shared" si="14"/>
        <v>No</v>
      </c>
      <c r="O476">
        <f>COUNTIF(C:C,"&lt;0")</f>
        <v>0</v>
      </c>
      <c r="P476" t="e">
        <f>SUMIF(#REF!,"&gt;"&amp;AVERAGE(#REF!))</f>
        <v>#REF!</v>
      </c>
      <c r="Q476">
        <f t="shared" si="15"/>
        <v>27.565026697177728</v>
      </c>
      <c r="R476" t="str">
        <f>CONCATENATE("ID-",A476,"-",E476)</f>
        <v>ID-14050-</v>
      </c>
      <c r="S476">
        <f>INDEX(B:B,MATCH(A476,A:A,0))</f>
        <v>0</v>
      </c>
      <c r="T476" t="str">
        <f>IF(OR(B476&gt;0,C476&gt;0),"Acceptable","Check")</f>
        <v>Acceptable</v>
      </c>
      <c r="U476">
        <f>COUNTIF(D:D, "Military - U.S. Army")</f>
        <v>23</v>
      </c>
      <c r="V476">
        <f>AVERAGEIF(C:C,"Fort Myer, Virginia", I:I)</f>
        <v>2</v>
      </c>
      <c r="W476">
        <v>1</v>
      </c>
      <c r="X476" t="str">
        <f>IFERROR(VLOOKUP("FlightNumber", A:D, 4, FALSE), "Flight Not Found")</f>
        <v>Flight Not Found</v>
      </c>
      <c r="Y476" t="str" cm="1">
        <f t="array" ref="Y476">IF(AND(B:B &gt; TIME(6, 0, 0), B:B &lt;= TIME(18, 0, 0)), "Day", "Night")</f>
        <v>Night</v>
      </c>
      <c r="Z476">
        <f>COUNTIFS(D:D, "Military - U.S. Army", C:C, "Fort Myer, Virginia")</f>
        <v>1</v>
      </c>
    </row>
    <row r="477" spans="1:26" x14ac:dyDescent="0.2">
      <c r="A477">
        <v>14069</v>
      </c>
      <c r="B477" t="s">
        <v>1947</v>
      </c>
      <c r="C477" t="s">
        <v>1948</v>
      </c>
      <c r="D477" t="s">
        <v>611</v>
      </c>
      <c r="E477" t="s">
        <v>1949</v>
      </c>
      <c r="F477" t="s">
        <v>1950</v>
      </c>
      <c r="G477" t="s">
        <v>1951</v>
      </c>
      <c r="I477">
        <v>10</v>
      </c>
      <c r="J477">
        <v>10</v>
      </c>
      <c r="K477">
        <v>0</v>
      </c>
      <c r="L477" t="s">
        <v>1952</v>
      </c>
      <c r="M477">
        <f>SUM(B477,C477)</f>
        <v>0</v>
      </c>
      <c r="N477" t="str">
        <f t="shared" si="14"/>
        <v>No</v>
      </c>
      <c r="O477">
        <f>COUNTIF(C:C,"&lt;0")</f>
        <v>0</v>
      </c>
      <c r="P477" t="e">
        <f>SUMIF(#REF!,"&gt;"&amp;AVERAGE(#REF!))</f>
        <v>#REF!</v>
      </c>
      <c r="Q477">
        <f t="shared" si="15"/>
        <v>27.565026697177728</v>
      </c>
      <c r="R477" t="str">
        <f>CONCATENATE("ID-",A477,"-",E477)</f>
        <v>ID-14069-Seattle - Chicago</v>
      </c>
      <c r="S477" t="str">
        <f>INDEX(B:B,MATCH(A477,A:A,0))</f>
        <v>02:56</v>
      </c>
      <c r="T477" t="str">
        <f>IF(OR(B477&gt;0,C477&gt;0),"Acceptable","Check")</f>
        <v>Acceptable</v>
      </c>
      <c r="U477">
        <f>COUNTIF(D:D, "Military - U.S. Army")</f>
        <v>23</v>
      </c>
      <c r="V477">
        <f>AVERAGEIF(C:C,"Fort Myer, Virginia", I:I)</f>
        <v>2</v>
      </c>
      <c r="W477">
        <v>2</v>
      </c>
      <c r="X477" t="str">
        <f>IFERROR(VLOOKUP("FlightNumber", A:D, 4, FALSE), "Flight Not Found")</f>
        <v>Flight Not Found</v>
      </c>
      <c r="Y477" t="str" cm="1">
        <f t="array" ref="Y477">IF(AND(B:B &gt; TIME(6, 0, 0), B:B &lt;= TIME(18, 0, 0)), "Day", "Night")</f>
        <v>Night</v>
      </c>
      <c r="Z477">
        <f>COUNTIFS(D:D, "Military - U.S. Army", C:C, "Fort Myer, Virginia")</f>
        <v>1</v>
      </c>
    </row>
    <row r="478" spans="1:26" x14ac:dyDescent="0.2">
      <c r="A478">
        <v>14075</v>
      </c>
      <c r="C478" t="s">
        <v>1953</v>
      </c>
      <c r="D478" t="s">
        <v>1773</v>
      </c>
      <c r="E478" t="s">
        <v>1954</v>
      </c>
      <c r="F478" t="s">
        <v>1955</v>
      </c>
      <c r="G478" t="s">
        <v>1956</v>
      </c>
      <c r="H478" t="s">
        <v>1957</v>
      </c>
      <c r="I478">
        <v>20</v>
      </c>
      <c r="J478">
        <v>20</v>
      </c>
      <c r="K478">
        <v>0</v>
      </c>
      <c r="L478" t="s">
        <v>1958</v>
      </c>
      <c r="M478">
        <f>SUM(B478,C478)</f>
        <v>0</v>
      </c>
      <c r="N478" t="str">
        <f t="shared" si="14"/>
        <v>No</v>
      </c>
      <c r="O478">
        <f>COUNTIF(C:C,"&lt;0")</f>
        <v>0</v>
      </c>
      <c r="P478" t="e">
        <f>SUMIF(#REF!,"&gt;"&amp;AVERAGE(#REF!))</f>
        <v>#REF!</v>
      </c>
      <c r="Q478">
        <f t="shared" si="15"/>
        <v>27.565026697177728</v>
      </c>
      <c r="R478" t="str">
        <f>CONCATENATE("ID-",A478,"-",E478)</f>
        <v>ID-14075-Cagliari - Rome</v>
      </c>
      <c r="S478">
        <f>INDEX(B:B,MATCH(A478,A:A,0))</f>
        <v>0</v>
      </c>
      <c r="T478" t="str">
        <f>IF(OR(B478&gt;0,C478&gt;0),"Acceptable","Check")</f>
        <v>Acceptable</v>
      </c>
      <c r="U478">
        <f>COUNTIF(D:D, "Military - U.S. Army")</f>
        <v>23</v>
      </c>
      <c r="V478">
        <f>AVERAGEIF(C:C,"Fort Myer, Virginia", I:I)</f>
        <v>2</v>
      </c>
      <c r="W478">
        <v>1</v>
      </c>
      <c r="X478" t="str">
        <f>IFERROR(VLOOKUP("FlightNumber", A:D, 4, FALSE), "Flight Not Found")</f>
        <v>Flight Not Found</v>
      </c>
      <c r="Y478" t="str" cm="1">
        <f t="array" ref="Y478">IF(AND(B:B &gt; TIME(6, 0, 0), B:B &lt;= TIME(18, 0, 0)), "Day", "Night")</f>
        <v>Night</v>
      </c>
      <c r="Z478">
        <f>COUNTIFS(D:D, "Military - U.S. Army", C:C, "Fort Myer, Virginia")</f>
        <v>1</v>
      </c>
    </row>
    <row r="479" spans="1:26" x14ac:dyDescent="0.2">
      <c r="A479">
        <v>14083</v>
      </c>
      <c r="C479" t="s">
        <v>1959</v>
      </c>
      <c r="D479" t="s">
        <v>1960</v>
      </c>
      <c r="E479" t="s">
        <v>1961</v>
      </c>
      <c r="F479" t="s">
        <v>1851</v>
      </c>
      <c r="G479" t="s">
        <v>1962</v>
      </c>
      <c r="H479" t="s">
        <v>1963</v>
      </c>
      <c r="I479">
        <v>14</v>
      </c>
      <c r="J479">
        <v>14</v>
      </c>
      <c r="K479">
        <v>0</v>
      </c>
      <c r="L479" t="s">
        <v>1964</v>
      </c>
      <c r="M479">
        <f>SUM(B479,C479)</f>
        <v>0</v>
      </c>
      <c r="N479" t="str">
        <f t="shared" si="14"/>
        <v>No</v>
      </c>
      <c r="O479">
        <f>COUNTIF(C:C,"&lt;0")</f>
        <v>0</v>
      </c>
      <c r="P479" t="e">
        <f>SUMIF(#REF!,"&gt;"&amp;AVERAGE(#REF!))</f>
        <v>#REF!</v>
      </c>
      <c r="Q479">
        <f t="shared" si="15"/>
        <v>27.565026697177728</v>
      </c>
      <c r="R479" t="str">
        <f>CONCATENATE("ID-",A479,"-",E479)</f>
        <v>ID-14083-Warsaw, Poland - Bucharest, Romania</v>
      </c>
      <c r="S479">
        <f>INDEX(B:B,MATCH(A479,A:A,0))</f>
        <v>0</v>
      </c>
      <c r="T479" t="str">
        <f>IF(OR(B479&gt;0,C479&gt;0),"Acceptable","Check")</f>
        <v>Acceptable</v>
      </c>
      <c r="U479">
        <f>COUNTIF(D:D, "Military - U.S. Army")</f>
        <v>23</v>
      </c>
      <c r="V479">
        <f>AVERAGEIF(C:C,"Fort Myer, Virginia", I:I)</f>
        <v>2</v>
      </c>
      <c r="W479">
        <v>3</v>
      </c>
      <c r="X479" t="str">
        <f>IFERROR(VLOOKUP("FlightNumber", A:D, 4, FALSE), "Flight Not Found")</f>
        <v>Flight Not Found</v>
      </c>
      <c r="Y479" t="str" cm="1">
        <f t="array" ref="Y479">IF(AND(B:B &gt; TIME(6, 0, 0), B:B &lt;= TIME(18, 0, 0)), "Day", "Night")</f>
        <v>Night</v>
      </c>
      <c r="Z479">
        <f>COUNTIFS(D:D, "Military - U.S. Army", C:C, "Fort Myer, Virginia")</f>
        <v>1</v>
      </c>
    </row>
    <row r="480" spans="1:26" x14ac:dyDescent="0.2">
      <c r="A480">
        <v>14085</v>
      </c>
      <c r="B480" t="s">
        <v>1965</v>
      </c>
      <c r="C480" t="s">
        <v>1966</v>
      </c>
      <c r="D480" t="s">
        <v>1967</v>
      </c>
      <c r="F480" t="s">
        <v>1968</v>
      </c>
      <c r="I480">
        <v>1</v>
      </c>
      <c r="J480">
        <v>1</v>
      </c>
      <c r="K480">
        <v>52</v>
      </c>
      <c r="L480" t="s">
        <v>1969</v>
      </c>
      <c r="M480">
        <f>SUM(B480,C480)</f>
        <v>0</v>
      </c>
      <c r="N480" t="str">
        <f t="shared" si="14"/>
        <v>No</v>
      </c>
      <c r="O480">
        <f>COUNTIF(C:C,"&lt;0")</f>
        <v>0</v>
      </c>
      <c r="P480" t="e">
        <f>SUMIF(#REF!,"&gt;"&amp;AVERAGE(#REF!))</f>
        <v>#REF!</v>
      </c>
      <c r="Q480">
        <f t="shared" si="15"/>
        <v>27.565026697177728</v>
      </c>
      <c r="R480" t="str">
        <f>CONCATENATE("ID-",A480,"-",E480)</f>
        <v>ID-14085-</v>
      </c>
      <c r="S480" t="str">
        <f>INDEX(B:B,MATCH(A480,A:A,0))</f>
        <v>13:00</v>
      </c>
      <c r="T480" t="str">
        <f>IF(OR(B480&gt;0,C480&gt;0),"Acceptable","Check")</f>
        <v>Acceptable</v>
      </c>
      <c r="U480">
        <f>COUNTIF(D:D, "Military - U.S. Army")</f>
        <v>23</v>
      </c>
      <c r="V480">
        <f>AVERAGEIF(C:C,"Fort Myer, Virginia", I:I)</f>
        <v>2</v>
      </c>
      <c r="W480">
        <v>1</v>
      </c>
      <c r="X480" t="str">
        <f>IFERROR(VLOOKUP("FlightNumber", A:D, 4, FALSE), "Flight Not Found")</f>
        <v>Flight Not Found</v>
      </c>
      <c r="Y480" t="str" cm="1">
        <f t="array" ref="Y480">IF(AND(B:B &gt; TIME(6, 0, 0), B:B &lt;= TIME(18, 0, 0)), "Day", "Night")</f>
        <v>Night</v>
      </c>
      <c r="Z480">
        <f>COUNTIFS(D:D, "Military - U.S. Army", C:C, "Fort Myer, Virginia")</f>
        <v>1</v>
      </c>
    </row>
    <row r="481" spans="1:26" x14ac:dyDescent="0.2">
      <c r="A481">
        <v>14088</v>
      </c>
      <c r="C481" t="s">
        <v>1970</v>
      </c>
      <c r="D481" t="s">
        <v>298</v>
      </c>
      <c r="E481" t="s">
        <v>1971</v>
      </c>
      <c r="F481" t="s">
        <v>1972</v>
      </c>
      <c r="G481" t="s">
        <v>1973</v>
      </c>
      <c r="H481" t="s">
        <v>1974</v>
      </c>
      <c r="I481">
        <v>4</v>
      </c>
      <c r="J481">
        <v>4</v>
      </c>
      <c r="K481">
        <v>0</v>
      </c>
      <c r="L481" t="s">
        <v>1975</v>
      </c>
      <c r="M481">
        <f>SUM(B481,C481)</f>
        <v>0</v>
      </c>
      <c r="N481" t="str">
        <f t="shared" si="14"/>
        <v>No</v>
      </c>
      <c r="O481">
        <f>COUNTIF(C:C,"&lt;0")</f>
        <v>0</v>
      </c>
      <c r="P481" t="e">
        <f>SUMIF(#REF!,"&gt;"&amp;AVERAGE(#REF!))</f>
        <v>#REF!</v>
      </c>
      <c r="Q481">
        <f t="shared" si="15"/>
        <v>27.565026697177728</v>
      </c>
      <c r="R481" t="str">
        <f>CONCATENATE("ID-",A481,"-",E481)</f>
        <v>ID-14088-Kisumu - Alexandria</v>
      </c>
      <c r="S481">
        <f>INDEX(B:B,MATCH(A481,A:A,0))</f>
        <v>0</v>
      </c>
      <c r="T481" t="str">
        <f>IF(OR(B481&gt;0,C481&gt;0),"Acceptable","Check")</f>
        <v>Acceptable</v>
      </c>
      <c r="U481">
        <f>COUNTIF(D:D, "Military - U.S. Army")</f>
        <v>23</v>
      </c>
      <c r="V481">
        <f>AVERAGEIF(C:C,"Fort Myer, Virginia", I:I)</f>
        <v>2</v>
      </c>
      <c r="W481">
        <v>15</v>
      </c>
      <c r="X481" t="str">
        <f>IFERROR(VLOOKUP("FlightNumber", A:D, 4, FALSE), "Flight Not Found")</f>
        <v>Flight Not Found</v>
      </c>
      <c r="Y481" t="str" cm="1">
        <f t="array" ref="Y481">IF(AND(B:B &gt; TIME(6, 0, 0), B:B &lt;= TIME(18, 0, 0)), "Day", "Night")</f>
        <v>Night</v>
      </c>
      <c r="Z481">
        <f>COUNTIFS(D:D, "Military - U.S. Army", C:C, "Fort Myer, Virginia")</f>
        <v>1</v>
      </c>
    </row>
    <row r="482" spans="1:26" x14ac:dyDescent="0.2">
      <c r="A482">
        <v>14090</v>
      </c>
      <c r="B482" t="s">
        <v>1976</v>
      </c>
      <c r="C482" t="s">
        <v>1977</v>
      </c>
      <c r="D482" t="s">
        <v>1856</v>
      </c>
      <c r="E482" t="s">
        <v>1978</v>
      </c>
      <c r="F482" t="s">
        <v>1979</v>
      </c>
      <c r="G482" t="s">
        <v>1980</v>
      </c>
      <c r="H482" t="s">
        <v>1981</v>
      </c>
      <c r="I482">
        <v>15</v>
      </c>
      <c r="J482">
        <v>15</v>
      </c>
      <c r="K482">
        <v>0</v>
      </c>
      <c r="L482" t="s">
        <v>1982</v>
      </c>
      <c r="M482">
        <f>SUM(B482,C482)</f>
        <v>0</v>
      </c>
      <c r="N482" t="str">
        <f t="shared" si="14"/>
        <v>No</v>
      </c>
      <c r="O482">
        <f>COUNTIF(C:C,"&lt;0")</f>
        <v>0</v>
      </c>
      <c r="P482" t="e">
        <f>SUMIF(#REF!,"&gt;"&amp;AVERAGE(#REF!))</f>
        <v>#REF!</v>
      </c>
      <c r="Q482">
        <f t="shared" si="15"/>
        <v>27.565026697177728</v>
      </c>
      <c r="R482" t="str">
        <f>CONCATENATE("ID-",A482,"-",E482)</f>
        <v>ID-14090-Alameda - Manila</v>
      </c>
      <c r="S482" t="str">
        <f>INDEX(B:B,MATCH(A482,A:A,0))</f>
        <v>04:11</v>
      </c>
      <c r="T482" t="str">
        <f>IF(OR(B482&gt;0,C482&gt;0),"Acceptable","Check")</f>
        <v>Acceptable</v>
      </c>
      <c r="U482">
        <f>COUNTIF(D:D, "Military - U.S. Army")</f>
        <v>23</v>
      </c>
      <c r="V482">
        <f>AVERAGEIF(C:C,"Fort Myer, Virginia", I:I)</f>
        <v>2</v>
      </c>
      <c r="W482">
        <v>1</v>
      </c>
      <c r="X482" t="str">
        <f>IFERROR(VLOOKUP("FlightNumber", A:D, 4, FALSE), "Flight Not Found")</f>
        <v>Flight Not Found</v>
      </c>
      <c r="Y482" t="str" cm="1">
        <f t="array" ref="Y482">IF(AND(B:B &gt; TIME(6, 0, 0), B:B &lt;= TIME(18, 0, 0)), "Day", "Night")</f>
        <v>Night</v>
      </c>
      <c r="Z482">
        <f>COUNTIFS(D:D, "Military - U.S. Army", C:C, "Fort Myer, Virginia")</f>
        <v>1</v>
      </c>
    </row>
    <row r="483" spans="1:26" x14ac:dyDescent="0.2">
      <c r="A483">
        <v>14102</v>
      </c>
      <c r="C483" t="s">
        <v>1983</v>
      </c>
      <c r="D483" t="s">
        <v>1984</v>
      </c>
      <c r="F483" t="s">
        <v>1985</v>
      </c>
      <c r="G483" t="s">
        <v>1986</v>
      </c>
      <c r="I483">
        <v>6</v>
      </c>
      <c r="J483">
        <v>6</v>
      </c>
      <c r="K483">
        <v>0</v>
      </c>
      <c r="M483">
        <f>SUM(B483,C483)</f>
        <v>0</v>
      </c>
      <c r="N483" t="str">
        <f t="shared" si="14"/>
        <v>No</v>
      </c>
      <c r="O483">
        <f>COUNTIF(C:C,"&lt;0")</f>
        <v>0</v>
      </c>
      <c r="P483" t="e">
        <f>SUMIF(#REF!,"&gt;"&amp;AVERAGE(#REF!))</f>
        <v>#REF!</v>
      </c>
      <c r="Q483">
        <f t="shared" si="15"/>
        <v>27.565026697177728</v>
      </c>
      <c r="R483" t="str">
        <f>CONCATENATE("ID-",A483,"-",E483)</f>
        <v>ID-14102-</v>
      </c>
      <c r="S483">
        <f>INDEX(B:B,MATCH(A483,A:A,0))</f>
        <v>0</v>
      </c>
      <c r="T483" t="str">
        <f>IF(OR(B483&gt;0,C483&gt;0),"Acceptable","Check")</f>
        <v>Acceptable</v>
      </c>
      <c r="U483">
        <f>COUNTIF(D:D, "Military - U.S. Army")</f>
        <v>23</v>
      </c>
      <c r="V483">
        <f>AVERAGEIF(C:C,"Fort Myer, Virginia", I:I)</f>
        <v>2</v>
      </c>
      <c r="W483">
        <v>1</v>
      </c>
      <c r="X483" t="str">
        <f>IFERROR(VLOOKUP("FlightNumber", A:D, 4, FALSE), "Flight Not Found")</f>
        <v>Flight Not Found</v>
      </c>
      <c r="Y483" t="str" cm="1">
        <f t="array" ref="Y483">IF(AND(B:B &gt; TIME(6, 0, 0), B:B &lt;= TIME(18, 0, 0)), "Day", "Night")</f>
        <v>Night</v>
      </c>
      <c r="Z483">
        <f>COUNTIFS(D:D, "Military - U.S. Army", C:C, "Fort Myer, Virginia")</f>
        <v>1</v>
      </c>
    </row>
    <row r="484" spans="1:26" x14ac:dyDescent="0.2">
      <c r="A484">
        <v>14102</v>
      </c>
      <c r="C484" t="s">
        <v>1987</v>
      </c>
      <c r="F484" t="s">
        <v>1988</v>
      </c>
      <c r="I484">
        <v>12</v>
      </c>
      <c r="J484">
        <v>12</v>
      </c>
      <c r="K484">
        <v>0</v>
      </c>
      <c r="L484" t="s">
        <v>1989</v>
      </c>
      <c r="M484">
        <f>SUM(B484,C484)</f>
        <v>0</v>
      </c>
      <c r="N484" t="str">
        <f t="shared" si="14"/>
        <v>No</v>
      </c>
      <c r="O484">
        <f>COUNTIF(C:C,"&lt;0")</f>
        <v>0</v>
      </c>
      <c r="P484" t="e">
        <f>SUMIF(#REF!,"&gt;"&amp;AVERAGE(#REF!))</f>
        <v>#REF!</v>
      </c>
      <c r="Q484">
        <f t="shared" si="15"/>
        <v>27.565026697177728</v>
      </c>
      <c r="R484" t="str">
        <f>CONCATENATE("ID-",A484,"-",E484)</f>
        <v>ID-14102-</v>
      </c>
      <c r="S484">
        <f>INDEX(B:B,MATCH(A484,A:A,0))</f>
        <v>0</v>
      </c>
      <c r="T484" t="str">
        <f>IF(OR(B484&gt;0,C484&gt;0),"Acceptable","Check")</f>
        <v>Acceptable</v>
      </c>
      <c r="U484">
        <f>COUNTIF(D:D, "Military - U.S. Army")</f>
        <v>23</v>
      </c>
      <c r="V484">
        <f>AVERAGEIF(C:C,"Fort Myer, Virginia", I:I)</f>
        <v>2</v>
      </c>
      <c r="W484">
        <v>5</v>
      </c>
      <c r="X484" t="str">
        <f>IFERROR(VLOOKUP("FlightNumber", A:D, 4, FALSE), "Flight Not Found")</f>
        <v>Flight Not Found</v>
      </c>
      <c r="Y484" t="str" cm="1">
        <f t="array" ref="Y484">IF(AND(B:B &gt; TIME(6, 0, 0), B:B &lt;= TIME(18, 0, 0)), "Day", "Night")</f>
        <v>Night</v>
      </c>
      <c r="Z484">
        <f>COUNTIFS(D:D, "Military - U.S. Army", C:C, "Fort Myer, Virginia")</f>
        <v>1</v>
      </c>
    </row>
    <row r="485" spans="1:26" x14ac:dyDescent="0.2">
      <c r="A485">
        <v>14105</v>
      </c>
      <c r="C485" t="s">
        <v>1990</v>
      </c>
      <c r="D485" t="s">
        <v>1991</v>
      </c>
      <c r="E485" t="s">
        <v>1992</v>
      </c>
      <c r="F485" t="s">
        <v>1498</v>
      </c>
      <c r="G485" t="s">
        <v>1993</v>
      </c>
      <c r="I485">
        <v>17</v>
      </c>
      <c r="J485">
        <v>16</v>
      </c>
      <c r="K485">
        <v>0</v>
      </c>
      <c r="L485" t="s">
        <v>1994</v>
      </c>
      <c r="M485">
        <f>SUM(B485,C485)</f>
        <v>0</v>
      </c>
      <c r="N485" t="str">
        <f t="shared" si="14"/>
        <v>No</v>
      </c>
      <c r="O485">
        <f>COUNTIF(C:C,"&lt;0")</f>
        <v>0</v>
      </c>
      <c r="P485" t="e">
        <f>SUMIF(#REF!,"&gt;"&amp;AVERAGE(#REF!))</f>
        <v>#REF!</v>
      </c>
      <c r="Q485">
        <f t="shared" si="15"/>
        <v>27.565026697177728</v>
      </c>
      <c r="R485" t="str">
        <f>CONCATENATE("ID-",A485,"-",E485)</f>
        <v>ID-14105-Prague - Paris, France</v>
      </c>
      <c r="S485">
        <f>INDEX(B:B,MATCH(A485,A:A,0))</f>
        <v>0</v>
      </c>
      <c r="T485" t="str">
        <f>IF(OR(B485&gt;0,C485&gt;0),"Acceptable","Check")</f>
        <v>Acceptable</v>
      </c>
      <c r="U485">
        <f>COUNTIF(D:D, "Military - U.S. Army")</f>
        <v>23</v>
      </c>
      <c r="V485">
        <f>AVERAGEIF(C:C,"Fort Myer, Virginia", I:I)</f>
        <v>2</v>
      </c>
      <c r="W485">
        <v>2</v>
      </c>
      <c r="X485" t="str">
        <f>IFERROR(VLOOKUP("FlightNumber", A:D, 4, FALSE), "Flight Not Found")</f>
        <v>Flight Not Found</v>
      </c>
      <c r="Y485" t="str" cm="1">
        <f t="array" ref="Y485">IF(AND(B:B &gt; TIME(6, 0, 0), B:B &lt;= TIME(18, 0, 0)), "Day", "Night")</f>
        <v>Night</v>
      </c>
      <c r="Z485">
        <f>COUNTIFS(D:D, "Military - U.S. Army", C:C, "Fort Myer, Virginia")</f>
        <v>1</v>
      </c>
    </row>
    <row r="486" spans="1:26" x14ac:dyDescent="0.2">
      <c r="A486">
        <v>14107</v>
      </c>
      <c r="C486" t="s">
        <v>1995</v>
      </c>
      <c r="D486" t="s">
        <v>540</v>
      </c>
      <c r="E486" t="s">
        <v>1996</v>
      </c>
      <c r="F486" t="s">
        <v>1339</v>
      </c>
      <c r="G486" t="s">
        <v>1997</v>
      </c>
      <c r="H486" t="s">
        <v>1998</v>
      </c>
      <c r="I486">
        <v>9</v>
      </c>
      <c r="J486">
        <v>9</v>
      </c>
      <c r="K486">
        <v>0</v>
      </c>
      <c r="L486" t="s">
        <v>1999</v>
      </c>
      <c r="M486">
        <f>SUM(B486,C486)</f>
        <v>0</v>
      </c>
      <c r="N486" t="str">
        <f t="shared" si="14"/>
        <v>No</v>
      </c>
      <c r="O486">
        <f>COUNTIF(C:C,"&lt;0")</f>
        <v>0</v>
      </c>
      <c r="P486" t="e">
        <f>SUMIF(#REF!,"&gt;"&amp;AVERAGE(#REF!))</f>
        <v>#REF!</v>
      </c>
      <c r="Q486">
        <f t="shared" si="15"/>
        <v>27.565026697177728</v>
      </c>
      <c r="R486" t="str">
        <f>CONCATENATE("ID-",A486,"-",E486)</f>
        <v>ID-14107-Guanabara - Victoria</v>
      </c>
      <c r="S486">
        <f>INDEX(B:B,MATCH(A486,A:A,0))</f>
        <v>0</v>
      </c>
      <c r="T486" t="str">
        <f>IF(OR(B486&gt;0,C486&gt;0),"Acceptable","Check")</f>
        <v>Acceptable</v>
      </c>
      <c r="U486">
        <f>COUNTIF(D:D, "Military - U.S. Army")</f>
        <v>23</v>
      </c>
      <c r="V486">
        <f>AVERAGEIF(C:C,"Fort Myer, Virginia", I:I)</f>
        <v>2</v>
      </c>
      <c r="W486">
        <v>2</v>
      </c>
      <c r="X486" t="str">
        <f>IFERROR(VLOOKUP("FlightNumber", A:D, 4, FALSE), "Flight Not Found")</f>
        <v>Flight Not Found</v>
      </c>
      <c r="Y486" t="str" cm="1">
        <f t="array" ref="Y486">IF(AND(B:B &gt; TIME(6, 0, 0), B:B &lt;= TIME(18, 0, 0)), "Day", "Night")</f>
        <v>Night</v>
      </c>
      <c r="Z486">
        <f>COUNTIFS(D:D, "Military - U.S. Army", C:C, "Fort Myer, Virginia")</f>
        <v>1</v>
      </c>
    </row>
    <row r="487" spans="1:26" x14ac:dyDescent="0.2">
      <c r="A487">
        <v>14110</v>
      </c>
      <c r="C487" t="s">
        <v>255</v>
      </c>
      <c r="D487" t="s">
        <v>1960</v>
      </c>
      <c r="F487" t="s">
        <v>2000</v>
      </c>
      <c r="G487" t="s">
        <v>2001</v>
      </c>
      <c r="H487" t="s">
        <v>2002</v>
      </c>
      <c r="I487">
        <v>7</v>
      </c>
      <c r="J487">
        <v>7</v>
      </c>
      <c r="K487">
        <v>0</v>
      </c>
      <c r="L487" t="s">
        <v>2003</v>
      </c>
      <c r="M487">
        <f>SUM(B487,C487)</f>
        <v>0</v>
      </c>
      <c r="N487" t="str">
        <f t="shared" si="14"/>
        <v>No</v>
      </c>
      <c r="O487">
        <f>COUNTIF(C:C,"&lt;0")</f>
        <v>0</v>
      </c>
      <c r="P487" t="e">
        <f>SUMIF(#REF!,"&gt;"&amp;AVERAGE(#REF!))</f>
        <v>#REF!</v>
      </c>
      <c r="Q487">
        <f t="shared" si="15"/>
        <v>27.565026697177728</v>
      </c>
      <c r="R487" t="str">
        <f>CONCATENATE("ID-",A487,"-",E487)</f>
        <v>ID-14110-</v>
      </c>
      <c r="S487">
        <f>INDEX(B:B,MATCH(A487,A:A,0))</f>
        <v>0</v>
      </c>
      <c r="T487" t="str">
        <f>IF(OR(B487&gt;0,C487&gt;0),"Acceptable","Check")</f>
        <v>Acceptable</v>
      </c>
      <c r="U487">
        <f>COUNTIF(D:D, "Military - U.S. Army")</f>
        <v>23</v>
      </c>
      <c r="V487">
        <f>AVERAGEIF(C:C,"Fort Myer, Virginia", I:I)</f>
        <v>2</v>
      </c>
      <c r="W487">
        <v>1</v>
      </c>
      <c r="X487" t="str">
        <f>IFERROR(VLOOKUP("FlightNumber", A:D, 4, FALSE), "Flight Not Found")</f>
        <v>Flight Not Found</v>
      </c>
      <c r="Y487" t="str" cm="1">
        <f t="array" ref="Y487">IF(AND(B:B &gt; TIME(6, 0, 0), B:B &lt;= TIME(18, 0, 0)), "Day", "Night")</f>
        <v>Night</v>
      </c>
      <c r="Z487">
        <f>COUNTIFS(D:D, "Military - U.S. Army", C:C, "Fort Myer, Virginia")</f>
        <v>1</v>
      </c>
    </row>
    <row r="488" spans="1:26" x14ac:dyDescent="0.2">
      <c r="A488">
        <v>14110</v>
      </c>
      <c r="C488" t="s">
        <v>2004</v>
      </c>
      <c r="D488" t="s">
        <v>2005</v>
      </c>
      <c r="E488" t="s">
        <v>409</v>
      </c>
      <c r="F488" t="s">
        <v>2006</v>
      </c>
      <c r="G488" t="s">
        <v>2007</v>
      </c>
      <c r="H488" t="s">
        <v>2008</v>
      </c>
      <c r="I488">
        <v>13</v>
      </c>
      <c r="J488">
        <v>13</v>
      </c>
      <c r="K488">
        <v>0</v>
      </c>
      <c r="L488" t="s">
        <v>2009</v>
      </c>
      <c r="M488">
        <f>SUM(B488,C488)</f>
        <v>0</v>
      </c>
      <c r="N488" t="str">
        <f t="shared" si="14"/>
        <v>No</v>
      </c>
      <c r="O488">
        <f>COUNTIF(C:C,"&lt;0")</f>
        <v>0</v>
      </c>
      <c r="P488" t="e">
        <f>SUMIF(#REF!,"&gt;"&amp;AVERAGE(#REF!))</f>
        <v>#REF!</v>
      </c>
      <c r="Q488">
        <f t="shared" si="15"/>
        <v>27.565026697177728</v>
      </c>
      <c r="R488" t="str">
        <f>CONCATENATE("ID-",A488,"-",E488)</f>
        <v>ID-14110-Sightseeing</v>
      </c>
      <c r="S488">
        <f>INDEX(B:B,MATCH(A488,A:A,0))</f>
        <v>0</v>
      </c>
      <c r="T488" t="str">
        <f>IF(OR(B488&gt;0,C488&gt;0),"Acceptable","Check")</f>
        <v>Acceptable</v>
      </c>
      <c r="U488">
        <f>COUNTIF(D:D, "Military - U.S. Army")</f>
        <v>23</v>
      </c>
      <c r="V488">
        <f>AVERAGEIF(C:C,"Fort Myer, Virginia", I:I)</f>
        <v>2</v>
      </c>
      <c r="W488">
        <v>8</v>
      </c>
      <c r="X488" t="str">
        <f>IFERROR(VLOOKUP("FlightNumber", A:D, 4, FALSE), "Flight Not Found")</f>
        <v>Flight Not Found</v>
      </c>
      <c r="Y488" t="str" cm="1">
        <f t="array" ref="Y488">IF(AND(B:B &gt; TIME(6, 0, 0), B:B &lt;= TIME(18, 0, 0)), "Day", "Night")</f>
        <v>Night</v>
      </c>
      <c r="Z488">
        <f>COUNTIFS(D:D, "Military - U.S. Army", C:C, "Fort Myer, Virginia")</f>
        <v>1</v>
      </c>
    </row>
    <row r="489" spans="1:26" x14ac:dyDescent="0.2">
      <c r="A489">
        <v>14116</v>
      </c>
      <c r="B489" t="s">
        <v>538</v>
      </c>
      <c r="C489" t="s">
        <v>2010</v>
      </c>
      <c r="D489" t="s">
        <v>821</v>
      </c>
      <c r="E489" t="s">
        <v>2011</v>
      </c>
      <c r="F489" t="s">
        <v>1424</v>
      </c>
      <c r="G489" t="s">
        <v>116</v>
      </c>
      <c r="H489" t="s">
        <v>2012</v>
      </c>
      <c r="I489">
        <v>17</v>
      </c>
      <c r="J489">
        <v>14</v>
      </c>
      <c r="K489">
        <v>0</v>
      </c>
      <c r="L489" t="s">
        <v>2013</v>
      </c>
      <c r="M489">
        <f>SUM(B489,C489)</f>
        <v>0</v>
      </c>
      <c r="N489" t="str">
        <f t="shared" si="14"/>
        <v>No</v>
      </c>
      <c r="O489">
        <f>COUNTIF(C:C,"&lt;0")</f>
        <v>0</v>
      </c>
      <c r="P489" t="e">
        <f>SUMIF(#REF!,"&gt;"&amp;AVERAGE(#REF!))</f>
        <v>#REF!</v>
      </c>
      <c r="Q489">
        <f t="shared" si="15"/>
        <v>27.565026697177728</v>
      </c>
      <c r="R489" t="str">
        <f>CONCATENATE("ID-",A489,"-",E489)</f>
        <v>ID-14116-Hong Kong - Chungking</v>
      </c>
      <c r="S489" t="str">
        <f>INDEX(B:B,MATCH(A489,A:A,0))</f>
        <v>08:00</v>
      </c>
      <c r="T489" t="str">
        <f>IF(OR(B489&gt;0,C489&gt;0),"Acceptable","Check")</f>
        <v>Acceptable</v>
      </c>
      <c r="U489">
        <f>COUNTIF(D:D, "Military - U.S. Army")</f>
        <v>23</v>
      </c>
      <c r="V489">
        <f>AVERAGEIF(C:C,"Fort Myer, Virginia", I:I)</f>
        <v>2</v>
      </c>
      <c r="W489">
        <v>1</v>
      </c>
      <c r="X489" t="str">
        <f>IFERROR(VLOOKUP("FlightNumber", A:D, 4, FALSE), "Flight Not Found")</f>
        <v>Flight Not Found</v>
      </c>
      <c r="Y489" t="str" cm="1">
        <f t="array" ref="Y489">IF(AND(B:B &gt; TIME(6, 0, 0), B:B &lt;= TIME(18, 0, 0)), "Day", "Night")</f>
        <v>Night</v>
      </c>
      <c r="Z489">
        <f>COUNTIFS(D:D, "Military - U.S. Army", C:C, "Fort Myer, Virginia")</f>
        <v>1</v>
      </c>
    </row>
    <row r="490" spans="1:26" x14ac:dyDescent="0.2">
      <c r="A490">
        <v>14121</v>
      </c>
      <c r="C490" t="s">
        <v>2014</v>
      </c>
      <c r="D490" t="s">
        <v>2015</v>
      </c>
      <c r="F490" t="s">
        <v>2016</v>
      </c>
      <c r="G490" t="s">
        <v>2017</v>
      </c>
      <c r="I490">
        <v>9</v>
      </c>
      <c r="J490">
        <v>5</v>
      </c>
      <c r="K490">
        <v>0</v>
      </c>
      <c r="L490" t="s">
        <v>2018</v>
      </c>
      <c r="M490">
        <f>SUM(B490,C490)</f>
        <v>0</v>
      </c>
      <c r="N490" t="str">
        <f t="shared" si="14"/>
        <v>No</v>
      </c>
      <c r="O490">
        <f>COUNTIF(C:C,"&lt;0")</f>
        <v>0</v>
      </c>
      <c r="P490" t="e">
        <f>SUMIF(#REF!,"&gt;"&amp;AVERAGE(#REF!))</f>
        <v>#REF!</v>
      </c>
      <c r="Q490">
        <f t="shared" si="15"/>
        <v>27.565026697177728</v>
      </c>
      <c r="R490" t="str">
        <f>CONCATENATE("ID-",A490,"-",E490)</f>
        <v>ID-14121-</v>
      </c>
      <c r="S490">
        <f>INDEX(B:B,MATCH(A490,A:A,0))</f>
        <v>0</v>
      </c>
      <c r="T490" t="str">
        <f>IF(OR(B490&gt;0,C490&gt;0),"Acceptable","Check")</f>
        <v>Acceptable</v>
      </c>
      <c r="U490">
        <f>COUNTIF(D:D, "Military - U.S. Army")</f>
        <v>23</v>
      </c>
      <c r="V490">
        <f>AVERAGEIF(C:C,"Fort Myer, Virginia", I:I)</f>
        <v>2</v>
      </c>
      <c r="W490">
        <v>2</v>
      </c>
      <c r="X490" t="str">
        <f>IFERROR(VLOOKUP("FlightNumber", A:D, 4, FALSE), "Flight Not Found")</f>
        <v>Flight Not Found</v>
      </c>
      <c r="Y490" t="str" cm="1">
        <f t="array" ref="Y490">IF(AND(B:B &gt; TIME(6, 0, 0), B:B &lt;= TIME(18, 0, 0)), "Day", "Night")</f>
        <v>Night</v>
      </c>
      <c r="Z490">
        <f>COUNTIFS(D:D, "Military - U.S. Army", C:C, "Fort Myer, Virginia")</f>
        <v>1</v>
      </c>
    </row>
    <row r="491" spans="1:26" x14ac:dyDescent="0.2">
      <c r="A491">
        <v>14154</v>
      </c>
      <c r="C491" t="s">
        <v>2019</v>
      </c>
      <c r="D491" t="s">
        <v>347</v>
      </c>
      <c r="F491" t="s">
        <v>2020</v>
      </c>
      <c r="I491">
        <v>4</v>
      </c>
      <c r="J491">
        <v>4</v>
      </c>
      <c r="K491">
        <v>0</v>
      </c>
      <c r="M491">
        <f>SUM(B491,C491)</f>
        <v>0</v>
      </c>
      <c r="N491" t="str">
        <f t="shared" si="14"/>
        <v>No</v>
      </c>
      <c r="O491">
        <f>COUNTIF(C:C,"&lt;0")</f>
        <v>0</v>
      </c>
      <c r="P491" t="e">
        <f>SUMIF(#REF!,"&gt;"&amp;AVERAGE(#REF!))</f>
        <v>#REF!</v>
      </c>
      <c r="Q491">
        <f t="shared" si="15"/>
        <v>27.565026697177728</v>
      </c>
      <c r="R491" t="str">
        <f>CONCATENATE("ID-",A491,"-",E491)</f>
        <v>ID-14154-</v>
      </c>
      <c r="S491">
        <f>INDEX(B:B,MATCH(A491,A:A,0))</f>
        <v>0</v>
      </c>
      <c r="T491" t="str">
        <f>IF(OR(B491&gt;0,C491&gt;0),"Acceptable","Check")</f>
        <v>Acceptable</v>
      </c>
      <c r="U491">
        <f>COUNTIF(D:D, "Military - U.S. Army")</f>
        <v>23</v>
      </c>
      <c r="V491">
        <f>AVERAGEIF(C:C,"Fort Myer, Virginia", I:I)</f>
        <v>2</v>
      </c>
      <c r="W491">
        <v>1</v>
      </c>
      <c r="X491" t="str">
        <f>IFERROR(VLOOKUP("FlightNumber", A:D, 4, FALSE), "Flight Not Found")</f>
        <v>Flight Not Found</v>
      </c>
      <c r="Y491" t="str" cm="1">
        <f t="array" ref="Y491">IF(AND(B:B &gt; TIME(6, 0, 0), B:B &lt;= TIME(18, 0, 0)), "Day", "Night")</f>
        <v>Night</v>
      </c>
      <c r="Z491">
        <f>COUNTIFS(D:D, "Military - U.S. Army", C:C, "Fort Myer, Virginia")</f>
        <v>1</v>
      </c>
    </row>
    <row r="492" spans="1:26" x14ac:dyDescent="0.2">
      <c r="A492">
        <v>14154</v>
      </c>
      <c r="C492" t="s">
        <v>2021</v>
      </c>
      <c r="D492" t="s">
        <v>347</v>
      </c>
      <c r="F492" t="s">
        <v>1339</v>
      </c>
      <c r="G492" t="s">
        <v>2022</v>
      </c>
      <c r="H492" t="s">
        <v>2023</v>
      </c>
      <c r="I492">
        <v>13</v>
      </c>
      <c r="J492">
        <v>13</v>
      </c>
      <c r="K492">
        <v>0</v>
      </c>
      <c r="L492" t="s">
        <v>2024</v>
      </c>
      <c r="M492">
        <f>SUM(B492,C492)</f>
        <v>0</v>
      </c>
      <c r="N492" t="str">
        <f t="shared" si="14"/>
        <v>No</v>
      </c>
      <c r="O492">
        <f>COUNTIF(C:C,"&lt;0")</f>
        <v>0</v>
      </c>
      <c r="P492" t="e">
        <f>SUMIF(#REF!,"&gt;"&amp;AVERAGE(#REF!))</f>
        <v>#REF!</v>
      </c>
      <c r="Q492">
        <f t="shared" si="15"/>
        <v>27.565026697177728</v>
      </c>
      <c r="R492" t="str">
        <f>CONCATENATE("ID-",A492,"-",E492)</f>
        <v>ID-14154-</v>
      </c>
      <c r="S492">
        <f>INDEX(B:B,MATCH(A492,A:A,0))</f>
        <v>0</v>
      </c>
      <c r="T492" t="str">
        <f>IF(OR(B492&gt;0,C492&gt;0),"Acceptable","Check")</f>
        <v>Acceptable</v>
      </c>
      <c r="U492">
        <f>COUNTIF(D:D, "Military - U.S. Army")</f>
        <v>23</v>
      </c>
      <c r="V492">
        <f>AVERAGEIF(C:C,"Fort Myer, Virginia", I:I)</f>
        <v>2</v>
      </c>
      <c r="W492">
        <v>1</v>
      </c>
      <c r="X492" t="str">
        <f>IFERROR(VLOOKUP("FlightNumber", A:D, 4, FALSE), "Flight Not Found")</f>
        <v>Flight Not Found</v>
      </c>
      <c r="Y492" t="str" cm="1">
        <f t="array" ref="Y492">IF(AND(B:B &gt; TIME(6, 0, 0), B:B &lt;= TIME(18, 0, 0)), "Day", "Night")</f>
        <v>Night</v>
      </c>
      <c r="Z492">
        <f>COUNTIFS(D:D, "Military - U.S. Army", C:C, "Fort Myer, Virginia")</f>
        <v>1</v>
      </c>
    </row>
    <row r="493" spans="1:26" x14ac:dyDescent="0.2">
      <c r="A493">
        <v>14163</v>
      </c>
      <c r="C493" t="s">
        <v>2025</v>
      </c>
      <c r="D493" t="s">
        <v>772</v>
      </c>
      <c r="E493" t="s">
        <v>2026</v>
      </c>
      <c r="F493" t="s">
        <v>2027</v>
      </c>
      <c r="G493" t="s">
        <v>2028</v>
      </c>
      <c r="I493">
        <v>20</v>
      </c>
      <c r="J493">
        <v>20</v>
      </c>
      <c r="K493">
        <v>0</v>
      </c>
      <c r="L493" t="s">
        <v>2029</v>
      </c>
      <c r="M493">
        <f>SUM(B493,C493)</f>
        <v>0</v>
      </c>
      <c r="N493" t="str">
        <f t="shared" si="14"/>
        <v>No</v>
      </c>
      <c r="O493">
        <f>COUNTIF(C:C,"&lt;0")</f>
        <v>0</v>
      </c>
      <c r="P493" t="e">
        <f>SUMIF(#REF!,"&gt;"&amp;AVERAGE(#REF!))</f>
        <v>#REF!</v>
      </c>
      <c r="Q493">
        <f t="shared" si="15"/>
        <v>27.565026697177728</v>
      </c>
      <c r="R493" t="str">
        <f>CONCATENATE("ID-",A493,"-",E493)</f>
        <v>ID-14163-Brussells - Berlin</v>
      </c>
      <c r="S493">
        <f>INDEX(B:B,MATCH(A493,A:A,0))</f>
        <v>0</v>
      </c>
      <c r="T493" t="str">
        <f>IF(OR(B493&gt;0,C493&gt;0),"Acceptable","Check")</f>
        <v>Acceptable</v>
      </c>
      <c r="U493">
        <f>COUNTIF(D:D, "Military - U.S. Army")</f>
        <v>23</v>
      </c>
      <c r="V493">
        <f>AVERAGEIF(C:C,"Fort Myer, Virginia", I:I)</f>
        <v>2</v>
      </c>
      <c r="W493">
        <v>1</v>
      </c>
      <c r="X493" t="str">
        <f>IFERROR(VLOOKUP("FlightNumber", A:D, 4, FALSE), "Flight Not Found")</f>
        <v>Flight Not Found</v>
      </c>
      <c r="Y493" t="str" cm="1">
        <f t="array" ref="Y493">IF(AND(B:B &gt; TIME(6, 0, 0), B:B &lt;= TIME(18, 0, 0)), "Day", "Night")</f>
        <v>Night</v>
      </c>
      <c r="Z493">
        <f>COUNTIFS(D:D, "Military - U.S. Army", C:C, "Fort Myer, Virginia")</f>
        <v>1</v>
      </c>
    </row>
    <row r="494" spans="1:26" x14ac:dyDescent="0.2">
      <c r="A494">
        <v>14178</v>
      </c>
      <c r="C494" t="s">
        <v>2030</v>
      </c>
      <c r="D494" t="s">
        <v>842</v>
      </c>
      <c r="E494" t="s">
        <v>2031</v>
      </c>
      <c r="F494" t="s">
        <v>1373</v>
      </c>
      <c r="G494" t="s">
        <v>2032</v>
      </c>
      <c r="H494" t="s">
        <v>2033</v>
      </c>
      <c r="I494">
        <v>18</v>
      </c>
      <c r="J494">
        <v>18</v>
      </c>
      <c r="K494">
        <v>0</v>
      </c>
      <c r="L494" t="s">
        <v>2034</v>
      </c>
      <c r="M494">
        <f>SUM(B494,C494)</f>
        <v>0</v>
      </c>
      <c r="N494" t="str">
        <f t="shared" si="14"/>
        <v>No</v>
      </c>
      <c r="O494">
        <f>COUNTIF(C:C,"&lt;0")</f>
        <v>0</v>
      </c>
      <c r="P494" t="e">
        <f>SUMIF(#REF!,"&gt;"&amp;AVERAGE(#REF!))</f>
        <v>#REF!</v>
      </c>
      <c r="Q494">
        <f t="shared" si="15"/>
        <v>27.565026697177728</v>
      </c>
      <c r="R494" t="str">
        <f>CONCATENATE("ID-",A494,"-",E494)</f>
        <v>ID-14178-Adelaide - Melbourne</v>
      </c>
      <c r="S494">
        <f>INDEX(B:B,MATCH(A494,A:A,0))</f>
        <v>0</v>
      </c>
      <c r="T494" t="str">
        <f>IF(OR(B494&gt;0,C494&gt;0),"Acceptable","Check")</f>
        <v>Acceptable</v>
      </c>
      <c r="U494">
        <f>COUNTIF(D:D, "Military - U.S. Army")</f>
        <v>23</v>
      </c>
      <c r="V494">
        <f>AVERAGEIF(C:C,"Fort Myer, Virginia", I:I)</f>
        <v>2</v>
      </c>
      <c r="W494">
        <v>3</v>
      </c>
      <c r="X494" t="str">
        <f>IFERROR(VLOOKUP("FlightNumber", A:D, 4, FALSE), "Flight Not Found")</f>
        <v>Flight Not Found</v>
      </c>
      <c r="Y494" t="str" cm="1">
        <f t="array" ref="Y494">IF(AND(B:B &gt; TIME(6, 0, 0), B:B &lt;= TIME(18, 0, 0)), "Day", "Night")</f>
        <v>Night</v>
      </c>
      <c r="Z494">
        <f>COUNTIFS(D:D, "Military - U.S. Army", C:C, "Fort Myer, Virginia")</f>
        <v>1</v>
      </c>
    </row>
    <row r="495" spans="1:26" x14ac:dyDescent="0.2">
      <c r="A495">
        <v>14186</v>
      </c>
      <c r="C495" t="s">
        <v>2035</v>
      </c>
      <c r="D495" t="s">
        <v>1620</v>
      </c>
      <c r="F495" t="s">
        <v>2000</v>
      </c>
      <c r="G495" t="s">
        <v>2036</v>
      </c>
      <c r="I495">
        <v>2</v>
      </c>
      <c r="J495">
        <v>2</v>
      </c>
      <c r="K495">
        <v>0</v>
      </c>
      <c r="M495">
        <f>SUM(B495,C495)</f>
        <v>0</v>
      </c>
      <c r="N495" t="str">
        <f t="shared" si="14"/>
        <v>No</v>
      </c>
      <c r="O495">
        <f>COUNTIF(C:C,"&lt;0")</f>
        <v>0</v>
      </c>
      <c r="P495" t="e">
        <f>SUMIF(#REF!,"&gt;"&amp;AVERAGE(#REF!))</f>
        <v>#REF!</v>
      </c>
      <c r="Q495">
        <f t="shared" si="15"/>
        <v>27.565026697177728</v>
      </c>
      <c r="R495" t="str">
        <f>CONCATENATE("ID-",A495,"-",E495)</f>
        <v>ID-14186-</v>
      </c>
      <c r="S495">
        <f>INDEX(B:B,MATCH(A495,A:A,0))</f>
        <v>0</v>
      </c>
      <c r="T495" t="str">
        <f>IF(OR(B495&gt;0,C495&gt;0),"Acceptable","Check")</f>
        <v>Acceptable</v>
      </c>
      <c r="U495">
        <f>COUNTIF(D:D, "Military - U.S. Army")</f>
        <v>23</v>
      </c>
      <c r="V495">
        <f>AVERAGEIF(C:C,"Fort Myer, Virginia", I:I)</f>
        <v>2</v>
      </c>
      <c r="W495">
        <v>1</v>
      </c>
      <c r="X495" t="str">
        <f>IFERROR(VLOOKUP("FlightNumber", A:D, 4, FALSE), "Flight Not Found")</f>
        <v>Flight Not Found</v>
      </c>
      <c r="Y495" t="str" cm="1">
        <f t="array" ref="Y495">IF(AND(B:B &gt; TIME(6, 0, 0), B:B &lt;= TIME(18, 0, 0)), "Day", "Night")</f>
        <v>Night</v>
      </c>
      <c r="Z495">
        <f>COUNTIFS(D:D, "Military - U.S. Army", C:C, "Fort Myer, Virginia")</f>
        <v>1</v>
      </c>
    </row>
    <row r="496" spans="1:26" x14ac:dyDescent="0.2">
      <c r="A496">
        <v>14188</v>
      </c>
      <c r="B496" t="s">
        <v>1784</v>
      </c>
      <c r="C496" t="s">
        <v>2037</v>
      </c>
      <c r="D496" t="s">
        <v>2038</v>
      </c>
      <c r="E496" t="s">
        <v>2039</v>
      </c>
      <c r="F496" t="s">
        <v>1284</v>
      </c>
      <c r="G496" t="s">
        <v>2040</v>
      </c>
      <c r="H496" t="s">
        <v>2041</v>
      </c>
      <c r="I496">
        <v>14</v>
      </c>
      <c r="J496">
        <v>14</v>
      </c>
      <c r="K496">
        <v>1</v>
      </c>
      <c r="L496" t="s">
        <v>2042</v>
      </c>
      <c r="M496">
        <f>SUM(B496,C496)</f>
        <v>0</v>
      </c>
      <c r="N496" t="str">
        <f t="shared" si="14"/>
        <v>No</v>
      </c>
      <c r="O496">
        <f>COUNTIF(C:C,"&lt;0")</f>
        <v>0</v>
      </c>
      <c r="P496" t="e">
        <f>SUMIF(#REF!,"&gt;"&amp;AVERAGE(#REF!))</f>
        <v>#REF!</v>
      </c>
      <c r="Q496">
        <f t="shared" si="15"/>
        <v>27.565026697177728</v>
      </c>
      <c r="R496" t="str">
        <f>CONCATENATE("ID-",A496,"-",E496)</f>
        <v>ID-14188-Channel Islands - Southhampton</v>
      </c>
      <c r="S496" t="str">
        <f>INDEX(B:B,MATCH(A496,A:A,0))</f>
        <v>10:50</v>
      </c>
      <c r="T496" t="str">
        <f>IF(OR(B496&gt;0,C496&gt;0),"Acceptable","Check")</f>
        <v>Acceptable</v>
      </c>
      <c r="U496">
        <f>COUNTIF(D:D, "Military - U.S. Army")</f>
        <v>23</v>
      </c>
      <c r="V496">
        <f>AVERAGEIF(C:C,"Fort Myer, Virginia", I:I)</f>
        <v>2</v>
      </c>
      <c r="W496">
        <v>7</v>
      </c>
      <c r="X496" t="str">
        <f>IFERROR(VLOOKUP("FlightNumber", A:D, 4, FALSE), "Flight Not Found")</f>
        <v>Flight Not Found</v>
      </c>
      <c r="Y496" t="str" cm="1">
        <f t="array" ref="Y496">IF(AND(B:B &gt; TIME(6, 0, 0), B:B &lt;= TIME(18, 0, 0)), "Day", "Night")</f>
        <v>Night</v>
      </c>
      <c r="Z496">
        <f>COUNTIFS(D:D, "Military - U.S. Army", C:C, "Fort Myer, Virginia")</f>
        <v>1</v>
      </c>
    </row>
    <row r="497" spans="1:26" x14ac:dyDescent="0.2">
      <c r="A497">
        <v>14198</v>
      </c>
      <c r="B497" t="s">
        <v>2043</v>
      </c>
      <c r="C497" t="s">
        <v>2044</v>
      </c>
      <c r="D497" t="s">
        <v>283</v>
      </c>
      <c r="E497" t="s">
        <v>2045</v>
      </c>
      <c r="F497" t="s">
        <v>1809</v>
      </c>
      <c r="G497" t="s">
        <v>2046</v>
      </c>
      <c r="H497" t="s">
        <v>2047</v>
      </c>
      <c r="I497">
        <v>19</v>
      </c>
      <c r="J497">
        <v>6</v>
      </c>
      <c r="K497">
        <v>0</v>
      </c>
      <c r="L497" t="s">
        <v>2048</v>
      </c>
      <c r="M497">
        <f>SUM(B497,C497)</f>
        <v>0</v>
      </c>
      <c r="N497" t="str">
        <f t="shared" si="14"/>
        <v>No</v>
      </c>
      <c r="O497">
        <f>COUNTIF(C:C,"&lt;0")</f>
        <v>0</v>
      </c>
      <c r="P497" t="e">
        <f>SUMIF(#REF!,"&gt;"&amp;AVERAGE(#REF!))</f>
        <v>#REF!</v>
      </c>
      <c r="Q497">
        <f t="shared" si="15"/>
        <v>27.565026697177728</v>
      </c>
      <c r="R497" t="str">
        <f>CONCATENATE("ID-",A497,"-",E497)</f>
        <v>ID-14198-Berlin-Amsterdam</v>
      </c>
      <c r="S497" t="str">
        <f>INDEX(B:B,MATCH(A497,A:A,0))</f>
        <v>18:41</v>
      </c>
      <c r="T497" t="str">
        <f>IF(OR(B497&gt;0,C497&gt;0),"Acceptable","Check")</f>
        <v>Acceptable</v>
      </c>
      <c r="U497">
        <f>COUNTIF(D:D, "Military - U.S. Army")</f>
        <v>23</v>
      </c>
      <c r="V497">
        <f>AVERAGEIF(C:C,"Fort Myer, Virginia", I:I)</f>
        <v>2</v>
      </c>
      <c r="W497">
        <v>3</v>
      </c>
      <c r="X497" t="str">
        <f>IFERROR(VLOOKUP("FlightNumber", A:D, 4, FALSE), "Flight Not Found")</f>
        <v>Flight Not Found</v>
      </c>
      <c r="Y497" t="str" cm="1">
        <f t="array" ref="Y497">IF(AND(B:B &gt; TIME(6, 0, 0), B:B &lt;= TIME(18, 0, 0)), "Day", "Night")</f>
        <v>Night</v>
      </c>
      <c r="Z497">
        <f>COUNTIFS(D:D, "Military - U.S. Army", C:C, "Fort Myer, Virginia")</f>
        <v>1</v>
      </c>
    </row>
    <row r="498" spans="1:26" x14ac:dyDescent="0.2">
      <c r="A498">
        <v>14202</v>
      </c>
      <c r="B498" t="s">
        <v>2049</v>
      </c>
      <c r="C498" t="s">
        <v>2050</v>
      </c>
      <c r="D498" t="s">
        <v>2051</v>
      </c>
      <c r="E498" t="s">
        <v>2052</v>
      </c>
      <c r="F498" t="s">
        <v>2000</v>
      </c>
      <c r="G498" t="s">
        <v>2036</v>
      </c>
      <c r="I498">
        <v>2</v>
      </c>
      <c r="J498">
        <v>2</v>
      </c>
      <c r="K498">
        <v>0</v>
      </c>
      <c r="L498" t="s">
        <v>2053</v>
      </c>
      <c r="M498">
        <f>SUM(B498,C498)</f>
        <v>0</v>
      </c>
      <c r="N498" t="str">
        <f t="shared" si="14"/>
        <v>No</v>
      </c>
      <c r="O498">
        <f>COUNTIF(C:C,"&lt;0")</f>
        <v>0</v>
      </c>
      <c r="P498" t="e">
        <f>SUMIF(#REF!,"&gt;"&amp;AVERAGE(#REF!))</f>
        <v>#REF!</v>
      </c>
      <c r="Q498">
        <f t="shared" si="15"/>
        <v>27.565026697177728</v>
      </c>
      <c r="R498" t="str">
        <f>CONCATENATE("ID-",A498,"-",E498)</f>
        <v>ID-14202-Winnipeg - Regina - Vancouver</v>
      </c>
      <c r="S498" t="str">
        <f>INDEX(B:B,MATCH(A498,A:A,0))</f>
        <v>00:51</v>
      </c>
      <c r="T498" t="str">
        <f>IF(OR(B498&gt;0,C498&gt;0),"Acceptable","Check")</f>
        <v>Acceptable</v>
      </c>
      <c r="U498">
        <f>COUNTIF(D:D, "Military - U.S. Army")</f>
        <v>23</v>
      </c>
      <c r="V498">
        <f>AVERAGEIF(C:C,"Fort Myer, Virginia", I:I)</f>
        <v>2</v>
      </c>
      <c r="W498">
        <v>1</v>
      </c>
      <c r="X498" t="str">
        <f>IFERROR(VLOOKUP("FlightNumber", A:D, 4, FALSE), "Flight Not Found")</f>
        <v>Flight Not Found</v>
      </c>
      <c r="Y498" t="str" cm="1">
        <f t="array" ref="Y498">IF(AND(B:B &gt; TIME(6, 0, 0), B:B &lt;= TIME(18, 0, 0)), "Day", "Night")</f>
        <v>Night</v>
      </c>
      <c r="Z498">
        <f>COUNTIFS(D:D, "Military - U.S. Army", C:C, "Fort Myer, Virginia")</f>
        <v>1</v>
      </c>
    </row>
    <row r="499" spans="1:26" x14ac:dyDescent="0.2">
      <c r="A499">
        <v>14210</v>
      </c>
      <c r="C499" t="s">
        <v>1726</v>
      </c>
      <c r="D499" t="s">
        <v>347</v>
      </c>
      <c r="F499" t="s">
        <v>2054</v>
      </c>
      <c r="G499" t="s">
        <v>2055</v>
      </c>
      <c r="H499" t="s">
        <v>2056</v>
      </c>
      <c r="I499">
        <v>15</v>
      </c>
      <c r="J499">
        <v>11</v>
      </c>
      <c r="K499">
        <v>0</v>
      </c>
      <c r="L499" t="s">
        <v>2057</v>
      </c>
      <c r="M499">
        <f>SUM(B499,C499)</f>
        <v>0</v>
      </c>
      <c r="N499" t="str">
        <f t="shared" si="14"/>
        <v>No</v>
      </c>
      <c r="O499">
        <f>COUNTIF(C:C,"&lt;0")</f>
        <v>0</v>
      </c>
      <c r="P499" t="e">
        <f>SUMIF(#REF!,"&gt;"&amp;AVERAGE(#REF!))</f>
        <v>#REF!</v>
      </c>
      <c r="Q499">
        <f t="shared" si="15"/>
        <v>27.565026697177728</v>
      </c>
      <c r="R499" t="str">
        <f>CONCATENATE("ID-",A499,"-",E499)</f>
        <v>ID-14210-</v>
      </c>
      <c r="S499">
        <f>INDEX(B:B,MATCH(A499,A:A,0))</f>
        <v>0</v>
      </c>
      <c r="T499" t="str">
        <f>IF(OR(B499&gt;0,C499&gt;0),"Acceptable","Check")</f>
        <v>Acceptable</v>
      </c>
      <c r="U499">
        <f>COUNTIF(D:D, "Military - U.S. Army")</f>
        <v>23</v>
      </c>
      <c r="V499">
        <f>AVERAGEIF(C:C,"Fort Myer, Virginia", I:I)</f>
        <v>2</v>
      </c>
      <c r="W499">
        <v>1</v>
      </c>
      <c r="X499" t="str">
        <f>IFERROR(VLOOKUP("FlightNumber", A:D, 4, FALSE), "Flight Not Found")</f>
        <v>Flight Not Found</v>
      </c>
      <c r="Y499" t="str" cm="1">
        <f t="array" ref="Y499">IF(AND(B:B &gt; TIME(6, 0, 0), B:B &lt;= TIME(18, 0, 0)), "Day", "Night")</f>
        <v>Night</v>
      </c>
      <c r="Z499">
        <f>COUNTIFS(D:D, "Military - U.S. Army", C:C, "Fort Myer, Virginia")</f>
        <v>1</v>
      </c>
    </row>
    <row r="500" spans="1:26" x14ac:dyDescent="0.2">
      <c r="A500">
        <v>14211</v>
      </c>
      <c r="C500" t="s">
        <v>2058</v>
      </c>
      <c r="D500" t="s">
        <v>298</v>
      </c>
      <c r="F500" t="s">
        <v>1805</v>
      </c>
      <c r="G500" t="s">
        <v>2059</v>
      </c>
      <c r="I500">
        <v>6</v>
      </c>
      <c r="J500">
        <v>4</v>
      </c>
      <c r="K500">
        <v>0</v>
      </c>
      <c r="L500" t="s">
        <v>2060</v>
      </c>
      <c r="M500">
        <f>SUM(B500,C500)</f>
        <v>0</v>
      </c>
      <c r="N500" t="str">
        <f t="shared" si="14"/>
        <v>No</v>
      </c>
      <c r="O500">
        <f>COUNTIF(C:C,"&lt;0")</f>
        <v>0</v>
      </c>
      <c r="P500" t="e">
        <f>SUMIF(#REF!,"&gt;"&amp;AVERAGE(#REF!))</f>
        <v>#REF!</v>
      </c>
      <c r="Q500">
        <f t="shared" si="15"/>
        <v>27.565026697177728</v>
      </c>
      <c r="R500" t="str">
        <f>CONCATENATE("ID-",A500,"-",E500)</f>
        <v>ID-14211-</v>
      </c>
      <c r="S500">
        <f>INDEX(B:B,MATCH(A500,A:A,0))</f>
        <v>0</v>
      </c>
      <c r="T500" t="str">
        <f>IF(OR(B500&gt;0,C500&gt;0),"Acceptable","Check")</f>
        <v>Acceptable</v>
      </c>
      <c r="U500">
        <f>COUNTIF(D:D, "Military - U.S. Army")</f>
        <v>23</v>
      </c>
      <c r="V500">
        <f>AVERAGEIF(C:C,"Fort Myer, Virginia", I:I)</f>
        <v>2</v>
      </c>
      <c r="W500">
        <v>3</v>
      </c>
      <c r="X500" t="str">
        <f>IFERROR(VLOOKUP("FlightNumber", A:D, 4, FALSE), "Flight Not Found")</f>
        <v>Flight Not Found</v>
      </c>
      <c r="Y500" t="str" cm="1">
        <f t="array" ref="Y500">IF(AND(B:B &gt; TIME(6, 0, 0), B:B &lt;= TIME(18, 0, 0)), "Day", "Night")</f>
        <v>Night</v>
      </c>
      <c r="Z500">
        <f>COUNTIFS(D:D, "Military - U.S. Army", C:C, "Fort Myer, Virginia")</f>
        <v>1</v>
      </c>
    </row>
    <row r="501" spans="1:26" x14ac:dyDescent="0.2">
      <c r="A501">
        <v>14213</v>
      </c>
      <c r="B501" t="s">
        <v>320</v>
      </c>
      <c r="C501" t="s">
        <v>2061</v>
      </c>
      <c r="D501" t="s">
        <v>1144</v>
      </c>
      <c r="E501" t="s">
        <v>2062</v>
      </c>
      <c r="F501" t="s">
        <v>2063</v>
      </c>
      <c r="G501" t="s">
        <v>2064</v>
      </c>
      <c r="H501" t="s">
        <v>2065</v>
      </c>
      <c r="I501">
        <v>7</v>
      </c>
      <c r="J501">
        <v>7</v>
      </c>
      <c r="K501">
        <v>0</v>
      </c>
      <c r="L501" t="s">
        <v>2066</v>
      </c>
      <c r="M501">
        <f>SUM(B501,C501)</f>
        <v>0</v>
      </c>
      <c r="N501" t="str">
        <f t="shared" si="14"/>
        <v>No</v>
      </c>
      <c r="O501">
        <f>COUNTIF(C:C,"&lt;0")</f>
        <v>0</v>
      </c>
      <c r="P501" t="e">
        <f>SUMIF(#REF!,"&gt;"&amp;AVERAGE(#REF!))</f>
        <v>#REF!</v>
      </c>
      <c r="Q501">
        <f t="shared" si="15"/>
        <v>27.565026697177728</v>
      </c>
      <c r="R501" t="str">
        <f>CONCATENATE("ID-",A501,"-",E501)</f>
        <v>ID-14213-Medford - Oakland</v>
      </c>
      <c r="S501" t="str">
        <f>INDEX(B:B,MATCH(A501,A:A,0))</f>
        <v>05:30</v>
      </c>
      <c r="T501" t="str">
        <f>IF(OR(B501&gt;0,C501&gt;0),"Acceptable","Check")</f>
        <v>Acceptable</v>
      </c>
      <c r="U501">
        <f>COUNTIF(D:D, "Military - U.S. Army")</f>
        <v>23</v>
      </c>
      <c r="V501">
        <f>AVERAGEIF(C:C,"Fort Myer, Virginia", I:I)</f>
        <v>2</v>
      </c>
      <c r="W501">
        <v>1</v>
      </c>
      <c r="X501" t="str">
        <f>IFERROR(VLOOKUP("FlightNumber", A:D, 4, FALSE), "Flight Not Found")</f>
        <v>Flight Not Found</v>
      </c>
      <c r="Y501" t="str" cm="1">
        <f t="array" ref="Y501">IF(AND(B:B &gt; TIME(6, 0, 0), B:B &lt;= TIME(18, 0, 0)), "Day", "Night")</f>
        <v>Night</v>
      </c>
      <c r="Z501">
        <f>COUNTIFS(D:D, "Military - U.S. Army", C:C, "Fort Myer, Virginia")</f>
        <v>1</v>
      </c>
    </row>
    <row r="502" spans="1:26" x14ac:dyDescent="0.2">
      <c r="A502">
        <v>14222</v>
      </c>
      <c r="C502" t="s">
        <v>2067</v>
      </c>
      <c r="D502" t="s">
        <v>2068</v>
      </c>
      <c r="F502" t="s">
        <v>2069</v>
      </c>
      <c r="I502">
        <v>12</v>
      </c>
      <c r="J502">
        <v>10</v>
      </c>
      <c r="K502">
        <v>0</v>
      </c>
      <c r="L502" t="s">
        <v>2070</v>
      </c>
      <c r="M502">
        <f>SUM(B502,C502)</f>
        <v>0</v>
      </c>
      <c r="N502" t="str">
        <f t="shared" si="14"/>
        <v>No</v>
      </c>
      <c r="O502">
        <f>COUNTIF(C:C,"&lt;0")</f>
        <v>0</v>
      </c>
      <c r="P502" t="e">
        <f>SUMIF(#REF!,"&gt;"&amp;AVERAGE(#REF!))</f>
        <v>#REF!</v>
      </c>
      <c r="Q502">
        <f t="shared" si="15"/>
        <v>27.565026697177728</v>
      </c>
      <c r="R502" t="str">
        <f>CONCATENATE("ID-",A502,"-",E502)</f>
        <v>ID-14222-</v>
      </c>
      <c r="S502">
        <f>INDEX(B:B,MATCH(A502,A:A,0))</f>
        <v>0</v>
      </c>
      <c r="T502" t="str">
        <f>IF(OR(B502&gt;0,C502&gt;0),"Acceptable","Check")</f>
        <v>Acceptable</v>
      </c>
      <c r="U502">
        <f>COUNTIF(D:D, "Military - U.S. Army")</f>
        <v>23</v>
      </c>
      <c r="V502">
        <f>AVERAGEIF(C:C,"Fort Myer, Virginia", I:I)</f>
        <v>2</v>
      </c>
      <c r="W502">
        <v>1</v>
      </c>
      <c r="X502" t="str">
        <f>IFERROR(VLOOKUP("FlightNumber", A:D, 4, FALSE), "Flight Not Found")</f>
        <v>Flight Not Found</v>
      </c>
      <c r="Y502" t="str" cm="1">
        <f t="array" ref="Y502">IF(AND(B:B &gt; TIME(6, 0, 0), B:B &lt;= TIME(18, 0, 0)), "Day", "Night")</f>
        <v>Night</v>
      </c>
      <c r="Z502">
        <f>COUNTIFS(D:D, "Military - U.S. Army", C:C, "Fort Myer, Virginia")</f>
        <v>1</v>
      </c>
    </row>
    <row r="503" spans="1:26" x14ac:dyDescent="0.2">
      <c r="A503">
        <v>14223</v>
      </c>
      <c r="C503" t="s">
        <v>1409</v>
      </c>
      <c r="D503" t="s">
        <v>283</v>
      </c>
      <c r="E503" t="s">
        <v>2071</v>
      </c>
      <c r="F503" t="s">
        <v>2072</v>
      </c>
      <c r="G503" t="s">
        <v>2073</v>
      </c>
      <c r="H503" t="s">
        <v>2074</v>
      </c>
      <c r="I503">
        <v>4</v>
      </c>
      <c r="J503">
        <v>4</v>
      </c>
      <c r="K503">
        <v>0</v>
      </c>
      <c r="L503" t="s">
        <v>2075</v>
      </c>
      <c r="M503">
        <f>SUM(B503,C503)</f>
        <v>0</v>
      </c>
      <c r="N503" t="str">
        <f t="shared" si="14"/>
        <v>No</v>
      </c>
      <c r="O503">
        <f>COUNTIF(C:C,"&lt;0")</f>
        <v>0</v>
      </c>
      <c r="P503" t="e">
        <f>SUMIF(#REF!,"&gt;"&amp;AVERAGE(#REF!))</f>
        <v>#REF!</v>
      </c>
      <c r="Q503">
        <f t="shared" si="15"/>
        <v>27.565026697177728</v>
      </c>
      <c r="R503" t="str">
        <f>CONCATENATE("ID-",A503,"-",E503)</f>
        <v>ID-14223-Instructional Flight</v>
      </c>
      <c r="S503">
        <f>INDEX(B:B,MATCH(A503,A:A,0))</f>
        <v>0</v>
      </c>
      <c r="T503" t="str">
        <f>IF(OR(B503&gt;0,C503&gt;0),"Acceptable","Check")</f>
        <v>Acceptable</v>
      </c>
      <c r="U503">
        <f>COUNTIF(D:D, "Military - U.S. Army")</f>
        <v>23</v>
      </c>
      <c r="V503">
        <f>AVERAGEIF(C:C,"Fort Myer, Virginia", I:I)</f>
        <v>2</v>
      </c>
      <c r="W503">
        <v>1</v>
      </c>
      <c r="X503" t="str">
        <f>IFERROR(VLOOKUP("FlightNumber", A:D, 4, FALSE), "Flight Not Found")</f>
        <v>Flight Not Found</v>
      </c>
      <c r="Y503" t="str" cm="1">
        <f t="array" ref="Y503">IF(AND(B:B &gt; TIME(6, 0, 0), B:B &lt;= TIME(18, 0, 0)), "Day", "Night")</f>
        <v>Night</v>
      </c>
      <c r="Z503">
        <f>COUNTIFS(D:D, "Military - U.S. Army", C:C, "Fort Myer, Virginia")</f>
        <v>1</v>
      </c>
    </row>
    <row r="504" spans="1:26" x14ac:dyDescent="0.2">
      <c r="A504">
        <v>14226</v>
      </c>
      <c r="C504" t="s">
        <v>2076</v>
      </c>
      <c r="D504" t="s">
        <v>379</v>
      </c>
      <c r="F504" t="s">
        <v>2077</v>
      </c>
      <c r="G504" t="s">
        <v>2078</v>
      </c>
      <c r="I504">
        <v>13</v>
      </c>
      <c r="J504">
        <v>13</v>
      </c>
      <c r="K504">
        <v>0</v>
      </c>
      <c r="L504" t="s">
        <v>2079</v>
      </c>
      <c r="M504">
        <f>SUM(B504,C504)</f>
        <v>0</v>
      </c>
      <c r="N504" t="str">
        <f t="shared" si="14"/>
        <v>No</v>
      </c>
      <c r="O504">
        <f>COUNTIF(C:C,"&lt;0")</f>
        <v>0</v>
      </c>
      <c r="P504" t="e">
        <f>SUMIF(#REF!,"&gt;"&amp;AVERAGE(#REF!))</f>
        <v>#REF!</v>
      </c>
      <c r="Q504">
        <f t="shared" si="15"/>
        <v>27.565026697177728</v>
      </c>
      <c r="R504" t="str">
        <f>CONCATENATE("ID-",A504,"-",E504)</f>
        <v>ID-14226-</v>
      </c>
      <c r="S504">
        <f>INDEX(B:B,MATCH(A504,A:A,0))</f>
        <v>0</v>
      </c>
      <c r="T504" t="str">
        <f>IF(OR(B504&gt;0,C504&gt;0),"Acceptable","Check")</f>
        <v>Acceptable</v>
      </c>
      <c r="U504">
        <f>COUNTIF(D:D, "Military - U.S. Army")</f>
        <v>23</v>
      </c>
      <c r="V504">
        <f>AVERAGEIF(C:C,"Fort Myer, Virginia", I:I)</f>
        <v>2</v>
      </c>
      <c r="W504">
        <v>1</v>
      </c>
      <c r="X504" t="str">
        <f>IFERROR(VLOOKUP("FlightNumber", A:D, 4, FALSE), "Flight Not Found")</f>
        <v>Flight Not Found</v>
      </c>
      <c r="Y504" t="str" cm="1">
        <f t="array" ref="Y504">IF(AND(B:B &gt; TIME(6, 0, 0), B:B &lt;= TIME(18, 0, 0)), "Day", "Night")</f>
        <v>Night</v>
      </c>
      <c r="Z504">
        <f>COUNTIFS(D:D, "Military - U.S. Army", C:C, "Fort Myer, Virginia")</f>
        <v>1</v>
      </c>
    </row>
    <row r="505" spans="1:26" x14ac:dyDescent="0.2">
      <c r="A505">
        <v>14252</v>
      </c>
      <c r="C505" t="s">
        <v>196</v>
      </c>
      <c r="D505" t="s">
        <v>1259</v>
      </c>
      <c r="E505" t="s">
        <v>2080</v>
      </c>
      <c r="F505" t="s">
        <v>2081</v>
      </c>
      <c r="G505" t="s">
        <v>2082</v>
      </c>
      <c r="H505" t="s">
        <v>2083</v>
      </c>
      <c r="I505">
        <v>9</v>
      </c>
      <c r="J505">
        <v>5</v>
      </c>
      <c r="K505">
        <v>0</v>
      </c>
      <c r="L505" t="s">
        <v>2084</v>
      </c>
      <c r="M505">
        <f>SUM(B505,C505)</f>
        <v>0</v>
      </c>
      <c r="N505" t="str">
        <f t="shared" si="14"/>
        <v>No</v>
      </c>
      <c r="O505">
        <f>COUNTIF(C:C,"&lt;0")</f>
        <v>0</v>
      </c>
      <c r="P505" t="e">
        <f>SUMIF(#REF!,"&gt;"&amp;AVERAGE(#REF!))</f>
        <v>#REF!</v>
      </c>
      <c r="Q505">
        <f t="shared" si="15"/>
        <v>27.565026697177728</v>
      </c>
      <c r="R505" t="str">
        <f>CONCATENATE("ID-",A505,"-",E505)</f>
        <v>ID-14252-Zurich - Geneva - Paris</v>
      </c>
      <c r="S505">
        <f>INDEX(B:B,MATCH(A505,A:A,0))</f>
        <v>0</v>
      </c>
      <c r="T505" t="str">
        <f>IF(OR(B505&gt;0,C505&gt;0),"Acceptable","Check")</f>
        <v>Acceptable</v>
      </c>
      <c r="U505">
        <f>COUNTIF(D:D, "Military - U.S. Army")</f>
        <v>23</v>
      </c>
      <c r="V505">
        <f>AVERAGEIF(C:C,"Fort Myer, Virginia", I:I)</f>
        <v>2</v>
      </c>
      <c r="W505">
        <v>1</v>
      </c>
      <c r="X505" t="str">
        <f>IFERROR(VLOOKUP("FlightNumber", A:D, 4, FALSE), "Flight Not Found")</f>
        <v>Flight Not Found</v>
      </c>
      <c r="Y505" t="str" cm="1">
        <f t="array" ref="Y505">IF(AND(B:B &gt; TIME(6, 0, 0), B:B &lt;= TIME(18, 0, 0)), "Day", "Night")</f>
        <v>Night</v>
      </c>
      <c r="Z505">
        <f>COUNTIFS(D:D, "Military - U.S. Army", C:C, "Fort Myer, Virginia")</f>
        <v>1</v>
      </c>
    </row>
    <row r="506" spans="1:26" x14ac:dyDescent="0.2">
      <c r="A506">
        <v>14258</v>
      </c>
      <c r="B506" t="s">
        <v>2085</v>
      </c>
      <c r="C506" t="s">
        <v>2086</v>
      </c>
      <c r="D506" t="s">
        <v>611</v>
      </c>
      <c r="E506" t="s">
        <v>2087</v>
      </c>
      <c r="F506" t="s">
        <v>2088</v>
      </c>
      <c r="G506" t="s">
        <v>2089</v>
      </c>
      <c r="H506" t="s">
        <v>2090</v>
      </c>
      <c r="I506">
        <v>4</v>
      </c>
      <c r="J506">
        <v>4</v>
      </c>
      <c r="K506">
        <v>0</v>
      </c>
      <c r="L506" t="s">
        <v>2091</v>
      </c>
      <c r="M506">
        <f>SUM(B506,C506)</f>
        <v>0</v>
      </c>
      <c r="N506" t="str">
        <f t="shared" si="14"/>
        <v>No</v>
      </c>
      <c r="O506">
        <f>COUNTIF(C:C,"&lt;0")</f>
        <v>0</v>
      </c>
      <c r="P506" t="e">
        <f>SUMIF(#REF!,"&gt;"&amp;AVERAGE(#REF!))</f>
        <v>#REF!</v>
      </c>
      <c r="Q506">
        <f t="shared" si="15"/>
        <v>27.565026697177728</v>
      </c>
      <c r="R506" t="str">
        <f>CONCATENATE("ID-",A506,"-",E506)</f>
        <v>ID-14258-Chicago - Seattle</v>
      </c>
      <c r="S506" t="str">
        <f>INDEX(B:B,MATCH(A506,A:A,0))</f>
        <v>21:15</v>
      </c>
      <c r="T506" t="str">
        <f>IF(OR(B506&gt;0,C506&gt;0),"Acceptable","Check")</f>
        <v>Acceptable</v>
      </c>
      <c r="U506">
        <f>COUNTIF(D:D, "Military - U.S. Army")</f>
        <v>23</v>
      </c>
      <c r="V506">
        <f>AVERAGEIF(C:C,"Fort Myer, Virginia", I:I)</f>
        <v>2</v>
      </c>
      <c r="W506">
        <v>1</v>
      </c>
      <c r="X506" t="str">
        <f>IFERROR(VLOOKUP("FlightNumber", A:D, 4, FALSE), "Flight Not Found")</f>
        <v>Flight Not Found</v>
      </c>
      <c r="Y506" t="str" cm="1">
        <f t="array" ref="Y506">IF(AND(B:B &gt; TIME(6, 0, 0), B:B &lt;= TIME(18, 0, 0)), "Day", "Night")</f>
        <v>Night</v>
      </c>
      <c r="Z506">
        <f>COUNTIFS(D:D, "Military - U.S. Army", C:C, "Fort Myer, Virginia")</f>
        <v>1</v>
      </c>
    </row>
    <row r="507" spans="1:26" x14ac:dyDescent="0.2">
      <c r="A507">
        <v>14258</v>
      </c>
      <c r="C507" t="s">
        <v>455</v>
      </c>
      <c r="D507" t="s">
        <v>540</v>
      </c>
      <c r="F507" t="s">
        <v>1339</v>
      </c>
      <c r="G507" t="s">
        <v>2092</v>
      </c>
      <c r="H507" t="s">
        <v>2093</v>
      </c>
      <c r="I507">
        <v>9</v>
      </c>
      <c r="J507">
        <v>9</v>
      </c>
      <c r="K507">
        <v>0</v>
      </c>
      <c r="L507" t="s">
        <v>2094</v>
      </c>
      <c r="M507">
        <f>SUM(B507,C507)</f>
        <v>0</v>
      </c>
      <c r="N507" t="str">
        <f t="shared" si="14"/>
        <v>No</v>
      </c>
      <c r="O507">
        <f>COUNTIF(C:C,"&lt;0")</f>
        <v>0</v>
      </c>
      <c r="P507" t="e">
        <f>SUMIF(#REF!,"&gt;"&amp;AVERAGE(#REF!))</f>
        <v>#REF!</v>
      </c>
      <c r="Q507">
        <f t="shared" si="15"/>
        <v>27.565026697177728</v>
      </c>
      <c r="R507" t="str">
        <f>CONCATENATE("ID-",A507,"-",E507)</f>
        <v>ID-14258-</v>
      </c>
      <c r="S507" t="str">
        <f>INDEX(B:B,MATCH(A507,A:A,0))</f>
        <v>21:15</v>
      </c>
      <c r="T507" t="str">
        <f>IF(OR(B507&gt;0,C507&gt;0),"Acceptable","Check")</f>
        <v>Acceptable</v>
      </c>
      <c r="U507">
        <f>COUNTIF(D:D, "Military - U.S. Army")</f>
        <v>23</v>
      </c>
      <c r="V507">
        <f>AVERAGEIF(C:C,"Fort Myer, Virginia", I:I)</f>
        <v>2</v>
      </c>
      <c r="W507">
        <v>8</v>
      </c>
      <c r="X507" t="str">
        <f>IFERROR(VLOOKUP("FlightNumber", A:D, 4, FALSE), "Flight Not Found")</f>
        <v>Flight Not Found</v>
      </c>
      <c r="Y507" t="str" cm="1">
        <f t="array" ref="Y507">IF(AND(B:B &gt; TIME(6, 0, 0), B:B &lt;= TIME(18, 0, 0)), "Day", "Night")</f>
        <v>Night</v>
      </c>
      <c r="Z507">
        <f>COUNTIFS(D:D, "Military - U.S. Army", C:C, "Fort Myer, Virginia")</f>
        <v>1</v>
      </c>
    </row>
    <row r="508" spans="1:26" x14ac:dyDescent="0.2">
      <c r="A508">
        <v>14263</v>
      </c>
      <c r="C508" t="s">
        <v>2095</v>
      </c>
      <c r="D508" t="s">
        <v>1066</v>
      </c>
      <c r="E508" t="s">
        <v>2096</v>
      </c>
      <c r="F508" t="s">
        <v>2000</v>
      </c>
      <c r="G508" t="s">
        <v>2097</v>
      </c>
      <c r="I508">
        <v>4</v>
      </c>
      <c r="J508">
        <v>4</v>
      </c>
      <c r="K508">
        <v>0</v>
      </c>
      <c r="L508" t="s">
        <v>2098</v>
      </c>
      <c r="M508">
        <f>SUM(B508,C508)</f>
        <v>0</v>
      </c>
      <c r="N508" t="str">
        <f t="shared" si="14"/>
        <v>No</v>
      </c>
      <c r="O508">
        <f>COUNTIF(C:C,"&lt;0")</f>
        <v>0</v>
      </c>
      <c r="P508" t="e">
        <f>SUMIF(#REF!,"&gt;"&amp;AVERAGE(#REF!))</f>
        <v>#REF!</v>
      </c>
      <c r="Q508">
        <f t="shared" si="15"/>
        <v>27.565026697177728</v>
      </c>
      <c r="R508" t="str">
        <f>CONCATENATE("ID-",A508,"-",E508)</f>
        <v>ID-14263-Katherine - Adelaide</v>
      </c>
      <c r="S508">
        <f>INDEX(B:B,MATCH(A508,A:A,0))</f>
        <v>0</v>
      </c>
      <c r="T508" t="str">
        <f>IF(OR(B508&gt;0,C508&gt;0),"Acceptable","Check")</f>
        <v>Acceptable</v>
      </c>
      <c r="U508">
        <f>COUNTIF(D:D, "Military - U.S. Army")</f>
        <v>23</v>
      </c>
      <c r="V508">
        <f>AVERAGEIF(C:C,"Fort Myer, Virginia", I:I)</f>
        <v>2</v>
      </c>
      <c r="W508">
        <v>1</v>
      </c>
      <c r="X508" t="str">
        <f>IFERROR(VLOOKUP("FlightNumber", A:D, 4, FALSE), "Flight Not Found")</f>
        <v>Flight Not Found</v>
      </c>
      <c r="Y508" t="str" cm="1">
        <f t="array" ref="Y508">IF(AND(B:B &gt; TIME(6, 0, 0), B:B &lt;= TIME(18, 0, 0)), "Day", "Night")</f>
        <v>Night</v>
      </c>
      <c r="Z508">
        <f>COUNTIFS(D:D, "Military - U.S. Army", C:C, "Fort Myer, Virginia")</f>
        <v>1</v>
      </c>
    </row>
    <row r="509" spans="1:26" x14ac:dyDescent="0.2">
      <c r="A509">
        <v>14266</v>
      </c>
      <c r="B509" t="s">
        <v>1109</v>
      </c>
      <c r="C509" t="s">
        <v>2099</v>
      </c>
      <c r="D509" t="s">
        <v>298</v>
      </c>
      <c r="E509" t="s">
        <v>2100</v>
      </c>
      <c r="F509" t="s">
        <v>2101</v>
      </c>
      <c r="G509" t="s">
        <v>2102</v>
      </c>
      <c r="H509" t="s">
        <v>2103</v>
      </c>
      <c r="I509">
        <v>13</v>
      </c>
      <c r="J509">
        <v>3</v>
      </c>
      <c r="K509">
        <v>0</v>
      </c>
      <c r="L509" t="s">
        <v>2104</v>
      </c>
      <c r="M509">
        <f>SUM(B509,C509)</f>
        <v>0</v>
      </c>
      <c r="N509" t="str">
        <f t="shared" si="14"/>
        <v>No</v>
      </c>
      <c r="O509">
        <f>COUNTIF(C:C,"&lt;0")</f>
        <v>0</v>
      </c>
      <c r="P509" t="e">
        <f>SUMIF(#REF!,"&gt;"&amp;AVERAGE(#REF!))</f>
        <v>#REF!</v>
      </c>
      <c r="Q509">
        <f t="shared" si="15"/>
        <v>27.565026697177728</v>
      </c>
      <c r="R509" t="str">
        <f>CONCATENATE("ID-",A509,"-",E509)</f>
        <v>ID-14266-New York City - Bermuda</v>
      </c>
      <c r="S509" t="str">
        <f>INDEX(B:B,MATCH(A509,A:A,0))</f>
        <v>12:30</v>
      </c>
      <c r="T509" t="str">
        <f>IF(OR(B509&gt;0,C509&gt;0),"Acceptable","Check")</f>
        <v>Acceptable</v>
      </c>
      <c r="U509">
        <f>COUNTIF(D:D, "Military - U.S. Army")</f>
        <v>23</v>
      </c>
      <c r="V509">
        <f>AVERAGEIF(C:C,"Fort Myer, Virginia", I:I)</f>
        <v>2</v>
      </c>
      <c r="W509">
        <v>1</v>
      </c>
      <c r="X509" t="str">
        <f>IFERROR(VLOOKUP("FlightNumber", A:D, 4, FALSE), "Flight Not Found")</f>
        <v>Flight Not Found</v>
      </c>
      <c r="Y509" t="str" cm="1">
        <f t="array" ref="Y509">IF(AND(B:B &gt; TIME(6, 0, 0), B:B &lt;= TIME(18, 0, 0)), "Day", "Night")</f>
        <v>Night</v>
      </c>
      <c r="Z509">
        <f>COUNTIFS(D:D, "Military - U.S. Army", C:C, "Fort Myer, Virginia")</f>
        <v>1</v>
      </c>
    </row>
    <row r="510" spans="1:26" x14ac:dyDescent="0.2">
      <c r="A510">
        <v>14300</v>
      </c>
      <c r="C510" t="s">
        <v>701</v>
      </c>
      <c r="D510" t="s">
        <v>347</v>
      </c>
      <c r="F510" t="s">
        <v>1339</v>
      </c>
      <c r="G510" t="s">
        <v>2105</v>
      </c>
      <c r="I510">
        <v>10</v>
      </c>
      <c r="J510">
        <v>10</v>
      </c>
      <c r="K510">
        <v>0</v>
      </c>
      <c r="L510" t="s">
        <v>2106</v>
      </c>
      <c r="M510">
        <f>SUM(B510,C510)</f>
        <v>0</v>
      </c>
      <c r="N510" t="str">
        <f t="shared" si="14"/>
        <v>No</v>
      </c>
      <c r="O510">
        <f>COUNTIF(C:C,"&lt;0")</f>
        <v>0</v>
      </c>
      <c r="P510" t="e">
        <f>SUMIF(#REF!,"&gt;"&amp;AVERAGE(#REF!))</f>
        <v>#REF!</v>
      </c>
      <c r="Q510">
        <f t="shared" si="15"/>
        <v>27.565026697177728</v>
      </c>
      <c r="R510" t="str">
        <f>CONCATENATE("ID-",A510,"-",E510)</f>
        <v>ID-14300-</v>
      </c>
      <c r="S510">
        <f>INDEX(B:B,MATCH(A510,A:A,0))</f>
        <v>0</v>
      </c>
      <c r="T510" t="str">
        <f>IF(OR(B510&gt;0,C510&gt;0),"Acceptable","Check")</f>
        <v>Acceptable</v>
      </c>
      <c r="U510">
        <f>COUNTIF(D:D, "Military - U.S. Army")</f>
        <v>23</v>
      </c>
      <c r="V510">
        <f>AVERAGEIF(C:C,"Fort Myer, Virginia", I:I)</f>
        <v>2</v>
      </c>
      <c r="W510">
        <v>1</v>
      </c>
      <c r="X510" t="str">
        <f>IFERROR(VLOOKUP("FlightNumber", A:D, 4, FALSE), "Flight Not Found")</f>
        <v>Flight Not Found</v>
      </c>
      <c r="Y510" t="str" cm="1">
        <f t="array" ref="Y510">IF(AND(B:B &gt; TIME(6, 0, 0), B:B &lt;= TIME(18, 0, 0)), "Day", "Night")</f>
        <v>Night</v>
      </c>
      <c r="Z510">
        <f>COUNTIFS(D:D, "Military - U.S. Army", C:C, "Fort Myer, Virginia")</f>
        <v>1</v>
      </c>
    </row>
    <row r="511" spans="1:26" x14ac:dyDescent="0.2">
      <c r="A511">
        <v>14318</v>
      </c>
      <c r="C511" t="s">
        <v>2107</v>
      </c>
      <c r="D511" t="s">
        <v>772</v>
      </c>
      <c r="F511" t="s">
        <v>1522</v>
      </c>
      <c r="G511" t="s">
        <v>2108</v>
      </c>
      <c r="I511">
        <v>3</v>
      </c>
      <c r="J511">
        <v>3</v>
      </c>
      <c r="K511">
        <v>0</v>
      </c>
      <c r="M511">
        <f>SUM(B511,C511)</f>
        <v>0</v>
      </c>
      <c r="N511" t="str">
        <f t="shared" si="14"/>
        <v>No</v>
      </c>
      <c r="O511">
        <f>COUNTIF(C:C,"&lt;0")</f>
        <v>0</v>
      </c>
      <c r="P511" t="e">
        <f>SUMIF(#REF!,"&gt;"&amp;AVERAGE(#REF!))</f>
        <v>#REF!</v>
      </c>
      <c r="Q511">
        <f t="shared" si="15"/>
        <v>27.565026697177728</v>
      </c>
      <c r="R511" t="str">
        <f>CONCATENATE("ID-",A511,"-",E511)</f>
        <v>ID-14318-</v>
      </c>
      <c r="S511">
        <f>INDEX(B:B,MATCH(A511,A:A,0))</f>
        <v>0</v>
      </c>
      <c r="T511" t="str">
        <f>IF(OR(B511&gt;0,C511&gt;0),"Acceptable","Check")</f>
        <v>Acceptable</v>
      </c>
      <c r="U511">
        <f>COUNTIF(D:D, "Military - U.S. Army")</f>
        <v>23</v>
      </c>
      <c r="V511">
        <f>AVERAGEIF(C:C,"Fort Myer, Virginia", I:I)</f>
        <v>2</v>
      </c>
      <c r="W511">
        <v>2</v>
      </c>
      <c r="X511" t="str">
        <f>IFERROR(VLOOKUP("FlightNumber", A:D, 4, FALSE), "Flight Not Found")</f>
        <v>Flight Not Found</v>
      </c>
      <c r="Y511" t="str" cm="1">
        <f t="array" ref="Y511">IF(AND(B:B &gt; TIME(6, 0, 0), B:B &lt;= TIME(18, 0, 0)), "Day", "Night")</f>
        <v>Night</v>
      </c>
      <c r="Z511">
        <f>COUNTIFS(D:D, "Military - U.S. Army", C:C, "Fort Myer, Virginia")</f>
        <v>1</v>
      </c>
    </row>
    <row r="512" spans="1:26" x14ac:dyDescent="0.2">
      <c r="A512">
        <v>14320</v>
      </c>
      <c r="C512" t="s">
        <v>2109</v>
      </c>
      <c r="D512" t="s">
        <v>347</v>
      </c>
      <c r="F512" t="s">
        <v>2110</v>
      </c>
      <c r="I512">
        <v>8</v>
      </c>
      <c r="J512">
        <v>8</v>
      </c>
      <c r="K512">
        <v>0</v>
      </c>
      <c r="M512">
        <f>SUM(B512,C512)</f>
        <v>0</v>
      </c>
      <c r="N512" t="str">
        <f t="shared" si="14"/>
        <v>No</v>
      </c>
      <c r="O512">
        <f>COUNTIF(C:C,"&lt;0")</f>
        <v>0</v>
      </c>
      <c r="P512" t="e">
        <f>SUMIF(#REF!,"&gt;"&amp;AVERAGE(#REF!))</f>
        <v>#REF!</v>
      </c>
      <c r="Q512">
        <f t="shared" si="15"/>
        <v>27.565026697177728</v>
      </c>
      <c r="R512" t="str">
        <f>CONCATENATE("ID-",A512,"-",E512)</f>
        <v>ID-14320-</v>
      </c>
      <c r="S512">
        <f>INDEX(B:B,MATCH(A512,A:A,0))</f>
        <v>0</v>
      </c>
      <c r="T512" t="str">
        <f>IF(OR(B512&gt;0,C512&gt;0),"Acceptable","Check")</f>
        <v>Acceptable</v>
      </c>
      <c r="U512">
        <f>COUNTIF(D:D, "Military - U.S. Army")</f>
        <v>23</v>
      </c>
      <c r="V512">
        <f>AVERAGEIF(C:C,"Fort Myer, Virginia", I:I)</f>
        <v>2</v>
      </c>
      <c r="W512">
        <v>1</v>
      </c>
      <c r="X512" t="str">
        <f>IFERROR(VLOOKUP("FlightNumber", A:D, 4, FALSE), "Flight Not Found")</f>
        <v>Flight Not Found</v>
      </c>
      <c r="Y512" t="str" cm="1">
        <f t="array" ref="Y512">IF(AND(B:B &gt; TIME(6, 0, 0), B:B &lt;= TIME(18, 0, 0)), "Day", "Night")</f>
        <v>Night</v>
      </c>
      <c r="Z512">
        <f>COUNTIFS(D:D, "Military - U.S. Army", C:C, "Fort Myer, Virginia")</f>
        <v>1</v>
      </c>
    </row>
    <row r="513" spans="1:26" x14ac:dyDescent="0.2">
      <c r="A513">
        <v>14322</v>
      </c>
      <c r="C513" t="s">
        <v>2111</v>
      </c>
      <c r="D513" t="s">
        <v>1196</v>
      </c>
      <c r="E513" t="s">
        <v>30</v>
      </c>
      <c r="F513" t="s">
        <v>2112</v>
      </c>
      <c r="G513" t="s">
        <v>2113</v>
      </c>
      <c r="H513" t="s">
        <v>2114</v>
      </c>
      <c r="I513">
        <v>10</v>
      </c>
      <c r="J513">
        <v>10</v>
      </c>
      <c r="K513">
        <v>0</v>
      </c>
      <c r="L513" t="s">
        <v>2115</v>
      </c>
      <c r="M513">
        <f>SUM(B513,C513)</f>
        <v>0</v>
      </c>
      <c r="N513" t="str">
        <f t="shared" si="14"/>
        <v>No</v>
      </c>
      <c r="O513">
        <f>COUNTIF(C:C,"&lt;0")</f>
        <v>0</v>
      </c>
      <c r="P513" t="e">
        <f>SUMIF(#REF!,"&gt;"&amp;AVERAGE(#REF!))</f>
        <v>#REF!</v>
      </c>
      <c r="Q513">
        <f t="shared" si="15"/>
        <v>27.565026697177728</v>
      </c>
      <c r="R513" t="str">
        <f>CONCATENATE("ID-",A513,"-",E513)</f>
        <v>ID-14322-Test flight</v>
      </c>
      <c r="S513">
        <f>INDEX(B:B,MATCH(A513,A:A,0))</f>
        <v>0</v>
      </c>
      <c r="T513" t="str">
        <f>IF(OR(B513&gt;0,C513&gt;0),"Acceptable","Check")</f>
        <v>Acceptable</v>
      </c>
      <c r="U513">
        <f>COUNTIF(D:D, "Military - U.S. Army")</f>
        <v>23</v>
      </c>
      <c r="V513">
        <f>AVERAGEIF(C:C,"Fort Myer, Virginia", I:I)</f>
        <v>2</v>
      </c>
      <c r="W513">
        <v>1</v>
      </c>
      <c r="X513" t="str">
        <f>IFERROR(VLOOKUP("FlightNumber", A:D, 4, FALSE), "Flight Not Found")</f>
        <v>Flight Not Found</v>
      </c>
      <c r="Y513" t="str" cm="1">
        <f t="array" ref="Y513">IF(AND(B:B &gt; TIME(6, 0, 0), B:B &lt;= TIME(18, 0, 0)), "Day", "Night")</f>
        <v>Night</v>
      </c>
      <c r="Z513">
        <f>COUNTIFS(D:D, "Military - U.S. Army", C:C, "Fort Myer, Virginia")</f>
        <v>1</v>
      </c>
    </row>
    <row r="514" spans="1:26" x14ac:dyDescent="0.2">
      <c r="A514">
        <v>14832</v>
      </c>
      <c r="C514" t="s">
        <v>1588</v>
      </c>
      <c r="D514" t="s">
        <v>347</v>
      </c>
      <c r="F514" t="s">
        <v>2116</v>
      </c>
      <c r="G514" t="s">
        <v>2117</v>
      </c>
      <c r="H514" t="s">
        <v>2118</v>
      </c>
      <c r="I514">
        <v>13</v>
      </c>
      <c r="J514">
        <v>2</v>
      </c>
      <c r="K514">
        <v>0</v>
      </c>
      <c r="L514" t="s">
        <v>473</v>
      </c>
      <c r="M514">
        <f>SUM(B514,C514)</f>
        <v>0</v>
      </c>
      <c r="N514" t="str">
        <f t="shared" ref="N514:N577" si="16">IF(E514="good","Yes","No")</f>
        <v>No</v>
      </c>
      <c r="O514">
        <f>COUNTIF(C:C,"&lt;0")</f>
        <v>0</v>
      </c>
      <c r="P514" t="e">
        <f>SUMIF(#REF!,"&gt;"&amp;AVERAGE(#REF!))</f>
        <v>#REF!</v>
      </c>
      <c r="Q514">
        <f t="shared" si="15"/>
        <v>27.565026697177728</v>
      </c>
      <c r="R514" t="str">
        <f>CONCATENATE("ID-",A514,"-",E514)</f>
        <v>ID-14832-</v>
      </c>
      <c r="S514">
        <f>INDEX(B:B,MATCH(A514,A:A,0))</f>
        <v>0</v>
      </c>
      <c r="T514" t="str">
        <f>IF(OR(B514&gt;0,C514&gt;0),"Acceptable","Check")</f>
        <v>Acceptable</v>
      </c>
      <c r="U514">
        <f>COUNTIF(D:D, "Military - U.S. Army")</f>
        <v>23</v>
      </c>
      <c r="V514">
        <f>AVERAGEIF(C:C,"Fort Myer, Virginia", I:I)</f>
        <v>2</v>
      </c>
      <c r="W514">
        <v>2</v>
      </c>
      <c r="X514" t="str">
        <f>IFERROR(VLOOKUP("FlightNumber", A:D, 4, FALSE), "Flight Not Found")</f>
        <v>Flight Not Found</v>
      </c>
      <c r="Y514" t="str" cm="1">
        <f t="array" ref="Y514">IF(AND(B:B &gt; TIME(6, 0, 0), B:B &lt;= TIME(18, 0, 0)), "Day", "Night")</f>
        <v>Night</v>
      </c>
      <c r="Z514">
        <f>COUNTIFS(D:D, "Military - U.S. Army", C:C, "Fort Myer, Virginia")</f>
        <v>1</v>
      </c>
    </row>
    <row r="515" spans="1:26" x14ac:dyDescent="0.2">
      <c r="A515">
        <v>15130</v>
      </c>
      <c r="B515" t="s">
        <v>2119</v>
      </c>
      <c r="C515" t="s">
        <v>2120</v>
      </c>
      <c r="D515" t="s">
        <v>2121</v>
      </c>
      <c r="F515" t="s">
        <v>2122</v>
      </c>
      <c r="G515" t="s">
        <v>2123</v>
      </c>
      <c r="H515" t="s">
        <v>2124</v>
      </c>
      <c r="I515">
        <v>6</v>
      </c>
      <c r="J515">
        <v>6</v>
      </c>
      <c r="K515">
        <v>0</v>
      </c>
      <c r="L515" t="s">
        <v>2125</v>
      </c>
      <c r="M515">
        <f>SUM(B515,C515)</f>
        <v>0</v>
      </c>
      <c r="N515" t="str">
        <f t="shared" si="16"/>
        <v>No</v>
      </c>
      <c r="O515">
        <f>COUNTIF(C:C,"&lt;0")</f>
        <v>0</v>
      </c>
      <c r="P515" t="e">
        <f>SUMIF(#REF!,"&gt;"&amp;AVERAGE(#REF!))</f>
        <v>#REF!</v>
      </c>
      <c r="Q515">
        <f t="shared" ref="Q515:Q578" si="17">AVERAGEIF(I:I,"&gt;0")</f>
        <v>27.565026697177728</v>
      </c>
      <c r="R515" t="str">
        <f>CONCATENATE("ID-",A515,"-",E515)</f>
        <v>ID-15130-</v>
      </c>
      <c r="S515" t="str">
        <f>INDEX(B:B,MATCH(A515,A:A,0))</f>
        <v>17:00</v>
      </c>
      <c r="T515" t="str">
        <f>IF(OR(B515&gt;0,C515&gt;0),"Acceptable","Check")</f>
        <v>Acceptable</v>
      </c>
      <c r="U515">
        <f>COUNTIF(D:D, "Military - U.S. Army")</f>
        <v>23</v>
      </c>
      <c r="V515">
        <f>AVERAGEIF(C:C,"Fort Myer, Virginia", I:I)</f>
        <v>2</v>
      </c>
      <c r="W515">
        <v>1</v>
      </c>
      <c r="X515" t="str">
        <f>IFERROR(VLOOKUP("FlightNumber", A:D, 4, FALSE), "Flight Not Found")</f>
        <v>Flight Not Found</v>
      </c>
      <c r="Y515" t="str" cm="1">
        <f t="array" ref="Y515">IF(AND(B:B &gt; TIME(6, 0, 0), B:B &lt;= TIME(18, 0, 0)), "Day", "Night")</f>
        <v>Night</v>
      </c>
      <c r="Z515">
        <f>COUNTIFS(D:D, "Military - U.S. Army", C:C, "Fort Myer, Virginia")</f>
        <v>1</v>
      </c>
    </row>
    <row r="516" spans="1:26" x14ac:dyDescent="0.2">
      <c r="A516">
        <v>14330</v>
      </c>
      <c r="B516" t="s">
        <v>2126</v>
      </c>
      <c r="C516" t="s">
        <v>2127</v>
      </c>
      <c r="D516" t="s">
        <v>893</v>
      </c>
      <c r="E516" t="s">
        <v>479</v>
      </c>
      <c r="F516" t="s">
        <v>1373</v>
      </c>
      <c r="G516" t="s">
        <v>2128</v>
      </c>
      <c r="H516" t="s">
        <v>2129</v>
      </c>
      <c r="I516">
        <v>12</v>
      </c>
      <c r="J516">
        <v>8</v>
      </c>
      <c r="K516">
        <v>0</v>
      </c>
      <c r="L516" t="s">
        <v>2130</v>
      </c>
      <c r="M516">
        <f>SUM(B516,C516)</f>
        <v>0</v>
      </c>
      <c r="N516" t="str">
        <f t="shared" si="16"/>
        <v>No</v>
      </c>
      <c r="O516">
        <f>COUNTIF(C:C,"&lt;0")</f>
        <v>0</v>
      </c>
      <c r="P516" t="e">
        <f>SUMIF(#REF!,"&gt;"&amp;AVERAGE(#REF!))</f>
        <v>#REF!</v>
      </c>
      <c r="Q516">
        <f t="shared" si="17"/>
        <v>27.565026697177728</v>
      </c>
      <c r="R516" t="str">
        <f>CONCATENATE("ID-",A516,"-",E516)</f>
        <v>ID-14330-Chicago - Dallas</v>
      </c>
      <c r="S516" t="str">
        <f>INDEX(B:B,MATCH(A516,A:A,0))</f>
        <v>14:48</v>
      </c>
      <c r="T516" t="str">
        <f>IF(OR(B516&gt;0,C516&gt;0),"Acceptable","Check")</f>
        <v>Acceptable</v>
      </c>
      <c r="U516">
        <f>COUNTIF(D:D, "Military - U.S. Army")</f>
        <v>23</v>
      </c>
      <c r="V516">
        <f>AVERAGEIF(C:C,"Fort Myer, Virginia", I:I)</f>
        <v>2</v>
      </c>
      <c r="W516">
        <v>1</v>
      </c>
      <c r="X516" t="str">
        <f>IFERROR(VLOOKUP("FlightNumber", A:D, 4, FALSE), "Flight Not Found")</f>
        <v>Flight Not Found</v>
      </c>
      <c r="Y516" t="str" cm="1">
        <f t="array" ref="Y516">IF(AND(B:B &gt; TIME(6, 0, 0), B:B &lt;= TIME(18, 0, 0)), "Day", "Night")</f>
        <v>Night</v>
      </c>
      <c r="Z516">
        <f>COUNTIFS(D:D, "Military - U.S. Army", C:C, "Fort Myer, Virginia")</f>
        <v>1</v>
      </c>
    </row>
    <row r="517" spans="1:26" x14ac:dyDescent="0.2">
      <c r="A517">
        <v>14338</v>
      </c>
      <c r="C517" t="s">
        <v>2131</v>
      </c>
      <c r="D517" t="s">
        <v>1150</v>
      </c>
      <c r="F517" t="s">
        <v>2132</v>
      </c>
      <c r="G517" t="s">
        <v>2133</v>
      </c>
      <c r="H517" t="s">
        <v>2134</v>
      </c>
      <c r="I517">
        <v>9</v>
      </c>
      <c r="J517">
        <v>9</v>
      </c>
      <c r="K517">
        <v>0</v>
      </c>
      <c r="L517" t="s">
        <v>1117</v>
      </c>
      <c r="M517">
        <f>SUM(B517,C517)</f>
        <v>0</v>
      </c>
      <c r="N517" t="str">
        <f t="shared" si="16"/>
        <v>No</v>
      </c>
      <c r="O517">
        <f>COUNTIF(C:C,"&lt;0")</f>
        <v>0</v>
      </c>
      <c r="P517" t="e">
        <f>SUMIF(#REF!,"&gt;"&amp;AVERAGE(#REF!))</f>
        <v>#REF!</v>
      </c>
      <c r="Q517">
        <f t="shared" si="17"/>
        <v>27.565026697177728</v>
      </c>
      <c r="R517" t="str">
        <f>CONCATENATE("ID-",A517,"-",E517)</f>
        <v>ID-14338-</v>
      </c>
      <c r="S517">
        <f>INDEX(B:B,MATCH(A517,A:A,0))</f>
        <v>0</v>
      </c>
      <c r="T517" t="str">
        <f>IF(OR(B517&gt;0,C517&gt;0),"Acceptable","Check")</f>
        <v>Acceptable</v>
      </c>
      <c r="U517">
        <f>COUNTIF(D:D, "Military - U.S. Army")</f>
        <v>23</v>
      </c>
      <c r="V517">
        <f>AVERAGEIF(C:C,"Fort Myer, Virginia", I:I)</f>
        <v>2</v>
      </c>
      <c r="W517">
        <v>1</v>
      </c>
      <c r="X517" t="str">
        <f>IFERROR(VLOOKUP("FlightNumber", A:D, 4, FALSE), "Flight Not Found")</f>
        <v>Flight Not Found</v>
      </c>
      <c r="Y517" t="str" cm="1">
        <f t="array" ref="Y517">IF(AND(B:B &gt; TIME(6, 0, 0), B:B &lt;= TIME(18, 0, 0)), "Day", "Night")</f>
        <v>Night</v>
      </c>
      <c r="Z517">
        <f>COUNTIFS(D:D, "Military - U.S. Army", C:C, "Fort Myer, Virginia")</f>
        <v>1</v>
      </c>
    </row>
    <row r="518" spans="1:26" x14ac:dyDescent="0.2">
      <c r="A518">
        <v>14366</v>
      </c>
      <c r="C518" t="s">
        <v>2135</v>
      </c>
      <c r="D518" t="s">
        <v>298</v>
      </c>
      <c r="F518" t="s">
        <v>1805</v>
      </c>
      <c r="G518" t="s">
        <v>2136</v>
      </c>
      <c r="I518">
        <v>6</v>
      </c>
      <c r="J518">
        <v>2</v>
      </c>
      <c r="K518">
        <v>0</v>
      </c>
      <c r="M518">
        <f>SUM(B518,C518)</f>
        <v>0</v>
      </c>
      <c r="N518" t="str">
        <f t="shared" si="16"/>
        <v>No</v>
      </c>
      <c r="O518">
        <f>COUNTIF(C:C,"&lt;0")</f>
        <v>0</v>
      </c>
      <c r="P518" t="e">
        <f>SUMIF(#REF!,"&gt;"&amp;AVERAGE(#REF!))</f>
        <v>#REF!</v>
      </c>
      <c r="Q518">
        <f t="shared" si="17"/>
        <v>27.565026697177728</v>
      </c>
      <c r="R518" t="str">
        <f>CONCATENATE("ID-",A518,"-",E518)</f>
        <v>ID-14366-</v>
      </c>
      <c r="S518">
        <f>INDEX(B:B,MATCH(A518,A:A,0))</f>
        <v>0</v>
      </c>
      <c r="T518" t="str">
        <f>IF(OR(B518&gt;0,C518&gt;0),"Acceptable","Check")</f>
        <v>Acceptable</v>
      </c>
      <c r="U518">
        <f>COUNTIF(D:D, "Military - U.S. Army")</f>
        <v>23</v>
      </c>
      <c r="V518">
        <f>AVERAGEIF(C:C,"Fort Myer, Virginia", I:I)</f>
        <v>2</v>
      </c>
      <c r="W518">
        <v>2</v>
      </c>
      <c r="X518" t="str">
        <f>IFERROR(VLOOKUP("FlightNumber", A:D, 4, FALSE), "Flight Not Found")</f>
        <v>Flight Not Found</v>
      </c>
      <c r="Y518" t="str" cm="1">
        <f t="array" ref="Y518">IF(AND(B:B &gt; TIME(6, 0, 0), B:B &lt;= TIME(18, 0, 0)), "Day", "Night")</f>
        <v>Night</v>
      </c>
      <c r="Z518">
        <f>COUNTIFS(D:D, "Military - U.S. Army", C:C, "Fort Myer, Virginia")</f>
        <v>1</v>
      </c>
    </row>
    <row r="519" spans="1:26" x14ac:dyDescent="0.2">
      <c r="A519">
        <v>14367</v>
      </c>
      <c r="C519" t="s">
        <v>2131</v>
      </c>
      <c r="D519" t="s">
        <v>1150</v>
      </c>
      <c r="E519" t="s">
        <v>2137</v>
      </c>
      <c r="F519" t="s">
        <v>1799</v>
      </c>
      <c r="G519" t="s">
        <v>2138</v>
      </c>
      <c r="H519" t="s">
        <v>2139</v>
      </c>
      <c r="I519">
        <v>9</v>
      </c>
      <c r="J519">
        <v>9</v>
      </c>
      <c r="K519">
        <v>0</v>
      </c>
      <c r="L519" t="s">
        <v>2140</v>
      </c>
      <c r="M519">
        <f>SUM(B519,C519)</f>
        <v>0</v>
      </c>
      <c r="N519" t="str">
        <f t="shared" si="16"/>
        <v>No</v>
      </c>
      <c r="O519">
        <f>COUNTIF(C:C,"&lt;0")</f>
        <v>0</v>
      </c>
      <c r="P519" t="e">
        <f>SUMIF(#REF!,"&gt;"&amp;AVERAGE(#REF!))</f>
        <v>#REF!</v>
      </c>
      <c r="Q519">
        <f t="shared" si="17"/>
        <v>27.565026697177728</v>
      </c>
      <c r="R519" t="str">
        <f>CONCATENATE("ID-",A519,"-",E519)</f>
        <v>ID-14367-Casablanca, Morocco - Dakar, Senegal</v>
      </c>
      <c r="S519">
        <f>INDEX(B:B,MATCH(A519,A:A,0))</f>
        <v>0</v>
      </c>
      <c r="T519" t="str">
        <f>IF(OR(B519&gt;0,C519&gt;0),"Acceptable","Check")</f>
        <v>Acceptable</v>
      </c>
      <c r="U519">
        <f>COUNTIF(D:D, "Military - U.S. Army")</f>
        <v>23</v>
      </c>
      <c r="V519">
        <f>AVERAGEIF(C:C,"Fort Myer, Virginia", I:I)</f>
        <v>2</v>
      </c>
      <c r="W519">
        <v>6</v>
      </c>
      <c r="X519" t="str">
        <f>IFERROR(VLOOKUP("FlightNumber", A:D, 4, FALSE), "Flight Not Found")</f>
        <v>Flight Not Found</v>
      </c>
      <c r="Y519" t="str" cm="1">
        <f t="array" ref="Y519">IF(AND(B:B &gt; TIME(6, 0, 0), B:B &lt;= TIME(18, 0, 0)), "Day", "Night")</f>
        <v>Night</v>
      </c>
      <c r="Z519">
        <f>COUNTIFS(D:D, "Military - U.S. Army", C:C, "Fort Myer, Virginia")</f>
        <v>1</v>
      </c>
    </row>
    <row r="520" spans="1:26" x14ac:dyDescent="0.2">
      <c r="A520">
        <v>14373</v>
      </c>
      <c r="B520" t="s">
        <v>2141</v>
      </c>
      <c r="C520" t="s">
        <v>2142</v>
      </c>
      <c r="D520" t="s">
        <v>2143</v>
      </c>
      <c r="F520" t="s">
        <v>2144</v>
      </c>
      <c r="I520">
        <v>1</v>
      </c>
      <c r="J520">
        <v>1</v>
      </c>
      <c r="K520">
        <v>22</v>
      </c>
      <c r="L520" t="s">
        <v>2145</v>
      </c>
      <c r="M520">
        <f>SUM(B520,C520)</f>
        <v>0</v>
      </c>
      <c r="N520" t="str">
        <f t="shared" si="16"/>
        <v>No</v>
      </c>
      <c r="O520">
        <f>COUNTIF(C:C,"&lt;0")</f>
        <v>0</v>
      </c>
      <c r="P520" t="e">
        <f>SUMIF(#REF!,"&gt;"&amp;AVERAGE(#REF!))</f>
        <v>#REF!</v>
      </c>
      <c r="Q520">
        <f t="shared" si="17"/>
        <v>27.565026697177728</v>
      </c>
      <c r="R520" t="str">
        <f>CONCATENATE("ID-",A520,"-",E520)</f>
        <v>ID-14373-</v>
      </c>
      <c r="S520" t="str">
        <f>INDEX(B:B,MATCH(A520,A:A,0))</f>
        <v>12:00</v>
      </c>
      <c r="T520" t="str">
        <f>IF(OR(B520&gt;0,C520&gt;0),"Acceptable","Check")</f>
        <v>Acceptable</v>
      </c>
      <c r="U520">
        <f>COUNTIF(D:D, "Military - U.S. Army")</f>
        <v>23</v>
      </c>
      <c r="V520">
        <f>AVERAGEIF(C:C,"Fort Myer, Virginia", I:I)</f>
        <v>2</v>
      </c>
      <c r="W520">
        <v>1</v>
      </c>
      <c r="X520" t="str">
        <f>IFERROR(VLOOKUP("FlightNumber", A:D, 4, FALSE), "Flight Not Found")</f>
        <v>Flight Not Found</v>
      </c>
      <c r="Y520" t="str" cm="1">
        <f t="array" ref="Y520">IF(AND(B:B &gt; TIME(6, 0, 0), B:B &lt;= TIME(18, 0, 0)), "Day", "Night")</f>
        <v>Night</v>
      </c>
      <c r="Z520">
        <f>COUNTIFS(D:D, "Military - U.S. Army", C:C, "Fort Myer, Virginia")</f>
        <v>1</v>
      </c>
    </row>
    <row r="521" spans="1:26" x14ac:dyDescent="0.2">
      <c r="A521">
        <v>14406</v>
      </c>
      <c r="C521" t="s">
        <v>2146</v>
      </c>
      <c r="D521" t="s">
        <v>283</v>
      </c>
      <c r="F521" t="s">
        <v>2147</v>
      </c>
      <c r="G521" t="s">
        <v>2148</v>
      </c>
      <c r="I521">
        <v>3</v>
      </c>
      <c r="J521">
        <v>3</v>
      </c>
      <c r="K521">
        <v>0</v>
      </c>
      <c r="M521">
        <f>SUM(B521,C521)</f>
        <v>0</v>
      </c>
      <c r="N521" t="str">
        <f t="shared" si="16"/>
        <v>No</v>
      </c>
      <c r="O521">
        <f>COUNTIF(C:C,"&lt;0")</f>
        <v>0</v>
      </c>
      <c r="P521" t="e">
        <f>SUMIF(#REF!,"&gt;"&amp;AVERAGE(#REF!))</f>
        <v>#REF!</v>
      </c>
      <c r="Q521">
        <f t="shared" si="17"/>
        <v>27.565026697177728</v>
      </c>
      <c r="R521" t="str">
        <f>CONCATENATE("ID-",A521,"-",E521)</f>
        <v>ID-14406-</v>
      </c>
      <c r="S521">
        <f>INDEX(B:B,MATCH(A521,A:A,0))</f>
        <v>0</v>
      </c>
      <c r="T521" t="str">
        <f>IF(OR(B521&gt;0,C521&gt;0),"Acceptable","Check")</f>
        <v>Acceptable</v>
      </c>
      <c r="U521">
        <f>COUNTIF(D:D, "Military - U.S. Army")</f>
        <v>23</v>
      </c>
      <c r="V521">
        <f>AVERAGEIF(C:C,"Fort Myer, Virginia", I:I)</f>
        <v>2</v>
      </c>
      <c r="W521">
        <v>4</v>
      </c>
      <c r="X521" t="str">
        <f>IFERROR(VLOOKUP("FlightNumber", A:D, 4, FALSE), "Flight Not Found")</f>
        <v>Flight Not Found</v>
      </c>
      <c r="Y521" t="str" cm="1">
        <f t="array" ref="Y521">IF(AND(B:B &gt; TIME(6, 0, 0), B:B &lt;= TIME(18, 0, 0)), "Day", "Night")</f>
        <v>Night</v>
      </c>
      <c r="Z521">
        <f>COUNTIFS(D:D, "Military - U.S. Army", C:C, "Fort Myer, Virginia")</f>
        <v>1</v>
      </c>
    </row>
    <row r="522" spans="1:26" x14ac:dyDescent="0.2">
      <c r="A522">
        <v>14446</v>
      </c>
      <c r="C522" t="s">
        <v>2149</v>
      </c>
      <c r="D522" t="s">
        <v>1259</v>
      </c>
      <c r="E522" t="s">
        <v>2150</v>
      </c>
      <c r="F522" t="s">
        <v>2151</v>
      </c>
      <c r="G522" t="s">
        <v>2152</v>
      </c>
      <c r="H522" t="s">
        <v>2153</v>
      </c>
      <c r="I522">
        <v>6</v>
      </c>
      <c r="J522">
        <v>6</v>
      </c>
      <c r="K522">
        <v>0</v>
      </c>
      <c r="L522" t="s">
        <v>2154</v>
      </c>
      <c r="M522">
        <f>SUM(B522,C522)</f>
        <v>0</v>
      </c>
      <c r="N522" t="str">
        <f t="shared" si="16"/>
        <v>No</v>
      </c>
      <c r="O522">
        <f>COUNTIF(C:C,"&lt;0")</f>
        <v>0</v>
      </c>
      <c r="P522" t="e">
        <f>SUMIF(#REF!,"&gt;"&amp;AVERAGE(#REF!))</f>
        <v>#REF!</v>
      </c>
      <c r="Q522">
        <f t="shared" si="17"/>
        <v>27.565026697177728</v>
      </c>
      <c r="R522" t="str">
        <f>CONCATENATE("ID-",A522,"-",E522)</f>
        <v>ID-14446-Vienna, Austria - Zurich, Switzerland</v>
      </c>
      <c r="S522">
        <f>INDEX(B:B,MATCH(A522,A:A,0))</f>
        <v>0</v>
      </c>
      <c r="T522" t="str">
        <f>IF(OR(B522&gt;0,C522&gt;0),"Acceptable","Check")</f>
        <v>Acceptable</v>
      </c>
      <c r="U522">
        <f>COUNTIF(D:D, "Military - U.S. Army")</f>
        <v>23</v>
      </c>
      <c r="V522">
        <f>AVERAGEIF(C:C,"Fort Myer, Virginia", I:I)</f>
        <v>2</v>
      </c>
      <c r="W522">
        <v>2</v>
      </c>
      <c r="X522" t="str">
        <f>IFERROR(VLOOKUP("FlightNumber", A:D, 4, FALSE), "Flight Not Found")</f>
        <v>Flight Not Found</v>
      </c>
      <c r="Y522" t="str" cm="1">
        <f t="array" ref="Y522">IF(AND(B:B &gt; TIME(6, 0, 0), B:B &lt;= TIME(18, 0, 0)), "Day", "Night")</f>
        <v>Night</v>
      </c>
      <c r="Z522">
        <f>COUNTIFS(D:D, "Military - U.S. Army", C:C, "Fort Myer, Virginia")</f>
        <v>1</v>
      </c>
    </row>
    <row r="523" spans="1:26" x14ac:dyDescent="0.2">
      <c r="A523">
        <v>14461</v>
      </c>
      <c r="C523" t="s">
        <v>167</v>
      </c>
      <c r="D523" t="s">
        <v>347</v>
      </c>
      <c r="E523" t="s">
        <v>2155</v>
      </c>
      <c r="F523" t="s">
        <v>1339</v>
      </c>
      <c r="G523" t="s">
        <v>2156</v>
      </c>
      <c r="H523" t="s">
        <v>2157</v>
      </c>
      <c r="I523">
        <v>7</v>
      </c>
      <c r="J523">
        <v>7</v>
      </c>
      <c r="K523">
        <v>0</v>
      </c>
      <c r="L523" t="s">
        <v>2158</v>
      </c>
      <c r="M523">
        <f>SUM(B523,C523)</f>
        <v>0</v>
      </c>
      <c r="N523" t="str">
        <f t="shared" si="16"/>
        <v>No</v>
      </c>
      <c r="O523">
        <f>COUNTIF(C:C,"&lt;0")</f>
        <v>0</v>
      </c>
      <c r="P523" t="e">
        <f>SUMIF(#REF!,"&gt;"&amp;AVERAGE(#REF!))</f>
        <v>#REF!</v>
      </c>
      <c r="Q523">
        <f t="shared" si="17"/>
        <v>27.565026697177728</v>
      </c>
      <c r="R523" t="str">
        <f>CONCATENATE("ID-",A523,"-",E523)</f>
        <v>ID-14461-Toulouse, France - Casablanca, Morocco</v>
      </c>
      <c r="S523">
        <f>INDEX(B:B,MATCH(A523,A:A,0))</f>
        <v>0</v>
      </c>
      <c r="T523" t="str">
        <f>IF(OR(B523&gt;0,C523&gt;0),"Acceptable","Check")</f>
        <v>Acceptable</v>
      </c>
      <c r="U523">
        <f>COUNTIF(D:D, "Military - U.S. Army")</f>
        <v>23</v>
      </c>
      <c r="V523">
        <f>AVERAGEIF(C:C,"Fort Myer, Virginia", I:I)</f>
        <v>2</v>
      </c>
      <c r="W523">
        <v>1</v>
      </c>
      <c r="X523" t="str">
        <f>IFERROR(VLOOKUP("FlightNumber", A:D, 4, FALSE), "Flight Not Found")</f>
        <v>Flight Not Found</v>
      </c>
      <c r="Y523" t="str" cm="1">
        <f t="array" ref="Y523">IF(AND(B:B &gt; TIME(6, 0, 0), B:B &lt;= TIME(18, 0, 0)), "Day", "Night")</f>
        <v>Night</v>
      </c>
      <c r="Z523">
        <f>COUNTIFS(D:D, "Military - U.S. Army", C:C, "Fort Myer, Virginia")</f>
        <v>1</v>
      </c>
    </row>
    <row r="524" spans="1:26" x14ac:dyDescent="0.2">
      <c r="A524">
        <v>14470</v>
      </c>
      <c r="B524" t="s">
        <v>2159</v>
      </c>
      <c r="C524" t="s">
        <v>2160</v>
      </c>
      <c r="D524" t="s">
        <v>1856</v>
      </c>
      <c r="E524" t="s">
        <v>2161</v>
      </c>
      <c r="F524" t="s">
        <v>2162</v>
      </c>
      <c r="G524" t="s">
        <v>2163</v>
      </c>
      <c r="I524">
        <v>16</v>
      </c>
      <c r="J524">
        <v>14</v>
      </c>
      <c r="K524">
        <v>0</v>
      </c>
      <c r="L524" t="s">
        <v>2164</v>
      </c>
      <c r="M524">
        <f>SUM(B524,C524)</f>
        <v>0</v>
      </c>
      <c r="N524" t="str">
        <f t="shared" si="16"/>
        <v>No</v>
      </c>
      <c r="O524">
        <f>COUNTIF(C:C,"&lt;0")</f>
        <v>0</v>
      </c>
      <c r="P524" t="e">
        <f>SUMIF(#REF!,"&gt;"&amp;AVERAGE(#REF!))</f>
        <v>#REF!</v>
      </c>
      <c r="Q524">
        <f t="shared" si="17"/>
        <v>27.565026697177728</v>
      </c>
      <c r="R524" t="str">
        <f>CONCATENATE("ID-",A524,"-",E524)</f>
        <v>ID-14470-Miami - Rio de Janerio</v>
      </c>
      <c r="S524" t="str">
        <f>INDEX(B:B,MATCH(A524,A:A,0))</f>
        <v>16:35</v>
      </c>
      <c r="T524" t="str">
        <f>IF(OR(B524&gt;0,C524&gt;0),"Acceptable","Check")</f>
        <v>Acceptable</v>
      </c>
      <c r="U524">
        <f>COUNTIF(D:D, "Military - U.S. Army")</f>
        <v>23</v>
      </c>
      <c r="V524">
        <f>AVERAGEIF(C:C,"Fort Myer, Virginia", I:I)</f>
        <v>2</v>
      </c>
      <c r="W524">
        <v>2</v>
      </c>
      <c r="X524" t="str">
        <f>IFERROR(VLOOKUP("FlightNumber", A:D, 4, FALSE), "Flight Not Found")</f>
        <v>Flight Not Found</v>
      </c>
      <c r="Y524" t="str" cm="1">
        <f t="array" ref="Y524">IF(AND(B:B &gt; TIME(6, 0, 0), B:B &lt;= TIME(18, 0, 0)), "Day", "Night")</f>
        <v>Night</v>
      </c>
      <c r="Z524">
        <f>COUNTIFS(D:D, "Military - U.S. Army", C:C, "Fort Myer, Virginia")</f>
        <v>1</v>
      </c>
    </row>
    <row r="525" spans="1:26" x14ac:dyDescent="0.2">
      <c r="A525">
        <v>14472</v>
      </c>
      <c r="C525" t="s">
        <v>2165</v>
      </c>
      <c r="D525" t="s">
        <v>1620</v>
      </c>
      <c r="E525" t="s">
        <v>2166</v>
      </c>
      <c r="F525" t="s">
        <v>1676</v>
      </c>
      <c r="G525" t="s">
        <v>2167</v>
      </c>
      <c r="I525">
        <v>6</v>
      </c>
      <c r="J525">
        <v>5</v>
      </c>
      <c r="K525">
        <v>0</v>
      </c>
      <c r="L525" t="s">
        <v>2168</v>
      </c>
      <c r="M525">
        <f>SUM(B525,C525)</f>
        <v>0</v>
      </c>
      <c r="N525" t="str">
        <f t="shared" si="16"/>
        <v>No</v>
      </c>
      <c r="O525">
        <f>COUNTIF(C:C,"&lt;0")</f>
        <v>0</v>
      </c>
      <c r="P525" t="e">
        <f>SUMIF(#REF!,"&gt;"&amp;AVERAGE(#REF!))</f>
        <v>#REF!</v>
      </c>
      <c r="Q525">
        <f t="shared" si="17"/>
        <v>27.565026697177728</v>
      </c>
      <c r="R525" t="str">
        <f>CONCATENATE("ID-",A525,"-",E525)</f>
        <v>ID-14472-London - Hamburg - Copenhagen</v>
      </c>
      <c r="S525">
        <f>INDEX(B:B,MATCH(A525,A:A,0))</f>
        <v>0</v>
      </c>
      <c r="T525" t="str">
        <f>IF(OR(B525&gt;0,C525&gt;0),"Acceptable","Check")</f>
        <v>Acceptable</v>
      </c>
      <c r="U525">
        <f>COUNTIF(D:D, "Military - U.S. Army")</f>
        <v>23</v>
      </c>
      <c r="V525">
        <f>AVERAGEIF(C:C,"Fort Myer, Virginia", I:I)</f>
        <v>2</v>
      </c>
      <c r="W525">
        <v>13</v>
      </c>
      <c r="X525" t="str">
        <f>IFERROR(VLOOKUP("FlightNumber", A:D, 4, FALSE), "Flight Not Found")</f>
        <v>Flight Not Found</v>
      </c>
      <c r="Y525" t="str" cm="1">
        <f t="array" ref="Y525">IF(AND(B:B &gt; TIME(6, 0, 0), B:B &lt;= TIME(18, 0, 0)), "Day", "Night")</f>
        <v>Night</v>
      </c>
      <c r="Z525">
        <f>COUNTIFS(D:D, "Military - U.S. Army", C:C, "Fort Myer, Virginia")</f>
        <v>1</v>
      </c>
    </row>
    <row r="526" spans="1:26" x14ac:dyDescent="0.2">
      <c r="A526">
        <v>14485</v>
      </c>
      <c r="C526" t="s">
        <v>2169</v>
      </c>
      <c r="D526" t="s">
        <v>2170</v>
      </c>
      <c r="F526" t="s">
        <v>2171</v>
      </c>
      <c r="G526" t="s">
        <v>2172</v>
      </c>
      <c r="I526">
        <v>2</v>
      </c>
      <c r="J526">
        <v>2</v>
      </c>
      <c r="K526">
        <v>0</v>
      </c>
      <c r="M526">
        <f>SUM(B526,C526)</f>
        <v>0</v>
      </c>
      <c r="N526" t="str">
        <f t="shared" si="16"/>
        <v>No</v>
      </c>
      <c r="O526">
        <f>COUNTIF(C:C,"&lt;0")</f>
        <v>0</v>
      </c>
      <c r="P526" t="e">
        <f>SUMIF(#REF!,"&gt;"&amp;AVERAGE(#REF!))</f>
        <v>#REF!</v>
      </c>
      <c r="Q526">
        <f t="shared" si="17"/>
        <v>27.565026697177728</v>
      </c>
      <c r="R526" t="str">
        <f>CONCATENATE("ID-",A526,"-",E526)</f>
        <v>ID-14485-</v>
      </c>
      <c r="S526">
        <f>INDEX(B:B,MATCH(A526,A:A,0))</f>
        <v>0</v>
      </c>
      <c r="T526" t="str">
        <f>IF(OR(B526&gt;0,C526&gt;0),"Acceptable","Check")</f>
        <v>Acceptable</v>
      </c>
      <c r="U526">
        <f>COUNTIF(D:D, "Military - U.S. Army")</f>
        <v>23</v>
      </c>
      <c r="V526">
        <f>AVERAGEIF(C:C,"Fort Myer, Virginia", I:I)</f>
        <v>2</v>
      </c>
      <c r="W526">
        <v>1</v>
      </c>
      <c r="X526" t="str">
        <f>IFERROR(VLOOKUP("FlightNumber", A:D, 4, FALSE), "Flight Not Found")</f>
        <v>Flight Not Found</v>
      </c>
      <c r="Y526" t="str" cm="1">
        <f t="array" ref="Y526">IF(AND(B:B &gt; TIME(6, 0, 0), B:B &lt;= TIME(18, 0, 0)), "Day", "Night")</f>
        <v>Night</v>
      </c>
      <c r="Z526">
        <f>COUNTIFS(D:D, "Military - U.S. Army", C:C, "Fort Myer, Virginia")</f>
        <v>1</v>
      </c>
    </row>
    <row r="527" spans="1:26" x14ac:dyDescent="0.2">
      <c r="A527">
        <v>14487</v>
      </c>
      <c r="C527" t="s">
        <v>1588</v>
      </c>
      <c r="D527" t="s">
        <v>347</v>
      </c>
      <c r="E527" t="s">
        <v>2173</v>
      </c>
      <c r="F527" t="s">
        <v>1339</v>
      </c>
      <c r="G527" t="s">
        <v>2174</v>
      </c>
      <c r="H527" t="s">
        <v>2175</v>
      </c>
      <c r="I527">
        <v>7</v>
      </c>
      <c r="J527">
        <v>7</v>
      </c>
      <c r="K527">
        <v>0</v>
      </c>
      <c r="L527" t="s">
        <v>2176</v>
      </c>
      <c r="M527">
        <f>SUM(B527,C527)</f>
        <v>0</v>
      </c>
      <c r="N527" t="str">
        <f t="shared" si="16"/>
        <v>No</v>
      </c>
      <c r="O527">
        <f>COUNTIF(C:C,"&lt;0")</f>
        <v>0</v>
      </c>
      <c r="P527" t="e">
        <f>SUMIF(#REF!,"&gt;"&amp;AVERAGE(#REF!))</f>
        <v>#REF!</v>
      </c>
      <c r="Q527">
        <f t="shared" si="17"/>
        <v>27.565026697177728</v>
      </c>
      <c r="R527" t="str">
        <f>CONCATENATE("ID-",A527,"-",E527)</f>
        <v>ID-14487-Berlin - Hanover - Cologne - London</v>
      </c>
      <c r="S527">
        <f>INDEX(B:B,MATCH(A527,A:A,0))</f>
        <v>0</v>
      </c>
      <c r="T527" t="str">
        <f>IF(OR(B527&gt;0,C527&gt;0),"Acceptable","Check")</f>
        <v>Acceptable</v>
      </c>
      <c r="U527">
        <f>COUNTIF(D:D, "Military - U.S. Army")</f>
        <v>23</v>
      </c>
      <c r="V527">
        <f>AVERAGEIF(C:C,"Fort Myer, Virginia", I:I)</f>
        <v>2</v>
      </c>
      <c r="W527">
        <v>5</v>
      </c>
      <c r="X527" t="str">
        <f>IFERROR(VLOOKUP("FlightNumber", A:D, 4, FALSE), "Flight Not Found")</f>
        <v>Flight Not Found</v>
      </c>
      <c r="Y527" t="str" cm="1">
        <f t="array" ref="Y527">IF(AND(B:B &gt; TIME(6, 0, 0), B:B &lt;= TIME(18, 0, 0)), "Day", "Night")</f>
        <v>Night</v>
      </c>
      <c r="Z527">
        <f>COUNTIFS(D:D, "Military - U.S. Army", C:C, "Fort Myer, Virginia")</f>
        <v>1</v>
      </c>
    </row>
    <row r="528" spans="1:26" x14ac:dyDescent="0.2">
      <c r="A528">
        <v>14514</v>
      </c>
      <c r="C528" t="s">
        <v>2177</v>
      </c>
      <c r="D528" t="s">
        <v>283</v>
      </c>
      <c r="E528" t="s">
        <v>2178</v>
      </c>
      <c r="F528" t="s">
        <v>1809</v>
      </c>
      <c r="G528" t="s">
        <v>2179</v>
      </c>
      <c r="H528" t="s">
        <v>2180</v>
      </c>
      <c r="J528">
        <v>1</v>
      </c>
      <c r="K528">
        <v>0</v>
      </c>
      <c r="L528" t="s">
        <v>2181</v>
      </c>
      <c r="M528">
        <f>SUM(B528,C528)</f>
        <v>0</v>
      </c>
      <c r="N528" t="str">
        <f t="shared" si="16"/>
        <v>No</v>
      </c>
      <c r="O528">
        <f>COUNTIF(C:C,"&lt;0")</f>
        <v>0</v>
      </c>
      <c r="P528" t="e">
        <f>SUMIF(#REF!,"&gt;"&amp;AVERAGE(#REF!))</f>
        <v>#REF!</v>
      </c>
      <c r="Q528">
        <f t="shared" si="17"/>
        <v>27.565026697177728</v>
      </c>
      <c r="R528" t="str">
        <f>CONCATENATE("ID-",A528,"-",E528)</f>
        <v>ID-14514-Stockholm - Amsterdam</v>
      </c>
      <c r="S528">
        <f>INDEX(B:B,MATCH(A528,A:A,0))</f>
        <v>0</v>
      </c>
      <c r="T528" t="str">
        <f>IF(OR(B528&gt;0,C528&gt;0),"Acceptable","Check")</f>
        <v>Acceptable</v>
      </c>
      <c r="U528">
        <f>COUNTIF(D:D, "Military - U.S. Army")</f>
        <v>23</v>
      </c>
      <c r="V528">
        <f>AVERAGEIF(C:C,"Fort Myer, Virginia", I:I)</f>
        <v>2</v>
      </c>
      <c r="W528">
        <v>1</v>
      </c>
      <c r="X528" t="str">
        <f>IFERROR(VLOOKUP("FlightNumber", A:D, 4, FALSE), "Flight Not Found")</f>
        <v>Flight Not Found</v>
      </c>
      <c r="Y528" t="str" cm="1">
        <f t="array" ref="Y528">IF(AND(B:B &gt; TIME(6, 0, 0), B:B &lt;= TIME(18, 0, 0)), "Day", "Night")</f>
        <v>Night</v>
      </c>
      <c r="Z528">
        <f>COUNTIFS(D:D, "Military - U.S. Army", C:C, "Fort Myer, Virginia")</f>
        <v>1</v>
      </c>
    </row>
    <row r="529" spans="1:26" x14ac:dyDescent="0.2">
      <c r="A529">
        <v>14569</v>
      </c>
      <c r="C529" t="s">
        <v>2182</v>
      </c>
      <c r="D529" t="s">
        <v>1620</v>
      </c>
      <c r="F529" t="s">
        <v>2183</v>
      </c>
      <c r="G529" t="s">
        <v>2184</v>
      </c>
      <c r="I529">
        <v>2</v>
      </c>
      <c r="J529">
        <v>2</v>
      </c>
      <c r="M529">
        <f>SUM(B529,C529)</f>
        <v>0</v>
      </c>
      <c r="N529" t="str">
        <f t="shared" si="16"/>
        <v>No</v>
      </c>
      <c r="O529">
        <f>COUNTIF(C:C,"&lt;0")</f>
        <v>0</v>
      </c>
      <c r="P529" t="e">
        <f>SUMIF(#REF!,"&gt;"&amp;AVERAGE(#REF!))</f>
        <v>#REF!</v>
      </c>
      <c r="Q529">
        <f t="shared" si="17"/>
        <v>27.565026697177728</v>
      </c>
      <c r="R529" t="str">
        <f>CONCATENATE("ID-",A529,"-",E529)</f>
        <v>ID-14569-</v>
      </c>
      <c r="S529">
        <f>INDEX(B:B,MATCH(A529,A:A,0))</f>
        <v>0</v>
      </c>
      <c r="T529" t="str">
        <f>IF(OR(B529&gt;0,C529&gt;0),"Acceptable","Check")</f>
        <v>Acceptable</v>
      </c>
      <c r="U529">
        <f>COUNTIF(D:D, "Military - U.S. Army")</f>
        <v>23</v>
      </c>
      <c r="V529">
        <f>AVERAGEIF(C:C,"Fort Myer, Virginia", I:I)</f>
        <v>2</v>
      </c>
      <c r="W529">
        <v>5</v>
      </c>
      <c r="X529" t="str">
        <f>IFERROR(VLOOKUP("FlightNumber", A:D, 4, FALSE), "Flight Not Found")</f>
        <v>Flight Not Found</v>
      </c>
      <c r="Y529" t="str" cm="1">
        <f t="array" ref="Y529">IF(AND(B:B &gt; TIME(6, 0, 0), B:B &lt;= TIME(18, 0, 0)), "Day", "Night")</f>
        <v>Night</v>
      </c>
      <c r="Z529">
        <f>COUNTIFS(D:D, "Military - U.S. Army", C:C, "Fort Myer, Virginia")</f>
        <v>1</v>
      </c>
    </row>
    <row r="530" spans="1:26" x14ac:dyDescent="0.2">
      <c r="A530">
        <v>14597</v>
      </c>
      <c r="C530" t="s">
        <v>2185</v>
      </c>
      <c r="D530" t="s">
        <v>460</v>
      </c>
      <c r="E530" t="s">
        <v>2186</v>
      </c>
      <c r="F530" t="s">
        <v>1522</v>
      </c>
      <c r="G530" t="s">
        <v>2187</v>
      </c>
      <c r="H530" t="s">
        <v>2188</v>
      </c>
      <c r="I530">
        <v>10</v>
      </c>
      <c r="J530">
        <v>10</v>
      </c>
      <c r="K530">
        <v>0</v>
      </c>
      <c r="L530" t="s">
        <v>2189</v>
      </c>
      <c r="M530">
        <f>SUM(B530,C530)</f>
        <v>0</v>
      </c>
      <c r="N530" t="str">
        <f t="shared" si="16"/>
        <v>No</v>
      </c>
      <c r="O530">
        <f>COUNTIF(C:C,"&lt;0")</f>
        <v>0</v>
      </c>
      <c r="P530" t="e">
        <f>SUMIF(#REF!,"&gt;"&amp;AVERAGE(#REF!))</f>
        <v>#REF!</v>
      </c>
      <c r="Q530">
        <f t="shared" si="17"/>
        <v>27.565026697177728</v>
      </c>
      <c r="R530" t="str">
        <f>CONCATENATE("ID-",A530,"-",E530)</f>
        <v>ID-14597-Alcante - Morocco</v>
      </c>
      <c r="S530">
        <f>INDEX(B:B,MATCH(A530,A:A,0))</f>
        <v>0</v>
      </c>
      <c r="T530" t="str">
        <f>IF(OR(B530&gt;0,C530&gt;0),"Acceptable","Check")</f>
        <v>Acceptable</v>
      </c>
      <c r="U530">
        <f>COUNTIF(D:D, "Military - U.S. Army")</f>
        <v>23</v>
      </c>
      <c r="V530">
        <f>AVERAGEIF(C:C,"Fort Myer, Virginia", I:I)</f>
        <v>2</v>
      </c>
      <c r="W530">
        <v>1</v>
      </c>
      <c r="X530" t="str">
        <f>IFERROR(VLOOKUP("FlightNumber", A:D, 4, FALSE), "Flight Not Found")</f>
        <v>Flight Not Found</v>
      </c>
      <c r="Y530" t="str" cm="1">
        <f t="array" ref="Y530">IF(AND(B:B &gt; TIME(6, 0, 0), B:B &lt;= TIME(18, 0, 0)), "Day", "Night")</f>
        <v>Night</v>
      </c>
      <c r="Z530">
        <f>COUNTIFS(D:D, "Military - U.S. Army", C:C, "Fort Myer, Virginia")</f>
        <v>1</v>
      </c>
    </row>
    <row r="531" spans="1:26" x14ac:dyDescent="0.2">
      <c r="A531">
        <v>14600</v>
      </c>
      <c r="C531" t="s">
        <v>2190</v>
      </c>
      <c r="D531" t="s">
        <v>298</v>
      </c>
      <c r="E531" t="s">
        <v>2191</v>
      </c>
      <c r="F531" t="s">
        <v>1950</v>
      </c>
      <c r="G531" t="s">
        <v>2192</v>
      </c>
      <c r="H531" t="s">
        <v>2193</v>
      </c>
      <c r="I531">
        <v>11</v>
      </c>
      <c r="J531">
        <v>5</v>
      </c>
      <c r="K531">
        <v>0</v>
      </c>
      <c r="L531" t="s">
        <v>814</v>
      </c>
      <c r="M531">
        <f>SUM(B531,C531)</f>
        <v>0</v>
      </c>
      <c r="N531" t="str">
        <f t="shared" si="16"/>
        <v>No</v>
      </c>
      <c r="O531">
        <f>COUNTIF(C:C,"&lt;0")</f>
        <v>0</v>
      </c>
      <c r="P531" t="e">
        <f>SUMIF(#REF!,"&gt;"&amp;AVERAGE(#REF!))</f>
        <v>#REF!</v>
      </c>
      <c r="Q531">
        <f t="shared" si="17"/>
        <v>27.565026697177728</v>
      </c>
      <c r="R531" t="str">
        <f>CONCATENATE("ID-",A531,"-",E531)</f>
        <v>ID-14600-Egypt - England</v>
      </c>
      <c r="S531">
        <f>INDEX(B:B,MATCH(A531,A:A,0))</f>
        <v>0</v>
      </c>
      <c r="T531" t="str">
        <f>IF(OR(B531&gt;0,C531&gt;0),"Acceptable","Check")</f>
        <v>Acceptable</v>
      </c>
      <c r="U531">
        <f>COUNTIF(D:D, "Military - U.S. Army")</f>
        <v>23</v>
      </c>
      <c r="V531">
        <f>AVERAGEIF(C:C,"Fort Myer, Virginia", I:I)</f>
        <v>2</v>
      </c>
      <c r="W531">
        <v>1</v>
      </c>
      <c r="X531" t="str">
        <f>IFERROR(VLOOKUP("FlightNumber", A:D, 4, FALSE), "Flight Not Found")</f>
        <v>Flight Not Found</v>
      </c>
      <c r="Y531" t="str" cm="1">
        <f t="array" ref="Y531">IF(AND(B:B &gt; TIME(6, 0, 0), B:B &lt;= TIME(18, 0, 0)), "Day", "Night")</f>
        <v>Night</v>
      </c>
      <c r="Z531">
        <f>COUNTIFS(D:D, "Military - U.S. Army", C:C, "Fort Myer, Virginia")</f>
        <v>1</v>
      </c>
    </row>
    <row r="532" spans="1:26" x14ac:dyDescent="0.2">
      <c r="A532">
        <v>14603</v>
      </c>
      <c r="C532" t="s">
        <v>2194</v>
      </c>
      <c r="D532" t="s">
        <v>2195</v>
      </c>
      <c r="E532" t="s">
        <v>2196</v>
      </c>
      <c r="F532" t="s">
        <v>2197</v>
      </c>
      <c r="G532" t="s">
        <v>2198</v>
      </c>
      <c r="H532" t="s">
        <v>2199</v>
      </c>
      <c r="I532">
        <v>7</v>
      </c>
      <c r="J532">
        <v>7</v>
      </c>
      <c r="K532">
        <v>0</v>
      </c>
      <c r="L532" t="s">
        <v>2200</v>
      </c>
      <c r="M532">
        <f>SUM(B532,C532)</f>
        <v>0</v>
      </c>
      <c r="N532" t="str">
        <f t="shared" si="16"/>
        <v>No</v>
      </c>
      <c r="O532">
        <f>COUNTIF(C:C,"&lt;0")</f>
        <v>0</v>
      </c>
      <c r="P532" t="e">
        <f>SUMIF(#REF!,"&gt;"&amp;AVERAGE(#REF!))</f>
        <v>#REF!</v>
      </c>
      <c r="Q532">
        <f t="shared" si="17"/>
        <v>27.565026697177728</v>
      </c>
      <c r="R532" t="str">
        <f>CONCATENATE("ID-",A532,"-",E532)</f>
        <v>ID-14603-Rome - Rio de Janerio</v>
      </c>
      <c r="S532">
        <f>INDEX(B:B,MATCH(A532,A:A,0))</f>
        <v>0</v>
      </c>
      <c r="T532" t="str">
        <f>IF(OR(B532&gt;0,C532&gt;0),"Acceptable","Check")</f>
        <v>Acceptable</v>
      </c>
      <c r="U532">
        <f>COUNTIF(D:D, "Military - U.S. Army")</f>
        <v>23</v>
      </c>
      <c r="V532">
        <f>AVERAGEIF(C:C,"Fort Myer, Virginia", I:I)</f>
        <v>2</v>
      </c>
      <c r="W532">
        <v>2</v>
      </c>
      <c r="X532" t="str">
        <f>IFERROR(VLOOKUP("FlightNumber", A:D, 4, FALSE), "Flight Not Found")</f>
        <v>Flight Not Found</v>
      </c>
      <c r="Y532" t="str" cm="1">
        <f t="array" ref="Y532">IF(AND(B:B &gt; TIME(6, 0, 0), B:B &lt;= TIME(18, 0, 0)), "Day", "Night")</f>
        <v>Night</v>
      </c>
      <c r="Z532">
        <f>COUNTIFS(D:D, "Military - U.S. Army", C:C, "Fort Myer, Virginia")</f>
        <v>1</v>
      </c>
    </row>
    <row r="533" spans="1:26" x14ac:dyDescent="0.2">
      <c r="A533">
        <v>14625</v>
      </c>
      <c r="C533" t="s">
        <v>2201</v>
      </c>
      <c r="D533" t="s">
        <v>2202</v>
      </c>
      <c r="F533" t="s">
        <v>1950</v>
      </c>
      <c r="G533" t="s">
        <v>2203</v>
      </c>
      <c r="H533" t="s">
        <v>2204</v>
      </c>
      <c r="I533">
        <v>9</v>
      </c>
      <c r="J533">
        <v>8</v>
      </c>
      <c r="K533">
        <v>0</v>
      </c>
      <c r="M533">
        <f>SUM(B533,C533)</f>
        <v>0</v>
      </c>
      <c r="N533" t="str">
        <f t="shared" si="16"/>
        <v>No</v>
      </c>
      <c r="O533">
        <f>COUNTIF(C:C,"&lt;0")</f>
        <v>0</v>
      </c>
      <c r="P533" t="e">
        <f>SUMIF(#REF!,"&gt;"&amp;AVERAGE(#REF!))</f>
        <v>#REF!</v>
      </c>
      <c r="Q533">
        <f t="shared" si="17"/>
        <v>27.565026697177728</v>
      </c>
      <c r="R533" t="str">
        <f>CONCATENATE("ID-",A533,"-",E533)</f>
        <v>ID-14625-</v>
      </c>
      <c r="S533">
        <f>INDEX(B:B,MATCH(A533,A:A,0))</f>
        <v>0</v>
      </c>
      <c r="T533" t="str">
        <f>IF(OR(B533&gt;0,C533&gt;0),"Acceptable","Check")</f>
        <v>Acceptable</v>
      </c>
      <c r="U533">
        <f>COUNTIF(D:D, "Military - U.S. Army")</f>
        <v>23</v>
      </c>
      <c r="V533">
        <f>AVERAGEIF(C:C,"Fort Myer, Virginia", I:I)</f>
        <v>2</v>
      </c>
      <c r="W533">
        <v>1</v>
      </c>
      <c r="X533" t="str">
        <f>IFERROR(VLOOKUP("FlightNumber", A:D, 4, FALSE), "Flight Not Found")</f>
        <v>Flight Not Found</v>
      </c>
      <c r="Y533" t="str" cm="1">
        <f t="array" ref="Y533">IF(AND(B:B &gt; TIME(6, 0, 0), B:B &lt;= TIME(18, 0, 0)), "Day", "Night")</f>
        <v>Night</v>
      </c>
      <c r="Z533">
        <f>COUNTIFS(D:D, "Military - U.S. Army", C:C, "Fort Myer, Virginia")</f>
        <v>1</v>
      </c>
    </row>
    <row r="534" spans="1:26" x14ac:dyDescent="0.2">
      <c r="A534">
        <v>14671</v>
      </c>
      <c r="C534" t="s">
        <v>2205</v>
      </c>
      <c r="D534" t="s">
        <v>298</v>
      </c>
      <c r="E534" t="s">
        <v>2206</v>
      </c>
      <c r="F534" t="s">
        <v>2207</v>
      </c>
      <c r="G534" t="s">
        <v>2208</v>
      </c>
      <c r="H534" t="s">
        <v>2209</v>
      </c>
      <c r="I534">
        <v>8</v>
      </c>
      <c r="J534">
        <v>8</v>
      </c>
      <c r="K534">
        <v>0</v>
      </c>
      <c r="L534" t="s">
        <v>2210</v>
      </c>
      <c r="M534">
        <f>SUM(B534,C534)</f>
        <v>0</v>
      </c>
      <c r="N534" t="str">
        <f t="shared" si="16"/>
        <v>No</v>
      </c>
      <c r="O534">
        <f>COUNTIF(C:C,"&lt;0")</f>
        <v>0</v>
      </c>
      <c r="P534" t="e">
        <f>SUMIF(#REF!,"&gt;"&amp;AVERAGE(#REF!))</f>
        <v>#REF!</v>
      </c>
      <c r="Q534">
        <f t="shared" si="17"/>
        <v>27.565026697177728</v>
      </c>
      <c r="R534" t="str">
        <f>CONCATENATE("ID-",A534,"-",E534)</f>
        <v>ID-14671-Jask to Sharjah</v>
      </c>
      <c r="S534">
        <f>INDEX(B:B,MATCH(A534,A:A,0))</f>
        <v>0</v>
      </c>
      <c r="T534" t="str">
        <f>IF(OR(B534&gt;0,C534&gt;0),"Acceptable","Check")</f>
        <v>Acceptable</v>
      </c>
      <c r="U534">
        <f>COUNTIF(D:D, "Military - U.S. Army")</f>
        <v>23</v>
      </c>
      <c r="V534">
        <f>AVERAGEIF(C:C,"Fort Myer, Virginia", I:I)</f>
        <v>2</v>
      </c>
      <c r="W534">
        <v>14</v>
      </c>
      <c r="X534" t="str">
        <f>IFERROR(VLOOKUP("FlightNumber", A:D, 4, FALSE), "Flight Not Found")</f>
        <v>Flight Not Found</v>
      </c>
      <c r="Y534" t="str" cm="1">
        <f t="array" ref="Y534">IF(AND(B:B &gt; TIME(6, 0, 0), B:B &lt;= TIME(18, 0, 0)), "Day", "Night")</f>
        <v>Night</v>
      </c>
      <c r="Z534">
        <f>COUNTIFS(D:D, "Military - U.S. Army", C:C, "Fort Myer, Virginia")</f>
        <v>1</v>
      </c>
    </row>
    <row r="535" spans="1:26" x14ac:dyDescent="0.2">
      <c r="A535">
        <v>14723</v>
      </c>
      <c r="C535" t="s">
        <v>2211</v>
      </c>
      <c r="D535" t="s">
        <v>2212</v>
      </c>
      <c r="E535" t="s">
        <v>2213</v>
      </c>
      <c r="F535" t="s">
        <v>1950</v>
      </c>
      <c r="G535" t="s">
        <v>2214</v>
      </c>
      <c r="H535" t="s">
        <v>2215</v>
      </c>
      <c r="I535">
        <v>3</v>
      </c>
      <c r="J535">
        <v>3</v>
      </c>
      <c r="K535">
        <v>0</v>
      </c>
      <c r="M535">
        <f>SUM(B535,C535)</f>
        <v>0</v>
      </c>
      <c r="N535" t="str">
        <f t="shared" si="16"/>
        <v>No</v>
      </c>
      <c r="O535">
        <f>COUNTIF(C:C,"&lt;0")</f>
        <v>0</v>
      </c>
      <c r="P535" t="e">
        <f>SUMIF(#REF!,"&gt;"&amp;AVERAGE(#REF!))</f>
        <v>#REF!</v>
      </c>
      <c r="Q535">
        <f t="shared" si="17"/>
        <v>27.565026697177728</v>
      </c>
      <c r="R535" t="str">
        <f>CONCATENATE("ID-",A535,"-",E535)</f>
        <v>ID-14723-Perth, Scotland - London, England</v>
      </c>
      <c r="S535">
        <f>INDEX(B:B,MATCH(A535,A:A,0))</f>
        <v>0</v>
      </c>
      <c r="T535" t="str">
        <f>IF(OR(B535&gt;0,C535&gt;0),"Acceptable","Check")</f>
        <v>Acceptable</v>
      </c>
      <c r="U535">
        <f>COUNTIF(D:D, "Military - U.S. Army")</f>
        <v>23</v>
      </c>
      <c r="V535">
        <f>AVERAGEIF(C:C,"Fort Myer, Virginia", I:I)</f>
        <v>2</v>
      </c>
      <c r="W535">
        <v>1</v>
      </c>
      <c r="X535" t="str">
        <f>IFERROR(VLOOKUP("FlightNumber", A:D, 4, FALSE), "Flight Not Found")</f>
        <v>Flight Not Found</v>
      </c>
      <c r="Y535" t="str" cm="1">
        <f t="array" ref="Y535">IF(AND(B:B &gt; TIME(6, 0, 0), B:B &lt;= TIME(18, 0, 0)), "Day", "Night")</f>
        <v>Night</v>
      </c>
      <c r="Z535">
        <f>COUNTIFS(D:D, "Military - U.S. Army", C:C, "Fort Myer, Virginia")</f>
        <v>1</v>
      </c>
    </row>
    <row r="536" spans="1:26" x14ac:dyDescent="0.2">
      <c r="A536">
        <v>14764</v>
      </c>
      <c r="C536" t="s">
        <v>2216</v>
      </c>
      <c r="D536" t="s">
        <v>2217</v>
      </c>
      <c r="E536" t="s">
        <v>30</v>
      </c>
      <c r="F536" t="s">
        <v>1809</v>
      </c>
      <c r="I536">
        <v>5</v>
      </c>
      <c r="J536">
        <v>5</v>
      </c>
      <c r="K536">
        <v>0</v>
      </c>
      <c r="L536" t="s">
        <v>2218</v>
      </c>
      <c r="M536">
        <f>SUM(B536,C536)</f>
        <v>0</v>
      </c>
      <c r="N536" t="str">
        <f t="shared" si="16"/>
        <v>No</v>
      </c>
      <c r="O536">
        <f>COUNTIF(C:C,"&lt;0")</f>
        <v>0</v>
      </c>
      <c r="P536" t="e">
        <f>SUMIF(#REF!,"&gt;"&amp;AVERAGE(#REF!))</f>
        <v>#REF!</v>
      </c>
      <c r="Q536">
        <f t="shared" si="17"/>
        <v>27.565026697177728</v>
      </c>
      <c r="R536" t="str">
        <f>CONCATENATE("ID-",A536,"-",E536)</f>
        <v>ID-14764-Test flight</v>
      </c>
      <c r="S536">
        <f>INDEX(B:B,MATCH(A536,A:A,0))</f>
        <v>0</v>
      </c>
      <c r="T536" t="str">
        <f>IF(OR(B536&gt;0,C536&gt;0),"Acceptable","Check")</f>
        <v>Acceptable</v>
      </c>
      <c r="U536">
        <f>COUNTIF(D:D, "Military - U.S. Army")</f>
        <v>23</v>
      </c>
      <c r="V536">
        <f>AVERAGEIF(C:C,"Fort Myer, Virginia", I:I)</f>
        <v>2</v>
      </c>
      <c r="W536">
        <v>1</v>
      </c>
      <c r="X536" t="str">
        <f>IFERROR(VLOOKUP("FlightNumber", A:D, 4, FALSE), "Flight Not Found")</f>
        <v>Flight Not Found</v>
      </c>
      <c r="Y536" t="str" cm="1">
        <f t="array" ref="Y536">IF(AND(B:B &gt; TIME(6, 0, 0), B:B &lt;= TIME(18, 0, 0)), "Day", "Night")</f>
        <v>Night</v>
      </c>
      <c r="Z536">
        <f>COUNTIFS(D:D, "Military - U.S. Army", C:C, "Fort Myer, Virginia")</f>
        <v>1</v>
      </c>
    </row>
    <row r="537" spans="1:26" x14ac:dyDescent="0.2">
      <c r="A537">
        <v>14776</v>
      </c>
      <c r="B537" t="s">
        <v>2219</v>
      </c>
      <c r="C537" t="s">
        <v>2220</v>
      </c>
      <c r="D537" t="s">
        <v>430</v>
      </c>
      <c r="E537" t="s">
        <v>2221</v>
      </c>
      <c r="F537" t="s">
        <v>2222</v>
      </c>
      <c r="G537" t="s">
        <v>2223</v>
      </c>
      <c r="H537" t="s">
        <v>2224</v>
      </c>
      <c r="I537">
        <v>9</v>
      </c>
      <c r="J537">
        <v>9</v>
      </c>
      <c r="K537">
        <v>0</v>
      </c>
      <c r="L537" t="s">
        <v>2225</v>
      </c>
      <c r="M537">
        <f>SUM(B537,C537)</f>
        <v>0</v>
      </c>
      <c r="N537" t="str">
        <f t="shared" si="16"/>
        <v>No</v>
      </c>
      <c r="O537">
        <f>COUNTIF(C:C,"&lt;0")</f>
        <v>0</v>
      </c>
      <c r="P537" t="e">
        <f>SUMIF(#REF!,"&gt;"&amp;AVERAGE(#REF!))</f>
        <v>#REF!</v>
      </c>
      <c r="Q537">
        <f t="shared" si="17"/>
        <v>27.565026697177728</v>
      </c>
      <c r="R537" t="str">
        <f>CONCATENATE("ID-",A537,"-",E537)</f>
        <v>ID-14776-Tallinn, Estonia - Helsinki, Finland</v>
      </c>
      <c r="S537" t="str">
        <f>INDEX(B:B,MATCH(A537,A:A,0))</f>
        <v>14:00</v>
      </c>
      <c r="T537" t="str">
        <f>IF(OR(B537&gt;0,C537&gt;0),"Acceptable","Check")</f>
        <v>Acceptable</v>
      </c>
      <c r="U537">
        <f>COUNTIF(D:D, "Military - U.S. Army")</f>
        <v>23</v>
      </c>
      <c r="V537">
        <f>AVERAGEIF(C:C,"Fort Myer, Virginia", I:I)</f>
        <v>2</v>
      </c>
      <c r="W537">
        <v>1</v>
      </c>
      <c r="X537" t="str">
        <f>IFERROR(VLOOKUP("FlightNumber", A:D, 4, FALSE), "Flight Not Found")</f>
        <v>Flight Not Found</v>
      </c>
      <c r="Y537" t="str" cm="1">
        <f t="array" ref="Y537">IF(AND(B:B &gt; TIME(6, 0, 0), B:B &lt;= TIME(18, 0, 0)), "Day", "Night")</f>
        <v>Night</v>
      </c>
      <c r="Z537">
        <f>COUNTIFS(D:D, "Military - U.S. Army", C:C, "Fort Myer, Virginia")</f>
        <v>1</v>
      </c>
    </row>
    <row r="538" spans="1:26" x14ac:dyDescent="0.2">
      <c r="A538">
        <v>14782</v>
      </c>
      <c r="C538" t="s">
        <v>2226</v>
      </c>
      <c r="D538" t="s">
        <v>1150</v>
      </c>
      <c r="F538" t="s">
        <v>1799</v>
      </c>
      <c r="G538" t="s">
        <v>2227</v>
      </c>
      <c r="H538" t="s">
        <v>1238</v>
      </c>
      <c r="I538">
        <v>1</v>
      </c>
      <c r="J538">
        <v>1</v>
      </c>
      <c r="K538">
        <v>0</v>
      </c>
      <c r="L538" t="s">
        <v>2228</v>
      </c>
      <c r="M538">
        <f>SUM(B538,C538)</f>
        <v>0</v>
      </c>
      <c r="N538" t="str">
        <f t="shared" si="16"/>
        <v>No</v>
      </c>
      <c r="O538">
        <f>COUNTIF(C:C,"&lt;0")</f>
        <v>0</v>
      </c>
      <c r="P538" t="e">
        <f>SUMIF(#REF!,"&gt;"&amp;AVERAGE(#REF!))</f>
        <v>#REF!</v>
      </c>
      <c r="Q538">
        <f t="shared" si="17"/>
        <v>27.565026697177728</v>
      </c>
      <c r="R538" t="str">
        <f>CONCATENATE("ID-",A538,"-",E538)</f>
        <v>ID-14782-</v>
      </c>
      <c r="S538">
        <f>INDEX(B:B,MATCH(A538,A:A,0))</f>
        <v>0</v>
      </c>
      <c r="T538" t="str">
        <f>IF(OR(B538&gt;0,C538&gt;0),"Acceptable","Check")</f>
        <v>Acceptable</v>
      </c>
      <c r="U538">
        <f>COUNTIF(D:D, "Military - U.S. Army")</f>
        <v>23</v>
      </c>
      <c r="V538">
        <f>AVERAGEIF(C:C,"Fort Myer, Virginia", I:I)</f>
        <v>2</v>
      </c>
      <c r="W538">
        <v>1</v>
      </c>
      <c r="X538" t="str">
        <f>IFERROR(VLOOKUP("FlightNumber", A:D, 4, FALSE), "Flight Not Found")</f>
        <v>Flight Not Found</v>
      </c>
      <c r="Y538" t="str" cm="1">
        <f t="array" ref="Y538">IF(AND(B:B &gt; TIME(6, 0, 0), B:B &lt;= TIME(18, 0, 0)), "Day", "Night")</f>
        <v>Night</v>
      </c>
      <c r="Z538">
        <f>COUNTIFS(D:D, "Military - U.S. Army", C:C, "Fort Myer, Virginia")</f>
        <v>1</v>
      </c>
    </row>
    <row r="539" spans="1:26" x14ac:dyDescent="0.2">
      <c r="A539">
        <v>14799</v>
      </c>
      <c r="C539" t="s">
        <v>2229</v>
      </c>
      <c r="D539" t="s">
        <v>1150</v>
      </c>
      <c r="F539" t="s">
        <v>1799</v>
      </c>
      <c r="G539" t="s">
        <v>2230</v>
      </c>
      <c r="H539" t="s">
        <v>25</v>
      </c>
      <c r="L539" t="s">
        <v>2231</v>
      </c>
      <c r="M539">
        <f>SUM(B539,C539)</f>
        <v>0</v>
      </c>
      <c r="N539" t="str">
        <f t="shared" si="16"/>
        <v>No</v>
      </c>
      <c r="O539">
        <f>COUNTIF(C:C,"&lt;0")</f>
        <v>0</v>
      </c>
      <c r="P539" t="e">
        <f>SUMIF(#REF!,"&gt;"&amp;AVERAGE(#REF!))</f>
        <v>#REF!</v>
      </c>
      <c r="Q539">
        <f t="shared" si="17"/>
        <v>27.565026697177728</v>
      </c>
      <c r="R539" t="str">
        <f>CONCATENATE("ID-",A539,"-",E539)</f>
        <v>ID-14799-</v>
      </c>
      <c r="S539">
        <f>INDEX(B:B,MATCH(A539,A:A,0))</f>
        <v>0</v>
      </c>
      <c r="T539" t="str">
        <f>IF(OR(B539&gt;0,C539&gt;0),"Acceptable","Check")</f>
        <v>Acceptable</v>
      </c>
      <c r="U539">
        <f>COUNTIF(D:D, "Military - U.S. Army")</f>
        <v>23</v>
      </c>
      <c r="V539">
        <f>AVERAGEIF(C:C,"Fort Myer, Virginia", I:I)</f>
        <v>2</v>
      </c>
      <c r="W539">
        <v>1</v>
      </c>
      <c r="X539" t="str">
        <f>IFERROR(VLOOKUP("FlightNumber", A:D, 4, FALSE), "Flight Not Found")</f>
        <v>Flight Not Found</v>
      </c>
      <c r="Y539" t="str" cm="1">
        <f t="array" ref="Y539">IF(AND(B:B &gt; TIME(6, 0, 0), B:B &lt;= TIME(18, 0, 0)), "Day", "Night")</f>
        <v>Night</v>
      </c>
      <c r="Z539">
        <f>COUNTIFS(D:D, "Military - U.S. Army", C:C, "Fort Myer, Virginia")</f>
        <v>1</v>
      </c>
    </row>
    <row r="540" spans="1:26" x14ac:dyDescent="0.2">
      <c r="A540">
        <v>14836</v>
      </c>
      <c r="B540" t="s">
        <v>2232</v>
      </c>
      <c r="C540" t="s">
        <v>2233</v>
      </c>
      <c r="D540" t="s">
        <v>179</v>
      </c>
      <c r="E540" t="s">
        <v>2234</v>
      </c>
      <c r="F540" t="s">
        <v>2235</v>
      </c>
      <c r="I540">
        <v>10</v>
      </c>
      <c r="J540">
        <v>10</v>
      </c>
      <c r="K540">
        <v>0</v>
      </c>
      <c r="L540" t="s">
        <v>2236</v>
      </c>
      <c r="M540">
        <f>SUM(B540,C540)</f>
        <v>0</v>
      </c>
      <c r="N540" t="str">
        <f t="shared" si="16"/>
        <v>No</v>
      </c>
      <c r="O540">
        <f>COUNTIF(C:C,"&lt;0")</f>
        <v>0</v>
      </c>
      <c r="P540" t="e">
        <f>SUMIF(#REF!,"&gt;"&amp;AVERAGE(#REF!))</f>
        <v>#REF!</v>
      </c>
      <c r="Q540">
        <f t="shared" si="17"/>
        <v>27.565026697177728</v>
      </c>
      <c r="R540" t="str">
        <f>CONCATENATE("ID-",A540,"-",E540)</f>
        <v>ID-14836-Melbourne - Canberra</v>
      </c>
      <c r="S540" t="str">
        <f>INDEX(B:B,MATCH(A540,A:A,0))</f>
        <v>10:15</v>
      </c>
      <c r="T540" t="str">
        <f>IF(OR(B540&gt;0,C540&gt;0),"Acceptable","Check")</f>
        <v>Acceptable</v>
      </c>
      <c r="U540">
        <f>COUNTIF(D:D, "Military - U.S. Army")</f>
        <v>23</v>
      </c>
      <c r="V540">
        <f>AVERAGEIF(C:C,"Fort Myer, Virginia", I:I)</f>
        <v>2</v>
      </c>
      <c r="W540">
        <v>1</v>
      </c>
      <c r="X540" t="str">
        <f>IFERROR(VLOOKUP("FlightNumber", A:D, 4, FALSE), "Flight Not Found")</f>
        <v>Flight Not Found</v>
      </c>
      <c r="Y540" t="str" cm="1">
        <f t="array" ref="Y540">IF(AND(B:B &gt; TIME(6, 0, 0), B:B &lt;= TIME(18, 0, 0)), "Day", "Night")</f>
        <v>Night</v>
      </c>
      <c r="Z540">
        <f>COUNTIFS(D:D, "Military - U.S. Army", C:C, "Fort Myer, Virginia")</f>
        <v>1</v>
      </c>
    </row>
    <row r="541" spans="1:26" x14ac:dyDescent="0.2">
      <c r="A541">
        <v>14846</v>
      </c>
      <c r="C541" t="s">
        <v>2237</v>
      </c>
      <c r="D541" t="s">
        <v>2238</v>
      </c>
      <c r="F541" t="s">
        <v>1809</v>
      </c>
      <c r="G541" t="s">
        <v>2239</v>
      </c>
      <c r="H541" t="s">
        <v>2240</v>
      </c>
      <c r="I541">
        <v>18</v>
      </c>
      <c r="J541">
        <v>14</v>
      </c>
      <c r="K541">
        <v>0</v>
      </c>
      <c r="L541" t="s">
        <v>2241</v>
      </c>
      <c r="M541">
        <f>SUM(B541,C541)</f>
        <v>0</v>
      </c>
      <c r="N541" t="str">
        <f t="shared" si="16"/>
        <v>No</v>
      </c>
      <c r="O541">
        <f>COUNTIF(C:C,"&lt;0")</f>
        <v>0</v>
      </c>
      <c r="P541" t="e">
        <f>SUMIF(#REF!,"&gt;"&amp;AVERAGE(#REF!))</f>
        <v>#REF!</v>
      </c>
      <c r="Q541">
        <f t="shared" si="17"/>
        <v>27.565026697177728</v>
      </c>
      <c r="R541" t="str">
        <f>CONCATENATE("ID-",A541,"-",E541)</f>
        <v>ID-14846-</v>
      </c>
      <c r="S541">
        <f>INDEX(B:B,MATCH(A541,A:A,0))</f>
        <v>0</v>
      </c>
      <c r="T541" t="str">
        <f>IF(OR(B541&gt;0,C541&gt;0),"Acceptable","Check")</f>
        <v>Acceptable</v>
      </c>
      <c r="U541">
        <f>COUNTIF(D:D, "Military - U.S. Army")</f>
        <v>23</v>
      </c>
      <c r="V541">
        <f>AVERAGEIF(C:C,"Fort Myer, Virginia", I:I)</f>
        <v>2</v>
      </c>
      <c r="W541">
        <v>1</v>
      </c>
      <c r="X541" t="str">
        <f>IFERROR(VLOOKUP("FlightNumber", A:D, 4, FALSE), "Flight Not Found")</f>
        <v>Flight Not Found</v>
      </c>
      <c r="Y541" t="str" cm="1">
        <f t="array" ref="Y541">IF(AND(B:B &gt; TIME(6, 0, 0), B:B &lt;= TIME(18, 0, 0)), "Day", "Night")</f>
        <v>Night</v>
      </c>
      <c r="Z541">
        <f>COUNTIFS(D:D, "Military - U.S. Army", C:C, "Fort Myer, Virginia")</f>
        <v>1</v>
      </c>
    </row>
    <row r="542" spans="1:26" x14ac:dyDescent="0.2">
      <c r="A542">
        <v>14854</v>
      </c>
      <c r="B542" t="s">
        <v>2242</v>
      </c>
      <c r="C542" t="s">
        <v>2243</v>
      </c>
      <c r="D542" t="s">
        <v>2244</v>
      </c>
      <c r="E542" t="s">
        <v>2245</v>
      </c>
      <c r="F542" t="s">
        <v>1809</v>
      </c>
      <c r="G542" t="s">
        <v>2246</v>
      </c>
      <c r="H542" t="s">
        <v>2247</v>
      </c>
      <c r="I542">
        <v>25</v>
      </c>
      <c r="J542">
        <v>25</v>
      </c>
      <c r="K542">
        <v>0</v>
      </c>
      <c r="L542" t="s">
        <v>2248</v>
      </c>
      <c r="M542">
        <f>SUM(B542,C542)</f>
        <v>0</v>
      </c>
      <c r="N542" t="str">
        <f t="shared" si="16"/>
        <v>No</v>
      </c>
      <c r="O542">
        <f>COUNTIF(C:C,"&lt;0")</f>
        <v>0</v>
      </c>
      <c r="P542" t="e">
        <f>SUMIF(#REF!,"&gt;"&amp;AVERAGE(#REF!))</f>
        <v>#REF!</v>
      </c>
      <c r="Q542">
        <f t="shared" si="17"/>
        <v>27.565026697177728</v>
      </c>
      <c r="R542" t="str">
        <f>CONCATENATE("ID-",A542,"-",E542)</f>
        <v>ID-14854-Washington D.C. - Detroit</v>
      </c>
      <c r="S542" t="str">
        <f>INDEX(B:B,MATCH(A542,A:A,0))</f>
        <v>14:41</v>
      </c>
      <c r="T542" t="str">
        <f>IF(OR(B542&gt;0,C542&gt;0),"Acceptable","Check")</f>
        <v>Acceptable</v>
      </c>
      <c r="U542">
        <f>COUNTIF(D:D, "Military - U.S. Army")</f>
        <v>23</v>
      </c>
      <c r="V542">
        <f>AVERAGEIF(C:C,"Fort Myer, Virginia", I:I)</f>
        <v>2</v>
      </c>
      <c r="W542">
        <v>1</v>
      </c>
      <c r="X542" t="str">
        <f>IFERROR(VLOOKUP("FlightNumber", A:D, 4, FALSE), "Flight Not Found")</f>
        <v>Flight Not Found</v>
      </c>
      <c r="Y542" t="str" cm="1">
        <f t="array" ref="Y542">IF(AND(B:B &gt; TIME(6, 0, 0), B:B &lt;= TIME(18, 0, 0)), "Day", "Night")</f>
        <v>Night</v>
      </c>
      <c r="Z542">
        <f>COUNTIFS(D:D, "Military - U.S. Army", C:C, "Fort Myer, Virginia")</f>
        <v>1</v>
      </c>
    </row>
    <row r="543" spans="1:26" x14ac:dyDescent="0.2">
      <c r="A543">
        <v>14913</v>
      </c>
      <c r="C543" t="s">
        <v>2249</v>
      </c>
      <c r="D543" t="s">
        <v>821</v>
      </c>
      <c r="E543" t="s">
        <v>2250</v>
      </c>
      <c r="F543" t="s">
        <v>1424</v>
      </c>
      <c r="G543" t="s">
        <v>2251</v>
      </c>
      <c r="H543" t="s">
        <v>2012</v>
      </c>
      <c r="I543">
        <v>14</v>
      </c>
      <c r="J543">
        <v>9</v>
      </c>
      <c r="K543">
        <v>0</v>
      </c>
      <c r="L543" t="s">
        <v>2252</v>
      </c>
      <c r="M543">
        <f>SUM(B543,C543)</f>
        <v>0</v>
      </c>
      <c r="N543" t="str">
        <f t="shared" si="16"/>
        <v>No</v>
      </c>
      <c r="O543">
        <f>COUNTIF(C:C,"&lt;0")</f>
        <v>0</v>
      </c>
      <c r="P543" t="e">
        <f>SUMIF(#REF!,"&gt;"&amp;AVERAGE(#REF!))</f>
        <v>#REF!</v>
      </c>
      <c r="Q543">
        <f t="shared" si="17"/>
        <v>27.565026697177728</v>
      </c>
      <c r="R543" t="str">
        <f>CONCATENATE("ID-",A543,"-",E543)</f>
        <v>ID-14913-Chungking - Kunming</v>
      </c>
      <c r="S543">
        <f>INDEX(B:B,MATCH(A543,A:A,0))</f>
        <v>0</v>
      </c>
      <c r="T543" t="str">
        <f>IF(OR(B543&gt;0,C543&gt;0),"Acceptable","Check")</f>
        <v>Acceptable</v>
      </c>
      <c r="U543">
        <f>COUNTIF(D:D, "Military - U.S. Army")</f>
        <v>23</v>
      </c>
      <c r="V543">
        <f>AVERAGEIF(C:C,"Fort Myer, Virginia", I:I)</f>
        <v>2</v>
      </c>
      <c r="W543">
        <v>2</v>
      </c>
      <c r="X543" t="str">
        <f>IFERROR(VLOOKUP("FlightNumber", A:D, 4, FALSE), "Flight Not Found")</f>
        <v>Flight Not Found</v>
      </c>
      <c r="Y543" t="str" cm="1">
        <f t="array" ref="Y543">IF(AND(B:B &gt; TIME(6, 0, 0), B:B &lt;= TIME(18, 0, 0)), "Day", "Night")</f>
        <v>Night</v>
      </c>
      <c r="Z543">
        <f>COUNTIFS(D:D, "Military - U.S. Army", C:C, "Fort Myer, Virginia")</f>
        <v>1</v>
      </c>
    </row>
    <row r="544" spans="1:26" x14ac:dyDescent="0.2">
      <c r="A544">
        <v>14913</v>
      </c>
      <c r="C544" t="s">
        <v>2253</v>
      </c>
      <c r="D544" t="s">
        <v>347</v>
      </c>
      <c r="F544" t="s">
        <v>1809</v>
      </c>
      <c r="G544" t="s">
        <v>2254</v>
      </c>
      <c r="H544" t="s">
        <v>2255</v>
      </c>
      <c r="I544">
        <v>15</v>
      </c>
      <c r="J544">
        <v>2</v>
      </c>
      <c r="K544">
        <v>0</v>
      </c>
      <c r="L544" t="s">
        <v>350</v>
      </c>
      <c r="M544">
        <f>SUM(B544,C544)</f>
        <v>0</v>
      </c>
      <c r="N544" t="str">
        <f t="shared" si="16"/>
        <v>No</v>
      </c>
      <c r="O544">
        <f>COUNTIF(C:C,"&lt;0")</f>
        <v>0</v>
      </c>
      <c r="P544" t="e">
        <f>SUMIF(#REF!,"&gt;"&amp;AVERAGE(#REF!))</f>
        <v>#REF!</v>
      </c>
      <c r="Q544">
        <f t="shared" si="17"/>
        <v>27.565026697177728</v>
      </c>
      <c r="R544" t="str">
        <f>CONCATENATE("ID-",A544,"-",E544)</f>
        <v>ID-14913-</v>
      </c>
      <c r="S544">
        <f>INDEX(B:B,MATCH(A544,A:A,0))</f>
        <v>0</v>
      </c>
      <c r="T544" t="str">
        <f>IF(OR(B544&gt;0,C544&gt;0),"Acceptable","Check")</f>
        <v>Acceptable</v>
      </c>
      <c r="U544">
        <f>COUNTIF(D:D, "Military - U.S. Army")</f>
        <v>23</v>
      </c>
      <c r="V544">
        <f>AVERAGEIF(C:C,"Fort Myer, Virginia", I:I)</f>
        <v>2</v>
      </c>
      <c r="W544">
        <v>4</v>
      </c>
      <c r="X544" t="str">
        <f>IFERROR(VLOOKUP("FlightNumber", A:D, 4, FALSE), "Flight Not Found")</f>
        <v>Flight Not Found</v>
      </c>
      <c r="Y544" t="str" cm="1">
        <f t="array" ref="Y544">IF(AND(B:B &gt; TIME(6, 0, 0), B:B &lt;= TIME(18, 0, 0)), "Day", "Night")</f>
        <v>Night</v>
      </c>
      <c r="Z544">
        <f>COUNTIFS(D:D, "Military - U.S. Army", C:C, "Fort Myer, Virginia")</f>
        <v>1</v>
      </c>
    </row>
    <row r="545" spans="1:26" x14ac:dyDescent="0.2">
      <c r="A545">
        <v>14919</v>
      </c>
      <c r="B545" t="s">
        <v>2256</v>
      </c>
      <c r="C545" t="s">
        <v>2257</v>
      </c>
      <c r="D545" t="s">
        <v>1144</v>
      </c>
      <c r="E545" t="s">
        <v>2258</v>
      </c>
      <c r="F545" t="s">
        <v>1809</v>
      </c>
      <c r="G545" t="s">
        <v>2259</v>
      </c>
      <c r="H545" t="s">
        <v>2260</v>
      </c>
      <c r="I545">
        <v>10</v>
      </c>
      <c r="J545">
        <v>10</v>
      </c>
      <c r="K545">
        <v>0</v>
      </c>
      <c r="L545" t="s">
        <v>2261</v>
      </c>
      <c r="M545">
        <f>SUM(B545,C545)</f>
        <v>0</v>
      </c>
      <c r="N545" t="str">
        <f t="shared" si="16"/>
        <v>No</v>
      </c>
      <c r="O545">
        <f>COUNTIF(C:C,"&lt;0")</f>
        <v>0</v>
      </c>
      <c r="P545" t="e">
        <f>SUMIF(#REF!,"&gt;"&amp;AVERAGE(#REF!))</f>
        <v>#REF!</v>
      </c>
      <c r="Q545">
        <f t="shared" si="17"/>
        <v>27.565026697177728</v>
      </c>
      <c r="R545" t="str">
        <f>CONCATENATE("ID-",A545,"-",E545)</f>
        <v>ID-14919-Oakland - Salt Lake City</v>
      </c>
      <c r="S545" t="str">
        <f>INDEX(B:B,MATCH(A545,A:A,0))</f>
        <v>04:42</v>
      </c>
      <c r="T545" t="str">
        <f>IF(OR(B545&gt;0,C545&gt;0),"Acceptable","Check")</f>
        <v>Acceptable</v>
      </c>
      <c r="U545">
        <f>COUNTIF(D:D, "Military - U.S. Army")</f>
        <v>23</v>
      </c>
      <c r="V545">
        <f>AVERAGEIF(C:C,"Fort Myer, Virginia", I:I)</f>
        <v>2</v>
      </c>
      <c r="W545">
        <v>3</v>
      </c>
      <c r="X545" t="str">
        <f>IFERROR(VLOOKUP("FlightNumber", A:D, 4, FALSE), "Flight Not Found")</f>
        <v>Flight Not Found</v>
      </c>
      <c r="Y545" t="str" cm="1">
        <f t="array" ref="Y545">IF(AND(B:B &gt; TIME(6, 0, 0), B:B &lt;= TIME(18, 0, 0)), "Day", "Night")</f>
        <v>Night</v>
      </c>
      <c r="Z545">
        <f>COUNTIFS(D:D, "Military - U.S. Army", C:C, "Fort Myer, Virginia")</f>
        <v>1</v>
      </c>
    </row>
    <row r="546" spans="1:26" x14ac:dyDescent="0.2">
      <c r="A546">
        <v>14923</v>
      </c>
      <c r="C546" t="s">
        <v>2262</v>
      </c>
      <c r="D546" t="s">
        <v>347</v>
      </c>
      <c r="F546" t="s">
        <v>2263</v>
      </c>
      <c r="G546" t="s">
        <v>2264</v>
      </c>
      <c r="H546" t="s">
        <v>2265</v>
      </c>
      <c r="I546">
        <v>29</v>
      </c>
      <c r="J546">
        <v>29</v>
      </c>
      <c r="K546">
        <v>0</v>
      </c>
      <c r="L546" t="s">
        <v>2266</v>
      </c>
      <c r="M546">
        <f>SUM(B546,C546)</f>
        <v>0</v>
      </c>
      <c r="N546" t="str">
        <f t="shared" si="16"/>
        <v>No</v>
      </c>
      <c r="O546">
        <f>COUNTIF(C:C,"&lt;0")</f>
        <v>0</v>
      </c>
      <c r="P546" t="e">
        <f>SUMIF(#REF!,"&gt;"&amp;AVERAGE(#REF!))</f>
        <v>#REF!</v>
      </c>
      <c r="Q546">
        <f t="shared" si="17"/>
        <v>27.565026697177728</v>
      </c>
      <c r="R546" t="str">
        <f>CONCATENATE("ID-",A546,"-",E546)</f>
        <v>ID-14923-</v>
      </c>
      <c r="S546">
        <f>INDEX(B:B,MATCH(A546,A:A,0))</f>
        <v>0</v>
      </c>
      <c r="T546" t="str">
        <f>IF(OR(B546&gt;0,C546&gt;0),"Acceptable","Check")</f>
        <v>Acceptable</v>
      </c>
      <c r="U546">
        <f>COUNTIF(D:D, "Military - U.S. Army")</f>
        <v>23</v>
      </c>
      <c r="V546">
        <f>AVERAGEIF(C:C,"Fort Myer, Virginia", I:I)</f>
        <v>2</v>
      </c>
      <c r="W546">
        <v>1</v>
      </c>
      <c r="X546" t="str">
        <f>IFERROR(VLOOKUP("FlightNumber", A:D, 4, FALSE), "Flight Not Found")</f>
        <v>Flight Not Found</v>
      </c>
      <c r="Y546" t="str" cm="1">
        <f t="array" ref="Y546">IF(AND(B:B &gt; TIME(6, 0, 0), B:B &lt;= TIME(18, 0, 0)), "Day", "Night")</f>
        <v>Night</v>
      </c>
      <c r="Z546">
        <f>COUNTIFS(D:D, "Military - U.S. Army", C:C, "Fort Myer, Virginia")</f>
        <v>1</v>
      </c>
    </row>
    <row r="547" spans="1:26" x14ac:dyDescent="0.2">
      <c r="A547">
        <v>14924</v>
      </c>
      <c r="C547" t="s">
        <v>455</v>
      </c>
      <c r="E547" t="s">
        <v>2267</v>
      </c>
      <c r="I547">
        <v>18</v>
      </c>
      <c r="J547">
        <v>18</v>
      </c>
      <c r="K547">
        <v>0</v>
      </c>
      <c r="L547" t="s">
        <v>2268</v>
      </c>
      <c r="M547">
        <f>SUM(B547,C547)</f>
        <v>0</v>
      </c>
      <c r="N547" t="str">
        <f t="shared" si="16"/>
        <v>No</v>
      </c>
      <c r="O547">
        <f>COUNTIF(C:C,"&lt;0")</f>
        <v>0</v>
      </c>
      <c r="P547" t="e">
        <f>SUMIF(#REF!,"&gt;"&amp;AVERAGE(#REF!))</f>
        <v>#REF!</v>
      </c>
      <c r="Q547">
        <f t="shared" si="17"/>
        <v>27.565026697177728</v>
      </c>
      <c r="R547" t="str">
        <f>CONCATENATE("ID-",A547,"-",E547)</f>
        <v>ID-14924-Rio de Janeiro - Sao Paulo</v>
      </c>
      <c r="S547">
        <f>INDEX(B:B,MATCH(A547,A:A,0))</f>
        <v>0</v>
      </c>
      <c r="T547" t="str">
        <f>IF(OR(B547&gt;0,C547&gt;0),"Acceptable","Check")</f>
        <v>Acceptable</v>
      </c>
      <c r="U547">
        <f>COUNTIF(D:D, "Military - U.S. Army")</f>
        <v>23</v>
      </c>
      <c r="V547">
        <f>AVERAGEIF(C:C,"Fort Myer, Virginia", I:I)</f>
        <v>2</v>
      </c>
      <c r="W547">
        <v>6</v>
      </c>
      <c r="X547" t="str">
        <f>IFERROR(VLOOKUP("FlightNumber", A:D, 4, FALSE), "Flight Not Found")</f>
        <v>Flight Not Found</v>
      </c>
      <c r="Y547" t="str" cm="1">
        <f t="array" ref="Y547">IF(AND(B:B &gt; TIME(6, 0, 0), B:B &lt;= TIME(18, 0, 0)), "Day", "Night")</f>
        <v>Night</v>
      </c>
      <c r="Z547">
        <f>COUNTIFS(D:D, "Military - U.S. Army", C:C, "Fort Myer, Virginia")</f>
        <v>1</v>
      </c>
    </row>
    <row r="548" spans="1:26" x14ac:dyDescent="0.2">
      <c r="A548">
        <v>14942</v>
      </c>
      <c r="C548" t="s">
        <v>701</v>
      </c>
      <c r="D548" t="s">
        <v>1150</v>
      </c>
      <c r="F548" t="s">
        <v>2269</v>
      </c>
      <c r="G548" t="s">
        <v>2270</v>
      </c>
      <c r="H548" t="s">
        <v>354</v>
      </c>
      <c r="I548">
        <v>6</v>
      </c>
      <c r="J548">
        <v>6</v>
      </c>
      <c r="K548">
        <v>0</v>
      </c>
      <c r="L548" t="s">
        <v>2271</v>
      </c>
      <c r="M548">
        <f>SUM(B548,C548)</f>
        <v>0</v>
      </c>
      <c r="N548" t="str">
        <f t="shared" si="16"/>
        <v>No</v>
      </c>
      <c r="O548">
        <f>COUNTIF(C:C,"&lt;0")</f>
        <v>0</v>
      </c>
      <c r="P548" t="e">
        <f>SUMIF(#REF!,"&gt;"&amp;AVERAGE(#REF!))</f>
        <v>#REF!</v>
      </c>
      <c r="Q548">
        <f t="shared" si="17"/>
        <v>27.565026697177728</v>
      </c>
      <c r="R548" t="str">
        <f>CONCATENATE("ID-",A548,"-",E548)</f>
        <v>ID-14942-</v>
      </c>
      <c r="S548">
        <f>INDEX(B:B,MATCH(A548,A:A,0))</f>
        <v>0</v>
      </c>
      <c r="T548" t="str">
        <f>IF(OR(B548&gt;0,C548&gt;0),"Acceptable","Check")</f>
        <v>Acceptable</v>
      </c>
      <c r="U548">
        <f>COUNTIF(D:D, "Military - U.S. Army")</f>
        <v>23</v>
      </c>
      <c r="V548">
        <f>AVERAGEIF(C:C,"Fort Myer, Virginia", I:I)</f>
        <v>2</v>
      </c>
      <c r="W548">
        <v>1</v>
      </c>
      <c r="X548" t="str">
        <f>IFERROR(VLOOKUP("FlightNumber", A:D, 4, FALSE), "Flight Not Found")</f>
        <v>Flight Not Found</v>
      </c>
      <c r="Y548" t="str" cm="1">
        <f t="array" ref="Y548">IF(AND(B:B &gt; TIME(6, 0, 0), B:B &lt;= TIME(18, 0, 0)), "Day", "Night")</f>
        <v>Night</v>
      </c>
      <c r="Z548">
        <f>COUNTIFS(D:D, "Military - U.S. Army", C:C, "Fort Myer, Virginia")</f>
        <v>1</v>
      </c>
    </row>
    <row r="549" spans="1:26" x14ac:dyDescent="0.2">
      <c r="A549">
        <v>14949</v>
      </c>
      <c r="B549" t="s">
        <v>2272</v>
      </c>
      <c r="C549" t="s">
        <v>892</v>
      </c>
      <c r="D549" t="s">
        <v>1144</v>
      </c>
      <c r="E549" t="s">
        <v>2274</v>
      </c>
      <c r="F549" t="s">
        <v>1716</v>
      </c>
      <c r="G549" t="s">
        <v>2275</v>
      </c>
      <c r="H549" t="s">
        <v>2276</v>
      </c>
      <c r="I549">
        <v>16</v>
      </c>
      <c r="J549">
        <v>10</v>
      </c>
      <c r="K549">
        <v>0</v>
      </c>
      <c r="L549" t="s">
        <v>2277</v>
      </c>
      <c r="M549">
        <f>SUM(B549,C549)</f>
        <v>0</v>
      </c>
      <c r="N549" t="str">
        <f t="shared" si="16"/>
        <v>No</v>
      </c>
      <c r="O549">
        <f>COUNTIF(C:C,"&lt;0")</f>
        <v>0</v>
      </c>
      <c r="P549" t="e">
        <f>SUMIF(#REF!,"&gt;"&amp;AVERAGE(#REF!))</f>
        <v>#REF!</v>
      </c>
      <c r="Q549">
        <f t="shared" si="17"/>
        <v>27.565026697177728</v>
      </c>
      <c r="R549" t="str">
        <f>CONCATENATE("ID-",A549,"-",E549)</f>
        <v>ID-14949-New York City - Chicago</v>
      </c>
      <c r="S549" t="str">
        <f>INDEX(B:B,MATCH(A549,A:A,0))</f>
        <v>17:48</v>
      </c>
      <c r="T549" t="str">
        <f>IF(OR(B549&gt;0,C549&gt;0),"Acceptable","Check")</f>
        <v>Acceptable</v>
      </c>
      <c r="U549">
        <f>COUNTIF(D:D, "Military - U.S. Army")</f>
        <v>23</v>
      </c>
      <c r="V549">
        <f>AVERAGEIF(C:C,"Fort Myer, Virginia", I:I)</f>
        <v>2</v>
      </c>
      <c r="W549">
        <v>1</v>
      </c>
      <c r="X549" t="str">
        <f>IFERROR(VLOOKUP("FlightNumber", A:D, 4, FALSE), "Flight Not Found")</f>
        <v>Flight Not Found</v>
      </c>
      <c r="Y549" t="str" cm="1">
        <f t="array" ref="Y549">IF(AND(B:B &gt; TIME(6, 0, 0), B:B &lt;= TIME(18, 0, 0)), "Day", "Night")</f>
        <v>Night</v>
      </c>
      <c r="Z549">
        <f>COUNTIFS(D:D, "Military - U.S. Army", C:C, "Fort Myer, Virginia")</f>
        <v>1</v>
      </c>
    </row>
    <row r="550" spans="1:26" x14ac:dyDescent="0.2">
      <c r="A550">
        <v>14991</v>
      </c>
      <c r="C550" t="s">
        <v>2278</v>
      </c>
      <c r="D550" t="s">
        <v>2279</v>
      </c>
      <c r="F550" t="s">
        <v>2280</v>
      </c>
      <c r="G550" t="s">
        <v>2281</v>
      </c>
      <c r="H550" t="s">
        <v>2282</v>
      </c>
      <c r="I550">
        <v>10</v>
      </c>
      <c r="J550">
        <v>10</v>
      </c>
      <c r="K550">
        <v>0</v>
      </c>
      <c r="M550">
        <f>SUM(B550,C550)</f>
        <v>0</v>
      </c>
      <c r="N550" t="str">
        <f t="shared" si="16"/>
        <v>No</v>
      </c>
      <c r="O550">
        <f>COUNTIF(C:C,"&lt;0")</f>
        <v>0</v>
      </c>
      <c r="P550" t="e">
        <f>SUMIF(#REF!,"&gt;"&amp;AVERAGE(#REF!))</f>
        <v>#REF!</v>
      </c>
      <c r="Q550">
        <f t="shared" si="17"/>
        <v>27.565026697177728</v>
      </c>
      <c r="R550" t="str">
        <f>CONCATENATE("ID-",A550,"-",E550)</f>
        <v>ID-14991-</v>
      </c>
      <c r="S550">
        <f>INDEX(B:B,MATCH(A550,A:A,0))</f>
        <v>0</v>
      </c>
      <c r="T550" t="str">
        <f>IF(OR(B550&gt;0,C550&gt;0),"Acceptable","Check")</f>
        <v>Acceptable</v>
      </c>
      <c r="U550">
        <f>COUNTIF(D:D, "Military - U.S. Army")</f>
        <v>23</v>
      </c>
      <c r="V550">
        <f>AVERAGEIF(C:C,"Fort Myer, Virginia", I:I)</f>
        <v>2</v>
      </c>
      <c r="W550">
        <v>1</v>
      </c>
      <c r="X550" t="str">
        <f>IFERROR(VLOOKUP("FlightNumber", A:D, 4, FALSE), "Flight Not Found")</f>
        <v>Flight Not Found</v>
      </c>
      <c r="Y550" t="str" cm="1">
        <f t="array" ref="Y550">IF(AND(B:B &gt; TIME(6, 0, 0), B:B &lt;= TIME(18, 0, 0)), "Day", "Night")</f>
        <v>Night</v>
      </c>
      <c r="Z550">
        <f>COUNTIFS(D:D, "Military - U.S. Army", C:C, "Fort Myer, Virginia")</f>
        <v>1</v>
      </c>
    </row>
    <row r="551" spans="1:26" x14ac:dyDescent="0.2">
      <c r="A551">
        <v>14994</v>
      </c>
      <c r="C551" t="s">
        <v>2283</v>
      </c>
      <c r="D551" t="s">
        <v>2284</v>
      </c>
      <c r="F551" t="s">
        <v>1339</v>
      </c>
      <c r="G551" t="s">
        <v>2285</v>
      </c>
      <c r="H551" t="s">
        <v>2286</v>
      </c>
      <c r="I551">
        <v>12</v>
      </c>
      <c r="J551">
        <v>12</v>
      </c>
      <c r="K551">
        <v>0</v>
      </c>
      <c r="M551">
        <f>SUM(B551,C551)</f>
        <v>0</v>
      </c>
      <c r="N551" t="str">
        <f t="shared" si="16"/>
        <v>No</v>
      </c>
      <c r="O551">
        <f>COUNTIF(C:C,"&lt;0")</f>
        <v>0</v>
      </c>
      <c r="P551" t="e">
        <f>SUMIF(#REF!,"&gt;"&amp;AVERAGE(#REF!))</f>
        <v>#REF!</v>
      </c>
      <c r="Q551">
        <f t="shared" si="17"/>
        <v>27.565026697177728</v>
      </c>
      <c r="R551" t="str">
        <f>CONCATENATE("ID-",A551,"-",E551)</f>
        <v>ID-14994-</v>
      </c>
      <c r="S551">
        <f>INDEX(B:B,MATCH(A551,A:A,0))</f>
        <v>0</v>
      </c>
      <c r="T551" t="str">
        <f>IF(OR(B551&gt;0,C551&gt;0),"Acceptable","Check")</f>
        <v>Acceptable</v>
      </c>
      <c r="U551">
        <f>COUNTIF(D:D, "Military - U.S. Army")</f>
        <v>23</v>
      </c>
      <c r="V551">
        <f>AVERAGEIF(C:C,"Fort Myer, Virginia", I:I)</f>
        <v>2</v>
      </c>
      <c r="W551">
        <v>1</v>
      </c>
      <c r="X551" t="str">
        <f>IFERROR(VLOOKUP("FlightNumber", A:D, 4, FALSE), "Flight Not Found")</f>
        <v>Flight Not Found</v>
      </c>
      <c r="Y551" t="str" cm="1">
        <f t="array" ref="Y551">IF(AND(B:B &gt; TIME(6, 0, 0), B:B &lt;= TIME(18, 0, 0)), "Day", "Night")</f>
        <v>Night</v>
      </c>
      <c r="Z551">
        <f>COUNTIFS(D:D, "Military - U.S. Army", C:C, "Fort Myer, Virginia")</f>
        <v>1</v>
      </c>
    </row>
    <row r="552" spans="1:26" x14ac:dyDescent="0.2">
      <c r="A552">
        <v>14996</v>
      </c>
      <c r="C552" t="s">
        <v>2287</v>
      </c>
      <c r="D552" t="s">
        <v>821</v>
      </c>
      <c r="F552" t="s">
        <v>2288</v>
      </c>
      <c r="I552">
        <v>6</v>
      </c>
      <c r="J552">
        <v>5</v>
      </c>
      <c r="K552">
        <v>0</v>
      </c>
      <c r="L552" t="s">
        <v>2289</v>
      </c>
      <c r="M552">
        <f>SUM(B552,C552)</f>
        <v>0</v>
      </c>
      <c r="N552" t="str">
        <f t="shared" si="16"/>
        <v>No</v>
      </c>
      <c r="O552">
        <f>COUNTIF(C:C,"&lt;0")</f>
        <v>0</v>
      </c>
      <c r="P552" t="e">
        <f>SUMIF(#REF!,"&gt;"&amp;AVERAGE(#REF!))</f>
        <v>#REF!</v>
      </c>
      <c r="Q552">
        <f t="shared" si="17"/>
        <v>27.565026697177728</v>
      </c>
      <c r="R552" t="str">
        <f>CONCATENATE("ID-",A552,"-",E552)</f>
        <v>ID-14996-</v>
      </c>
      <c r="S552">
        <f>INDEX(B:B,MATCH(A552,A:A,0))</f>
        <v>0</v>
      </c>
      <c r="T552" t="str">
        <f>IF(OR(B552&gt;0,C552&gt;0),"Acceptable","Check")</f>
        <v>Acceptable</v>
      </c>
      <c r="U552">
        <f>COUNTIF(D:D, "Military - U.S. Army")</f>
        <v>23</v>
      </c>
      <c r="V552">
        <f>AVERAGEIF(C:C,"Fort Myer, Virginia", I:I)</f>
        <v>2</v>
      </c>
      <c r="W552">
        <v>1</v>
      </c>
      <c r="X552" t="str">
        <f>IFERROR(VLOOKUP("FlightNumber", A:D, 4, FALSE), "Flight Not Found")</f>
        <v>Flight Not Found</v>
      </c>
      <c r="Y552" t="str" cm="1">
        <f t="array" ref="Y552">IF(AND(B:B &gt; TIME(6, 0, 0), B:B &lt;= TIME(18, 0, 0)), "Day", "Night")</f>
        <v>Night</v>
      </c>
      <c r="Z552">
        <f>COUNTIFS(D:D, "Military - U.S. Army", C:C, "Fort Myer, Virginia")</f>
        <v>1</v>
      </c>
    </row>
    <row r="553" spans="1:26" x14ac:dyDescent="0.2">
      <c r="A553">
        <v>14999</v>
      </c>
      <c r="B553" t="s">
        <v>2290</v>
      </c>
      <c r="C553" t="s">
        <v>2291</v>
      </c>
      <c r="D553" t="s">
        <v>849</v>
      </c>
      <c r="E553" t="s">
        <v>2292</v>
      </c>
      <c r="F553" t="s">
        <v>2293</v>
      </c>
      <c r="G553" t="s">
        <v>2294</v>
      </c>
      <c r="H553" t="s">
        <v>2295</v>
      </c>
      <c r="I553">
        <v>13</v>
      </c>
      <c r="J553">
        <v>2</v>
      </c>
      <c r="K553">
        <v>0</v>
      </c>
      <c r="L553" t="s">
        <v>2296</v>
      </c>
      <c r="M553">
        <f>SUM(B553,C553)</f>
        <v>0</v>
      </c>
      <c r="N553" t="str">
        <f t="shared" si="16"/>
        <v>No</v>
      </c>
      <c r="O553">
        <f>COUNTIF(C:C,"&lt;0")</f>
        <v>0</v>
      </c>
      <c r="P553" t="e">
        <f>SUMIF(#REF!,"&gt;"&amp;AVERAGE(#REF!))</f>
        <v>#REF!</v>
      </c>
      <c r="Q553">
        <f t="shared" si="17"/>
        <v>27.565026697177728</v>
      </c>
      <c r="R553" t="str">
        <f>CONCATENATE("ID-",A553,"-",E553)</f>
        <v>ID-14999-Kansas City, MO - New York</v>
      </c>
      <c r="S553" t="str">
        <f>INDEX(B:B,MATCH(A553,A:A,0))</f>
        <v>04:13</v>
      </c>
      <c r="T553" t="str">
        <f>IF(OR(B553&gt;0,C553&gt;0),"Acceptable","Check")</f>
        <v>Acceptable</v>
      </c>
      <c r="U553">
        <f>COUNTIF(D:D, "Military - U.S. Army")</f>
        <v>23</v>
      </c>
      <c r="V553">
        <f>AVERAGEIF(C:C,"Fort Myer, Virginia", I:I)</f>
        <v>2</v>
      </c>
      <c r="W553">
        <v>2</v>
      </c>
      <c r="X553" t="str">
        <f>IFERROR(VLOOKUP("FlightNumber", A:D, 4, FALSE), "Flight Not Found")</f>
        <v>Flight Not Found</v>
      </c>
      <c r="Y553" t="str" cm="1">
        <f t="array" ref="Y553">IF(AND(B:B &gt; TIME(6, 0, 0), B:B &lt;= TIME(18, 0, 0)), "Day", "Night")</f>
        <v>Night</v>
      </c>
      <c r="Z553">
        <f>COUNTIFS(D:D, "Military - U.S. Army", C:C, "Fort Myer, Virginia")</f>
        <v>1</v>
      </c>
    </row>
    <row r="554" spans="1:26" x14ac:dyDescent="0.2">
      <c r="A554">
        <v>15013</v>
      </c>
      <c r="B554" t="s">
        <v>991</v>
      </c>
      <c r="C554" t="s">
        <v>2297</v>
      </c>
      <c r="D554" t="s">
        <v>2051</v>
      </c>
      <c r="F554" t="s">
        <v>1919</v>
      </c>
      <c r="G554" t="s">
        <v>2298</v>
      </c>
      <c r="H554" t="s">
        <v>2299</v>
      </c>
      <c r="I554">
        <v>12</v>
      </c>
      <c r="J554">
        <v>12</v>
      </c>
      <c r="K554">
        <v>0</v>
      </c>
      <c r="L554" t="s">
        <v>2300</v>
      </c>
      <c r="M554">
        <f>SUM(B554,C554)</f>
        <v>0</v>
      </c>
      <c r="N554" t="str">
        <f t="shared" si="16"/>
        <v>No</v>
      </c>
      <c r="O554">
        <f>COUNTIF(C:C,"&lt;0")</f>
        <v>0</v>
      </c>
      <c r="P554" t="e">
        <f>SUMIF(#REF!,"&gt;"&amp;AVERAGE(#REF!))</f>
        <v>#REF!</v>
      </c>
      <c r="Q554">
        <f t="shared" si="17"/>
        <v>27.565026697177728</v>
      </c>
      <c r="R554" t="str">
        <f>CONCATENATE("ID-",A554,"-",E554)</f>
        <v>ID-15013-</v>
      </c>
      <c r="S554" t="str">
        <f>INDEX(B:B,MATCH(A554,A:A,0))</f>
        <v>02:00</v>
      </c>
      <c r="T554" t="str">
        <f>IF(OR(B554&gt;0,C554&gt;0),"Acceptable","Check")</f>
        <v>Acceptable</v>
      </c>
      <c r="U554">
        <f>COUNTIF(D:D, "Military - U.S. Army")</f>
        <v>23</v>
      </c>
      <c r="V554">
        <f>AVERAGEIF(C:C,"Fort Myer, Virginia", I:I)</f>
        <v>2</v>
      </c>
      <c r="W554">
        <v>2</v>
      </c>
      <c r="X554" t="str">
        <f>IFERROR(VLOOKUP("FlightNumber", A:D, 4, FALSE), "Flight Not Found")</f>
        <v>Flight Not Found</v>
      </c>
      <c r="Y554" t="str" cm="1">
        <f t="array" ref="Y554">IF(AND(B:B &gt; TIME(6, 0, 0), B:B &lt;= TIME(18, 0, 0)), "Day", "Night")</f>
        <v>Night</v>
      </c>
      <c r="Z554">
        <f>COUNTIFS(D:D, "Military - U.S. Army", C:C, "Fort Myer, Virginia")</f>
        <v>1</v>
      </c>
    </row>
    <row r="555" spans="1:26" x14ac:dyDescent="0.2">
      <c r="A555">
        <v>15033</v>
      </c>
      <c r="B555" t="s">
        <v>2301</v>
      </c>
      <c r="C555" t="s">
        <v>2302</v>
      </c>
      <c r="D555" t="s">
        <v>1681</v>
      </c>
      <c r="E555" t="s">
        <v>2303</v>
      </c>
      <c r="F555" t="s">
        <v>1809</v>
      </c>
      <c r="G555" t="s">
        <v>2304</v>
      </c>
      <c r="H555" t="s">
        <v>2305</v>
      </c>
      <c r="I555">
        <v>16</v>
      </c>
      <c r="J555">
        <v>9</v>
      </c>
      <c r="K555">
        <v>0</v>
      </c>
      <c r="L555" t="s">
        <v>2306</v>
      </c>
      <c r="M555">
        <f>SUM(B555,C555)</f>
        <v>0</v>
      </c>
      <c r="N555" t="str">
        <f t="shared" si="16"/>
        <v>No</v>
      </c>
      <c r="O555">
        <f>COUNTIF(C:C,"&lt;0")</f>
        <v>0</v>
      </c>
      <c r="P555" t="e">
        <f>SUMIF(#REF!,"&gt;"&amp;AVERAGE(#REF!))</f>
        <v>#REF!</v>
      </c>
      <c r="Q555">
        <f t="shared" si="17"/>
        <v>27.565026697177728</v>
      </c>
      <c r="R555" t="str">
        <f>CONCATENATE("ID-",A555,"-",E555)</f>
        <v>ID-15033-New York City -  Washington D.C. - Atlanta - Brownsville</v>
      </c>
      <c r="S555" t="str">
        <f>INDEX(B:B,MATCH(A555,A:A,0))</f>
        <v>11:50</v>
      </c>
      <c r="T555" t="str">
        <f>IF(OR(B555&gt;0,C555&gt;0),"Acceptable","Check")</f>
        <v>Acceptable</v>
      </c>
      <c r="U555">
        <f>COUNTIF(D:D, "Military - U.S. Army")</f>
        <v>23</v>
      </c>
      <c r="V555">
        <f>AVERAGEIF(C:C,"Fort Myer, Virginia", I:I)</f>
        <v>2</v>
      </c>
      <c r="W555">
        <v>1</v>
      </c>
      <c r="X555" t="str">
        <f>IFERROR(VLOOKUP("FlightNumber", A:D, 4, FALSE), "Flight Not Found")</f>
        <v>Flight Not Found</v>
      </c>
      <c r="Y555" t="str" cm="1">
        <f t="array" ref="Y555">IF(AND(B:B &gt; TIME(6, 0, 0), B:B &lt;= TIME(18, 0, 0)), "Day", "Night")</f>
        <v>Night</v>
      </c>
      <c r="Z555">
        <f>COUNTIFS(D:D, "Military - U.S. Army", C:C, "Fort Myer, Virginia")</f>
        <v>1</v>
      </c>
    </row>
    <row r="556" spans="1:26" x14ac:dyDescent="0.2">
      <c r="A556">
        <v>15036</v>
      </c>
      <c r="C556" t="s">
        <v>2307</v>
      </c>
      <c r="D556" t="s">
        <v>347</v>
      </c>
      <c r="F556" t="s">
        <v>1339</v>
      </c>
      <c r="G556" t="s">
        <v>2308</v>
      </c>
      <c r="H556" t="s">
        <v>2309</v>
      </c>
      <c r="I556">
        <v>12</v>
      </c>
      <c r="J556">
        <v>3</v>
      </c>
      <c r="K556">
        <v>0</v>
      </c>
      <c r="L556" t="s">
        <v>2310</v>
      </c>
      <c r="M556">
        <f>SUM(B556,C556)</f>
        <v>0</v>
      </c>
      <c r="N556" t="str">
        <f t="shared" si="16"/>
        <v>No</v>
      </c>
      <c r="O556">
        <f>COUNTIF(C:C,"&lt;0")</f>
        <v>0</v>
      </c>
      <c r="P556" t="e">
        <f>SUMIF(#REF!,"&gt;"&amp;AVERAGE(#REF!))</f>
        <v>#REF!</v>
      </c>
      <c r="Q556">
        <f t="shared" si="17"/>
        <v>27.565026697177728</v>
      </c>
      <c r="R556" t="str">
        <f>CONCATENATE("ID-",A556,"-",E556)</f>
        <v>ID-15036-</v>
      </c>
      <c r="S556">
        <f>INDEX(B:B,MATCH(A556,A:A,0))</f>
        <v>0</v>
      </c>
      <c r="T556" t="str">
        <f>IF(OR(B556&gt;0,C556&gt;0),"Acceptable","Check")</f>
        <v>Acceptable</v>
      </c>
      <c r="U556">
        <f>COUNTIF(D:D, "Military - U.S. Army")</f>
        <v>23</v>
      </c>
      <c r="V556">
        <f>AVERAGEIF(C:C,"Fort Myer, Virginia", I:I)</f>
        <v>2</v>
      </c>
      <c r="W556">
        <v>1</v>
      </c>
      <c r="X556" t="str">
        <f>IFERROR(VLOOKUP("FlightNumber", A:D, 4, FALSE), "Flight Not Found")</f>
        <v>Flight Not Found</v>
      </c>
      <c r="Y556" t="str" cm="1">
        <f t="array" ref="Y556">IF(AND(B:B &gt; TIME(6, 0, 0), B:B &lt;= TIME(18, 0, 0)), "Day", "Night")</f>
        <v>Night</v>
      </c>
      <c r="Z556">
        <f>COUNTIFS(D:D, "Military - U.S. Army", C:C, "Fort Myer, Virginia")</f>
        <v>1</v>
      </c>
    </row>
    <row r="557" spans="1:26" x14ac:dyDescent="0.2">
      <c r="A557">
        <v>15063</v>
      </c>
      <c r="C557" t="s">
        <v>2311</v>
      </c>
      <c r="D557" t="s">
        <v>2312</v>
      </c>
      <c r="F557" t="s">
        <v>2313</v>
      </c>
      <c r="G557" t="s">
        <v>2314</v>
      </c>
      <c r="H557" t="s">
        <v>2315</v>
      </c>
      <c r="I557">
        <v>10</v>
      </c>
      <c r="J557">
        <v>10</v>
      </c>
      <c r="K557">
        <v>0</v>
      </c>
      <c r="L557" t="s">
        <v>1117</v>
      </c>
      <c r="M557">
        <f>SUM(B557,C557)</f>
        <v>0</v>
      </c>
      <c r="N557" t="str">
        <f t="shared" si="16"/>
        <v>No</v>
      </c>
      <c r="O557">
        <f>COUNTIF(C:C,"&lt;0")</f>
        <v>0</v>
      </c>
      <c r="P557" t="e">
        <f>SUMIF(#REF!,"&gt;"&amp;AVERAGE(#REF!))</f>
        <v>#REF!</v>
      </c>
      <c r="Q557">
        <f t="shared" si="17"/>
        <v>27.565026697177728</v>
      </c>
      <c r="R557" t="str">
        <f>CONCATENATE("ID-",A557,"-",E557)</f>
        <v>ID-15063-</v>
      </c>
      <c r="S557">
        <f>INDEX(B:B,MATCH(A557,A:A,0))</f>
        <v>0</v>
      </c>
      <c r="T557" t="str">
        <f>IF(OR(B557&gt;0,C557&gt;0),"Acceptable","Check")</f>
        <v>Acceptable</v>
      </c>
      <c r="U557">
        <f>COUNTIF(D:D, "Military - U.S. Army")</f>
        <v>23</v>
      </c>
      <c r="V557">
        <f>AVERAGEIF(C:C,"Fort Myer, Virginia", I:I)</f>
        <v>2</v>
      </c>
      <c r="W557">
        <v>1</v>
      </c>
      <c r="X557" t="str">
        <f>IFERROR(VLOOKUP("FlightNumber", A:D, 4, FALSE), "Flight Not Found")</f>
        <v>Flight Not Found</v>
      </c>
      <c r="Y557" t="str" cm="1">
        <f t="array" ref="Y557">IF(AND(B:B &gt; TIME(6, 0, 0), B:B &lt;= TIME(18, 0, 0)), "Day", "Night")</f>
        <v>Night</v>
      </c>
      <c r="Z557">
        <f>COUNTIFS(D:D, "Military - U.S. Army", C:C, "Fort Myer, Virginia")</f>
        <v>1</v>
      </c>
    </row>
    <row r="558" spans="1:26" x14ac:dyDescent="0.2">
      <c r="A558">
        <v>15146</v>
      </c>
      <c r="C558" t="s">
        <v>255</v>
      </c>
      <c r="D558" t="s">
        <v>2238</v>
      </c>
      <c r="E558" t="s">
        <v>2316</v>
      </c>
      <c r="F558" t="s">
        <v>1809</v>
      </c>
      <c r="G558" t="s">
        <v>2317</v>
      </c>
      <c r="H558" t="s">
        <v>2318</v>
      </c>
      <c r="I558">
        <v>15</v>
      </c>
      <c r="J558">
        <v>15</v>
      </c>
      <c r="K558">
        <v>0</v>
      </c>
      <c r="L558" t="s">
        <v>2319</v>
      </c>
      <c r="M558">
        <f>SUM(B558,C558)</f>
        <v>0</v>
      </c>
      <c r="N558" t="str">
        <f t="shared" si="16"/>
        <v>No</v>
      </c>
      <c r="O558">
        <f>COUNTIF(C:C,"&lt;0")</f>
        <v>0</v>
      </c>
      <c r="P558" t="e">
        <f>SUMIF(#REF!,"&gt;"&amp;AVERAGE(#REF!))</f>
        <v>#REF!</v>
      </c>
      <c r="Q558">
        <f t="shared" si="17"/>
        <v>27.565026697177728</v>
      </c>
      <c r="R558" t="str">
        <f>CONCATENATE("ID-",A558,"-",E558)</f>
        <v>ID-15146-Bucharest , Romania- Sofia, Bulgaria</v>
      </c>
      <c r="S558">
        <f>INDEX(B:B,MATCH(A558,A:A,0))</f>
        <v>0</v>
      </c>
      <c r="T558" t="str">
        <f>IF(OR(B558&gt;0,C558&gt;0),"Acceptable","Check")</f>
        <v>Acceptable</v>
      </c>
      <c r="U558">
        <f>COUNTIF(D:D, "Military - U.S. Army")</f>
        <v>23</v>
      </c>
      <c r="V558">
        <f>AVERAGEIF(C:C,"Fort Myer, Virginia", I:I)</f>
        <v>2</v>
      </c>
      <c r="W558">
        <v>1</v>
      </c>
      <c r="X558" t="str">
        <f>IFERROR(VLOOKUP("FlightNumber", A:D, 4, FALSE), "Flight Not Found")</f>
        <v>Flight Not Found</v>
      </c>
      <c r="Y558" t="str" cm="1">
        <f t="array" ref="Y558">IF(AND(B:B &gt; TIME(6, 0, 0), B:B &lt;= TIME(18, 0, 0)), "Day", "Night")</f>
        <v>Night</v>
      </c>
      <c r="Z558">
        <f>COUNTIFS(D:D, "Military - U.S. Army", C:C, "Fort Myer, Virginia")</f>
        <v>1</v>
      </c>
    </row>
    <row r="559" spans="1:26" x14ac:dyDescent="0.2">
      <c r="A559">
        <v>15148</v>
      </c>
      <c r="C559" t="s">
        <v>2320</v>
      </c>
      <c r="D559" t="s">
        <v>2321</v>
      </c>
      <c r="F559" t="s">
        <v>2322</v>
      </c>
      <c r="G559" t="s">
        <v>2323</v>
      </c>
      <c r="I559">
        <v>18</v>
      </c>
      <c r="J559">
        <v>18</v>
      </c>
      <c r="K559">
        <v>0</v>
      </c>
      <c r="M559">
        <f>SUM(B559,C559)</f>
        <v>0</v>
      </c>
      <c r="N559" t="str">
        <f t="shared" si="16"/>
        <v>No</v>
      </c>
      <c r="O559">
        <f>COUNTIF(C:C,"&lt;0")</f>
        <v>0</v>
      </c>
      <c r="P559" t="e">
        <f>SUMIF(#REF!,"&gt;"&amp;AVERAGE(#REF!))</f>
        <v>#REF!</v>
      </c>
      <c r="Q559">
        <f t="shared" si="17"/>
        <v>27.565026697177728</v>
      </c>
      <c r="R559" t="str">
        <f>CONCATENATE("ID-",A559,"-",E559)</f>
        <v>ID-15148-</v>
      </c>
      <c r="S559">
        <f>INDEX(B:B,MATCH(A559,A:A,0))</f>
        <v>0</v>
      </c>
      <c r="T559" t="str">
        <f>IF(OR(B559&gt;0,C559&gt;0),"Acceptable","Check")</f>
        <v>Acceptable</v>
      </c>
      <c r="U559">
        <f>COUNTIF(D:D, "Military - U.S. Army")</f>
        <v>23</v>
      </c>
      <c r="V559">
        <f>AVERAGEIF(C:C,"Fort Myer, Virginia", I:I)</f>
        <v>2</v>
      </c>
      <c r="W559">
        <v>2</v>
      </c>
      <c r="X559" t="str">
        <f>IFERROR(VLOOKUP("FlightNumber", A:D, 4, FALSE), "Flight Not Found")</f>
        <v>Flight Not Found</v>
      </c>
      <c r="Y559" t="str" cm="1">
        <f t="array" ref="Y559">IF(AND(B:B &gt; TIME(6, 0, 0), B:B &lt;= TIME(18, 0, 0)), "Day", "Night")</f>
        <v>Night</v>
      </c>
      <c r="Z559">
        <f>COUNTIFS(D:D, "Military - U.S. Army", C:C, "Fort Myer, Virginia")</f>
        <v>1</v>
      </c>
    </row>
    <row r="560" spans="1:26" x14ac:dyDescent="0.2">
      <c r="A560">
        <v>15198</v>
      </c>
      <c r="B560" t="s">
        <v>2324</v>
      </c>
      <c r="C560" t="s">
        <v>2325</v>
      </c>
      <c r="D560" t="s">
        <v>2326</v>
      </c>
      <c r="F560" t="s">
        <v>2327</v>
      </c>
      <c r="G560" t="s">
        <v>2328</v>
      </c>
      <c r="I560">
        <v>22</v>
      </c>
      <c r="J560">
        <v>22</v>
      </c>
      <c r="K560">
        <v>0</v>
      </c>
      <c r="L560" t="s">
        <v>2329</v>
      </c>
      <c r="M560">
        <f>SUM(B560,C560)</f>
        <v>0</v>
      </c>
      <c r="N560" t="str">
        <f t="shared" si="16"/>
        <v>No</v>
      </c>
      <c r="O560">
        <f>COUNTIF(C:C,"&lt;0")</f>
        <v>0</v>
      </c>
      <c r="P560" t="e">
        <f>SUMIF(#REF!,"&gt;"&amp;AVERAGE(#REF!))</f>
        <v>#REF!</v>
      </c>
      <c r="Q560">
        <f t="shared" si="17"/>
        <v>27.565026697177728</v>
      </c>
      <c r="R560" t="str">
        <f>CONCATENATE("ID-",A560,"-",E560)</f>
        <v>ID-15198-</v>
      </c>
      <c r="S560" t="str">
        <f>INDEX(B:B,MATCH(A560,A:A,0))</f>
        <v>20:35</v>
      </c>
      <c r="T560" t="str">
        <f>IF(OR(B560&gt;0,C560&gt;0),"Acceptable","Check")</f>
        <v>Acceptable</v>
      </c>
      <c r="U560">
        <f>COUNTIF(D:D, "Military - U.S. Army")</f>
        <v>23</v>
      </c>
      <c r="V560">
        <f>AVERAGEIF(C:C,"Fort Myer, Virginia", I:I)</f>
        <v>2</v>
      </c>
      <c r="W560">
        <v>1</v>
      </c>
      <c r="X560" t="str">
        <f>IFERROR(VLOOKUP("FlightNumber", A:D, 4, FALSE), "Flight Not Found")</f>
        <v>Flight Not Found</v>
      </c>
      <c r="Y560" t="str" cm="1">
        <f t="array" ref="Y560">IF(AND(B:B &gt; TIME(6, 0, 0), B:B &lt;= TIME(18, 0, 0)), "Day", "Night")</f>
        <v>Night</v>
      </c>
      <c r="Z560">
        <f>COUNTIFS(D:D, "Military - U.S. Army", C:C, "Fort Myer, Virginia")</f>
        <v>1</v>
      </c>
    </row>
    <row r="561" spans="1:26" x14ac:dyDescent="0.2">
      <c r="A561">
        <v>15202</v>
      </c>
      <c r="B561" t="s">
        <v>1867</v>
      </c>
      <c r="C561" t="s">
        <v>2330</v>
      </c>
      <c r="D561" t="s">
        <v>2331</v>
      </c>
      <c r="F561" t="s">
        <v>2327</v>
      </c>
      <c r="G561" t="s">
        <v>2332</v>
      </c>
      <c r="I561">
        <v>22</v>
      </c>
      <c r="J561">
        <v>22</v>
      </c>
      <c r="K561">
        <v>0</v>
      </c>
      <c r="L561" t="s">
        <v>2333</v>
      </c>
      <c r="M561">
        <f>SUM(B561,C561)</f>
        <v>0</v>
      </c>
      <c r="N561" t="str">
        <f t="shared" si="16"/>
        <v>No</v>
      </c>
      <c r="O561">
        <f>COUNTIF(C:C,"&lt;0")</f>
        <v>0</v>
      </c>
      <c r="P561" t="e">
        <f>SUMIF(#REF!,"&gt;"&amp;AVERAGE(#REF!))</f>
        <v>#REF!</v>
      </c>
      <c r="Q561">
        <f t="shared" si="17"/>
        <v>27.565026697177728</v>
      </c>
      <c r="R561" t="str">
        <f>CONCATENATE("ID-",A561,"-",E561)</f>
        <v>ID-15202-</v>
      </c>
      <c r="S561" t="str">
        <f>INDEX(B:B,MATCH(A561,A:A,0))</f>
        <v>20:40</v>
      </c>
      <c r="T561" t="str">
        <f>IF(OR(B561&gt;0,C561&gt;0),"Acceptable","Check")</f>
        <v>Acceptable</v>
      </c>
      <c r="U561">
        <f>COUNTIF(D:D, "Military - U.S. Army")</f>
        <v>23</v>
      </c>
      <c r="V561">
        <f>AVERAGEIF(C:C,"Fort Myer, Virginia", I:I)</f>
        <v>2</v>
      </c>
      <c r="W561">
        <v>1</v>
      </c>
      <c r="X561" t="str">
        <f>IFERROR(VLOOKUP("FlightNumber", A:D, 4, FALSE), "Flight Not Found")</f>
        <v>Flight Not Found</v>
      </c>
      <c r="Y561" t="str" cm="1">
        <f t="array" ref="Y561">IF(AND(B:B &gt; TIME(6, 0, 0), B:B &lt;= TIME(18, 0, 0)), "Day", "Night")</f>
        <v>Night</v>
      </c>
      <c r="Z561">
        <f>COUNTIFS(D:D, "Military - U.S. Army", C:C, "Fort Myer, Virginia")</f>
        <v>1</v>
      </c>
    </row>
    <row r="562" spans="1:26" x14ac:dyDescent="0.2">
      <c r="A562">
        <v>15206</v>
      </c>
      <c r="C562" t="s">
        <v>2334</v>
      </c>
      <c r="D562" t="s">
        <v>2335</v>
      </c>
      <c r="E562" t="s">
        <v>2336</v>
      </c>
      <c r="F562" t="s">
        <v>2337</v>
      </c>
      <c r="G562" t="s">
        <v>2338</v>
      </c>
      <c r="H562" t="s">
        <v>2339</v>
      </c>
      <c r="I562">
        <v>12</v>
      </c>
      <c r="J562">
        <v>8</v>
      </c>
      <c r="K562">
        <v>0</v>
      </c>
      <c r="L562" t="s">
        <v>2340</v>
      </c>
      <c r="M562">
        <f>SUM(B562,C562)</f>
        <v>0</v>
      </c>
      <c r="N562" t="str">
        <f t="shared" si="16"/>
        <v>No</v>
      </c>
      <c r="O562">
        <f>COUNTIF(C:C,"&lt;0")</f>
        <v>0</v>
      </c>
      <c r="P562" t="e">
        <f>SUMIF(#REF!,"&gt;"&amp;AVERAGE(#REF!))</f>
        <v>#REF!</v>
      </c>
      <c r="Q562">
        <f t="shared" si="17"/>
        <v>27.565026697177728</v>
      </c>
      <c r="R562" t="str">
        <f>CONCATENATE("ID-",A562,"-",E562)</f>
        <v>ID-15206-Porto Alegre - Rio de Janera</v>
      </c>
      <c r="S562">
        <f>INDEX(B:B,MATCH(A562,A:A,0))</f>
        <v>0</v>
      </c>
      <c r="T562" t="str">
        <f>IF(OR(B562&gt;0,C562&gt;0),"Acceptable","Check")</f>
        <v>Acceptable</v>
      </c>
      <c r="U562">
        <f>COUNTIF(D:D, "Military - U.S. Army")</f>
        <v>23</v>
      </c>
      <c r="V562">
        <f>AVERAGEIF(C:C,"Fort Myer, Virginia", I:I)</f>
        <v>2</v>
      </c>
      <c r="W562">
        <v>3</v>
      </c>
      <c r="X562" t="str">
        <f>IFERROR(VLOOKUP("FlightNumber", A:D, 4, FALSE), "Flight Not Found")</f>
        <v>Flight Not Found</v>
      </c>
      <c r="Y562" t="str" cm="1">
        <f t="array" ref="Y562">IF(AND(B:B &gt; TIME(6, 0, 0), B:B &lt;= TIME(18, 0, 0)), "Day", "Night")</f>
        <v>Night</v>
      </c>
      <c r="Z562">
        <f>COUNTIFS(D:D, "Military - U.S. Army", C:C, "Fort Myer, Virginia")</f>
        <v>1</v>
      </c>
    </row>
    <row r="563" spans="1:26" x14ac:dyDescent="0.2">
      <c r="A563">
        <v>15220</v>
      </c>
      <c r="C563" t="s">
        <v>2341</v>
      </c>
      <c r="D563" t="s">
        <v>1150</v>
      </c>
      <c r="F563" t="s">
        <v>2342</v>
      </c>
      <c r="G563" t="s">
        <v>2343</v>
      </c>
      <c r="H563" t="s">
        <v>2344</v>
      </c>
      <c r="I563">
        <v>17</v>
      </c>
      <c r="J563">
        <v>13</v>
      </c>
      <c r="K563">
        <v>0</v>
      </c>
      <c r="L563" t="s">
        <v>2345</v>
      </c>
      <c r="M563">
        <f>SUM(B563,C563)</f>
        <v>0</v>
      </c>
      <c r="N563" t="str">
        <f t="shared" si="16"/>
        <v>No</v>
      </c>
      <c r="O563">
        <f>COUNTIF(C:C,"&lt;0")</f>
        <v>0</v>
      </c>
      <c r="P563" t="e">
        <f>SUMIF(#REF!,"&gt;"&amp;AVERAGE(#REF!))</f>
        <v>#REF!</v>
      </c>
      <c r="Q563">
        <f t="shared" si="17"/>
        <v>27.565026697177728</v>
      </c>
      <c r="R563" t="str">
        <f>CONCATENATE("ID-",A563,"-",E563)</f>
        <v>ID-15220-</v>
      </c>
      <c r="S563">
        <f>INDEX(B:B,MATCH(A563,A:A,0))</f>
        <v>0</v>
      </c>
      <c r="T563" t="str">
        <f>IF(OR(B563&gt;0,C563&gt;0),"Acceptable","Check")</f>
        <v>Acceptable</v>
      </c>
      <c r="U563">
        <f>COUNTIF(D:D, "Military - U.S. Army")</f>
        <v>23</v>
      </c>
      <c r="V563">
        <f>AVERAGEIF(C:C,"Fort Myer, Virginia", I:I)</f>
        <v>2</v>
      </c>
      <c r="W563">
        <v>1</v>
      </c>
      <c r="X563" t="str">
        <f>IFERROR(VLOOKUP("FlightNumber", A:D, 4, FALSE), "Flight Not Found")</f>
        <v>Flight Not Found</v>
      </c>
      <c r="Y563" t="str" cm="1">
        <f t="array" ref="Y563">IF(AND(B:B &gt; TIME(6, 0, 0), B:B &lt;= TIME(18, 0, 0)), "Day", "Night")</f>
        <v>Night</v>
      </c>
      <c r="Z563">
        <f>COUNTIFS(D:D, "Military - U.S. Army", C:C, "Fort Myer, Virginia")</f>
        <v>1</v>
      </c>
    </row>
    <row r="564" spans="1:26" x14ac:dyDescent="0.2">
      <c r="A564">
        <v>15220</v>
      </c>
      <c r="C564" t="s">
        <v>2346</v>
      </c>
      <c r="D564" t="s">
        <v>2212</v>
      </c>
      <c r="F564" t="s">
        <v>2347</v>
      </c>
      <c r="G564" t="s">
        <v>2348</v>
      </c>
      <c r="I564">
        <v>10</v>
      </c>
      <c r="J564">
        <v>10</v>
      </c>
      <c r="K564">
        <v>0</v>
      </c>
      <c r="L564" t="s">
        <v>2349</v>
      </c>
      <c r="M564">
        <f>SUM(B564,C564)</f>
        <v>0</v>
      </c>
      <c r="N564" t="str">
        <f t="shared" si="16"/>
        <v>No</v>
      </c>
      <c r="O564">
        <f>COUNTIF(C:C,"&lt;0")</f>
        <v>0</v>
      </c>
      <c r="P564" t="e">
        <f>SUMIF(#REF!,"&gt;"&amp;AVERAGE(#REF!))</f>
        <v>#REF!</v>
      </c>
      <c r="Q564">
        <f t="shared" si="17"/>
        <v>27.565026697177728</v>
      </c>
      <c r="R564" t="str">
        <f>CONCATENATE("ID-",A564,"-",E564)</f>
        <v>ID-15220-</v>
      </c>
      <c r="S564">
        <f>INDEX(B:B,MATCH(A564,A:A,0))</f>
        <v>0</v>
      </c>
      <c r="T564" t="str">
        <f>IF(OR(B564&gt;0,C564&gt;0),"Acceptable","Check")</f>
        <v>Acceptable</v>
      </c>
      <c r="U564">
        <f>COUNTIF(D:D, "Military - U.S. Army")</f>
        <v>23</v>
      </c>
      <c r="V564">
        <f>AVERAGEIF(C:C,"Fort Myer, Virginia", I:I)</f>
        <v>2</v>
      </c>
      <c r="W564">
        <v>3</v>
      </c>
      <c r="X564" t="str">
        <f>IFERROR(VLOOKUP("FlightNumber", A:D, 4, FALSE), "Flight Not Found")</f>
        <v>Flight Not Found</v>
      </c>
      <c r="Y564" t="str" cm="1">
        <f t="array" ref="Y564">IF(AND(B:B &gt; TIME(6, 0, 0), B:B &lt;= TIME(18, 0, 0)), "Day", "Night")</f>
        <v>Night</v>
      </c>
      <c r="Z564">
        <f>COUNTIFS(D:D, "Military - U.S. Army", C:C, "Fort Myer, Virginia")</f>
        <v>1</v>
      </c>
    </row>
    <row r="565" spans="1:26" x14ac:dyDescent="0.2">
      <c r="A565">
        <v>15252</v>
      </c>
      <c r="B565" t="s">
        <v>2272</v>
      </c>
      <c r="C565" t="s">
        <v>2350</v>
      </c>
      <c r="D565" t="s">
        <v>1856</v>
      </c>
      <c r="E565" t="s">
        <v>2352</v>
      </c>
      <c r="F565" t="s">
        <v>2353</v>
      </c>
      <c r="G565" t="s">
        <v>2354</v>
      </c>
      <c r="H565" t="s">
        <v>2355</v>
      </c>
      <c r="I565">
        <v>15</v>
      </c>
      <c r="J565">
        <v>2</v>
      </c>
      <c r="K565">
        <v>0</v>
      </c>
      <c r="L565" t="s">
        <v>2356</v>
      </c>
      <c r="M565">
        <f>SUM(B565,C565)</f>
        <v>0</v>
      </c>
      <c r="N565" t="str">
        <f t="shared" si="16"/>
        <v>No</v>
      </c>
      <c r="O565">
        <f>COUNTIF(C:C,"&lt;0")</f>
        <v>0</v>
      </c>
      <c r="P565" t="e">
        <f>SUMIF(#REF!,"&gt;"&amp;AVERAGE(#REF!))</f>
        <v>#REF!</v>
      </c>
      <c r="Q565">
        <f t="shared" si="17"/>
        <v>27.565026697177728</v>
      </c>
      <c r="R565" t="str">
        <f>CONCATENATE("ID-",A565,"-",E565)</f>
        <v>ID-15252-Miami - Buenos Aires</v>
      </c>
      <c r="S565" t="str">
        <f>INDEX(B:B,MATCH(A565,A:A,0))</f>
        <v>17:48</v>
      </c>
      <c r="T565" t="str">
        <f>IF(OR(B565&gt;0,C565&gt;0),"Acceptable","Check")</f>
        <v>Acceptable</v>
      </c>
      <c r="U565">
        <f>COUNTIF(D:D, "Military - U.S. Army")</f>
        <v>23</v>
      </c>
      <c r="V565">
        <f>AVERAGEIF(C:C,"Fort Myer, Virginia", I:I)</f>
        <v>2</v>
      </c>
      <c r="W565">
        <v>1</v>
      </c>
      <c r="X565" t="str">
        <f>IFERROR(VLOOKUP("FlightNumber", A:D, 4, FALSE), "Flight Not Found")</f>
        <v>Flight Not Found</v>
      </c>
      <c r="Y565" t="str" cm="1">
        <f t="array" ref="Y565">IF(AND(B:B &gt; TIME(6, 0, 0), B:B &lt;= TIME(18, 0, 0)), "Day", "Night")</f>
        <v>Night</v>
      </c>
      <c r="Z565">
        <f>COUNTIFS(D:D, "Military - U.S. Army", C:C, "Fort Myer, Virginia")</f>
        <v>1</v>
      </c>
    </row>
    <row r="566" spans="1:26" x14ac:dyDescent="0.2">
      <c r="A566">
        <v>15277</v>
      </c>
      <c r="D566" t="s">
        <v>347</v>
      </c>
      <c r="F566" t="s">
        <v>2357</v>
      </c>
      <c r="G566" t="s">
        <v>2358</v>
      </c>
      <c r="H566" t="s">
        <v>2359</v>
      </c>
      <c r="I566">
        <v>13</v>
      </c>
      <c r="J566">
        <v>13</v>
      </c>
      <c r="K566">
        <v>0</v>
      </c>
      <c r="M566">
        <f>SUM(B566,C566)</f>
        <v>0</v>
      </c>
      <c r="N566" t="str">
        <f t="shared" si="16"/>
        <v>No</v>
      </c>
      <c r="O566">
        <f>COUNTIF(C:C,"&lt;0")</f>
        <v>0</v>
      </c>
      <c r="P566" t="e">
        <f>SUMIF(#REF!,"&gt;"&amp;AVERAGE(#REF!))</f>
        <v>#REF!</v>
      </c>
      <c r="Q566">
        <f t="shared" si="17"/>
        <v>27.565026697177728</v>
      </c>
      <c r="R566" t="str">
        <f>CONCATENATE("ID-",A566,"-",E566)</f>
        <v>ID-15277-</v>
      </c>
      <c r="S566">
        <f>INDEX(B:B,MATCH(A566,A:A,0))</f>
        <v>0</v>
      </c>
      <c r="T566" t="str">
        <f>IF(OR(B566&gt;0,C566&gt;0),"Acceptable","Check")</f>
        <v>Check</v>
      </c>
      <c r="U566">
        <f>COUNTIF(D:D, "Military - U.S. Army")</f>
        <v>23</v>
      </c>
      <c r="V566">
        <f>AVERAGEIF(C:C,"Fort Myer, Virginia", I:I)</f>
        <v>2</v>
      </c>
      <c r="W566">
        <v>10</v>
      </c>
      <c r="X566" t="str">
        <f>IFERROR(VLOOKUP("FlightNumber", A:D, 4, FALSE), "Flight Not Found")</f>
        <v>Flight Not Found</v>
      </c>
      <c r="Y566" t="str" cm="1">
        <f t="array" ref="Y566">IF(AND(B:B &gt; TIME(6, 0, 0), B:B &lt;= TIME(18, 0, 0)), "Day", "Night")</f>
        <v>Night</v>
      </c>
      <c r="Z566">
        <f>COUNTIFS(D:D, "Military - U.S. Army", C:C, "Fort Myer, Virginia")</f>
        <v>1</v>
      </c>
    </row>
    <row r="567" spans="1:26" x14ac:dyDescent="0.2">
      <c r="A567">
        <v>15279</v>
      </c>
      <c r="B567" t="s">
        <v>2360</v>
      </c>
      <c r="C567" t="s">
        <v>2361</v>
      </c>
      <c r="D567" t="s">
        <v>611</v>
      </c>
      <c r="E567" t="s">
        <v>2363</v>
      </c>
      <c r="F567" t="s">
        <v>1809</v>
      </c>
      <c r="G567" t="s">
        <v>2364</v>
      </c>
      <c r="H567" t="s">
        <v>2365</v>
      </c>
      <c r="I567">
        <v>15</v>
      </c>
      <c r="J567">
        <v>14</v>
      </c>
      <c r="K567">
        <v>0</v>
      </c>
      <c r="L567" t="s">
        <v>2366</v>
      </c>
      <c r="M567">
        <f>SUM(B567,C567)</f>
        <v>0</v>
      </c>
      <c r="N567" t="str">
        <f t="shared" si="16"/>
        <v>No</v>
      </c>
      <c r="O567">
        <f>COUNTIF(C:C,"&lt;0")</f>
        <v>0</v>
      </c>
      <c r="P567" t="e">
        <f>SUMIF(#REF!,"&gt;"&amp;AVERAGE(#REF!))</f>
        <v>#REF!</v>
      </c>
      <c r="Q567">
        <f t="shared" si="17"/>
        <v>27.565026697177728</v>
      </c>
      <c r="R567" t="str">
        <f>CONCATENATE("ID-",A567,"-",E567)</f>
        <v>ID-15279-Minneapolis - Fargo</v>
      </c>
      <c r="S567" t="str">
        <f>INDEX(B:B,MATCH(A567,A:A,0))</f>
        <v>02:04</v>
      </c>
      <c r="T567" t="str">
        <f>IF(OR(B567&gt;0,C567&gt;0),"Acceptable","Check")</f>
        <v>Acceptable</v>
      </c>
      <c r="U567">
        <f>COUNTIF(D:D, "Military - U.S. Army")</f>
        <v>23</v>
      </c>
      <c r="V567">
        <f>AVERAGEIF(C:C,"Fort Myer, Virginia", I:I)</f>
        <v>2</v>
      </c>
      <c r="W567">
        <v>4</v>
      </c>
      <c r="X567" t="str">
        <f>IFERROR(VLOOKUP("FlightNumber", A:D, 4, FALSE), "Flight Not Found")</f>
        <v>Flight Not Found</v>
      </c>
      <c r="Y567" t="str" cm="1">
        <f t="array" ref="Y567">IF(AND(B:B &gt; TIME(6, 0, 0), B:B &lt;= TIME(18, 0, 0)), "Day", "Night")</f>
        <v>Night</v>
      </c>
      <c r="Z567">
        <f>COUNTIFS(D:D, "Military - U.S. Army", C:C, "Fort Myer, Virginia")</f>
        <v>1</v>
      </c>
    </row>
    <row r="568" spans="1:26" x14ac:dyDescent="0.2">
      <c r="A568">
        <v>15279</v>
      </c>
      <c r="B568" t="s">
        <v>2367</v>
      </c>
      <c r="C568" t="s">
        <v>2368</v>
      </c>
      <c r="D568" t="s">
        <v>1326</v>
      </c>
      <c r="E568" t="s">
        <v>2369</v>
      </c>
      <c r="F568" t="s">
        <v>1809</v>
      </c>
      <c r="G568" t="s">
        <v>2370</v>
      </c>
      <c r="H568" t="s">
        <v>2371</v>
      </c>
      <c r="I568">
        <v>20</v>
      </c>
      <c r="J568">
        <v>20</v>
      </c>
      <c r="K568">
        <v>0</v>
      </c>
      <c r="L568" t="s">
        <v>2372</v>
      </c>
      <c r="M568">
        <f>SUM(B568,C568)</f>
        <v>0</v>
      </c>
      <c r="N568" t="str">
        <f t="shared" si="16"/>
        <v>No</v>
      </c>
      <c r="O568">
        <f>COUNTIF(C:C,"&lt;0")</f>
        <v>0</v>
      </c>
      <c r="P568" t="e">
        <f>SUMIF(#REF!,"&gt;"&amp;AVERAGE(#REF!))</f>
        <v>#REF!</v>
      </c>
      <c r="Q568">
        <f t="shared" si="17"/>
        <v>27.565026697177728</v>
      </c>
      <c r="R568" t="str">
        <f>CONCATENATE("ID-",A568,"-",E568)</f>
        <v>ID-15279-New York - Buffalo - Chicago - Detroit</v>
      </c>
      <c r="S568" t="str">
        <f>INDEX(B:B,MATCH(A568,A:A,0))</f>
        <v>02:04</v>
      </c>
      <c r="T568" t="str">
        <f>IF(OR(B568&gt;0,C568&gt;0),"Acceptable","Check")</f>
        <v>Acceptable</v>
      </c>
      <c r="U568">
        <f>COUNTIF(D:D, "Military - U.S. Army")</f>
        <v>23</v>
      </c>
      <c r="V568">
        <f>AVERAGEIF(C:C,"Fort Myer, Virginia", I:I)</f>
        <v>2</v>
      </c>
      <c r="W568">
        <v>1</v>
      </c>
      <c r="X568" t="str">
        <f>IFERROR(VLOOKUP("FlightNumber", A:D, 4, FALSE), "Flight Not Found")</f>
        <v>Flight Not Found</v>
      </c>
      <c r="Y568" t="str" cm="1">
        <f t="array" ref="Y568">IF(AND(B:B &gt; TIME(6, 0, 0), B:B &lt;= TIME(18, 0, 0)), "Day", "Night")</f>
        <v>Night</v>
      </c>
      <c r="Z568">
        <f>COUNTIFS(D:D, "Military - U.S. Army", C:C, "Fort Myer, Virginia")</f>
        <v>1</v>
      </c>
    </row>
    <row r="569" spans="1:26" x14ac:dyDescent="0.2">
      <c r="A569">
        <v>15321</v>
      </c>
      <c r="C569" t="s">
        <v>2373</v>
      </c>
      <c r="D569" t="s">
        <v>600</v>
      </c>
      <c r="G569" t="s">
        <v>2374</v>
      </c>
      <c r="I569">
        <v>3</v>
      </c>
      <c r="J569">
        <v>3</v>
      </c>
      <c r="K569">
        <v>0</v>
      </c>
      <c r="M569">
        <f>SUM(B569,C569)</f>
        <v>0</v>
      </c>
      <c r="N569" t="str">
        <f t="shared" si="16"/>
        <v>No</v>
      </c>
      <c r="O569">
        <f>COUNTIF(C:C,"&lt;0")</f>
        <v>0</v>
      </c>
      <c r="P569" t="e">
        <f>SUMIF(#REF!,"&gt;"&amp;AVERAGE(#REF!))</f>
        <v>#REF!</v>
      </c>
      <c r="Q569">
        <f t="shared" si="17"/>
        <v>27.565026697177728</v>
      </c>
      <c r="R569" t="str">
        <f>CONCATENATE("ID-",A569,"-",E569)</f>
        <v>ID-15321-</v>
      </c>
      <c r="S569">
        <f>INDEX(B:B,MATCH(A569,A:A,0))</f>
        <v>0</v>
      </c>
      <c r="T569" t="str">
        <f>IF(OR(B569&gt;0,C569&gt;0),"Acceptable","Check")</f>
        <v>Acceptable</v>
      </c>
      <c r="U569">
        <f>COUNTIF(D:D, "Military - U.S. Army")</f>
        <v>23</v>
      </c>
      <c r="V569">
        <f>AVERAGEIF(C:C,"Fort Myer, Virginia", I:I)</f>
        <v>2</v>
      </c>
      <c r="W569">
        <v>8</v>
      </c>
      <c r="X569" t="str">
        <f>IFERROR(VLOOKUP("FlightNumber", A:D, 4, FALSE), "Flight Not Found")</f>
        <v>Flight Not Found</v>
      </c>
      <c r="Y569" t="str" cm="1">
        <f t="array" ref="Y569">IF(AND(B:B &gt; TIME(6, 0, 0), B:B &lt;= TIME(18, 0, 0)), "Day", "Night")</f>
        <v>Night</v>
      </c>
      <c r="Z569">
        <f>COUNTIFS(D:D, "Military - U.S. Army", C:C, "Fort Myer, Virginia")</f>
        <v>1</v>
      </c>
    </row>
    <row r="570" spans="1:26" x14ac:dyDescent="0.2">
      <c r="A570">
        <v>15357</v>
      </c>
      <c r="B570" t="s">
        <v>2375</v>
      </c>
      <c r="C570" t="s">
        <v>2376</v>
      </c>
      <c r="D570" t="s">
        <v>849</v>
      </c>
      <c r="E570" t="s">
        <v>2378</v>
      </c>
      <c r="F570" t="s">
        <v>1809</v>
      </c>
      <c r="G570" t="s">
        <v>2379</v>
      </c>
      <c r="H570" t="s">
        <v>2380</v>
      </c>
      <c r="I570">
        <v>22</v>
      </c>
      <c r="J570">
        <v>22</v>
      </c>
      <c r="K570">
        <v>0</v>
      </c>
      <c r="L570" t="s">
        <v>2381</v>
      </c>
      <c r="M570">
        <f>SUM(B570,C570)</f>
        <v>0</v>
      </c>
      <c r="N570" t="str">
        <f t="shared" si="16"/>
        <v>No</v>
      </c>
      <c r="O570">
        <f>COUNTIF(C:C,"&lt;0")</f>
        <v>0</v>
      </c>
      <c r="P570" t="e">
        <f>SUMIF(#REF!,"&gt;"&amp;AVERAGE(#REF!))</f>
        <v>#REF!</v>
      </c>
      <c r="Q570">
        <f t="shared" si="17"/>
        <v>27.565026697177728</v>
      </c>
      <c r="R570" t="str">
        <f>CONCATENATE("ID-",A570,"-",E570)</f>
        <v>ID-15357-Las Vegas - Los Angeles</v>
      </c>
      <c r="S570" t="str">
        <f>INDEX(B:B,MATCH(A570,A:A,0))</f>
        <v>19:23</v>
      </c>
      <c r="T570" t="str">
        <f>IF(OR(B570&gt;0,C570&gt;0),"Acceptable","Check")</f>
        <v>Acceptable</v>
      </c>
      <c r="U570">
        <f>COUNTIF(D:D, "Military - U.S. Army")</f>
        <v>23</v>
      </c>
      <c r="V570">
        <f>AVERAGEIF(C:C,"Fort Myer, Virginia", I:I)</f>
        <v>2</v>
      </c>
      <c r="W570">
        <v>6</v>
      </c>
      <c r="X570" t="str">
        <f>IFERROR(VLOOKUP("FlightNumber", A:D, 4, FALSE), "Flight Not Found")</f>
        <v>Flight Not Found</v>
      </c>
      <c r="Y570" t="str" cm="1">
        <f t="array" ref="Y570">IF(AND(B:B &gt; TIME(6, 0, 0), B:B &lt;= TIME(18, 0, 0)), "Day", "Night")</f>
        <v>Night</v>
      </c>
      <c r="Z570">
        <f>COUNTIFS(D:D, "Military - U.S. Army", C:C, "Fort Myer, Virginia")</f>
        <v>1</v>
      </c>
    </row>
    <row r="571" spans="1:26" x14ac:dyDescent="0.2">
      <c r="A571">
        <v>15361</v>
      </c>
      <c r="C571" t="s">
        <v>2382</v>
      </c>
      <c r="D571" t="s">
        <v>179</v>
      </c>
      <c r="F571" t="s">
        <v>2383</v>
      </c>
      <c r="G571" t="s">
        <v>2384</v>
      </c>
      <c r="I571">
        <v>11</v>
      </c>
      <c r="J571">
        <v>11</v>
      </c>
      <c r="K571">
        <v>0</v>
      </c>
      <c r="M571">
        <f>SUM(B571,C571)</f>
        <v>0</v>
      </c>
      <c r="N571" t="str">
        <f t="shared" si="16"/>
        <v>No</v>
      </c>
      <c r="O571">
        <f>COUNTIF(C:C,"&lt;0")</f>
        <v>0</v>
      </c>
      <c r="P571" t="e">
        <f>SUMIF(#REF!,"&gt;"&amp;AVERAGE(#REF!))</f>
        <v>#REF!</v>
      </c>
      <c r="Q571">
        <f t="shared" si="17"/>
        <v>27.565026697177728</v>
      </c>
      <c r="R571" t="str">
        <f>CONCATENATE("ID-",A571,"-",E571)</f>
        <v>ID-15361-</v>
      </c>
      <c r="S571">
        <f>INDEX(B:B,MATCH(A571,A:A,0))</f>
        <v>0</v>
      </c>
      <c r="T571" t="str">
        <f>IF(OR(B571&gt;0,C571&gt;0),"Acceptable","Check")</f>
        <v>Acceptable</v>
      </c>
      <c r="U571">
        <f>COUNTIF(D:D, "Military - U.S. Army")</f>
        <v>23</v>
      </c>
      <c r="V571">
        <f>AVERAGEIF(C:C,"Fort Myer, Virginia", I:I)</f>
        <v>2</v>
      </c>
      <c r="W571">
        <v>2</v>
      </c>
      <c r="X571" t="str">
        <f>IFERROR(VLOOKUP("FlightNumber", A:D, 4, FALSE), "Flight Not Found")</f>
        <v>Flight Not Found</v>
      </c>
      <c r="Y571" t="str" cm="1">
        <f t="array" ref="Y571">IF(AND(B:B &gt; TIME(6, 0, 0), B:B &lt;= TIME(18, 0, 0)), "Day", "Night")</f>
        <v>Night</v>
      </c>
      <c r="Z571">
        <f>COUNTIFS(D:D, "Military - U.S. Army", C:C, "Fort Myer, Virginia")</f>
        <v>1</v>
      </c>
    </row>
    <row r="572" spans="1:26" x14ac:dyDescent="0.2">
      <c r="A572">
        <v>15365</v>
      </c>
      <c r="C572" t="s">
        <v>2385</v>
      </c>
      <c r="D572" t="s">
        <v>2202</v>
      </c>
      <c r="F572" t="s">
        <v>1809</v>
      </c>
      <c r="G572" t="s">
        <v>2386</v>
      </c>
      <c r="H572" t="s">
        <v>2387</v>
      </c>
      <c r="L572" t="s">
        <v>2388</v>
      </c>
      <c r="M572">
        <f>SUM(B572,C572)</f>
        <v>0</v>
      </c>
      <c r="N572" t="str">
        <f t="shared" si="16"/>
        <v>No</v>
      </c>
      <c r="O572">
        <f>COUNTIF(C:C,"&lt;0")</f>
        <v>0</v>
      </c>
      <c r="P572" t="e">
        <f>SUMIF(#REF!,"&gt;"&amp;AVERAGE(#REF!))</f>
        <v>#REF!</v>
      </c>
      <c r="Q572">
        <f t="shared" si="17"/>
        <v>27.565026697177728</v>
      </c>
      <c r="R572" t="str">
        <f>CONCATENATE("ID-",A572,"-",E572)</f>
        <v>ID-15365-</v>
      </c>
      <c r="S572">
        <f>INDEX(B:B,MATCH(A572,A:A,0))</f>
        <v>0</v>
      </c>
      <c r="T572" t="str">
        <f>IF(OR(B572&gt;0,C572&gt;0),"Acceptable","Check")</f>
        <v>Acceptable</v>
      </c>
      <c r="U572">
        <f>COUNTIF(D:D, "Military - U.S. Army")</f>
        <v>23</v>
      </c>
      <c r="V572">
        <f>AVERAGEIF(C:C,"Fort Myer, Virginia", I:I)</f>
        <v>2</v>
      </c>
      <c r="W572">
        <v>1</v>
      </c>
      <c r="X572" t="str">
        <f>IFERROR(VLOOKUP("FlightNumber", A:D, 4, FALSE), "Flight Not Found")</f>
        <v>Flight Not Found</v>
      </c>
      <c r="Y572" t="str" cm="1">
        <f t="array" ref="Y572">IF(AND(B:B &gt; TIME(6, 0, 0), B:B &lt;= TIME(18, 0, 0)), "Day", "Night")</f>
        <v>Night</v>
      </c>
      <c r="Z572">
        <f>COUNTIFS(D:D, "Military - U.S. Army", C:C, "Fort Myer, Virginia")</f>
        <v>1</v>
      </c>
    </row>
    <row r="573" spans="1:26" x14ac:dyDescent="0.2">
      <c r="A573">
        <v>15367</v>
      </c>
      <c r="C573" t="s">
        <v>2389</v>
      </c>
      <c r="D573" t="s">
        <v>2202</v>
      </c>
      <c r="F573" t="s">
        <v>2390</v>
      </c>
      <c r="G573" t="s">
        <v>2391</v>
      </c>
      <c r="H573" t="s">
        <v>2392</v>
      </c>
      <c r="L573" t="s">
        <v>2388</v>
      </c>
      <c r="M573">
        <f>SUM(B573,C573)</f>
        <v>0</v>
      </c>
      <c r="N573" t="str">
        <f t="shared" si="16"/>
        <v>No</v>
      </c>
      <c r="O573">
        <f>COUNTIF(C:C,"&lt;0")</f>
        <v>0</v>
      </c>
      <c r="P573" t="e">
        <f>SUMIF(#REF!,"&gt;"&amp;AVERAGE(#REF!))</f>
        <v>#REF!</v>
      </c>
      <c r="Q573">
        <f t="shared" si="17"/>
        <v>27.565026697177728</v>
      </c>
      <c r="R573" t="str">
        <f>CONCATENATE("ID-",A573,"-",E573)</f>
        <v>ID-15367-</v>
      </c>
      <c r="S573">
        <f>INDEX(B:B,MATCH(A573,A:A,0))</f>
        <v>0</v>
      </c>
      <c r="T573" t="str">
        <f>IF(OR(B573&gt;0,C573&gt;0),"Acceptable","Check")</f>
        <v>Acceptable</v>
      </c>
      <c r="U573">
        <f>COUNTIF(D:D, "Military - U.S. Army")</f>
        <v>23</v>
      </c>
      <c r="V573">
        <f>AVERAGEIF(C:C,"Fort Myer, Virginia", I:I)</f>
        <v>2</v>
      </c>
      <c r="W573">
        <v>1</v>
      </c>
      <c r="X573" t="str">
        <f>IFERROR(VLOOKUP("FlightNumber", A:D, 4, FALSE), "Flight Not Found")</f>
        <v>Flight Not Found</v>
      </c>
      <c r="Y573" t="str" cm="1">
        <f t="array" ref="Y573">IF(AND(B:B &gt; TIME(6, 0, 0), B:B &lt;= TIME(18, 0, 0)), "Day", "Night")</f>
        <v>Night</v>
      </c>
      <c r="Z573">
        <f>COUNTIFS(D:D, "Military - U.S. Army", C:C, "Fort Myer, Virginia")</f>
        <v>1</v>
      </c>
    </row>
    <row r="574" spans="1:26" x14ac:dyDescent="0.2">
      <c r="A574">
        <v>15371</v>
      </c>
      <c r="C574" t="s">
        <v>2393</v>
      </c>
      <c r="D574" t="s">
        <v>379</v>
      </c>
      <c r="F574" t="s">
        <v>2101</v>
      </c>
      <c r="G574" t="s">
        <v>2078</v>
      </c>
      <c r="H574" t="s">
        <v>2394</v>
      </c>
      <c r="I574">
        <v>18</v>
      </c>
      <c r="J574">
        <v>13</v>
      </c>
      <c r="K574">
        <v>0</v>
      </c>
      <c r="L574" t="s">
        <v>2395</v>
      </c>
      <c r="M574">
        <f>SUM(B574,C574)</f>
        <v>0</v>
      </c>
      <c r="N574" t="str">
        <f t="shared" si="16"/>
        <v>No</v>
      </c>
      <c r="O574">
        <f>COUNTIF(C:C,"&lt;0")</f>
        <v>0</v>
      </c>
      <c r="P574" t="e">
        <f>SUMIF(#REF!,"&gt;"&amp;AVERAGE(#REF!))</f>
        <v>#REF!</v>
      </c>
      <c r="Q574">
        <f t="shared" si="17"/>
        <v>27.565026697177728</v>
      </c>
      <c r="R574" t="str">
        <f>CONCATENATE("ID-",A574,"-",E574)</f>
        <v>ID-15371-</v>
      </c>
      <c r="S574">
        <f>INDEX(B:B,MATCH(A574,A:A,0))</f>
        <v>0</v>
      </c>
      <c r="T574" t="str">
        <f>IF(OR(B574&gt;0,C574&gt;0),"Acceptable","Check")</f>
        <v>Acceptable</v>
      </c>
      <c r="U574">
        <f>COUNTIF(D:D, "Military - U.S. Army")</f>
        <v>23</v>
      </c>
      <c r="V574">
        <f>AVERAGEIF(C:C,"Fort Myer, Virginia", I:I)</f>
        <v>2</v>
      </c>
      <c r="W574">
        <v>7</v>
      </c>
      <c r="X574" t="str">
        <f>IFERROR(VLOOKUP("FlightNumber", A:D, 4, FALSE), "Flight Not Found")</f>
        <v>Flight Not Found</v>
      </c>
      <c r="Y574" t="str" cm="1">
        <f t="array" ref="Y574">IF(AND(B:B &gt; TIME(6, 0, 0), B:B &lt;= TIME(18, 0, 0)), "Day", "Night")</f>
        <v>Night</v>
      </c>
      <c r="Z574">
        <f>COUNTIFS(D:D, "Military - U.S. Army", C:C, "Fort Myer, Virginia")</f>
        <v>1</v>
      </c>
    </row>
    <row r="575" spans="1:26" x14ac:dyDescent="0.2">
      <c r="A575">
        <v>15386</v>
      </c>
      <c r="D575" t="s">
        <v>821</v>
      </c>
      <c r="F575" t="s">
        <v>1424</v>
      </c>
      <c r="G575" t="s">
        <v>1346</v>
      </c>
      <c r="M575">
        <f>SUM(B575,C575)</f>
        <v>0</v>
      </c>
      <c r="N575" t="str">
        <f t="shared" si="16"/>
        <v>No</v>
      </c>
      <c r="O575">
        <f>COUNTIF(C:C,"&lt;0")</f>
        <v>0</v>
      </c>
      <c r="P575" t="e">
        <f>SUMIF(#REF!,"&gt;"&amp;AVERAGE(#REF!))</f>
        <v>#REF!</v>
      </c>
      <c r="Q575">
        <f t="shared" si="17"/>
        <v>27.565026697177728</v>
      </c>
      <c r="R575" t="str">
        <f>CONCATENATE("ID-",A575,"-",E575)</f>
        <v>ID-15386-</v>
      </c>
      <c r="S575">
        <f>INDEX(B:B,MATCH(A575,A:A,0))</f>
        <v>0</v>
      </c>
      <c r="T575" t="str">
        <f>IF(OR(B575&gt;0,C575&gt;0),"Acceptable","Check")</f>
        <v>Check</v>
      </c>
      <c r="U575">
        <f>COUNTIF(D:D, "Military - U.S. Army")</f>
        <v>23</v>
      </c>
      <c r="V575">
        <f>AVERAGEIF(C:C,"Fort Myer, Virginia", I:I)</f>
        <v>2</v>
      </c>
      <c r="W575">
        <v>1</v>
      </c>
      <c r="X575" t="str">
        <f>IFERROR(VLOOKUP("FlightNumber", A:D, 4, FALSE), "Flight Not Found")</f>
        <v>Flight Not Found</v>
      </c>
      <c r="Y575" t="str" cm="1">
        <f t="array" ref="Y575">IF(AND(B:B &gt; TIME(6, 0, 0), B:B &lt;= TIME(18, 0, 0)), "Day", "Night")</f>
        <v>Night</v>
      </c>
      <c r="Z575">
        <f>COUNTIFS(D:D, "Military - U.S. Army", C:C, "Fort Myer, Virginia")</f>
        <v>1</v>
      </c>
    </row>
    <row r="576" spans="1:26" x14ac:dyDescent="0.2">
      <c r="A576">
        <v>15387</v>
      </c>
      <c r="C576" t="s">
        <v>2396</v>
      </c>
      <c r="D576" t="s">
        <v>2212</v>
      </c>
      <c r="F576" t="s">
        <v>2397</v>
      </c>
      <c r="G576" t="s">
        <v>2398</v>
      </c>
      <c r="H576" t="s">
        <v>486</v>
      </c>
      <c r="I576">
        <v>9</v>
      </c>
      <c r="J576">
        <v>9</v>
      </c>
      <c r="K576">
        <v>0</v>
      </c>
      <c r="L576" t="s">
        <v>2399</v>
      </c>
      <c r="M576">
        <f>SUM(B576,C576)</f>
        <v>0</v>
      </c>
      <c r="N576" t="str">
        <f t="shared" si="16"/>
        <v>No</v>
      </c>
      <c r="O576">
        <f>COUNTIF(C:C,"&lt;0")</f>
        <v>0</v>
      </c>
      <c r="P576" t="e">
        <f>SUMIF(#REF!,"&gt;"&amp;AVERAGE(#REF!))</f>
        <v>#REF!</v>
      </c>
      <c r="Q576">
        <f t="shared" si="17"/>
        <v>27.565026697177728</v>
      </c>
      <c r="R576" t="str">
        <f>CONCATENATE("ID-",A576,"-",E576)</f>
        <v>ID-15387-</v>
      </c>
      <c r="S576">
        <f>INDEX(B:B,MATCH(A576,A:A,0))</f>
        <v>0</v>
      </c>
      <c r="T576" t="str">
        <f>IF(OR(B576&gt;0,C576&gt;0),"Acceptable","Check")</f>
        <v>Acceptable</v>
      </c>
      <c r="U576">
        <f>COUNTIF(D:D, "Military - U.S. Army")</f>
        <v>23</v>
      </c>
      <c r="V576">
        <f>AVERAGEIF(C:C,"Fort Myer, Virginia", I:I)</f>
        <v>2</v>
      </c>
      <c r="W576">
        <v>11</v>
      </c>
      <c r="X576" t="str">
        <f>IFERROR(VLOOKUP("FlightNumber", A:D, 4, FALSE), "Flight Not Found")</f>
        <v>Flight Not Found</v>
      </c>
      <c r="Y576" t="str" cm="1">
        <f t="array" ref="Y576">IF(AND(B:B &gt; TIME(6, 0, 0), B:B &lt;= TIME(18, 0, 0)), "Day", "Night")</f>
        <v>Night</v>
      </c>
      <c r="Z576">
        <f>COUNTIFS(D:D, "Military - U.S. Army", C:C, "Fort Myer, Virginia")</f>
        <v>1</v>
      </c>
    </row>
    <row r="577" spans="1:26" x14ac:dyDescent="0.2">
      <c r="A577">
        <v>15392</v>
      </c>
      <c r="C577" t="s">
        <v>2400</v>
      </c>
      <c r="D577" t="s">
        <v>379</v>
      </c>
      <c r="F577" t="s">
        <v>2401</v>
      </c>
      <c r="G577" t="s">
        <v>2402</v>
      </c>
      <c r="H577" t="s">
        <v>2403</v>
      </c>
      <c r="I577">
        <v>9</v>
      </c>
      <c r="J577">
        <v>9</v>
      </c>
      <c r="K577">
        <v>0</v>
      </c>
      <c r="L577" t="s">
        <v>2404</v>
      </c>
      <c r="M577">
        <f>SUM(B577,C577)</f>
        <v>0</v>
      </c>
      <c r="N577" t="str">
        <f t="shared" si="16"/>
        <v>No</v>
      </c>
      <c r="O577">
        <f>COUNTIF(C:C,"&lt;0")</f>
        <v>0</v>
      </c>
      <c r="P577" t="e">
        <f>SUMIF(#REF!,"&gt;"&amp;AVERAGE(#REF!))</f>
        <v>#REF!</v>
      </c>
      <c r="Q577">
        <f t="shared" si="17"/>
        <v>27.565026697177728</v>
      </c>
      <c r="R577" t="str">
        <f>CONCATENATE("ID-",A577,"-",E577)</f>
        <v>ID-15392-</v>
      </c>
      <c r="S577">
        <f>INDEX(B:B,MATCH(A577,A:A,0))</f>
        <v>0</v>
      </c>
      <c r="T577" t="str">
        <f>IF(OR(B577&gt;0,C577&gt;0),"Acceptable","Check")</f>
        <v>Acceptable</v>
      </c>
      <c r="U577">
        <f>COUNTIF(D:D, "Military - U.S. Army")</f>
        <v>23</v>
      </c>
      <c r="V577">
        <f>AVERAGEIF(C:C,"Fort Myer, Virginia", I:I)</f>
        <v>2</v>
      </c>
      <c r="W577">
        <v>2</v>
      </c>
      <c r="X577" t="str">
        <f>IFERROR(VLOOKUP("FlightNumber", A:D, 4, FALSE), "Flight Not Found")</f>
        <v>Flight Not Found</v>
      </c>
      <c r="Y577" t="str" cm="1">
        <f t="array" ref="Y577">IF(AND(B:B &gt; TIME(6, 0, 0), B:B &lt;= TIME(18, 0, 0)), "Day", "Night")</f>
        <v>Night</v>
      </c>
      <c r="Z577">
        <f>COUNTIFS(D:D, "Military - U.S. Army", C:C, "Fort Myer, Virginia")</f>
        <v>1</v>
      </c>
    </row>
    <row r="578" spans="1:26" x14ac:dyDescent="0.2">
      <c r="A578">
        <v>15400</v>
      </c>
      <c r="C578" t="s">
        <v>2405</v>
      </c>
      <c r="D578" t="s">
        <v>2212</v>
      </c>
      <c r="F578" t="s">
        <v>2101</v>
      </c>
      <c r="G578" t="s">
        <v>2406</v>
      </c>
      <c r="H578" t="s">
        <v>2407</v>
      </c>
      <c r="I578">
        <v>20</v>
      </c>
      <c r="J578">
        <v>20</v>
      </c>
      <c r="K578">
        <v>0</v>
      </c>
      <c r="L578" t="s">
        <v>2388</v>
      </c>
      <c r="M578">
        <f>SUM(B578,C578)</f>
        <v>0</v>
      </c>
      <c r="N578" t="str">
        <f t="shared" ref="N578:N641" si="18">IF(E578="good","Yes","No")</f>
        <v>No</v>
      </c>
      <c r="O578">
        <f>COUNTIF(C:C,"&lt;0")</f>
        <v>0</v>
      </c>
      <c r="P578" t="e">
        <f>SUMIF(#REF!,"&gt;"&amp;AVERAGE(#REF!))</f>
        <v>#REF!</v>
      </c>
      <c r="Q578">
        <f t="shared" si="17"/>
        <v>27.565026697177728</v>
      </c>
      <c r="R578" t="str">
        <f>CONCATENATE("ID-",A578,"-",E578)</f>
        <v>ID-15400-</v>
      </c>
      <c r="S578">
        <f>INDEX(B:B,MATCH(A578,A:A,0))</f>
        <v>0</v>
      </c>
      <c r="T578" t="str">
        <f>IF(OR(B578&gt;0,C578&gt;0),"Acceptable","Check")</f>
        <v>Acceptable</v>
      </c>
      <c r="U578">
        <f>COUNTIF(D:D, "Military - U.S. Army")</f>
        <v>23</v>
      </c>
      <c r="V578">
        <f>AVERAGEIF(C:C,"Fort Myer, Virginia", I:I)</f>
        <v>2</v>
      </c>
      <c r="W578">
        <v>1</v>
      </c>
      <c r="X578" t="str">
        <f>IFERROR(VLOOKUP("FlightNumber", A:D, 4, FALSE), "Flight Not Found")</f>
        <v>Flight Not Found</v>
      </c>
      <c r="Y578" t="str" cm="1">
        <f t="array" ref="Y578">IF(AND(B:B &gt; TIME(6, 0, 0), B:B &lt;= TIME(18, 0, 0)), "Day", "Night")</f>
        <v>Night</v>
      </c>
      <c r="Z578">
        <f>COUNTIFS(D:D, "Military - U.S. Army", C:C, "Fort Myer, Virginia")</f>
        <v>1</v>
      </c>
    </row>
    <row r="579" spans="1:26" x14ac:dyDescent="0.2">
      <c r="A579">
        <v>15403</v>
      </c>
      <c r="C579" t="s">
        <v>2408</v>
      </c>
      <c r="D579" t="s">
        <v>2409</v>
      </c>
      <c r="F579" t="s">
        <v>2410</v>
      </c>
      <c r="G579" t="s">
        <v>2411</v>
      </c>
      <c r="I579">
        <v>33</v>
      </c>
      <c r="J579">
        <v>19</v>
      </c>
      <c r="K579">
        <v>0</v>
      </c>
      <c r="M579">
        <f>SUM(B579,C579)</f>
        <v>0</v>
      </c>
      <c r="N579" t="str">
        <f t="shared" si="18"/>
        <v>No</v>
      </c>
      <c r="O579">
        <f>COUNTIF(C:C,"&lt;0")</f>
        <v>0</v>
      </c>
      <c r="P579" t="e">
        <f>SUMIF(#REF!,"&gt;"&amp;AVERAGE(#REF!))</f>
        <v>#REF!</v>
      </c>
      <c r="Q579">
        <f t="shared" ref="Q579:Q642" si="19">AVERAGEIF(I:I,"&gt;0")</f>
        <v>27.565026697177728</v>
      </c>
      <c r="R579" t="str">
        <f>CONCATENATE("ID-",A579,"-",E579)</f>
        <v>ID-15403-</v>
      </c>
      <c r="S579">
        <f>INDEX(B:B,MATCH(A579,A:A,0))</f>
        <v>0</v>
      </c>
      <c r="T579" t="str">
        <f>IF(OR(B579&gt;0,C579&gt;0),"Acceptable","Check")</f>
        <v>Acceptable</v>
      </c>
      <c r="U579">
        <f>COUNTIF(D:D, "Military - U.S. Army")</f>
        <v>23</v>
      </c>
      <c r="V579">
        <f>AVERAGEIF(C:C,"Fort Myer, Virginia", I:I)</f>
        <v>2</v>
      </c>
      <c r="W579">
        <v>1</v>
      </c>
      <c r="X579" t="str">
        <f>IFERROR(VLOOKUP("FlightNumber", A:D, 4, FALSE), "Flight Not Found")</f>
        <v>Flight Not Found</v>
      </c>
      <c r="Y579" t="str" cm="1">
        <f t="array" ref="Y579">IF(AND(B:B &gt; TIME(6, 0, 0), B:B &lt;= TIME(18, 0, 0)), "Day", "Night")</f>
        <v>Night</v>
      </c>
      <c r="Z579">
        <f>COUNTIFS(D:D, "Military - U.S. Army", C:C, "Fort Myer, Virginia")</f>
        <v>1</v>
      </c>
    </row>
    <row r="580" spans="1:26" x14ac:dyDescent="0.2">
      <c r="A580">
        <v>15403</v>
      </c>
      <c r="C580" t="s">
        <v>2412</v>
      </c>
      <c r="D580" t="s">
        <v>2202</v>
      </c>
      <c r="F580" t="s">
        <v>1809</v>
      </c>
      <c r="G580" t="s">
        <v>2413</v>
      </c>
      <c r="H580" t="s">
        <v>2414</v>
      </c>
      <c r="I580">
        <v>12</v>
      </c>
      <c r="J580">
        <v>8</v>
      </c>
      <c r="K580">
        <v>0</v>
      </c>
      <c r="L580" t="s">
        <v>2388</v>
      </c>
      <c r="M580">
        <f>SUM(B580,C580)</f>
        <v>0</v>
      </c>
      <c r="N580" t="str">
        <f t="shared" si="18"/>
        <v>No</v>
      </c>
      <c r="O580">
        <f>COUNTIF(C:C,"&lt;0")</f>
        <v>0</v>
      </c>
      <c r="P580" t="e">
        <f>SUMIF(#REF!,"&gt;"&amp;AVERAGE(#REF!))</f>
        <v>#REF!</v>
      </c>
      <c r="Q580">
        <f t="shared" si="19"/>
        <v>27.565026697177728</v>
      </c>
      <c r="R580" t="str">
        <f>CONCATENATE("ID-",A580,"-",E580)</f>
        <v>ID-15403-</v>
      </c>
      <c r="S580">
        <f>INDEX(B:B,MATCH(A580,A:A,0))</f>
        <v>0</v>
      </c>
      <c r="T580" t="str">
        <f>IF(OR(B580&gt;0,C580&gt;0),"Acceptable","Check")</f>
        <v>Acceptable</v>
      </c>
      <c r="U580">
        <f>COUNTIF(D:D, "Military - U.S. Army")</f>
        <v>23</v>
      </c>
      <c r="V580">
        <f>AVERAGEIF(C:C,"Fort Myer, Virginia", I:I)</f>
        <v>2</v>
      </c>
      <c r="W580">
        <v>1</v>
      </c>
      <c r="X580" t="str">
        <f>IFERROR(VLOOKUP("FlightNumber", A:D, 4, FALSE), "Flight Not Found")</f>
        <v>Flight Not Found</v>
      </c>
      <c r="Y580" t="str" cm="1">
        <f t="array" ref="Y580">IF(AND(B:B &gt; TIME(6, 0, 0), B:B &lt;= TIME(18, 0, 0)), "Day", "Night")</f>
        <v>Night</v>
      </c>
      <c r="Z580">
        <f>COUNTIFS(D:D, "Military - U.S. Army", C:C, "Fort Myer, Virginia")</f>
        <v>1</v>
      </c>
    </row>
    <row r="581" spans="1:26" x14ac:dyDescent="0.2">
      <c r="A581">
        <v>15945</v>
      </c>
      <c r="C581" t="s">
        <v>2177</v>
      </c>
      <c r="D581" t="s">
        <v>2415</v>
      </c>
      <c r="F581" t="s">
        <v>1809</v>
      </c>
      <c r="G581" t="s">
        <v>2416</v>
      </c>
      <c r="H581" t="s">
        <v>2417</v>
      </c>
      <c r="I581">
        <v>7</v>
      </c>
      <c r="J581">
        <v>7</v>
      </c>
      <c r="K581">
        <v>0</v>
      </c>
      <c r="L581" t="s">
        <v>2418</v>
      </c>
      <c r="M581">
        <f>SUM(B581,C581)</f>
        <v>0</v>
      </c>
      <c r="N581" t="str">
        <f t="shared" si="18"/>
        <v>No</v>
      </c>
      <c r="O581">
        <f>COUNTIF(C:C,"&lt;0")</f>
        <v>0</v>
      </c>
      <c r="P581" t="e">
        <f>SUMIF(#REF!,"&gt;"&amp;AVERAGE(#REF!))</f>
        <v>#REF!</v>
      </c>
      <c r="Q581">
        <f t="shared" si="19"/>
        <v>27.565026697177728</v>
      </c>
      <c r="R581" t="str">
        <f>CONCATENATE("ID-",A581,"-",E581)</f>
        <v>ID-15945-</v>
      </c>
      <c r="S581">
        <f>INDEX(B:B,MATCH(A581,A:A,0))</f>
        <v>0</v>
      </c>
      <c r="T581" t="str">
        <f>IF(OR(B581&gt;0,C581&gt;0),"Acceptable","Check")</f>
        <v>Acceptable</v>
      </c>
      <c r="U581">
        <f>COUNTIF(D:D, "Military - U.S. Army")</f>
        <v>23</v>
      </c>
      <c r="V581">
        <f>AVERAGEIF(C:C,"Fort Myer, Virginia", I:I)</f>
        <v>2</v>
      </c>
      <c r="W581">
        <v>1</v>
      </c>
      <c r="X581" t="str">
        <f>IFERROR(VLOOKUP("FlightNumber", A:D, 4, FALSE), "Flight Not Found")</f>
        <v>Flight Not Found</v>
      </c>
      <c r="Y581" t="str" cm="1">
        <f t="array" ref="Y581">IF(AND(B:B &gt; TIME(6, 0, 0), B:B &lt;= TIME(18, 0, 0)), "Day", "Night")</f>
        <v>Night</v>
      </c>
      <c r="Z581">
        <f>COUNTIFS(D:D, "Military - U.S. Army", C:C, "Fort Myer, Virginia")</f>
        <v>1</v>
      </c>
    </row>
    <row r="582" spans="1:26" x14ac:dyDescent="0.2">
      <c r="A582">
        <v>15414</v>
      </c>
      <c r="B582" t="s">
        <v>2419</v>
      </c>
      <c r="C582" t="s">
        <v>2420</v>
      </c>
      <c r="D582" t="s">
        <v>821</v>
      </c>
      <c r="F582" t="s">
        <v>2421</v>
      </c>
      <c r="G582" t="s">
        <v>151</v>
      </c>
      <c r="H582" t="s">
        <v>391</v>
      </c>
      <c r="I582">
        <v>17</v>
      </c>
      <c r="J582">
        <v>13</v>
      </c>
      <c r="K582">
        <v>0</v>
      </c>
      <c r="L582" t="s">
        <v>2422</v>
      </c>
      <c r="M582">
        <f>SUM(B582,C582)</f>
        <v>0</v>
      </c>
      <c r="N582" t="str">
        <f t="shared" si="18"/>
        <v>No</v>
      </c>
      <c r="O582">
        <f>COUNTIF(C:C,"&lt;0")</f>
        <v>0</v>
      </c>
      <c r="P582" t="e">
        <f>SUMIF(#REF!,"&gt;"&amp;AVERAGE(#REF!))</f>
        <v>#REF!</v>
      </c>
      <c r="Q582">
        <f t="shared" si="19"/>
        <v>27.565026697177728</v>
      </c>
      <c r="R582" t="str">
        <f>CONCATENATE("ID-",A582,"-",E582)</f>
        <v>ID-15414-</v>
      </c>
      <c r="S582" t="str">
        <f>INDEX(B:B,MATCH(A582,A:A,0))</f>
        <v>22:15</v>
      </c>
      <c r="T582" t="str">
        <f>IF(OR(B582&gt;0,C582&gt;0),"Acceptable","Check")</f>
        <v>Acceptable</v>
      </c>
      <c r="U582">
        <f>COUNTIF(D:D, "Military - U.S. Army")</f>
        <v>23</v>
      </c>
      <c r="V582">
        <f>AVERAGEIF(C:C,"Fort Myer, Virginia", I:I)</f>
        <v>2</v>
      </c>
      <c r="W582">
        <v>1</v>
      </c>
      <c r="X582" t="str">
        <f>IFERROR(VLOOKUP("FlightNumber", A:D, 4, FALSE), "Flight Not Found")</f>
        <v>Flight Not Found</v>
      </c>
      <c r="Y582" t="str" cm="1">
        <f t="array" ref="Y582">IF(AND(B:B &gt; TIME(6, 0, 0), B:B &lt;= TIME(18, 0, 0)), "Day", "Night")</f>
        <v>Night</v>
      </c>
      <c r="Z582">
        <f>COUNTIFS(D:D, "Military - U.S. Army", C:C, "Fort Myer, Virginia")</f>
        <v>1</v>
      </c>
    </row>
    <row r="583" spans="1:26" x14ac:dyDescent="0.2">
      <c r="A583">
        <v>15452</v>
      </c>
      <c r="B583" t="s">
        <v>2423</v>
      </c>
      <c r="C583" t="s">
        <v>2424</v>
      </c>
      <c r="D583" t="s">
        <v>2425</v>
      </c>
      <c r="E583" t="s">
        <v>2426</v>
      </c>
      <c r="F583" t="s">
        <v>2000</v>
      </c>
      <c r="G583" t="s">
        <v>2427</v>
      </c>
      <c r="I583">
        <v>12</v>
      </c>
      <c r="J583">
        <v>12</v>
      </c>
      <c r="K583">
        <v>0</v>
      </c>
      <c r="M583">
        <f>SUM(B583,C583)</f>
        <v>0</v>
      </c>
      <c r="N583" t="str">
        <f t="shared" si="18"/>
        <v>No</v>
      </c>
      <c r="O583">
        <f>COUNTIF(C:C,"&lt;0")</f>
        <v>0</v>
      </c>
      <c r="P583" t="e">
        <f>SUMIF(#REF!,"&gt;"&amp;AVERAGE(#REF!))</f>
        <v>#REF!</v>
      </c>
      <c r="Q583">
        <f t="shared" si="19"/>
        <v>27.565026697177728</v>
      </c>
      <c r="R583" t="str">
        <f>CONCATENATE("ID-",A583,"-",E583)</f>
        <v>ID-15452-Brisbane - Bachelor Field</v>
      </c>
      <c r="S583" t="str">
        <f>INDEX(B:B,MATCH(A583,A:A,0))</f>
        <v>21:27</v>
      </c>
      <c r="T583" t="str">
        <f>IF(OR(B583&gt;0,C583&gt;0),"Acceptable","Check")</f>
        <v>Acceptable</v>
      </c>
      <c r="U583">
        <f>COUNTIF(D:D, "Military - U.S. Army")</f>
        <v>23</v>
      </c>
      <c r="V583">
        <f>AVERAGEIF(C:C,"Fort Myer, Virginia", I:I)</f>
        <v>2</v>
      </c>
      <c r="W583">
        <v>1</v>
      </c>
      <c r="X583" t="str">
        <f>IFERROR(VLOOKUP("FlightNumber", A:D, 4, FALSE), "Flight Not Found")</f>
        <v>Flight Not Found</v>
      </c>
      <c r="Y583" t="str" cm="1">
        <f t="array" ref="Y583">IF(AND(B:B &gt; TIME(6, 0, 0), B:B &lt;= TIME(18, 0, 0)), "Day", "Night")</f>
        <v>Night</v>
      </c>
      <c r="Z583">
        <f>COUNTIFS(D:D, "Military - U.S. Army", C:C, "Fort Myer, Virginia")</f>
        <v>1</v>
      </c>
    </row>
    <row r="584" spans="1:26" x14ac:dyDescent="0.2">
      <c r="A584">
        <v>15462</v>
      </c>
      <c r="B584" t="s">
        <v>1451</v>
      </c>
      <c r="C584" t="s">
        <v>936</v>
      </c>
      <c r="D584" t="s">
        <v>1144</v>
      </c>
      <c r="E584" t="s">
        <v>2428</v>
      </c>
      <c r="F584" t="s">
        <v>1929</v>
      </c>
      <c r="G584" t="s">
        <v>2429</v>
      </c>
      <c r="H584" t="s">
        <v>2430</v>
      </c>
      <c r="I584">
        <v>17</v>
      </c>
      <c r="J584">
        <v>17</v>
      </c>
      <c r="K584">
        <v>0</v>
      </c>
      <c r="L584" t="s">
        <v>2431</v>
      </c>
      <c r="M584">
        <f>SUM(B584,C584)</f>
        <v>0</v>
      </c>
      <c r="N584" t="str">
        <f t="shared" si="18"/>
        <v>No</v>
      </c>
      <c r="O584">
        <f>COUNTIF(C:C,"&lt;0")</f>
        <v>0</v>
      </c>
      <c r="P584" t="e">
        <f>SUMIF(#REF!,"&gt;"&amp;AVERAGE(#REF!))</f>
        <v>#REF!</v>
      </c>
      <c r="Q584">
        <f t="shared" si="19"/>
        <v>27.565026697177728</v>
      </c>
      <c r="R584" t="str">
        <f>CONCATENATE("ID-",A584,"-",E584)</f>
        <v>ID-15462-San Francisco - New York City</v>
      </c>
      <c r="S584" t="str">
        <f>INDEX(B:B,MATCH(A584,A:A,0))</f>
        <v>23:00</v>
      </c>
      <c r="T584" t="str">
        <f>IF(OR(B584&gt;0,C584&gt;0),"Acceptable","Check")</f>
        <v>Acceptable</v>
      </c>
      <c r="U584">
        <f>COUNTIF(D:D, "Military - U.S. Army")</f>
        <v>23</v>
      </c>
      <c r="V584">
        <f>AVERAGEIF(C:C,"Fort Myer, Virginia", I:I)</f>
        <v>2</v>
      </c>
      <c r="W584">
        <v>1</v>
      </c>
      <c r="X584" t="str">
        <f>IFERROR(VLOOKUP("FlightNumber", A:D, 4, FALSE), "Flight Not Found")</f>
        <v>Flight Not Found</v>
      </c>
      <c r="Y584" t="str" cm="1">
        <f t="array" ref="Y584">IF(AND(B:B &gt; TIME(6, 0, 0), B:B &lt;= TIME(18, 0, 0)), "Day", "Night")</f>
        <v>Night</v>
      </c>
      <c r="Z584">
        <f>COUNTIFS(D:D, "Military - U.S. Army", C:C, "Fort Myer, Virginia")</f>
        <v>1</v>
      </c>
    </row>
    <row r="585" spans="1:26" x14ac:dyDescent="0.2">
      <c r="A585">
        <v>15473</v>
      </c>
      <c r="B585" t="s">
        <v>2432</v>
      </c>
      <c r="C585" t="s">
        <v>2086</v>
      </c>
      <c r="D585" t="s">
        <v>611</v>
      </c>
      <c r="E585" t="s">
        <v>2087</v>
      </c>
      <c r="F585" t="s">
        <v>2433</v>
      </c>
      <c r="G585" t="s">
        <v>2434</v>
      </c>
      <c r="H585" t="s">
        <v>2435</v>
      </c>
      <c r="I585">
        <v>14</v>
      </c>
      <c r="J585">
        <v>3</v>
      </c>
      <c r="K585">
        <v>0</v>
      </c>
      <c r="L585" t="s">
        <v>2436</v>
      </c>
      <c r="M585">
        <f>SUM(B585,C585)</f>
        <v>0</v>
      </c>
      <c r="N585" t="str">
        <f t="shared" si="18"/>
        <v>No</v>
      </c>
      <c r="O585">
        <f>COUNTIF(C:C,"&lt;0")</f>
        <v>0</v>
      </c>
      <c r="P585" t="e">
        <f>SUMIF(#REF!,"&gt;"&amp;AVERAGE(#REF!))</f>
        <v>#REF!</v>
      </c>
      <c r="Q585">
        <f t="shared" si="19"/>
        <v>27.565026697177728</v>
      </c>
      <c r="R585" t="str">
        <f>CONCATENATE("ID-",A585,"-",E585)</f>
        <v>ID-15473-Chicago - Seattle</v>
      </c>
      <c r="S585" t="str">
        <f>INDEX(B:B,MATCH(A585,A:A,0))</f>
        <v>11:51</v>
      </c>
      <c r="T585" t="str">
        <f>IF(OR(B585&gt;0,C585&gt;0),"Acceptable","Check")</f>
        <v>Acceptable</v>
      </c>
      <c r="U585">
        <f>COUNTIF(D:D, "Military - U.S. Army")</f>
        <v>23</v>
      </c>
      <c r="V585">
        <f>AVERAGEIF(C:C,"Fort Myer, Virginia", I:I)</f>
        <v>2</v>
      </c>
      <c r="W585">
        <v>3</v>
      </c>
      <c r="X585" t="str">
        <f>IFERROR(VLOOKUP("FlightNumber", A:D, 4, FALSE), "Flight Not Found")</f>
        <v>Flight Not Found</v>
      </c>
      <c r="Y585" t="str" cm="1">
        <f t="array" ref="Y585">IF(AND(B:B &gt; TIME(6, 0, 0), B:B &lt;= TIME(18, 0, 0)), "Day", "Night")</f>
        <v>Night</v>
      </c>
      <c r="Z585">
        <f>COUNTIFS(D:D, "Military - U.S. Army", C:C, "Fort Myer, Virginia")</f>
        <v>1</v>
      </c>
    </row>
    <row r="586" spans="1:26" x14ac:dyDescent="0.2">
      <c r="A586">
        <v>15523</v>
      </c>
      <c r="B586" t="s">
        <v>2141</v>
      </c>
      <c r="C586" t="s">
        <v>2437</v>
      </c>
      <c r="D586" t="s">
        <v>2438</v>
      </c>
      <c r="E586" t="s">
        <v>2439</v>
      </c>
      <c r="F586" t="s">
        <v>2440</v>
      </c>
      <c r="G586" t="s">
        <v>2441</v>
      </c>
      <c r="H586" t="s">
        <v>2442</v>
      </c>
      <c r="I586">
        <v>21</v>
      </c>
      <c r="J586">
        <v>21</v>
      </c>
      <c r="K586">
        <v>0</v>
      </c>
      <c r="L586" t="s">
        <v>2443</v>
      </c>
      <c r="M586">
        <f>SUM(B586,C586)</f>
        <v>0</v>
      </c>
      <c r="N586" t="str">
        <f t="shared" si="18"/>
        <v>No</v>
      </c>
      <c r="O586">
        <f>COUNTIF(C:C,"&lt;0")</f>
        <v>0</v>
      </c>
      <c r="P586" t="e">
        <f>SUMIF(#REF!,"&gt;"&amp;AVERAGE(#REF!))</f>
        <v>#REF!</v>
      </c>
      <c r="Q586">
        <f t="shared" si="19"/>
        <v>27.565026697177728</v>
      </c>
      <c r="R586" t="str">
        <f>CONCATENATE("ID-",A586,"-",E586)</f>
        <v>ID-15523-Battle Creek - Florence, SC</v>
      </c>
      <c r="S586" t="str">
        <f>INDEX(B:B,MATCH(A586,A:A,0))</f>
        <v>12:00</v>
      </c>
      <c r="T586" t="str">
        <f>IF(OR(B586&gt;0,C586&gt;0),"Acceptable","Check")</f>
        <v>Acceptable</v>
      </c>
      <c r="U586">
        <f>COUNTIF(D:D, "Military - U.S. Army")</f>
        <v>23</v>
      </c>
      <c r="V586">
        <f>AVERAGEIF(C:C,"Fort Myer, Virginia", I:I)</f>
        <v>2</v>
      </c>
      <c r="W586">
        <v>2</v>
      </c>
      <c r="X586" t="str">
        <f>IFERROR(VLOOKUP("FlightNumber", A:D, 4, FALSE), "Flight Not Found")</f>
        <v>Flight Not Found</v>
      </c>
      <c r="Y586" t="str" cm="1">
        <f t="array" ref="Y586">IF(AND(B:B &gt; TIME(6, 0, 0), B:B &lt;= TIME(18, 0, 0)), "Day", "Night")</f>
        <v>Night</v>
      </c>
      <c r="Z586">
        <f>COUNTIFS(D:D, "Military - U.S. Army", C:C, "Fort Myer, Virginia")</f>
        <v>1</v>
      </c>
    </row>
    <row r="587" spans="1:26" x14ac:dyDescent="0.2">
      <c r="A587">
        <v>15529</v>
      </c>
      <c r="C587" t="s">
        <v>2444</v>
      </c>
      <c r="D587" t="s">
        <v>179</v>
      </c>
      <c r="F587" t="s">
        <v>2383</v>
      </c>
      <c r="G587" t="s">
        <v>2445</v>
      </c>
      <c r="I587">
        <v>10</v>
      </c>
      <c r="J587">
        <v>10</v>
      </c>
      <c r="K587">
        <v>0</v>
      </c>
      <c r="M587">
        <f>SUM(B587,C587)</f>
        <v>0</v>
      </c>
      <c r="N587" t="str">
        <f t="shared" si="18"/>
        <v>No</v>
      </c>
      <c r="O587">
        <f>COUNTIF(C:C,"&lt;0")</f>
        <v>0</v>
      </c>
      <c r="P587" t="e">
        <f>SUMIF(#REF!,"&gt;"&amp;AVERAGE(#REF!))</f>
        <v>#REF!</v>
      </c>
      <c r="Q587">
        <f t="shared" si="19"/>
        <v>27.565026697177728</v>
      </c>
      <c r="R587" t="str">
        <f>CONCATENATE("ID-",A587,"-",E587)</f>
        <v>ID-15529-</v>
      </c>
      <c r="S587">
        <f>INDEX(B:B,MATCH(A587,A:A,0))</f>
        <v>0</v>
      </c>
      <c r="T587" t="str">
        <f>IF(OR(B587&gt;0,C587&gt;0),"Acceptable","Check")</f>
        <v>Acceptable</v>
      </c>
      <c r="U587">
        <f>COUNTIF(D:D, "Military - U.S. Army")</f>
        <v>23</v>
      </c>
      <c r="V587">
        <f>AVERAGEIF(C:C,"Fort Myer, Virginia", I:I)</f>
        <v>2</v>
      </c>
      <c r="W587">
        <v>1</v>
      </c>
      <c r="X587" t="str">
        <f>IFERROR(VLOOKUP("FlightNumber", A:D, 4, FALSE), "Flight Not Found")</f>
        <v>Flight Not Found</v>
      </c>
      <c r="Y587" t="str" cm="1">
        <f t="array" ref="Y587">IF(AND(B:B &gt; TIME(6, 0, 0), B:B &lt;= TIME(18, 0, 0)), "Day", "Night")</f>
        <v>Night</v>
      </c>
      <c r="Z587">
        <f>COUNTIFS(D:D, "Military - U.S. Army", C:C, "Fort Myer, Virginia")</f>
        <v>1</v>
      </c>
    </row>
    <row r="588" spans="1:26" x14ac:dyDescent="0.2">
      <c r="A588">
        <v>15542</v>
      </c>
      <c r="C588" t="s">
        <v>2446</v>
      </c>
      <c r="D588" t="s">
        <v>2331</v>
      </c>
      <c r="F588" t="s">
        <v>2383</v>
      </c>
      <c r="G588" t="s">
        <v>2447</v>
      </c>
      <c r="I588">
        <v>13</v>
      </c>
      <c r="J588">
        <v>13</v>
      </c>
      <c r="K588">
        <v>0</v>
      </c>
      <c r="M588">
        <f>SUM(B588,C588)</f>
        <v>0</v>
      </c>
      <c r="N588" t="str">
        <f t="shared" si="18"/>
        <v>No</v>
      </c>
      <c r="O588">
        <f>COUNTIF(C:C,"&lt;0")</f>
        <v>0</v>
      </c>
      <c r="P588" t="e">
        <f>SUMIF(#REF!,"&gt;"&amp;AVERAGE(#REF!))</f>
        <v>#REF!</v>
      </c>
      <c r="Q588">
        <f t="shared" si="19"/>
        <v>27.565026697177728</v>
      </c>
      <c r="R588" t="str">
        <f>CONCATENATE("ID-",A588,"-",E588)</f>
        <v>ID-15542-</v>
      </c>
      <c r="S588">
        <f>INDEX(B:B,MATCH(A588,A:A,0))</f>
        <v>0</v>
      </c>
      <c r="T588" t="str">
        <f>IF(OR(B588&gt;0,C588&gt;0),"Acceptable","Check")</f>
        <v>Acceptable</v>
      </c>
      <c r="U588">
        <f>COUNTIF(D:D, "Military - U.S. Army")</f>
        <v>23</v>
      </c>
      <c r="V588">
        <f>AVERAGEIF(C:C,"Fort Myer, Virginia", I:I)</f>
        <v>2</v>
      </c>
      <c r="W588">
        <v>1</v>
      </c>
      <c r="X588" t="str">
        <f>IFERROR(VLOOKUP("FlightNumber", A:D, 4, FALSE), "Flight Not Found")</f>
        <v>Flight Not Found</v>
      </c>
      <c r="Y588" t="str" cm="1">
        <f t="array" ref="Y588">IF(AND(B:B &gt; TIME(6, 0, 0), B:B &lt;= TIME(18, 0, 0)), "Day", "Night")</f>
        <v>Night</v>
      </c>
      <c r="Z588">
        <f>COUNTIFS(D:D, "Military - U.S. Army", C:C, "Fort Myer, Virginia")</f>
        <v>1</v>
      </c>
    </row>
    <row r="589" spans="1:26" x14ac:dyDescent="0.2">
      <c r="A589">
        <v>15566</v>
      </c>
      <c r="C589" t="s">
        <v>393</v>
      </c>
      <c r="D589" t="s">
        <v>1150</v>
      </c>
      <c r="F589" t="s">
        <v>2448</v>
      </c>
      <c r="G589" t="s">
        <v>2449</v>
      </c>
      <c r="H589" t="s">
        <v>2450</v>
      </c>
      <c r="J589">
        <v>4</v>
      </c>
      <c r="K589">
        <v>0</v>
      </c>
      <c r="L589" t="s">
        <v>2451</v>
      </c>
      <c r="M589">
        <f>SUM(B589,C589)</f>
        <v>0</v>
      </c>
      <c r="N589" t="str">
        <f t="shared" si="18"/>
        <v>No</v>
      </c>
      <c r="O589">
        <f>COUNTIF(C:C,"&lt;0")</f>
        <v>0</v>
      </c>
      <c r="P589" t="e">
        <f>SUMIF(#REF!,"&gt;"&amp;AVERAGE(#REF!))</f>
        <v>#REF!</v>
      </c>
      <c r="Q589">
        <f t="shared" si="19"/>
        <v>27.565026697177728</v>
      </c>
      <c r="R589" t="str">
        <f>CONCATENATE("ID-",A589,"-",E589)</f>
        <v>ID-15566-</v>
      </c>
      <c r="S589">
        <f>INDEX(B:B,MATCH(A589,A:A,0))</f>
        <v>0</v>
      </c>
      <c r="T589" t="str">
        <f>IF(OR(B589&gt;0,C589&gt;0),"Acceptable","Check")</f>
        <v>Acceptable</v>
      </c>
      <c r="U589">
        <f>COUNTIF(D:D, "Military - U.S. Army")</f>
        <v>23</v>
      </c>
      <c r="V589">
        <f>AVERAGEIF(C:C,"Fort Myer, Virginia", I:I)</f>
        <v>2</v>
      </c>
      <c r="W589">
        <v>1</v>
      </c>
      <c r="X589" t="str">
        <f>IFERROR(VLOOKUP("FlightNumber", A:D, 4, FALSE), "Flight Not Found")</f>
        <v>Flight Not Found</v>
      </c>
      <c r="Y589" t="str" cm="1">
        <f t="array" ref="Y589">IF(AND(B:B &gt; TIME(6, 0, 0), B:B &lt;= TIME(18, 0, 0)), "Day", "Night")</f>
        <v>Night</v>
      </c>
      <c r="Z589">
        <f>COUNTIFS(D:D, "Military - U.S. Army", C:C, "Fort Myer, Virginia")</f>
        <v>1</v>
      </c>
    </row>
    <row r="590" spans="1:26" x14ac:dyDescent="0.2">
      <c r="A590">
        <v>15574</v>
      </c>
      <c r="D590" t="s">
        <v>347</v>
      </c>
      <c r="F590" t="s">
        <v>2452</v>
      </c>
      <c r="I590">
        <v>4</v>
      </c>
      <c r="J590">
        <v>4</v>
      </c>
      <c r="K590">
        <v>0</v>
      </c>
      <c r="L590" t="s">
        <v>2453</v>
      </c>
      <c r="M590">
        <f>SUM(B590,C590)</f>
        <v>0</v>
      </c>
      <c r="N590" t="str">
        <f t="shared" si="18"/>
        <v>No</v>
      </c>
      <c r="O590">
        <f>COUNTIF(C:C,"&lt;0")</f>
        <v>0</v>
      </c>
      <c r="P590" t="e">
        <f>SUMIF(#REF!,"&gt;"&amp;AVERAGE(#REF!))</f>
        <v>#REF!</v>
      </c>
      <c r="Q590">
        <f t="shared" si="19"/>
        <v>27.565026697177728</v>
      </c>
      <c r="R590" t="str">
        <f>CONCATENATE("ID-",A590,"-",E590)</f>
        <v>ID-15574-</v>
      </c>
      <c r="S590">
        <f>INDEX(B:B,MATCH(A590,A:A,0))</f>
        <v>0</v>
      </c>
      <c r="T590" t="str">
        <f>IF(OR(B590&gt;0,C590&gt;0),"Acceptable","Check")</f>
        <v>Check</v>
      </c>
      <c r="U590">
        <f>COUNTIF(D:D, "Military - U.S. Army")</f>
        <v>23</v>
      </c>
      <c r="V590">
        <f>AVERAGEIF(C:C,"Fort Myer, Virginia", I:I)</f>
        <v>2</v>
      </c>
      <c r="W590">
        <v>9</v>
      </c>
      <c r="X590" t="str">
        <f>IFERROR(VLOOKUP("FlightNumber", A:D, 4, FALSE), "Flight Not Found")</f>
        <v>Flight Not Found</v>
      </c>
      <c r="Y590" t="str" cm="1">
        <f t="array" ref="Y590">IF(AND(B:B &gt; TIME(6, 0, 0), B:B &lt;= TIME(18, 0, 0)), "Day", "Night")</f>
        <v>Night</v>
      </c>
      <c r="Z590">
        <f>COUNTIFS(D:D, "Military - U.S. Army", C:C, "Fort Myer, Virginia")</f>
        <v>1</v>
      </c>
    </row>
    <row r="591" spans="1:26" x14ac:dyDescent="0.2">
      <c r="A591">
        <v>15575</v>
      </c>
      <c r="C591" t="s">
        <v>2454</v>
      </c>
      <c r="D591" t="s">
        <v>283</v>
      </c>
      <c r="F591" t="s">
        <v>2000</v>
      </c>
      <c r="G591" t="s">
        <v>2455</v>
      </c>
      <c r="I591">
        <v>13</v>
      </c>
      <c r="J591">
        <v>13</v>
      </c>
      <c r="K591">
        <v>0</v>
      </c>
      <c r="M591">
        <f>SUM(B591,C591)</f>
        <v>0</v>
      </c>
      <c r="N591" t="str">
        <f t="shared" si="18"/>
        <v>No</v>
      </c>
      <c r="O591">
        <f>COUNTIF(C:C,"&lt;0")</f>
        <v>0</v>
      </c>
      <c r="P591" t="e">
        <f>SUMIF(#REF!,"&gt;"&amp;AVERAGE(#REF!))</f>
        <v>#REF!</v>
      </c>
      <c r="Q591">
        <f t="shared" si="19"/>
        <v>27.565026697177728</v>
      </c>
      <c r="R591" t="str">
        <f>CONCATENATE("ID-",A591,"-",E591)</f>
        <v>ID-15575-</v>
      </c>
      <c r="S591">
        <f>INDEX(B:B,MATCH(A591,A:A,0))</f>
        <v>0</v>
      </c>
      <c r="T591" t="str">
        <f>IF(OR(B591&gt;0,C591&gt;0),"Acceptable","Check")</f>
        <v>Acceptable</v>
      </c>
      <c r="U591">
        <f>COUNTIF(D:D, "Military - U.S. Army")</f>
        <v>23</v>
      </c>
      <c r="V591">
        <f>AVERAGEIF(C:C,"Fort Myer, Virginia", I:I)</f>
        <v>2</v>
      </c>
      <c r="W591">
        <v>2</v>
      </c>
      <c r="X591" t="str">
        <f>IFERROR(VLOOKUP("FlightNumber", A:D, 4, FALSE), "Flight Not Found")</f>
        <v>Flight Not Found</v>
      </c>
      <c r="Y591" t="str" cm="1">
        <f t="array" ref="Y591">IF(AND(B:B &gt; TIME(6, 0, 0), B:B &lt;= TIME(18, 0, 0)), "Day", "Night")</f>
        <v>Night</v>
      </c>
      <c r="Z591">
        <f>COUNTIFS(D:D, "Military - U.S. Army", C:C, "Fort Myer, Virginia")</f>
        <v>1</v>
      </c>
    </row>
    <row r="592" spans="1:26" x14ac:dyDescent="0.2">
      <c r="A592">
        <v>15576</v>
      </c>
      <c r="C592" t="s">
        <v>2456</v>
      </c>
      <c r="D592" t="s">
        <v>2331</v>
      </c>
      <c r="F592" t="s">
        <v>2457</v>
      </c>
      <c r="G592" t="s">
        <v>2458</v>
      </c>
      <c r="I592">
        <v>14</v>
      </c>
      <c r="J592">
        <v>13</v>
      </c>
      <c r="K592">
        <v>0</v>
      </c>
      <c r="M592">
        <f>SUM(B592,C592)</f>
        <v>0</v>
      </c>
      <c r="N592" t="str">
        <f t="shared" si="18"/>
        <v>No</v>
      </c>
      <c r="O592">
        <f>COUNTIF(C:C,"&lt;0")</f>
        <v>0</v>
      </c>
      <c r="P592" t="e">
        <f>SUMIF(#REF!,"&gt;"&amp;AVERAGE(#REF!))</f>
        <v>#REF!</v>
      </c>
      <c r="Q592">
        <f t="shared" si="19"/>
        <v>27.565026697177728</v>
      </c>
      <c r="R592" t="str">
        <f>CONCATENATE("ID-",A592,"-",E592)</f>
        <v>ID-15576-</v>
      </c>
      <c r="S592">
        <f>INDEX(B:B,MATCH(A592,A:A,0))</f>
        <v>0</v>
      </c>
      <c r="T592" t="str">
        <f>IF(OR(B592&gt;0,C592&gt;0),"Acceptable","Check")</f>
        <v>Acceptable</v>
      </c>
      <c r="U592">
        <f>COUNTIF(D:D, "Military - U.S. Army")</f>
        <v>23</v>
      </c>
      <c r="V592">
        <f>AVERAGEIF(C:C,"Fort Myer, Virginia", I:I)</f>
        <v>2</v>
      </c>
      <c r="W592">
        <v>1</v>
      </c>
      <c r="X592" t="str">
        <f>IFERROR(VLOOKUP("FlightNumber", A:D, 4, FALSE), "Flight Not Found")</f>
        <v>Flight Not Found</v>
      </c>
      <c r="Y592" t="str" cm="1">
        <f t="array" ref="Y592">IF(AND(B:B &gt; TIME(6, 0, 0), B:B &lt;= TIME(18, 0, 0)), "Day", "Night")</f>
        <v>Night</v>
      </c>
      <c r="Z592">
        <f>COUNTIFS(D:D, "Military - U.S. Army", C:C, "Fort Myer, Virginia")</f>
        <v>1</v>
      </c>
    </row>
    <row r="593" spans="1:26" x14ac:dyDescent="0.2">
      <c r="A593">
        <v>15578</v>
      </c>
      <c r="B593" t="s">
        <v>2219</v>
      </c>
      <c r="C593" t="s">
        <v>2459</v>
      </c>
      <c r="D593" t="s">
        <v>2331</v>
      </c>
      <c r="F593" t="s">
        <v>2460</v>
      </c>
      <c r="G593" t="s">
        <v>2458</v>
      </c>
      <c r="I593">
        <v>14</v>
      </c>
      <c r="J593">
        <v>13</v>
      </c>
      <c r="K593">
        <v>0</v>
      </c>
      <c r="L593" t="s">
        <v>2461</v>
      </c>
      <c r="M593">
        <f>SUM(B593,C593)</f>
        <v>0</v>
      </c>
      <c r="N593" t="str">
        <f t="shared" si="18"/>
        <v>No</v>
      </c>
      <c r="O593">
        <f>COUNTIF(C:C,"&lt;0")</f>
        <v>0</v>
      </c>
      <c r="P593" t="e">
        <f>SUMIF(#REF!,"&gt;"&amp;AVERAGE(#REF!))</f>
        <v>#REF!</v>
      </c>
      <c r="Q593">
        <f t="shared" si="19"/>
        <v>27.565026697177728</v>
      </c>
      <c r="R593" t="str">
        <f>CONCATENATE("ID-",A593,"-",E593)</f>
        <v>ID-15578-</v>
      </c>
      <c r="S593" t="str">
        <f>INDEX(B:B,MATCH(A593,A:A,0))</f>
        <v>14:00</v>
      </c>
      <c r="T593" t="str">
        <f>IF(OR(B593&gt;0,C593&gt;0),"Acceptable","Check")</f>
        <v>Acceptable</v>
      </c>
      <c r="U593">
        <f>COUNTIF(D:D, "Military - U.S. Army")</f>
        <v>23</v>
      </c>
      <c r="V593">
        <f>AVERAGEIF(C:C,"Fort Myer, Virginia", I:I)</f>
        <v>2</v>
      </c>
      <c r="W593">
        <v>1</v>
      </c>
      <c r="X593" t="str">
        <f>IFERROR(VLOOKUP("FlightNumber", A:D, 4, FALSE), "Flight Not Found")</f>
        <v>Flight Not Found</v>
      </c>
      <c r="Y593" t="str" cm="1">
        <f t="array" ref="Y593">IF(AND(B:B &gt; TIME(6, 0, 0), B:B &lt;= TIME(18, 0, 0)), "Day", "Night")</f>
        <v>Night</v>
      </c>
      <c r="Z593">
        <f>COUNTIFS(D:D, "Military - U.S. Army", C:C, "Fort Myer, Virginia")</f>
        <v>1</v>
      </c>
    </row>
    <row r="594" spans="1:26" x14ac:dyDescent="0.2">
      <c r="A594">
        <v>15611</v>
      </c>
      <c r="C594" t="s">
        <v>2462</v>
      </c>
      <c r="D594" t="s">
        <v>1150</v>
      </c>
      <c r="F594" t="s">
        <v>2463</v>
      </c>
      <c r="G594" t="s">
        <v>2464</v>
      </c>
      <c r="H594" t="s">
        <v>1190</v>
      </c>
      <c r="I594">
        <v>25</v>
      </c>
      <c r="J594">
        <v>25</v>
      </c>
      <c r="K594">
        <v>0</v>
      </c>
      <c r="L594" t="s">
        <v>2319</v>
      </c>
      <c r="M594">
        <f>SUM(B594,C594)</f>
        <v>0</v>
      </c>
      <c r="N594" t="str">
        <f t="shared" si="18"/>
        <v>No</v>
      </c>
      <c r="O594">
        <f>COUNTIF(C:C,"&lt;0")</f>
        <v>0</v>
      </c>
      <c r="P594" t="e">
        <f>SUMIF(#REF!,"&gt;"&amp;AVERAGE(#REF!))</f>
        <v>#REF!</v>
      </c>
      <c r="Q594">
        <f t="shared" si="19"/>
        <v>27.565026697177728</v>
      </c>
      <c r="R594" t="str">
        <f>CONCATENATE("ID-",A594,"-",E594)</f>
        <v>ID-15611-</v>
      </c>
      <c r="S594">
        <f>INDEX(B:B,MATCH(A594,A:A,0))</f>
        <v>0</v>
      </c>
      <c r="T594" t="str">
        <f>IF(OR(B594&gt;0,C594&gt;0),"Acceptable","Check")</f>
        <v>Acceptable</v>
      </c>
      <c r="U594">
        <f>COUNTIF(D:D, "Military - U.S. Army")</f>
        <v>23</v>
      </c>
      <c r="V594">
        <f>AVERAGEIF(C:C,"Fort Myer, Virginia", I:I)</f>
        <v>2</v>
      </c>
      <c r="W594">
        <v>2</v>
      </c>
      <c r="X594" t="str">
        <f>IFERROR(VLOOKUP("FlightNumber", A:D, 4, FALSE), "Flight Not Found")</f>
        <v>Flight Not Found</v>
      </c>
      <c r="Y594" t="str" cm="1">
        <f t="array" ref="Y594">IF(AND(B:B &gt; TIME(6, 0, 0), B:B &lt;= TIME(18, 0, 0)), "Day", "Night")</f>
        <v>Night</v>
      </c>
      <c r="Z594">
        <f>COUNTIFS(D:D, "Military - U.S. Army", C:C, "Fort Myer, Virginia")</f>
        <v>1</v>
      </c>
    </row>
    <row r="595" spans="1:26" x14ac:dyDescent="0.2">
      <c r="A595">
        <v>15615</v>
      </c>
      <c r="C595" t="s">
        <v>2420</v>
      </c>
      <c r="D595" t="s">
        <v>821</v>
      </c>
      <c r="F595" t="s">
        <v>2465</v>
      </c>
      <c r="G595" t="s">
        <v>2466</v>
      </c>
      <c r="L595" t="s">
        <v>2467</v>
      </c>
      <c r="M595">
        <f>SUM(B595,C595)</f>
        <v>0</v>
      </c>
      <c r="N595" t="str">
        <f t="shared" si="18"/>
        <v>No</v>
      </c>
      <c r="O595">
        <f>COUNTIF(C:C,"&lt;0")</f>
        <v>0</v>
      </c>
      <c r="P595" t="e">
        <f>SUMIF(#REF!,"&gt;"&amp;AVERAGE(#REF!))</f>
        <v>#REF!</v>
      </c>
      <c r="Q595">
        <f t="shared" si="19"/>
        <v>27.565026697177728</v>
      </c>
      <c r="R595" t="str">
        <f>CONCATENATE("ID-",A595,"-",E595)</f>
        <v>ID-15615-</v>
      </c>
      <c r="S595">
        <f>INDEX(B:B,MATCH(A595,A:A,0))</f>
        <v>0</v>
      </c>
      <c r="T595" t="str">
        <f>IF(OR(B595&gt;0,C595&gt;0),"Acceptable","Check")</f>
        <v>Acceptable</v>
      </c>
      <c r="U595">
        <f>COUNTIF(D:D, "Military - U.S. Army")</f>
        <v>23</v>
      </c>
      <c r="V595">
        <f>AVERAGEIF(C:C,"Fort Myer, Virginia", I:I)</f>
        <v>2</v>
      </c>
      <c r="W595">
        <v>1</v>
      </c>
      <c r="X595" t="str">
        <f>IFERROR(VLOOKUP("FlightNumber", A:D, 4, FALSE), "Flight Not Found")</f>
        <v>Flight Not Found</v>
      </c>
      <c r="Y595" t="str" cm="1">
        <f t="array" ref="Y595">IF(AND(B:B &gt; TIME(6, 0, 0), B:B &lt;= TIME(18, 0, 0)), "Day", "Night")</f>
        <v>Night</v>
      </c>
      <c r="Z595">
        <f>COUNTIFS(D:D, "Military - U.S. Army", C:C, "Fort Myer, Virginia")</f>
        <v>1</v>
      </c>
    </row>
    <row r="596" spans="1:26" x14ac:dyDescent="0.2">
      <c r="A596">
        <v>15615</v>
      </c>
      <c r="B596" t="s">
        <v>2468</v>
      </c>
      <c r="C596" t="s">
        <v>2469</v>
      </c>
      <c r="D596" t="s">
        <v>2438</v>
      </c>
      <c r="E596" t="s">
        <v>2470</v>
      </c>
      <c r="F596" t="s">
        <v>2471</v>
      </c>
      <c r="G596" t="s">
        <v>2472</v>
      </c>
      <c r="H596" t="s">
        <v>2473</v>
      </c>
      <c r="I596">
        <v>22</v>
      </c>
      <c r="J596">
        <v>22</v>
      </c>
      <c r="K596">
        <v>0</v>
      </c>
      <c r="L596" t="s">
        <v>2474</v>
      </c>
      <c r="M596">
        <f>SUM(B596,C596)</f>
        <v>0</v>
      </c>
      <c r="N596" t="str">
        <f t="shared" si="18"/>
        <v>No</v>
      </c>
      <c r="O596">
        <f>COUNTIF(C:C,"&lt;0")</f>
        <v>0</v>
      </c>
      <c r="P596" t="e">
        <f>SUMIF(#REF!,"&gt;"&amp;AVERAGE(#REF!))</f>
        <v>#REF!</v>
      </c>
      <c r="Q596">
        <f t="shared" si="19"/>
        <v>27.565026697177728</v>
      </c>
      <c r="R596" t="str">
        <f>CONCATENATE("ID-",A596,"-",E596)</f>
        <v>ID-15615-Caomo - San Juan</v>
      </c>
      <c r="S596">
        <f>INDEX(B:B,MATCH(A596,A:A,0))</f>
        <v>0</v>
      </c>
      <c r="T596" t="str">
        <f>IF(OR(B596&gt;0,C596&gt;0),"Acceptable","Check")</f>
        <v>Acceptable</v>
      </c>
      <c r="U596">
        <f>COUNTIF(D:D, "Military - U.S. Army")</f>
        <v>23</v>
      </c>
      <c r="V596">
        <f>AVERAGEIF(C:C,"Fort Myer, Virginia", I:I)</f>
        <v>2</v>
      </c>
      <c r="W596">
        <v>4</v>
      </c>
      <c r="X596" t="str">
        <f>IFERROR(VLOOKUP("FlightNumber", A:D, 4, FALSE), "Flight Not Found")</f>
        <v>Flight Not Found</v>
      </c>
      <c r="Y596" t="str" cm="1">
        <f t="array" ref="Y596">IF(AND(B:B &gt; TIME(6, 0, 0), B:B &lt;= TIME(18, 0, 0)), "Day", "Night")</f>
        <v>Night</v>
      </c>
      <c r="Z596">
        <f>COUNTIFS(D:D, "Military - U.S. Army", C:C, "Fort Myer, Virginia")</f>
        <v>1</v>
      </c>
    </row>
    <row r="597" spans="1:26" x14ac:dyDescent="0.2">
      <c r="A597">
        <v>15617</v>
      </c>
      <c r="B597" t="s">
        <v>2475</v>
      </c>
      <c r="C597" t="s">
        <v>2476</v>
      </c>
      <c r="D597" t="s">
        <v>2477</v>
      </c>
      <c r="E597" t="s">
        <v>2479</v>
      </c>
      <c r="F597" t="s">
        <v>2480</v>
      </c>
      <c r="G597" t="s">
        <v>2481</v>
      </c>
      <c r="H597" t="s">
        <v>2482</v>
      </c>
      <c r="I597">
        <v>37</v>
      </c>
      <c r="J597">
        <v>11</v>
      </c>
      <c r="K597">
        <v>0</v>
      </c>
      <c r="L597" t="s">
        <v>2483</v>
      </c>
      <c r="M597">
        <f>SUM(B597,C597)</f>
        <v>0</v>
      </c>
      <c r="N597" t="str">
        <f t="shared" si="18"/>
        <v>No</v>
      </c>
      <c r="O597">
        <f>COUNTIF(C:C,"&lt;0")</f>
        <v>0</v>
      </c>
      <c r="P597" t="e">
        <f>SUMIF(#REF!,"&gt;"&amp;AVERAGE(#REF!))</f>
        <v>#REF!</v>
      </c>
      <c r="Q597">
        <f t="shared" si="19"/>
        <v>27.565026697177728</v>
      </c>
      <c r="R597" t="str">
        <f>CONCATENATE("ID-",A597,"-",E597)</f>
        <v>ID-15617-New York - Botwood - Foynes, Ireland</v>
      </c>
      <c r="S597" t="str">
        <f>INDEX(B:B,MATCH(A597,A:A,0))</f>
        <v>19:05</v>
      </c>
      <c r="T597" t="str">
        <f>IF(OR(B597&gt;0,C597&gt;0),"Acceptable","Check")</f>
        <v>Acceptable</v>
      </c>
      <c r="U597">
        <f>COUNTIF(D:D, "Military - U.S. Army")</f>
        <v>23</v>
      </c>
      <c r="V597">
        <f>AVERAGEIF(C:C,"Fort Myer, Virginia", I:I)</f>
        <v>2</v>
      </c>
      <c r="W597">
        <v>1</v>
      </c>
      <c r="X597" t="str">
        <f>IFERROR(VLOOKUP("FlightNumber", A:D, 4, FALSE), "Flight Not Found")</f>
        <v>Flight Not Found</v>
      </c>
      <c r="Y597" t="str" cm="1">
        <f t="array" ref="Y597">IF(AND(B:B &gt; TIME(6, 0, 0), B:B &lt;= TIME(18, 0, 0)), "Day", "Night")</f>
        <v>Night</v>
      </c>
      <c r="Z597">
        <f>COUNTIFS(D:D, "Military - U.S. Army", C:C, "Fort Myer, Virginia")</f>
        <v>1</v>
      </c>
    </row>
    <row r="598" spans="1:26" x14ac:dyDescent="0.2">
      <c r="A598">
        <v>15636</v>
      </c>
      <c r="D598" t="s">
        <v>347</v>
      </c>
      <c r="F598" t="s">
        <v>1339</v>
      </c>
      <c r="G598" t="s">
        <v>2485</v>
      </c>
      <c r="H598" t="s">
        <v>2484</v>
      </c>
      <c r="I598">
        <v>17</v>
      </c>
      <c r="J598">
        <v>17</v>
      </c>
      <c r="K598">
        <v>0</v>
      </c>
      <c r="M598">
        <f>SUM(B598,C598)</f>
        <v>0</v>
      </c>
      <c r="N598" t="str">
        <f t="shared" si="18"/>
        <v>No</v>
      </c>
      <c r="O598">
        <f>COUNTIF(C:C,"&lt;0")</f>
        <v>0</v>
      </c>
      <c r="P598" t="e">
        <f>SUMIF(#REF!,"&gt;"&amp;AVERAGE(#REF!))</f>
        <v>#REF!</v>
      </c>
      <c r="Q598">
        <f t="shared" si="19"/>
        <v>27.565026697177728</v>
      </c>
      <c r="R598" t="str">
        <f>CONCATENATE("ID-",A598,"-",E598)</f>
        <v>ID-15636-</v>
      </c>
      <c r="S598">
        <f>INDEX(B:B,MATCH(A598,A:A,0))</f>
        <v>0</v>
      </c>
      <c r="T598" t="str">
        <f>IF(OR(B598&gt;0,C598&gt;0),"Acceptable","Check")</f>
        <v>Check</v>
      </c>
      <c r="U598">
        <f>COUNTIF(D:D, "Military - U.S. Army")</f>
        <v>23</v>
      </c>
      <c r="V598">
        <f>AVERAGEIF(C:C,"Fort Myer, Virginia", I:I)</f>
        <v>2</v>
      </c>
      <c r="W598">
        <v>2</v>
      </c>
      <c r="X598" t="str">
        <f>IFERROR(VLOOKUP("FlightNumber", A:D, 4, FALSE), "Flight Not Found")</f>
        <v>Flight Not Found</v>
      </c>
      <c r="Y598" t="str" cm="1">
        <f t="array" ref="Y598">IF(AND(B:B &gt; TIME(6, 0, 0), B:B &lt;= TIME(18, 0, 0)), "Day", "Night")</f>
        <v>Night</v>
      </c>
      <c r="Z598">
        <f>COUNTIFS(D:D, "Military - U.S. Army", C:C, "Fort Myer, Virginia")</f>
        <v>1</v>
      </c>
    </row>
    <row r="599" spans="1:26" x14ac:dyDescent="0.2">
      <c r="A599">
        <v>15637</v>
      </c>
      <c r="B599" t="s">
        <v>2486</v>
      </c>
      <c r="C599" t="s">
        <v>2487</v>
      </c>
      <c r="D599" t="s">
        <v>2488</v>
      </c>
      <c r="E599" t="s">
        <v>2490</v>
      </c>
      <c r="F599" t="s">
        <v>2491</v>
      </c>
      <c r="G599" t="s">
        <v>2492</v>
      </c>
      <c r="H599" t="s">
        <v>2493</v>
      </c>
      <c r="I599">
        <v>13</v>
      </c>
      <c r="J599">
        <v>12</v>
      </c>
      <c r="K599">
        <v>0</v>
      </c>
      <c r="L599" t="s">
        <v>2494</v>
      </c>
      <c r="M599">
        <f>SUM(B599,C599)</f>
        <v>0</v>
      </c>
      <c r="N599" t="str">
        <f t="shared" si="18"/>
        <v>No</v>
      </c>
      <c r="O599">
        <f>COUNTIF(C:C,"&lt;0")</f>
        <v>0</v>
      </c>
      <c r="P599" t="e">
        <f>SUMIF(#REF!,"&gt;"&amp;AVERAGE(#REF!))</f>
        <v>#REF!</v>
      </c>
      <c r="Q599">
        <f t="shared" si="19"/>
        <v>27.565026697177728</v>
      </c>
      <c r="R599" t="str">
        <f>CONCATENATE("ID-",A599,"-",E599)</f>
        <v>ID-15637-Palm Springs - New York City</v>
      </c>
      <c r="S599" t="str">
        <f>INDEX(B:B,MATCH(A599,A:A,0))</f>
        <v>17:15</v>
      </c>
      <c r="T599" t="str">
        <f>IF(OR(B599&gt;0,C599&gt;0),"Acceptable","Check")</f>
        <v>Acceptable</v>
      </c>
      <c r="U599">
        <f>COUNTIF(D:D, "Military - U.S. Army")</f>
        <v>23</v>
      </c>
      <c r="V599">
        <f>AVERAGEIF(C:C,"Fort Myer, Virginia", I:I)</f>
        <v>2</v>
      </c>
      <c r="W599">
        <v>6</v>
      </c>
      <c r="X599" t="str">
        <f>IFERROR(VLOOKUP("FlightNumber", A:D, 4, FALSE), "Flight Not Found")</f>
        <v>Flight Not Found</v>
      </c>
      <c r="Y599" t="str" cm="1">
        <f t="array" ref="Y599">IF(AND(B:B &gt; TIME(6, 0, 0), B:B &lt;= TIME(18, 0, 0)), "Day", "Night")</f>
        <v>Night</v>
      </c>
      <c r="Z599">
        <f>COUNTIFS(D:D, "Military - U.S. Army", C:C, "Fort Myer, Virginia")</f>
        <v>1</v>
      </c>
    </row>
    <row r="600" spans="1:26" x14ac:dyDescent="0.2">
      <c r="A600">
        <v>15644</v>
      </c>
      <c r="C600" t="s">
        <v>2495</v>
      </c>
      <c r="D600" t="s">
        <v>2331</v>
      </c>
      <c r="F600" t="s">
        <v>2496</v>
      </c>
      <c r="G600" t="s">
        <v>2497</v>
      </c>
      <c r="I600">
        <v>10</v>
      </c>
      <c r="J600">
        <v>10</v>
      </c>
      <c r="K600">
        <v>0</v>
      </c>
      <c r="M600">
        <f>SUM(B600,C600)</f>
        <v>0</v>
      </c>
      <c r="N600" t="str">
        <f t="shared" si="18"/>
        <v>No</v>
      </c>
      <c r="O600">
        <f>COUNTIF(C:C,"&lt;0")</f>
        <v>0</v>
      </c>
      <c r="P600" t="e">
        <f>SUMIF(#REF!,"&gt;"&amp;AVERAGE(#REF!))</f>
        <v>#REF!</v>
      </c>
      <c r="Q600">
        <f t="shared" si="19"/>
        <v>27.565026697177728</v>
      </c>
      <c r="R600" t="str">
        <f>CONCATENATE("ID-",A600,"-",E600)</f>
        <v>ID-15644-</v>
      </c>
      <c r="S600">
        <f>INDEX(B:B,MATCH(A600,A:A,0))</f>
        <v>0</v>
      </c>
      <c r="T600" t="str">
        <f>IF(OR(B600&gt;0,C600&gt;0),"Acceptable","Check")</f>
        <v>Acceptable</v>
      </c>
      <c r="U600">
        <f>COUNTIF(D:D, "Military - U.S. Army")</f>
        <v>23</v>
      </c>
      <c r="V600">
        <f>AVERAGEIF(C:C,"Fort Myer, Virginia", I:I)</f>
        <v>2</v>
      </c>
      <c r="W600">
        <v>1</v>
      </c>
      <c r="X600" t="str">
        <f>IFERROR(VLOOKUP("FlightNumber", A:D, 4, FALSE), "Flight Not Found")</f>
        <v>Flight Not Found</v>
      </c>
      <c r="Y600" t="str" cm="1">
        <f t="array" ref="Y600">IF(AND(B:B &gt; TIME(6, 0, 0), B:B &lt;= TIME(18, 0, 0)), "Day", "Night")</f>
        <v>Night</v>
      </c>
      <c r="Z600">
        <f>COUNTIFS(D:D, "Military - U.S. Army", C:C, "Fort Myer, Virginia")</f>
        <v>1</v>
      </c>
    </row>
    <row r="601" spans="1:26" x14ac:dyDescent="0.2">
      <c r="A601">
        <v>15690</v>
      </c>
      <c r="B601" t="s">
        <v>2498</v>
      </c>
      <c r="C601" t="s">
        <v>2499</v>
      </c>
      <c r="D601" t="s">
        <v>2500</v>
      </c>
      <c r="E601" t="s">
        <v>2502</v>
      </c>
      <c r="F601" t="s">
        <v>1716</v>
      </c>
      <c r="G601" t="s">
        <v>2503</v>
      </c>
      <c r="H601" t="s">
        <v>2504</v>
      </c>
      <c r="I601">
        <v>19</v>
      </c>
      <c r="J601">
        <v>17</v>
      </c>
      <c r="K601">
        <v>0</v>
      </c>
      <c r="L601" t="s">
        <v>2505</v>
      </c>
      <c r="M601">
        <f>SUM(B601,C601)</f>
        <v>0</v>
      </c>
      <c r="N601" t="str">
        <f t="shared" si="18"/>
        <v>No</v>
      </c>
      <c r="O601">
        <f>COUNTIF(C:C,"&lt;0")</f>
        <v>0</v>
      </c>
      <c r="P601" t="e">
        <f>SUMIF(#REF!,"&gt;"&amp;AVERAGE(#REF!))</f>
        <v>#REF!</v>
      </c>
      <c r="Q601">
        <f t="shared" si="19"/>
        <v>27.565026697177728</v>
      </c>
      <c r="R601" t="str">
        <f>CONCATENATE("ID-",A601,"-",E601)</f>
        <v>ID-15690-Salt Lake - Las Vegas - Burbank</v>
      </c>
      <c r="S601" t="str">
        <f>INDEX(B:B,MATCH(A601,A:A,0))</f>
        <v>01:22</v>
      </c>
      <c r="T601" t="str">
        <f>IF(OR(B601&gt;0,C601&gt;0),"Acceptable","Check")</f>
        <v>Acceptable</v>
      </c>
      <c r="U601">
        <f>COUNTIF(D:D, "Military - U.S. Army")</f>
        <v>23</v>
      </c>
      <c r="V601">
        <f>AVERAGEIF(C:C,"Fort Myer, Virginia", I:I)</f>
        <v>2</v>
      </c>
      <c r="W601">
        <v>2</v>
      </c>
      <c r="X601" t="str">
        <f>IFERROR(VLOOKUP("FlightNumber", A:D, 4, FALSE), "Flight Not Found")</f>
        <v>Flight Not Found</v>
      </c>
      <c r="Y601" t="str" cm="1">
        <f t="array" ref="Y601">IF(AND(B:B &gt; TIME(6, 0, 0), B:B &lt;= TIME(18, 0, 0)), "Day", "Night")</f>
        <v>Night</v>
      </c>
      <c r="Z601">
        <f>COUNTIFS(D:D, "Military - U.S. Army", C:C, "Fort Myer, Virginia")</f>
        <v>1</v>
      </c>
    </row>
    <row r="602" spans="1:26" x14ac:dyDescent="0.2">
      <c r="A602">
        <v>15694</v>
      </c>
      <c r="C602" t="s">
        <v>2506</v>
      </c>
      <c r="D602" t="s">
        <v>2507</v>
      </c>
      <c r="F602" t="s">
        <v>1339</v>
      </c>
      <c r="G602" t="s">
        <v>2508</v>
      </c>
      <c r="H602" t="s">
        <v>2509</v>
      </c>
      <c r="I602">
        <v>16</v>
      </c>
      <c r="J602">
        <v>2</v>
      </c>
      <c r="K602">
        <v>0</v>
      </c>
      <c r="M602">
        <f>SUM(B602,C602)</f>
        <v>0</v>
      </c>
      <c r="N602" t="str">
        <f t="shared" si="18"/>
        <v>No</v>
      </c>
      <c r="O602">
        <f>COUNTIF(C:C,"&lt;0")</f>
        <v>0</v>
      </c>
      <c r="P602" t="e">
        <f>SUMIF(#REF!,"&gt;"&amp;AVERAGE(#REF!))</f>
        <v>#REF!</v>
      </c>
      <c r="Q602">
        <f t="shared" si="19"/>
        <v>27.565026697177728</v>
      </c>
      <c r="R602" t="str">
        <f>CONCATENATE("ID-",A602,"-",E602)</f>
        <v>ID-15694-</v>
      </c>
      <c r="S602">
        <f>INDEX(B:B,MATCH(A602,A:A,0))</f>
        <v>0</v>
      </c>
      <c r="T602" t="str">
        <f>IF(OR(B602&gt;0,C602&gt;0),"Acceptable","Check")</f>
        <v>Acceptable</v>
      </c>
      <c r="U602">
        <f>COUNTIF(D:D, "Military - U.S. Army")</f>
        <v>23</v>
      </c>
      <c r="V602">
        <f>AVERAGEIF(C:C,"Fort Myer, Virginia", I:I)</f>
        <v>2</v>
      </c>
      <c r="W602">
        <v>1</v>
      </c>
      <c r="X602" t="str">
        <f>IFERROR(VLOOKUP("FlightNumber", A:D, 4, FALSE), "Flight Not Found")</f>
        <v>Flight Not Found</v>
      </c>
      <c r="Y602" t="str" cm="1">
        <f t="array" ref="Y602">IF(AND(B:B &gt; TIME(6, 0, 0), B:B &lt;= TIME(18, 0, 0)), "Day", "Night")</f>
        <v>Night</v>
      </c>
      <c r="Z602">
        <f>COUNTIFS(D:D, "Military - U.S. Army", C:C, "Fort Myer, Virginia")</f>
        <v>1</v>
      </c>
    </row>
    <row r="603" spans="1:26" x14ac:dyDescent="0.2">
      <c r="A603">
        <v>15715</v>
      </c>
      <c r="C603" t="s">
        <v>2510</v>
      </c>
      <c r="D603" t="s">
        <v>2212</v>
      </c>
      <c r="F603" t="s">
        <v>2511</v>
      </c>
      <c r="G603" t="s">
        <v>2512</v>
      </c>
      <c r="H603" t="s">
        <v>2513</v>
      </c>
      <c r="I603">
        <v>13</v>
      </c>
      <c r="J603">
        <v>13</v>
      </c>
      <c r="K603">
        <v>0</v>
      </c>
      <c r="M603">
        <f>SUM(B603,C603)</f>
        <v>0</v>
      </c>
      <c r="N603" t="str">
        <f t="shared" si="18"/>
        <v>No</v>
      </c>
      <c r="O603">
        <f>COUNTIF(C:C,"&lt;0")</f>
        <v>0</v>
      </c>
      <c r="P603" t="e">
        <f>SUMIF(#REF!,"&gt;"&amp;AVERAGE(#REF!))</f>
        <v>#REF!</v>
      </c>
      <c r="Q603">
        <f t="shared" si="19"/>
        <v>27.565026697177728</v>
      </c>
      <c r="R603" t="str">
        <f>CONCATENATE("ID-",A603,"-",E603)</f>
        <v>ID-15715-</v>
      </c>
      <c r="S603">
        <f>INDEX(B:B,MATCH(A603,A:A,0))</f>
        <v>0</v>
      </c>
      <c r="T603" t="str">
        <f>IF(OR(B603&gt;0,C603&gt;0),"Acceptable","Check")</f>
        <v>Acceptable</v>
      </c>
      <c r="U603">
        <f>COUNTIF(D:D, "Military - U.S. Army")</f>
        <v>23</v>
      </c>
      <c r="V603">
        <f>AVERAGEIF(C:C,"Fort Myer, Virginia", I:I)</f>
        <v>2</v>
      </c>
      <c r="W603">
        <v>1</v>
      </c>
      <c r="X603" t="str">
        <f>IFERROR(VLOOKUP("FlightNumber", A:D, 4, FALSE), "Flight Not Found")</f>
        <v>Flight Not Found</v>
      </c>
      <c r="Y603" t="str" cm="1">
        <f t="array" ref="Y603">IF(AND(B:B &gt; TIME(6, 0, 0), B:B &lt;= TIME(18, 0, 0)), "Day", "Night")</f>
        <v>Night</v>
      </c>
      <c r="Z603">
        <f>COUNTIFS(D:D, "Military - U.S. Army", C:C, "Fort Myer, Virginia")</f>
        <v>1</v>
      </c>
    </row>
    <row r="604" spans="1:26" x14ac:dyDescent="0.2">
      <c r="A604">
        <v>15721</v>
      </c>
      <c r="C604" t="s">
        <v>2514</v>
      </c>
      <c r="D604" t="s">
        <v>2438</v>
      </c>
      <c r="F604" t="s">
        <v>2515</v>
      </c>
      <c r="G604" t="s">
        <v>2516</v>
      </c>
      <c r="I604">
        <v>35</v>
      </c>
      <c r="J604">
        <v>35</v>
      </c>
      <c r="K604">
        <v>0</v>
      </c>
      <c r="L604" t="s">
        <v>2517</v>
      </c>
      <c r="M604">
        <f>SUM(B604,C604)</f>
        <v>0</v>
      </c>
      <c r="N604" t="str">
        <f t="shared" si="18"/>
        <v>No</v>
      </c>
      <c r="O604">
        <f>COUNTIF(C:C,"&lt;0")</f>
        <v>0</v>
      </c>
      <c r="P604" t="e">
        <f>SUMIF(#REF!,"&gt;"&amp;AVERAGE(#REF!))</f>
        <v>#REF!</v>
      </c>
      <c r="Q604">
        <f t="shared" si="19"/>
        <v>27.565026697177728</v>
      </c>
      <c r="R604" t="str">
        <f>CONCATENATE("ID-",A604,"-",E604)</f>
        <v>ID-15721-</v>
      </c>
      <c r="S604">
        <f>INDEX(B:B,MATCH(A604,A:A,0))</f>
        <v>0</v>
      </c>
      <c r="T604" t="str">
        <f>IF(OR(B604&gt;0,C604&gt;0),"Acceptable","Check")</f>
        <v>Acceptable</v>
      </c>
      <c r="U604">
        <f>COUNTIF(D:D, "Military - U.S. Army")</f>
        <v>23</v>
      </c>
      <c r="V604">
        <f>AVERAGEIF(C:C,"Fort Myer, Virginia", I:I)</f>
        <v>2</v>
      </c>
      <c r="W604">
        <v>1</v>
      </c>
      <c r="X604" t="str">
        <f>IFERROR(VLOOKUP("FlightNumber", A:D, 4, FALSE), "Flight Not Found")</f>
        <v>Flight Not Found</v>
      </c>
      <c r="Y604" t="str" cm="1">
        <f t="array" ref="Y604">IF(AND(B:B &gt; TIME(6, 0, 0), B:B &lt;= TIME(18, 0, 0)), "Day", "Night")</f>
        <v>Night</v>
      </c>
      <c r="Z604">
        <f>COUNTIFS(D:D, "Military - U.S. Army", C:C, "Fort Myer, Virginia")</f>
        <v>1</v>
      </c>
    </row>
    <row r="605" spans="1:26" x14ac:dyDescent="0.2">
      <c r="A605">
        <v>15724</v>
      </c>
      <c r="B605" t="s">
        <v>1451</v>
      </c>
      <c r="C605" t="s">
        <v>2518</v>
      </c>
      <c r="D605" t="s">
        <v>2438</v>
      </c>
      <c r="E605" t="s">
        <v>2519</v>
      </c>
      <c r="F605" t="s">
        <v>2520</v>
      </c>
      <c r="G605" t="s">
        <v>2521</v>
      </c>
      <c r="I605">
        <v>26</v>
      </c>
      <c r="J605">
        <v>26</v>
      </c>
      <c r="K605">
        <v>0</v>
      </c>
      <c r="L605" t="s">
        <v>2522</v>
      </c>
      <c r="M605">
        <f>SUM(B605,C605)</f>
        <v>0</v>
      </c>
      <c r="N605" t="str">
        <f t="shared" si="18"/>
        <v>No</v>
      </c>
      <c r="O605">
        <f>COUNTIF(C:C,"&lt;0")</f>
        <v>0</v>
      </c>
      <c r="P605" t="e">
        <f>SUMIF(#REF!,"&gt;"&amp;AVERAGE(#REF!))</f>
        <v>#REF!</v>
      </c>
      <c r="Q605">
        <f t="shared" si="19"/>
        <v>27.565026697177728</v>
      </c>
      <c r="R605" t="str">
        <f>CONCATENATE("ID-",A605,"-",E605)</f>
        <v>ID-15724-Accra, Ghana - Natal, Brazil</v>
      </c>
      <c r="S605" t="str">
        <f>INDEX(B:B,MATCH(A605,A:A,0))</f>
        <v>23:00</v>
      </c>
      <c r="T605" t="str">
        <f>IF(OR(B605&gt;0,C605&gt;0),"Acceptable","Check")</f>
        <v>Acceptable</v>
      </c>
      <c r="U605">
        <f>COUNTIF(D:D, "Military - U.S. Army")</f>
        <v>23</v>
      </c>
      <c r="V605">
        <f>AVERAGEIF(C:C,"Fort Myer, Virginia", I:I)</f>
        <v>2</v>
      </c>
      <c r="W605">
        <v>2</v>
      </c>
      <c r="X605" t="str">
        <f>IFERROR(VLOOKUP("FlightNumber", A:D, 4, FALSE), "Flight Not Found")</f>
        <v>Flight Not Found</v>
      </c>
      <c r="Y605" t="str" cm="1">
        <f t="array" ref="Y605">IF(AND(B:B &gt; TIME(6, 0, 0), B:B &lt;= TIME(18, 0, 0)), "Day", "Night")</f>
        <v>Night</v>
      </c>
      <c r="Z605">
        <f>COUNTIFS(D:D, "Military - U.S. Army", C:C, "Fort Myer, Virginia")</f>
        <v>1</v>
      </c>
    </row>
    <row r="606" spans="1:26" x14ac:dyDescent="0.2">
      <c r="A606">
        <v>15727</v>
      </c>
      <c r="B606" t="s">
        <v>1310</v>
      </c>
      <c r="C606" t="s">
        <v>2523</v>
      </c>
      <c r="D606" t="s">
        <v>1856</v>
      </c>
      <c r="E606" t="s">
        <v>2524</v>
      </c>
      <c r="F606" t="s">
        <v>1979</v>
      </c>
      <c r="G606" t="s">
        <v>2525</v>
      </c>
      <c r="H606" t="s">
        <v>2526</v>
      </c>
      <c r="I606">
        <v>19</v>
      </c>
      <c r="J606">
        <v>19</v>
      </c>
      <c r="K606">
        <v>0</v>
      </c>
      <c r="L606" t="s">
        <v>2527</v>
      </c>
      <c r="M606">
        <f>SUM(B606,C606)</f>
        <v>0</v>
      </c>
      <c r="N606" t="str">
        <f t="shared" si="18"/>
        <v>No</v>
      </c>
      <c r="O606">
        <f>COUNTIF(C:C,"&lt;0")</f>
        <v>0</v>
      </c>
      <c r="P606" t="e">
        <f>SUMIF(#REF!,"&gt;"&amp;AVERAGE(#REF!))</f>
        <v>#REF!</v>
      </c>
      <c r="Q606">
        <f t="shared" si="19"/>
        <v>27.565026697177728</v>
      </c>
      <c r="R606" t="str">
        <f>CONCATENATE("ID-",A606,"-",E606)</f>
        <v>ID-15727-Hawaii - San Francisco</v>
      </c>
      <c r="S606" t="str">
        <f>INDEX(B:B,MATCH(A606,A:A,0))</f>
        <v>07:30</v>
      </c>
      <c r="T606" t="str">
        <f>IF(OR(B606&gt;0,C606&gt;0),"Acceptable","Check")</f>
        <v>Acceptable</v>
      </c>
      <c r="U606">
        <f>COUNTIF(D:D, "Military - U.S. Army")</f>
        <v>23</v>
      </c>
      <c r="V606">
        <f>AVERAGEIF(C:C,"Fort Myer, Virginia", I:I)</f>
        <v>2</v>
      </c>
      <c r="W606">
        <v>11</v>
      </c>
      <c r="X606" t="str">
        <f>IFERROR(VLOOKUP("FlightNumber", A:D, 4, FALSE), "Flight Not Found")</f>
        <v>Flight Not Found</v>
      </c>
      <c r="Y606" t="str" cm="1">
        <f t="array" ref="Y606">IF(AND(B:B &gt; TIME(6, 0, 0), B:B &lt;= TIME(18, 0, 0)), "Day", "Night")</f>
        <v>Night</v>
      </c>
      <c r="Z606">
        <f>COUNTIFS(D:D, "Military - U.S. Army", C:C, "Fort Myer, Virginia")</f>
        <v>1</v>
      </c>
    </row>
    <row r="607" spans="1:26" x14ac:dyDescent="0.2">
      <c r="A607">
        <v>15728</v>
      </c>
      <c r="B607" t="s">
        <v>2528</v>
      </c>
      <c r="C607" t="s">
        <v>2529</v>
      </c>
      <c r="D607" t="s">
        <v>1217</v>
      </c>
      <c r="E607" t="s">
        <v>2530</v>
      </c>
      <c r="F607" t="s">
        <v>1716</v>
      </c>
      <c r="G607" t="s">
        <v>2531</v>
      </c>
      <c r="H607" t="s">
        <v>2532</v>
      </c>
      <c r="I607">
        <v>15</v>
      </c>
      <c r="J607">
        <v>14</v>
      </c>
      <c r="K607">
        <v>0</v>
      </c>
      <c r="L607" t="s">
        <v>2533</v>
      </c>
      <c r="M607">
        <f>SUM(B607,C607)</f>
        <v>0</v>
      </c>
      <c r="N607" t="str">
        <f t="shared" si="18"/>
        <v>No</v>
      </c>
      <c r="O607">
        <f>COUNTIF(C:C,"&lt;0")</f>
        <v>0</v>
      </c>
      <c r="P607" t="e">
        <f>SUMIF(#REF!,"&gt;"&amp;AVERAGE(#REF!))</f>
        <v>#REF!</v>
      </c>
      <c r="Q607">
        <f t="shared" si="19"/>
        <v>27.565026697177728</v>
      </c>
      <c r="R607" t="str">
        <f>CONCATENATE("ID-",A607,"-",E607)</f>
        <v>ID-15728-Santiago, Chili - Arequipa, Peru - Lima, Peru</v>
      </c>
      <c r="S607" t="str">
        <f>INDEX(B:B,MATCH(A607,A:A,0))</f>
        <v>15:15</v>
      </c>
      <c r="T607" t="str">
        <f>IF(OR(B607&gt;0,C607&gt;0),"Acceptable","Check")</f>
        <v>Acceptable</v>
      </c>
      <c r="U607">
        <f>COUNTIF(D:D, "Military - U.S. Army")</f>
        <v>23</v>
      </c>
      <c r="V607">
        <f>AVERAGEIF(C:C,"Fort Myer, Virginia", I:I)</f>
        <v>2</v>
      </c>
      <c r="W607">
        <v>1</v>
      </c>
      <c r="X607" t="str">
        <f>IFERROR(VLOOKUP("FlightNumber", A:D, 4, FALSE), "Flight Not Found")</f>
        <v>Flight Not Found</v>
      </c>
      <c r="Y607" t="str" cm="1">
        <f t="array" ref="Y607">IF(AND(B:B &gt; TIME(6, 0, 0), B:B &lt;= TIME(18, 0, 0)), "Day", "Night")</f>
        <v>Night</v>
      </c>
      <c r="Z607">
        <f>COUNTIFS(D:D, "Military - U.S. Army", C:C, "Fort Myer, Virginia")</f>
        <v>1</v>
      </c>
    </row>
    <row r="608" spans="1:26" x14ac:dyDescent="0.2">
      <c r="A608">
        <v>15746</v>
      </c>
      <c r="C608" t="s">
        <v>2534</v>
      </c>
      <c r="D608" t="s">
        <v>2212</v>
      </c>
      <c r="F608" t="s">
        <v>2535</v>
      </c>
      <c r="G608" t="s">
        <v>2536</v>
      </c>
      <c r="I608">
        <v>21</v>
      </c>
      <c r="J608">
        <v>19</v>
      </c>
      <c r="K608">
        <v>0</v>
      </c>
      <c r="L608" t="s">
        <v>2537</v>
      </c>
      <c r="M608">
        <f>SUM(B608,C608)</f>
        <v>0</v>
      </c>
      <c r="N608" t="str">
        <f t="shared" si="18"/>
        <v>No</v>
      </c>
      <c r="O608">
        <f>COUNTIF(C:C,"&lt;0")</f>
        <v>0</v>
      </c>
      <c r="P608" t="e">
        <f>SUMIF(#REF!,"&gt;"&amp;AVERAGE(#REF!))</f>
        <v>#REF!</v>
      </c>
      <c r="Q608">
        <f t="shared" si="19"/>
        <v>27.565026697177728</v>
      </c>
      <c r="R608" t="str">
        <f>CONCATENATE("ID-",A608,"-",E608)</f>
        <v>ID-15746-</v>
      </c>
      <c r="S608">
        <f>INDEX(B:B,MATCH(A608,A:A,0))</f>
        <v>0</v>
      </c>
      <c r="T608" t="str">
        <f>IF(OR(B608&gt;0,C608&gt;0),"Acceptable","Check")</f>
        <v>Acceptable</v>
      </c>
      <c r="U608">
        <f>COUNTIF(D:D, "Military - U.S. Army")</f>
        <v>23</v>
      </c>
      <c r="V608">
        <f>AVERAGEIF(C:C,"Fort Myer, Virginia", I:I)</f>
        <v>2</v>
      </c>
      <c r="W608">
        <v>3</v>
      </c>
      <c r="X608" t="str">
        <f>IFERROR(VLOOKUP("FlightNumber", A:D, 4, FALSE), "Flight Not Found")</f>
        <v>Flight Not Found</v>
      </c>
      <c r="Y608" t="str" cm="1">
        <f t="array" ref="Y608">IF(AND(B:B &gt; TIME(6, 0, 0), B:B &lt;= TIME(18, 0, 0)), "Day", "Night")</f>
        <v>Night</v>
      </c>
      <c r="Z608">
        <f>COUNTIFS(D:D, "Military - U.S. Army", C:C, "Fort Myer, Virginia")</f>
        <v>1</v>
      </c>
    </row>
    <row r="609" spans="1:26" x14ac:dyDescent="0.2">
      <c r="A609">
        <v>15755</v>
      </c>
      <c r="B609" t="s">
        <v>1109</v>
      </c>
      <c r="C609" t="s">
        <v>2538</v>
      </c>
      <c r="D609" t="s">
        <v>2539</v>
      </c>
      <c r="E609" t="s">
        <v>30</v>
      </c>
      <c r="F609" t="s">
        <v>2540</v>
      </c>
      <c r="G609" t="s">
        <v>2541</v>
      </c>
      <c r="I609">
        <v>10</v>
      </c>
      <c r="J609">
        <v>10</v>
      </c>
      <c r="K609">
        <v>20</v>
      </c>
      <c r="L609" t="s">
        <v>2542</v>
      </c>
      <c r="M609">
        <f>SUM(B609,C609)</f>
        <v>0</v>
      </c>
      <c r="N609" t="str">
        <f t="shared" si="18"/>
        <v>No</v>
      </c>
      <c r="O609">
        <f>COUNTIF(C:C,"&lt;0")</f>
        <v>0</v>
      </c>
      <c r="P609" t="e">
        <f>SUMIF(#REF!,"&gt;"&amp;AVERAGE(#REF!))</f>
        <v>#REF!</v>
      </c>
      <c r="Q609">
        <f t="shared" si="19"/>
        <v>27.565026697177728</v>
      </c>
      <c r="R609" t="str">
        <f>CONCATENATE("ID-",A609,"-",E609)</f>
        <v>ID-15755-Test flight</v>
      </c>
      <c r="S609" t="str">
        <f>INDEX(B:B,MATCH(A609,A:A,0))</f>
        <v>12:30</v>
      </c>
      <c r="T609" t="str">
        <f>IF(OR(B609&gt;0,C609&gt;0),"Acceptable","Check")</f>
        <v>Acceptable</v>
      </c>
      <c r="U609">
        <f>COUNTIF(D:D, "Military - U.S. Army")</f>
        <v>23</v>
      </c>
      <c r="V609">
        <f>AVERAGEIF(C:C,"Fort Myer, Virginia", I:I)</f>
        <v>2</v>
      </c>
      <c r="W609">
        <v>1</v>
      </c>
      <c r="X609" t="str">
        <f>IFERROR(VLOOKUP("FlightNumber", A:D, 4, FALSE), "Flight Not Found")</f>
        <v>Flight Not Found</v>
      </c>
      <c r="Y609" t="str" cm="1">
        <f t="array" ref="Y609">IF(AND(B:B &gt; TIME(6, 0, 0), B:B &lt;= TIME(18, 0, 0)), "Day", "Night")</f>
        <v>Night</v>
      </c>
      <c r="Z609">
        <f>COUNTIFS(D:D, "Military - U.S. Army", C:C, "Fort Myer, Virginia")</f>
        <v>1</v>
      </c>
    </row>
    <row r="610" spans="1:26" x14ac:dyDescent="0.2">
      <c r="A610">
        <v>15759</v>
      </c>
      <c r="B610" t="s">
        <v>2543</v>
      </c>
      <c r="C610" t="s">
        <v>2544</v>
      </c>
      <c r="D610" t="s">
        <v>1856</v>
      </c>
      <c r="E610" t="s">
        <v>2545</v>
      </c>
      <c r="F610" t="s">
        <v>2546</v>
      </c>
      <c r="G610" t="s">
        <v>2547</v>
      </c>
      <c r="H610" t="s">
        <v>2548</v>
      </c>
      <c r="I610">
        <v>39</v>
      </c>
      <c r="J610">
        <v>25</v>
      </c>
      <c r="K610">
        <v>0</v>
      </c>
      <c r="L610" t="s">
        <v>2549</v>
      </c>
      <c r="M610">
        <f>SUM(B610,C610)</f>
        <v>0</v>
      </c>
      <c r="N610" t="str">
        <f t="shared" si="18"/>
        <v>No</v>
      </c>
      <c r="O610">
        <f>COUNTIF(C:C,"&lt;0")</f>
        <v>0</v>
      </c>
      <c r="P610" t="e">
        <f>SUMIF(#REF!,"&gt;"&amp;AVERAGE(#REF!))</f>
        <v>#REF!</v>
      </c>
      <c r="Q610">
        <f t="shared" si="19"/>
        <v>27.565026697177728</v>
      </c>
      <c r="R610" t="str">
        <f>CONCATENATE("ID-",A610,"-",E610)</f>
        <v>ID-15759-New York City - Lisbon</v>
      </c>
      <c r="S610" t="str">
        <f>INDEX(B:B,MATCH(A610,A:A,0))</f>
        <v>06:47</v>
      </c>
      <c r="T610" t="str">
        <f>IF(OR(B610&gt;0,C610&gt;0),"Acceptable","Check")</f>
        <v>Acceptable</v>
      </c>
      <c r="U610">
        <f>COUNTIF(D:D, "Military - U.S. Army")</f>
        <v>23</v>
      </c>
      <c r="V610">
        <f>AVERAGEIF(C:C,"Fort Myer, Virginia", I:I)</f>
        <v>2</v>
      </c>
      <c r="W610">
        <v>1</v>
      </c>
      <c r="X610" t="str">
        <f>IFERROR(VLOOKUP("FlightNumber", A:D, 4, FALSE), "Flight Not Found")</f>
        <v>Flight Not Found</v>
      </c>
      <c r="Y610" t="str" cm="1">
        <f t="array" ref="Y610">IF(AND(B:B &gt; TIME(6, 0, 0), B:B &lt;= TIME(18, 0, 0)), "Day", "Night")</f>
        <v>Night</v>
      </c>
      <c r="Z610">
        <f>COUNTIFS(D:D, "Military - U.S. Army", C:C, "Fort Myer, Virginia")</f>
        <v>1</v>
      </c>
    </row>
    <row r="611" spans="1:26" x14ac:dyDescent="0.2">
      <c r="A611">
        <v>15776</v>
      </c>
      <c r="C611" t="s">
        <v>2550</v>
      </c>
      <c r="D611" t="s">
        <v>821</v>
      </c>
      <c r="E611" t="s">
        <v>2551</v>
      </c>
      <c r="F611" t="s">
        <v>2552</v>
      </c>
      <c r="G611" t="s">
        <v>1262</v>
      </c>
      <c r="I611">
        <v>3</v>
      </c>
      <c r="J611">
        <v>3</v>
      </c>
      <c r="K611">
        <v>0</v>
      </c>
      <c r="L611" t="s">
        <v>2553</v>
      </c>
      <c r="M611">
        <f>SUM(B611,C611)</f>
        <v>0</v>
      </c>
      <c r="N611" t="str">
        <f t="shared" si="18"/>
        <v>No</v>
      </c>
      <c r="O611">
        <f>COUNTIF(C:C,"&lt;0")</f>
        <v>0</v>
      </c>
      <c r="P611" t="e">
        <f>SUMIF(#REF!,"&gt;"&amp;AVERAGE(#REF!))</f>
        <v>#REF!</v>
      </c>
      <c r="Q611">
        <f t="shared" si="19"/>
        <v>27.565026697177728</v>
      </c>
      <c r="R611" t="str">
        <f>CONCATENATE("ID-",A611,"-",E611)</f>
        <v>ID-15776-Kunming - Assam</v>
      </c>
      <c r="S611">
        <f>INDEX(B:B,MATCH(A611,A:A,0))</f>
        <v>0</v>
      </c>
      <c r="T611" t="str">
        <f>IF(OR(B611&gt;0,C611&gt;0),"Acceptable","Check")</f>
        <v>Acceptable</v>
      </c>
      <c r="U611">
        <f>COUNTIF(D:D, "Military - U.S. Army")</f>
        <v>23</v>
      </c>
      <c r="V611">
        <f>AVERAGEIF(C:C,"Fort Myer, Virginia", I:I)</f>
        <v>2</v>
      </c>
      <c r="W611">
        <v>1</v>
      </c>
      <c r="X611" t="str">
        <f>IFERROR(VLOOKUP("FlightNumber", A:D, 4, FALSE), "Flight Not Found")</f>
        <v>Flight Not Found</v>
      </c>
      <c r="Y611" t="str" cm="1">
        <f t="array" ref="Y611">IF(AND(B:B &gt; TIME(6, 0, 0), B:B &lt;= TIME(18, 0, 0)), "Day", "Night")</f>
        <v>Night</v>
      </c>
      <c r="Z611">
        <f>COUNTIFS(D:D, "Military - U.S. Army", C:C, "Fort Myer, Virginia")</f>
        <v>1</v>
      </c>
    </row>
    <row r="612" spans="1:26" x14ac:dyDescent="0.2">
      <c r="A612">
        <v>15778</v>
      </c>
      <c r="C612" t="s">
        <v>2554</v>
      </c>
      <c r="D612" t="s">
        <v>821</v>
      </c>
      <c r="E612" t="s">
        <v>2555</v>
      </c>
      <c r="F612" t="s">
        <v>2552</v>
      </c>
      <c r="G612" t="s">
        <v>126</v>
      </c>
      <c r="I612">
        <v>3</v>
      </c>
      <c r="J612">
        <v>3</v>
      </c>
      <c r="K612">
        <v>0</v>
      </c>
      <c r="L612" t="s">
        <v>2556</v>
      </c>
      <c r="M612">
        <f>SUM(B612,C612)</f>
        <v>0</v>
      </c>
      <c r="N612" t="str">
        <f t="shared" si="18"/>
        <v>No</v>
      </c>
      <c r="O612">
        <f>COUNTIF(C:C,"&lt;0")</f>
        <v>0</v>
      </c>
      <c r="P612" t="e">
        <f>SUMIF(#REF!,"&gt;"&amp;AVERAGE(#REF!))</f>
        <v>#REF!</v>
      </c>
      <c r="Q612">
        <f t="shared" si="19"/>
        <v>27.565026697177728</v>
      </c>
      <c r="R612" t="str">
        <f>CONCATENATE("ID-",A612,"-",E612)</f>
        <v>ID-15778-Kunming - Dinjan</v>
      </c>
      <c r="S612">
        <f>INDEX(B:B,MATCH(A612,A:A,0))</f>
        <v>0</v>
      </c>
      <c r="T612" t="str">
        <f>IF(OR(B612&gt;0,C612&gt;0),"Acceptable","Check")</f>
        <v>Acceptable</v>
      </c>
      <c r="U612">
        <f>COUNTIF(D:D, "Military - U.S. Army")</f>
        <v>23</v>
      </c>
      <c r="V612">
        <f>AVERAGEIF(C:C,"Fort Myer, Virginia", I:I)</f>
        <v>2</v>
      </c>
      <c r="W612">
        <v>1</v>
      </c>
      <c r="X612" t="str">
        <f>IFERROR(VLOOKUP("FlightNumber", A:D, 4, FALSE), "Flight Not Found")</f>
        <v>Flight Not Found</v>
      </c>
      <c r="Y612" t="str" cm="1">
        <f t="array" ref="Y612">IF(AND(B:B &gt; TIME(6, 0, 0), B:B &lt;= TIME(18, 0, 0)), "Day", "Night")</f>
        <v>Night</v>
      </c>
      <c r="Z612">
        <f>COUNTIFS(D:D, "Military - U.S. Army", C:C, "Fort Myer, Virginia")</f>
        <v>1</v>
      </c>
    </row>
    <row r="613" spans="1:26" x14ac:dyDescent="0.2">
      <c r="A613">
        <v>15792</v>
      </c>
      <c r="B613" t="s">
        <v>77</v>
      </c>
      <c r="C613" t="s">
        <v>2557</v>
      </c>
      <c r="D613" t="s">
        <v>179</v>
      </c>
      <c r="F613" t="s">
        <v>2558</v>
      </c>
      <c r="G613" t="s">
        <v>2559</v>
      </c>
      <c r="H613" t="s">
        <v>2560</v>
      </c>
      <c r="I613">
        <v>24</v>
      </c>
      <c r="J613">
        <v>24</v>
      </c>
      <c r="K613">
        <v>0</v>
      </c>
      <c r="L613" t="s">
        <v>2561</v>
      </c>
      <c r="M613">
        <f>SUM(B613,C613)</f>
        <v>0</v>
      </c>
      <c r="N613" t="str">
        <f t="shared" si="18"/>
        <v>No</v>
      </c>
      <c r="O613">
        <f>COUNTIF(C:C,"&lt;0")</f>
        <v>0</v>
      </c>
      <c r="P613" t="e">
        <f>SUMIF(#REF!,"&gt;"&amp;AVERAGE(#REF!))</f>
        <v>#REF!</v>
      </c>
      <c r="Q613">
        <f t="shared" si="19"/>
        <v>27.565026697177728</v>
      </c>
      <c r="R613" t="str">
        <f>CONCATENATE("ID-",A613,"-",E613)</f>
        <v>ID-15792-</v>
      </c>
      <c r="S613" t="str">
        <f>INDEX(B:B,MATCH(A613,A:A,0))</f>
        <v>05:15</v>
      </c>
      <c r="T613" t="str">
        <f>IF(OR(B613&gt;0,C613&gt;0),"Acceptable","Check")</f>
        <v>Acceptable</v>
      </c>
      <c r="U613">
        <f>COUNTIF(D:D, "Military - U.S. Army")</f>
        <v>23</v>
      </c>
      <c r="V613">
        <f>AVERAGEIF(C:C,"Fort Myer, Virginia", I:I)</f>
        <v>2</v>
      </c>
      <c r="W613">
        <v>1</v>
      </c>
      <c r="X613" t="str">
        <f>IFERROR(VLOOKUP("FlightNumber", A:D, 4, FALSE), "Flight Not Found")</f>
        <v>Flight Not Found</v>
      </c>
      <c r="Y613" t="str" cm="1">
        <f t="array" ref="Y613">IF(AND(B:B &gt; TIME(6, 0, 0), B:B &lt;= TIME(18, 0, 0)), "Day", "Night")</f>
        <v>Night</v>
      </c>
      <c r="Z613">
        <f>COUNTIFS(D:D, "Military - U.S. Army", C:C, "Fort Myer, Virginia")</f>
        <v>1</v>
      </c>
    </row>
    <row r="614" spans="1:26" x14ac:dyDescent="0.2">
      <c r="A614">
        <v>15818</v>
      </c>
      <c r="C614" t="s">
        <v>2562</v>
      </c>
      <c r="D614" t="s">
        <v>379</v>
      </c>
      <c r="F614" t="s">
        <v>2563</v>
      </c>
      <c r="G614" t="s">
        <v>2564</v>
      </c>
      <c r="H614" t="s">
        <v>2565</v>
      </c>
      <c r="I614">
        <v>13</v>
      </c>
      <c r="J614">
        <v>13</v>
      </c>
      <c r="K614">
        <v>0</v>
      </c>
      <c r="L614" t="s">
        <v>2566</v>
      </c>
      <c r="M614">
        <f>SUM(B614,C614)</f>
        <v>0</v>
      </c>
      <c r="N614" t="str">
        <f t="shared" si="18"/>
        <v>No</v>
      </c>
      <c r="O614">
        <f>COUNTIF(C:C,"&lt;0")</f>
        <v>0</v>
      </c>
      <c r="P614" t="e">
        <f>SUMIF(#REF!,"&gt;"&amp;AVERAGE(#REF!))</f>
        <v>#REF!</v>
      </c>
      <c r="Q614">
        <f t="shared" si="19"/>
        <v>27.565026697177728</v>
      </c>
      <c r="R614" t="str">
        <f>CONCATENATE("ID-",A614,"-",E614)</f>
        <v>ID-15818-</v>
      </c>
      <c r="S614">
        <f>INDEX(B:B,MATCH(A614,A:A,0))</f>
        <v>0</v>
      </c>
      <c r="T614" t="str">
        <f>IF(OR(B614&gt;0,C614&gt;0),"Acceptable","Check")</f>
        <v>Acceptable</v>
      </c>
      <c r="U614">
        <f>COUNTIF(D:D, "Military - U.S. Army")</f>
        <v>23</v>
      </c>
      <c r="V614">
        <f>AVERAGEIF(C:C,"Fort Myer, Virginia", I:I)</f>
        <v>2</v>
      </c>
      <c r="W614">
        <v>2</v>
      </c>
      <c r="X614" t="str">
        <f>IFERROR(VLOOKUP("FlightNumber", A:D, 4, FALSE), "Flight Not Found")</f>
        <v>Flight Not Found</v>
      </c>
      <c r="Y614" t="str" cm="1">
        <f t="array" ref="Y614">IF(AND(B:B &gt; TIME(6, 0, 0), B:B &lt;= TIME(18, 0, 0)), "Day", "Night")</f>
        <v>Night</v>
      </c>
      <c r="Z614">
        <f>COUNTIFS(D:D, "Military - U.S. Army", C:C, "Fort Myer, Virginia")</f>
        <v>1</v>
      </c>
    </row>
    <row r="615" spans="1:26" x14ac:dyDescent="0.2">
      <c r="A615">
        <v>15858</v>
      </c>
      <c r="B615" t="s">
        <v>2567</v>
      </c>
      <c r="C615" t="s">
        <v>2568</v>
      </c>
      <c r="D615" t="s">
        <v>2212</v>
      </c>
      <c r="E615" t="s">
        <v>2569</v>
      </c>
      <c r="F615" t="s">
        <v>1809</v>
      </c>
      <c r="G615" t="s">
        <v>2570</v>
      </c>
      <c r="H615" t="s">
        <v>2571</v>
      </c>
      <c r="I615">
        <v>17</v>
      </c>
      <c r="J615">
        <v>17</v>
      </c>
      <c r="K615">
        <v>0</v>
      </c>
      <c r="L615" t="s">
        <v>2572</v>
      </c>
      <c r="M615">
        <f>SUM(B615,C615)</f>
        <v>0</v>
      </c>
      <c r="N615" t="str">
        <f t="shared" si="18"/>
        <v>No</v>
      </c>
      <c r="O615">
        <f>COUNTIF(C:C,"&lt;0")</f>
        <v>0</v>
      </c>
      <c r="P615" t="e">
        <f>SUMIF(#REF!,"&gt;"&amp;AVERAGE(#REF!))</f>
        <v>#REF!</v>
      </c>
      <c r="Q615">
        <f t="shared" si="19"/>
        <v>27.565026697177728</v>
      </c>
      <c r="R615" t="str">
        <f>CONCATENATE("ID-",A615,"-",E615)</f>
        <v>ID-15858-Lisbon - London</v>
      </c>
      <c r="S615" t="str">
        <f>INDEX(B:B,MATCH(A615,A:A,0))</f>
        <v>11:00</v>
      </c>
      <c r="T615" t="str">
        <f>IF(OR(B615&gt;0,C615&gt;0),"Acceptable","Check")</f>
        <v>Acceptable</v>
      </c>
      <c r="U615">
        <f>COUNTIF(D:D, "Military - U.S. Army")</f>
        <v>23</v>
      </c>
      <c r="V615">
        <f>AVERAGEIF(C:C,"Fort Myer, Virginia", I:I)</f>
        <v>2</v>
      </c>
      <c r="W615">
        <v>12</v>
      </c>
      <c r="X615" t="str">
        <f>IFERROR(VLOOKUP("FlightNumber", A:D, 4, FALSE), "Flight Not Found")</f>
        <v>Flight Not Found</v>
      </c>
      <c r="Y615" t="str" cm="1">
        <f t="array" ref="Y615">IF(AND(B:B &gt; TIME(6, 0, 0), B:B &lt;= TIME(18, 0, 0)), "Day", "Night")</f>
        <v>Night</v>
      </c>
      <c r="Z615">
        <f>COUNTIFS(D:D, "Military - U.S. Army", C:C, "Fort Myer, Virginia")</f>
        <v>1</v>
      </c>
    </row>
    <row r="616" spans="1:26" x14ac:dyDescent="0.2">
      <c r="A616">
        <v>15864</v>
      </c>
      <c r="B616" t="s">
        <v>915</v>
      </c>
      <c r="C616" t="s">
        <v>2573</v>
      </c>
      <c r="D616" t="s">
        <v>2438</v>
      </c>
      <c r="E616" t="s">
        <v>2574</v>
      </c>
      <c r="F616" t="s">
        <v>2575</v>
      </c>
      <c r="G616" t="s">
        <v>2576</v>
      </c>
      <c r="H616" t="s">
        <v>2577</v>
      </c>
      <c r="I616">
        <v>20</v>
      </c>
      <c r="J616">
        <v>20</v>
      </c>
      <c r="K616">
        <v>0</v>
      </c>
      <c r="L616" t="s">
        <v>2578</v>
      </c>
      <c r="M616">
        <f>SUM(B616,C616)</f>
        <v>0</v>
      </c>
      <c r="N616" t="str">
        <f t="shared" si="18"/>
        <v>No</v>
      </c>
      <c r="O616">
        <f>COUNTIF(C:C,"&lt;0")</f>
        <v>0</v>
      </c>
      <c r="P616" t="e">
        <f>SUMIF(#REF!,"&gt;"&amp;AVERAGE(#REF!))</f>
        <v>#REF!</v>
      </c>
      <c r="Q616">
        <f t="shared" si="19"/>
        <v>27.565026697177728</v>
      </c>
      <c r="R616" t="str">
        <f>CONCATENATE("ID-",A616,"-",E616)</f>
        <v>ID-15864-Pope Field - Maxton</v>
      </c>
      <c r="S616" t="str">
        <f>INDEX(B:B,MATCH(A616,A:A,0))</f>
        <v>04:00</v>
      </c>
      <c r="T616" t="str">
        <f>IF(OR(B616&gt;0,C616&gt;0),"Acceptable","Check")</f>
        <v>Acceptable</v>
      </c>
      <c r="U616">
        <f>COUNTIF(D:D, "Military - U.S. Army")</f>
        <v>23</v>
      </c>
      <c r="V616">
        <f>AVERAGEIF(C:C,"Fort Myer, Virginia", I:I)</f>
        <v>2</v>
      </c>
      <c r="W616">
        <v>3</v>
      </c>
      <c r="X616" t="str">
        <f>IFERROR(VLOOKUP("FlightNumber", A:D, 4, FALSE), "Flight Not Found")</f>
        <v>Flight Not Found</v>
      </c>
      <c r="Y616" t="str" cm="1">
        <f t="array" ref="Y616">IF(AND(B:B &gt; TIME(6, 0, 0), B:B &lt;= TIME(18, 0, 0)), "Day", "Night")</f>
        <v>Night</v>
      </c>
      <c r="Z616">
        <f>COUNTIFS(D:D, "Military - U.S. Army", C:C, "Fort Myer, Virginia")</f>
        <v>1</v>
      </c>
    </row>
    <row r="617" spans="1:26" x14ac:dyDescent="0.2">
      <c r="A617">
        <v>15871</v>
      </c>
      <c r="C617" t="s">
        <v>2579</v>
      </c>
      <c r="D617" t="s">
        <v>2438</v>
      </c>
      <c r="F617" t="s">
        <v>2580</v>
      </c>
      <c r="I617">
        <v>41</v>
      </c>
      <c r="J617">
        <v>40</v>
      </c>
      <c r="K617">
        <v>0</v>
      </c>
      <c r="L617" t="s">
        <v>2581</v>
      </c>
      <c r="M617">
        <f>SUM(B617,C617)</f>
        <v>0</v>
      </c>
      <c r="N617" t="str">
        <f t="shared" si="18"/>
        <v>No</v>
      </c>
      <c r="O617">
        <f>COUNTIF(C:C,"&lt;0")</f>
        <v>0</v>
      </c>
      <c r="P617" t="e">
        <f>SUMIF(#REF!,"&gt;"&amp;AVERAGE(#REF!))</f>
        <v>#REF!</v>
      </c>
      <c r="Q617">
        <f t="shared" si="19"/>
        <v>27.565026697177728</v>
      </c>
      <c r="R617" t="str">
        <f>CONCATENATE("ID-",A617,"-",E617)</f>
        <v>ID-15871-</v>
      </c>
      <c r="S617">
        <f>INDEX(B:B,MATCH(A617,A:A,0))</f>
        <v>0</v>
      </c>
      <c r="T617" t="str">
        <f>IF(OR(B617&gt;0,C617&gt;0),"Acceptable","Check")</f>
        <v>Acceptable</v>
      </c>
      <c r="U617">
        <f>COUNTIF(D:D, "Military - U.S. Army")</f>
        <v>23</v>
      </c>
      <c r="V617">
        <f>AVERAGEIF(C:C,"Fort Myer, Virginia", I:I)</f>
        <v>2</v>
      </c>
      <c r="W617">
        <v>4</v>
      </c>
      <c r="X617" t="str">
        <f>IFERROR(VLOOKUP("FlightNumber", A:D, 4, FALSE), "Flight Not Found")</f>
        <v>Flight Not Found</v>
      </c>
      <c r="Y617" t="str" cm="1">
        <f t="array" ref="Y617">IF(AND(B:B &gt; TIME(6, 0, 0), B:B &lt;= TIME(18, 0, 0)), "Day", "Night")</f>
        <v>Night</v>
      </c>
      <c r="Z617">
        <f>COUNTIFS(D:D, "Military - U.S. Army", C:C, "Fort Myer, Virginia")</f>
        <v>1</v>
      </c>
    </row>
    <row r="618" spans="1:26" x14ac:dyDescent="0.2">
      <c r="A618">
        <v>15873</v>
      </c>
      <c r="C618" t="s">
        <v>2582</v>
      </c>
      <c r="D618" t="s">
        <v>2212</v>
      </c>
      <c r="F618" t="s">
        <v>2583</v>
      </c>
      <c r="G618" t="s">
        <v>2584</v>
      </c>
      <c r="I618">
        <v>17</v>
      </c>
      <c r="J618">
        <v>17</v>
      </c>
      <c r="K618">
        <v>0</v>
      </c>
      <c r="M618">
        <f>SUM(B618,C618)</f>
        <v>0</v>
      </c>
      <c r="N618" t="str">
        <f t="shared" si="18"/>
        <v>No</v>
      </c>
      <c r="O618">
        <f>COUNTIF(C:C,"&lt;0")</f>
        <v>0</v>
      </c>
      <c r="P618" t="e">
        <f>SUMIF(#REF!,"&gt;"&amp;AVERAGE(#REF!))</f>
        <v>#REF!</v>
      </c>
      <c r="Q618">
        <f t="shared" si="19"/>
        <v>27.565026697177728</v>
      </c>
      <c r="R618" t="str">
        <f>CONCATENATE("ID-",A618,"-",E618)</f>
        <v>ID-15873-</v>
      </c>
      <c r="S618">
        <f>INDEX(B:B,MATCH(A618,A:A,0))</f>
        <v>0</v>
      </c>
      <c r="T618" t="str">
        <f>IF(OR(B618&gt;0,C618&gt;0),"Acceptable","Check")</f>
        <v>Acceptable</v>
      </c>
      <c r="U618">
        <f>COUNTIF(D:D, "Military - U.S. Army")</f>
        <v>23</v>
      </c>
      <c r="V618">
        <f>AVERAGEIF(C:C,"Fort Myer, Virginia", I:I)</f>
        <v>2</v>
      </c>
      <c r="W618">
        <v>3</v>
      </c>
      <c r="X618" t="str">
        <f>IFERROR(VLOOKUP("FlightNumber", A:D, 4, FALSE), "Flight Not Found")</f>
        <v>Flight Not Found</v>
      </c>
      <c r="Y618" t="str" cm="1">
        <f t="array" ref="Y618">IF(AND(B:B &gt; TIME(6, 0, 0), B:B &lt;= TIME(18, 0, 0)), "Day", "Night")</f>
        <v>Night</v>
      </c>
      <c r="Z618">
        <f>COUNTIFS(D:D, "Military - U.S. Army", C:C, "Fort Myer, Virginia")</f>
        <v>1</v>
      </c>
    </row>
    <row r="619" spans="1:26" x14ac:dyDescent="0.2">
      <c r="A619">
        <v>15887</v>
      </c>
      <c r="C619" t="s">
        <v>2582</v>
      </c>
      <c r="D619" t="s">
        <v>2212</v>
      </c>
      <c r="F619" t="s">
        <v>2583</v>
      </c>
      <c r="G619" t="s">
        <v>2585</v>
      </c>
      <c r="I619">
        <v>16</v>
      </c>
      <c r="J619">
        <v>16</v>
      </c>
      <c r="K619">
        <v>0</v>
      </c>
      <c r="M619">
        <f>SUM(B619,C619)</f>
        <v>0</v>
      </c>
      <c r="N619" t="str">
        <f t="shared" si="18"/>
        <v>No</v>
      </c>
      <c r="O619">
        <f>COUNTIF(C:C,"&lt;0")</f>
        <v>0</v>
      </c>
      <c r="P619" t="e">
        <f>SUMIF(#REF!,"&gt;"&amp;AVERAGE(#REF!))</f>
        <v>#REF!</v>
      </c>
      <c r="Q619">
        <f t="shared" si="19"/>
        <v>27.565026697177728</v>
      </c>
      <c r="R619" t="str">
        <f>CONCATENATE("ID-",A619,"-",E619)</f>
        <v>ID-15887-</v>
      </c>
      <c r="S619">
        <f>INDEX(B:B,MATCH(A619,A:A,0))</f>
        <v>0</v>
      </c>
      <c r="T619" t="str">
        <f>IF(OR(B619&gt;0,C619&gt;0),"Acceptable","Check")</f>
        <v>Acceptable</v>
      </c>
      <c r="U619">
        <f>COUNTIF(D:D, "Military - U.S. Army")</f>
        <v>23</v>
      </c>
      <c r="V619">
        <f>AVERAGEIF(C:C,"Fort Myer, Virginia", I:I)</f>
        <v>2</v>
      </c>
      <c r="W619">
        <v>3</v>
      </c>
      <c r="X619" t="str">
        <f>IFERROR(VLOOKUP("FlightNumber", A:D, 4, FALSE), "Flight Not Found")</f>
        <v>Flight Not Found</v>
      </c>
      <c r="Y619" t="str" cm="1">
        <f t="array" ref="Y619">IF(AND(B:B &gt; TIME(6, 0, 0), B:B &lt;= TIME(18, 0, 0)), "Day", "Night")</f>
        <v>Night</v>
      </c>
      <c r="Z619">
        <f>COUNTIFS(D:D, "Military - U.S. Army", C:C, "Fort Myer, Virginia")</f>
        <v>1</v>
      </c>
    </row>
    <row r="620" spans="1:26" x14ac:dyDescent="0.2">
      <c r="A620">
        <v>15891</v>
      </c>
      <c r="B620" t="s">
        <v>1451</v>
      </c>
      <c r="C620" t="s">
        <v>2586</v>
      </c>
      <c r="F620" t="s">
        <v>2587</v>
      </c>
      <c r="G620" t="s">
        <v>2588</v>
      </c>
      <c r="I620">
        <v>13</v>
      </c>
      <c r="J620">
        <v>12</v>
      </c>
      <c r="K620">
        <v>0</v>
      </c>
      <c r="L620" t="s">
        <v>2589</v>
      </c>
      <c r="M620">
        <f>SUM(B620,C620)</f>
        <v>0</v>
      </c>
      <c r="N620" t="str">
        <f t="shared" si="18"/>
        <v>No</v>
      </c>
      <c r="O620">
        <f>COUNTIF(C:C,"&lt;0")</f>
        <v>0</v>
      </c>
      <c r="P620" t="e">
        <f>SUMIF(#REF!,"&gt;"&amp;AVERAGE(#REF!))</f>
        <v>#REF!</v>
      </c>
      <c r="Q620">
        <f t="shared" si="19"/>
        <v>27.565026697177728</v>
      </c>
      <c r="R620" t="str">
        <f>CONCATENATE("ID-",A620,"-",E620)</f>
        <v>ID-15891-</v>
      </c>
      <c r="S620" t="str">
        <f>INDEX(B:B,MATCH(A620,A:A,0))</f>
        <v>23:00</v>
      </c>
      <c r="T620" t="str">
        <f>IF(OR(B620&gt;0,C620&gt;0),"Acceptable","Check")</f>
        <v>Acceptable</v>
      </c>
      <c r="U620">
        <f>COUNTIF(D:D, "Military - U.S. Army")</f>
        <v>23</v>
      </c>
      <c r="V620">
        <f>AVERAGEIF(C:C,"Fort Myer, Virginia", I:I)</f>
        <v>2</v>
      </c>
      <c r="W620">
        <v>1</v>
      </c>
      <c r="X620" t="str">
        <f>IFERROR(VLOOKUP("FlightNumber", A:D, 4, FALSE), "Flight Not Found")</f>
        <v>Flight Not Found</v>
      </c>
      <c r="Y620" t="str" cm="1">
        <f t="array" ref="Y620">IF(AND(B:B &gt; TIME(6, 0, 0), B:B &lt;= TIME(18, 0, 0)), "Day", "Night")</f>
        <v>Night</v>
      </c>
      <c r="Z620">
        <f>COUNTIFS(D:D, "Military - U.S. Army", C:C, "Fort Myer, Virginia")</f>
        <v>1</v>
      </c>
    </row>
    <row r="621" spans="1:26" x14ac:dyDescent="0.2">
      <c r="A621">
        <v>15915</v>
      </c>
      <c r="C621" t="s">
        <v>2590</v>
      </c>
      <c r="D621" t="s">
        <v>2212</v>
      </c>
      <c r="E621" t="s">
        <v>2591</v>
      </c>
      <c r="F621" t="s">
        <v>2592</v>
      </c>
      <c r="G621" t="s">
        <v>2593</v>
      </c>
      <c r="I621">
        <v>25</v>
      </c>
      <c r="J621">
        <v>12</v>
      </c>
      <c r="K621">
        <v>0</v>
      </c>
      <c r="M621">
        <f>SUM(B621,C621)</f>
        <v>0</v>
      </c>
      <c r="N621" t="str">
        <f t="shared" si="18"/>
        <v>No</v>
      </c>
      <c r="O621">
        <f>COUNTIF(C:C,"&lt;0")</f>
        <v>0</v>
      </c>
      <c r="P621" t="e">
        <f>SUMIF(#REF!,"&gt;"&amp;AVERAGE(#REF!))</f>
        <v>#REF!</v>
      </c>
      <c r="Q621">
        <f t="shared" si="19"/>
        <v>27.565026697177728</v>
      </c>
      <c r="R621" t="str">
        <f>CONCATENATE("ID-",A621,"-",E621)</f>
        <v>ID-15915-Lisbon - Foynes - Poole</v>
      </c>
      <c r="S621">
        <f>INDEX(B:B,MATCH(A621,A:A,0))</f>
        <v>0</v>
      </c>
      <c r="T621" t="str">
        <f>IF(OR(B621&gt;0,C621&gt;0),"Acceptable","Check")</f>
        <v>Acceptable</v>
      </c>
      <c r="U621">
        <f>COUNTIF(D:D, "Military - U.S. Army")</f>
        <v>23</v>
      </c>
      <c r="V621">
        <f>AVERAGEIF(C:C,"Fort Myer, Virginia", I:I)</f>
        <v>2</v>
      </c>
      <c r="W621">
        <v>1</v>
      </c>
      <c r="X621" t="str">
        <f>IFERROR(VLOOKUP("FlightNumber", A:D, 4, FALSE), "Flight Not Found")</f>
        <v>Flight Not Found</v>
      </c>
      <c r="Y621" t="str" cm="1">
        <f t="array" ref="Y621">IF(AND(B:B &gt; TIME(6, 0, 0), B:B &lt;= TIME(18, 0, 0)), "Day", "Night")</f>
        <v>Night</v>
      </c>
      <c r="Z621">
        <f>COUNTIFS(D:D, "Military - U.S. Army", C:C, "Fort Myer, Virginia")</f>
        <v>1</v>
      </c>
    </row>
    <row r="622" spans="1:26" x14ac:dyDescent="0.2">
      <c r="A622">
        <v>15915</v>
      </c>
      <c r="B622" t="s">
        <v>2594</v>
      </c>
      <c r="C622" t="s">
        <v>2595</v>
      </c>
      <c r="D622" t="s">
        <v>1326</v>
      </c>
      <c r="E622" t="s">
        <v>2597</v>
      </c>
      <c r="F622" t="s">
        <v>1809</v>
      </c>
      <c r="G622" t="s">
        <v>2598</v>
      </c>
      <c r="H622" t="s">
        <v>2599</v>
      </c>
      <c r="I622">
        <v>22</v>
      </c>
      <c r="J622">
        <v>20</v>
      </c>
      <c r="K622">
        <v>0</v>
      </c>
      <c r="L622" t="s">
        <v>2600</v>
      </c>
      <c r="M622">
        <f>SUM(B622,C622)</f>
        <v>0</v>
      </c>
      <c r="N622" t="str">
        <f t="shared" si="18"/>
        <v>No</v>
      </c>
      <c r="O622">
        <f>COUNTIF(C:C,"&lt;0")</f>
        <v>0</v>
      </c>
      <c r="P622" t="e">
        <f>SUMIF(#REF!,"&gt;"&amp;AVERAGE(#REF!))</f>
        <v>#REF!</v>
      </c>
      <c r="Q622">
        <f t="shared" si="19"/>
        <v>27.565026697177728</v>
      </c>
      <c r="R622" t="str">
        <f>CONCATENATE("ID-",A622,"-",E622)</f>
        <v>ID-15915-Cleveland - Memphis</v>
      </c>
      <c r="S622">
        <f>INDEX(B:B,MATCH(A622,A:A,0))</f>
        <v>0</v>
      </c>
      <c r="T622" t="str">
        <f>IF(OR(B622&gt;0,C622&gt;0),"Acceptable","Check")</f>
        <v>Acceptable</v>
      </c>
      <c r="U622">
        <f>COUNTIF(D:D, "Military - U.S. Army")</f>
        <v>23</v>
      </c>
      <c r="V622">
        <f>AVERAGEIF(C:C,"Fort Myer, Virginia", I:I)</f>
        <v>2</v>
      </c>
      <c r="W622">
        <v>1</v>
      </c>
      <c r="X622" t="str">
        <f>IFERROR(VLOOKUP("FlightNumber", A:D, 4, FALSE), "Flight Not Found")</f>
        <v>Flight Not Found</v>
      </c>
      <c r="Y622" t="str" cm="1">
        <f t="array" ref="Y622">IF(AND(B:B &gt; TIME(6, 0, 0), B:B &lt;= TIME(18, 0, 0)), "Day", "Night")</f>
        <v>Night</v>
      </c>
      <c r="Z622">
        <f>COUNTIFS(D:D, "Military - U.S. Army", C:C, "Fort Myer, Virginia")</f>
        <v>1</v>
      </c>
    </row>
    <row r="623" spans="1:26" x14ac:dyDescent="0.2">
      <c r="A623">
        <v>15919</v>
      </c>
      <c r="B623" t="s">
        <v>1164</v>
      </c>
      <c r="C623" t="s">
        <v>2601</v>
      </c>
      <c r="D623" t="s">
        <v>2438</v>
      </c>
      <c r="E623" t="s">
        <v>2602</v>
      </c>
      <c r="F623" t="s">
        <v>2603</v>
      </c>
      <c r="I623">
        <v>10</v>
      </c>
      <c r="J623">
        <v>10</v>
      </c>
      <c r="K623">
        <v>63</v>
      </c>
      <c r="L623" t="s">
        <v>2604</v>
      </c>
      <c r="M623">
        <f>SUM(B623,C623)</f>
        <v>0</v>
      </c>
      <c r="N623" t="str">
        <f t="shared" si="18"/>
        <v>No</v>
      </c>
      <c r="O623">
        <f>COUNTIF(C:C,"&lt;0")</f>
        <v>0</v>
      </c>
      <c r="P623" t="e">
        <f>SUMIF(#REF!,"&gt;"&amp;AVERAGE(#REF!))</f>
        <v>#REF!</v>
      </c>
      <c r="Q623">
        <f t="shared" si="19"/>
        <v>27.565026697177728</v>
      </c>
      <c r="R623" t="str">
        <f>CONCATENATE("ID-",A623,"-",E623)</f>
        <v>ID-15919-Bombing run</v>
      </c>
      <c r="S623" t="str">
        <f>INDEX(B:B,MATCH(A623,A:A,0))</f>
        <v>15:00</v>
      </c>
      <c r="T623" t="str">
        <f>IF(OR(B623&gt;0,C623&gt;0),"Acceptable","Check")</f>
        <v>Acceptable</v>
      </c>
      <c r="U623">
        <f>COUNTIF(D:D, "Military - U.S. Army")</f>
        <v>23</v>
      </c>
      <c r="V623">
        <f>AVERAGEIF(C:C,"Fort Myer, Virginia", I:I)</f>
        <v>2</v>
      </c>
      <c r="W623">
        <v>1</v>
      </c>
      <c r="X623" t="str">
        <f>IFERROR(VLOOKUP("FlightNumber", A:D, 4, FALSE), "Flight Not Found")</f>
        <v>Flight Not Found</v>
      </c>
      <c r="Y623" t="str" cm="1">
        <f t="array" ref="Y623">IF(AND(B:B &gt; TIME(6, 0, 0), B:B &lt;= TIME(18, 0, 0)), "Day", "Night")</f>
        <v>Night</v>
      </c>
      <c r="Z623">
        <f>COUNTIFS(D:D, "Military - U.S. Army", C:C, "Fort Myer, Virginia")</f>
        <v>1</v>
      </c>
    </row>
    <row r="624" spans="1:26" x14ac:dyDescent="0.2">
      <c r="A624">
        <v>15925</v>
      </c>
      <c r="B624" t="s">
        <v>1562</v>
      </c>
      <c r="C624" t="s">
        <v>2605</v>
      </c>
      <c r="D624" t="s">
        <v>2606</v>
      </c>
      <c r="E624" t="s">
        <v>2607</v>
      </c>
      <c r="F624" t="s">
        <v>2558</v>
      </c>
      <c r="G624" t="s">
        <v>2608</v>
      </c>
      <c r="H624" t="s">
        <v>2609</v>
      </c>
      <c r="I624">
        <v>27</v>
      </c>
      <c r="J624">
        <v>27</v>
      </c>
      <c r="K624">
        <v>0</v>
      </c>
      <c r="L624" t="s">
        <v>2610</v>
      </c>
      <c r="M624">
        <f>SUM(B624,C624)</f>
        <v>0</v>
      </c>
      <c r="N624" t="str">
        <f t="shared" si="18"/>
        <v>No</v>
      </c>
      <c r="O624">
        <f>COUNTIF(C:C,"&lt;0")</f>
        <v>0</v>
      </c>
      <c r="P624" t="e">
        <f>SUMIF(#REF!,"&gt;"&amp;AVERAGE(#REF!))</f>
        <v>#REF!</v>
      </c>
      <c r="Q624">
        <f t="shared" si="19"/>
        <v>27.565026697177728</v>
      </c>
      <c r="R624" t="str">
        <f>CONCATENATE("ID-",A624,"-",E624)</f>
        <v>ID-15925-Townsville - Brisbane</v>
      </c>
      <c r="S624" t="str">
        <f>INDEX(B:B,MATCH(A624,A:A,0))</f>
        <v>05:20</v>
      </c>
      <c r="T624" t="str">
        <f>IF(OR(B624&gt;0,C624&gt;0),"Acceptable","Check")</f>
        <v>Acceptable</v>
      </c>
      <c r="U624">
        <f>COUNTIF(D:D, "Military - U.S. Army")</f>
        <v>23</v>
      </c>
      <c r="V624">
        <f>AVERAGEIF(C:C,"Fort Myer, Virginia", I:I)</f>
        <v>2</v>
      </c>
      <c r="W624">
        <v>3</v>
      </c>
      <c r="X624" t="str">
        <f>IFERROR(VLOOKUP("FlightNumber", A:D, 4, FALSE), "Flight Not Found")</f>
        <v>Flight Not Found</v>
      </c>
      <c r="Y624" t="str" cm="1">
        <f t="array" ref="Y624">IF(AND(B:B &gt; TIME(6, 0, 0), B:B &lt;= TIME(18, 0, 0)), "Day", "Night")</f>
        <v>Night</v>
      </c>
      <c r="Z624">
        <f>COUNTIFS(D:D, "Military - U.S. Army", C:C, "Fort Myer, Virginia")</f>
        <v>1</v>
      </c>
    </row>
    <row r="625" spans="1:26" x14ac:dyDescent="0.2">
      <c r="A625">
        <v>15929</v>
      </c>
      <c r="C625" t="s">
        <v>2611</v>
      </c>
      <c r="D625" t="s">
        <v>821</v>
      </c>
      <c r="F625" t="s">
        <v>2552</v>
      </c>
      <c r="G625" t="s">
        <v>2612</v>
      </c>
      <c r="I625">
        <v>3</v>
      </c>
      <c r="J625">
        <v>3</v>
      </c>
      <c r="K625">
        <v>0</v>
      </c>
      <c r="L625" t="s">
        <v>2613</v>
      </c>
      <c r="M625">
        <f>SUM(B625,C625)</f>
        <v>0</v>
      </c>
      <c r="N625" t="str">
        <f t="shared" si="18"/>
        <v>No</v>
      </c>
      <c r="O625">
        <f>COUNTIF(C:C,"&lt;0")</f>
        <v>0</v>
      </c>
      <c r="P625" t="e">
        <f>SUMIF(#REF!,"&gt;"&amp;AVERAGE(#REF!))</f>
        <v>#REF!</v>
      </c>
      <c r="Q625">
        <f t="shared" si="19"/>
        <v>27.565026697177728</v>
      </c>
      <c r="R625" t="str">
        <f>CONCATENATE("ID-",A625,"-",E625)</f>
        <v>ID-15929-</v>
      </c>
      <c r="S625">
        <f>INDEX(B:B,MATCH(A625,A:A,0))</f>
        <v>0</v>
      </c>
      <c r="T625" t="str">
        <f>IF(OR(B625&gt;0,C625&gt;0),"Acceptable","Check")</f>
        <v>Acceptable</v>
      </c>
      <c r="U625">
        <f>COUNTIF(D:D, "Military - U.S. Army")</f>
        <v>23</v>
      </c>
      <c r="V625">
        <f>AVERAGEIF(C:C,"Fort Myer, Virginia", I:I)</f>
        <v>2</v>
      </c>
      <c r="W625">
        <v>9</v>
      </c>
      <c r="X625" t="str">
        <f>IFERROR(VLOOKUP("FlightNumber", A:D, 4, FALSE), "Flight Not Found")</f>
        <v>Flight Not Found</v>
      </c>
      <c r="Y625" t="str" cm="1">
        <f t="array" ref="Y625">IF(AND(B:B &gt; TIME(6, 0, 0), B:B &lt;= TIME(18, 0, 0)), "Day", "Night")</f>
        <v>Night</v>
      </c>
      <c r="Z625">
        <f>COUNTIFS(D:D, "Military - U.S. Army", C:C, "Fort Myer, Virginia")</f>
        <v>1</v>
      </c>
    </row>
    <row r="626" spans="1:26" x14ac:dyDescent="0.2">
      <c r="A626">
        <v>15945</v>
      </c>
      <c r="C626" t="s">
        <v>455</v>
      </c>
      <c r="D626" t="s">
        <v>2614</v>
      </c>
      <c r="F626" t="s">
        <v>1339</v>
      </c>
      <c r="G626" t="s">
        <v>2615</v>
      </c>
      <c r="H626" t="s">
        <v>2616</v>
      </c>
      <c r="I626">
        <v>21</v>
      </c>
      <c r="J626">
        <v>18</v>
      </c>
      <c r="K626">
        <v>0</v>
      </c>
      <c r="L626" t="s">
        <v>2617</v>
      </c>
      <c r="M626">
        <f>SUM(B626,C626)</f>
        <v>0</v>
      </c>
      <c r="N626" t="str">
        <f t="shared" si="18"/>
        <v>No</v>
      </c>
      <c r="O626">
        <f>COUNTIF(C:C,"&lt;0")</f>
        <v>0</v>
      </c>
      <c r="P626" t="e">
        <f>SUMIF(#REF!,"&gt;"&amp;AVERAGE(#REF!))</f>
        <v>#REF!</v>
      </c>
      <c r="Q626">
        <f t="shared" si="19"/>
        <v>27.565026697177728</v>
      </c>
      <c r="R626" t="str">
        <f>CONCATENATE("ID-",A626,"-",E626)</f>
        <v>ID-15945-</v>
      </c>
      <c r="S626">
        <f>INDEX(B:B,MATCH(A626,A:A,0))</f>
        <v>0</v>
      </c>
      <c r="T626" t="str">
        <f>IF(OR(B626&gt;0,C626&gt;0),"Acceptable","Check")</f>
        <v>Acceptable</v>
      </c>
      <c r="U626">
        <f>COUNTIF(D:D, "Military - U.S. Army")</f>
        <v>23</v>
      </c>
      <c r="V626">
        <f>AVERAGEIF(C:C,"Fort Myer, Virginia", I:I)</f>
        <v>2</v>
      </c>
      <c r="W626">
        <v>1</v>
      </c>
      <c r="X626" t="str">
        <f>IFERROR(VLOOKUP("FlightNumber", A:D, 4, FALSE), "Flight Not Found")</f>
        <v>Flight Not Found</v>
      </c>
      <c r="Y626" t="str" cm="1">
        <f t="array" ref="Y626">IF(AND(B:B &gt; TIME(6, 0, 0), B:B &lt;= TIME(18, 0, 0)), "Day", "Night")</f>
        <v>Night</v>
      </c>
      <c r="Z626">
        <f>COUNTIFS(D:D, "Military - U.S. Army", C:C, "Fort Myer, Virginia")</f>
        <v>1</v>
      </c>
    </row>
    <row r="627" spans="1:26" x14ac:dyDescent="0.2">
      <c r="A627">
        <v>15959</v>
      </c>
      <c r="B627" t="s">
        <v>2618</v>
      </c>
      <c r="C627" t="s">
        <v>2619</v>
      </c>
      <c r="D627" t="s">
        <v>2438</v>
      </c>
      <c r="F627" t="s">
        <v>2620</v>
      </c>
      <c r="G627" t="s">
        <v>2621</v>
      </c>
      <c r="I627">
        <v>22</v>
      </c>
      <c r="J627">
        <v>22</v>
      </c>
      <c r="K627">
        <v>0</v>
      </c>
      <c r="L627" t="s">
        <v>2622</v>
      </c>
      <c r="M627">
        <f>SUM(B627,C627)</f>
        <v>0</v>
      </c>
      <c r="N627" t="str">
        <f t="shared" si="18"/>
        <v>No</v>
      </c>
      <c r="O627">
        <f>COUNTIF(C:C,"&lt;0")</f>
        <v>0</v>
      </c>
      <c r="P627" t="e">
        <f>SUMIF(#REF!,"&gt;"&amp;AVERAGE(#REF!))</f>
        <v>#REF!</v>
      </c>
      <c r="Q627">
        <f t="shared" si="19"/>
        <v>27.565026697177728</v>
      </c>
      <c r="R627" t="str">
        <f>CONCATENATE("ID-",A627,"-",E627)</f>
        <v>ID-15959-</v>
      </c>
      <c r="S627" t="str">
        <f>INDEX(B:B,MATCH(A627,A:A,0))</f>
        <v>16:00</v>
      </c>
      <c r="T627" t="str">
        <f>IF(OR(B627&gt;0,C627&gt;0),"Acceptable","Check")</f>
        <v>Acceptable</v>
      </c>
      <c r="U627">
        <f>COUNTIF(D:D, "Military - U.S. Army")</f>
        <v>23</v>
      </c>
      <c r="V627">
        <f>AVERAGEIF(C:C,"Fort Myer, Virginia", I:I)</f>
        <v>2</v>
      </c>
      <c r="W627">
        <v>1</v>
      </c>
      <c r="X627" t="str">
        <f>IFERROR(VLOOKUP("FlightNumber", A:D, 4, FALSE), "Flight Not Found")</f>
        <v>Flight Not Found</v>
      </c>
      <c r="Y627" t="str" cm="1">
        <f t="array" ref="Y627">IF(AND(B:B &gt; TIME(6, 0, 0), B:B &lt;= TIME(18, 0, 0)), "Day", "Night")</f>
        <v>Night</v>
      </c>
      <c r="Z627">
        <f>COUNTIFS(D:D, "Military - U.S. Army", C:C, "Fort Myer, Virginia")</f>
        <v>1</v>
      </c>
    </row>
    <row r="628" spans="1:26" x14ac:dyDescent="0.2">
      <c r="A628">
        <v>15969</v>
      </c>
      <c r="B628" t="s">
        <v>2623</v>
      </c>
      <c r="C628" t="s">
        <v>2624</v>
      </c>
      <c r="D628" t="s">
        <v>2438</v>
      </c>
      <c r="F628" t="s">
        <v>2625</v>
      </c>
      <c r="G628" t="s">
        <v>2626</v>
      </c>
      <c r="H628" t="s">
        <v>2627</v>
      </c>
      <c r="I628">
        <v>25</v>
      </c>
      <c r="J628">
        <v>25</v>
      </c>
      <c r="K628">
        <v>0</v>
      </c>
      <c r="L628" t="s">
        <v>2628</v>
      </c>
      <c r="M628">
        <f>SUM(B628,C628)</f>
        <v>0</v>
      </c>
      <c r="N628" t="str">
        <f t="shared" si="18"/>
        <v>No</v>
      </c>
      <c r="O628">
        <f>COUNTIF(C:C,"&lt;0")</f>
        <v>0</v>
      </c>
      <c r="P628" t="e">
        <f>SUMIF(#REF!,"&gt;"&amp;AVERAGE(#REF!))</f>
        <v>#REF!</v>
      </c>
      <c r="Q628">
        <f t="shared" si="19"/>
        <v>27.565026697177728</v>
      </c>
      <c r="R628" t="str">
        <f>CONCATENATE("ID-",A628,"-",E628)</f>
        <v>ID-15969-</v>
      </c>
      <c r="S628" t="str">
        <f>INDEX(B:B,MATCH(A628,A:A,0))</f>
        <v>08:50</v>
      </c>
      <c r="T628" t="str">
        <f>IF(OR(B628&gt;0,C628&gt;0),"Acceptable","Check")</f>
        <v>Acceptable</v>
      </c>
      <c r="U628">
        <f>COUNTIF(D:D, "Military - U.S. Army")</f>
        <v>23</v>
      </c>
      <c r="V628">
        <f>AVERAGEIF(C:C,"Fort Myer, Virginia", I:I)</f>
        <v>2</v>
      </c>
      <c r="W628">
        <v>1</v>
      </c>
      <c r="X628" t="str">
        <f>IFERROR(VLOOKUP("FlightNumber", A:D, 4, FALSE), "Flight Not Found")</f>
        <v>Flight Not Found</v>
      </c>
      <c r="Y628" t="str" cm="1">
        <f t="array" ref="Y628">IF(AND(B:B &gt; TIME(6, 0, 0), B:B &lt;= TIME(18, 0, 0)), "Day", "Night")</f>
        <v>Night</v>
      </c>
      <c r="Z628">
        <f>COUNTIFS(D:D, "Military - U.S. Army", C:C, "Fort Myer, Virginia")</f>
        <v>1</v>
      </c>
    </row>
    <row r="629" spans="1:26" x14ac:dyDescent="0.2">
      <c r="A629">
        <v>15971</v>
      </c>
      <c r="B629" t="s">
        <v>1247</v>
      </c>
      <c r="C629" t="s">
        <v>2629</v>
      </c>
      <c r="D629" t="s">
        <v>2438</v>
      </c>
      <c r="F629" t="s">
        <v>2552</v>
      </c>
      <c r="G629" t="s">
        <v>2630</v>
      </c>
      <c r="H629" t="s">
        <v>2631</v>
      </c>
      <c r="I629">
        <v>20</v>
      </c>
      <c r="J629">
        <v>20</v>
      </c>
      <c r="K629">
        <v>0</v>
      </c>
      <c r="L629" t="s">
        <v>2632</v>
      </c>
      <c r="M629">
        <f>SUM(B629,C629)</f>
        <v>0</v>
      </c>
      <c r="N629" t="str">
        <f t="shared" si="18"/>
        <v>No</v>
      </c>
      <c r="O629">
        <f>COUNTIF(C:C,"&lt;0")</f>
        <v>0</v>
      </c>
      <c r="P629" t="e">
        <f>SUMIF(#REF!,"&gt;"&amp;AVERAGE(#REF!))</f>
        <v>#REF!</v>
      </c>
      <c r="Q629">
        <f t="shared" si="19"/>
        <v>27.565026697177728</v>
      </c>
      <c r="R629" t="str">
        <f>CONCATENATE("ID-",A629,"-",E629)</f>
        <v>ID-15971-</v>
      </c>
      <c r="S629" t="str">
        <f>INDEX(B:B,MATCH(A629,A:A,0))</f>
        <v>06:00</v>
      </c>
      <c r="T629" t="str">
        <f>IF(OR(B629&gt;0,C629&gt;0),"Acceptable","Check")</f>
        <v>Acceptable</v>
      </c>
      <c r="U629">
        <f>COUNTIF(D:D, "Military - U.S. Army")</f>
        <v>23</v>
      </c>
      <c r="V629">
        <f>AVERAGEIF(C:C,"Fort Myer, Virginia", I:I)</f>
        <v>2</v>
      </c>
      <c r="W629">
        <v>3</v>
      </c>
      <c r="X629" t="str">
        <f>IFERROR(VLOOKUP("FlightNumber", A:D, 4, FALSE), "Flight Not Found")</f>
        <v>Flight Not Found</v>
      </c>
      <c r="Y629" t="str" cm="1">
        <f t="array" ref="Y629">IF(AND(B:B &gt; TIME(6, 0, 0), B:B &lt;= TIME(18, 0, 0)), "Day", "Night")</f>
        <v>Night</v>
      </c>
      <c r="Z629">
        <f>COUNTIFS(D:D, "Military - U.S. Army", C:C, "Fort Myer, Virginia")</f>
        <v>1</v>
      </c>
    </row>
    <row r="630" spans="1:26" x14ac:dyDescent="0.2">
      <c r="A630">
        <v>15994</v>
      </c>
      <c r="B630" t="s">
        <v>2633</v>
      </c>
      <c r="C630" t="s">
        <v>2634</v>
      </c>
      <c r="D630" t="s">
        <v>1326</v>
      </c>
      <c r="E630" t="s">
        <v>2635</v>
      </c>
      <c r="F630" t="s">
        <v>2636</v>
      </c>
      <c r="G630" t="s">
        <v>2637</v>
      </c>
      <c r="H630" t="s">
        <v>2638</v>
      </c>
      <c r="I630">
        <v>15</v>
      </c>
      <c r="J630">
        <v>15</v>
      </c>
      <c r="K630">
        <v>0</v>
      </c>
      <c r="L630" t="s">
        <v>2639</v>
      </c>
      <c r="M630">
        <f>SUM(B630,C630)</f>
        <v>0</v>
      </c>
      <c r="N630" t="str">
        <f t="shared" si="18"/>
        <v>No</v>
      </c>
      <c r="O630">
        <f>COUNTIF(C:C,"&lt;0")</f>
        <v>0</v>
      </c>
      <c r="P630" t="e">
        <f>SUMIF(#REF!,"&gt;"&amp;AVERAGE(#REF!))</f>
        <v>#REF!</v>
      </c>
      <c r="Q630">
        <f t="shared" si="19"/>
        <v>27.565026697177728</v>
      </c>
      <c r="R630" t="str">
        <f>CONCATENATE("ID-",A630,"-",E630)</f>
        <v>ID-15994-Nashville - Memphis</v>
      </c>
      <c r="S630" t="str">
        <f>INDEX(B:B,MATCH(A630,A:A,0))</f>
        <v>23:17</v>
      </c>
      <c r="T630" t="str">
        <f>IF(OR(B630&gt;0,C630&gt;0),"Acceptable","Check")</f>
        <v>Acceptable</v>
      </c>
      <c r="U630">
        <f>COUNTIF(D:D, "Military - U.S. Army")</f>
        <v>23</v>
      </c>
      <c r="V630">
        <f>AVERAGEIF(C:C,"Fort Myer, Virginia", I:I)</f>
        <v>2</v>
      </c>
      <c r="W630">
        <v>1</v>
      </c>
      <c r="X630" t="str">
        <f>IFERROR(VLOOKUP("FlightNumber", A:D, 4, FALSE), "Flight Not Found")</f>
        <v>Flight Not Found</v>
      </c>
      <c r="Y630" t="str" cm="1">
        <f t="array" ref="Y630">IF(AND(B:B &gt; TIME(6, 0, 0), B:B &lt;= TIME(18, 0, 0)), "Day", "Night")</f>
        <v>Night</v>
      </c>
      <c r="Z630">
        <f>COUNTIFS(D:D, "Military - U.S. Army", C:C, "Fort Myer, Virginia")</f>
        <v>1</v>
      </c>
    </row>
    <row r="631" spans="1:26" x14ac:dyDescent="0.2">
      <c r="A631">
        <v>15998</v>
      </c>
      <c r="C631" t="s">
        <v>2640</v>
      </c>
      <c r="D631" t="s">
        <v>2641</v>
      </c>
      <c r="F631" t="s">
        <v>2603</v>
      </c>
      <c r="I631">
        <v>24</v>
      </c>
      <c r="J631">
        <v>24</v>
      </c>
      <c r="K631">
        <v>0</v>
      </c>
      <c r="L631" t="s">
        <v>2642</v>
      </c>
      <c r="M631">
        <f>SUM(B631,C631)</f>
        <v>0</v>
      </c>
      <c r="N631" t="str">
        <f t="shared" si="18"/>
        <v>No</v>
      </c>
      <c r="O631">
        <f>COUNTIF(C:C,"&lt;0")</f>
        <v>0</v>
      </c>
      <c r="P631" t="e">
        <f>SUMIF(#REF!,"&gt;"&amp;AVERAGE(#REF!))</f>
        <v>#REF!</v>
      </c>
      <c r="Q631">
        <f t="shared" si="19"/>
        <v>27.565026697177728</v>
      </c>
      <c r="R631" t="str">
        <f>CONCATENATE("ID-",A631,"-",E631)</f>
        <v>ID-15998-</v>
      </c>
      <c r="S631">
        <f>INDEX(B:B,MATCH(A631,A:A,0))</f>
        <v>0</v>
      </c>
      <c r="T631" t="str">
        <f>IF(OR(B631&gt;0,C631&gt;0),"Acceptable","Check")</f>
        <v>Acceptable</v>
      </c>
      <c r="U631">
        <f>COUNTIF(D:D, "Military - U.S. Army")</f>
        <v>23</v>
      </c>
      <c r="V631">
        <f>AVERAGEIF(C:C,"Fort Myer, Virginia", I:I)</f>
        <v>2</v>
      </c>
      <c r="W631">
        <v>1</v>
      </c>
      <c r="X631" t="str">
        <f>IFERROR(VLOOKUP("FlightNumber", A:D, 4, FALSE), "Flight Not Found")</f>
        <v>Flight Not Found</v>
      </c>
      <c r="Y631" t="str" cm="1">
        <f t="array" ref="Y631">IF(AND(B:B &gt; TIME(6, 0, 0), B:B &lt;= TIME(18, 0, 0)), "Day", "Night")</f>
        <v>Night</v>
      </c>
      <c r="Z631">
        <f>COUNTIFS(D:D, "Military - U.S. Army", C:C, "Fort Myer, Virginia")</f>
        <v>1</v>
      </c>
    </row>
    <row r="632" spans="1:26" x14ac:dyDescent="0.2">
      <c r="A632">
        <v>16001</v>
      </c>
      <c r="C632" t="s">
        <v>2643</v>
      </c>
      <c r="D632" t="s">
        <v>2644</v>
      </c>
      <c r="F632" t="s">
        <v>1809</v>
      </c>
      <c r="G632" t="s">
        <v>2645</v>
      </c>
      <c r="H632" t="s">
        <v>2646</v>
      </c>
      <c r="I632">
        <v>15</v>
      </c>
      <c r="J632">
        <v>13</v>
      </c>
      <c r="K632">
        <v>0</v>
      </c>
      <c r="L632" t="s">
        <v>2647</v>
      </c>
      <c r="M632">
        <f>SUM(B632,C632)</f>
        <v>0</v>
      </c>
      <c r="N632" t="str">
        <f t="shared" si="18"/>
        <v>No</v>
      </c>
      <c r="O632">
        <f>COUNTIF(C:C,"&lt;0")</f>
        <v>0</v>
      </c>
      <c r="P632" t="e">
        <f>SUMIF(#REF!,"&gt;"&amp;AVERAGE(#REF!))</f>
        <v>#REF!</v>
      </c>
      <c r="Q632">
        <f t="shared" si="19"/>
        <v>27.565026697177728</v>
      </c>
      <c r="R632" t="str">
        <f>CONCATENATE("ID-",A632,"-",E632)</f>
        <v>ID-16001-</v>
      </c>
      <c r="S632">
        <f>INDEX(B:B,MATCH(A632,A:A,0))</f>
        <v>0</v>
      </c>
      <c r="T632" t="str">
        <f>IF(OR(B632&gt;0,C632&gt;0),"Acceptable","Check")</f>
        <v>Acceptable</v>
      </c>
      <c r="U632">
        <f>COUNTIF(D:D, "Military - U.S. Army")</f>
        <v>23</v>
      </c>
      <c r="V632">
        <f>AVERAGEIF(C:C,"Fort Myer, Virginia", I:I)</f>
        <v>2</v>
      </c>
      <c r="W632">
        <v>2</v>
      </c>
      <c r="X632" t="str">
        <f>IFERROR(VLOOKUP("FlightNumber", A:D, 4, FALSE), "Flight Not Found")</f>
        <v>Flight Not Found</v>
      </c>
      <c r="Y632" t="str" cm="1">
        <f t="array" ref="Y632">IF(AND(B:B &gt; TIME(6, 0, 0), B:B &lt;= TIME(18, 0, 0)), "Day", "Night")</f>
        <v>Night</v>
      </c>
      <c r="Z632">
        <f>COUNTIFS(D:D, "Military - U.S. Army", C:C, "Fort Myer, Virginia")</f>
        <v>1</v>
      </c>
    </row>
    <row r="633" spans="1:26" x14ac:dyDescent="0.2">
      <c r="A633">
        <v>16001</v>
      </c>
      <c r="B633" t="s">
        <v>2648</v>
      </c>
      <c r="C633" t="s">
        <v>2649</v>
      </c>
      <c r="D633" t="s">
        <v>2438</v>
      </c>
      <c r="F633" t="s">
        <v>2558</v>
      </c>
      <c r="G633" t="s">
        <v>2650</v>
      </c>
      <c r="H633" t="s">
        <v>2651</v>
      </c>
      <c r="I633">
        <v>20</v>
      </c>
      <c r="J633">
        <v>20</v>
      </c>
      <c r="K633">
        <v>0</v>
      </c>
      <c r="L633" t="s">
        <v>2652</v>
      </c>
      <c r="M633">
        <f>SUM(B633,C633)</f>
        <v>0</v>
      </c>
      <c r="N633" t="str">
        <f t="shared" si="18"/>
        <v>No</v>
      </c>
      <c r="O633">
        <f>COUNTIF(C:C,"&lt;0")</f>
        <v>0</v>
      </c>
      <c r="P633" t="e">
        <f>SUMIF(#REF!,"&gt;"&amp;AVERAGE(#REF!))</f>
        <v>#REF!</v>
      </c>
      <c r="Q633">
        <f t="shared" si="19"/>
        <v>27.565026697177728</v>
      </c>
      <c r="R633" t="str">
        <f>CONCATENATE("ID-",A633,"-",E633)</f>
        <v>ID-16001-</v>
      </c>
      <c r="S633">
        <f>INDEX(B:B,MATCH(A633,A:A,0))</f>
        <v>0</v>
      </c>
      <c r="T633" t="str">
        <f>IF(OR(B633&gt;0,C633&gt;0),"Acceptable","Check")</f>
        <v>Acceptable</v>
      </c>
      <c r="U633">
        <f>COUNTIF(D:D, "Military - U.S. Army")</f>
        <v>23</v>
      </c>
      <c r="V633">
        <f>AVERAGEIF(C:C,"Fort Myer, Virginia", I:I)</f>
        <v>2</v>
      </c>
      <c r="W633">
        <v>1</v>
      </c>
      <c r="X633" t="str">
        <f>IFERROR(VLOOKUP("FlightNumber", A:D, 4, FALSE), "Flight Not Found")</f>
        <v>Flight Not Found</v>
      </c>
      <c r="Y633" t="str" cm="1">
        <f t="array" ref="Y633">IF(AND(B:B &gt; TIME(6, 0, 0), B:B &lt;= TIME(18, 0, 0)), "Day", "Night")</f>
        <v>Night</v>
      </c>
      <c r="Z633">
        <f>COUNTIFS(D:D, "Military - U.S. Army", C:C, "Fort Myer, Virginia")</f>
        <v>1</v>
      </c>
    </row>
    <row r="634" spans="1:26" x14ac:dyDescent="0.2">
      <c r="A634">
        <v>16018</v>
      </c>
      <c r="C634" t="s">
        <v>2653</v>
      </c>
      <c r="D634" t="s">
        <v>2654</v>
      </c>
      <c r="I634">
        <v>1</v>
      </c>
      <c r="J634">
        <v>1</v>
      </c>
      <c r="K634">
        <v>37</v>
      </c>
      <c r="L634" t="s">
        <v>2655</v>
      </c>
      <c r="M634">
        <f>SUM(B634,C634)</f>
        <v>0</v>
      </c>
      <c r="N634" t="str">
        <f t="shared" si="18"/>
        <v>No</v>
      </c>
      <c r="O634">
        <f>COUNTIF(C:C,"&lt;0")</f>
        <v>0</v>
      </c>
      <c r="P634" t="e">
        <f>SUMIF(#REF!,"&gt;"&amp;AVERAGE(#REF!))</f>
        <v>#REF!</v>
      </c>
      <c r="Q634">
        <f t="shared" si="19"/>
        <v>27.565026697177728</v>
      </c>
      <c r="R634" t="str">
        <f>CONCATENATE("ID-",A634,"-",E634)</f>
        <v>ID-16018-</v>
      </c>
      <c r="S634">
        <f>INDEX(B:B,MATCH(A634,A:A,0))</f>
        <v>0</v>
      </c>
      <c r="T634" t="str">
        <f>IF(OR(B634&gt;0,C634&gt;0),"Acceptable","Check")</f>
        <v>Acceptable</v>
      </c>
      <c r="U634">
        <f>COUNTIF(D:D, "Military - U.S. Army")</f>
        <v>23</v>
      </c>
      <c r="V634">
        <f>AVERAGEIF(C:C,"Fort Myer, Virginia", I:I)</f>
        <v>2</v>
      </c>
      <c r="W634">
        <v>1</v>
      </c>
      <c r="X634" t="str">
        <f>IFERROR(VLOOKUP("FlightNumber", A:D, 4, FALSE), "Flight Not Found")</f>
        <v>Flight Not Found</v>
      </c>
      <c r="Y634" t="str" cm="1">
        <f t="array" ref="Y634">IF(AND(B:B &gt; TIME(6, 0, 0), B:B &lt;= TIME(18, 0, 0)), "Day", "Night")</f>
        <v>Night</v>
      </c>
      <c r="Z634">
        <f>COUNTIFS(D:D, "Military - U.S. Army", C:C, "Fort Myer, Virginia")</f>
        <v>1</v>
      </c>
    </row>
    <row r="635" spans="1:26" x14ac:dyDescent="0.2">
      <c r="A635">
        <v>16029</v>
      </c>
      <c r="C635" t="s">
        <v>2420</v>
      </c>
      <c r="D635" t="s">
        <v>821</v>
      </c>
      <c r="F635" t="s">
        <v>2552</v>
      </c>
      <c r="G635" t="s">
        <v>2656</v>
      </c>
      <c r="I635">
        <v>3</v>
      </c>
      <c r="J635">
        <v>2</v>
      </c>
      <c r="K635">
        <v>0</v>
      </c>
      <c r="L635" t="s">
        <v>2657</v>
      </c>
      <c r="M635">
        <f>SUM(B635,C635)</f>
        <v>0</v>
      </c>
      <c r="N635" t="str">
        <f t="shared" si="18"/>
        <v>No</v>
      </c>
      <c r="O635">
        <f>COUNTIF(C:C,"&lt;0")</f>
        <v>0</v>
      </c>
      <c r="P635" t="e">
        <f>SUMIF(#REF!,"&gt;"&amp;AVERAGE(#REF!))</f>
        <v>#REF!</v>
      </c>
      <c r="Q635">
        <f t="shared" si="19"/>
        <v>27.565026697177728</v>
      </c>
      <c r="R635" t="str">
        <f>CONCATENATE("ID-",A635,"-",E635)</f>
        <v>ID-16029-</v>
      </c>
      <c r="S635">
        <f>INDEX(B:B,MATCH(A635,A:A,0))</f>
        <v>0</v>
      </c>
      <c r="T635" t="str">
        <f>IF(OR(B635&gt;0,C635&gt;0),"Acceptable","Check")</f>
        <v>Acceptable</v>
      </c>
      <c r="U635">
        <f>COUNTIF(D:D, "Military - U.S. Army")</f>
        <v>23</v>
      </c>
      <c r="V635">
        <f>AVERAGEIF(C:C,"Fort Myer, Virginia", I:I)</f>
        <v>2</v>
      </c>
      <c r="W635">
        <v>1</v>
      </c>
      <c r="X635" t="str">
        <f>IFERROR(VLOOKUP("FlightNumber", A:D, 4, FALSE), "Flight Not Found")</f>
        <v>Flight Not Found</v>
      </c>
      <c r="Y635" t="str" cm="1">
        <f t="array" ref="Y635">IF(AND(B:B &gt; TIME(6, 0, 0), B:B &lt;= TIME(18, 0, 0)), "Day", "Night")</f>
        <v>Night</v>
      </c>
      <c r="Z635">
        <f>COUNTIFS(D:D, "Military - U.S. Army", C:C, "Fort Myer, Virginia")</f>
        <v>1</v>
      </c>
    </row>
    <row r="636" spans="1:26" x14ac:dyDescent="0.2">
      <c r="A636">
        <v>16029</v>
      </c>
      <c r="C636" t="s">
        <v>2420</v>
      </c>
      <c r="D636" t="s">
        <v>821</v>
      </c>
      <c r="F636" t="s">
        <v>2465</v>
      </c>
      <c r="G636" t="s">
        <v>2596</v>
      </c>
      <c r="I636">
        <v>3</v>
      </c>
      <c r="J636">
        <v>3</v>
      </c>
      <c r="K636">
        <v>0</v>
      </c>
      <c r="L636" t="s">
        <v>2658</v>
      </c>
      <c r="M636">
        <f>SUM(B636,C636)</f>
        <v>0</v>
      </c>
      <c r="N636" t="str">
        <f t="shared" si="18"/>
        <v>No</v>
      </c>
      <c r="O636">
        <f>COUNTIF(C:C,"&lt;0")</f>
        <v>0</v>
      </c>
      <c r="P636" t="e">
        <f>SUMIF(#REF!,"&gt;"&amp;AVERAGE(#REF!))</f>
        <v>#REF!</v>
      </c>
      <c r="Q636">
        <f t="shared" si="19"/>
        <v>27.565026697177728</v>
      </c>
      <c r="R636" t="str">
        <f>CONCATENATE("ID-",A636,"-",E636)</f>
        <v>ID-16029-</v>
      </c>
      <c r="S636">
        <f>INDEX(B:B,MATCH(A636,A:A,0))</f>
        <v>0</v>
      </c>
      <c r="T636" t="str">
        <f>IF(OR(B636&gt;0,C636&gt;0),"Acceptable","Check")</f>
        <v>Acceptable</v>
      </c>
      <c r="U636">
        <f>COUNTIF(D:D, "Military - U.S. Army")</f>
        <v>23</v>
      </c>
      <c r="V636">
        <f>AVERAGEIF(C:C,"Fort Myer, Virginia", I:I)</f>
        <v>2</v>
      </c>
      <c r="W636">
        <v>1</v>
      </c>
      <c r="X636" t="str">
        <f>IFERROR(VLOOKUP("FlightNumber", A:D, 4, FALSE), "Flight Not Found")</f>
        <v>Flight Not Found</v>
      </c>
      <c r="Y636" t="str" cm="1">
        <f t="array" ref="Y636">IF(AND(B:B &gt; TIME(6, 0, 0), B:B &lt;= TIME(18, 0, 0)), "Day", "Night")</f>
        <v>Night</v>
      </c>
      <c r="Z636">
        <f>COUNTIFS(D:D, "Military - U.S. Army", C:C, "Fort Myer, Virginia")</f>
        <v>1</v>
      </c>
    </row>
    <row r="637" spans="1:26" x14ac:dyDescent="0.2">
      <c r="A637">
        <v>16036</v>
      </c>
      <c r="C637" t="s">
        <v>2659</v>
      </c>
      <c r="D637" t="s">
        <v>379</v>
      </c>
      <c r="F637" t="s">
        <v>2660</v>
      </c>
      <c r="G637" t="s">
        <v>2661</v>
      </c>
      <c r="I637">
        <v>15</v>
      </c>
      <c r="J637">
        <v>15</v>
      </c>
      <c r="K637">
        <v>0</v>
      </c>
      <c r="L637" t="s">
        <v>2662</v>
      </c>
      <c r="M637">
        <f>SUM(B637,C637)</f>
        <v>0</v>
      </c>
      <c r="N637" t="str">
        <f t="shared" si="18"/>
        <v>No</v>
      </c>
      <c r="O637">
        <f>COUNTIF(C:C,"&lt;0")</f>
        <v>0</v>
      </c>
      <c r="P637" t="e">
        <f>SUMIF(#REF!,"&gt;"&amp;AVERAGE(#REF!))</f>
        <v>#REF!</v>
      </c>
      <c r="Q637">
        <f t="shared" si="19"/>
        <v>27.565026697177728</v>
      </c>
      <c r="R637" t="str">
        <f>CONCATENATE("ID-",A637,"-",E637)</f>
        <v>ID-16036-</v>
      </c>
      <c r="S637">
        <f>INDEX(B:B,MATCH(A637,A:A,0))</f>
        <v>0</v>
      </c>
      <c r="T637" t="str">
        <f>IF(OR(B637&gt;0,C637&gt;0),"Acceptable","Check")</f>
        <v>Acceptable</v>
      </c>
      <c r="U637">
        <f>COUNTIF(D:D, "Military - U.S. Army")</f>
        <v>23</v>
      </c>
      <c r="V637">
        <f>AVERAGEIF(C:C,"Fort Myer, Virginia", I:I)</f>
        <v>2</v>
      </c>
      <c r="W637">
        <v>2</v>
      </c>
      <c r="X637" t="str">
        <f>IFERROR(VLOOKUP("FlightNumber", A:D, 4, FALSE), "Flight Not Found")</f>
        <v>Flight Not Found</v>
      </c>
      <c r="Y637" t="str" cm="1">
        <f t="array" ref="Y637">IF(AND(B:B &gt; TIME(6, 0, 0), B:B &lt;= TIME(18, 0, 0)), "Day", "Night")</f>
        <v>Night</v>
      </c>
      <c r="Z637">
        <f>COUNTIFS(D:D, "Military - U.S. Army", C:C, "Fort Myer, Virginia")</f>
        <v>1</v>
      </c>
    </row>
    <row r="638" spans="1:26" x14ac:dyDescent="0.2">
      <c r="A638">
        <v>16058</v>
      </c>
      <c r="C638" t="s">
        <v>2663</v>
      </c>
      <c r="D638" t="s">
        <v>821</v>
      </c>
      <c r="F638" t="s">
        <v>2465</v>
      </c>
      <c r="G638" t="s">
        <v>2664</v>
      </c>
      <c r="I638">
        <v>3</v>
      </c>
      <c r="J638">
        <v>3</v>
      </c>
      <c r="K638">
        <v>0</v>
      </c>
      <c r="L638" t="s">
        <v>2665</v>
      </c>
      <c r="M638">
        <f>SUM(B638,C638)</f>
        <v>0</v>
      </c>
      <c r="N638" t="str">
        <f t="shared" si="18"/>
        <v>No</v>
      </c>
      <c r="O638">
        <f>COUNTIF(C:C,"&lt;0")</f>
        <v>0</v>
      </c>
      <c r="P638" t="e">
        <f>SUMIF(#REF!,"&gt;"&amp;AVERAGE(#REF!))</f>
        <v>#REF!</v>
      </c>
      <c r="Q638">
        <f t="shared" si="19"/>
        <v>27.565026697177728</v>
      </c>
      <c r="R638" t="str">
        <f>CONCATENATE("ID-",A638,"-",E638)</f>
        <v>ID-16058-</v>
      </c>
      <c r="S638">
        <f>INDEX(B:B,MATCH(A638,A:A,0))</f>
        <v>0</v>
      </c>
      <c r="T638" t="str">
        <f>IF(OR(B638&gt;0,C638&gt;0),"Acceptable","Check")</f>
        <v>Acceptable</v>
      </c>
      <c r="U638">
        <f>COUNTIF(D:D, "Military - U.S. Army")</f>
        <v>23</v>
      </c>
      <c r="V638">
        <f>AVERAGEIF(C:C,"Fort Myer, Virginia", I:I)</f>
        <v>2</v>
      </c>
      <c r="W638">
        <v>1</v>
      </c>
      <c r="X638" t="str">
        <f>IFERROR(VLOOKUP("FlightNumber", A:D, 4, FALSE), "Flight Not Found")</f>
        <v>Flight Not Found</v>
      </c>
      <c r="Y638" t="str" cm="1">
        <f t="array" ref="Y638">IF(AND(B:B &gt; TIME(6, 0, 0), B:B &lt;= TIME(18, 0, 0)), "Day", "Night")</f>
        <v>Night</v>
      </c>
      <c r="Z638">
        <f>COUNTIFS(D:D, "Military - U.S. Army", C:C, "Fort Myer, Virginia")</f>
        <v>1</v>
      </c>
    </row>
    <row r="639" spans="1:26" x14ac:dyDescent="0.2">
      <c r="A639">
        <v>16059</v>
      </c>
      <c r="B639" t="s">
        <v>2666</v>
      </c>
      <c r="C639" t="s">
        <v>2667</v>
      </c>
      <c r="D639" t="s">
        <v>2606</v>
      </c>
      <c r="F639" t="s">
        <v>2668</v>
      </c>
      <c r="G639" t="s">
        <v>2669</v>
      </c>
      <c r="H639" t="s">
        <v>2670</v>
      </c>
      <c r="I639">
        <v>31</v>
      </c>
      <c r="J639">
        <v>31</v>
      </c>
      <c r="K639">
        <v>0</v>
      </c>
      <c r="M639">
        <f>SUM(B639,C639)</f>
        <v>0</v>
      </c>
      <c r="N639" t="str">
        <f t="shared" si="18"/>
        <v>No</v>
      </c>
      <c r="O639">
        <f>COUNTIF(C:C,"&lt;0")</f>
        <v>0</v>
      </c>
      <c r="P639" t="e">
        <f>SUMIF(#REF!,"&gt;"&amp;AVERAGE(#REF!))</f>
        <v>#REF!</v>
      </c>
      <c r="Q639">
        <f t="shared" si="19"/>
        <v>27.565026697177728</v>
      </c>
      <c r="R639" t="str">
        <f>CONCATENATE("ID-",A639,"-",E639)</f>
        <v>ID-16059-</v>
      </c>
      <c r="S639" t="str">
        <f>INDEX(B:B,MATCH(A639,A:A,0))</f>
        <v>09:20</v>
      </c>
      <c r="T639" t="str">
        <f>IF(OR(B639&gt;0,C639&gt;0),"Acceptable","Check")</f>
        <v>Acceptable</v>
      </c>
      <c r="U639">
        <f>COUNTIF(D:D, "Military - U.S. Army")</f>
        <v>23</v>
      </c>
      <c r="V639">
        <f>AVERAGEIF(C:C,"Fort Myer, Virginia", I:I)</f>
        <v>2</v>
      </c>
      <c r="W639">
        <v>2</v>
      </c>
      <c r="X639" t="str">
        <f>IFERROR(VLOOKUP("FlightNumber", A:D, 4, FALSE), "Flight Not Found")</f>
        <v>Flight Not Found</v>
      </c>
      <c r="Y639" t="str" cm="1">
        <f t="array" ref="Y639">IF(AND(B:B &gt; TIME(6, 0, 0), B:B &lt;= TIME(18, 0, 0)), "Day", "Night")</f>
        <v>Night</v>
      </c>
      <c r="Z639">
        <f>COUNTIFS(D:D, "Military - U.S. Army", C:C, "Fort Myer, Virginia")</f>
        <v>1</v>
      </c>
    </row>
    <row r="640" spans="1:26" x14ac:dyDescent="0.2">
      <c r="A640">
        <v>16069</v>
      </c>
      <c r="B640" t="s">
        <v>1164</v>
      </c>
      <c r="C640" t="s">
        <v>2671</v>
      </c>
      <c r="D640" t="s">
        <v>2672</v>
      </c>
      <c r="E640" t="s">
        <v>2673</v>
      </c>
      <c r="F640" t="s">
        <v>2674</v>
      </c>
      <c r="G640" t="s">
        <v>2675</v>
      </c>
      <c r="I640">
        <v>25</v>
      </c>
      <c r="J640">
        <v>25</v>
      </c>
      <c r="K640">
        <v>0</v>
      </c>
      <c r="L640" t="s">
        <v>2676</v>
      </c>
      <c r="M640">
        <f>SUM(B640,C640)</f>
        <v>0</v>
      </c>
      <c r="N640" t="str">
        <f t="shared" si="18"/>
        <v>No</v>
      </c>
      <c r="O640">
        <f>COUNTIF(C:C,"&lt;0")</f>
        <v>0</v>
      </c>
      <c r="P640" t="e">
        <f>SUMIF(#REF!,"&gt;"&amp;AVERAGE(#REF!))</f>
        <v>#REF!</v>
      </c>
      <c r="Q640">
        <f t="shared" si="19"/>
        <v>27.565026697177728</v>
      </c>
      <c r="R640" t="str">
        <f>CONCATENATE("ID-",A640,"-",E640)</f>
        <v>ID-16069-Wendover Field - Pocatello AAB</v>
      </c>
      <c r="S640" t="str">
        <f>INDEX(B:B,MATCH(A640,A:A,0))</f>
        <v>15:00</v>
      </c>
      <c r="T640" t="str">
        <f>IF(OR(B640&gt;0,C640&gt;0),"Acceptable","Check")</f>
        <v>Acceptable</v>
      </c>
      <c r="U640">
        <f>COUNTIF(D:D, "Military - U.S. Army")</f>
        <v>23</v>
      </c>
      <c r="V640">
        <f>AVERAGEIF(C:C,"Fort Myer, Virginia", I:I)</f>
        <v>2</v>
      </c>
      <c r="W640">
        <v>1</v>
      </c>
      <c r="X640" t="str">
        <f>IFERROR(VLOOKUP("FlightNumber", A:D, 4, FALSE), "Flight Not Found")</f>
        <v>Flight Not Found</v>
      </c>
      <c r="Y640" t="str" cm="1">
        <f t="array" ref="Y640">IF(AND(B:B &gt; TIME(6, 0, 0), B:B &lt;= TIME(18, 0, 0)), "Day", "Night")</f>
        <v>Night</v>
      </c>
      <c r="Z640">
        <f>COUNTIFS(D:D, "Military - U.S. Army", C:C, "Fort Myer, Virginia")</f>
        <v>1</v>
      </c>
    </row>
    <row r="641" spans="1:26" x14ac:dyDescent="0.2">
      <c r="A641">
        <v>16086</v>
      </c>
      <c r="C641" t="s">
        <v>2677</v>
      </c>
      <c r="D641" t="s">
        <v>347</v>
      </c>
      <c r="F641" t="s">
        <v>1339</v>
      </c>
      <c r="G641" t="s">
        <v>2678</v>
      </c>
      <c r="H641" t="s">
        <v>2679</v>
      </c>
      <c r="I641">
        <v>5</v>
      </c>
      <c r="J641">
        <v>5</v>
      </c>
      <c r="K641">
        <v>0</v>
      </c>
      <c r="L641" t="s">
        <v>473</v>
      </c>
      <c r="M641">
        <f>SUM(B641,C641)</f>
        <v>0</v>
      </c>
      <c r="N641" t="str">
        <f t="shared" si="18"/>
        <v>No</v>
      </c>
      <c r="O641">
        <f>COUNTIF(C:C,"&lt;0")</f>
        <v>0</v>
      </c>
      <c r="P641" t="e">
        <f>SUMIF(#REF!,"&gt;"&amp;AVERAGE(#REF!))</f>
        <v>#REF!</v>
      </c>
      <c r="Q641">
        <f t="shared" si="19"/>
        <v>27.565026697177728</v>
      </c>
      <c r="R641" t="str">
        <f>CONCATENATE("ID-",A641,"-",E641)</f>
        <v>ID-16086-</v>
      </c>
      <c r="S641">
        <f>INDEX(B:B,MATCH(A641,A:A,0))</f>
        <v>0</v>
      </c>
      <c r="T641" t="str">
        <f>IF(OR(B641&gt;0,C641&gt;0),"Acceptable","Check")</f>
        <v>Acceptable</v>
      </c>
      <c r="U641">
        <f>COUNTIF(D:D, "Military - U.S. Army")</f>
        <v>23</v>
      </c>
      <c r="V641">
        <f>AVERAGEIF(C:C,"Fort Myer, Virginia", I:I)</f>
        <v>2</v>
      </c>
      <c r="W641">
        <v>6</v>
      </c>
      <c r="X641" t="str">
        <f>IFERROR(VLOOKUP("FlightNumber", A:D, 4, FALSE), "Flight Not Found")</f>
        <v>Flight Not Found</v>
      </c>
      <c r="Y641" t="str" cm="1">
        <f t="array" ref="Y641">IF(AND(B:B &gt; TIME(6, 0, 0), B:B &lt;= TIME(18, 0, 0)), "Day", "Night")</f>
        <v>Night</v>
      </c>
      <c r="Z641">
        <f>COUNTIFS(D:D, "Military - U.S. Army", C:C, "Fort Myer, Virginia")</f>
        <v>1</v>
      </c>
    </row>
    <row r="642" spans="1:26" x14ac:dyDescent="0.2">
      <c r="A642">
        <v>16112</v>
      </c>
      <c r="B642" t="s">
        <v>2680</v>
      </c>
      <c r="C642" t="s">
        <v>2681</v>
      </c>
      <c r="D642" t="s">
        <v>1326</v>
      </c>
      <c r="E642" t="s">
        <v>2682</v>
      </c>
      <c r="F642" t="s">
        <v>1809</v>
      </c>
      <c r="G642" t="s">
        <v>2683</v>
      </c>
      <c r="H642" t="s">
        <v>2684</v>
      </c>
      <c r="I642">
        <v>24</v>
      </c>
      <c r="J642">
        <v>24</v>
      </c>
      <c r="K642">
        <v>0</v>
      </c>
      <c r="L642" t="s">
        <v>2685</v>
      </c>
      <c r="M642">
        <f>SUM(B642,C642)</f>
        <v>0</v>
      </c>
      <c r="N642" t="str">
        <f t="shared" ref="N642:N705" si="20">IF(E642="good","Yes","No")</f>
        <v>No</v>
      </c>
      <c r="O642">
        <f>COUNTIF(C:C,"&lt;0")</f>
        <v>0</v>
      </c>
      <c r="P642" t="e">
        <f>SUMIF(#REF!,"&gt;"&amp;AVERAGE(#REF!))</f>
        <v>#REF!</v>
      </c>
      <c r="Q642">
        <f t="shared" si="19"/>
        <v>27.565026697177728</v>
      </c>
      <c r="R642" t="str">
        <f>CONCATENATE("ID-",A642,"-",E642)</f>
        <v>ID-16112-Little Rock - Memphis</v>
      </c>
      <c r="S642" t="str">
        <f>INDEX(B:B,MATCH(A642,A:A,0))</f>
        <v>23:36</v>
      </c>
      <c r="T642" t="str">
        <f>IF(OR(B642&gt;0,C642&gt;0),"Acceptable","Check")</f>
        <v>Acceptable</v>
      </c>
      <c r="U642">
        <f>COUNTIF(D:D, "Military - U.S. Army")</f>
        <v>23</v>
      </c>
      <c r="V642">
        <f>AVERAGEIF(C:C,"Fort Myer, Virginia", I:I)</f>
        <v>2</v>
      </c>
      <c r="W642">
        <v>1</v>
      </c>
      <c r="X642" t="str">
        <f>IFERROR(VLOOKUP("FlightNumber", A:D, 4, FALSE), "Flight Not Found")</f>
        <v>Flight Not Found</v>
      </c>
      <c r="Y642" t="str" cm="1">
        <f t="array" ref="Y642">IF(AND(B:B &gt; TIME(6, 0, 0), B:B &lt;= TIME(18, 0, 0)), "Day", "Night")</f>
        <v>Night</v>
      </c>
      <c r="Z642">
        <f>COUNTIFS(D:D, "Military - U.S. Army", C:C, "Fort Myer, Virginia")</f>
        <v>1</v>
      </c>
    </row>
    <row r="643" spans="1:26" x14ac:dyDescent="0.2">
      <c r="A643">
        <v>16122</v>
      </c>
      <c r="C643" t="s">
        <v>2686</v>
      </c>
      <c r="D643" t="s">
        <v>821</v>
      </c>
      <c r="F643" t="s">
        <v>2465</v>
      </c>
      <c r="G643" t="s">
        <v>2687</v>
      </c>
      <c r="I643">
        <v>2</v>
      </c>
      <c r="J643">
        <v>2</v>
      </c>
      <c r="K643">
        <v>0</v>
      </c>
      <c r="L643" t="s">
        <v>2688</v>
      </c>
      <c r="M643">
        <f>SUM(B643,C643)</f>
        <v>0</v>
      </c>
      <c r="N643" t="str">
        <f t="shared" si="20"/>
        <v>No</v>
      </c>
      <c r="O643">
        <f>COUNTIF(C:C,"&lt;0")</f>
        <v>0</v>
      </c>
      <c r="P643" t="e">
        <f>SUMIF(#REF!,"&gt;"&amp;AVERAGE(#REF!))</f>
        <v>#REF!</v>
      </c>
      <c r="Q643">
        <f t="shared" ref="Q643:Q706" si="21">AVERAGEIF(I:I,"&gt;0")</f>
        <v>27.565026697177728</v>
      </c>
      <c r="R643" t="str">
        <f>CONCATENATE("ID-",A643,"-",E643)</f>
        <v>ID-16122-</v>
      </c>
      <c r="S643">
        <f>INDEX(B:B,MATCH(A643,A:A,0))</f>
        <v>0</v>
      </c>
      <c r="T643" t="str">
        <f>IF(OR(B643&gt;0,C643&gt;0),"Acceptable","Check")</f>
        <v>Acceptable</v>
      </c>
      <c r="U643">
        <f>COUNTIF(D:D, "Military - U.S. Army")</f>
        <v>23</v>
      </c>
      <c r="V643">
        <f>AVERAGEIF(C:C,"Fort Myer, Virginia", I:I)</f>
        <v>2</v>
      </c>
      <c r="W643">
        <v>1</v>
      </c>
      <c r="X643" t="str">
        <f>IFERROR(VLOOKUP("FlightNumber", A:D, 4, FALSE), "Flight Not Found")</f>
        <v>Flight Not Found</v>
      </c>
      <c r="Y643" t="str" cm="1">
        <f t="array" ref="Y643">IF(AND(B:B &gt; TIME(6, 0, 0), B:B &lt;= TIME(18, 0, 0)), "Day", "Night")</f>
        <v>Night</v>
      </c>
      <c r="Z643">
        <f>COUNTIFS(D:D, "Military - U.S. Army", C:C, "Fort Myer, Virginia")</f>
        <v>1</v>
      </c>
    </row>
    <row r="644" spans="1:26" x14ac:dyDescent="0.2">
      <c r="A644">
        <v>16123</v>
      </c>
      <c r="C644" t="s">
        <v>2689</v>
      </c>
      <c r="D644" t="s">
        <v>347</v>
      </c>
      <c r="F644" t="s">
        <v>1339</v>
      </c>
      <c r="G644" t="s">
        <v>2690</v>
      </c>
      <c r="H644" t="s">
        <v>2691</v>
      </c>
      <c r="I644">
        <v>16</v>
      </c>
      <c r="J644">
        <v>16</v>
      </c>
      <c r="K644">
        <v>0</v>
      </c>
      <c r="L644" t="s">
        <v>2692</v>
      </c>
      <c r="M644">
        <f>SUM(B644,C644)</f>
        <v>0</v>
      </c>
      <c r="N644" t="str">
        <f t="shared" si="20"/>
        <v>No</v>
      </c>
      <c r="O644">
        <f>COUNTIF(C:C,"&lt;0")</f>
        <v>0</v>
      </c>
      <c r="P644" t="e">
        <f>SUMIF(#REF!,"&gt;"&amp;AVERAGE(#REF!))</f>
        <v>#REF!</v>
      </c>
      <c r="Q644">
        <f t="shared" si="21"/>
        <v>27.565026697177728</v>
      </c>
      <c r="R644" t="str">
        <f>CONCATENATE("ID-",A644,"-",E644)</f>
        <v>ID-16123-</v>
      </c>
      <c r="S644">
        <f>INDEX(B:B,MATCH(A644,A:A,0))</f>
        <v>0</v>
      </c>
      <c r="T644" t="str">
        <f>IF(OR(B644&gt;0,C644&gt;0),"Acceptable","Check")</f>
        <v>Acceptable</v>
      </c>
      <c r="U644">
        <f>COUNTIF(D:D, "Military - U.S. Army")</f>
        <v>23</v>
      </c>
      <c r="V644">
        <f>AVERAGEIF(C:C,"Fort Myer, Virginia", I:I)</f>
        <v>2</v>
      </c>
      <c r="W644">
        <v>3</v>
      </c>
      <c r="X644" t="str">
        <f>IFERROR(VLOOKUP("FlightNumber", A:D, 4, FALSE), "Flight Not Found")</f>
        <v>Flight Not Found</v>
      </c>
      <c r="Y644" t="str" cm="1">
        <f t="array" ref="Y644">IF(AND(B:B &gt; TIME(6, 0, 0), B:B &lt;= TIME(18, 0, 0)), "Day", "Night")</f>
        <v>Night</v>
      </c>
      <c r="Z644">
        <f>COUNTIFS(D:D, "Military - U.S. Army", C:C, "Fort Myer, Virginia")</f>
        <v>1</v>
      </c>
    </row>
    <row r="645" spans="1:26" x14ac:dyDescent="0.2">
      <c r="A645">
        <v>16153</v>
      </c>
      <c r="C645" t="s">
        <v>2693</v>
      </c>
      <c r="D645" t="s">
        <v>22</v>
      </c>
      <c r="E645" t="s">
        <v>2694</v>
      </c>
      <c r="F645" t="s">
        <v>2410</v>
      </c>
      <c r="I645">
        <v>21</v>
      </c>
      <c r="J645">
        <v>21</v>
      </c>
      <c r="L645" t="s">
        <v>2695</v>
      </c>
      <c r="M645">
        <f>SUM(B645,C645)</f>
        <v>0</v>
      </c>
      <c r="N645" t="str">
        <f t="shared" si="20"/>
        <v>No</v>
      </c>
      <c r="O645">
        <f>COUNTIF(C:C,"&lt;0")</f>
        <v>0</v>
      </c>
      <c r="P645" t="e">
        <f>SUMIF(#REF!,"&gt;"&amp;AVERAGE(#REF!))</f>
        <v>#REF!</v>
      </c>
      <c r="Q645">
        <f t="shared" si="21"/>
        <v>27.565026697177728</v>
      </c>
      <c r="R645" t="str">
        <f>CONCATENATE("ID-",A645,"-",E645)</f>
        <v>ID-16153-Port Moreaby - Nadzab</v>
      </c>
      <c r="S645">
        <f>INDEX(B:B,MATCH(A645,A:A,0))</f>
        <v>0</v>
      </c>
      <c r="T645" t="str">
        <f>IF(OR(B645&gt;0,C645&gt;0),"Acceptable","Check")</f>
        <v>Acceptable</v>
      </c>
      <c r="U645">
        <f>COUNTIF(D:D, "Military - U.S. Army")</f>
        <v>23</v>
      </c>
      <c r="V645">
        <f>AVERAGEIF(C:C,"Fort Myer, Virginia", I:I)</f>
        <v>2</v>
      </c>
      <c r="W645">
        <v>1</v>
      </c>
      <c r="X645" t="str">
        <f>IFERROR(VLOOKUP("FlightNumber", A:D, 4, FALSE), "Flight Not Found")</f>
        <v>Flight Not Found</v>
      </c>
      <c r="Y645" t="str" cm="1">
        <f t="array" ref="Y645">IF(AND(B:B &gt; TIME(6, 0, 0), B:B &lt;= TIME(18, 0, 0)), "Day", "Night")</f>
        <v>Night</v>
      </c>
      <c r="Z645">
        <f>COUNTIFS(D:D, "Military - U.S. Army", C:C, "Fort Myer, Virginia")</f>
        <v>1</v>
      </c>
    </row>
    <row r="646" spans="1:26" x14ac:dyDescent="0.2">
      <c r="A646">
        <v>16168</v>
      </c>
      <c r="B646" t="s">
        <v>2696</v>
      </c>
      <c r="C646" t="s">
        <v>2697</v>
      </c>
      <c r="D646" t="s">
        <v>1856</v>
      </c>
      <c r="E646" t="s">
        <v>2698</v>
      </c>
      <c r="F646" t="s">
        <v>2699</v>
      </c>
      <c r="G646" t="s">
        <v>2700</v>
      </c>
      <c r="I646">
        <v>6</v>
      </c>
      <c r="J646">
        <v>6</v>
      </c>
      <c r="K646">
        <v>0</v>
      </c>
      <c r="L646" t="s">
        <v>2701</v>
      </c>
      <c r="M646">
        <f>SUM(B646,C646)</f>
        <v>0</v>
      </c>
      <c r="N646" t="str">
        <f t="shared" si="20"/>
        <v>No</v>
      </c>
      <c r="O646">
        <f>COUNTIF(C:C,"&lt;0")</f>
        <v>0</v>
      </c>
      <c r="P646" t="e">
        <f>SUMIF(#REF!,"&gt;"&amp;AVERAGE(#REF!))</f>
        <v>#REF!</v>
      </c>
      <c r="Q646">
        <f t="shared" si="21"/>
        <v>27.565026697177728</v>
      </c>
      <c r="R646" t="str">
        <f>CONCATENATE("ID-",A646,"-",E646)</f>
        <v>ID-16168-Nome - Fairbanks</v>
      </c>
      <c r="S646" t="str">
        <f>INDEX(B:B,MATCH(A646,A:A,0))</f>
        <v>15:48</v>
      </c>
      <c r="T646" t="str">
        <f>IF(OR(B646&gt;0,C646&gt;0),"Acceptable","Check")</f>
        <v>Acceptable</v>
      </c>
      <c r="U646">
        <f>COUNTIF(D:D, "Military - U.S. Army")</f>
        <v>23</v>
      </c>
      <c r="V646">
        <f>AVERAGEIF(C:C,"Fort Myer, Virginia", I:I)</f>
        <v>2</v>
      </c>
      <c r="W646">
        <v>1</v>
      </c>
      <c r="X646" t="str">
        <f>IFERROR(VLOOKUP("FlightNumber", A:D, 4, FALSE), "Flight Not Found")</f>
        <v>Flight Not Found</v>
      </c>
      <c r="Y646" t="str" cm="1">
        <f t="array" ref="Y646">IF(AND(B:B &gt; TIME(6, 0, 0), B:B &lt;= TIME(18, 0, 0)), "Day", "Night")</f>
        <v>Night</v>
      </c>
      <c r="Z646">
        <f>COUNTIFS(D:D, "Military - U.S. Army", C:C, "Fort Myer, Virginia")</f>
        <v>1</v>
      </c>
    </row>
    <row r="647" spans="1:26" x14ac:dyDescent="0.2">
      <c r="A647">
        <v>16179</v>
      </c>
      <c r="C647" t="s">
        <v>2677</v>
      </c>
      <c r="D647" t="s">
        <v>347</v>
      </c>
      <c r="F647" t="s">
        <v>1339</v>
      </c>
      <c r="G647" t="s">
        <v>2702</v>
      </c>
      <c r="H647" t="s">
        <v>2703</v>
      </c>
      <c r="I647">
        <v>7</v>
      </c>
      <c r="J647">
        <v>5</v>
      </c>
      <c r="K647">
        <v>0</v>
      </c>
      <c r="L647" t="s">
        <v>2704</v>
      </c>
      <c r="M647">
        <f>SUM(B647,C647)</f>
        <v>0</v>
      </c>
      <c r="N647" t="str">
        <f t="shared" si="20"/>
        <v>No</v>
      </c>
      <c r="O647">
        <f>COUNTIF(C:C,"&lt;0")</f>
        <v>0</v>
      </c>
      <c r="P647" t="e">
        <f>SUMIF(#REF!,"&gt;"&amp;AVERAGE(#REF!))</f>
        <v>#REF!</v>
      </c>
      <c r="Q647">
        <f t="shared" si="21"/>
        <v>27.565026697177728</v>
      </c>
      <c r="R647" t="str">
        <f>CONCATENATE("ID-",A647,"-",E647)</f>
        <v>ID-16179-</v>
      </c>
      <c r="S647">
        <f>INDEX(B:B,MATCH(A647,A:A,0))</f>
        <v>0</v>
      </c>
      <c r="T647" t="str">
        <f>IF(OR(B647&gt;0,C647&gt;0),"Acceptable","Check")</f>
        <v>Acceptable</v>
      </c>
      <c r="U647">
        <f>COUNTIF(D:D, "Military - U.S. Army")</f>
        <v>23</v>
      </c>
      <c r="V647">
        <f>AVERAGEIF(C:C,"Fort Myer, Virginia", I:I)</f>
        <v>2</v>
      </c>
      <c r="W647">
        <v>1</v>
      </c>
      <c r="X647" t="str">
        <f>IFERROR(VLOOKUP("FlightNumber", A:D, 4, FALSE), "Flight Not Found")</f>
        <v>Flight Not Found</v>
      </c>
      <c r="Y647" t="str" cm="1">
        <f t="array" ref="Y647">IF(AND(B:B &gt; TIME(6, 0, 0), B:B &lt;= TIME(18, 0, 0)), "Day", "Night")</f>
        <v>Night</v>
      </c>
      <c r="Z647">
        <f>COUNTIFS(D:D, "Military - U.S. Army", C:C, "Fort Myer, Virginia")</f>
        <v>1</v>
      </c>
    </row>
    <row r="648" spans="1:26" x14ac:dyDescent="0.2">
      <c r="A648">
        <v>16183</v>
      </c>
      <c r="C648" t="s">
        <v>2705</v>
      </c>
      <c r="D648" t="s">
        <v>347</v>
      </c>
      <c r="F648" t="s">
        <v>1809</v>
      </c>
      <c r="G648" t="s">
        <v>2706</v>
      </c>
      <c r="H648" t="s">
        <v>2707</v>
      </c>
      <c r="I648">
        <v>20</v>
      </c>
      <c r="J648">
        <v>9</v>
      </c>
      <c r="K648">
        <v>0</v>
      </c>
      <c r="L648" t="s">
        <v>473</v>
      </c>
      <c r="M648">
        <f>SUM(B648,C648)</f>
        <v>0</v>
      </c>
      <c r="N648" t="str">
        <f t="shared" si="20"/>
        <v>No</v>
      </c>
      <c r="O648">
        <f>COUNTIF(C:C,"&lt;0")</f>
        <v>0</v>
      </c>
      <c r="P648" t="e">
        <f>SUMIF(#REF!,"&gt;"&amp;AVERAGE(#REF!))</f>
        <v>#REF!</v>
      </c>
      <c r="Q648">
        <f t="shared" si="21"/>
        <v>27.565026697177728</v>
      </c>
      <c r="R648" t="str">
        <f>CONCATENATE("ID-",A648,"-",E648)</f>
        <v>ID-16183-</v>
      </c>
      <c r="S648">
        <f>INDEX(B:B,MATCH(A648,A:A,0))</f>
        <v>0</v>
      </c>
      <c r="T648" t="str">
        <f>IF(OR(B648&gt;0,C648&gt;0),"Acceptable","Check")</f>
        <v>Acceptable</v>
      </c>
      <c r="U648">
        <f>COUNTIF(D:D, "Military - U.S. Army")</f>
        <v>23</v>
      </c>
      <c r="V648">
        <f>AVERAGEIF(C:C,"Fort Myer, Virginia", I:I)</f>
        <v>2</v>
      </c>
      <c r="W648">
        <v>1</v>
      </c>
      <c r="X648" t="str">
        <f>IFERROR(VLOOKUP("FlightNumber", A:D, 4, FALSE), "Flight Not Found")</f>
        <v>Flight Not Found</v>
      </c>
      <c r="Y648" t="str" cm="1">
        <f t="array" ref="Y648">IF(AND(B:B &gt; TIME(6, 0, 0), B:B &lt;= TIME(18, 0, 0)), "Day", "Night")</f>
        <v>Night</v>
      </c>
      <c r="Z648">
        <f>COUNTIFS(D:D, "Military - U.S. Army", C:C, "Fort Myer, Virginia")</f>
        <v>1</v>
      </c>
    </row>
    <row r="649" spans="1:26" x14ac:dyDescent="0.2">
      <c r="A649">
        <v>16187</v>
      </c>
      <c r="C649" t="s">
        <v>2708</v>
      </c>
      <c r="D649" t="s">
        <v>2331</v>
      </c>
      <c r="E649" t="s">
        <v>2709</v>
      </c>
      <c r="F649" t="s">
        <v>2397</v>
      </c>
      <c r="I649">
        <v>16</v>
      </c>
      <c r="J649">
        <v>16</v>
      </c>
      <c r="K649">
        <v>0</v>
      </c>
      <c r="L649" t="s">
        <v>2710</v>
      </c>
      <c r="M649">
        <f>SUM(B649,C649)</f>
        <v>0</v>
      </c>
      <c r="N649" t="str">
        <f t="shared" si="20"/>
        <v>No</v>
      </c>
      <c r="O649">
        <f>COUNTIF(C:C,"&lt;0")</f>
        <v>0</v>
      </c>
      <c r="P649" t="e">
        <f>SUMIF(#REF!,"&gt;"&amp;AVERAGE(#REF!))</f>
        <v>#REF!</v>
      </c>
      <c r="Q649">
        <f t="shared" si="21"/>
        <v>27.565026697177728</v>
      </c>
      <c r="R649" t="str">
        <f>CONCATENATE("ID-",A649,"-",E649)</f>
        <v>ID-16187-Montreal, Canada - European air base</v>
      </c>
      <c r="S649">
        <f>INDEX(B:B,MATCH(A649,A:A,0))</f>
        <v>0</v>
      </c>
      <c r="T649" t="str">
        <f>IF(OR(B649&gt;0,C649&gt;0),"Acceptable","Check")</f>
        <v>Acceptable</v>
      </c>
      <c r="U649">
        <f>COUNTIF(D:D, "Military - U.S. Army")</f>
        <v>23</v>
      </c>
      <c r="V649">
        <f>AVERAGEIF(C:C,"Fort Myer, Virginia", I:I)</f>
        <v>2</v>
      </c>
      <c r="W649">
        <v>2</v>
      </c>
      <c r="X649" t="str">
        <f>IFERROR(VLOOKUP("FlightNumber", A:D, 4, FALSE), "Flight Not Found")</f>
        <v>Flight Not Found</v>
      </c>
      <c r="Y649" t="str" cm="1">
        <f t="array" ref="Y649">IF(AND(B:B &gt; TIME(6, 0, 0), B:B &lt;= TIME(18, 0, 0)), "Day", "Night")</f>
        <v>Night</v>
      </c>
      <c r="Z649">
        <f>COUNTIFS(D:D, "Military - U.S. Army", C:C, "Fort Myer, Virginia")</f>
        <v>1</v>
      </c>
    </row>
    <row r="650" spans="1:26" x14ac:dyDescent="0.2">
      <c r="A650">
        <v>16218</v>
      </c>
      <c r="C650" t="s">
        <v>2711</v>
      </c>
      <c r="D650" t="s">
        <v>821</v>
      </c>
      <c r="E650" t="s">
        <v>2712</v>
      </c>
      <c r="F650" t="s">
        <v>2465</v>
      </c>
      <c r="G650" t="s">
        <v>111</v>
      </c>
      <c r="I650">
        <v>12</v>
      </c>
      <c r="J650">
        <v>12</v>
      </c>
      <c r="K650">
        <v>0</v>
      </c>
      <c r="L650" t="s">
        <v>2713</v>
      </c>
      <c r="M650">
        <f>SUM(B650,C650)</f>
        <v>0</v>
      </c>
      <c r="N650" t="str">
        <f t="shared" si="20"/>
        <v>No</v>
      </c>
      <c r="O650">
        <f>COUNTIF(C:C,"&lt;0")</f>
        <v>0</v>
      </c>
      <c r="P650" t="e">
        <f>SUMIF(#REF!,"&gt;"&amp;AVERAGE(#REF!))</f>
        <v>#REF!</v>
      </c>
      <c r="Q650">
        <f t="shared" si="21"/>
        <v>27.565026697177728</v>
      </c>
      <c r="R650" t="str">
        <f>CONCATENATE("ID-",A650,"-",E650)</f>
        <v>ID-16218-Calcutta - Dinjan</v>
      </c>
      <c r="S650">
        <f>INDEX(B:B,MATCH(A650,A:A,0))</f>
        <v>0</v>
      </c>
      <c r="T650" t="str">
        <f>IF(OR(B650&gt;0,C650&gt;0),"Acceptable","Check")</f>
        <v>Acceptable</v>
      </c>
      <c r="U650">
        <f>COUNTIF(D:D, "Military - U.S. Army")</f>
        <v>23</v>
      </c>
      <c r="V650">
        <f>AVERAGEIF(C:C,"Fort Myer, Virginia", I:I)</f>
        <v>2</v>
      </c>
      <c r="W650">
        <v>5</v>
      </c>
      <c r="X650" t="str">
        <f>IFERROR(VLOOKUP("FlightNumber", A:D, 4, FALSE), "Flight Not Found")</f>
        <v>Flight Not Found</v>
      </c>
      <c r="Y650" t="str" cm="1">
        <f t="array" ref="Y650">IF(AND(B:B &gt; TIME(6, 0, 0), B:B &lt;= TIME(18, 0, 0)), "Day", "Night")</f>
        <v>Night</v>
      </c>
      <c r="Z650">
        <f>COUNTIFS(D:D, "Military - U.S. Army", C:C, "Fort Myer, Virginia")</f>
        <v>1</v>
      </c>
    </row>
    <row r="651" spans="1:26" x14ac:dyDescent="0.2">
      <c r="A651">
        <v>16219</v>
      </c>
      <c r="C651" t="s">
        <v>2714</v>
      </c>
      <c r="D651" t="s">
        <v>821</v>
      </c>
      <c r="F651" t="s">
        <v>1809</v>
      </c>
      <c r="I651">
        <v>14</v>
      </c>
      <c r="J651">
        <v>14</v>
      </c>
      <c r="K651">
        <v>0</v>
      </c>
      <c r="L651" t="s">
        <v>2715</v>
      </c>
      <c r="M651">
        <f>SUM(B651,C651)</f>
        <v>0</v>
      </c>
      <c r="N651" t="str">
        <f t="shared" si="20"/>
        <v>No</v>
      </c>
      <c r="O651">
        <f>COUNTIF(C:C,"&lt;0")</f>
        <v>0</v>
      </c>
      <c r="P651" t="e">
        <f>SUMIF(#REF!,"&gt;"&amp;AVERAGE(#REF!))</f>
        <v>#REF!</v>
      </c>
      <c r="Q651">
        <f t="shared" si="21"/>
        <v>27.565026697177728</v>
      </c>
      <c r="R651" t="str">
        <f>CONCATENATE("ID-",A651,"-",E651)</f>
        <v>ID-16219-</v>
      </c>
      <c r="S651">
        <f>INDEX(B:B,MATCH(A651,A:A,0))</f>
        <v>0</v>
      </c>
      <c r="T651" t="str">
        <f>IF(OR(B651&gt;0,C651&gt;0),"Acceptable","Check")</f>
        <v>Acceptable</v>
      </c>
      <c r="U651">
        <f>COUNTIF(D:D, "Military - U.S. Army")</f>
        <v>23</v>
      </c>
      <c r="V651">
        <f>AVERAGEIF(C:C,"Fort Myer, Virginia", I:I)</f>
        <v>2</v>
      </c>
      <c r="W651">
        <v>1</v>
      </c>
      <c r="X651" t="str">
        <f>IFERROR(VLOOKUP("FlightNumber", A:D, 4, FALSE), "Flight Not Found")</f>
        <v>Flight Not Found</v>
      </c>
      <c r="Y651" t="str" cm="1">
        <f t="array" ref="Y651">IF(AND(B:B &gt; TIME(6, 0, 0), B:B &lt;= TIME(18, 0, 0)), "Day", "Night")</f>
        <v>Night</v>
      </c>
      <c r="Z651">
        <f>COUNTIFS(D:D, "Military - U.S. Army", C:C, "Fort Myer, Virginia")</f>
        <v>1</v>
      </c>
    </row>
    <row r="652" spans="1:26" x14ac:dyDescent="0.2">
      <c r="A652">
        <v>16229</v>
      </c>
      <c r="B652" t="s">
        <v>2716</v>
      </c>
      <c r="C652" t="s">
        <v>2717</v>
      </c>
      <c r="D652" t="s">
        <v>2438</v>
      </c>
      <c r="F652" t="s">
        <v>2575</v>
      </c>
      <c r="G652" t="s">
        <v>2718</v>
      </c>
      <c r="H652" t="s">
        <v>2719</v>
      </c>
      <c r="I652">
        <v>22</v>
      </c>
      <c r="J652">
        <v>22</v>
      </c>
      <c r="K652">
        <v>0</v>
      </c>
      <c r="L652" t="s">
        <v>2720</v>
      </c>
      <c r="M652">
        <f>SUM(B652,C652)</f>
        <v>0</v>
      </c>
      <c r="N652" t="str">
        <f t="shared" si="20"/>
        <v>No</v>
      </c>
      <c r="O652">
        <f>COUNTIF(C:C,"&lt;0")</f>
        <v>0</v>
      </c>
      <c r="P652" t="e">
        <f>SUMIF(#REF!,"&gt;"&amp;AVERAGE(#REF!))</f>
        <v>#REF!</v>
      </c>
      <c r="Q652">
        <f t="shared" si="21"/>
        <v>27.565026697177728</v>
      </c>
      <c r="R652" t="str">
        <f>CONCATENATE("ID-",A652,"-",E652)</f>
        <v>ID-16229-</v>
      </c>
      <c r="S652" t="str">
        <f>INDEX(B:B,MATCH(A652,A:A,0))</f>
        <v>01:30</v>
      </c>
      <c r="T652" t="str">
        <f>IF(OR(B652&gt;0,C652&gt;0),"Acceptable","Check")</f>
        <v>Acceptable</v>
      </c>
      <c r="U652">
        <f>COUNTIF(D:D, "Military - U.S. Army")</f>
        <v>23</v>
      </c>
      <c r="V652">
        <f>AVERAGEIF(C:C,"Fort Myer, Virginia", I:I)</f>
        <v>2</v>
      </c>
      <c r="W652">
        <v>2</v>
      </c>
      <c r="X652" t="str">
        <f>IFERROR(VLOOKUP("FlightNumber", A:D, 4, FALSE), "Flight Not Found")</f>
        <v>Flight Not Found</v>
      </c>
      <c r="Y652" t="str" cm="1">
        <f t="array" ref="Y652">IF(AND(B:B &gt; TIME(6, 0, 0), B:B &lt;= TIME(18, 0, 0)), "Day", "Night")</f>
        <v>Night</v>
      </c>
      <c r="Z652">
        <f>COUNTIFS(D:D, "Military - U.S. Army", C:C, "Fort Myer, Virginia")</f>
        <v>1</v>
      </c>
    </row>
    <row r="653" spans="1:26" x14ac:dyDescent="0.2">
      <c r="A653">
        <v>16229</v>
      </c>
      <c r="B653" t="s">
        <v>991</v>
      </c>
      <c r="C653" t="s">
        <v>2721</v>
      </c>
      <c r="D653" t="s">
        <v>2438</v>
      </c>
      <c r="F653" t="s">
        <v>2722</v>
      </c>
      <c r="G653" t="s">
        <v>2723</v>
      </c>
      <c r="H653" t="s">
        <v>2724</v>
      </c>
      <c r="I653">
        <v>22</v>
      </c>
      <c r="J653">
        <v>22</v>
      </c>
      <c r="K653">
        <v>0</v>
      </c>
      <c r="L653" t="s">
        <v>2720</v>
      </c>
      <c r="M653">
        <f>SUM(B653,C653)</f>
        <v>0</v>
      </c>
      <c r="N653" t="str">
        <f t="shared" si="20"/>
        <v>No</v>
      </c>
      <c r="O653">
        <f>COUNTIF(C:C,"&lt;0")</f>
        <v>0</v>
      </c>
      <c r="P653" t="e">
        <f>SUMIF(#REF!,"&gt;"&amp;AVERAGE(#REF!))</f>
        <v>#REF!</v>
      </c>
      <c r="Q653">
        <f t="shared" si="21"/>
        <v>27.565026697177728</v>
      </c>
      <c r="R653" t="str">
        <f>CONCATENATE("ID-",A653,"-",E653)</f>
        <v>ID-16229-</v>
      </c>
      <c r="S653" t="str">
        <f>INDEX(B:B,MATCH(A653,A:A,0))</f>
        <v>01:30</v>
      </c>
      <c r="T653" t="str">
        <f>IF(OR(B653&gt;0,C653&gt;0),"Acceptable","Check")</f>
        <v>Acceptable</v>
      </c>
      <c r="U653">
        <f>COUNTIF(D:D, "Military - U.S. Army")</f>
        <v>23</v>
      </c>
      <c r="V653">
        <f>AVERAGEIF(C:C,"Fort Myer, Virginia", I:I)</f>
        <v>2</v>
      </c>
      <c r="W653">
        <v>1</v>
      </c>
      <c r="X653" t="str">
        <f>IFERROR(VLOOKUP("FlightNumber", A:D, 4, FALSE), "Flight Not Found")</f>
        <v>Flight Not Found</v>
      </c>
      <c r="Y653" t="str" cm="1">
        <f t="array" ref="Y653">IF(AND(B:B &gt; TIME(6, 0, 0), B:B &lt;= TIME(18, 0, 0)), "Day", "Night")</f>
        <v>Night</v>
      </c>
      <c r="Z653">
        <f>COUNTIFS(D:D, "Military - U.S. Army", C:C, "Fort Myer, Virginia")</f>
        <v>1</v>
      </c>
    </row>
    <row r="654" spans="1:26" x14ac:dyDescent="0.2">
      <c r="A654">
        <v>16229</v>
      </c>
      <c r="B654" t="s">
        <v>2725</v>
      </c>
      <c r="C654" t="s">
        <v>2726</v>
      </c>
      <c r="D654" t="s">
        <v>2438</v>
      </c>
      <c r="F654" t="s">
        <v>2722</v>
      </c>
      <c r="G654" t="s">
        <v>2727</v>
      </c>
      <c r="H654" t="s">
        <v>2728</v>
      </c>
      <c r="I654">
        <v>22</v>
      </c>
      <c r="J654">
        <v>22</v>
      </c>
      <c r="K654">
        <v>0</v>
      </c>
      <c r="L654" t="s">
        <v>2720</v>
      </c>
      <c r="M654">
        <f>SUM(B654,C654)</f>
        <v>0</v>
      </c>
      <c r="N654" t="str">
        <f t="shared" si="20"/>
        <v>No</v>
      </c>
      <c r="O654">
        <f>COUNTIF(C:C,"&lt;0")</f>
        <v>0</v>
      </c>
      <c r="P654" t="e">
        <f>SUMIF(#REF!,"&gt;"&amp;AVERAGE(#REF!))</f>
        <v>#REF!</v>
      </c>
      <c r="Q654">
        <f t="shared" si="21"/>
        <v>27.565026697177728</v>
      </c>
      <c r="R654" t="str">
        <f>CONCATENATE("ID-",A654,"-",E654)</f>
        <v>ID-16229-</v>
      </c>
      <c r="S654" t="str">
        <f>INDEX(B:B,MATCH(A654,A:A,0))</f>
        <v>01:30</v>
      </c>
      <c r="T654" t="str">
        <f>IF(OR(B654&gt;0,C654&gt;0),"Acceptable","Check")</f>
        <v>Acceptable</v>
      </c>
      <c r="U654">
        <f>COUNTIF(D:D, "Military - U.S. Army")</f>
        <v>23</v>
      </c>
      <c r="V654">
        <f>AVERAGEIF(C:C,"Fort Myer, Virginia", I:I)</f>
        <v>2</v>
      </c>
      <c r="W654">
        <v>1</v>
      </c>
      <c r="X654" t="str">
        <f>IFERROR(VLOOKUP("FlightNumber", A:D, 4, FALSE), "Flight Not Found")</f>
        <v>Flight Not Found</v>
      </c>
      <c r="Y654" t="str" cm="1">
        <f t="array" ref="Y654">IF(AND(B:B &gt; TIME(6, 0, 0), B:B &lt;= TIME(18, 0, 0)), "Day", "Night")</f>
        <v>Night</v>
      </c>
      <c r="Z654">
        <f>COUNTIFS(D:D, "Military - U.S. Army", C:C, "Fort Myer, Virginia")</f>
        <v>1</v>
      </c>
    </row>
    <row r="655" spans="1:26" x14ac:dyDescent="0.2">
      <c r="A655">
        <v>16231</v>
      </c>
      <c r="C655" t="s">
        <v>2420</v>
      </c>
      <c r="D655" t="s">
        <v>821</v>
      </c>
      <c r="E655" t="s">
        <v>2729</v>
      </c>
      <c r="F655" t="s">
        <v>2465</v>
      </c>
      <c r="G655" t="s">
        <v>2730</v>
      </c>
      <c r="I655">
        <v>6</v>
      </c>
      <c r="J655">
        <v>6</v>
      </c>
      <c r="K655">
        <v>0</v>
      </c>
      <c r="L655" t="s">
        <v>2731</v>
      </c>
      <c r="M655">
        <f>SUM(B655,C655)</f>
        <v>0</v>
      </c>
      <c r="N655" t="str">
        <f t="shared" si="20"/>
        <v>No</v>
      </c>
      <c r="O655">
        <f>COUNTIF(C:C,"&lt;0")</f>
        <v>0</v>
      </c>
      <c r="P655" t="e">
        <f>SUMIF(#REF!,"&gt;"&amp;AVERAGE(#REF!))</f>
        <v>#REF!</v>
      </c>
      <c r="Q655">
        <f t="shared" si="21"/>
        <v>27.565026697177728</v>
      </c>
      <c r="R655" t="str">
        <f>CONCATENATE("ID-",A655,"-",E655)</f>
        <v>ID-16231-Dijan - Kunming</v>
      </c>
      <c r="S655">
        <f>INDEX(B:B,MATCH(A655,A:A,0))</f>
        <v>0</v>
      </c>
      <c r="T655" t="str">
        <f>IF(OR(B655&gt;0,C655&gt;0),"Acceptable","Check")</f>
        <v>Acceptable</v>
      </c>
      <c r="U655">
        <f>COUNTIF(D:D, "Military - U.S. Army")</f>
        <v>23</v>
      </c>
      <c r="V655">
        <f>AVERAGEIF(C:C,"Fort Myer, Virginia", I:I)</f>
        <v>2</v>
      </c>
      <c r="W655">
        <v>1</v>
      </c>
      <c r="X655" t="str">
        <f>IFERROR(VLOOKUP("FlightNumber", A:D, 4, FALSE), "Flight Not Found")</f>
        <v>Flight Not Found</v>
      </c>
      <c r="Y655" t="str" cm="1">
        <f t="array" ref="Y655">IF(AND(B:B &gt; TIME(6, 0, 0), B:B &lt;= TIME(18, 0, 0)), "Day", "Night")</f>
        <v>Night</v>
      </c>
      <c r="Z655">
        <f>COUNTIFS(D:D, "Military - U.S. Army", C:C, "Fort Myer, Virginia")</f>
        <v>1</v>
      </c>
    </row>
    <row r="656" spans="1:26" x14ac:dyDescent="0.2">
      <c r="A656">
        <v>16241</v>
      </c>
      <c r="C656" t="s">
        <v>2732</v>
      </c>
      <c r="D656" t="s">
        <v>821</v>
      </c>
      <c r="E656" t="s">
        <v>2733</v>
      </c>
      <c r="F656" t="s">
        <v>2465</v>
      </c>
      <c r="G656" t="s">
        <v>2478</v>
      </c>
      <c r="I656">
        <v>4</v>
      </c>
      <c r="J656">
        <v>2</v>
      </c>
      <c r="K656">
        <v>0</v>
      </c>
      <c r="L656" t="s">
        <v>2734</v>
      </c>
      <c r="M656">
        <f>SUM(B656,C656)</f>
        <v>0</v>
      </c>
      <c r="N656" t="str">
        <f t="shared" si="20"/>
        <v>No</v>
      </c>
      <c r="O656">
        <f>COUNTIF(C:C,"&lt;0")</f>
        <v>0</v>
      </c>
      <c r="P656" t="e">
        <f>SUMIF(#REF!,"&gt;"&amp;AVERAGE(#REF!))</f>
        <v>#REF!</v>
      </c>
      <c r="Q656">
        <f t="shared" si="21"/>
        <v>27.565026697177728</v>
      </c>
      <c r="R656" t="str">
        <f>CONCATENATE("ID-",A656,"-",E656)</f>
        <v>ID-16241-Kunming - Chungking,</v>
      </c>
      <c r="S656">
        <f>INDEX(B:B,MATCH(A656,A:A,0))</f>
        <v>0</v>
      </c>
      <c r="T656" t="str">
        <f>IF(OR(B656&gt;0,C656&gt;0),"Acceptable","Check")</f>
        <v>Acceptable</v>
      </c>
      <c r="U656">
        <f>COUNTIF(D:D, "Military - U.S. Army")</f>
        <v>23</v>
      </c>
      <c r="V656">
        <f>AVERAGEIF(C:C,"Fort Myer, Virginia", I:I)</f>
        <v>2</v>
      </c>
      <c r="W656">
        <v>1</v>
      </c>
      <c r="X656" t="str">
        <f>IFERROR(VLOOKUP("FlightNumber", A:D, 4, FALSE), "Flight Not Found")</f>
        <v>Flight Not Found</v>
      </c>
      <c r="Y656" t="str" cm="1">
        <f t="array" ref="Y656">IF(AND(B:B &gt; TIME(6, 0, 0), B:B &lt;= TIME(18, 0, 0)), "Day", "Night")</f>
        <v>Night</v>
      </c>
      <c r="Z656">
        <f>COUNTIFS(D:D, "Military - U.S. Army", C:C, "Fort Myer, Virginia")</f>
        <v>1</v>
      </c>
    </row>
    <row r="657" spans="1:26" x14ac:dyDescent="0.2">
      <c r="A657">
        <v>16243</v>
      </c>
      <c r="C657" t="s">
        <v>2735</v>
      </c>
      <c r="D657" t="s">
        <v>2736</v>
      </c>
      <c r="F657" t="s">
        <v>2737</v>
      </c>
      <c r="G657" t="s">
        <v>2738</v>
      </c>
      <c r="H657" t="s">
        <v>2739</v>
      </c>
      <c r="I657">
        <v>10</v>
      </c>
      <c r="J657">
        <v>10</v>
      </c>
      <c r="K657">
        <v>0</v>
      </c>
      <c r="L657" t="s">
        <v>2740</v>
      </c>
      <c r="M657">
        <f>SUM(B657,C657)</f>
        <v>0</v>
      </c>
      <c r="N657" t="str">
        <f t="shared" si="20"/>
        <v>No</v>
      </c>
      <c r="O657">
        <f>COUNTIF(C:C,"&lt;0")</f>
        <v>0</v>
      </c>
      <c r="P657" t="e">
        <f>SUMIF(#REF!,"&gt;"&amp;AVERAGE(#REF!))</f>
        <v>#REF!</v>
      </c>
      <c r="Q657">
        <f t="shared" si="21"/>
        <v>27.565026697177728</v>
      </c>
      <c r="R657" t="str">
        <f>CONCATENATE("ID-",A657,"-",E657)</f>
        <v>ID-16243-</v>
      </c>
      <c r="S657">
        <f>INDEX(B:B,MATCH(A657,A:A,0))</f>
        <v>0</v>
      </c>
      <c r="T657" t="str">
        <f>IF(OR(B657&gt;0,C657&gt;0),"Acceptable","Check")</f>
        <v>Acceptable</v>
      </c>
      <c r="U657">
        <f>COUNTIF(D:D, "Military - U.S. Army")</f>
        <v>23</v>
      </c>
      <c r="V657">
        <f>AVERAGEIF(C:C,"Fort Myer, Virginia", I:I)</f>
        <v>2</v>
      </c>
      <c r="W657">
        <v>1</v>
      </c>
      <c r="X657" t="str">
        <f>IFERROR(VLOOKUP("FlightNumber", A:D, 4, FALSE), "Flight Not Found")</f>
        <v>Flight Not Found</v>
      </c>
      <c r="Y657" t="str" cm="1">
        <f t="array" ref="Y657">IF(AND(B:B &gt; TIME(6, 0, 0), B:B &lt;= TIME(18, 0, 0)), "Day", "Night")</f>
        <v>Night</v>
      </c>
      <c r="Z657">
        <f>COUNTIFS(D:D, "Military - U.S. Army", C:C, "Fort Myer, Virginia")</f>
        <v>1</v>
      </c>
    </row>
    <row r="658" spans="1:26" x14ac:dyDescent="0.2">
      <c r="A658">
        <v>16279</v>
      </c>
      <c r="B658" t="s">
        <v>2741</v>
      </c>
      <c r="C658" t="s">
        <v>2742</v>
      </c>
      <c r="D658" t="s">
        <v>2438</v>
      </c>
      <c r="E658" t="s">
        <v>2743</v>
      </c>
      <c r="F658" t="s">
        <v>2744</v>
      </c>
      <c r="G658" t="s">
        <v>2745</v>
      </c>
      <c r="H658" t="s">
        <v>2746</v>
      </c>
      <c r="I658">
        <v>26</v>
      </c>
      <c r="J658">
        <v>26</v>
      </c>
      <c r="K658">
        <v>0</v>
      </c>
      <c r="L658" t="s">
        <v>2747</v>
      </c>
      <c r="M658">
        <f>SUM(B658,C658)</f>
        <v>0</v>
      </c>
      <c r="N658" t="str">
        <f t="shared" si="20"/>
        <v>No</v>
      </c>
      <c r="O658">
        <f>COUNTIF(C:C,"&lt;0")</f>
        <v>0</v>
      </c>
      <c r="P658" t="e">
        <f>SUMIF(#REF!,"&gt;"&amp;AVERAGE(#REF!))</f>
        <v>#REF!</v>
      </c>
      <c r="Q658">
        <f t="shared" si="21"/>
        <v>27.565026697177728</v>
      </c>
      <c r="R658" t="str">
        <f>CONCATENATE("ID-",A658,"-",E658)</f>
        <v>ID-16279-England - Long Island, N.Y.</v>
      </c>
      <c r="S658" t="str">
        <f>INDEX(B:B,MATCH(A658,A:A,0))</f>
        <v>03:00</v>
      </c>
      <c r="T658" t="str">
        <f>IF(OR(B658&gt;0,C658&gt;0),"Acceptable","Check")</f>
        <v>Acceptable</v>
      </c>
      <c r="U658">
        <f>COUNTIF(D:D, "Military - U.S. Army")</f>
        <v>23</v>
      </c>
      <c r="V658">
        <f>AVERAGEIF(C:C,"Fort Myer, Virginia", I:I)</f>
        <v>2</v>
      </c>
      <c r="W658">
        <v>1</v>
      </c>
      <c r="X658" t="str">
        <f>IFERROR(VLOOKUP("FlightNumber", A:D, 4, FALSE), "Flight Not Found")</f>
        <v>Flight Not Found</v>
      </c>
      <c r="Y658" t="str" cm="1">
        <f t="array" ref="Y658">IF(AND(B:B &gt; TIME(6, 0, 0), B:B &lt;= TIME(18, 0, 0)), "Day", "Night")</f>
        <v>Night</v>
      </c>
      <c r="Z658">
        <f>COUNTIFS(D:D, "Military - U.S. Army", C:C, "Fort Myer, Virginia")</f>
        <v>1</v>
      </c>
    </row>
    <row r="659" spans="1:26" x14ac:dyDescent="0.2">
      <c r="A659">
        <v>16280</v>
      </c>
      <c r="B659" t="s">
        <v>2618</v>
      </c>
      <c r="C659" t="s">
        <v>2748</v>
      </c>
      <c r="D659" t="s">
        <v>2438</v>
      </c>
      <c r="E659" t="s">
        <v>2749</v>
      </c>
      <c r="F659" t="s">
        <v>2750</v>
      </c>
      <c r="G659" t="s">
        <v>2751</v>
      </c>
      <c r="H659" t="s">
        <v>2752</v>
      </c>
      <c r="I659">
        <v>22</v>
      </c>
      <c r="J659">
        <v>22</v>
      </c>
      <c r="K659">
        <v>0</v>
      </c>
      <c r="L659" t="s">
        <v>2753</v>
      </c>
      <c r="M659">
        <f>SUM(B659,C659)</f>
        <v>0</v>
      </c>
      <c r="N659" t="str">
        <f t="shared" si="20"/>
        <v>No</v>
      </c>
      <c r="O659">
        <f>COUNTIF(C:C,"&lt;0")</f>
        <v>0</v>
      </c>
      <c r="P659" t="e">
        <f>SUMIF(#REF!,"&gt;"&amp;AVERAGE(#REF!))</f>
        <v>#REF!</v>
      </c>
      <c r="Q659">
        <f t="shared" si="21"/>
        <v>27.565026697177728</v>
      </c>
      <c r="R659" t="str">
        <f>CONCATENATE("ID-",A659,"-",E659)</f>
        <v>ID-16280-Bristol - Preswick</v>
      </c>
      <c r="S659" t="str">
        <f>INDEX(B:B,MATCH(A659,A:A,0))</f>
        <v>16:00</v>
      </c>
      <c r="T659" t="str">
        <f>IF(OR(B659&gt;0,C659&gt;0),"Acceptable","Check")</f>
        <v>Acceptable</v>
      </c>
      <c r="U659">
        <f>COUNTIF(D:D, "Military - U.S. Army")</f>
        <v>23</v>
      </c>
      <c r="V659">
        <f>AVERAGEIF(C:C,"Fort Myer, Virginia", I:I)</f>
        <v>2</v>
      </c>
      <c r="W659">
        <v>1</v>
      </c>
      <c r="X659" t="str">
        <f>IFERROR(VLOOKUP("FlightNumber", A:D, 4, FALSE), "Flight Not Found")</f>
        <v>Flight Not Found</v>
      </c>
      <c r="Y659" t="str" cm="1">
        <f t="array" ref="Y659">IF(AND(B:B &gt; TIME(6, 0, 0), B:B &lt;= TIME(18, 0, 0)), "Day", "Night")</f>
        <v>Night</v>
      </c>
      <c r="Z659">
        <f>COUNTIFS(D:D, "Military - U.S. Army", C:C, "Fort Myer, Virginia")</f>
        <v>1</v>
      </c>
    </row>
    <row r="660" spans="1:26" x14ac:dyDescent="0.2">
      <c r="A660">
        <v>16284</v>
      </c>
      <c r="C660" t="s">
        <v>2754</v>
      </c>
      <c r="D660" t="s">
        <v>600</v>
      </c>
      <c r="F660" t="s">
        <v>2755</v>
      </c>
      <c r="G660" t="s">
        <v>2756</v>
      </c>
      <c r="I660">
        <v>24</v>
      </c>
      <c r="J660">
        <v>22</v>
      </c>
      <c r="K660">
        <v>0</v>
      </c>
      <c r="L660" t="s">
        <v>2757</v>
      </c>
      <c r="M660">
        <f>SUM(B660,C660)</f>
        <v>0</v>
      </c>
      <c r="N660" t="str">
        <f t="shared" si="20"/>
        <v>No</v>
      </c>
      <c r="O660">
        <f>COUNTIF(C:C,"&lt;0")</f>
        <v>0</v>
      </c>
      <c r="P660" t="e">
        <f>SUMIF(#REF!,"&gt;"&amp;AVERAGE(#REF!))</f>
        <v>#REF!</v>
      </c>
      <c r="Q660">
        <f t="shared" si="21"/>
        <v>27.565026697177728</v>
      </c>
      <c r="R660" t="str">
        <f>CONCATENATE("ID-",A660,"-",E660)</f>
        <v>ID-16284-</v>
      </c>
      <c r="S660">
        <f>INDEX(B:B,MATCH(A660,A:A,0))</f>
        <v>0</v>
      </c>
      <c r="T660" t="str">
        <f>IF(OR(B660&gt;0,C660&gt;0),"Acceptable","Check")</f>
        <v>Acceptable</v>
      </c>
      <c r="U660">
        <f>COUNTIF(D:D, "Military - U.S. Army")</f>
        <v>23</v>
      </c>
      <c r="V660">
        <f>AVERAGEIF(C:C,"Fort Myer, Virginia", I:I)</f>
        <v>2</v>
      </c>
      <c r="W660">
        <v>48</v>
      </c>
      <c r="X660" t="str">
        <f>IFERROR(VLOOKUP("FlightNumber", A:D, 4, FALSE), "Flight Not Found")</f>
        <v>Flight Not Found</v>
      </c>
      <c r="Y660" t="str" cm="1">
        <f t="array" ref="Y660">IF(AND(B:B &gt; TIME(6, 0, 0), B:B &lt;= TIME(18, 0, 0)), "Day", "Night")</f>
        <v>Night</v>
      </c>
      <c r="Z660">
        <f>COUNTIFS(D:D, "Military - U.S. Army", C:C, "Fort Myer, Virginia")</f>
        <v>1</v>
      </c>
    </row>
    <row r="661" spans="1:26" x14ac:dyDescent="0.2">
      <c r="A661">
        <v>16287</v>
      </c>
      <c r="B661" t="s">
        <v>2758</v>
      </c>
      <c r="C661" t="s">
        <v>2759</v>
      </c>
      <c r="D661" t="s">
        <v>2438</v>
      </c>
      <c r="E661" t="s">
        <v>2760</v>
      </c>
      <c r="F661" t="s">
        <v>2575</v>
      </c>
      <c r="G661" t="s">
        <v>2761</v>
      </c>
      <c r="H661" t="s">
        <v>2762</v>
      </c>
      <c r="I661">
        <v>28</v>
      </c>
      <c r="J661">
        <v>28</v>
      </c>
      <c r="K661">
        <v>0</v>
      </c>
      <c r="L661" t="s">
        <v>2763</v>
      </c>
      <c r="M661">
        <f>SUM(B661,C661)</f>
        <v>0</v>
      </c>
      <c r="N661" t="str">
        <f t="shared" si="20"/>
        <v>No</v>
      </c>
      <c r="O661">
        <f>COUNTIF(C:C,"&lt;0")</f>
        <v>0</v>
      </c>
      <c r="P661" t="e">
        <f>SUMIF(#REF!,"&gt;"&amp;AVERAGE(#REF!))</f>
        <v>#REF!</v>
      </c>
      <c r="Q661">
        <f t="shared" si="21"/>
        <v>27.565026697177728</v>
      </c>
      <c r="R661" t="str">
        <f>CONCATENATE("ID-",A661,"-",E661)</f>
        <v>ID-16287-Bruning, NB - Pierre, SD</v>
      </c>
      <c r="S661" t="str">
        <f>INDEX(B:B,MATCH(A661,A:A,0))</f>
        <v>20:30</v>
      </c>
      <c r="T661" t="str">
        <f>IF(OR(B661&gt;0,C661&gt;0),"Acceptable","Check")</f>
        <v>Acceptable</v>
      </c>
      <c r="U661">
        <f>COUNTIF(D:D, "Military - U.S. Army")</f>
        <v>23</v>
      </c>
      <c r="V661">
        <f>AVERAGEIF(C:C,"Fort Myer, Virginia", I:I)</f>
        <v>2</v>
      </c>
      <c r="W661">
        <v>1</v>
      </c>
      <c r="X661" t="str">
        <f>IFERROR(VLOOKUP("FlightNumber", A:D, 4, FALSE), "Flight Not Found")</f>
        <v>Flight Not Found</v>
      </c>
      <c r="Y661" t="str" cm="1">
        <f t="array" ref="Y661">IF(AND(B:B &gt; TIME(6, 0, 0), B:B &lt;= TIME(18, 0, 0)), "Day", "Night")</f>
        <v>Night</v>
      </c>
      <c r="Z661">
        <f>COUNTIFS(D:D, "Military - U.S. Army", C:C, "Fort Myer, Virginia")</f>
        <v>1</v>
      </c>
    </row>
    <row r="662" spans="1:26" x14ac:dyDescent="0.2">
      <c r="A662">
        <v>16292</v>
      </c>
      <c r="B662" t="s">
        <v>2764</v>
      </c>
      <c r="C662" t="s">
        <v>2765</v>
      </c>
      <c r="D662" t="s">
        <v>1856</v>
      </c>
      <c r="E662" t="s">
        <v>2767</v>
      </c>
      <c r="F662" t="s">
        <v>1858</v>
      </c>
      <c r="G662" t="s">
        <v>2768</v>
      </c>
      <c r="H662" t="s">
        <v>2769</v>
      </c>
      <c r="I662">
        <v>31</v>
      </c>
      <c r="J662">
        <v>17</v>
      </c>
      <c r="K662">
        <v>0</v>
      </c>
      <c r="L662" t="s">
        <v>2770</v>
      </c>
      <c r="M662">
        <f>SUM(B662,C662)</f>
        <v>0</v>
      </c>
      <c r="N662" t="str">
        <f t="shared" si="20"/>
        <v>No</v>
      </c>
      <c r="O662">
        <f>COUNTIF(C:C,"&lt;0")</f>
        <v>0</v>
      </c>
      <c r="P662" t="e">
        <f>SUMIF(#REF!,"&gt;"&amp;AVERAGE(#REF!))</f>
        <v>#REF!</v>
      </c>
      <c r="Q662">
        <f t="shared" si="21"/>
        <v>27.565026697177728</v>
      </c>
      <c r="R662" t="str">
        <f>CONCATENATE("ID-",A662,"-",E662)</f>
        <v>ID-16292-Antilla - Miami</v>
      </c>
      <c r="S662" t="str">
        <f>INDEX(B:B,MATCH(A662,A:A,0))</f>
        <v>13:20</v>
      </c>
      <c r="T662" t="str">
        <f>IF(OR(B662&gt;0,C662&gt;0),"Acceptable","Check")</f>
        <v>Acceptable</v>
      </c>
      <c r="U662">
        <f>COUNTIF(D:D, "Military - U.S. Army")</f>
        <v>23</v>
      </c>
      <c r="V662">
        <f>AVERAGEIF(C:C,"Fort Myer, Virginia", I:I)</f>
        <v>2</v>
      </c>
      <c r="W662">
        <v>1</v>
      </c>
      <c r="X662" t="str">
        <f>IFERROR(VLOOKUP("FlightNumber", A:D, 4, FALSE), "Flight Not Found")</f>
        <v>Flight Not Found</v>
      </c>
      <c r="Y662" t="str" cm="1">
        <f t="array" ref="Y662">IF(AND(B:B &gt; TIME(6, 0, 0), B:B &lt;= TIME(18, 0, 0)), "Day", "Night")</f>
        <v>Night</v>
      </c>
      <c r="Z662">
        <f>COUNTIFS(D:D, "Military - U.S. Army", C:C, "Fort Myer, Virginia")</f>
        <v>1</v>
      </c>
    </row>
    <row r="663" spans="1:26" x14ac:dyDescent="0.2">
      <c r="A663">
        <v>16296</v>
      </c>
      <c r="B663" t="s">
        <v>2771</v>
      </c>
      <c r="C663" t="s">
        <v>2772</v>
      </c>
      <c r="D663" t="s">
        <v>29</v>
      </c>
      <c r="F663" t="s">
        <v>2773</v>
      </c>
      <c r="G663" t="s">
        <v>2774</v>
      </c>
      <c r="I663">
        <v>2</v>
      </c>
      <c r="J663">
        <v>2</v>
      </c>
      <c r="K663">
        <v>0</v>
      </c>
      <c r="L663" t="s">
        <v>2775</v>
      </c>
      <c r="M663">
        <f>SUM(B663,C663)</f>
        <v>0</v>
      </c>
      <c r="N663" t="str">
        <f t="shared" si="20"/>
        <v>No</v>
      </c>
      <c r="O663">
        <f>COUNTIF(C:C,"&lt;0")</f>
        <v>0</v>
      </c>
      <c r="P663" t="e">
        <f>SUMIF(#REF!,"&gt;"&amp;AVERAGE(#REF!))</f>
        <v>#REF!</v>
      </c>
      <c r="Q663">
        <f t="shared" si="21"/>
        <v>27.565026697177728</v>
      </c>
      <c r="R663" t="str">
        <f>CONCATENATE("ID-",A663,"-",E663)</f>
        <v>ID-16296-</v>
      </c>
      <c r="S663" t="str">
        <f>INDEX(B:B,MATCH(A663,A:A,0))</f>
        <v>18:20</v>
      </c>
      <c r="T663" t="str">
        <f>IF(OR(B663&gt;0,C663&gt;0),"Acceptable","Check")</f>
        <v>Acceptable</v>
      </c>
      <c r="U663">
        <f>COUNTIF(D:D, "Military - U.S. Army")</f>
        <v>23</v>
      </c>
      <c r="V663">
        <f>AVERAGEIF(C:C,"Fort Myer, Virginia", I:I)</f>
        <v>2</v>
      </c>
      <c r="W663">
        <v>4</v>
      </c>
      <c r="X663" t="str">
        <f>IFERROR(VLOOKUP("FlightNumber", A:D, 4, FALSE), "Flight Not Found")</f>
        <v>Flight Not Found</v>
      </c>
      <c r="Y663" t="str" cm="1">
        <f t="array" ref="Y663">IF(AND(B:B &gt; TIME(6, 0, 0), B:B &lt;= TIME(18, 0, 0)), "Day", "Night")</f>
        <v>Night</v>
      </c>
      <c r="Z663">
        <f>COUNTIFS(D:D, "Military - U.S. Army", C:C, "Fort Myer, Virginia")</f>
        <v>1</v>
      </c>
    </row>
    <row r="664" spans="1:26" x14ac:dyDescent="0.2">
      <c r="A664">
        <v>16307</v>
      </c>
      <c r="B664" t="s">
        <v>847</v>
      </c>
      <c r="C664" t="s">
        <v>2776</v>
      </c>
      <c r="D664" t="s">
        <v>2606</v>
      </c>
      <c r="F664" t="s">
        <v>2777</v>
      </c>
      <c r="G664" t="s">
        <v>2778</v>
      </c>
      <c r="I664">
        <v>3</v>
      </c>
      <c r="J664">
        <v>3</v>
      </c>
      <c r="K664">
        <v>58</v>
      </c>
      <c r="L664" t="s">
        <v>2779</v>
      </c>
      <c r="M664">
        <f>SUM(B664,C664)</f>
        <v>0</v>
      </c>
      <c r="N664" t="str">
        <f t="shared" si="20"/>
        <v>No</v>
      </c>
      <c r="O664">
        <f>COUNTIF(C:C,"&lt;0")</f>
        <v>0</v>
      </c>
      <c r="P664" t="e">
        <f>SUMIF(#REF!,"&gt;"&amp;AVERAGE(#REF!))</f>
        <v>#REF!</v>
      </c>
      <c r="Q664">
        <f t="shared" si="21"/>
        <v>27.565026697177728</v>
      </c>
      <c r="R664" t="str">
        <f>CONCATENATE("ID-",A664,"-",E664)</f>
        <v>ID-16307-</v>
      </c>
      <c r="S664" t="str">
        <f>INDEX(B:B,MATCH(A664,A:A,0))</f>
        <v>10:45</v>
      </c>
      <c r="T664" t="str">
        <f>IF(OR(B664&gt;0,C664&gt;0),"Acceptable","Check")</f>
        <v>Acceptable</v>
      </c>
      <c r="U664">
        <f>COUNTIF(D:D, "Military - U.S. Army")</f>
        <v>23</v>
      </c>
      <c r="V664">
        <f>AVERAGEIF(C:C,"Fort Myer, Virginia", I:I)</f>
        <v>2</v>
      </c>
      <c r="W664">
        <v>1</v>
      </c>
      <c r="X664" t="str">
        <f>IFERROR(VLOOKUP("FlightNumber", A:D, 4, FALSE), "Flight Not Found")</f>
        <v>Flight Not Found</v>
      </c>
      <c r="Y664" t="str" cm="1">
        <f t="array" ref="Y664">IF(AND(B:B &gt; TIME(6, 0, 0), B:B &lt;= TIME(18, 0, 0)), "Day", "Night")</f>
        <v>Night</v>
      </c>
      <c r="Z664">
        <f>COUNTIFS(D:D, "Military - U.S. Army", C:C, "Fort Myer, Virginia")</f>
        <v>1</v>
      </c>
    </row>
    <row r="665" spans="1:26" x14ac:dyDescent="0.2">
      <c r="A665">
        <v>16312</v>
      </c>
      <c r="B665" t="s">
        <v>46</v>
      </c>
      <c r="C665" t="s">
        <v>2780</v>
      </c>
      <c r="D665" t="s">
        <v>2438</v>
      </c>
      <c r="F665" t="s">
        <v>2781</v>
      </c>
      <c r="G665" t="s">
        <v>2782</v>
      </c>
      <c r="H665" t="s">
        <v>2783</v>
      </c>
      <c r="I665">
        <v>20</v>
      </c>
      <c r="J665">
        <v>20</v>
      </c>
      <c r="K665">
        <v>5</v>
      </c>
      <c r="L665" t="s">
        <v>2784</v>
      </c>
      <c r="M665">
        <f>SUM(B665,C665)</f>
        <v>0</v>
      </c>
      <c r="N665" t="str">
        <f t="shared" si="20"/>
        <v>No</v>
      </c>
      <c r="O665">
        <f>COUNTIF(C:C,"&lt;0")</f>
        <v>0</v>
      </c>
      <c r="P665" t="e">
        <f>SUMIF(#REF!,"&gt;"&amp;AVERAGE(#REF!))</f>
        <v>#REF!</v>
      </c>
      <c r="Q665">
        <f t="shared" si="21"/>
        <v>27.565026697177728</v>
      </c>
      <c r="R665" t="str">
        <f>CONCATENATE("ID-",A665,"-",E665)</f>
        <v>ID-16312-</v>
      </c>
      <c r="S665" t="str">
        <f>INDEX(B:B,MATCH(A665,A:A,0))</f>
        <v>01:00</v>
      </c>
      <c r="T665" t="str">
        <f>IF(OR(B665&gt;0,C665&gt;0),"Acceptable","Check")</f>
        <v>Acceptable</v>
      </c>
      <c r="U665">
        <f>COUNTIF(D:D, "Military - U.S. Army")</f>
        <v>23</v>
      </c>
      <c r="V665">
        <f>AVERAGEIF(C:C,"Fort Myer, Virginia", I:I)</f>
        <v>2</v>
      </c>
      <c r="W665">
        <v>1</v>
      </c>
      <c r="X665" t="str">
        <f>IFERROR(VLOOKUP("FlightNumber", A:D, 4, FALSE), "Flight Not Found")</f>
        <v>Flight Not Found</v>
      </c>
      <c r="Y665" t="str" cm="1">
        <f t="array" ref="Y665">IF(AND(B:B &gt; TIME(6, 0, 0), B:B &lt;= TIME(18, 0, 0)), "Day", "Night")</f>
        <v>Night</v>
      </c>
      <c r="Z665">
        <f>COUNTIFS(D:D, "Military - U.S. Army", C:C, "Fort Myer, Virginia")</f>
        <v>1</v>
      </c>
    </row>
    <row r="666" spans="1:26" x14ac:dyDescent="0.2">
      <c r="A666">
        <v>16314</v>
      </c>
      <c r="C666" t="s">
        <v>1923</v>
      </c>
      <c r="D666" t="s">
        <v>2335</v>
      </c>
      <c r="F666" t="s">
        <v>2313</v>
      </c>
      <c r="G666" t="s">
        <v>2785</v>
      </c>
      <c r="H666" t="s">
        <v>2786</v>
      </c>
      <c r="I666">
        <v>16</v>
      </c>
      <c r="J666">
        <v>16</v>
      </c>
      <c r="K666">
        <v>0</v>
      </c>
      <c r="L666" t="s">
        <v>463</v>
      </c>
      <c r="M666">
        <f>SUM(B666,C666)</f>
        <v>0</v>
      </c>
      <c r="N666" t="str">
        <f t="shared" si="20"/>
        <v>No</v>
      </c>
      <c r="O666">
        <f>COUNTIF(C:C,"&lt;0")</f>
        <v>0</v>
      </c>
      <c r="P666" t="e">
        <f>SUMIF(#REF!,"&gt;"&amp;AVERAGE(#REF!))</f>
        <v>#REF!</v>
      </c>
      <c r="Q666">
        <f t="shared" si="21"/>
        <v>27.565026697177728</v>
      </c>
      <c r="R666" t="str">
        <f>CONCATENATE("ID-",A666,"-",E666)</f>
        <v>ID-16314-</v>
      </c>
      <c r="S666">
        <f>INDEX(B:B,MATCH(A666,A:A,0))</f>
        <v>0</v>
      </c>
      <c r="T666" t="str">
        <f>IF(OR(B666&gt;0,C666&gt;0),"Acceptable","Check")</f>
        <v>Acceptable</v>
      </c>
      <c r="U666">
        <f>COUNTIF(D:D, "Military - U.S. Army")</f>
        <v>23</v>
      </c>
      <c r="V666">
        <f>AVERAGEIF(C:C,"Fort Myer, Virginia", I:I)</f>
        <v>2</v>
      </c>
      <c r="W666">
        <v>2</v>
      </c>
      <c r="X666" t="str">
        <f>IFERROR(VLOOKUP("FlightNumber", A:D, 4, FALSE), "Flight Not Found")</f>
        <v>Flight Not Found</v>
      </c>
      <c r="Y666" t="str" cm="1">
        <f t="array" ref="Y666">IF(AND(B:B &gt; TIME(6, 0, 0), B:B &lt;= TIME(18, 0, 0)), "Day", "Night")</f>
        <v>Night</v>
      </c>
      <c r="Z666">
        <f>COUNTIFS(D:D, "Military - U.S. Army", C:C, "Fort Myer, Virginia")</f>
        <v>1</v>
      </c>
    </row>
    <row r="667" spans="1:26" x14ac:dyDescent="0.2">
      <c r="A667">
        <v>16317</v>
      </c>
      <c r="C667" t="s">
        <v>2677</v>
      </c>
      <c r="D667" t="s">
        <v>347</v>
      </c>
      <c r="F667" t="s">
        <v>2787</v>
      </c>
      <c r="G667" t="s">
        <v>2788</v>
      </c>
      <c r="H667" t="s">
        <v>2789</v>
      </c>
      <c r="I667">
        <v>5</v>
      </c>
      <c r="J667">
        <v>5</v>
      </c>
      <c r="K667">
        <v>0</v>
      </c>
      <c r="L667" t="s">
        <v>2704</v>
      </c>
      <c r="M667">
        <f>SUM(B667,C667)</f>
        <v>0</v>
      </c>
      <c r="N667" t="str">
        <f t="shared" si="20"/>
        <v>No</v>
      </c>
      <c r="O667">
        <f>COUNTIF(C:C,"&lt;0")</f>
        <v>0</v>
      </c>
      <c r="P667" t="e">
        <f>SUMIF(#REF!,"&gt;"&amp;AVERAGE(#REF!))</f>
        <v>#REF!</v>
      </c>
      <c r="Q667">
        <f t="shared" si="21"/>
        <v>27.565026697177728</v>
      </c>
      <c r="R667" t="str">
        <f>CONCATENATE("ID-",A667,"-",E667)</f>
        <v>ID-16317-</v>
      </c>
      <c r="S667">
        <f>INDEX(B:B,MATCH(A667,A:A,0))</f>
        <v>0</v>
      </c>
      <c r="T667" t="str">
        <f>IF(OR(B667&gt;0,C667&gt;0),"Acceptable","Check")</f>
        <v>Acceptable</v>
      </c>
      <c r="U667">
        <f>COUNTIF(D:D, "Military - U.S. Army")</f>
        <v>23</v>
      </c>
      <c r="V667">
        <f>AVERAGEIF(C:C,"Fort Myer, Virginia", I:I)</f>
        <v>2</v>
      </c>
      <c r="W667">
        <v>1</v>
      </c>
      <c r="X667" t="str">
        <f>IFERROR(VLOOKUP("FlightNumber", A:D, 4, FALSE), "Flight Not Found")</f>
        <v>Flight Not Found</v>
      </c>
      <c r="Y667" t="str" cm="1">
        <f t="array" ref="Y667">IF(AND(B:B &gt; TIME(6, 0, 0), B:B &lt;= TIME(18, 0, 0)), "Day", "Night")</f>
        <v>Night</v>
      </c>
      <c r="Z667">
        <f>COUNTIFS(D:D, "Military - U.S. Army", C:C, "Fort Myer, Virginia")</f>
        <v>1</v>
      </c>
    </row>
    <row r="668" spans="1:26" x14ac:dyDescent="0.2">
      <c r="A668">
        <v>16322</v>
      </c>
      <c r="C668" t="s">
        <v>2790</v>
      </c>
      <c r="D668" t="s">
        <v>2791</v>
      </c>
      <c r="E668" t="s">
        <v>2792</v>
      </c>
      <c r="F668" t="s">
        <v>2793</v>
      </c>
      <c r="G668" t="s">
        <v>2794</v>
      </c>
      <c r="I668">
        <v>20</v>
      </c>
      <c r="J668">
        <v>20</v>
      </c>
      <c r="K668">
        <v>0</v>
      </c>
      <c r="L668" t="s">
        <v>2795</v>
      </c>
      <c r="M668">
        <f>SUM(B668,C668)</f>
        <v>0</v>
      </c>
      <c r="N668" t="str">
        <f t="shared" si="20"/>
        <v>No</v>
      </c>
      <c r="O668">
        <f>COUNTIF(C:C,"&lt;0")</f>
        <v>0</v>
      </c>
      <c r="P668" t="e">
        <f>SUMIF(#REF!,"&gt;"&amp;AVERAGE(#REF!))</f>
        <v>#REF!</v>
      </c>
      <c r="Q668">
        <f t="shared" si="21"/>
        <v>27.565026697177728</v>
      </c>
      <c r="R668" t="str">
        <f>CONCATENATE("ID-",A668,"-",E668)</f>
        <v>ID-16322-Merauke -- Cairns</v>
      </c>
      <c r="S668">
        <f>INDEX(B:B,MATCH(A668,A:A,0))</f>
        <v>0</v>
      </c>
      <c r="T668" t="str">
        <f>IF(OR(B668&gt;0,C668&gt;0),"Acceptable","Check")</f>
        <v>Acceptable</v>
      </c>
      <c r="U668">
        <f>COUNTIF(D:D, "Military - U.S. Army")</f>
        <v>23</v>
      </c>
      <c r="V668">
        <f>AVERAGEIF(C:C,"Fort Myer, Virginia", I:I)</f>
        <v>2</v>
      </c>
      <c r="W668">
        <v>1</v>
      </c>
      <c r="X668" t="str">
        <f>IFERROR(VLOOKUP("FlightNumber", A:D, 4, FALSE), "Flight Not Found")</f>
        <v>Flight Not Found</v>
      </c>
      <c r="Y668" t="str" cm="1">
        <f t="array" ref="Y668">IF(AND(B:B &gt; TIME(6, 0, 0), B:B &lt;= TIME(18, 0, 0)), "Day", "Night")</f>
        <v>Night</v>
      </c>
      <c r="Z668">
        <f>COUNTIFS(D:D, "Military - U.S. Army", C:C, "Fort Myer, Virginia")</f>
        <v>1</v>
      </c>
    </row>
    <row r="669" spans="1:26" x14ac:dyDescent="0.2">
      <c r="A669">
        <v>16333</v>
      </c>
      <c r="B669" t="s">
        <v>2796</v>
      </c>
      <c r="C669" t="s">
        <v>2797</v>
      </c>
      <c r="D669" t="s">
        <v>2798</v>
      </c>
      <c r="E669" t="s">
        <v>2799</v>
      </c>
      <c r="F669" t="s">
        <v>2800</v>
      </c>
      <c r="G669" t="s">
        <v>2801</v>
      </c>
      <c r="H669" t="s">
        <v>2802</v>
      </c>
      <c r="I669">
        <v>19</v>
      </c>
      <c r="J669">
        <v>19</v>
      </c>
      <c r="K669">
        <v>0</v>
      </c>
      <c r="L669" t="s">
        <v>2803</v>
      </c>
      <c r="M669">
        <f>SUM(B669,C669)</f>
        <v>0</v>
      </c>
      <c r="N669" t="str">
        <f t="shared" si="20"/>
        <v>No</v>
      </c>
      <c r="O669">
        <f>COUNTIF(C:C,"&lt;0")</f>
        <v>0</v>
      </c>
      <c r="P669" t="e">
        <f>SUMIF(#REF!,"&gt;"&amp;AVERAGE(#REF!))</f>
        <v>#REF!</v>
      </c>
      <c r="Q669">
        <f t="shared" si="21"/>
        <v>27.565026697177728</v>
      </c>
      <c r="R669" t="str">
        <f>CONCATENATE("ID-",A669,"-",E669)</f>
        <v>ID-16333-Elmindorf AFB, Anchorage - Ladd Field, Fairbanks</v>
      </c>
      <c r="S669" t="str">
        <f>INDEX(B:B,MATCH(A669,A:A,0))</f>
        <v>07:42</v>
      </c>
      <c r="T669" t="str">
        <f>IF(OR(B669&gt;0,C669&gt;0),"Acceptable","Check")</f>
        <v>Acceptable</v>
      </c>
      <c r="U669">
        <f>COUNTIF(D:D, "Military - U.S. Army")</f>
        <v>23</v>
      </c>
      <c r="V669">
        <f>AVERAGEIF(C:C,"Fort Myer, Virginia", I:I)</f>
        <v>2</v>
      </c>
      <c r="W669">
        <v>1</v>
      </c>
      <c r="X669" t="str">
        <f>IFERROR(VLOOKUP("FlightNumber", A:D, 4, FALSE), "Flight Not Found")</f>
        <v>Flight Not Found</v>
      </c>
      <c r="Y669" t="str" cm="1">
        <f t="array" ref="Y669">IF(AND(B:B &gt; TIME(6, 0, 0), B:B &lt;= TIME(18, 0, 0)), "Day", "Night")</f>
        <v>Night</v>
      </c>
      <c r="Z669">
        <f>COUNTIFS(D:D, "Military - U.S. Army", C:C, "Fort Myer, Virginia")</f>
        <v>1</v>
      </c>
    </row>
    <row r="670" spans="1:26" x14ac:dyDescent="0.2">
      <c r="A670">
        <v>16336</v>
      </c>
      <c r="C670" t="s">
        <v>2804</v>
      </c>
      <c r="D670" t="s">
        <v>2335</v>
      </c>
      <c r="F670" t="s">
        <v>2313</v>
      </c>
      <c r="G670" t="s">
        <v>2805</v>
      </c>
      <c r="H670" t="s">
        <v>2806</v>
      </c>
      <c r="I670">
        <v>17</v>
      </c>
      <c r="J670">
        <v>17</v>
      </c>
      <c r="K670">
        <v>0</v>
      </c>
      <c r="M670">
        <f>SUM(B670,C670)</f>
        <v>0</v>
      </c>
      <c r="N670" t="str">
        <f t="shared" si="20"/>
        <v>No</v>
      </c>
      <c r="O670">
        <f>COUNTIF(C:C,"&lt;0")</f>
        <v>0</v>
      </c>
      <c r="P670" t="e">
        <f>SUMIF(#REF!,"&gt;"&amp;AVERAGE(#REF!))</f>
        <v>#REF!</v>
      </c>
      <c r="Q670">
        <f t="shared" si="21"/>
        <v>27.565026697177728</v>
      </c>
      <c r="R670" t="str">
        <f>CONCATENATE("ID-",A670,"-",E670)</f>
        <v>ID-16336-</v>
      </c>
      <c r="S670">
        <f>INDEX(B:B,MATCH(A670,A:A,0))</f>
        <v>0</v>
      </c>
      <c r="T670" t="str">
        <f>IF(OR(B670&gt;0,C670&gt;0),"Acceptable","Check")</f>
        <v>Acceptable</v>
      </c>
      <c r="U670">
        <f>COUNTIF(D:D, "Military - U.S. Army")</f>
        <v>23</v>
      </c>
      <c r="V670">
        <f>AVERAGEIF(C:C,"Fort Myer, Virginia", I:I)</f>
        <v>2</v>
      </c>
      <c r="W670">
        <v>2</v>
      </c>
      <c r="X670" t="str">
        <f>IFERROR(VLOOKUP("FlightNumber", A:D, 4, FALSE), "Flight Not Found")</f>
        <v>Flight Not Found</v>
      </c>
      <c r="Y670" t="str" cm="1">
        <f t="array" ref="Y670">IF(AND(B:B &gt; TIME(6, 0, 0), B:B &lt;= TIME(18, 0, 0)), "Day", "Night")</f>
        <v>Night</v>
      </c>
      <c r="Z670">
        <f>COUNTIFS(D:D, "Military - U.S. Army", C:C, "Fort Myer, Virginia")</f>
        <v>1</v>
      </c>
    </row>
    <row r="671" spans="1:26" x14ac:dyDescent="0.2">
      <c r="A671">
        <v>16342</v>
      </c>
      <c r="B671" t="s">
        <v>2758</v>
      </c>
      <c r="C671" t="s">
        <v>2807</v>
      </c>
      <c r="D671" t="s">
        <v>347</v>
      </c>
      <c r="E671" t="s">
        <v>2808</v>
      </c>
      <c r="F671" t="s">
        <v>2809</v>
      </c>
      <c r="G671" t="s">
        <v>2810</v>
      </c>
      <c r="H671" t="s">
        <v>155</v>
      </c>
      <c r="I671">
        <v>9</v>
      </c>
      <c r="J671">
        <v>9</v>
      </c>
      <c r="K671">
        <v>0</v>
      </c>
      <c r="L671" t="s">
        <v>2811</v>
      </c>
      <c r="M671">
        <f>SUM(B671,C671)</f>
        <v>0</v>
      </c>
      <c r="N671" t="str">
        <f t="shared" si="20"/>
        <v>No</v>
      </c>
      <c r="O671">
        <f>COUNTIF(C:C,"&lt;0")</f>
        <v>0</v>
      </c>
      <c r="P671" t="e">
        <f>SUMIF(#REF!,"&gt;"&amp;AVERAGE(#REF!))</f>
        <v>#REF!</v>
      </c>
      <c r="Q671">
        <f t="shared" si="21"/>
        <v>27.565026697177728</v>
      </c>
      <c r="R671" t="str">
        <f>CONCATENATE("ID-",A671,"-",E671)</f>
        <v>ID-16342-Stuttgart - Barcelona</v>
      </c>
      <c r="S671" t="str">
        <f>INDEX(B:B,MATCH(A671,A:A,0))</f>
        <v>20:30</v>
      </c>
      <c r="T671" t="str">
        <f>IF(OR(B671&gt;0,C671&gt;0),"Acceptable","Check")</f>
        <v>Acceptable</v>
      </c>
      <c r="U671">
        <f>COUNTIF(D:D, "Military - U.S. Army")</f>
        <v>23</v>
      </c>
      <c r="V671">
        <f>AVERAGEIF(C:C,"Fort Myer, Virginia", I:I)</f>
        <v>2</v>
      </c>
      <c r="W671">
        <v>2</v>
      </c>
      <c r="X671" t="str">
        <f>IFERROR(VLOOKUP("FlightNumber", A:D, 4, FALSE), "Flight Not Found")</f>
        <v>Flight Not Found</v>
      </c>
      <c r="Y671" t="str" cm="1">
        <f t="array" ref="Y671">IF(AND(B:B &gt; TIME(6, 0, 0), B:B &lt;= TIME(18, 0, 0)), "Day", "Night")</f>
        <v>Night</v>
      </c>
      <c r="Z671">
        <f>COUNTIFS(D:D, "Military - U.S. Army", C:C, "Fort Myer, Virginia")</f>
        <v>1</v>
      </c>
    </row>
    <row r="672" spans="1:26" x14ac:dyDescent="0.2">
      <c r="A672">
        <v>16618</v>
      </c>
      <c r="C672" t="s">
        <v>2812</v>
      </c>
      <c r="D672" t="s">
        <v>2606</v>
      </c>
      <c r="F672" t="s">
        <v>2813</v>
      </c>
      <c r="G672" t="s">
        <v>2814</v>
      </c>
      <c r="I672">
        <v>12</v>
      </c>
      <c r="J672">
        <v>12</v>
      </c>
      <c r="K672">
        <v>0</v>
      </c>
      <c r="M672">
        <f>SUM(B672,C672)</f>
        <v>0</v>
      </c>
      <c r="N672" t="str">
        <f t="shared" si="20"/>
        <v>No</v>
      </c>
      <c r="O672">
        <f>COUNTIF(C:C,"&lt;0")</f>
        <v>0</v>
      </c>
      <c r="P672" t="e">
        <f>SUMIF(#REF!,"&gt;"&amp;AVERAGE(#REF!))</f>
        <v>#REF!</v>
      </c>
      <c r="Q672">
        <f t="shared" si="21"/>
        <v>27.565026697177728</v>
      </c>
      <c r="R672" t="str">
        <f>CONCATENATE("ID-",A672,"-",E672)</f>
        <v>ID-16618-</v>
      </c>
      <c r="S672">
        <f>INDEX(B:B,MATCH(A672,A:A,0))</f>
        <v>0</v>
      </c>
      <c r="T672" t="str">
        <f>IF(OR(B672&gt;0,C672&gt;0),"Acceptable","Check")</f>
        <v>Acceptable</v>
      </c>
      <c r="U672">
        <f>COUNTIF(D:D, "Military - U.S. Army")</f>
        <v>23</v>
      </c>
      <c r="V672">
        <f>AVERAGEIF(C:C,"Fort Myer, Virginia", I:I)</f>
        <v>2</v>
      </c>
      <c r="W672">
        <v>1</v>
      </c>
      <c r="X672" t="str">
        <f>IFERROR(VLOOKUP("FlightNumber", A:D, 4, FALSE), "Flight Not Found")</f>
        <v>Flight Not Found</v>
      </c>
      <c r="Y672" t="str" cm="1">
        <f t="array" ref="Y672">IF(AND(B:B &gt; TIME(6, 0, 0), B:B &lt;= TIME(18, 0, 0)), "Day", "Night")</f>
        <v>Night</v>
      </c>
      <c r="Z672">
        <f>COUNTIFS(D:D, "Military - U.S. Army", C:C, "Fort Myer, Virginia")</f>
        <v>1</v>
      </c>
    </row>
    <row r="673" spans="1:26" x14ac:dyDescent="0.2">
      <c r="A673">
        <v>16352</v>
      </c>
      <c r="C673" t="s">
        <v>2815</v>
      </c>
      <c r="D673" t="s">
        <v>821</v>
      </c>
      <c r="E673" t="s">
        <v>2816</v>
      </c>
      <c r="F673" t="s">
        <v>2465</v>
      </c>
      <c r="G673" t="s">
        <v>2817</v>
      </c>
      <c r="I673">
        <v>3</v>
      </c>
      <c r="J673">
        <v>3</v>
      </c>
      <c r="K673">
        <v>0</v>
      </c>
      <c r="L673" t="s">
        <v>2818</v>
      </c>
      <c r="M673">
        <f>SUM(B673,C673)</f>
        <v>0</v>
      </c>
      <c r="N673" t="str">
        <f t="shared" si="20"/>
        <v>No</v>
      </c>
      <c r="O673">
        <f>COUNTIF(C:C,"&lt;0")</f>
        <v>0</v>
      </c>
      <c r="P673" t="e">
        <f>SUMIF(#REF!,"&gt;"&amp;AVERAGE(#REF!))</f>
        <v>#REF!</v>
      </c>
      <c r="Q673">
        <f t="shared" si="21"/>
        <v>27.565026697177728</v>
      </c>
      <c r="R673" t="str">
        <f>CONCATENATE("ID-",A673,"-",E673)</f>
        <v>ID-16352-Dinjan - Suifu</v>
      </c>
      <c r="S673">
        <f>INDEX(B:B,MATCH(A673,A:A,0))</f>
        <v>0</v>
      </c>
      <c r="T673" t="str">
        <f>IF(OR(B673&gt;0,C673&gt;0),"Acceptable","Check")</f>
        <v>Acceptable</v>
      </c>
      <c r="U673">
        <f>COUNTIF(D:D, "Military - U.S. Army")</f>
        <v>23</v>
      </c>
      <c r="V673">
        <f>AVERAGEIF(C:C,"Fort Myer, Virginia", I:I)</f>
        <v>2</v>
      </c>
      <c r="W673">
        <v>3</v>
      </c>
      <c r="X673" t="str">
        <f>IFERROR(VLOOKUP("FlightNumber", A:D, 4, FALSE), "Flight Not Found")</f>
        <v>Flight Not Found</v>
      </c>
      <c r="Y673" t="str" cm="1">
        <f t="array" ref="Y673">IF(AND(B:B &gt; TIME(6, 0, 0), B:B &lt;= TIME(18, 0, 0)), "Day", "Night")</f>
        <v>Night</v>
      </c>
      <c r="Z673">
        <f>COUNTIFS(D:D, "Military - U.S. Army", C:C, "Fort Myer, Virginia")</f>
        <v>1</v>
      </c>
    </row>
    <row r="674" spans="1:26" x14ac:dyDescent="0.2">
      <c r="A674">
        <v>16355</v>
      </c>
      <c r="C674" t="s">
        <v>2819</v>
      </c>
      <c r="D674" t="s">
        <v>347</v>
      </c>
      <c r="F674" t="s">
        <v>1339</v>
      </c>
      <c r="G674" t="s">
        <v>2820</v>
      </c>
      <c r="H674" t="s">
        <v>2821</v>
      </c>
      <c r="I674">
        <v>7</v>
      </c>
      <c r="J674">
        <v>7</v>
      </c>
      <c r="K674">
        <v>0</v>
      </c>
      <c r="M674">
        <f>SUM(B674,C674)</f>
        <v>0</v>
      </c>
      <c r="N674" t="str">
        <f t="shared" si="20"/>
        <v>No</v>
      </c>
      <c r="O674">
        <f>COUNTIF(C:C,"&lt;0")</f>
        <v>0</v>
      </c>
      <c r="P674" t="e">
        <f>SUMIF(#REF!,"&gt;"&amp;AVERAGE(#REF!))</f>
        <v>#REF!</v>
      </c>
      <c r="Q674">
        <f t="shared" si="21"/>
        <v>27.565026697177728</v>
      </c>
      <c r="R674" t="str">
        <f>CONCATENATE("ID-",A674,"-",E674)</f>
        <v>ID-16355-</v>
      </c>
      <c r="S674">
        <f>INDEX(B:B,MATCH(A674,A:A,0))</f>
        <v>0</v>
      </c>
      <c r="T674" t="str">
        <f>IF(OR(B674&gt;0,C674&gt;0),"Acceptable","Check")</f>
        <v>Acceptable</v>
      </c>
      <c r="U674">
        <f>COUNTIF(D:D, "Military - U.S. Army")</f>
        <v>23</v>
      </c>
      <c r="V674">
        <f>AVERAGEIF(C:C,"Fort Myer, Virginia", I:I)</f>
        <v>2</v>
      </c>
      <c r="W674">
        <v>1</v>
      </c>
      <c r="X674" t="str">
        <f>IFERROR(VLOOKUP("FlightNumber", A:D, 4, FALSE), "Flight Not Found")</f>
        <v>Flight Not Found</v>
      </c>
      <c r="Y674" t="str" cm="1">
        <f t="array" ref="Y674">IF(AND(B:B &gt; TIME(6, 0, 0), B:B &lt;= TIME(18, 0, 0)), "Day", "Night")</f>
        <v>Night</v>
      </c>
      <c r="Z674">
        <f>COUNTIFS(D:D, "Military - U.S. Army", C:C, "Fort Myer, Virginia")</f>
        <v>1</v>
      </c>
    </row>
    <row r="675" spans="1:26" x14ac:dyDescent="0.2">
      <c r="A675">
        <v>16356</v>
      </c>
      <c r="C675" t="s">
        <v>2822</v>
      </c>
      <c r="D675" t="s">
        <v>379</v>
      </c>
      <c r="F675" t="s">
        <v>2101</v>
      </c>
      <c r="G675" t="s">
        <v>2823</v>
      </c>
      <c r="H675" t="s">
        <v>2824</v>
      </c>
      <c r="I675">
        <v>30</v>
      </c>
      <c r="J675">
        <v>1</v>
      </c>
      <c r="K675">
        <v>0</v>
      </c>
      <c r="L675" t="s">
        <v>2825</v>
      </c>
      <c r="M675">
        <f>SUM(B675,C675)</f>
        <v>0</v>
      </c>
      <c r="N675" t="str">
        <f t="shared" si="20"/>
        <v>No</v>
      </c>
      <c r="O675">
        <f>COUNTIF(C:C,"&lt;0")</f>
        <v>0</v>
      </c>
      <c r="P675" t="e">
        <f>SUMIF(#REF!,"&gt;"&amp;AVERAGE(#REF!))</f>
        <v>#REF!</v>
      </c>
      <c r="Q675">
        <f t="shared" si="21"/>
        <v>27.565026697177728</v>
      </c>
      <c r="R675" t="str">
        <f>CONCATENATE("ID-",A675,"-",E675)</f>
        <v>ID-16356-</v>
      </c>
      <c r="S675">
        <f>INDEX(B:B,MATCH(A675,A:A,0))</f>
        <v>0</v>
      </c>
      <c r="T675" t="str">
        <f>IF(OR(B675&gt;0,C675&gt;0),"Acceptable","Check")</f>
        <v>Acceptable</v>
      </c>
      <c r="U675">
        <f>COUNTIF(D:D, "Military - U.S. Army")</f>
        <v>23</v>
      </c>
      <c r="V675">
        <f>AVERAGEIF(C:C,"Fort Myer, Virginia", I:I)</f>
        <v>2</v>
      </c>
      <c r="W675">
        <v>1</v>
      </c>
      <c r="X675" t="str">
        <f>IFERROR(VLOOKUP("FlightNumber", A:D, 4, FALSE), "Flight Not Found")</f>
        <v>Flight Not Found</v>
      </c>
      <c r="Y675" t="str" cm="1">
        <f t="array" ref="Y675">IF(AND(B:B &gt; TIME(6, 0, 0), B:B &lt;= TIME(18, 0, 0)), "Day", "Night")</f>
        <v>Night</v>
      </c>
      <c r="Z675">
        <f>COUNTIFS(D:D, "Military - U.S. Army", C:C, "Fort Myer, Virginia")</f>
        <v>1</v>
      </c>
    </row>
    <row r="676" spans="1:26" x14ac:dyDescent="0.2">
      <c r="A676">
        <v>16361</v>
      </c>
      <c r="C676" t="s">
        <v>2826</v>
      </c>
      <c r="D676" t="s">
        <v>347</v>
      </c>
      <c r="F676" t="s">
        <v>1339</v>
      </c>
      <c r="G676" t="s">
        <v>2827</v>
      </c>
      <c r="H676" t="s">
        <v>2828</v>
      </c>
      <c r="I676">
        <v>15</v>
      </c>
      <c r="J676">
        <v>15</v>
      </c>
      <c r="K676">
        <v>0</v>
      </c>
      <c r="L676" t="s">
        <v>2829</v>
      </c>
      <c r="M676">
        <f>SUM(B676,C676)</f>
        <v>0</v>
      </c>
      <c r="N676" t="str">
        <f t="shared" si="20"/>
        <v>No</v>
      </c>
      <c r="O676">
        <f>COUNTIF(C:C,"&lt;0")</f>
        <v>0</v>
      </c>
      <c r="P676" t="e">
        <f>SUMIF(#REF!,"&gt;"&amp;AVERAGE(#REF!))</f>
        <v>#REF!</v>
      </c>
      <c r="Q676">
        <f t="shared" si="21"/>
        <v>27.565026697177728</v>
      </c>
      <c r="R676" t="str">
        <f>CONCATENATE("ID-",A676,"-",E676)</f>
        <v>ID-16361-</v>
      </c>
      <c r="S676">
        <f>INDEX(B:B,MATCH(A676,A:A,0))</f>
        <v>0</v>
      </c>
      <c r="T676" t="str">
        <f>IF(OR(B676&gt;0,C676&gt;0),"Acceptable","Check")</f>
        <v>Acceptable</v>
      </c>
      <c r="U676">
        <f>COUNTIF(D:D, "Military - U.S. Army")</f>
        <v>23</v>
      </c>
      <c r="V676">
        <f>AVERAGEIF(C:C,"Fort Myer, Virginia", I:I)</f>
        <v>2</v>
      </c>
      <c r="W676">
        <v>1</v>
      </c>
      <c r="X676" t="str">
        <f>IFERROR(VLOOKUP("FlightNumber", A:D, 4, FALSE), "Flight Not Found")</f>
        <v>Flight Not Found</v>
      </c>
      <c r="Y676" t="str" cm="1">
        <f t="array" ref="Y676">IF(AND(B:B &gt; TIME(6, 0, 0), B:B &lt;= TIME(18, 0, 0)), "Day", "Night")</f>
        <v>Night</v>
      </c>
      <c r="Z676">
        <f>COUNTIFS(D:D, "Military - U.S. Army", C:C, "Fort Myer, Virginia")</f>
        <v>1</v>
      </c>
    </row>
    <row r="677" spans="1:26" x14ac:dyDescent="0.2">
      <c r="A677">
        <v>16362</v>
      </c>
      <c r="C677" t="s">
        <v>592</v>
      </c>
      <c r="D677" t="s">
        <v>347</v>
      </c>
      <c r="F677" t="s">
        <v>1339</v>
      </c>
      <c r="G677" t="s">
        <v>2830</v>
      </c>
      <c r="H677" t="s">
        <v>2831</v>
      </c>
      <c r="I677">
        <v>9</v>
      </c>
      <c r="J677">
        <v>1</v>
      </c>
      <c r="K677">
        <v>0</v>
      </c>
      <c r="L677" t="s">
        <v>2832</v>
      </c>
      <c r="M677">
        <f>SUM(B677,C677)</f>
        <v>0</v>
      </c>
      <c r="N677" t="str">
        <f t="shared" si="20"/>
        <v>No</v>
      </c>
      <c r="O677">
        <f>COUNTIF(C:C,"&lt;0")</f>
        <v>0</v>
      </c>
      <c r="P677" t="e">
        <f>SUMIF(#REF!,"&gt;"&amp;AVERAGE(#REF!))</f>
        <v>#REF!</v>
      </c>
      <c r="Q677">
        <f t="shared" si="21"/>
        <v>27.565026697177728</v>
      </c>
      <c r="R677" t="str">
        <f>CONCATENATE("ID-",A677,"-",E677)</f>
        <v>ID-16362-</v>
      </c>
      <c r="S677">
        <f>INDEX(B:B,MATCH(A677,A:A,0))</f>
        <v>0</v>
      </c>
      <c r="T677" t="str">
        <f>IF(OR(B677&gt;0,C677&gt;0),"Acceptable","Check")</f>
        <v>Acceptable</v>
      </c>
      <c r="U677">
        <f>COUNTIF(D:D, "Military - U.S. Army")</f>
        <v>23</v>
      </c>
      <c r="V677">
        <f>AVERAGEIF(C:C,"Fort Myer, Virginia", I:I)</f>
        <v>2</v>
      </c>
      <c r="W677">
        <v>1</v>
      </c>
      <c r="X677" t="str">
        <f>IFERROR(VLOOKUP("FlightNumber", A:D, 4, FALSE), "Flight Not Found")</f>
        <v>Flight Not Found</v>
      </c>
      <c r="Y677" t="str" cm="1">
        <f t="array" ref="Y677">IF(AND(B:B &gt; TIME(6, 0, 0), B:B &lt;= TIME(18, 0, 0)), "Day", "Night")</f>
        <v>Night</v>
      </c>
      <c r="Z677">
        <f>COUNTIFS(D:D, "Military - U.S. Army", C:C, "Fort Myer, Virginia")</f>
        <v>1</v>
      </c>
    </row>
    <row r="678" spans="1:26" x14ac:dyDescent="0.2">
      <c r="A678">
        <v>16363</v>
      </c>
      <c r="B678" t="s">
        <v>2833</v>
      </c>
      <c r="C678" t="s">
        <v>2834</v>
      </c>
      <c r="D678" t="s">
        <v>2438</v>
      </c>
      <c r="E678" t="s">
        <v>2835</v>
      </c>
      <c r="F678" t="s">
        <v>2836</v>
      </c>
      <c r="G678" t="s">
        <v>2837</v>
      </c>
      <c r="I678">
        <v>24</v>
      </c>
      <c r="J678">
        <v>24</v>
      </c>
      <c r="K678">
        <v>0</v>
      </c>
      <c r="L678" t="s">
        <v>2838</v>
      </c>
      <c r="M678">
        <f>SUM(B678,C678)</f>
        <v>0</v>
      </c>
      <c r="N678" t="str">
        <f t="shared" si="20"/>
        <v>No</v>
      </c>
      <c r="O678">
        <f>COUNTIF(C:C,"&lt;0")</f>
        <v>0</v>
      </c>
      <c r="P678" t="e">
        <f>SUMIF(#REF!,"&gt;"&amp;AVERAGE(#REF!))</f>
        <v>#REF!</v>
      </c>
      <c r="Q678">
        <f t="shared" si="21"/>
        <v>27.565026697177728</v>
      </c>
      <c r="R678" t="str">
        <f>CONCATENATE("ID-",A678,"-",E678)</f>
        <v>ID-16363-Liverpool - New York</v>
      </c>
      <c r="S678" t="str">
        <f>INDEX(B:B,MATCH(A678,A:A,0))</f>
        <v>15:40</v>
      </c>
      <c r="T678" t="str">
        <f>IF(OR(B678&gt;0,C678&gt;0),"Acceptable","Check")</f>
        <v>Acceptable</v>
      </c>
      <c r="U678">
        <f>COUNTIF(D:D, "Military - U.S. Army")</f>
        <v>23</v>
      </c>
      <c r="V678">
        <f>AVERAGEIF(C:C,"Fort Myer, Virginia", I:I)</f>
        <v>2</v>
      </c>
      <c r="W678">
        <v>3</v>
      </c>
      <c r="X678" t="str">
        <f>IFERROR(VLOOKUP("FlightNumber", A:D, 4, FALSE), "Flight Not Found")</f>
        <v>Flight Not Found</v>
      </c>
      <c r="Y678" t="str" cm="1">
        <f t="array" ref="Y678">IF(AND(B:B &gt; TIME(6, 0, 0), B:B &lt;= TIME(18, 0, 0)), "Day", "Night")</f>
        <v>Night</v>
      </c>
      <c r="Z678">
        <f>COUNTIFS(D:D, "Military - U.S. Army", C:C, "Fort Myer, Virginia")</f>
        <v>1</v>
      </c>
    </row>
    <row r="679" spans="1:26" x14ac:dyDescent="0.2">
      <c r="A679">
        <v>16380</v>
      </c>
      <c r="B679" t="s">
        <v>2486</v>
      </c>
      <c r="C679" t="s">
        <v>2839</v>
      </c>
      <c r="D679" t="s">
        <v>849</v>
      </c>
      <c r="E679" t="s">
        <v>2428</v>
      </c>
      <c r="F679" t="s">
        <v>1809</v>
      </c>
      <c r="G679" t="s">
        <v>2840</v>
      </c>
      <c r="H679" t="s">
        <v>2841</v>
      </c>
      <c r="I679">
        <v>24</v>
      </c>
      <c r="J679">
        <v>24</v>
      </c>
      <c r="K679">
        <v>0</v>
      </c>
      <c r="L679" t="s">
        <v>2842</v>
      </c>
      <c r="M679">
        <f>SUM(B679,C679)</f>
        <v>0</v>
      </c>
      <c r="N679" t="str">
        <f t="shared" si="20"/>
        <v>No</v>
      </c>
      <c r="O679">
        <f>COUNTIF(C:C,"&lt;0")</f>
        <v>0</v>
      </c>
      <c r="P679" t="e">
        <f>SUMIF(#REF!,"&gt;"&amp;AVERAGE(#REF!))</f>
        <v>#REF!</v>
      </c>
      <c r="Q679">
        <f t="shared" si="21"/>
        <v>27.565026697177728</v>
      </c>
      <c r="R679" t="str">
        <f>CONCATENATE("ID-",A679,"-",E679)</f>
        <v>ID-16380-San Francisco - New York City</v>
      </c>
      <c r="S679" t="str">
        <f>INDEX(B:B,MATCH(A679,A:A,0))</f>
        <v>17:15</v>
      </c>
      <c r="T679" t="str">
        <f>IF(OR(B679&gt;0,C679&gt;0),"Acceptable","Check")</f>
        <v>Acceptable</v>
      </c>
      <c r="U679">
        <f>COUNTIF(D:D, "Military - U.S. Army")</f>
        <v>23</v>
      </c>
      <c r="V679">
        <f>AVERAGEIF(C:C,"Fort Myer, Virginia", I:I)</f>
        <v>2</v>
      </c>
      <c r="W679">
        <v>6</v>
      </c>
      <c r="X679" t="str">
        <f>IFERROR(VLOOKUP("FlightNumber", A:D, 4, FALSE), "Flight Not Found")</f>
        <v>Flight Not Found</v>
      </c>
      <c r="Y679" t="str" cm="1">
        <f t="array" ref="Y679">IF(AND(B:B &gt; TIME(6, 0, 0), B:B &lt;= TIME(18, 0, 0)), "Day", "Night")</f>
        <v>Night</v>
      </c>
      <c r="Z679">
        <f>COUNTIFS(D:D, "Military - U.S. Army", C:C, "Fort Myer, Virginia")</f>
        <v>1</v>
      </c>
    </row>
    <row r="680" spans="1:26" x14ac:dyDescent="0.2">
      <c r="A680">
        <v>16385</v>
      </c>
      <c r="C680" t="s">
        <v>2843</v>
      </c>
      <c r="D680" t="s">
        <v>2844</v>
      </c>
      <c r="G680" t="s">
        <v>2845</v>
      </c>
      <c r="M680">
        <f>SUM(B680,C680)</f>
        <v>0</v>
      </c>
      <c r="N680" t="str">
        <f t="shared" si="20"/>
        <v>No</v>
      </c>
      <c r="O680">
        <f>COUNTIF(C:C,"&lt;0")</f>
        <v>0</v>
      </c>
      <c r="P680" t="e">
        <f>SUMIF(#REF!,"&gt;"&amp;AVERAGE(#REF!))</f>
        <v>#REF!</v>
      </c>
      <c r="Q680">
        <f t="shared" si="21"/>
        <v>27.565026697177728</v>
      </c>
      <c r="R680" t="str">
        <f>CONCATENATE("ID-",A680,"-",E680)</f>
        <v>ID-16385-</v>
      </c>
      <c r="S680">
        <f>INDEX(B:B,MATCH(A680,A:A,0))</f>
        <v>0</v>
      </c>
      <c r="T680" t="str">
        <f>IF(OR(B680&gt;0,C680&gt;0),"Acceptable","Check")</f>
        <v>Acceptable</v>
      </c>
      <c r="U680">
        <f>COUNTIF(D:D, "Military - U.S. Army")</f>
        <v>23</v>
      </c>
      <c r="V680">
        <f>AVERAGEIF(C:C,"Fort Myer, Virginia", I:I)</f>
        <v>2</v>
      </c>
      <c r="W680">
        <v>3</v>
      </c>
      <c r="X680" t="str">
        <f>IFERROR(VLOOKUP("FlightNumber", A:D, 4, FALSE), "Flight Not Found")</f>
        <v>Flight Not Found</v>
      </c>
      <c r="Y680" t="str" cm="1">
        <f t="array" ref="Y680">IF(AND(B:B &gt; TIME(6, 0, 0), B:B &lt;= TIME(18, 0, 0)), "Day", "Night")</f>
        <v>Night</v>
      </c>
      <c r="Z680">
        <f>COUNTIFS(D:D, "Military - U.S. Army", C:C, "Fort Myer, Virginia")</f>
        <v>1</v>
      </c>
    </row>
    <row r="681" spans="1:26" x14ac:dyDescent="0.2">
      <c r="A681">
        <v>16395</v>
      </c>
      <c r="B681" t="s">
        <v>2846</v>
      </c>
      <c r="C681" t="s">
        <v>2847</v>
      </c>
      <c r="D681" t="s">
        <v>2438</v>
      </c>
      <c r="F681" t="s">
        <v>2575</v>
      </c>
      <c r="G681" t="s">
        <v>2848</v>
      </c>
      <c r="H681" t="s">
        <v>2849</v>
      </c>
      <c r="I681">
        <v>30</v>
      </c>
      <c r="J681">
        <v>25</v>
      </c>
      <c r="K681">
        <v>0</v>
      </c>
      <c r="L681" t="s">
        <v>2850</v>
      </c>
      <c r="M681">
        <f>SUM(B681,C681)</f>
        <v>0</v>
      </c>
      <c r="N681" t="str">
        <f t="shared" si="20"/>
        <v>No</v>
      </c>
      <c r="O681">
        <f>COUNTIF(C:C,"&lt;0")</f>
        <v>0</v>
      </c>
      <c r="P681" t="e">
        <f>SUMIF(#REF!,"&gt;"&amp;AVERAGE(#REF!))</f>
        <v>#REF!</v>
      </c>
      <c r="Q681">
        <f t="shared" si="21"/>
        <v>27.565026697177728</v>
      </c>
      <c r="R681" t="str">
        <f>CONCATENATE("ID-",A681,"-",E681)</f>
        <v>ID-16395-</v>
      </c>
      <c r="S681" t="str">
        <f>INDEX(B:B,MATCH(A681,A:A,0))</f>
        <v>15:10</v>
      </c>
      <c r="T681" t="str">
        <f>IF(OR(B681&gt;0,C681&gt;0),"Acceptable","Check")</f>
        <v>Acceptable</v>
      </c>
      <c r="U681">
        <f>COUNTIF(D:D, "Military - U.S. Army")</f>
        <v>23</v>
      </c>
      <c r="V681">
        <f>AVERAGEIF(C:C,"Fort Myer, Virginia", I:I)</f>
        <v>2</v>
      </c>
      <c r="W681">
        <v>1</v>
      </c>
      <c r="X681" t="str">
        <f>IFERROR(VLOOKUP("FlightNumber", A:D, 4, FALSE), "Flight Not Found")</f>
        <v>Flight Not Found</v>
      </c>
      <c r="Y681" t="str" cm="1">
        <f t="array" ref="Y681">IF(AND(B:B &gt; TIME(6, 0, 0), B:B &lt;= TIME(18, 0, 0)), "Day", "Night")</f>
        <v>Night</v>
      </c>
      <c r="Z681">
        <f>COUNTIFS(D:D, "Military - U.S. Army", C:C, "Fort Myer, Virginia")</f>
        <v>1</v>
      </c>
    </row>
    <row r="682" spans="1:26" x14ac:dyDescent="0.2">
      <c r="A682">
        <v>16405</v>
      </c>
      <c r="C682" t="s">
        <v>2851</v>
      </c>
      <c r="D682" t="s">
        <v>1485</v>
      </c>
      <c r="F682" t="s">
        <v>613</v>
      </c>
      <c r="G682" t="s">
        <v>2852</v>
      </c>
      <c r="I682">
        <v>16</v>
      </c>
      <c r="J682">
        <v>16</v>
      </c>
      <c r="K682">
        <v>0</v>
      </c>
      <c r="M682">
        <f>SUM(B682,C682)</f>
        <v>0</v>
      </c>
      <c r="N682" t="str">
        <f t="shared" si="20"/>
        <v>No</v>
      </c>
      <c r="O682">
        <f>COUNTIF(C:C,"&lt;0")</f>
        <v>0</v>
      </c>
      <c r="P682" t="e">
        <f>SUMIF(#REF!,"&gt;"&amp;AVERAGE(#REF!))</f>
        <v>#REF!</v>
      </c>
      <c r="Q682">
        <f t="shared" si="21"/>
        <v>27.565026697177728</v>
      </c>
      <c r="R682" t="str">
        <f>CONCATENATE("ID-",A682,"-",E682)</f>
        <v>ID-16405-</v>
      </c>
      <c r="S682">
        <f>INDEX(B:B,MATCH(A682,A:A,0))</f>
        <v>0</v>
      </c>
      <c r="T682" t="str">
        <f>IF(OR(B682&gt;0,C682&gt;0),"Acceptable","Check")</f>
        <v>Acceptable</v>
      </c>
      <c r="U682">
        <f>COUNTIF(D:D, "Military - U.S. Army")</f>
        <v>23</v>
      </c>
      <c r="V682">
        <f>AVERAGEIF(C:C,"Fort Myer, Virginia", I:I)</f>
        <v>2</v>
      </c>
      <c r="W682">
        <v>1</v>
      </c>
      <c r="X682" t="str">
        <f>IFERROR(VLOOKUP("FlightNumber", A:D, 4, FALSE), "Flight Not Found")</f>
        <v>Flight Not Found</v>
      </c>
      <c r="Y682" t="str" cm="1">
        <f t="array" ref="Y682">IF(AND(B:B &gt; TIME(6, 0, 0), B:B &lt;= TIME(18, 0, 0)), "Day", "Night")</f>
        <v>Night</v>
      </c>
      <c r="Z682">
        <f>COUNTIFS(D:D, "Military - U.S. Army", C:C, "Fort Myer, Virginia")</f>
        <v>1</v>
      </c>
    </row>
    <row r="683" spans="1:26" x14ac:dyDescent="0.2">
      <c r="A683">
        <v>16405</v>
      </c>
      <c r="C683" t="s">
        <v>2853</v>
      </c>
      <c r="D683" t="s">
        <v>2854</v>
      </c>
      <c r="F683" t="s">
        <v>2337</v>
      </c>
      <c r="G683" t="s">
        <v>2855</v>
      </c>
      <c r="I683">
        <v>15</v>
      </c>
      <c r="J683">
        <v>15</v>
      </c>
      <c r="K683">
        <v>0</v>
      </c>
      <c r="M683">
        <f>SUM(B683,C683)</f>
        <v>0</v>
      </c>
      <c r="N683" t="str">
        <f t="shared" si="20"/>
        <v>No</v>
      </c>
      <c r="O683">
        <f>COUNTIF(C:C,"&lt;0")</f>
        <v>0</v>
      </c>
      <c r="P683" t="e">
        <f>SUMIF(#REF!,"&gt;"&amp;AVERAGE(#REF!))</f>
        <v>#REF!</v>
      </c>
      <c r="Q683">
        <f t="shared" si="21"/>
        <v>27.565026697177728</v>
      </c>
      <c r="R683" t="str">
        <f>CONCATENATE("ID-",A683,"-",E683)</f>
        <v>ID-16405-</v>
      </c>
      <c r="S683">
        <f>INDEX(B:B,MATCH(A683,A:A,0))</f>
        <v>0</v>
      </c>
      <c r="T683" t="str">
        <f>IF(OR(B683&gt;0,C683&gt;0),"Acceptable","Check")</f>
        <v>Acceptable</v>
      </c>
      <c r="U683">
        <f>COUNTIF(D:D, "Military - U.S. Army")</f>
        <v>23</v>
      </c>
      <c r="V683">
        <f>AVERAGEIF(C:C,"Fort Myer, Virginia", I:I)</f>
        <v>2</v>
      </c>
      <c r="W683">
        <v>1</v>
      </c>
      <c r="X683" t="str">
        <f>IFERROR(VLOOKUP("FlightNumber", A:D, 4, FALSE), "Flight Not Found")</f>
        <v>Flight Not Found</v>
      </c>
      <c r="Y683" t="str" cm="1">
        <f t="array" ref="Y683">IF(AND(B:B &gt; TIME(6, 0, 0), B:B &lt;= TIME(18, 0, 0)), "Day", "Night")</f>
        <v>Night</v>
      </c>
      <c r="Z683">
        <f>COUNTIFS(D:D, "Military - U.S. Army", C:C, "Fort Myer, Virginia")</f>
        <v>1</v>
      </c>
    </row>
    <row r="684" spans="1:26" x14ac:dyDescent="0.2">
      <c r="A684">
        <v>16405</v>
      </c>
      <c r="C684" t="s">
        <v>1584</v>
      </c>
      <c r="D684" t="s">
        <v>347</v>
      </c>
      <c r="F684" t="s">
        <v>2809</v>
      </c>
      <c r="G684" t="s">
        <v>2856</v>
      </c>
      <c r="H684" t="s">
        <v>2857</v>
      </c>
      <c r="I684">
        <v>10</v>
      </c>
      <c r="J684">
        <v>10</v>
      </c>
      <c r="K684">
        <v>0</v>
      </c>
      <c r="L684" t="s">
        <v>2858</v>
      </c>
      <c r="M684">
        <f>SUM(B684,C684)</f>
        <v>0</v>
      </c>
      <c r="N684" t="str">
        <f t="shared" si="20"/>
        <v>No</v>
      </c>
      <c r="O684">
        <f>COUNTIF(C:C,"&lt;0")</f>
        <v>0</v>
      </c>
      <c r="P684" t="e">
        <f>SUMIF(#REF!,"&gt;"&amp;AVERAGE(#REF!))</f>
        <v>#REF!</v>
      </c>
      <c r="Q684">
        <f t="shared" si="21"/>
        <v>27.565026697177728</v>
      </c>
      <c r="R684" t="str">
        <f>CONCATENATE("ID-",A684,"-",E684)</f>
        <v>ID-16405-</v>
      </c>
      <c r="S684">
        <f>INDEX(B:B,MATCH(A684,A:A,0))</f>
        <v>0</v>
      </c>
      <c r="T684" t="str">
        <f>IF(OR(B684&gt;0,C684&gt;0),"Acceptable","Check")</f>
        <v>Acceptable</v>
      </c>
      <c r="U684">
        <f>COUNTIF(D:D, "Military - U.S. Army")</f>
        <v>23</v>
      </c>
      <c r="V684">
        <f>AVERAGEIF(C:C,"Fort Myer, Virginia", I:I)</f>
        <v>2</v>
      </c>
      <c r="W684">
        <v>1</v>
      </c>
      <c r="X684" t="str">
        <f>IFERROR(VLOOKUP("FlightNumber", A:D, 4, FALSE), "Flight Not Found")</f>
        <v>Flight Not Found</v>
      </c>
      <c r="Y684" t="str" cm="1">
        <f t="array" ref="Y684">IF(AND(B:B &gt; TIME(6, 0, 0), B:B &lt;= TIME(18, 0, 0)), "Day", "Night")</f>
        <v>Night</v>
      </c>
      <c r="Z684">
        <f>COUNTIFS(D:D, "Military - U.S. Army", C:C, "Fort Myer, Virginia")</f>
        <v>1</v>
      </c>
    </row>
    <row r="685" spans="1:26" x14ac:dyDescent="0.2">
      <c r="A685">
        <v>16406</v>
      </c>
      <c r="C685" t="s">
        <v>2859</v>
      </c>
      <c r="D685" t="s">
        <v>821</v>
      </c>
      <c r="F685" t="s">
        <v>2465</v>
      </c>
      <c r="G685" t="s">
        <v>2860</v>
      </c>
      <c r="I685">
        <v>3</v>
      </c>
      <c r="J685">
        <v>3</v>
      </c>
      <c r="K685">
        <v>0</v>
      </c>
      <c r="L685" t="s">
        <v>2861</v>
      </c>
      <c r="M685">
        <f>SUM(B685,C685)</f>
        <v>0</v>
      </c>
      <c r="N685" t="str">
        <f t="shared" si="20"/>
        <v>No</v>
      </c>
      <c r="O685">
        <f>COUNTIF(C:C,"&lt;0")</f>
        <v>0</v>
      </c>
      <c r="P685" t="e">
        <f>SUMIF(#REF!,"&gt;"&amp;AVERAGE(#REF!))</f>
        <v>#REF!</v>
      </c>
      <c r="Q685">
        <f t="shared" si="21"/>
        <v>27.565026697177728</v>
      </c>
      <c r="R685" t="str">
        <f>CONCATENATE("ID-",A685,"-",E685)</f>
        <v>ID-16406-</v>
      </c>
      <c r="S685">
        <f>INDEX(B:B,MATCH(A685,A:A,0))</f>
        <v>0</v>
      </c>
      <c r="T685" t="str">
        <f>IF(OR(B685&gt;0,C685&gt;0),"Acceptable","Check")</f>
        <v>Acceptable</v>
      </c>
      <c r="U685">
        <f>COUNTIF(D:D, "Military - U.S. Army")</f>
        <v>23</v>
      </c>
      <c r="V685">
        <f>AVERAGEIF(C:C,"Fort Myer, Virginia", I:I)</f>
        <v>2</v>
      </c>
      <c r="W685">
        <v>1</v>
      </c>
      <c r="X685" t="str">
        <f>IFERROR(VLOOKUP("FlightNumber", A:D, 4, FALSE), "Flight Not Found")</f>
        <v>Flight Not Found</v>
      </c>
      <c r="Y685" t="str" cm="1">
        <f t="array" ref="Y685">IF(AND(B:B &gt; TIME(6, 0, 0), B:B &lt;= TIME(18, 0, 0)), "Day", "Night")</f>
        <v>Night</v>
      </c>
      <c r="Z685">
        <f>COUNTIFS(D:D, "Military - U.S. Army", C:C, "Fort Myer, Virginia")</f>
        <v>1</v>
      </c>
    </row>
    <row r="686" spans="1:26" x14ac:dyDescent="0.2">
      <c r="A686">
        <v>16407</v>
      </c>
      <c r="B686" t="s">
        <v>2862</v>
      </c>
      <c r="C686" t="s">
        <v>2863</v>
      </c>
      <c r="D686" t="s">
        <v>849</v>
      </c>
      <c r="E686" t="s">
        <v>2864</v>
      </c>
      <c r="F686" t="s">
        <v>1809</v>
      </c>
      <c r="G686" t="s">
        <v>2865</v>
      </c>
      <c r="H686" t="s">
        <v>2414</v>
      </c>
      <c r="I686">
        <v>17</v>
      </c>
      <c r="J686">
        <v>9</v>
      </c>
      <c r="K686">
        <v>0</v>
      </c>
      <c r="L686" t="s">
        <v>2866</v>
      </c>
      <c r="M686">
        <f>SUM(B686,C686)</f>
        <v>0</v>
      </c>
      <c r="N686" t="str">
        <f t="shared" si="20"/>
        <v>No</v>
      </c>
      <c r="O686">
        <f>COUNTIF(C:C,"&lt;0")</f>
        <v>0</v>
      </c>
      <c r="P686" t="e">
        <f>SUMIF(#REF!,"&gt;"&amp;AVERAGE(#REF!))</f>
        <v>#REF!</v>
      </c>
      <c r="Q686">
        <f t="shared" si="21"/>
        <v>27.565026697177728</v>
      </c>
      <c r="R686" t="str">
        <f>CONCATENATE("ID-",A686,"-",E686)</f>
        <v>ID-16407-San Francisco - Burbank - New York City</v>
      </c>
      <c r="S686" t="str">
        <f>INDEX(B:B,MATCH(A686,A:A,0))</f>
        <v>00:54</v>
      </c>
      <c r="T686" t="str">
        <f>IF(OR(B686&gt;0,C686&gt;0),"Acceptable","Check")</f>
        <v>Acceptable</v>
      </c>
      <c r="U686">
        <f>COUNTIF(D:D, "Military - U.S. Army")</f>
        <v>23</v>
      </c>
      <c r="V686">
        <f>AVERAGEIF(C:C,"Fort Myer, Virginia", I:I)</f>
        <v>2</v>
      </c>
      <c r="W686">
        <v>1</v>
      </c>
      <c r="X686" t="str">
        <f>IFERROR(VLOOKUP("FlightNumber", A:D, 4, FALSE), "Flight Not Found")</f>
        <v>Flight Not Found</v>
      </c>
      <c r="Y686" t="str" cm="1">
        <f t="array" ref="Y686">IF(AND(B:B &gt; TIME(6, 0, 0), B:B &lt;= TIME(18, 0, 0)), "Day", "Night")</f>
        <v>Night</v>
      </c>
      <c r="Z686">
        <f>COUNTIFS(D:D, "Military - U.S. Army", C:C, "Fort Myer, Virginia")</f>
        <v>1</v>
      </c>
    </row>
    <row r="687" spans="1:26" x14ac:dyDescent="0.2">
      <c r="A687">
        <v>16409</v>
      </c>
      <c r="C687" t="s">
        <v>2120</v>
      </c>
      <c r="D687" t="s">
        <v>2867</v>
      </c>
      <c r="F687" t="s">
        <v>2868</v>
      </c>
      <c r="G687" t="s">
        <v>2869</v>
      </c>
      <c r="I687">
        <v>5</v>
      </c>
      <c r="J687">
        <v>5</v>
      </c>
      <c r="K687">
        <v>0</v>
      </c>
      <c r="M687">
        <f>SUM(B687,C687)</f>
        <v>0</v>
      </c>
      <c r="N687" t="str">
        <f t="shared" si="20"/>
        <v>No</v>
      </c>
      <c r="O687">
        <f>COUNTIF(C:C,"&lt;0")</f>
        <v>0</v>
      </c>
      <c r="P687" t="e">
        <f>SUMIF(#REF!,"&gt;"&amp;AVERAGE(#REF!))</f>
        <v>#REF!</v>
      </c>
      <c r="Q687">
        <f t="shared" si="21"/>
        <v>27.565026697177728</v>
      </c>
      <c r="R687" t="str">
        <f>CONCATENATE("ID-",A687,"-",E687)</f>
        <v>ID-16409-</v>
      </c>
      <c r="S687">
        <f>INDEX(B:B,MATCH(A687,A:A,0))</f>
        <v>0</v>
      </c>
      <c r="T687" t="str">
        <f>IF(OR(B687&gt;0,C687&gt;0),"Acceptable","Check")</f>
        <v>Acceptable</v>
      </c>
      <c r="U687">
        <f>COUNTIF(D:D, "Military - U.S. Army")</f>
        <v>23</v>
      </c>
      <c r="V687">
        <f>AVERAGEIF(C:C,"Fort Myer, Virginia", I:I)</f>
        <v>2</v>
      </c>
      <c r="W687">
        <v>1</v>
      </c>
      <c r="X687" t="str">
        <f>IFERROR(VLOOKUP("FlightNumber", A:D, 4, FALSE), "Flight Not Found")</f>
        <v>Flight Not Found</v>
      </c>
      <c r="Y687" t="str" cm="1">
        <f t="array" ref="Y687">IF(AND(B:B &gt; TIME(6, 0, 0), B:B &lt;= TIME(18, 0, 0)), "Day", "Night")</f>
        <v>Night</v>
      </c>
      <c r="Z687">
        <f>COUNTIFS(D:D, "Military - U.S. Army", C:C, "Fort Myer, Virginia")</f>
        <v>1</v>
      </c>
    </row>
    <row r="688" spans="1:26" x14ac:dyDescent="0.2">
      <c r="A688">
        <v>16421</v>
      </c>
      <c r="B688" t="s">
        <v>2219</v>
      </c>
      <c r="C688" t="s">
        <v>117</v>
      </c>
      <c r="D688" t="s">
        <v>2438</v>
      </c>
      <c r="E688" t="s">
        <v>2870</v>
      </c>
      <c r="F688" t="s">
        <v>2871</v>
      </c>
      <c r="G688" t="s">
        <v>2872</v>
      </c>
      <c r="H688" t="s">
        <v>2873</v>
      </c>
      <c r="I688">
        <v>3</v>
      </c>
      <c r="J688">
        <v>3</v>
      </c>
      <c r="K688">
        <v>0</v>
      </c>
      <c r="L688" t="s">
        <v>2874</v>
      </c>
      <c r="M688">
        <f>SUM(B688,C688)</f>
        <v>0</v>
      </c>
      <c r="N688" t="str">
        <f t="shared" si="20"/>
        <v>No</v>
      </c>
      <c r="O688">
        <f>COUNTIF(C:C,"&lt;0")</f>
        <v>0</v>
      </c>
      <c r="P688" t="e">
        <f>SUMIF(#REF!,"&gt;"&amp;AVERAGE(#REF!))</f>
        <v>#REF!</v>
      </c>
      <c r="Q688">
        <f t="shared" si="21"/>
        <v>27.565026697177728</v>
      </c>
      <c r="R688" t="str">
        <f>CONCATENATE("ID-",A688,"-",E688)</f>
        <v>ID-16421-Twinwood, England - Villacoublay, France</v>
      </c>
      <c r="S688" t="str">
        <f>INDEX(B:B,MATCH(A688,A:A,0))</f>
        <v>14:00</v>
      </c>
      <c r="T688" t="str">
        <f>IF(OR(B688&gt;0,C688&gt;0),"Acceptable","Check")</f>
        <v>Acceptable</v>
      </c>
      <c r="U688">
        <f>COUNTIF(D:D, "Military - U.S. Army")</f>
        <v>23</v>
      </c>
      <c r="V688">
        <f>AVERAGEIF(C:C,"Fort Myer, Virginia", I:I)</f>
        <v>2</v>
      </c>
      <c r="W688">
        <v>1</v>
      </c>
      <c r="X688" t="str">
        <f>IFERROR(VLOOKUP("FlightNumber", A:D, 4, FALSE), "Flight Not Found")</f>
        <v>Flight Not Found</v>
      </c>
      <c r="Y688" t="str" cm="1">
        <f t="array" ref="Y688">IF(AND(B:B &gt; TIME(6, 0, 0), B:B &lt;= TIME(18, 0, 0)), "Day", "Night")</f>
        <v>Night</v>
      </c>
      <c r="Z688">
        <f>COUNTIFS(D:D, "Military - U.S. Army", C:C, "Fort Myer, Virginia")</f>
        <v>1</v>
      </c>
    </row>
    <row r="689" spans="1:26" x14ac:dyDescent="0.2">
      <c r="A689">
        <v>16443</v>
      </c>
      <c r="C689" t="s">
        <v>2875</v>
      </c>
      <c r="D689" t="s">
        <v>821</v>
      </c>
      <c r="E689" t="s">
        <v>2876</v>
      </c>
      <c r="F689" t="s">
        <v>2465</v>
      </c>
      <c r="G689" t="s">
        <v>121</v>
      </c>
      <c r="I689">
        <v>4</v>
      </c>
      <c r="J689">
        <v>4</v>
      </c>
      <c r="K689">
        <v>0</v>
      </c>
      <c r="L689" t="s">
        <v>2877</v>
      </c>
      <c r="M689">
        <f>SUM(B689,C689)</f>
        <v>0</v>
      </c>
      <c r="N689" t="str">
        <f t="shared" si="20"/>
        <v>No</v>
      </c>
      <c r="O689">
        <f>COUNTIF(C:C,"&lt;0")</f>
        <v>0</v>
      </c>
      <c r="P689" t="e">
        <f>SUMIF(#REF!,"&gt;"&amp;AVERAGE(#REF!))</f>
        <v>#REF!</v>
      </c>
      <c r="Q689">
        <f t="shared" si="21"/>
        <v>27.565026697177728</v>
      </c>
      <c r="R689" t="str">
        <f>CONCATENATE("ID-",A689,"-",E689)</f>
        <v>ID-16443-Kunming - Tengchung</v>
      </c>
      <c r="S689">
        <f>INDEX(B:B,MATCH(A689,A:A,0))</f>
        <v>0</v>
      </c>
      <c r="T689" t="str">
        <f>IF(OR(B689&gt;0,C689&gt;0),"Acceptable","Check")</f>
        <v>Acceptable</v>
      </c>
      <c r="U689">
        <f>COUNTIF(D:D, "Military - U.S. Army")</f>
        <v>23</v>
      </c>
      <c r="V689">
        <f>AVERAGEIF(C:C,"Fort Myer, Virginia", I:I)</f>
        <v>2</v>
      </c>
      <c r="W689">
        <v>1</v>
      </c>
      <c r="X689" t="str">
        <f>IFERROR(VLOOKUP("FlightNumber", A:D, 4, FALSE), "Flight Not Found")</f>
        <v>Flight Not Found</v>
      </c>
      <c r="Y689" t="str" cm="1">
        <f t="array" ref="Y689">IF(AND(B:B &gt; TIME(6, 0, 0), B:B &lt;= TIME(18, 0, 0)), "Day", "Night")</f>
        <v>Night</v>
      </c>
      <c r="Z689">
        <f>COUNTIFS(D:D, "Military - U.S. Army", C:C, "Fort Myer, Virginia")</f>
        <v>1</v>
      </c>
    </row>
    <row r="690" spans="1:26" x14ac:dyDescent="0.2">
      <c r="A690">
        <v>16445</v>
      </c>
      <c r="B690" t="s">
        <v>2878</v>
      </c>
      <c r="C690" t="s">
        <v>1563</v>
      </c>
      <c r="D690" t="s">
        <v>1856</v>
      </c>
      <c r="E690" t="s">
        <v>2879</v>
      </c>
      <c r="F690" t="s">
        <v>1979</v>
      </c>
      <c r="G690" t="s">
        <v>2880</v>
      </c>
      <c r="H690" t="s">
        <v>2881</v>
      </c>
      <c r="I690">
        <v>30</v>
      </c>
      <c r="J690">
        <v>23</v>
      </c>
      <c r="K690">
        <v>0</v>
      </c>
      <c r="L690" t="s">
        <v>2882</v>
      </c>
      <c r="M690">
        <f>SUM(B690,C690)</f>
        <v>0</v>
      </c>
      <c r="N690" t="str">
        <f t="shared" si="20"/>
        <v>No</v>
      </c>
      <c r="O690">
        <f>COUNTIF(C:C,"&lt;0")</f>
        <v>0</v>
      </c>
      <c r="P690" t="e">
        <f>SUMIF(#REF!,"&gt;"&amp;AVERAGE(#REF!))</f>
        <v>#REF!</v>
      </c>
      <c r="Q690">
        <f t="shared" si="21"/>
        <v>27.565026697177728</v>
      </c>
      <c r="R690" t="str">
        <f>CONCATENATE("ID-",A690,"-",E690)</f>
        <v>ID-16445-Miami - Leopoldville</v>
      </c>
      <c r="S690" t="str">
        <f>INDEX(B:B,MATCH(A690,A:A,0))</f>
        <v>21:16</v>
      </c>
      <c r="T690" t="str">
        <f>IF(OR(B690&gt;0,C690&gt;0),"Acceptable","Check")</f>
        <v>Acceptable</v>
      </c>
      <c r="U690">
        <f>COUNTIF(D:D, "Military - U.S. Army")</f>
        <v>23</v>
      </c>
      <c r="V690">
        <f>AVERAGEIF(C:C,"Fort Myer, Virginia", I:I)</f>
        <v>2</v>
      </c>
      <c r="W690">
        <v>1</v>
      </c>
      <c r="X690" t="str">
        <f>IFERROR(VLOOKUP("FlightNumber", A:D, 4, FALSE), "Flight Not Found")</f>
        <v>Flight Not Found</v>
      </c>
      <c r="Y690" t="str" cm="1">
        <f t="array" ref="Y690">IF(AND(B:B &gt; TIME(6, 0, 0), B:B &lt;= TIME(18, 0, 0)), "Day", "Night")</f>
        <v>Night</v>
      </c>
      <c r="Z690">
        <f>COUNTIFS(D:D, "Military - U.S. Army", C:C, "Fort Myer, Virginia")</f>
        <v>1</v>
      </c>
    </row>
    <row r="691" spans="1:26" x14ac:dyDescent="0.2">
      <c r="A691">
        <v>16447</v>
      </c>
      <c r="B691" t="s">
        <v>2883</v>
      </c>
      <c r="C691" t="s">
        <v>862</v>
      </c>
      <c r="D691" t="s">
        <v>1326</v>
      </c>
      <c r="E691" t="s">
        <v>2884</v>
      </c>
      <c r="F691" t="s">
        <v>1809</v>
      </c>
      <c r="G691" t="s">
        <v>2885</v>
      </c>
      <c r="H691" t="s">
        <v>2886</v>
      </c>
      <c r="I691">
        <v>24</v>
      </c>
      <c r="J691">
        <v>24</v>
      </c>
      <c r="K691">
        <v>0</v>
      </c>
      <c r="L691" t="s">
        <v>2887</v>
      </c>
      <c r="M691">
        <f>SUM(B691,C691)</f>
        <v>0</v>
      </c>
      <c r="N691" t="str">
        <f t="shared" si="20"/>
        <v>No</v>
      </c>
      <c r="O691">
        <f>COUNTIF(C:C,"&lt;0")</f>
        <v>0</v>
      </c>
      <c r="P691" t="e">
        <f>SUMIF(#REF!,"&gt;"&amp;AVERAGE(#REF!))</f>
        <v>#REF!</v>
      </c>
      <c r="Q691">
        <f t="shared" si="21"/>
        <v>27.565026697177728</v>
      </c>
      <c r="R691" t="str">
        <f>CONCATENATE("ID-",A691,"-",E691)</f>
        <v>ID-16447-New York City - Juarez, Mexico - Burbank</v>
      </c>
      <c r="S691" t="str">
        <f>INDEX(B:B,MATCH(A691,A:A,0))</f>
        <v>04:10</v>
      </c>
      <c r="T691" t="str">
        <f>IF(OR(B691&gt;0,C691&gt;0),"Acceptable","Check")</f>
        <v>Acceptable</v>
      </c>
      <c r="U691">
        <f>COUNTIF(D:D, "Military - U.S. Army")</f>
        <v>23</v>
      </c>
      <c r="V691">
        <f>AVERAGEIF(C:C,"Fort Myer, Virginia", I:I)</f>
        <v>2</v>
      </c>
      <c r="W691">
        <v>1</v>
      </c>
      <c r="X691" t="str">
        <f>IFERROR(VLOOKUP("FlightNumber", A:D, 4, FALSE), "Flight Not Found")</f>
        <v>Flight Not Found</v>
      </c>
      <c r="Y691" t="str" cm="1">
        <f t="array" ref="Y691">IF(AND(B:B &gt; TIME(6, 0, 0), B:B &lt;= TIME(18, 0, 0)), "Day", "Night")</f>
        <v>Night</v>
      </c>
      <c r="Z691">
        <f>COUNTIFS(D:D, "Military - U.S. Army", C:C, "Fort Myer, Virginia")</f>
        <v>1</v>
      </c>
    </row>
    <row r="692" spans="1:26" x14ac:dyDescent="0.2">
      <c r="A692">
        <v>16451</v>
      </c>
      <c r="C692" t="s">
        <v>2686</v>
      </c>
      <c r="D692" t="s">
        <v>821</v>
      </c>
      <c r="F692" t="s">
        <v>2465</v>
      </c>
      <c r="G692" t="s">
        <v>2888</v>
      </c>
      <c r="I692">
        <v>6</v>
      </c>
      <c r="J692">
        <v>4</v>
      </c>
      <c r="K692">
        <v>0</v>
      </c>
      <c r="L692" t="s">
        <v>2889</v>
      </c>
      <c r="M692">
        <f>SUM(B692,C692)</f>
        <v>0</v>
      </c>
      <c r="N692" t="str">
        <f t="shared" si="20"/>
        <v>No</v>
      </c>
      <c r="O692">
        <f>COUNTIF(C:C,"&lt;0")</f>
        <v>0</v>
      </c>
      <c r="P692" t="e">
        <f>SUMIF(#REF!,"&gt;"&amp;AVERAGE(#REF!))</f>
        <v>#REF!</v>
      </c>
      <c r="Q692">
        <f t="shared" si="21"/>
        <v>27.565026697177728</v>
      </c>
      <c r="R692" t="str">
        <f>CONCATENATE("ID-",A692,"-",E692)</f>
        <v>ID-16451-</v>
      </c>
      <c r="S692">
        <f>INDEX(B:B,MATCH(A692,A:A,0))</f>
        <v>0</v>
      </c>
      <c r="T692" t="str">
        <f>IF(OR(B692&gt;0,C692&gt;0),"Acceptable","Check")</f>
        <v>Acceptable</v>
      </c>
      <c r="U692">
        <f>COUNTIF(D:D, "Military - U.S. Army")</f>
        <v>23</v>
      </c>
      <c r="V692">
        <f>AVERAGEIF(C:C,"Fort Myer, Virginia", I:I)</f>
        <v>2</v>
      </c>
      <c r="W692">
        <v>1</v>
      </c>
      <c r="X692" t="str">
        <f>IFERROR(VLOOKUP("FlightNumber", A:D, 4, FALSE), "Flight Not Found")</f>
        <v>Flight Not Found</v>
      </c>
      <c r="Y692" t="str" cm="1">
        <f t="array" ref="Y692">IF(AND(B:B &gt; TIME(6, 0, 0), B:B &lt;= TIME(18, 0, 0)), "Day", "Night")</f>
        <v>Night</v>
      </c>
      <c r="Z692">
        <f>COUNTIFS(D:D, "Military - U.S. Army", C:C, "Fort Myer, Virginia")</f>
        <v>1</v>
      </c>
    </row>
    <row r="693" spans="1:26" x14ac:dyDescent="0.2">
      <c r="A693">
        <v>16453</v>
      </c>
      <c r="C693" t="s">
        <v>2890</v>
      </c>
      <c r="D693" t="s">
        <v>821</v>
      </c>
      <c r="E693" t="s">
        <v>2891</v>
      </c>
      <c r="F693" t="s">
        <v>2465</v>
      </c>
      <c r="I693">
        <v>3</v>
      </c>
      <c r="J693">
        <v>3</v>
      </c>
      <c r="K693">
        <v>0</v>
      </c>
      <c r="M693">
        <f>SUM(B693,C693)</f>
        <v>0</v>
      </c>
      <c r="N693" t="str">
        <f t="shared" si="20"/>
        <v>No</v>
      </c>
      <c r="O693">
        <f>COUNTIF(C:C,"&lt;0")</f>
        <v>0</v>
      </c>
      <c r="P693" t="e">
        <f>SUMIF(#REF!,"&gt;"&amp;AVERAGE(#REF!))</f>
        <v>#REF!</v>
      </c>
      <c r="Q693">
        <f t="shared" si="21"/>
        <v>27.565026697177728</v>
      </c>
      <c r="R693" t="str">
        <f>CONCATENATE("ID-",A693,"-",E693)</f>
        <v>ID-16453-Chongqing - Kunming</v>
      </c>
      <c r="S693">
        <f>INDEX(B:B,MATCH(A693,A:A,0))</f>
        <v>0</v>
      </c>
      <c r="T693" t="str">
        <f>IF(OR(B693&gt;0,C693&gt;0),"Acceptable","Check")</f>
        <v>Acceptable</v>
      </c>
      <c r="U693">
        <f>COUNTIF(D:D, "Military - U.S. Army")</f>
        <v>23</v>
      </c>
      <c r="V693">
        <f>AVERAGEIF(C:C,"Fort Myer, Virginia", I:I)</f>
        <v>2</v>
      </c>
      <c r="W693">
        <v>1</v>
      </c>
      <c r="X693" t="str">
        <f>IFERROR(VLOOKUP("FlightNumber", A:D, 4, FALSE), "Flight Not Found")</f>
        <v>Flight Not Found</v>
      </c>
      <c r="Y693" t="str" cm="1">
        <f t="array" ref="Y693">IF(AND(B:B &gt; TIME(6, 0, 0), B:B &lt;= TIME(18, 0, 0)), "Day", "Night")</f>
        <v>Night</v>
      </c>
      <c r="Z693">
        <f>COUNTIFS(D:D, "Military - U.S. Army", C:C, "Fort Myer, Virginia")</f>
        <v>1</v>
      </c>
    </row>
    <row r="694" spans="1:26" x14ac:dyDescent="0.2">
      <c r="A694">
        <v>16460</v>
      </c>
      <c r="C694" t="s">
        <v>2892</v>
      </c>
      <c r="D694" t="s">
        <v>179</v>
      </c>
      <c r="F694" t="s">
        <v>2397</v>
      </c>
      <c r="G694" t="s">
        <v>2893</v>
      </c>
      <c r="I694">
        <v>11</v>
      </c>
      <c r="J694">
        <v>11</v>
      </c>
      <c r="K694">
        <v>0</v>
      </c>
      <c r="M694">
        <f>SUM(B694,C694)</f>
        <v>0</v>
      </c>
      <c r="N694" t="str">
        <f t="shared" si="20"/>
        <v>No</v>
      </c>
      <c r="O694">
        <f>COUNTIF(C:C,"&lt;0")</f>
        <v>0</v>
      </c>
      <c r="P694" t="e">
        <f>SUMIF(#REF!,"&gt;"&amp;AVERAGE(#REF!))</f>
        <v>#REF!</v>
      </c>
      <c r="Q694">
        <f t="shared" si="21"/>
        <v>27.565026697177728</v>
      </c>
      <c r="R694" t="str">
        <f>CONCATENATE("ID-",A694,"-",E694)</f>
        <v>ID-16460-</v>
      </c>
      <c r="S694">
        <f>INDEX(B:B,MATCH(A694,A:A,0))</f>
        <v>0</v>
      </c>
      <c r="T694" t="str">
        <f>IF(OR(B694&gt;0,C694&gt;0),"Acceptable","Check")</f>
        <v>Acceptable</v>
      </c>
      <c r="U694">
        <f>COUNTIF(D:D, "Military - U.S. Army")</f>
        <v>23</v>
      </c>
      <c r="V694">
        <f>AVERAGEIF(C:C,"Fort Myer, Virginia", I:I)</f>
        <v>2</v>
      </c>
      <c r="W694">
        <v>2</v>
      </c>
      <c r="X694" t="str">
        <f>IFERROR(VLOOKUP("FlightNumber", A:D, 4, FALSE), "Flight Not Found")</f>
        <v>Flight Not Found</v>
      </c>
      <c r="Y694" t="str" cm="1">
        <f t="array" ref="Y694">IF(AND(B:B &gt; TIME(6, 0, 0), B:B &lt;= TIME(18, 0, 0)), "Day", "Night")</f>
        <v>Night</v>
      </c>
      <c r="Z694">
        <f>COUNTIFS(D:D, "Military - U.S. Army", C:C, "Fort Myer, Virginia")</f>
        <v>1</v>
      </c>
    </row>
    <row r="695" spans="1:26" x14ac:dyDescent="0.2">
      <c r="A695">
        <v>16468</v>
      </c>
      <c r="C695" t="s">
        <v>2894</v>
      </c>
      <c r="D695" t="s">
        <v>842</v>
      </c>
      <c r="F695" t="s">
        <v>1434</v>
      </c>
      <c r="G695" t="s">
        <v>2895</v>
      </c>
      <c r="I695">
        <v>10</v>
      </c>
      <c r="J695">
        <v>10</v>
      </c>
      <c r="K695">
        <v>0</v>
      </c>
      <c r="M695">
        <f>SUM(B695,C695)</f>
        <v>0</v>
      </c>
      <c r="N695" t="str">
        <f t="shared" si="20"/>
        <v>No</v>
      </c>
      <c r="O695">
        <f>COUNTIF(C:C,"&lt;0")</f>
        <v>0</v>
      </c>
      <c r="P695" t="e">
        <f>SUMIF(#REF!,"&gt;"&amp;AVERAGE(#REF!))</f>
        <v>#REF!</v>
      </c>
      <c r="Q695">
        <f t="shared" si="21"/>
        <v>27.565026697177728</v>
      </c>
      <c r="R695" t="str">
        <f>CONCATENATE("ID-",A695,"-",E695)</f>
        <v>ID-16468-</v>
      </c>
      <c r="S695">
        <f>INDEX(B:B,MATCH(A695,A:A,0))</f>
        <v>0</v>
      </c>
      <c r="T695" t="str">
        <f>IF(OR(B695&gt;0,C695&gt;0),"Acceptable","Check")</f>
        <v>Acceptable</v>
      </c>
      <c r="U695">
        <f>COUNTIF(D:D, "Military - U.S. Army")</f>
        <v>23</v>
      </c>
      <c r="V695">
        <f>AVERAGEIF(C:C,"Fort Myer, Virginia", I:I)</f>
        <v>2</v>
      </c>
      <c r="W695">
        <v>1</v>
      </c>
      <c r="X695" t="str">
        <f>IFERROR(VLOOKUP("FlightNumber", A:D, 4, FALSE), "Flight Not Found")</f>
        <v>Flight Not Found</v>
      </c>
      <c r="Y695" t="str" cm="1">
        <f t="array" ref="Y695">IF(AND(B:B &gt; TIME(6, 0, 0), B:B &lt;= TIME(18, 0, 0)), "Day", "Night")</f>
        <v>Night</v>
      </c>
      <c r="Z695">
        <f>COUNTIFS(D:D, "Military - U.S. Army", C:C, "Fort Myer, Virginia")</f>
        <v>1</v>
      </c>
    </row>
    <row r="696" spans="1:26" x14ac:dyDescent="0.2">
      <c r="A696">
        <v>16470</v>
      </c>
      <c r="B696" t="s">
        <v>2232</v>
      </c>
      <c r="C696" t="s">
        <v>2896</v>
      </c>
      <c r="D696" t="s">
        <v>2438</v>
      </c>
      <c r="F696" t="s">
        <v>2558</v>
      </c>
      <c r="G696" t="s">
        <v>2897</v>
      </c>
      <c r="H696" t="s">
        <v>2898</v>
      </c>
      <c r="I696">
        <v>26</v>
      </c>
      <c r="J696">
        <v>23</v>
      </c>
      <c r="K696">
        <v>0</v>
      </c>
      <c r="L696" t="s">
        <v>2899</v>
      </c>
      <c r="M696">
        <f>SUM(B696,C696)</f>
        <v>0</v>
      </c>
      <c r="N696" t="str">
        <f t="shared" si="20"/>
        <v>No</v>
      </c>
      <c r="O696">
        <f>COUNTIF(C:C,"&lt;0")</f>
        <v>0</v>
      </c>
      <c r="P696" t="e">
        <f>SUMIF(#REF!,"&gt;"&amp;AVERAGE(#REF!))</f>
        <v>#REF!</v>
      </c>
      <c r="Q696">
        <f t="shared" si="21"/>
        <v>27.565026697177728</v>
      </c>
      <c r="R696" t="str">
        <f>CONCATENATE("ID-",A696,"-",E696)</f>
        <v>ID-16470-</v>
      </c>
      <c r="S696" t="str">
        <f>INDEX(B:B,MATCH(A696,A:A,0))</f>
        <v>10:15</v>
      </c>
      <c r="T696" t="str">
        <f>IF(OR(B696&gt;0,C696&gt;0),"Acceptable","Check")</f>
        <v>Acceptable</v>
      </c>
      <c r="U696">
        <f>COUNTIF(D:D, "Military - U.S. Army")</f>
        <v>23</v>
      </c>
      <c r="V696">
        <f>AVERAGEIF(C:C,"Fort Myer, Virginia", I:I)</f>
        <v>2</v>
      </c>
      <c r="W696">
        <v>1</v>
      </c>
      <c r="X696" t="str">
        <f>IFERROR(VLOOKUP("FlightNumber", A:D, 4, FALSE), "Flight Not Found")</f>
        <v>Flight Not Found</v>
      </c>
      <c r="Y696" t="str" cm="1">
        <f t="array" ref="Y696">IF(AND(B:B &gt; TIME(6, 0, 0), B:B &lt;= TIME(18, 0, 0)), "Day", "Night")</f>
        <v>Night</v>
      </c>
      <c r="Z696">
        <f>COUNTIFS(D:D, "Military - U.S. Army", C:C, "Fort Myer, Virginia")</f>
        <v>1</v>
      </c>
    </row>
    <row r="697" spans="1:26" x14ac:dyDescent="0.2">
      <c r="A697">
        <v>16474</v>
      </c>
      <c r="B697" t="s">
        <v>2900</v>
      </c>
      <c r="C697" t="s">
        <v>2901</v>
      </c>
      <c r="D697" t="s">
        <v>2326</v>
      </c>
      <c r="F697" t="s">
        <v>2902</v>
      </c>
      <c r="G697" t="s">
        <v>2903</v>
      </c>
      <c r="H697" t="s">
        <v>2904</v>
      </c>
      <c r="I697">
        <v>23</v>
      </c>
      <c r="J697">
        <v>23</v>
      </c>
      <c r="K697">
        <v>0</v>
      </c>
      <c r="L697" t="s">
        <v>2905</v>
      </c>
      <c r="M697">
        <f>SUM(B697,C697)</f>
        <v>0</v>
      </c>
      <c r="N697" t="str">
        <f t="shared" si="20"/>
        <v>No</v>
      </c>
      <c r="O697">
        <f>COUNTIF(C:C,"&lt;0")</f>
        <v>0</v>
      </c>
      <c r="P697" t="e">
        <f>SUMIF(#REF!,"&gt;"&amp;AVERAGE(#REF!))</f>
        <v>#REF!</v>
      </c>
      <c r="Q697">
        <f t="shared" si="21"/>
        <v>27.565026697177728</v>
      </c>
      <c r="R697" t="str">
        <f>CONCATENATE("ID-",A697,"-",E697)</f>
        <v>ID-16474-</v>
      </c>
      <c r="S697" t="str">
        <f>INDEX(B:B,MATCH(A697,A:A,0))</f>
        <v>10:05</v>
      </c>
      <c r="T697" t="str">
        <f>IF(OR(B697&gt;0,C697&gt;0),"Acceptable","Check")</f>
        <v>Acceptable</v>
      </c>
      <c r="U697">
        <f>COUNTIF(D:D, "Military - U.S. Army")</f>
        <v>23</v>
      </c>
      <c r="V697">
        <f>AVERAGEIF(C:C,"Fort Myer, Virginia", I:I)</f>
        <v>2</v>
      </c>
      <c r="W697">
        <v>3</v>
      </c>
      <c r="X697" t="str">
        <f>IFERROR(VLOOKUP("FlightNumber", A:D, 4, FALSE), "Flight Not Found")</f>
        <v>Flight Not Found</v>
      </c>
      <c r="Y697" t="str" cm="1">
        <f t="array" ref="Y697">IF(AND(B:B &gt; TIME(6, 0, 0), B:B &lt;= TIME(18, 0, 0)), "Day", "Night")</f>
        <v>Night</v>
      </c>
      <c r="Z697">
        <f>COUNTIFS(D:D, "Military - U.S. Army", C:C, "Fort Myer, Virginia")</f>
        <v>1</v>
      </c>
    </row>
    <row r="698" spans="1:26" x14ac:dyDescent="0.2">
      <c r="A698">
        <v>16481</v>
      </c>
      <c r="B698" t="s">
        <v>27</v>
      </c>
      <c r="C698" t="s">
        <v>2906</v>
      </c>
      <c r="D698" t="s">
        <v>29</v>
      </c>
      <c r="F698" t="s">
        <v>2907</v>
      </c>
      <c r="G698" t="s">
        <v>2908</v>
      </c>
      <c r="I698">
        <v>24</v>
      </c>
      <c r="J698">
        <v>24</v>
      </c>
      <c r="K698">
        <v>0</v>
      </c>
      <c r="L698" t="s">
        <v>2909</v>
      </c>
      <c r="M698">
        <f>SUM(B698,C698)</f>
        <v>0</v>
      </c>
      <c r="N698" t="str">
        <f t="shared" si="20"/>
        <v>No</v>
      </c>
      <c r="O698">
        <f>COUNTIF(C:C,"&lt;0")</f>
        <v>0</v>
      </c>
      <c r="P698" t="e">
        <f>SUMIF(#REF!,"&gt;"&amp;AVERAGE(#REF!))</f>
        <v>#REF!</v>
      </c>
      <c r="Q698">
        <f t="shared" si="21"/>
        <v>27.565026697177728</v>
      </c>
      <c r="R698" t="str">
        <f>CONCATENATE("ID-",A698,"-",E698)</f>
        <v>ID-16481-</v>
      </c>
      <c r="S698" t="str">
        <f>INDEX(B:B,MATCH(A698,A:A,0))</f>
        <v>06:30</v>
      </c>
      <c r="T698" t="str">
        <f>IF(OR(B698&gt;0,C698&gt;0),"Acceptable","Check")</f>
        <v>Acceptable</v>
      </c>
      <c r="U698">
        <f>COUNTIF(D:D, "Military - U.S. Army")</f>
        <v>23</v>
      </c>
      <c r="V698">
        <f>AVERAGEIF(C:C,"Fort Myer, Virginia", I:I)</f>
        <v>2</v>
      </c>
      <c r="W698">
        <v>1</v>
      </c>
      <c r="X698" t="str">
        <f>IFERROR(VLOOKUP("FlightNumber", A:D, 4, FALSE), "Flight Not Found")</f>
        <v>Flight Not Found</v>
      </c>
      <c r="Y698" t="str" cm="1">
        <f t="array" ref="Y698">IF(AND(B:B &gt; TIME(6, 0, 0), B:B &lt;= TIME(18, 0, 0)), "Day", "Night")</f>
        <v>Night</v>
      </c>
      <c r="Z698">
        <f>COUNTIFS(D:D, "Military - U.S. Army", C:C, "Fort Myer, Virginia")</f>
        <v>1</v>
      </c>
    </row>
    <row r="699" spans="1:26" x14ac:dyDescent="0.2">
      <c r="A699">
        <v>16483</v>
      </c>
      <c r="C699" t="s">
        <v>2910</v>
      </c>
      <c r="D699" t="s">
        <v>2911</v>
      </c>
      <c r="F699" t="s">
        <v>2912</v>
      </c>
      <c r="G699" t="s">
        <v>2913</v>
      </c>
      <c r="H699" t="s">
        <v>2914</v>
      </c>
      <c r="I699">
        <v>11</v>
      </c>
      <c r="J699">
        <v>11</v>
      </c>
      <c r="K699">
        <v>0</v>
      </c>
      <c r="M699">
        <f>SUM(B699,C699)</f>
        <v>0</v>
      </c>
      <c r="N699" t="str">
        <f t="shared" si="20"/>
        <v>No</v>
      </c>
      <c r="O699">
        <f>COUNTIF(C:C,"&lt;0")</f>
        <v>0</v>
      </c>
      <c r="P699" t="e">
        <f>SUMIF(#REF!,"&gt;"&amp;AVERAGE(#REF!))</f>
        <v>#REF!</v>
      </c>
      <c r="Q699">
        <f t="shared" si="21"/>
        <v>27.565026697177728</v>
      </c>
      <c r="R699" t="str">
        <f>CONCATENATE("ID-",A699,"-",E699)</f>
        <v>ID-16483-</v>
      </c>
      <c r="S699">
        <f>INDEX(B:B,MATCH(A699,A:A,0))</f>
        <v>0</v>
      </c>
      <c r="T699" t="str">
        <f>IF(OR(B699&gt;0,C699&gt;0),"Acceptable","Check")</f>
        <v>Acceptable</v>
      </c>
      <c r="U699">
        <f>COUNTIF(D:D, "Military - U.S. Army")</f>
        <v>23</v>
      </c>
      <c r="V699">
        <f>AVERAGEIF(C:C,"Fort Myer, Virginia", I:I)</f>
        <v>2</v>
      </c>
      <c r="W699">
        <v>1</v>
      </c>
      <c r="X699" t="str">
        <f>IFERROR(VLOOKUP("FlightNumber", A:D, 4, FALSE), "Flight Not Found")</f>
        <v>Flight Not Found</v>
      </c>
      <c r="Y699" t="str" cm="1">
        <f t="array" ref="Y699">IF(AND(B:B &gt; TIME(6, 0, 0), B:B &lt;= TIME(18, 0, 0)), "Day", "Night")</f>
        <v>Night</v>
      </c>
      <c r="Z699">
        <f>COUNTIFS(D:D, "Military - U.S. Army", C:C, "Fort Myer, Virginia")</f>
        <v>1</v>
      </c>
    </row>
    <row r="700" spans="1:26" x14ac:dyDescent="0.2">
      <c r="A700">
        <v>16491</v>
      </c>
      <c r="C700" t="s">
        <v>2915</v>
      </c>
      <c r="D700" t="s">
        <v>2916</v>
      </c>
      <c r="F700" t="s">
        <v>2917</v>
      </c>
      <c r="G700" t="s">
        <v>2918</v>
      </c>
      <c r="H700" t="s">
        <v>2919</v>
      </c>
      <c r="I700">
        <v>30</v>
      </c>
      <c r="J700">
        <v>13</v>
      </c>
      <c r="K700">
        <v>0</v>
      </c>
      <c r="M700">
        <f>SUM(B700,C700)</f>
        <v>0</v>
      </c>
      <c r="N700" t="str">
        <f t="shared" si="20"/>
        <v>No</v>
      </c>
      <c r="O700">
        <f>COUNTIF(C:C,"&lt;0")</f>
        <v>0</v>
      </c>
      <c r="P700" t="e">
        <f>SUMIF(#REF!,"&gt;"&amp;AVERAGE(#REF!))</f>
        <v>#REF!</v>
      </c>
      <c r="Q700">
        <f t="shared" si="21"/>
        <v>27.565026697177728</v>
      </c>
      <c r="R700" t="str">
        <f>CONCATENATE("ID-",A700,"-",E700)</f>
        <v>ID-16491-</v>
      </c>
      <c r="S700">
        <f>INDEX(B:B,MATCH(A700,A:A,0))</f>
        <v>0</v>
      </c>
      <c r="T700" t="str">
        <f>IF(OR(B700&gt;0,C700&gt;0),"Acceptable","Check")</f>
        <v>Acceptable</v>
      </c>
      <c r="U700">
        <f>COUNTIF(D:D, "Military - U.S. Army")</f>
        <v>23</v>
      </c>
      <c r="V700">
        <f>AVERAGEIF(C:C,"Fort Myer, Virginia", I:I)</f>
        <v>2</v>
      </c>
      <c r="W700">
        <v>1</v>
      </c>
      <c r="X700" t="str">
        <f>IFERROR(VLOOKUP("FlightNumber", A:D, 4, FALSE), "Flight Not Found")</f>
        <v>Flight Not Found</v>
      </c>
      <c r="Y700" t="str" cm="1">
        <f t="array" ref="Y700">IF(AND(B:B &gt; TIME(6, 0, 0), B:B &lt;= TIME(18, 0, 0)), "Day", "Night")</f>
        <v>Night</v>
      </c>
      <c r="Z700">
        <f>COUNTIFS(D:D, "Military - U.S. Army", C:C, "Fort Myer, Virginia")</f>
        <v>1</v>
      </c>
    </row>
    <row r="701" spans="1:26" x14ac:dyDescent="0.2">
      <c r="A701">
        <v>16491</v>
      </c>
      <c r="B701" t="s">
        <v>2920</v>
      </c>
      <c r="C701" t="s">
        <v>2921</v>
      </c>
      <c r="D701" t="s">
        <v>1326</v>
      </c>
      <c r="E701" t="s">
        <v>2922</v>
      </c>
      <c r="F701" t="s">
        <v>1809</v>
      </c>
      <c r="G701" t="s">
        <v>2923</v>
      </c>
      <c r="H701" t="s">
        <v>2924</v>
      </c>
      <c r="I701">
        <v>22</v>
      </c>
      <c r="J701">
        <v>17</v>
      </c>
      <c r="K701">
        <v>0</v>
      </c>
      <c r="L701" t="s">
        <v>2925</v>
      </c>
      <c r="M701">
        <f>SUM(B701,C701)</f>
        <v>0</v>
      </c>
      <c r="N701" t="str">
        <f t="shared" si="20"/>
        <v>No</v>
      </c>
      <c r="O701">
        <f>COUNTIF(C:C,"&lt;0")</f>
        <v>0</v>
      </c>
      <c r="P701" t="e">
        <f>SUMIF(#REF!,"&gt;"&amp;AVERAGE(#REF!))</f>
        <v>#REF!</v>
      </c>
      <c r="Q701">
        <f t="shared" si="21"/>
        <v>27.565026697177728</v>
      </c>
      <c r="R701" t="str">
        <f>CONCATENATE("ID-",A701,"-",E701)</f>
        <v>ID-16491-New York City - Los Angeles</v>
      </c>
      <c r="S701">
        <f>INDEX(B:B,MATCH(A701,A:A,0))</f>
        <v>0</v>
      </c>
      <c r="T701" t="str">
        <f>IF(OR(B701&gt;0,C701&gt;0),"Acceptable","Check")</f>
        <v>Acceptable</v>
      </c>
      <c r="U701">
        <f>COUNTIF(D:D, "Military - U.S. Army")</f>
        <v>23</v>
      </c>
      <c r="V701">
        <f>AVERAGEIF(C:C,"Fort Myer, Virginia", I:I)</f>
        <v>2</v>
      </c>
      <c r="W701">
        <v>1</v>
      </c>
      <c r="X701" t="str">
        <f>IFERROR(VLOOKUP("FlightNumber", A:D, 4, FALSE), "Flight Not Found")</f>
        <v>Flight Not Found</v>
      </c>
      <c r="Y701" t="str" cm="1">
        <f t="array" ref="Y701">IF(AND(B:B &gt; TIME(6, 0, 0), B:B &lt;= TIME(18, 0, 0)), "Day", "Night")</f>
        <v>Night</v>
      </c>
      <c r="Z701">
        <f>COUNTIFS(D:D, "Military - U.S. Army", C:C, "Fort Myer, Virginia")</f>
        <v>1</v>
      </c>
    </row>
    <row r="702" spans="1:26" x14ac:dyDescent="0.2">
      <c r="A702">
        <v>16523</v>
      </c>
      <c r="C702" t="s">
        <v>2926</v>
      </c>
      <c r="D702" t="s">
        <v>2606</v>
      </c>
      <c r="F702" t="s">
        <v>2800</v>
      </c>
      <c r="G702" t="s">
        <v>2927</v>
      </c>
      <c r="H702" t="s">
        <v>2928</v>
      </c>
      <c r="I702">
        <v>24</v>
      </c>
      <c r="J702">
        <v>24</v>
      </c>
      <c r="K702">
        <v>0</v>
      </c>
      <c r="L702" t="s">
        <v>2929</v>
      </c>
      <c r="M702">
        <f>SUM(B702,C702)</f>
        <v>0</v>
      </c>
      <c r="N702" t="str">
        <f t="shared" si="20"/>
        <v>No</v>
      </c>
      <c r="O702">
        <f>COUNTIF(C:C,"&lt;0")</f>
        <v>0</v>
      </c>
      <c r="P702" t="e">
        <f>SUMIF(#REF!,"&gt;"&amp;AVERAGE(#REF!))</f>
        <v>#REF!</v>
      </c>
      <c r="Q702">
        <f t="shared" si="21"/>
        <v>27.565026697177728</v>
      </c>
      <c r="R702" t="str">
        <f>CONCATENATE("ID-",A702,"-",E702)</f>
        <v>ID-16523-</v>
      </c>
      <c r="S702">
        <f>INDEX(B:B,MATCH(A702,A:A,0))</f>
        <v>0</v>
      </c>
      <c r="T702" t="str">
        <f>IF(OR(B702&gt;0,C702&gt;0),"Acceptable","Check")</f>
        <v>Acceptable</v>
      </c>
      <c r="U702">
        <f>COUNTIF(D:D, "Military - U.S. Army")</f>
        <v>23</v>
      </c>
      <c r="V702">
        <f>AVERAGEIF(C:C,"Fort Myer, Virginia", I:I)</f>
        <v>2</v>
      </c>
      <c r="W702">
        <v>1</v>
      </c>
      <c r="X702" t="str">
        <f>IFERROR(VLOOKUP("FlightNumber", A:D, 4, FALSE), "Flight Not Found")</f>
        <v>Flight Not Found</v>
      </c>
      <c r="Y702" t="str" cm="1">
        <f t="array" ref="Y702">IF(AND(B:B &gt; TIME(6, 0, 0), B:B &lt;= TIME(18, 0, 0)), "Day", "Night")</f>
        <v>Night</v>
      </c>
      <c r="Z702">
        <f>COUNTIFS(D:D, "Military - U.S. Army", C:C, "Fort Myer, Virginia")</f>
        <v>1</v>
      </c>
    </row>
    <row r="703" spans="1:26" x14ac:dyDescent="0.2">
      <c r="A703">
        <v>16536</v>
      </c>
      <c r="C703" t="s">
        <v>2420</v>
      </c>
      <c r="D703" t="s">
        <v>821</v>
      </c>
      <c r="E703" t="s">
        <v>2930</v>
      </c>
      <c r="F703" t="s">
        <v>2465</v>
      </c>
      <c r="G703" t="s">
        <v>2931</v>
      </c>
      <c r="I703">
        <v>3</v>
      </c>
      <c r="J703">
        <v>3</v>
      </c>
      <c r="K703">
        <v>0</v>
      </c>
      <c r="L703" t="s">
        <v>2932</v>
      </c>
      <c r="M703">
        <f>SUM(B703,C703)</f>
        <v>0</v>
      </c>
      <c r="N703" t="str">
        <f t="shared" si="20"/>
        <v>No</v>
      </c>
      <c r="O703">
        <f>COUNTIF(C:C,"&lt;0")</f>
        <v>0</v>
      </c>
      <c r="P703" t="e">
        <f>SUMIF(#REF!,"&gt;"&amp;AVERAGE(#REF!))</f>
        <v>#REF!</v>
      </c>
      <c r="Q703">
        <f t="shared" si="21"/>
        <v>27.565026697177728</v>
      </c>
      <c r="R703" t="str">
        <f>CONCATENATE("ID-",A703,"-",E703)</f>
        <v>ID-16536-Kunming - Sichang</v>
      </c>
      <c r="S703">
        <f>INDEX(B:B,MATCH(A703,A:A,0))</f>
        <v>0</v>
      </c>
      <c r="T703" t="str">
        <f>IF(OR(B703&gt;0,C703&gt;0),"Acceptable","Check")</f>
        <v>Acceptable</v>
      </c>
      <c r="U703">
        <f>COUNTIF(D:D, "Military - U.S. Army")</f>
        <v>23</v>
      </c>
      <c r="V703">
        <f>AVERAGEIF(C:C,"Fort Myer, Virginia", I:I)</f>
        <v>2</v>
      </c>
      <c r="W703">
        <v>1</v>
      </c>
      <c r="X703" t="str">
        <f>IFERROR(VLOOKUP("FlightNumber", A:D, 4, FALSE), "Flight Not Found")</f>
        <v>Flight Not Found</v>
      </c>
      <c r="Y703" t="str" cm="1">
        <f t="array" ref="Y703">IF(AND(B:B &gt; TIME(6, 0, 0), B:B &lt;= TIME(18, 0, 0)), "Day", "Night")</f>
        <v>Night</v>
      </c>
      <c r="Z703">
        <f>COUNTIFS(D:D, "Military - U.S. Army", C:C, "Fort Myer, Virginia")</f>
        <v>1</v>
      </c>
    </row>
    <row r="704" spans="1:26" x14ac:dyDescent="0.2">
      <c r="A704">
        <v>16541</v>
      </c>
      <c r="B704" t="s">
        <v>2933</v>
      </c>
      <c r="C704" t="s">
        <v>570</v>
      </c>
      <c r="D704" t="s">
        <v>2244</v>
      </c>
      <c r="E704" t="s">
        <v>2935</v>
      </c>
      <c r="F704" t="s">
        <v>1809</v>
      </c>
      <c r="G704" t="s">
        <v>2936</v>
      </c>
      <c r="H704" t="s">
        <v>2937</v>
      </c>
      <c r="I704">
        <v>20</v>
      </c>
      <c r="J704">
        <v>20</v>
      </c>
      <c r="K704">
        <v>0</v>
      </c>
      <c r="L704" t="s">
        <v>2938</v>
      </c>
      <c r="M704">
        <f>SUM(B704,C704)</f>
        <v>0</v>
      </c>
      <c r="N704" t="str">
        <f t="shared" si="20"/>
        <v>No</v>
      </c>
      <c r="O704">
        <f>COUNTIF(C:C,"&lt;0")</f>
        <v>0</v>
      </c>
      <c r="P704" t="e">
        <f>SUMIF(#REF!,"&gt;"&amp;AVERAGE(#REF!))</f>
        <v>#REF!</v>
      </c>
      <c r="Q704">
        <f t="shared" si="21"/>
        <v>27.565026697177728</v>
      </c>
      <c r="R704" t="str">
        <f>CONCATENATE("ID-",A704,"-",E704)</f>
        <v>ID-16541-Pittsburgh - Morgantown</v>
      </c>
      <c r="S704" t="str">
        <f>INDEX(B:B,MATCH(A704,A:A,0))</f>
        <v>16:58</v>
      </c>
      <c r="T704" t="str">
        <f>IF(OR(B704&gt;0,C704&gt;0),"Acceptable","Check")</f>
        <v>Acceptable</v>
      </c>
      <c r="U704">
        <f>COUNTIF(D:D, "Military - U.S. Army")</f>
        <v>23</v>
      </c>
      <c r="V704">
        <f>AVERAGEIF(C:C,"Fort Myer, Virginia", I:I)</f>
        <v>2</v>
      </c>
      <c r="W704">
        <v>4</v>
      </c>
      <c r="X704" t="str">
        <f>IFERROR(VLOOKUP("FlightNumber", A:D, 4, FALSE), "Flight Not Found")</f>
        <v>Flight Not Found</v>
      </c>
      <c r="Y704" t="str" cm="1">
        <f t="array" ref="Y704">IF(AND(B:B &gt; TIME(6, 0, 0), B:B &lt;= TIME(18, 0, 0)), "Day", "Night")</f>
        <v>Night</v>
      </c>
      <c r="Z704">
        <f>COUNTIFS(D:D, "Military - U.S. Army", C:C, "Fort Myer, Virginia")</f>
        <v>1</v>
      </c>
    </row>
    <row r="705" spans="1:26" x14ac:dyDescent="0.2">
      <c r="A705">
        <v>16546</v>
      </c>
      <c r="B705" t="s">
        <v>2939</v>
      </c>
      <c r="C705" t="s">
        <v>2940</v>
      </c>
      <c r="D705" t="s">
        <v>29</v>
      </c>
      <c r="F705" t="s">
        <v>1809</v>
      </c>
      <c r="G705" t="s">
        <v>2941</v>
      </c>
      <c r="I705">
        <v>13</v>
      </c>
      <c r="J705">
        <v>13</v>
      </c>
      <c r="K705">
        <v>0</v>
      </c>
      <c r="L705" t="s">
        <v>2942</v>
      </c>
      <c r="M705">
        <f>SUM(B705,C705)</f>
        <v>0</v>
      </c>
      <c r="N705" t="str">
        <f t="shared" si="20"/>
        <v>No</v>
      </c>
      <c r="O705">
        <f>COUNTIF(C:C,"&lt;0")</f>
        <v>0</v>
      </c>
      <c r="P705" t="e">
        <f>SUMIF(#REF!,"&gt;"&amp;AVERAGE(#REF!))</f>
        <v>#REF!</v>
      </c>
      <c r="Q705">
        <f t="shared" si="21"/>
        <v>27.565026697177728</v>
      </c>
      <c r="R705" t="str">
        <f>CONCATENATE("ID-",A705,"-",E705)</f>
        <v>ID-16546-</v>
      </c>
      <c r="S705" t="str">
        <f>INDEX(B:B,MATCH(A705,A:A,0))</f>
        <v>05:35</v>
      </c>
      <c r="T705" t="str">
        <f>IF(OR(B705&gt;0,C705&gt;0),"Acceptable","Check")</f>
        <v>Acceptable</v>
      </c>
      <c r="U705">
        <f>COUNTIF(D:D, "Military - U.S. Army")</f>
        <v>23</v>
      </c>
      <c r="V705">
        <f>AVERAGEIF(C:C,"Fort Myer, Virginia", I:I)</f>
        <v>2</v>
      </c>
      <c r="W705">
        <v>1</v>
      </c>
      <c r="X705" t="str">
        <f>IFERROR(VLOOKUP("FlightNumber", A:D, 4, FALSE), "Flight Not Found")</f>
        <v>Flight Not Found</v>
      </c>
      <c r="Y705" t="str" cm="1">
        <f t="array" ref="Y705">IF(AND(B:B &gt; TIME(6, 0, 0), B:B &lt;= TIME(18, 0, 0)), "Day", "Night")</f>
        <v>Night</v>
      </c>
      <c r="Z705">
        <f>COUNTIFS(D:D, "Military - U.S. Army", C:C, "Fort Myer, Virginia")</f>
        <v>1</v>
      </c>
    </row>
    <row r="706" spans="1:26" x14ac:dyDescent="0.2">
      <c r="A706">
        <v>16547</v>
      </c>
      <c r="F706" t="s">
        <v>2357</v>
      </c>
      <c r="G706" t="s">
        <v>2943</v>
      </c>
      <c r="I706">
        <v>18</v>
      </c>
      <c r="J706">
        <v>18</v>
      </c>
      <c r="K706">
        <v>0</v>
      </c>
      <c r="L706" t="s">
        <v>2944</v>
      </c>
      <c r="M706">
        <f>SUM(B706,C706)</f>
        <v>0</v>
      </c>
      <c r="N706" t="str">
        <f t="shared" ref="N706:N769" si="22">IF(E706="good","Yes","No")</f>
        <v>No</v>
      </c>
      <c r="O706">
        <f>COUNTIF(C:C,"&lt;0")</f>
        <v>0</v>
      </c>
      <c r="P706" t="e">
        <f>SUMIF(#REF!,"&gt;"&amp;AVERAGE(#REF!))</f>
        <v>#REF!</v>
      </c>
      <c r="Q706">
        <f t="shared" si="21"/>
        <v>27.565026697177728</v>
      </c>
      <c r="R706" t="str">
        <f>CONCATENATE("ID-",A706,"-",E706)</f>
        <v>ID-16547-</v>
      </c>
      <c r="S706">
        <f>INDEX(B:B,MATCH(A706,A:A,0))</f>
        <v>0</v>
      </c>
      <c r="T706" t="str">
        <f>IF(OR(B706&gt;0,C706&gt;0),"Acceptable","Check")</f>
        <v>Check</v>
      </c>
      <c r="U706">
        <f>COUNTIF(D:D, "Military - U.S. Army")</f>
        <v>23</v>
      </c>
      <c r="V706">
        <f>AVERAGEIF(C:C,"Fort Myer, Virginia", I:I)</f>
        <v>2</v>
      </c>
      <c r="W706">
        <v>1</v>
      </c>
      <c r="X706" t="str">
        <f>IFERROR(VLOOKUP("FlightNumber", A:D, 4, FALSE), "Flight Not Found")</f>
        <v>Flight Not Found</v>
      </c>
      <c r="Y706" t="str" cm="1">
        <f t="array" ref="Y706">IF(AND(B:B &gt; TIME(6, 0, 0), B:B &lt;= TIME(18, 0, 0)), "Day", "Night")</f>
        <v>Night</v>
      </c>
      <c r="Z706">
        <f>COUNTIFS(D:D, "Military - U.S. Army", C:C, "Fort Myer, Virginia")</f>
        <v>1</v>
      </c>
    </row>
    <row r="707" spans="1:26" x14ac:dyDescent="0.2">
      <c r="A707">
        <v>16547</v>
      </c>
      <c r="B707" t="s">
        <v>2945</v>
      </c>
      <c r="C707" t="s">
        <v>2946</v>
      </c>
      <c r="D707" t="s">
        <v>2438</v>
      </c>
      <c r="E707" t="s">
        <v>2947</v>
      </c>
      <c r="F707" t="s">
        <v>2558</v>
      </c>
      <c r="G707" t="s">
        <v>2948</v>
      </c>
      <c r="H707" t="s">
        <v>2949</v>
      </c>
      <c r="I707">
        <v>25</v>
      </c>
      <c r="J707">
        <v>25</v>
      </c>
      <c r="K707">
        <v>0</v>
      </c>
      <c r="L707" t="s">
        <v>2950</v>
      </c>
      <c r="M707">
        <f>SUM(B707,C707)</f>
        <v>0</v>
      </c>
      <c r="N707" t="str">
        <f t="shared" si="22"/>
        <v>No</v>
      </c>
      <c r="O707">
        <f>COUNTIF(C:C,"&lt;0")</f>
        <v>0</v>
      </c>
      <c r="P707" t="e">
        <f>SUMIF(#REF!,"&gt;"&amp;AVERAGE(#REF!))</f>
        <v>#REF!</v>
      </c>
      <c r="Q707">
        <f t="shared" ref="Q707:Q770" si="23">AVERAGEIF(I:I,"&gt;0")</f>
        <v>27.565026697177728</v>
      </c>
      <c r="R707" t="str">
        <f>CONCATENATE("ID-",A707,"-",E707)</f>
        <v>ID-16547-Midland, TX - Nashville, TN</v>
      </c>
      <c r="S707">
        <f>INDEX(B:B,MATCH(A707,A:A,0))</f>
        <v>0</v>
      </c>
      <c r="T707" t="str">
        <f>IF(OR(B707&gt;0,C707&gt;0),"Acceptable","Check")</f>
        <v>Acceptable</v>
      </c>
      <c r="U707">
        <f>COUNTIF(D:D, "Military - U.S. Army")</f>
        <v>23</v>
      </c>
      <c r="V707">
        <f>AVERAGEIF(C:C,"Fort Myer, Virginia", I:I)</f>
        <v>2</v>
      </c>
      <c r="W707">
        <v>1</v>
      </c>
      <c r="X707" t="str">
        <f>IFERROR(VLOOKUP("FlightNumber", A:D, 4, FALSE), "Flight Not Found")</f>
        <v>Flight Not Found</v>
      </c>
      <c r="Y707" t="str" cm="1">
        <f t="array" ref="Y707">IF(AND(B:B &gt; TIME(6, 0, 0), B:B &lt;= TIME(18, 0, 0)), "Day", "Night")</f>
        <v>Night</v>
      </c>
      <c r="Z707">
        <f>COUNTIFS(D:D, "Military - U.S. Army", C:C, "Fort Myer, Virginia")</f>
        <v>1</v>
      </c>
    </row>
    <row r="708" spans="1:26" x14ac:dyDescent="0.2">
      <c r="A708">
        <v>16548</v>
      </c>
      <c r="C708" t="s">
        <v>2951</v>
      </c>
      <c r="D708" t="s">
        <v>347</v>
      </c>
      <c r="F708" t="s">
        <v>2809</v>
      </c>
      <c r="G708" t="s">
        <v>2952</v>
      </c>
      <c r="I708">
        <v>21</v>
      </c>
      <c r="J708">
        <v>21</v>
      </c>
      <c r="K708">
        <v>0</v>
      </c>
      <c r="M708">
        <f>SUM(B708,C708)</f>
        <v>0</v>
      </c>
      <c r="N708" t="str">
        <f t="shared" si="22"/>
        <v>No</v>
      </c>
      <c r="O708">
        <f>COUNTIF(C:C,"&lt;0")</f>
        <v>0</v>
      </c>
      <c r="P708" t="e">
        <f>SUMIF(#REF!,"&gt;"&amp;AVERAGE(#REF!))</f>
        <v>#REF!</v>
      </c>
      <c r="Q708">
        <f t="shared" si="23"/>
        <v>27.565026697177728</v>
      </c>
      <c r="R708" t="str">
        <f>CONCATENATE("ID-",A708,"-",E708)</f>
        <v>ID-16548-</v>
      </c>
      <c r="S708">
        <f>INDEX(B:B,MATCH(A708,A:A,0))</f>
        <v>0</v>
      </c>
      <c r="T708" t="str">
        <f>IF(OR(B708&gt;0,C708&gt;0),"Acceptable","Check")</f>
        <v>Acceptable</v>
      </c>
      <c r="U708">
        <f>COUNTIF(D:D, "Military - U.S. Army")</f>
        <v>23</v>
      </c>
      <c r="V708">
        <f>AVERAGEIF(C:C,"Fort Myer, Virginia", I:I)</f>
        <v>2</v>
      </c>
      <c r="W708">
        <v>1</v>
      </c>
      <c r="X708" t="str">
        <f>IFERROR(VLOOKUP("FlightNumber", A:D, 4, FALSE), "Flight Not Found")</f>
        <v>Flight Not Found</v>
      </c>
      <c r="Y708" t="str" cm="1">
        <f t="array" ref="Y708">IF(AND(B:B &gt; TIME(6, 0, 0), B:B &lt;= TIME(18, 0, 0)), "Day", "Night")</f>
        <v>Night</v>
      </c>
      <c r="Z708">
        <f>COUNTIFS(D:D, "Military - U.S. Army", C:C, "Fort Myer, Virginia")</f>
        <v>1</v>
      </c>
    </row>
    <row r="709" spans="1:26" x14ac:dyDescent="0.2">
      <c r="A709">
        <v>16550</v>
      </c>
      <c r="C709" t="s">
        <v>2953</v>
      </c>
      <c r="D709" t="s">
        <v>2606</v>
      </c>
      <c r="E709" t="s">
        <v>2954</v>
      </c>
      <c r="F709" t="s">
        <v>2955</v>
      </c>
      <c r="G709" t="s">
        <v>2956</v>
      </c>
      <c r="I709">
        <v>31</v>
      </c>
      <c r="J709">
        <v>31</v>
      </c>
      <c r="K709">
        <v>0</v>
      </c>
      <c r="M709">
        <f>SUM(B709,C709)</f>
        <v>0</v>
      </c>
      <c r="N709" t="str">
        <f t="shared" si="22"/>
        <v>No</v>
      </c>
      <c r="O709">
        <f>COUNTIF(C:C,"&lt;0")</f>
        <v>0</v>
      </c>
      <c r="P709" t="e">
        <f>SUMIF(#REF!,"&gt;"&amp;AVERAGE(#REF!))</f>
        <v>#REF!</v>
      </c>
      <c r="Q709">
        <f t="shared" si="23"/>
        <v>27.565026697177728</v>
      </c>
      <c r="R709" t="str">
        <f>CONCATENATE("ID-",A709,"-",E709)</f>
        <v>ID-16550-Ridgewell - Nutts Corner</v>
      </c>
      <c r="S709">
        <f>INDEX(B:B,MATCH(A709,A:A,0))</f>
        <v>0</v>
      </c>
      <c r="T709" t="str">
        <f>IF(OR(B709&gt;0,C709&gt;0),"Acceptable","Check")</f>
        <v>Acceptable</v>
      </c>
      <c r="U709">
        <f>COUNTIF(D:D, "Military - U.S. Army")</f>
        <v>23</v>
      </c>
      <c r="V709">
        <f>AVERAGEIF(C:C,"Fort Myer, Virginia", I:I)</f>
        <v>2</v>
      </c>
      <c r="W709">
        <v>1</v>
      </c>
      <c r="X709" t="str">
        <f>IFERROR(VLOOKUP("FlightNumber", A:D, 4, FALSE), "Flight Not Found")</f>
        <v>Flight Not Found</v>
      </c>
      <c r="Y709" t="str" cm="1">
        <f t="array" ref="Y709">IF(AND(B:B &gt; TIME(6, 0, 0), B:B &lt;= TIME(18, 0, 0)), "Day", "Night")</f>
        <v>Night</v>
      </c>
      <c r="Z709">
        <f>COUNTIFS(D:D, "Military - U.S. Army", C:C, "Fort Myer, Virginia")</f>
        <v>1</v>
      </c>
    </row>
    <row r="710" spans="1:26" x14ac:dyDescent="0.2">
      <c r="A710">
        <v>16554</v>
      </c>
      <c r="B710" t="s">
        <v>2957</v>
      </c>
      <c r="C710" t="s">
        <v>2958</v>
      </c>
      <c r="D710" t="s">
        <v>2959</v>
      </c>
      <c r="E710" t="s">
        <v>2960</v>
      </c>
      <c r="F710" t="s">
        <v>2313</v>
      </c>
      <c r="G710" t="s">
        <v>2961</v>
      </c>
      <c r="H710" t="s">
        <v>2962</v>
      </c>
      <c r="I710">
        <v>13</v>
      </c>
      <c r="J710">
        <v>6</v>
      </c>
      <c r="K710">
        <v>0</v>
      </c>
      <c r="L710" t="s">
        <v>2963</v>
      </c>
      <c r="M710">
        <f>SUM(B710,C710)</f>
        <v>0</v>
      </c>
      <c r="N710" t="str">
        <f t="shared" si="22"/>
        <v>No</v>
      </c>
      <c r="O710">
        <f>COUNTIF(C:C,"&lt;0")</f>
        <v>0</v>
      </c>
      <c r="P710" t="e">
        <f>SUMIF(#REF!,"&gt;"&amp;AVERAGE(#REF!))</f>
        <v>#REF!</v>
      </c>
      <c r="Q710">
        <f t="shared" si="23"/>
        <v>27.565026697177728</v>
      </c>
      <c r="R710" t="str">
        <f>CONCATENATE("ID-",A710,"-",E710)</f>
        <v>ID-16554-Washington, D.C. - New York, Ny</v>
      </c>
      <c r="S710" t="str">
        <f>INDEX(B:B,MATCH(A710,A:A,0))</f>
        <v>12:40</v>
      </c>
      <c r="T710" t="str">
        <f>IF(OR(B710&gt;0,C710&gt;0),"Acceptable","Check")</f>
        <v>Acceptable</v>
      </c>
      <c r="U710">
        <f>COUNTIF(D:D, "Military - U.S. Army")</f>
        <v>23</v>
      </c>
      <c r="V710">
        <f>AVERAGEIF(C:C,"Fort Myer, Virginia", I:I)</f>
        <v>2</v>
      </c>
      <c r="W710">
        <v>1</v>
      </c>
      <c r="X710" t="str">
        <f>IFERROR(VLOOKUP("FlightNumber", A:D, 4, FALSE), "Flight Not Found")</f>
        <v>Flight Not Found</v>
      </c>
      <c r="Y710" t="str" cm="1">
        <f t="array" ref="Y710">IF(AND(B:B &gt; TIME(6, 0, 0), B:B &lt;= TIME(18, 0, 0)), "Day", "Night")</f>
        <v>Night</v>
      </c>
      <c r="Z710">
        <f>COUNTIFS(D:D, "Military - U.S. Army", C:C, "Fort Myer, Virginia")</f>
        <v>1</v>
      </c>
    </row>
    <row r="711" spans="1:26" x14ac:dyDescent="0.2">
      <c r="A711">
        <v>16562</v>
      </c>
      <c r="B711" t="s">
        <v>2964</v>
      </c>
      <c r="C711" t="s">
        <v>2965</v>
      </c>
      <c r="D711" t="s">
        <v>2438</v>
      </c>
      <c r="F711" t="s">
        <v>2966</v>
      </c>
      <c r="G711" t="s">
        <v>2967</v>
      </c>
      <c r="H711" t="s">
        <v>2968</v>
      </c>
      <c r="I711">
        <v>21</v>
      </c>
      <c r="J711">
        <v>21</v>
      </c>
      <c r="K711">
        <v>0</v>
      </c>
      <c r="L711" t="s">
        <v>2969</v>
      </c>
      <c r="M711">
        <f>SUM(B711,C711)</f>
        <v>0</v>
      </c>
      <c r="N711" t="str">
        <f t="shared" si="22"/>
        <v>No</v>
      </c>
      <c r="O711">
        <f>COUNTIF(C:C,"&lt;0")</f>
        <v>0</v>
      </c>
      <c r="P711" t="e">
        <f>SUMIF(#REF!,"&gt;"&amp;AVERAGE(#REF!))</f>
        <v>#REF!</v>
      </c>
      <c r="Q711">
        <f t="shared" si="23"/>
        <v>27.565026697177728</v>
      </c>
      <c r="R711" t="str">
        <f>CONCATENATE("ID-",A711,"-",E711)</f>
        <v>ID-16562-</v>
      </c>
      <c r="S711" t="str">
        <f>INDEX(B:B,MATCH(A711,A:A,0))</f>
        <v>22:26</v>
      </c>
      <c r="T711" t="str">
        <f>IF(OR(B711&gt;0,C711&gt;0),"Acceptable","Check")</f>
        <v>Acceptable</v>
      </c>
      <c r="U711">
        <f>COUNTIF(D:D, "Military - U.S. Army")</f>
        <v>23</v>
      </c>
      <c r="V711">
        <f>AVERAGEIF(C:C,"Fort Myer, Virginia", I:I)</f>
        <v>2</v>
      </c>
      <c r="W711">
        <v>1</v>
      </c>
      <c r="X711" t="str">
        <f>IFERROR(VLOOKUP("FlightNumber", A:D, 4, FALSE), "Flight Not Found")</f>
        <v>Flight Not Found</v>
      </c>
      <c r="Y711" t="str" cm="1">
        <f t="array" ref="Y711">IF(AND(B:B &gt; TIME(6, 0, 0), B:B &lt;= TIME(18, 0, 0)), "Day", "Night")</f>
        <v>Night</v>
      </c>
      <c r="Z711">
        <f>COUNTIFS(D:D, "Military - U.S. Army", C:C, "Fort Myer, Virginia")</f>
        <v>1</v>
      </c>
    </row>
    <row r="712" spans="1:26" x14ac:dyDescent="0.2">
      <c r="A712">
        <v>16563</v>
      </c>
      <c r="B712" t="s">
        <v>2970</v>
      </c>
      <c r="C712" t="s">
        <v>2971</v>
      </c>
      <c r="D712" t="s">
        <v>2438</v>
      </c>
      <c r="F712" t="s">
        <v>2972</v>
      </c>
      <c r="G712" t="s">
        <v>2973</v>
      </c>
      <c r="H712" t="s">
        <v>2974</v>
      </c>
      <c r="I712">
        <v>30</v>
      </c>
      <c r="J712">
        <v>30</v>
      </c>
      <c r="K712">
        <v>1</v>
      </c>
      <c r="L712" t="s">
        <v>2975</v>
      </c>
      <c r="M712">
        <f>SUM(B712,C712)</f>
        <v>0</v>
      </c>
      <c r="N712" t="str">
        <f t="shared" si="22"/>
        <v>No</v>
      </c>
      <c r="O712">
        <f>COUNTIF(C:C,"&lt;0")</f>
        <v>0</v>
      </c>
      <c r="P712" t="e">
        <f>SUMIF(#REF!,"&gt;"&amp;AVERAGE(#REF!))</f>
        <v>#REF!</v>
      </c>
      <c r="Q712">
        <f t="shared" si="23"/>
        <v>27.565026697177728</v>
      </c>
      <c r="R712" t="str">
        <f>CONCATENATE("ID-",A712,"-",E712)</f>
        <v>ID-16563-</v>
      </c>
      <c r="S712" t="str">
        <f>INDEX(B:B,MATCH(A712,A:A,0))</f>
        <v>12:55</v>
      </c>
      <c r="T712" t="str">
        <f>IF(OR(B712&gt;0,C712&gt;0),"Acceptable","Check")</f>
        <v>Acceptable</v>
      </c>
      <c r="U712">
        <f>COUNTIF(D:D, "Military - U.S. Army")</f>
        <v>23</v>
      </c>
      <c r="V712">
        <f>AVERAGEIF(C:C,"Fort Myer, Virginia", I:I)</f>
        <v>2</v>
      </c>
      <c r="W712">
        <v>1</v>
      </c>
      <c r="X712" t="str">
        <f>IFERROR(VLOOKUP("FlightNumber", A:D, 4, FALSE), "Flight Not Found")</f>
        <v>Flight Not Found</v>
      </c>
      <c r="Y712" t="str" cm="1">
        <f t="array" ref="Y712">IF(AND(B:B &gt; TIME(6, 0, 0), B:B &lt;= TIME(18, 0, 0)), "Day", "Night")</f>
        <v>Night</v>
      </c>
      <c r="Z712">
        <f>COUNTIFS(D:D, "Military - U.S. Army", C:C, "Fort Myer, Virginia")</f>
        <v>1</v>
      </c>
    </row>
    <row r="713" spans="1:26" x14ac:dyDescent="0.2">
      <c r="A713">
        <v>16566</v>
      </c>
      <c r="B713" t="s">
        <v>2976</v>
      </c>
      <c r="C713" t="s">
        <v>2977</v>
      </c>
      <c r="D713" t="s">
        <v>2326</v>
      </c>
      <c r="E713" t="s">
        <v>2978</v>
      </c>
      <c r="F713" t="s">
        <v>2979</v>
      </c>
      <c r="G713" t="s">
        <v>2980</v>
      </c>
      <c r="I713">
        <v>31</v>
      </c>
      <c r="J713">
        <v>31</v>
      </c>
      <c r="K713">
        <v>0</v>
      </c>
      <c r="L713" t="s">
        <v>2981</v>
      </c>
      <c r="M713">
        <f>SUM(B713,C713)</f>
        <v>0</v>
      </c>
      <c r="N713" t="str">
        <f t="shared" si="22"/>
        <v>No</v>
      </c>
      <c r="O713">
        <f>COUNTIF(C:C,"&lt;0")</f>
        <v>0</v>
      </c>
      <c r="P713" t="e">
        <f>SUMIF(#REF!,"&gt;"&amp;AVERAGE(#REF!))</f>
        <v>#REF!</v>
      </c>
      <c r="Q713">
        <f t="shared" si="23"/>
        <v>27.565026697177728</v>
      </c>
      <c r="R713" t="str">
        <f>CONCATENATE("ID-",A713,"-",E713)</f>
        <v>ID-16566-England - Brussels</v>
      </c>
      <c r="S713" t="str">
        <f>INDEX(B:B,MATCH(A713,A:A,0))</f>
        <v>1:30</v>
      </c>
      <c r="T713" t="str">
        <f>IF(OR(B713&gt;0,C713&gt;0),"Acceptable","Check")</f>
        <v>Acceptable</v>
      </c>
      <c r="U713">
        <f>COUNTIF(D:D, "Military - U.S. Army")</f>
        <v>23</v>
      </c>
      <c r="V713">
        <f>AVERAGEIF(C:C,"Fort Myer, Virginia", I:I)</f>
        <v>2</v>
      </c>
      <c r="W713">
        <v>1</v>
      </c>
      <c r="X713" t="str">
        <f>IFERROR(VLOOKUP("FlightNumber", A:D, 4, FALSE), "Flight Not Found")</f>
        <v>Flight Not Found</v>
      </c>
      <c r="Y713" t="str" cm="1">
        <f t="array" ref="Y713">IF(AND(B:B &gt; TIME(6, 0, 0), B:B &lt;= TIME(18, 0, 0)), "Day", "Night")</f>
        <v>Night</v>
      </c>
      <c r="Z713">
        <f>COUNTIFS(D:D, "Military - U.S. Army", C:C, "Fort Myer, Virginia")</f>
        <v>1</v>
      </c>
    </row>
    <row r="714" spans="1:26" x14ac:dyDescent="0.2">
      <c r="A714">
        <v>16570</v>
      </c>
      <c r="B714" t="s">
        <v>1164</v>
      </c>
      <c r="C714" t="s">
        <v>2982</v>
      </c>
      <c r="D714" t="s">
        <v>2438</v>
      </c>
      <c r="F714" t="s">
        <v>2983</v>
      </c>
      <c r="G714" t="s">
        <v>2984</v>
      </c>
      <c r="H714" t="s">
        <v>2985</v>
      </c>
      <c r="I714">
        <v>23</v>
      </c>
      <c r="J714">
        <v>20</v>
      </c>
      <c r="K714">
        <v>0</v>
      </c>
      <c r="L714" t="s">
        <v>1907</v>
      </c>
      <c r="M714">
        <f>SUM(B714,C714)</f>
        <v>0</v>
      </c>
      <c r="N714" t="str">
        <f t="shared" si="22"/>
        <v>No</v>
      </c>
      <c r="O714">
        <f>COUNTIF(C:C,"&lt;0")</f>
        <v>0</v>
      </c>
      <c r="P714" t="e">
        <f>SUMIF(#REF!,"&gt;"&amp;AVERAGE(#REF!))</f>
        <v>#REF!</v>
      </c>
      <c r="Q714">
        <f t="shared" si="23"/>
        <v>27.565026697177728</v>
      </c>
      <c r="R714" t="str">
        <f>CONCATENATE("ID-",A714,"-",E714)</f>
        <v>ID-16570-</v>
      </c>
      <c r="S714" t="str">
        <f>INDEX(B:B,MATCH(A714,A:A,0))</f>
        <v>15:00</v>
      </c>
      <c r="T714" t="str">
        <f>IF(OR(B714&gt;0,C714&gt;0),"Acceptable","Check")</f>
        <v>Acceptable</v>
      </c>
      <c r="U714">
        <f>COUNTIF(D:D, "Military - U.S. Army")</f>
        <v>23</v>
      </c>
      <c r="V714">
        <f>AVERAGEIF(C:C,"Fort Myer, Virginia", I:I)</f>
        <v>2</v>
      </c>
      <c r="W714">
        <v>1</v>
      </c>
      <c r="X714" t="str">
        <f>IFERROR(VLOOKUP("FlightNumber", A:D, 4, FALSE), "Flight Not Found")</f>
        <v>Flight Not Found</v>
      </c>
      <c r="Y714" t="str" cm="1">
        <f t="array" ref="Y714">IF(AND(B:B &gt; TIME(6, 0, 0), B:B &lt;= TIME(18, 0, 0)), "Day", "Night")</f>
        <v>Night</v>
      </c>
      <c r="Z714">
        <f>COUNTIFS(D:D, "Military - U.S. Army", C:C, "Fort Myer, Virginia")</f>
        <v>1</v>
      </c>
    </row>
    <row r="715" spans="1:26" x14ac:dyDescent="0.2">
      <c r="A715">
        <v>16587</v>
      </c>
      <c r="B715" t="s">
        <v>2666</v>
      </c>
      <c r="C715" t="s">
        <v>2986</v>
      </c>
      <c r="D715" t="s">
        <v>2438</v>
      </c>
      <c r="E715" t="s">
        <v>2987</v>
      </c>
      <c r="F715" t="s">
        <v>2988</v>
      </c>
      <c r="G715" t="s">
        <v>2989</v>
      </c>
      <c r="H715" t="s">
        <v>2990</v>
      </c>
      <c r="I715">
        <v>21</v>
      </c>
      <c r="J715">
        <v>21</v>
      </c>
      <c r="K715">
        <v>0</v>
      </c>
      <c r="L715" t="s">
        <v>2991</v>
      </c>
      <c r="M715">
        <f>SUM(B715,C715)</f>
        <v>0</v>
      </c>
      <c r="N715" t="str">
        <f t="shared" si="22"/>
        <v>No</v>
      </c>
      <c r="O715">
        <f>COUNTIF(C:C,"&lt;0")</f>
        <v>0</v>
      </c>
      <c r="P715" t="e">
        <f>SUMIF(#REF!,"&gt;"&amp;AVERAGE(#REF!))</f>
        <v>#REF!</v>
      </c>
      <c r="Q715">
        <f t="shared" si="23"/>
        <v>27.565026697177728</v>
      </c>
      <c r="R715" t="str">
        <f>CONCATENATE("ID-",A715,"-",E715)</f>
        <v>ID-16587-Accra, Ghana - Monrovia, Liberia</v>
      </c>
      <c r="S715" t="str">
        <f>INDEX(B:B,MATCH(A715,A:A,0))</f>
        <v>09:20</v>
      </c>
      <c r="T715" t="str">
        <f>IF(OR(B715&gt;0,C715&gt;0),"Acceptable","Check")</f>
        <v>Acceptable</v>
      </c>
      <c r="U715">
        <f>COUNTIF(D:D, "Military - U.S. Army")</f>
        <v>23</v>
      </c>
      <c r="V715">
        <f>AVERAGEIF(C:C,"Fort Myer, Virginia", I:I)</f>
        <v>2</v>
      </c>
      <c r="W715">
        <v>1</v>
      </c>
      <c r="X715" t="str">
        <f>IFERROR(VLOOKUP("FlightNumber", A:D, 4, FALSE), "Flight Not Found")</f>
        <v>Flight Not Found</v>
      </c>
      <c r="Y715" t="str" cm="1">
        <f t="array" ref="Y715">IF(AND(B:B &gt; TIME(6, 0, 0), B:B &lt;= TIME(18, 0, 0)), "Day", "Night")</f>
        <v>Night</v>
      </c>
      <c r="Z715">
        <f>COUNTIFS(D:D, "Military - U.S. Army", C:C, "Fort Myer, Virginia")</f>
        <v>1</v>
      </c>
    </row>
    <row r="716" spans="1:26" x14ac:dyDescent="0.2">
      <c r="A716">
        <v>16603</v>
      </c>
      <c r="C716" t="s">
        <v>2686</v>
      </c>
      <c r="D716" t="s">
        <v>821</v>
      </c>
      <c r="F716" t="s">
        <v>2465</v>
      </c>
      <c r="G716" t="s">
        <v>2992</v>
      </c>
      <c r="I716">
        <v>3</v>
      </c>
      <c r="J716">
        <v>3</v>
      </c>
      <c r="K716">
        <v>0</v>
      </c>
      <c r="L716" t="s">
        <v>2993</v>
      </c>
      <c r="M716">
        <f>SUM(B716,C716)</f>
        <v>0</v>
      </c>
      <c r="N716" t="str">
        <f t="shared" si="22"/>
        <v>No</v>
      </c>
      <c r="O716">
        <f>COUNTIF(C:C,"&lt;0")</f>
        <v>0</v>
      </c>
      <c r="P716" t="e">
        <f>SUMIF(#REF!,"&gt;"&amp;AVERAGE(#REF!))</f>
        <v>#REF!</v>
      </c>
      <c r="Q716">
        <f t="shared" si="23"/>
        <v>27.565026697177728</v>
      </c>
      <c r="R716" t="str">
        <f>CONCATENATE("ID-",A716,"-",E716)</f>
        <v>ID-16603-</v>
      </c>
      <c r="S716">
        <f>INDEX(B:B,MATCH(A716,A:A,0))</f>
        <v>0</v>
      </c>
      <c r="T716" t="str">
        <f>IF(OR(B716&gt;0,C716&gt;0),"Acceptable","Check")</f>
        <v>Acceptable</v>
      </c>
      <c r="U716">
        <f>COUNTIF(D:D, "Military - U.S. Army")</f>
        <v>23</v>
      </c>
      <c r="V716">
        <f>AVERAGEIF(C:C,"Fort Myer, Virginia", I:I)</f>
        <v>2</v>
      </c>
      <c r="W716">
        <v>1</v>
      </c>
      <c r="X716" t="str">
        <f>IFERROR(VLOOKUP("FlightNumber", A:D, 4, FALSE), "Flight Not Found")</f>
        <v>Flight Not Found</v>
      </c>
      <c r="Y716" t="str" cm="1">
        <f t="array" ref="Y716">IF(AND(B:B &gt; TIME(6, 0, 0), B:B &lt;= TIME(18, 0, 0)), "Day", "Night")</f>
        <v>Night</v>
      </c>
      <c r="Z716">
        <f>COUNTIFS(D:D, "Military - U.S. Army", C:C, "Fort Myer, Virginia")</f>
        <v>1</v>
      </c>
    </row>
    <row r="717" spans="1:26" x14ac:dyDescent="0.2">
      <c r="A717">
        <v>16612</v>
      </c>
      <c r="C717" t="s">
        <v>2994</v>
      </c>
      <c r="D717" t="s">
        <v>2995</v>
      </c>
      <c r="F717" t="s">
        <v>2996</v>
      </c>
      <c r="G717" t="s">
        <v>2997</v>
      </c>
      <c r="H717" t="s">
        <v>2998</v>
      </c>
      <c r="I717">
        <v>11</v>
      </c>
      <c r="J717">
        <v>2</v>
      </c>
      <c r="K717">
        <v>0</v>
      </c>
      <c r="M717">
        <f>SUM(B717,C717)</f>
        <v>0</v>
      </c>
      <c r="N717" t="str">
        <f t="shared" si="22"/>
        <v>No</v>
      </c>
      <c r="O717">
        <f>COUNTIF(C:C,"&lt;0")</f>
        <v>0</v>
      </c>
      <c r="P717" t="e">
        <f>SUMIF(#REF!,"&gt;"&amp;AVERAGE(#REF!))</f>
        <v>#REF!</v>
      </c>
      <c r="Q717">
        <f t="shared" si="23"/>
        <v>27.565026697177728</v>
      </c>
      <c r="R717" t="str">
        <f>CONCATENATE("ID-",A717,"-",E717)</f>
        <v>ID-16612-</v>
      </c>
      <c r="S717">
        <f>INDEX(B:B,MATCH(A717,A:A,0))</f>
        <v>0</v>
      </c>
      <c r="T717" t="str">
        <f>IF(OR(B717&gt;0,C717&gt;0),"Acceptable","Check")</f>
        <v>Acceptable</v>
      </c>
      <c r="U717">
        <f>COUNTIF(D:D, "Military - U.S. Army")</f>
        <v>23</v>
      </c>
      <c r="V717">
        <f>AVERAGEIF(C:C,"Fort Myer, Virginia", I:I)</f>
        <v>2</v>
      </c>
      <c r="W717">
        <v>1</v>
      </c>
      <c r="X717" t="str">
        <f>IFERROR(VLOOKUP("FlightNumber", A:D, 4, FALSE), "Flight Not Found")</f>
        <v>Flight Not Found</v>
      </c>
      <c r="Y717" t="str" cm="1">
        <f t="array" ref="Y717">IF(AND(B:B &gt; TIME(6, 0, 0), B:B &lt;= TIME(18, 0, 0)), "Day", "Night")</f>
        <v>Night</v>
      </c>
      <c r="Z717">
        <f>COUNTIFS(D:D, "Military - U.S. Army", C:C, "Fort Myer, Virginia")</f>
        <v>1</v>
      </c>
    </row>
    <row r="718" spans="1:26" x14ac:dyDescent="0.2">
      <c r="A718">
        <v>16613</v>
      </c>
      <c r="B718" t="s">
        <v>2999</v>
      </c>
      <c r="C718" t="s">
        <v>3000</v>
      </c>
      <c r="D718" t="s">
        <v>2326</v>
      </c>
      <c r="F718" t="s">
        <v>2327</v>
      </c>
      <c r="G718" t="s">
        <v>3001</v>
      </c>
      <c r="I718">
        <v>27</v>
      </c>
      <c r="J718">
        <v>27</v>
      </c>
      <c r="K718">
        <v>0</v>
      </c>
      <c r="L718" t="s">
        <v>3002</v>
      </c>
      <c r="M718">
        <f>SUM(B718,C718)</f>
        <v>0</v>
      </c>
      <c r="N718" t="str">
        <f t="shared" si="22"/>
        <v>No</v>
      </c>
      <c r="O718">
        <f>COUNTIF(C:C,"&lt;0")</f>
        <v>0</v>
      </c>
      <c r="P718" t="e">
        <f>SUMIF(#REF!,"&gt;"&amp;AVERAGE(#REF!))</f>
        <v>#REF!</v>
      </c>
      <c r="Q718">
        <f t="shared" si="23"/>
        <v>27.565026697177728</v>
      </c>
      <c r="R718" t="str">
        <f>CONCATENATE("ID-",A718,"-",E718)</f>
        <v>ID-16613-</v>
      </c>
      <c r="S718" t="str">
        <f>INDEX(B:B,MATCH(A718,A:A,0))</f>
        <v>07:50</v>
      </c>
      <c r="T718" t="str">
        <f>IF(OR(B718&gt;0,C718&gt;0),"Acceptable","Check")</f>
        <v>Acceptable</v>
      </c>
      <c r="U718">
        <f>COUNTIF(D:D, "Military - U.S. Army")</f>
        <v>23</v>
      </c>
      <c r="V718">
        <f>AVERAGEIF(C:C,"Fort Myer, Virginia", I:I)</f>
        <v>2</v>
      </c>
      <c r="W718">
        <v>1</v>
      </c>
      <c r="X718" t="str">
        <f>IFERROR(VLOOKUP("FlightNumber", A:D, 4, FALSE), "Flight Not Found")</f>
        <v>Flight Not Found</v>
      </c>
      <c r="Y718" t="str" cm="1">
        <f t="array" ref="Y718">IF(AND(B:B &gt; TIME(6, 0, 0), B:B &lt;= TIME(18, 0, 0)), "Day", "Night")</f>
        <v>Night</v>
      </c>
      <c r="Z718">
        <f>COUNTIFS(D:D, "Military - U.S. Army", C:C, "Fort Myer, Virginia")</f>
        <v>1</v>
      </c>
    </row>
    <row r="719" spans="1:26" x14ac:dyDescent="0.2">
      <c r="A719">
        <v>16617</v>
      </c>
      <c r="C719" t="s">
        <v>3003</v>
      </c>
      <c r="D719" t="s">
        <v>3004</v>
      </c>
      <c r="I719">
        <v>2</v>
      </c>
      <c r="J719">
        <v>2</v>
      </c>
      <c r="K719">
        <v>36</v>
      </c>
      <c r="L719" t="s">
        <v>3005</v>
      </c>
      <c r="M719">
        <f>SUM(B719,C719)</f>
        <v>0</v>
      </c>
      <c r="N719" t="str">
        <f t="shared" si="22"/>
        <v>No</v>
      </c>
      <c r="O719">
        <f>COUNTIF(C:C,"&lt;0")</f>
        <v>0</v>
      </c>
      <c r="P719" t="e">
        <f>SUMIF(#REF!,"&gt;"&amp;AVERAGE(#REF!))</f>
        <v>#REF!</v>
      </c>
      <c r="Q719">
        <f t="shared" si="23"/>
        <v>27.565026697177728</v>
      </c>
      <c r="R719" t="str">
        <f>CONCATENATE("ID-",A719,"-",E719)</f>
        <v>ID-16617-</v>
      </c>
      <c r="S719">
        <f>INDEX(B:B,MATCH(A719,A:A,0))</f>
        <v>0</v>
      </c>
      <c r="T719" t="str">
        <f>IF(OR(B719&gt;0,C719&gt;0),"Acceptable","Check")</f>
        <v>Acceptable</v>
      </c>
      <c r="U719">
        <f>COUNTIF(D:D, "Military - U.S. Army")</f>
        <v>23</v>
      </c>
      <c r="V719">
        <f>AVERAGEIF(C:C,"Fort Myer, Virginia", I:I)</f>
        <v>2</v>
      </c>
      <c r="W719">
        <v>2</v>
      </c>
      <c r="X719" t="str">
        <f>IFERROR(VLOOKUP("FlightNumber", A:D, 4, FALSE), "Flight Not Found")</f>
        <v>Flight Not Found</v>
      </c>
      <c r="Y719" t="str" cm="1">
        <f t="array" ref="Y719">IF(AND(B:B &gt; TIME(6, 0, 0), B:B &lt;= TIME(18, 0, 0)), "Day", "Night")</f>
        <v>Night</v>
      </c>
      <c r="Z719">
        <f>COUNTIFS(D:D, "Military - U.S. Army", C:C, "Fort Myer, Virginia")</f>
        <v>1</v>
      </c>
    </row>
    <row r="720" spans="1:26" x14ac:dyDescent="0.2">
      <c r="A720">
        <v>16622</v>
      </c>
      <c r="C720" t="s">
        <v>2742</v>
      </c>
      <c r="D720" t="s">
        <v>2326</v>
      </c>
      <c r="E720" t="s">
        <v>3006</v>
      </c>
      <c r="F720" t="s">
        <v>2327</v>
      </c>
      <c r="G720" t="s">
        <v>3007</v>
      </c>
      <c r="I720">
        <v>15</v>
      </c>
      <c r="J720">
        <v>15</v>
      </c>
      <c r="K720">
        <v>0</v>
      </c>
      <c r="L720" t="s">
        <v>3008</v>
      </c>
      <c r="M720">
        <f>SUM(B720,C720)</f>
        <v>0</v>
      </c>
      <c r="N720" t="str">
        <f t="shared" si="22"/>
        <v>No</v>
      </c>
      <c r="O720">
        <f>COUNTIF(C:C,"&lt;0")</f>
        <v>0</v>
      </c>
      <c r="P720" t="e">
        <f>SUMIF(#REF!,"&gt;"&amp;AVERAGE(#REF!))</f>
        <v>#REF!</v>
      </c>
      <c r="Q720">
        <f t="shared" si="23"/>
        <v>27.565026697177728</v>
      </c>
      <c r="R720" t="str">
        <f>CONCATENATE("ID-",A720,"-",E720)</f>
        <v>ID-16622-Montreal, Canada - England</v>
      </c>
      <c r="S720">
        <f>INDEX(B:B,MATCH(A720,A:A,0))</f>
        <v>0</v>
      </c>
      <c r="T720" t="str">
        <f>IF(OR(B720&gt;0,C720&gt;0),"Acceptable","Check")</f>
        <v>Acceptable</v>
      </c>
      <c r="U720">
        <f>COUNTIF(D:D, "Military - U.S. Army")</f>
        <v>23</v>
      </c>
      <c r="V720">
        <f>AVERAGEIF(C:C,"Fort Myer, Virginia", I:I)</f>
        <v>2</v>
      </c>
      <c r="W720">
        <v>1</v>
      </c>
      <c r="X720" t="str">
        <f>IFERROR(VLOOKUP("FlightNumber", A:D, 4, FALSE), "Flight Not Found")</f>
        <v>Flight Not Found</v>
      </c>
      <c r="Y720" t="str" cm="1">
        <f t="array" ref="Y720">IF(AND(B:B &gt; TIME(6, 0, 0), B:B &lt;= TIME(18, 0, 0)), "Day", "Night")</f>
        <v>Night</v>
      </c>
      <c r="Z720">
        <f>COUNTIFS(D:D, "Military - U.S. Army", C:C, "Fort Myer, Virginia")</f>
        <v>1</v>
      </c>
    </row>
    <row r="721" spans="1:26" x14ac:dyDescent="0.2">
      <c r="A721">
        <v>16629</v>
      </c>
      <c r="C721" t="s">
        <v>3009</v>
      </c>
      <c r="D721" t="s">
        <v>3010</v>
      </c>
      <c r="F721" t="s">
        <v>2465</v>
      </c>
      <c r="G721" t="s">
        <v>3011</v>
      </c>
      <c r="I721">
        <v>28</v>
      </c>
      <c r="J721">
        <v>28</v>
      </c>
      <c r="K721">
        <v>0</v>
      </c>
      <c r="L721" t="s">
        <v>3012</v>
      </c>
      <c r="M721">
        <f>SUM(B721,C721)</f>
        <v>0</v>
      </c>
      <c r="N721" t="str">
        <f t="shared" si="22"/>
        <v>No</v>
      </c>
      <c r="O721">
        <f>COUNTIF(C:C,"&lt;0")</f>
        <v>0</v>
      </c>
      <c r="P721" t="e">
        <f>SUMIF(#REF!,"&gt;"&amp;AVERAGE(#REF!))</f>
        <v>#REF!</v>
      </c>
      <c r="Q721">
        <f t="shared" si="23"/>
        <v>27.565026697177728</v>
      </c>
      <c r="R721" t="str">
        <f>CONCATENATE("ID-",A721,"-",E721)</f>
        <v>ID-16629-</v>
      </c>
      <c r="S721">
        <f>INDEX(B:B,MATCH(A721,A:A,0))</f>
        <v>0</v>
      </c>
      <c r="T721" t="str">
        <f>IF(OR(B721&gt;0,C721&gt;0),"Acceptable","Check")</f>
        <v>Acceptable</v>
      </c>
      <c r="U721">
        <f>COUNTIF(D:D, "Military - U.S. Army")</f>
        <v>23</v>
      </c>
      <c r="V721">
        <f>AVERAGEIF(C:C,"Fort Myer, Virginia", I:I)</f>
        <v>2</v>
      </c>
      <c r="W721">
        <v>1</v>
      </c>
      <c r="X721" t="str">
        <f>IFERROR(VLOOKUP("FlightNumber", A:D, 4, FALSE), "Flight Not Found")</f>
        <v>Flight Not Found</v>
      </c>
      <c r="Y721" t="str" cm="1">
        <f t="array" ref="Y721">IF(AND(B:B &gt; TIME(6, 0, 0), B:B &lt;= TIME(18, 0, 0)), "Day", "Night")</f>
        <v>Night</v>
      </c>
      <c r="Z721">
        <f>COUNTIFS(D:D, "Military - U.S. Army", C:C, "Fort Myer, Virginia")</f>
        <v>1</v>
      </c>
    </row>
    <row r="722" spans="1:26" x14ac:dyDescent="0.2">
      <c r="A722">
        <v>16630</v>
      </c>
      <c r="B722" t="s">
        <v>1402</v>
      </c>
      <c r="C722" t="s">
        <v>3013</v>
      </c>
      <c r="D722" t="s">
        <v>3014</v>
      </c>
      <c r="E722" t="s">
        <v>3015</v>
      </c>
      <c r="F722" t="s">
        <v>3016</v>
      </c>
      <c r="G722" t="s">
        <v>3017</v>
      </c>
      <c r="H722" t="s">
        <v>3018</v>
      </c>
      <c r="I722">
        <v>10</v>
      </c>
      <c r="J722">
        <v>3</v>
      </c>
      <c r="K722">
        <v>0</v>
      </c>
      <c r="L722" t="s">
        <v>3019</v>
      </c>
      <c r="M722">
        <f>SUM(B722,C722)</f>
        <v>0</v>
      </c>
      <c r="N722" t="str">
        <f t="shared" si="22"/>
        <v>No</v>
      </c>
      <c r="O722">
        <f>COUNTIF(C:C,"&lt;0")</f>
        <v>0</v>
      </c>
      <c r="P722" t="e">
        <f>SUMIF(#REF!,"&gt;"&amp;AVERAGE(#REF!))</f>
        <v>#REF!</v>
      </c>
      <c r="Q722">
        <f t="shared" si="23"/>
        <v>27.565026697177728</v>
      </c>
      <c r="R722" t="str">
        <f>CONCATENATE("ID-",A722,"-",E722)</f>
        <v>ID-16630-Boston - NY - Washington DC - Jacksonville - Miami</v>
      </c>
      <c r="S722" t="str">
        <f>INDEX(B:B,MATCH(A722,A:A,0))</f>
        <v>14:36</v>
      </c>
      <c r="T722" t="str">
        <f>IF(OR(B722&gt;0,C722&gt;0),"Acceptable","Check")</f>
        <v>Acceptable</v>
      </c>
      <c r="U722">
        <f>COUNTIF(D:D, "Military - U.S. Army")</f>
        <v>23</v>
      </c>
      <c r="V722">
        <f>AVERAGEIF(C:C,"Fort Myer, Virginia", I:I)</f>
        <v>2</v>
      </c>
      <c r="W722">
        <v>1</v>
      </c>
      <c r="X722" t="str">
        <f>IFERROR(VLOOKUP("FlightNumber", A:D, 4, FALSE), "Flight Not Found")</f>
        <v>Flight Not Found</v>
      </c>
      <c r="Y722" t="str" cm="1">
        <f t="array" ref="Y722">IF(AND(B:B &gt; TIME(6, 0, 0), B:B &lt;= TIME(18, 0, 0)), "Day", "Night")</f>
        <v>Night</v>
      </c>
      <c r="Z722">
        <f>COUNTIFS(D:D, "Military - U.S. Army", C:C, "Fort Myer, Virginia")</f>
        <v>1</v>
      </c>
    </row>
    <row r="723" spans="1:26" x14ac:dyDescent="0.2">
      <c r="A723">
        <v>16646</v>
      </c>
      <c r="B723" t="s">
        <v>3020</v>
      </c>
      <c r="C723" t="s">
        <v>356</v>
      </c>
      <c r="D723" t="s">
        <v>2438</v>
      </c>
      <c r="F723" t="s">
        <v>3021</v>
      </c>
      <c r="G723" t="s">
        <v>3022</v>
      </c>
      <c r="I723">
        <v>3</v>
      </c>
      <c r="J723">
        <v>3</v>
      </c>
      <c r="K723">
        <v>11</v>
      </c>
      <c r="L723" t="s">
        <v>3023</v>
      </c>
      <c r="M723">
        <f>SUM(B723,C723)</f>
        <v>0</v>
      </c>
      <c r="N723" t="str">
        <f t="shared" si="22"/>
        <v>No</v>
      </c>
      <c r="O723">
        <f>COUNTIF(C:C,"&lt;0")</f>
        <v>0</v>
      </c>
      <c r="P723" t="e">
        <f>SUMIF(#REF!,"&gt;"&amp;AVERAGE(#REF!))</f>
        <v>#REF!</v>
      </c>
      <c r="Q723">
        <f t="shared" si="23"/>
        <v>27.565026697177728</v>
      </c>
      <c r="R723" t="str">
        <f>CONCATENATE("ID-",A723,"-",E723)</f>
        <v>ID-16646-</v>
      </c>
      <c r="S723" t="str">
        <f>INDEX(B:B,MATCH(A723,A:A,0))</f>
        <v>09:49</v>
      </c>
      <c r="T723" t="str">
        <f>IF(OR(B723&gt;0,C723&gt;0),"Acceptable","Check")</f>
        <v>Acceptable</v>
      </c>
      <c r="U723">
        <f>COUNTIF(D:D, "Military - U.S. Army")</f>
        <v>23</v>
      </c>
      <c r="V723">
        <f>AVERAGEIF(C:C,"Fort Myer, Virginia", I:I)</f>
        <v>2</v>
      </c>
      <c r="W723">
        <v>1</v>
      </c>
      <c r="X723" t="str">
        <f>IFERROR(VLOOKUP("FlightNumber", A:D, 4, FALSE), "Flight Not Found")</f>
        <v>Flight Not Found</v>
      </c>
      <c r="Y723" t="str" cm="1">
        <f t="array" ref="Y723">IF(AND(B:B &gt; TIME(6, 0, 0), B:B &lt;= TIME(18, 0, 0)), "Day", "Night")</f>
        <v>Night</v>
      </c>
      <c r="Z723">
        <f>COUNTIFS(D:D, "Military - U.S. Army", C:C, "Fort Myer, Virginia")</f>
        <v>1</v>
      </c>
    </row>
    <row r="724" spans="1:26" x14ac:dyDescent="0.2">
      <c r="A724">
        <v>16650</v>
      </c>
      <c r="C724" t="s">
        <v>3024</v>
      </c>
      <c r="D724" t="s">
        <v>3025</v>
      </c>
      <c r="F724" t="s">
        <v>1461</v>
      </c>
      <c r="G724" t="s">
        <v>3026</v>
      </c>
      <c r="H724" t="s">
        <v>3027</v>
      </c>
      <c r="I724">
        <v>12</v>
      </c>
      <c r="J724">
        <v>12</v>
      </c>
      <c r="K724">
        <v>0</v>
      </c>
      <c r="L724" t="s">
        <v>3028</v>
      </c>
      <c r="M724">
        <f>SUM(B724,C724)</f>
        <v>0</v>
      </c>
      <c r="N724" t="str">
        <f t="shared" si="22"/>
        <v>No</v>
      </c>
      <c r="O724">
        <f>COUNTIF(C:C,"&lt;0")</f>
        <v>0</v>
      </c>
      <c r="P724" t="e">
        <f>SUMIF(#REF!,"&gt;"&amp;AVERAGE(#REF!))</f>
        <v>#REF!</v>
      </c>
      <c r="Q724">
        <f t="shared" si="23"/>
        <v>27.565026697177728</v>
      </c>
      <c r="R724" t="str">
        <f>CONCATENATE("ID-",A724,"-",E724)</f>
        <v>ID-16650-</v>
      </c>
      <c r="S724">
        <f>INDEX(B:B,MATCH(A724,A:A,0))</f>
        <v>0</v>
      </c>
      <c r="T724" t="str">
        <f>IF(OR(B724&gt;0,C724&gt;0),"Acceptable","Check")</f>
        <v>Acceptable</v>
      </c>
      <c r="U724">
        <f>COUNTIF(D:D, "Military - U.S. Army")</f>
        <v>23</v>
      </c>
      <c r="V724">
        <f>AVERAGEIF(C:C,"Fort Myer, Virginia", I:I)</f>
        <v>2</v>
      </c>
      <c r="W724">
        <v>1</v>
      </c>
      <c r="X724" t="str">
        <f>IFERROR(VLOOKUP("FlightNumber", A:D, 4, FALSE), "Flight Not Found")</f>
        <v>Flight Not Found</v>
      </c>
      <c r="Y724" t="str" cm="1">
        <f t="array" ref="Y724">IF(AND(B:B &gt; TIME(6, 0, 0), B:B &lt;= TIME(18, 0, 0)), "Day", "Night")</f>
        <v>Night</v>
      </c>
      <c r="Z724">
        <f>COUNTIFS(D:D, "Military - U.S. Army", C:C, "Fort Myer, Virginia")</f>
        <v>1</v>
      </c>
    </row>
    <row r="725" spans="1:26" x14ac:dyDescent="0.2">
      <c r="A725">
        <v>16652</v>
      </c>
      <c r="B725" t="s">
        <v>3029</v>
      </c>
      <c r="C725" t="s">
        <v>3030</v>
      </c>
      <c r="D725" t="s">
        <v>1856</v>
      </c>
      <c r="E725" t="s">
        <v>3032</v>
      </c>
      <c r="F725" t="s">
        <v>3033</v>
      </c>
      <c r="G725" t="s">
        <v>3034</v>
      </c>
      <c r="H725" t="s">
        <v>3035</v>
      </c>
      <c r="I725">
        <v>14</v>
      </c>
      <c r="J725">
        <v>4</v>
      </c>
      <c r="K725">
        <v>0</v>
      </c>
      <c r="L725" t="s">
        <v>3036</v>
      </c>
      <c r="M725">
        <f>SUM(B725,C725)</f>
        <v>0</v>
      </c>
      <c r="N725" t="str">
        <f t="shared" si="22"/>
        <v>No</v>
      </c>
      <c r="O725">
        <f>COUNTIF(C:C,"&lt;0")</f>
        <v>0</v>
      </c>
      <c r="P725" t="e">
        <f>SUMIF(#REF!,"&gt;"&amp;AVERAGE(#REF!))</f>
        <v>#REF!</v>
      </c>
      <c r="Q725">
        <f t="shared" si="23"/>
        <v>27.565026697177728</v>
      </c>
      <c r="R725" t="str">
        <f>CONCATENATE("ID-",A725,"-",E725)</f>
        <v>ID-16652-Port of Spain - Fort de France</v>
      </c>
      <c r="S725" t="str">
        <f>INDEX(B:B,MATCH(A725,A:A,0))</f>
        <v>10:11</v>
      </c>
      <c r="T725" t="str">
        <f>IF(OR(B725&gt;0,C725&gt;0),"Acceptable","Check")</f>
        <v>Acceptable</v>
      </c>
      <c r="U725">
        <f>COUNTIF(D:D, "Military - U.S. Army")</f>
        <v>23</v>
      </c>
      <c r="V725">
        <f>AVERAGEIF(C:C,"Fort Myer, Virginia", I:I)</f>
        <v>2</v>
      </c>
      <c r="W725">
        <v>1</v>
      </c>
      <c r="X725" t="str">
        <f>IFERROR(VLOOKUP("FlightNumber", A:D, 4, FALSE), "Flight Not Found")</f>
        <v>Flight Not Found</v>
      </c>
      <c r="Y725" t="str" cm="1">
        <f t="array" ref="Y725">IF(AND(B:B &gt; TIME(6, 0, 0), B:B &lt;= TIME(18, 0, 0)), "Day", "Night")</f>
        <v>Night</v>
      </c>
      <c r="Z725">
        <f>COUNTIFS(D:D, "Military - U.S. Army", C:C, "Fort Myer, Virginia")</f>
        <v>1</v>
      </c>
    </row>
    <row r="726" spans="1:26" x14ac:dyDescent="0.2">
      <c r="A726">
        <v>16660</v>
      </c>
      <c r="C726" t="s">
        <v>3037</v>
      </c>
      <c r="D726" t="s">
        <v>1608</v>
      </c>
      <c r="F726" t="s">
        <v>3038</v>
      </c>
      <c r="G726" t="s">
        <v>3039</v>
      </c>
      <c r="H726" t="s">
        <v>3040</v>
      </c>
      <c r="I726">
        <v>16</v>
      </c>
      <c r="J726">
        <v>16</v>
      </c>
      <c r="K726">
        <v>0</v>
      </c>
      <c r="L726" t="s">
        <v>1837</v>
      </c>
      <c r="M726">
        <f>SUM(B726,C726)</f>
        <v>0</v>
      </c>
      <c r="N726" t="str">
        <f t="shared" si="22"/>
        <v>No</v>
      </c>
      <c r="O726">
        <f>COUNTIF(C:C,"&lt;0")</f>
        <v>0</v>
      </c>
      <c r="P726" t="e">
        <f>SUMIF(#REF!,"&gt;"&amp;AVERAGE(#REF!))</f>
        <v>#REF!</v>
      </c>
      <c r="Q726">
        <f t="shared" si="23"/>
        <v>27.565026697177728</v>
      </c>
      <c r="R726" t="str">
        <f>CONCATENATE("ID-",A726,"-",E726)</f>
        <v>ID-16660-</v>
      </c>
      <c r="S726">
        <f>INDEX(B:B,MATCH(A726,A:A,0))</f>
        <v>0</v>
      </c>
      <c r="T726" t="str">
        <f>IF(OR(B726&gt;0,C726&gt;0),"Acceptable","Check")</f>
        <v>Acceptable</v>
      </c>
      <c r="U726">
        <f>COUNTIF(D:D, "Military - U.S. Army")</f>
        <v>23</v>
      </c>
      <c r="V726">
        <f>AVERAGEIF(C:C,"Fort Myer, Virginia", I:I)</f>
        <v>2</v>
      </c>
      <c r="W726">
        <v>3</v>
      </c>
      <c r="X726" t="str">
        <f>IFERROR(VLOOKUP("FlightNumber", A:D, 4, FALSE), "Flight Not Found")</f>
        <v>Flight Not Found</v>
      </c>
      <c r="Y726" t="str" cm="1">
        <f t="array" ref="Y726">IF(AND(B:B &gt; TIME(6, 0, 0), B:B &lt;= TIME(18, 0, 0)), "Day", "Night")</f>
        <v>Night</v>
      </c>
      <c r="Z726">
        <f>COUNTIFS(D:D, "Military - U.S. Army", C:C, "Fort Myer, Virginia")</f>
        <v>1</v>
      </c>
    </row>
    <row r="727" spans="1:26" x14ac:dyDescent="0.2">
      <c r="A727">
        <v>16687</v>
      </c>
      <c r="B727" t="s">
        <v>3041</v>
      </c>
      <c r="C727" t="s">
        <v>3042</v>
      </c>
      <c r="D727" t="s">
        <v>1681</v>
      </c>
      <c r="E727" t="s">
        <v>3044</v>
      </c>
      <c r="F727" t="s">
        <v>1809</v>
      </c>
      <c r="G727" t="s">
        <v>3045</v>
      </c>
      <c r="H727" t="s">
        <v>3046</v>
      </c>
      <c r="I727">
        <v>22</v>
      </c>
      <c r="J727">
        <v>22</v>
      </c>
      <c r="K727">
        <v>0</v>
      </c>
      <c r="L727" t="s">
        <v>3047</v>
      </c>
      <c r="M727">
        <f>SUM(B727,C727)</f>
        <v>0</v>
      </c>
      <c r="N727" t="str">
        <f t="shared" si="22"/>
        <v>No</v>
      </c>
      <c r="O727">
        <f>COUNTIF(C:C,"&lt;0")</f>
        <v>0</v>
      </c>
      <c r="P727" t="e">
        <f>SUMIF(#REF!,"&gt;"&amp;AVERAGE(#REF!))</f>
        <v>#REF!</v>
      </c>
      <c r="Q727">
        <f t="shared" si="23"/>
        <v>27.565026697177728</v>
      </c>
      <c r="R727" t="str">
        <f>CONCATENATE("ID-",A727,"-",E727)</f>
        <v>ID-16687-Miami - New York City</v>
      </c>
      <c r="S727" t="str">
        <f>INDEX(B:B,MATCH(A727,A:A,0))</f>
        <v>02:13</v>
      </c>
      <c r="T727" t="str">
        <f>IF(OR(B727&gt;0,C727&gt;0),"Acceptable","Check")</f>
        <v>Acceptable</v>
      </c>
      <c r="U727">
        <f>COUNTIF(D:D, "Military - U.S. Army")</f>
        <v>23</v>
      </c>
      <c r="V727">
        <f>AVERAGEIF(C:C,"Fort Myer, Virginia", I:I)</f>
        <v>2</v>
      </c>
      <c r="W727">
        <v>5</v>
      </c>
      <c r="X727" t="str">
        <f>IFERROR(VLOOKUP("FlightNumber", A:D, 4, FALSE), "Flight Not Found")</f>
        <v>Flight Not Found</v>
      </c>
      <c r="Y727" t="str" cm="1">
        <f t="array" ref="Y727">IF(AND(B:B &gt; TIME(6, 0, 0), B:B &lt;= TIME(18, 0, 0)), "Day", "Night")</f>
        <v>Night</v>
      </c>
      <c r="Z727">
        <f>COUNTIFS(D:D, "Military - U.S. Army", C:C, "Fort Myer, Virginia")</f>
        <v>1</v>
      </c>
    </row>
    <row r="728" spans="1:26" x14ac:dyDescent="0.2">
      <c r="A728">
        <v>16691</v>
      </c>
      <c r="B728" t="s">
        <v>2232</v>
      </c>
      <c r="C728" t="s">
        <v>3048</v>
      </c>
      <c r="D728" t="s">
        <v>179</v>
      </c>
      <c r="E728" t="s">
        <v>3049</v>
      </c>
      <c r="F728" t="s">
        <v>2722</v>
      </c>
      <c r="G728" t="s">
        <v>3050</v>
      </c>
      <c r="H728" t="s">
        <v>3051</v>
      </c>
      <c r="I728">
        <v>11</v>
      </c>
      <c r="J728">
        <v>11</v>
      </c>
      <c r="K728">
        <v>0</v>
      </c>
      <c r="L728" t="s">
        <v>3052</v>
      </c>
      <c r="M728">
        <f>SUM(B728,C728)</f>
        <v>0</v>
      </c>
      <c r="N728" t="str">
        <f t="shared" si="22"/>
        <v>No</v>
      </c>
      <c r="O728">
        <f>COUNTIF(C:C,"&lt;0")</f>
        <v>0</v>
      </c>
      <c r="P728" t="e">
        <f>SUMIF(#REF!,"&gt;"&amp;AVERAGE(#REF!))</f>
        <v>#REF!</v>
      </c>
      <c r="Q728">
        <f t="shared" si="23"/>
        <v>27.565026697177728</v>
      </c>
      <c r="R728" t="str">
        <f>CONCATENATE("ID-",A728,"-",E728)</f>
        <v>ID-16691-Milne Bay - Dobodura</v>
      </c>
      <c r="S728" t="str">
        <f>INDEX(B:B,MATCH(A728,A:A,0))</f>
        <v>10:15</v>
      </c>
      <c r="T728" t="str">
        <f>IF(OR(B728&gt;0,C728&gt;0),"Acceptable","Check")</f>
        <v>Acceptable</v>
      </c>
      <c r="U728">
        <f>COUNTIF(D:D, "Military - U.S. Army")</f>
        <v>23</v>
      </c>
      <c r="V728">
        <f>AVERAGEIF(C:C,"Fort Myer, Virginia", I:I)</f>
        <v>2</v>
      </c>
      <c r="W728">
        <v>3</v>
      </c>
      <c r="X728" t="str">
        <f>IFERROR(VLOOKUP("FlightNumber", A:D, 4, FALSE), "Flight Not Found")</f>
        <v>Flight Not Found</v>
      </c>
      <c r="Y728" t="str" cm="1">
        <f t="array" ref="Y728">IF(AND(B:B &gt; TIME(6, 0, 0), B:B &lt;= TIME(18, 0, 0)), "Day", "Night")</f>
        <v>Night</v>
      </c>
      <c r="Z728">
        <f>COUNTIFS(D:D, "Military - U.S. Army", C:C, "Fort Myer, Virginia")</f>
        <v>1</v>
      </c>
    </row>
    <row r="729" spans="1:26" x14ac:dyDescent="0.2">
      <c r="A729">
        <v>16695</v>
      </c>
      <c r="B729" t="s">
        <v>3053</v>
      </c>
      <c r="C729" t="s">
        <v>3054</v>
      </c>
      <c r="D729" t="s">
        <v>2438</v>
      </c>
      <c r="F729" t="s">
        <v>2983</v>
      </c>
      <c r="G729" t="s">
        <v>3055</v>
      </c>
      <c r="H729" t="s">
        <v>3056</v>
      </c>
      <c r="I729">
        <v>24</v>
      </c>
      <c r="J729">
        <v>23</v>
      </c>
      <c r="K729">
        <v>0</v>
      </c>
      <c r="L729" t="s">
        <v>3057</v>
      </c>
      <c r="M729">
        <f>SUM(B729,C729)</f>
        <v>0</v>
      </c>
      <c r="N729" t="str">
        <f t="shared" si="22"/>
        <v>No</v>
      </c>
      <c r="O729">
        <f>COUNTIF(C:C,"&lt;0")</f>
        <v>0</v>
      </c>
      <c r="P729" t="e">
        <f>SUMIF(#REF!,"&gt;"&amp;AVERAGE(#REF!))</f>
        <v>#REF!</v>
      </c>
      <c r="Q729">
        <f t="shared" si="23"/>
        <v>27.565026697177728</v>
      </c>
      <c r="R729" t="str">
        <f>CONCATENATE("ID-",A729,"-",E729)</f>
        <v>ID-16695-</v>
      </c>
      <c r="S729" t="str">
        <f>INDEX(B:B,MATCH(A729,A:A,0))</f>
        <v>00:08</v>
      </c>
      <c r="T729" t="str">
        <f>IF(OR(B729&gt;0,C729&gt;0),"Acceptable","Check")</f>
        <v>Acceptable</v>
      </c>
      <c r="U729">
        <f>COUNTIF(D:D, "Military - U.S. Army")</f>
        <v>23</v>
      </c>
      <c r="V729">
        <f>AVERAGEIF(C:C,"Fort Myer, Virginia", I:I)</f>
        <v>2</v>
      </c>
      <c r="W729">
        <v>1</v>
      </c>
      <c r="X729" t="str">
        <f>IFERROR(VLOOKUP("FlightNumber", A:D, 4, FALSE), "Flight Not Found")</f>
        <v>Flight Not Found</v>
      </c>
      <c r="Y729" t="str" cm="1">
        <f t="array" ref="Y729">IF(AND(B:B &gt; TIME(6, 0, 0), B:B &lt;= TIME(18, 0, 0)), "Day", "Night")</f>
        <v>Night</v>
      </c>
      <c r="Z729">
        <f>COUNTIFS(D:D, "Military - U.S. Army", C:C, "Fort Myer, Virginia")</f>
        <v>1</v>
      </c>
    </row>
    <row r="730" spans="1:26" x14ac:dyDescent="0.2">
      <c r="A730">
        <v>16698</v>
      </c>
      <c r="C730" t="s">
        <v>3058</v>
      </c>
      <c r="D730" t="s">
        <v>179</v>
      </c>
      <c r="F730" t="s">
        <v>3059</v>
      </c>
      <c r="G730" t="s">
        <v>3060</v>
      </c>
      <c r="H730" t="s">
        <v>3061</v>
      </c>
      <c r="I730">
        <v>29</v>
      </c>
      <c r="J730">
        <v>29</v>
      </c>
      <c r="K730">
        <v>0</v>
      </c>
      <c r="M730">
        <f>SUM(B730,C730)</f>
        <v>0</v>
      </c>
      <c r="N730" t="str">
        <f t="shared" si="22"/>
        <v>No</v>
      </c>
      <c r="O730">
        <f>COUNTIF(C:C,"&lt;0")</f>
        <v>0</v>
      </c>
      <c r="P730" t="e">
        <f>SUMIF(#REF!,"&gt;"&amp;AVERAGE(#REF!))</f>
        <v>#REF!</v>
      </c>
      <c r="Q730">
        <f t="shared" si="23"/>
        <v>27.565026697177728</v>
      </c>
      <c r="R730" t="str">
        <f>CONCATENATE("ID-",A730,"-",E730)</f>
        <v>ID-16698-</v>
      </c>
      <c r="S730">
        <f>INDEX(B:B,MATCH(A730,A:A,0))</f>
        <v>0</v>
      </c>
      <c r="T730" t="str">
        <f>IF(OR(B730&gt;0,C730&gt;0),"Acceptable","Check")</f>
        <v>Acceptable</v>
      </c>
      <c r="U730">
        <f>COUNTIF(D:D, "Military - U.S. Army")</f>
        <v>23</v>
      </c>
      <c r="V730">
        <f>AVERAGEIF(C:C,"Fort Myer, Virginia", I:I)</f>
        <v>2</v>
      </c>
      <c r="W730">
        <v>6</v>
      </c>
      <c r="X730" t="str">
        <f>IFERROR(VLOOKUP("FlightNumber", A:D, 4, FALSE), "Flight Not Found")</f>
        <v>Flight Not Found</v>
      </c>
      <c r="Y730" t="str" cm="1">
        <f t="array" ref="Y730">IF(AND(B:B &gt; TIME(6, 0, 0), B:B &lt;= TIME(18, 0, 0)), "Day", "Night")</f>
        <v>Night</v>
      </c>
      <c r="Z730">
        <f>COUNTIFS(D:D, "Military - U.S. Army", C:C, "Fort Myer, Virginia")</f>
        <v>1</v>
      </c>
    </row>
    <row r="731" spans="1:26" x14ac:dyDescent="0.2">
      <c r="A731">
        <v>16708</v>
      </c>
      <c r="C731" t="s">
        <v>3062</v>
      </c>
      <c r="D731" t="s">
        <v>2916</v>
      </c>
      <c r="F731" t="s">
        <v>3063</v>
      </c>
      <c r="G731" t="s">
        <v>3064</v>
      </c>
      <c r="H731" t="s">
        <v>3065</v>
      </c>
      <c r="I731">
        <v>20</v>
      </c>
      <c r="J731">
        <v>20</v>
      </c>
      <c r="K731">
        <v>0</v>
      </c>
      <c r="M731">
        <f>SUM(B731,C731)</f>
        <v>0</v>
      </c>
      <c r="N731" t="str">
        <f t="shared" si="22"/>
        <v>No</v>
      </c>
      <c r="O731">
        <f>COUNTIF(C:C,"&lt;0")</f>
        <v>0</v>
      </c>
      <c r="P731" t="e">
        <f>SUMIF(#REF!,"&gt;"&amp;AVERAGE(#REF!))</f>
        <v>#REF!</v>
      </c>
      <c r="Q731">
        <f t="shared" si="23"/>
        <v>27.565026697177728</v>
      </c>
      <c r="R731" t="str">
        <f>CONCATENATE("ID-",A731,"-",E731)</f>
        <v>ID-16708-</v>
      </c>
      <c r="S731">
        <f>INDEX(B:B,MATCH(A731,A:A,0))</f>
        <v>0</v>
      </c>
      <c r="T731" t="str">
        <f>IF(OR(B731&gt;0,C731&gt;0),"Acceptable","Check")</f>
        <v>Acceptable</v>
      </c>
      <c r="U731">
        <f>COUNTIF(D:D, "Military - U.S. Army")</f>
        <v>23</v>
      </c>
      <c r="V731">
        <f>AVERAGEIF(C:C,"Fort Myer, Virginia", I:I)</f>
        <v>2</v>
      </c>
      <c r="W731">
        <v>1</v>
      </c>
      <c r="X731" t="str">
        <f>IFERROR(VLOOKUP("FlightNumber", A:D, 4, FALSE), "Flight Not Found")</f>
        <v>Flight Not Found</v>
      </c>
      <c r="Y731" t="str" cm="1">
        <f t="array" ref="Y731">IF(AND(B:B &gt; TIME(6, 0, 0), B:B &lt;= TIME(18, 0, 0)), "Day", "Night")</f>
        <v>Night</v>
      </c>
      <c r="Z731">
        <f>COUNTIFS(D:D, "Military - U.S. Army", C:C, "Fort Myer, Virginia")</f>
        <v>1</v>
      </c>
    </row>
    <row r="732" spans="1:26" x14ac:dyDescent="0.2">
      <c r="A732">
        <v>16715</v>
      </c>
      <c r="B732" t="s">
        <v>3066</v>
      </c>
      <c r="C732" t="s">
        <v>3067</v>
      </c>
      <c r="D732" t="s">
        <v>3068</v>
      </c>
      <c r="E732" t="s">
        <v>3069</v>
      </c>
      <c r="F732" t="s">
        <v>2313</v>
      </c>
      <c r="G732" t="s">
        <v>3070</v>
      </c>
      <c r="H732" t="s">
        <v>3071</v>
      </c>
      <c r="I732">
        <v>15</v>
      </c>
      <c r="J732">
        <v>2</v>
      </c>
      <c r="K732">
        <v>0</v>
      </c>
      <c r="L732" t="s">
        <v>3072</v>
      </c>
      <c r="M732">
        <f>SUM(B732,C732)</f>
        <v>0</v>
      </c>
      <c r="N732" t="str">
        <f t="shared" si="22"/>
        <v>No</v>
      </c>
      <c r="O732">
        <f>COUNTIF(C:C,"&lt;0")</f>
        <v>0</v>
      </c>
      <c r="P732" t="e">
        <f>SUMIF(#REF!,"&gt;"&amp;AVERAGE(#REF!))</f>
        <v>#REF!</v>
      </c>
      <c r="Q732">
        <f t="shared" si="23"/>
        <v>27.565026697177728</v>
      </c>
      <c r="R732" t="str">
        <f>CONCATENATE("ID-",A732,"-",E732)</f>
        <v>ID-16715-Miami - Jacksonville</v>
      </c>
      <c r="S732" t="str">
        <f>INDEX(B:B,MATCH(A732,A:A,0))</f>
        <v>01:05</v>
      </c>
      <c r="T732" t="str">
        <f>IF(OR(B732&gt;0,C732&gt;0),"Acceptable","Check")</f>
        <v>Acceptable</v>
      </c>
      <c r="U732">
        <f>COUNTIF(D:D, "Military - U.S. Army")</f>
        <v>23</v>
      </c>
      <c r="V732">
        <f>AVERAGEIF(C:C,"Fort Myer, Virginia", I:I)</f>
        <v>2</v>
      </c>
      <c r="W732">
        <v>1</v>
      </c>
      <c r="X732" t="str">
        <f>IFERROR(VLOOKUP("FlightNumber", A:D, 4, FALSE), "Flight Not Found")</f>
        <v>Flight Not Found</v>
      </c>
      <c r="Y732" t="str" cm="1">
        <f t="array" ref="Y732">IF(AND(B:B &gt; TIME(6, 0, 0), B:B &lt;= TIME(18, 0, 0)), "Day", "Night")</f>
        <v>Night</v>
      </c>
      <c r="Z732">
        <f>COUNTIFS(D:D, "Military - U.S. Army", C:C, "Fort Myer, Virginia")</f>
        <v>1</v>
      </c>
    </row>
    <row r="733" spans="1:26" x14ac:dyDescent="0.2">
      <c r="A733">
        <v>16715</v>
      </c>
      <c r="B733" t="s">
        <v>3073</v>
      </c>
      <c r="C733" t="s">
        <v>3074</v>
      </c>
      <c r="D733" t="s">
        <v>2326</v>
      </c>
      <c r="E733" t="s">
        <v>3075</v>
      </c>
      <c r="F733" t="s">
        <v>3076</v>
      </c>
      <c r="I733">
        <v>23</v>
      </c>
      <c r="J733">
        <v>23</v>
      </c>
      <c r="K733">
        <v>0</v>
      </c>
      <c r="L733" t="s">
        <v>3077</v>
      </c>
      <c r="M733">
        <f>SUM(B733,C733)</f>
        <v>0</v>
      </c>
      <c r="N733" t="str">
        <f t="shared" si="22"/>
        <v>No</v>
      </c>
      <c r="O733">
        <f>COUNTIF(C:C,"&lt;0")</f>
        <v>0</v>
      </c>
      <c r="P733" t="e">
        <f>SUMIF(#REF!,"&gt;"&amp;AVERAGE(#REF!))</f>
        <v>#REF!</v>
      </c>
      <c r="Q733">
        <f t="shared" si="23"/>
        <v>27.565026697177728</v>
      </c>
      <c r="R733" t="str">
        <f>CONCATENATE("ID-",A733,"-",E733)</f>
        <v>ID-16715-England - Prague</v>
      </c>
      <c r="S733" t="str">
        <f>INDEX(B:B,MATCH(A733,A:A,0))</f>
        <v>01:05</v>
      </c>
      <c r="T733" t="str">
        <f>IF(OR(B733&gt;0,C733&gt;0),"Acceptable","Check")</f>
        <v>Acceptable</v>
      </c>
      <c r="U733">
        <f>COUNTIF(D:D, "Military - U.S. Army")</f>
        <v>23</v>
      </c>
      <c r="V733">
        <f>AVERAGEIF(C:C,"Fort Myer, Virginia", I:I)</f>
        <v>2</v>
      </c>
      <c r="W733">
        <v>6</v>
      </c>
      <c r="X733" t="str">
        <f>IFERROR(VLOOKUP("FlightNumber", A:D, 4, FALSE), "Flight Not Found")</f>
        <v>Flight Not Found</v>
      </c>
      <c r="Y733" t="str" cm="1">
        <f t="array" ref="Y733">IF(AND(B:B &gt; TIME(6, 0, 0), B:B &lt;= TIME(18, 0, 0)), "Day", "Night")</f>
        <v>Night</v>
      </c>
      <c r="Z733">
        <f>COUNTIFS(D:D, "Military - U.S. Army", C:C, "Fort Myer, Virginia")</f>
        <v>1</v>
      </c>
    </row>
    <row r="734" spans="1:26" x14ac:dyDescent="0.2">
      <c r="A734">
        <v>16717</v>
      </c>
      <c r="B734" t="s">
        <v>3078</v>
      </c>
      <c r="C734" t="s">
        <v>3079</v>
      </c>
      <c r="D734" t="s">
        <v>2331</v>
      </c>
      <c r="E734" t="s">
        <v>3080</v>
      </c>
      <c r="F734" t="s">
        <v>3081</v>
      </c>
      <c r="G734" t="s">
        <v>3082</v>
      </c>
      <c r="I734">
        <v>26</v>
      </c>
      <c r="J734">
        <v>26</v>
      </c>
      <c r="K734">
        <v>0</v>
      </c>
      <c r="L734" t="s">
        <v>3083</v>
      </c>
      <c r="M734">
        <f>SUM(B734,C734)</f>
        <v>0</v>
      </c>
      <c r="N734" t="str">
        <f t="shared" si="22"/>
        <v>No</v>
      </c>
      <c r="O734">
        <f>COUNTIF(C:C,"&lt;0")</f>
        <v>0</v>
      </c>
      <c r="P734" t="e">
        <f>SUMIF(#REF!,"&gt;"&amp;AVERAGE(#REF!))</f>
        <v>#REF!</v>
      </c>
      <c r="Q734">
        <f t="shared" si="23"/>
        <v>27.565026697177728</v>
      </c>
      <c r="R734" t="str">
        <f>CONCATENATE("ID-",A734,"-",E734)</f>
        <v>ID-16717-London - Cairo</v>
      </c>
      <c r="S734" t="str">
        <f>INDEX(B:B,MATCH(A734,A:A,0))</f>
        <v>00:30</v>
      </c>
      <c r="T734" t="str">
        <f>IF(OR(B734&gt;0,C734&gt;0),"Acceptable","Check")</f>
        <v>Acceptable</v>
      </c>
      <c r="U734">
        <f>COUNTIF(D:D, "Military - U.S. Army")</f>
        <v>23</v>
      </c>
      <c r="V734">
        <f>AVERAGEIF(C:C,"Fort Myer, Virginia", I:I)</f>
        <v>2</v>
      </c>
      <c r="W734">
        <v>1</v>
      </c>
      <c r="X734" t="str">
        <f>IFERROR(VLOOKUP("FlightNumber", A:D, 4, FALSE), "Flight Not Found")</f>
        <v>Flight Not Found</v>
      </c>
      <c r="Y734" t="str" cm="1">
        <f t="array" ref="Y734">IF(AND(B:B &gt; TIME(6, 0, 0), B:B &lt;= TIME(18, 0, 0)), "Day", "Night")</f>
        <v>Night</v>
      </c>
      <c r="Z734">
        <f>COUNTIFS(D:D, "Military - U.S. Army", C:C, "Fort Myer, Virginia")</f>
        <v>1</v>
      </c>
    </row>
    <row r="735" spans="1:26" x14ac:dyDescent="0.2">
      <c r="A735">
        <v>16723</v>
      </c>
      <c r="B735" t="s">
        <v>3084</v>
      </c>
      <c r="C735" t="s">
        <v>3085</v>
      </c>
      <c r="D735" t="s">
        <v>2326</v>
      </c>
      <c r="E735" t="s">
        <v>3086</v>
      </c>
      <c r="F735" t="s">
        <v>3087</v>
      </c>
      <c r="G735" t="s">
        <v>3088</v>
      </c>
      <c r="I735">
        <v>31</v>
      </c>
      <c r="J735">
        <v>31</v>
      </c>
      <c r="K735">
        <v>0</v>
      </c>
      <c r="L735" t="s">
        <v>3089</v>
      </c>
      <c r="M735">
        <f>SUM(B735,C735)</f>
        <v>0</v>
      </c>
      <c r="N735" t="str">
        <f t="shared" si="22"/>
        <v>No</v>
      </c>
      <c r="O735">
        <f>COUNTIF(C:C,"&lt;0")</f>
        <v>0</v>
      </c>
      <c r="P735" t="e">
        <f>SUMIF(#REF!,"&gt;"&amp;AVERAGE(#REF!))</f>
        <v>#REF!</v>
      </c>
      <c r="Q735">
        <f t="shared" si="23"/>
        <v>27.565026697177728</v>
      </c>
      <c r="R735" t="str">
        <f>CONCATENATE("ID-",A735,"-",E735)</f>
        <v>ID-16723-Belgium - India</v>
      </c>
      <c r="S735" t="str">
        <f>INDEX(B:B,MATCH(A735,A:A,0))</f>
        <v>20:45</v>
      </c>
      <c r="T735" t="str">
        <f>IF(OR(B735&gt;0,C735&gt;0),"Acceptable","Check")</f>
        <v>Acceptable</v>
      </c>
      <c r="U735">
        <f>COUNTIF(D:D, "Military - U.S. Army")</f>
        <v>23</v>
      </c>
      <c r="V735">
        <f>AVERAGEIF(C:C,"Fort Myer, Virginia", I:I)</f>
        <v>2</v>
      </c>
      <c r="W735">
        <v>2</v>
      </c>
      <c r="X735" t="str">
        <f>IFERROR(VLOOKUP("FlightNumber", A:D, 4, FALSE), "Flight Not Found")</f>
        <v>Flight Not Found</v>
      </c>
      <c r="Y735" t="str" cm="1">
        <f t="array" ref="Y735">IF(AND(B:B &gt; TIME(6, 0, 0), B:B &lt;= TIME(18, 0, 0)), "Day", "Night")</f>
        <v>Night</v>
      </c>
      <c r="Z735">
        <f>COUNTIFS(D:D, "Military - U.S. Army", C:C, "Fort Myer, Virginia")</f>
        <v>1</v>
      </c>
    </row>
    <row r="736" spans="1:26" x14ac:dyDescent="0.2">
      <c r="A736">
        <v>16726</v>
      </c>
      <c r="B736" t="s">
        <v>3090</v>
      </c>
      <c r="C736" t="s">
        <v>3091</v>
      </c>
      <c r="D736" t="s">
        <v>2438</v>
      </c>
      <c r="E736" t="s">
        <v>3092</v>
      </c>
      <c r="F736" t="s">
        <v>3093</v>
      </c>
      <c r="G736" t="s">
        <v>3094</v>
      </c>
      <c r="H736" t="s">
        <v>3095</v>
      </c>
      <c r="I736">
        <v>59</v>
      </c>
      <c r="J736">
        <v>59</v>
      </c>
      <c r="K736">
        <v>0</v>
      </c>
      <c r="L736" t="s">
        <v>3096</v>
      </c>
      <c r="M736">
        <f>SUM(B736,C736)</f>
        <v>0</v>
      </c>
      <c r="N736" t="str">
        <f t="shared" si="22"/>
        <v>No</v>
      </c>
      <c r="O736">
        <f>COUNTIF(C:C,"&lt;0")</f>
        <v>0</v>
      </c>
      <c r="P736" t="e">
        <f>SUMIF(#REF!,"&gt;"&amp;AVERAGE(#REF!))</f>
        <v>#REF!</v>
      </c>
      <c r="Q736">
        <f t="shared" si="23"/>
        <v>27.565026697177728</v>
      </c>
      <c r="R736" t="str">
        <f>CONCATENATE("ID-",A736,"-",E736)</f>
        <v>ID-16726-Hankou - Peking</v>
      </c>
      <c r="S736" t="str">
        <f>INDEX(B:B,MATCH(A736,A:A,0))</f>
        <v>11:30</v>
      </c>
      <c r="T736" t="str">
        <f>IF(OR(B736&gt;0,C736&gt;0),"Acceptable","Check")</f>
        <v>Acceptable</v>
      </c>
      <c r="U736">
        <f>COUNTIF(D:D, "Military - U.S. Army")</f>
        <v>23</v>
      </c>
      <c r="V736">
        <f>AVERAGEIF(C:C,"Fort Myer, Virginia", I:I)</f>
        <v>2</v>
      </c>
      <c r="W736">
        <v>1</v>
      </c>
      <c r="X736" t="str">
        <f>IFERROR(VLOOKUP("FlightNumber", A:D, 4, FALSE), "Flight Not Found")</f>
        <v>Flight Not Found</v>
      </c>
      <c r="Y736" t="str" cm="1">
        <f t="array" ref="Y736">IF(AND(B:B &gt; TIME(6, 0, 0), B:B &lt;= TIME(18, 0, 0)), "Day", "Night")</f>
        <v>Night</v>
      </c>
      <c r="Z736">
        <f>COUNTIFS(D:D, "Military - U.S. Army", C:C, "Fort Myer, Virginia")</f>
        <v>1</v>
      </c>
    </row>
    <row r="737" spans="1:26" x14ac:dyDescent="0.2">
      <c r="A737">
        <v>16730</v>
      </c>
      <c r="C737" t="s">
        <v>3097</v>
      </c>
      <c r="D737" t="s">
        <v>179</v>
      </c>
      <c r="E737" t="s">
        <v>3098</v>
      </c>
      <c r="F737" t="s">
        <v>3099</v>
      </c>
      <c r="G737" t="s">
        <v>3100</v>
      </c>
      <c r="H737" t="s">
        <v>3101</v>
      </c>
      <c r="I737">
        <v>25</v>
      </c>
      <c r="J737">
        <v>25</v>
      </c>
      <c r="K737">
        <v>0</v>
      </c>
      <c r="L737" t="s">
        <v>2929</v>
      </c>
      <c r="M737">
        <f>SUM(B737,C737)</f>
        <v>0</v>
      </c>
      <c r="N737" t="str">
        <f t="shared" si="22"/>
        <v>No</v>
      </c>
      <c r="O737">
        <f>COUNTIF(C:C,"&lt;0")</f>
        <v>0</v>
      </c>
      <c r="P737" t="e">
        <f>SUMIF(#REF!,"&gt;"&amp;AVERAGE(#REF!))</f>
        <v>#REF!</v>
      </c>
      <c r="Q737">
        <f t="shared" si="23"/>
        <v>27.565026697177728</v>
      </c>
      <c r="R737" t="str">
        <f>CONCATENATE("ID-",A737,"-",E737)</f>
        <v>ID-16730-Ambon, Indonesia - Darwin, Australia</v>
      </c>
      <c r="S737">
        <f>INDEX(B:B,MATCH(A737,A:A,0))</f>
        <v>0</v>
      </c>
      <c r="T737" t="str">
        <f>IF(OR(B737&gt;0,C737&gt;0),"Acceptable","Check")</f>
        <v>Acceptable</v>
      </c>
      <c r="U737">
        <f>COUNTIF(D:D, "Military - U.S. Army")</f>
        <v>23</v>
      </c>
      <c r="V737">
        <f>AVERAGEIF(C:C,"Fort Myer, Virginia", I:I)</f>
        <v>2</v>
      </c>
      <c r="W737">
        <v>1</v>
      </c>
      <c r="X737" t="str">
        <f>IFERROR(VLOOKUP("FlightNumber", A:D, 4, FALSE), "Flight Not Found")</f>
        <v>Flight Not Found</v>
      </c>
      <c r="Y737" t="str" cm="1">
        <f t="array" ref="Y737">IF(AND(B:B &gt; TIME(6, 0, 0), B:B &lt;= TIME(18, 0, 0)), "Day", "Night")</f>
        <v>Night</v>
      </c>
      <c r="Z737">
        <f>COUNTIFS(D:D, "Military - U.S. Army", C:C, "Fort Myer, Virginia")</f>
        <v>1</v>
      </c>
    </row>
    <row r="738" spans="1:26" x14ac:dyDescent="0.2">
      <c r="A738">
        <v>16730</v>
      </c>
      <c r="C738" t="s">
        <v>3102</v>
      </c>
      <c r="D738" t="s">
        <v>821</v>
      </c>
      <c r="E738" t="s">
        <v>3103</v>
      </c>
      <c r="F738" t="s">
        <v>2465</v>
      </c>
      <c r="I738">
        <v>31</v>
      </c>
      <c r="J738">
        <v>31</v>
      </c>
      <c r="K738">
        <v>0</v>
      </c>
      <c r="L738" t="s">
        <v>1317</v>
      </c>
      <c r="M738">
        <f>SUM(B738,C738)</f>
        <v>0</v>
      </c>
      <c r="N738" t="str">
        <f t="shared" si="22"/>
        <v>No</v>
      </c>
      <c r="O738">
        <f>COUNTIF(C:C,"&lt;0")</f>
        <v>0</v>
      </c>
      <c r="P738" t="e">
        <f>SUMIF(#REF!,"&gt;"&amp;AVERAGE(#REF!))</f>
        <v>#REF!</v>
      </c>
      <c r="Q738">
        <f t="shared" si="23"/>
        <v>27.565026697177728</v>
      </c>
      <c r="R738" t="str">
        <f>CONCATENATE("ID-",A738,"-",E738)</f>
        <v>ID-16730-Shanghai - Canton</v>
      </c>
      <c r="S738">
        <f>INDEX(B:B,MATCH(A738,A:A,0))</f>
        <v>0</v>
      </c>
      <c r="T738" t="str">
        <f>IF(OR(B738&gt;0,C738&gt;0),"Acceptable","Check")</f>
        <v>Acceptable</v>
      </c>
      <c r="U738">
        <f>COUNTIF(D:D, "Military - U.S. Army")</f>
        <v>23</v>
      </c>
      <c r="V738">
        <f>AVERAGEIF(C:C,"Fort Myer, Virginia", I:I)</f>
        <v>2</v>
      </c>
      <c r="W738">
        <v>1</v>
      </c>
      <c r="X738" t="str">
        <f>IFERROR(VLOOKUP("FlightNumber", A:D, 4, FALSE), "Flight Not Found")</f>
        <v>Flight Not Found</v>
      </c>
      <c r="Y738" t="str" cm="1">
        <f t="array" ref="Y738">IF(AND(B:B &gt; TIME(6, 0, 0), B:B &lt;= TIME(18, 0, 0)), "Day", "Night")</f>
        <v>Night</v>
      </c>
      <c r="Z738">
        <f>COUNTIFS(D:D, "Military - U.S. Army", C:C, "Fort Myer, Virginia")</f>
        <v>1</v>
      </c>
    </row>
    <row r="739" spans="1:26" x14ac:dyDescent="0.2">
      <c r="A739">
        <v>16733</v>
      </c>
      <c r="C739" t="s">
        <v>3104</v>
      </c>
      <c r="D739" t="s">
        <v>2331</v>
      </c>
      <c r="F739" t="s">
        <v>3099</v>
      </c>
      <c r="G739" t="s">
        <v>3105</v>
      </c>
      <c r="H739" t="s">
        <v>3106</v>
      </c>
      <c r="I739">
        <v>14</v>
      </c>
      <c r="J739">
        <v>14</v>
      </c>
      <c r="K739">
        <v>0</v>
      </c>
      <c r="L739" t="s">
        <v>3107</v>
      </c>
      <c r="M739">
        <f>SUM(B739,C739)</f>
        <v>0</v>
      </c>
      <c r="N739" t="str">
        <f t="shared" si="22"/>
        <v>No</v>
      </c>
      <c r="O739">
        <f>COUNTIF(C:C,"&lt;0")</f>
        <v>0</v>
      </c>
      <c r="P739" t="e">
        <f>SUMIF(#REF!,"&gt;"&amp;AVERAGE(#REF!))</f>
        <v>#REF!</v>
      </c>
      <c r="Q739">
        <f t="shared" si="23"/>
        <v>27.565026697177728</v>
      </c>
      <c r="R739" t="str">
        <f>CONCATENATE("ID-",A739,"-",E739)</f>
        <v>ID-16733-</v>
      </c>
      <c r="S739">
        <f>INDEX(B:B,MATCH(A739,A:A,0))</f>
        <v>0</v>
      </c>
      <c r="T739" t="str">
        <f>IF(OR(B739&gt;0,C739&gt;0),"Acceptable","Check")</f>
        <v>Acceptable</v>
      </c>
      <c r="U739">
        <f>COUNTIF(D:D, "Military - U.S. Army")</f>
        <v>23</v>
      </c>
      <c r="V739">
        <f>AVERAGEIF(C:C,"Fort Myer, Virginia", I:I)</f>
        <v>2</v>
      </c>
      <c r="W739">
        <v>1</v>
      </c>
      <c r="X739" t="str">
        <f>IFERROR(VLOOKUP("FlightNumber", A:D, 4, FALSE), "Flight Not Found")</f>
        <v>Flight Not Found</v>
      </c>
      <c r="Y739" t="str" cm="1">
        <f t="array" ref="Y739">IF(AND(B:B &gt; TIME(6, 0, 0), B:B &lt;= TIME(18, 0, 0)), "Day", "Night")</f>
        <v>Night</v>
      </c>
      <c r="Z739">
        <f>COUNTIFS(D:D, "Military - U.S. Army", C:C, "Fort Myer, Virginia")</f>
        <v>1</v>
      </c>
    </row>
    <row r="740" spans="1:26" x14ac:dyDescent="0.2">
      <c r="A740">
        <v>16734</v>
      </c>
      <c r="C740" t="s">
        <v>3108</v>
      </c>
      <c r="D740" t="s">
        <v>3109</v>
      </c>
      <c r="F740" t="s">
        <v>3110</v>
      </c>
      <c r="G740" t="s">
        <v>3111</v>
      </c>
      <c r="H740" t="s">
        <v>3112</v>
      </c>
      <c r="I740">
        <v>5</v>
      </c>
      <c r="J740">
        <v>5</v>
      </c>
      <c r="K740">
        <v>0</v>
      </c>
      <c r="L740" t="s">
        <v>1758</v>
      </c>
      <c r="M740">
        <f>SUM(B740,C740)</f>
        <v>0</v>
      </c>
      <c r="N740" t="str">
        <f t="shared" si="22"/>
        <v>No</v>
      </c>
      <c r="O740">
        <f>COUNTIF(C:C,"&lt;0")</f>
        <v>0</v>
      </c>
      <c r="P740" t="e">
        <f>SUMIF(#REF!,"&gt;"&amp;AVERAGE(#REF!))</f>
        <v>#REF!</v>
      </c>
      <c r="Q740">
        <f t="shared" si="23"/>
        <v>27.565026697177728</v>
      </c>
      <c r="R740" t="str">
        <f>CONCATENATE("ID-",A740,"-",E740)</f>
        <v>ID-16734-</v>
      </c>
      <c r="S740">
        <f>INDEX(B:B,MATCH(A740,A:A,0))</f>
        <v>0</v>
      </c>
      <c r="T740" t="str">
        <f>IF(OR(B740&gt;0,C740&gt;0),"Acceptable","Check")</f>
        <v>Acceptable</v>
      </c>
      <c r="U740">
        <f>COUNTIF(D:D, "Military - U.S. Army")</f>
        <v>23</v>
      </c>
      <c r="V740">
        <f>AVERAGEIF(C:C,"Fort Myer, Virginia", I:I)</f>
        <v>2</v>
      </c>
      <c r="W740">
        <v>1</v>
      </c>
      <c r="X740" t="str">
        <f>IFERROR(VLOOKUP("FlightNumber", A:D, 4, FALSE), "Flight Not Found")</f>
        <v>Flight Not Found</v>
      </c>
      <c r="Y740" t="str" cm="1">
        <f t="array" ref="Y740">IF(AND(B:B &gt; TIME(6, 0, 0), B:B &lt;= TIME(18, 0, 0)), "Day", "Night")</f>
        <v>Night</v>
      </c>
      <c r="Z740">
        <f>COUNTIFS(D:D, "Military - U.S. Army", C:C, "Fort Myer, Virginia")</f>
        <v>1</v>
      </c>
    </row>
    <row r="741" spans="1:26" x14ac:dyDescent="0.2">
      <c r="A741">
        <v>16740</v>
      </c>
      <c r="B741" t="s">
        <v>3113</v>
      </c>
      <c r="C741" t="s">
        <v>3114</v>
      </c>
      <c r="D741" t="s">
        <v>2438</v>
      </c>
      <c r="F741" t="s">
        <v>3115</v>
      </c>
      <c r="G741" t="s">
        <v>3116</v>
      </c>
      <c r="H741" t="s">
        <v>3117</v>
      </c>
      <c r="I741">
        <v>50</v>
      </c>
      <c r="J741">
        <v>45</v>
      </c>
      <c r="K741">
        <v>0</v>
      </c>
      <c r="L741" t="s">
        <v>3118</v>
      </c>
      <c r="M741">
        <f>SUM(B741,C741)</f>
        <v>0</v>
      </c>
      <c r="N741" t="str">
        <f t="shared" si="22"/>
        <v>No</v>
      </c>
      <c r="O741">
        <f>COUNTIF(C:C,"&lt;0")</f>
        <v>0</v>
      </c>
      <c r="P741" t="e">
        <f>SUMIF(#REF!,"&gt;"&amp;AVERAGE(#REF!))</f>
        <v>#REF!</v>
      </c>
      <c r="Q741">
        <f t="shared" si="23"/>
        <v>27.565026697177728</v>
      </c>
      <c r="R741" t="str">
        <f>CONCATENATE("ID-",A741,"-",E741)</f>
        <v>ID-16740-</v>
      </c>
      <c r="S741" t="str">
        <f>INDEX(B:B,MATCH(A741,A:A,0))</f>
        <v>19:15</v>
      </c>
      <c r="T741" t="str">
        <f>IF(OR(B741&gt;0,C741&gt;0),"Acceptable","Check")</f>
        <v>Acceptable</v>
      </c>
      <c r="U741">
        <f>COUNTIF(D:D, "Military - U.S. Army")</f>
        <v>23</v>
      </c>
      <c r="V741">
        <f>AVERAGEIF(C:C,"Fort Myer, Virginia", I:I)</f>
        <v>2</v>
      </c>
      <c r="W741">
        <v>1</v>
      </c>
      <c r="X741" t="str">
        <f>IFERROR(VLOOKUP("FlightNumber", A:D, 4, FALSE), "Flight Not Found")</f>
        <v>Flight Not Found</v>
      </c>
      <c r="Y741" t="str" cm="1">
        <f t="array" ref="Y741">IF(AND(B:B &gt; TIME(6, 0, 0), B:B &lt;= TIME(18, 0, 0)), "Day", "Night")</f>
        <v>Night</v>
      </c>
      <c r="Z741">
        <f>COUNTIFS(D:D, "Military - U.S. Army", C:C, "Fort Myer, Virginia")</f>
        <v>1</v>
      </c>
    </row>
    <row r="742" spans="1:26" x14ac:dyDescent="0.2">
      <c r="A742">
        <v>16742</v>
      </c>
      <c r="B742" t="s">
        <v>3119</v>
      </c>
      <c r="C742" t="s">
        <v>3120</v>
      </c>
      <c r="D742" t="s">
        <v>2438</v>
      </c>
      <c r="F742" t="s">
        <v>2750</v>
      </c>
      <c r="G742" t="s">
        <v>3121</v>
      </c>
      <c r="H742" t="s">
        <v>3122</v>
      </c>
      <c r="I742">
        <v>30</v>
      </c>
      <c r="J742">
        <v>26</v>
      </c>
      <c r="K742">
        <v>0</v>
      </c>
      <c r="L742" t="s">
        <v>3123</v>
      </c>
      <c r="M742">
        <f>SUM(B742,C742)</f>
        <v>0</v>
      </c>
      <c r="N742" t="str">
        <f t="shared" si="22"/>
        <v>No</v>
      </c>
      <c r="O742">
        <f>COUNTIF(C:C,"&lt;0")</f>
        <v>0</v>
      </c>
      <c r="P742" t="e">
        <f>SUMIF(#REF!,"&gt;"&amp;AVERAGE(#REF!))</f>
        <v>#REF!</v>
      </c>
      <c r="Q742">
        <f t="shared" si="23"/>
        <v>27.565026697177728</v>
      </c>
      <c r="R742" t="str">
        <f>CONCATENATE("ID-",A742,"-",E742)</f>
        <v>ID-16742-</v>
      </c>
      <c r="S742" t="str">
        <f>INDEX(B:B,MATCH(A742,A:A,0))</f>
        <v>15:30</v>
      </c>
      <c r="T742" t="str">
        <f>IF(OR(B742&gt;0,C742&gt;0),"Acceptable","Check")</f>
        <v>Acceptable</v>
      </c>
      <c r="U742">
        <f>COUNTIF(D:D, "Military - U.S. Army")</f>
        <v>23</v>
      </c>
      <c r="V742">
        <f>AVERAGEIF(C:C,"Fort Myer, Virginia", I:I)</f>
        <v>2</v>
      </c>
      <c r="W742">
        <v>1</v>
      </c>
      <c r="X742" t="str">
        <f>IFERROR(VLOOKUP("FlightNumber", A:D, 4, FALSE), "Flight Not Found")</f>
        <v>Flight Not Found</v>
      </c>
      <c r="Y742" t="str" cm="1">
        <f t="array" ref="Y742">IF(AND(B:B &gt; TIME(6, 0, 0), B:B &lt;= TIME(18, 0, 0)), "Day", "Night")</f>
        <v>Night</v>
      </c>
      <c r="Z742">
        <f>COUNTIFS(D:D, "Military - U.S. Army", C:C, "Fort Myer, Virginia")</f>
        <v>1</v>
      </c>
    </row>
    <row r="743" spans="1:26" x14ac:dyDescent="0.2">
      <c r="A743">
        <v>16744</v>
      </c>
      <c r="B743" t="s">
        <v>991</v>
      </c>
      <c r="C743" t="s">
        <v>3124</v>
      </c>
      <c r="D743" t="s">
        <v>2438</v>
      </c>
      <c r="E743" t="s">
        <v>3125</v>
      </c>
      <c r="F743" t="s">
        <v>3126</v>
      </c>
      <c r="G743" t="s">
        <v>3127</v>
      </c>
      <c r="I743">
        <v>44</v>
      </c>
      <c r="J743">
        <v>44</v>
      </c>
      <c r="K743">
        <v>0</v>
      </c>
      <c r="L743" t="s">
        <v>3128</v>
      </c>
      <c r="M743">
        <f>SUM(B743,C743)</f>
        <v>0</v>
      </c>
      <c r="N743" t="str">
        <f t="shared" si="22"/>
        <v>No</v>
      </c>
      <c r="O743">
        <f>COUNTIF(C:C,"&lt;0")</f>
        <v>0</v>
      </c>
      <c r="P743" t="e">
        <f>SUMIF(#REF!,"&gt;"&amp;AVERAGE(#REF!))</f>
        <v>#REF!</v>
      </c>
      <c r="Q743">
        <f t="shared" si="23"/>
        <v>27.565026697177728</v>
      </c>
      <c r="R743" t="str">
        <f>CONCATENATE("ID-",A743,"-",E743)</f>
        <v>ID-16744-Chabua - Karachi</v>
      </c>
      <c r="S743" t="str">
        <f>INDEX(B:B,MATCH(A743,A:A,0))</f>
        <v>02:00</v>
      </c>
      <c r="T743" t="str">
        <f>IF(OR(B743&gt;0,C743&gt;0),"Acceptable","Check")</f>
        <v>Acceptable</v>
      </c>
      <c r="U743">
        <f>COUNTIF(D:D, "Military - U.S. Army")</f>
        <v>23</v>
      </c>
      <c r="V743">
        <f>AVERAGEIF(C:C,"Fort Myer, Virginia", I:I)</f>
        <v>2</v>
      </c>
      <c r="W743">
        <v>1</v>
      </c>
      <c r="X743" t="str">
        <f>IFERROR(VLOOKUP("FlightNumber", A:D, 4, FALSE), "Flight Not Found")</f>
        <v>Flight Not Found</v>
      </c>
      <c r="Y743" t="str" cm="1">
        <f t="array" ref="Y743">IF(AND(B:B &gt; TIME(6, 0, 0), B:B &lt;= TIME(18, 0, 0)), "Day", "Night")</f>
        <v>Night</v>
      </c>
      <c r="Z743">
        <f>COUNTIFS(D:D, "Military - U.S. Army", C:C, "Fort Myer, Virginia")</f>
        <v>1</v>
      </c>
    </row>
    <row r="744" spans="1:26" x14ac:dyDescent="0.2">
      <c r="A744">
        <v>16749</v>
      </c>
      <c r="B744" t="s">
        <v>911</v>
      </c>
      <c r="C744" t="s">
        <v>3129</v>
      </c>
      <c r="D744" t="s">
        <v>1869</v>
      </c>
      <c r="F744" t="s">
        <v>3130</v>
      </c>
      <c r="G744" t="s">
        <v>3131</v>
      </c>
      <c r="I744">
        <v>27</v>
      </c>
      <c r="J744">
        <v>22</v>
      </c>
      <c r="K744">
        <v>0</v>
      </c>
      <c r="L744" t="s">
        <v>3132</v>
      </c>
      <c r="M744">
        <f>SUM(B744,C744)</f>
        <v>0</v>
      </c>
      <c r="N744" t="str">
        <f t="shared" si="22"/>
        <v>No</v>
      </c>
      <c r="O744">
        <f>COUNTIF(C:C,"&lt;0")</f>
        <v>0</v>
      </c>
      <c r="P744" t="e">
        <f>SUMIF(#REF!,"&gt;"&amp;AVERAGE(#REF!))</f>
        <v>#REF!</v>
      </c>
      <c r="Q744">
        <f t="shared" si="23"/>
        <v>27.565026697177728</v>
      </c>
      <c r="R744" t="str">
        <f>CONCATENATE("ID-",A744,"-",E744)</f>
        <v>ID-16749-</v>
      </c>
      <c r="S744" t="str">
        <f>INDEX(B:B,MATCH(A744,A:A,0))</f>
        <v>20:00</v>
      </c>
      <c r="T744" t="str">
        <f>IF(OR(B744&gt;0,C744&gt;0),"Acceptable","Check")</f>
        <v>Acceptable</v>
      </c>
      <c r="U744">
        <f>COUNTIF(D:D, "Military - U.S. Army")</f>
        <v>23</v>
      </c>
      <c r="V744">
        <f>AVERAGEIF(C:C,"Fort Myer, Virginia", I:I)</f>
        <v>2</v>
      </c>
      <c r="W744">
        <v>14</v>
      </c>
      <c r="X744" t="str">
        <f>IFERROR(VLOOKUP("FlightNumber", A:D, 4, FALSE), "Flight Not Found")</f>
        <v>Flight Not Found</v>
      </c>
      <c r="Y744" t="str" cm="1">
        <f t="array" ref="Y744">IF(AND(B:B &gt; TIME(6, 0, 0), B:B &lt;= TIME(18, 0, 0)), "Day", "Night")</f>
        <v>Night</v>
      </c>
      <c r="Z744">
        <f>COUNTIFS(D:D, "Military - U.S. Army", C:C, "Fort Myer, Virginia")</f>
        <v>1</v>
      </c>
    </row>
    <row r="745" spans="1:26" x14ac:dyDescent="0.2">
      <c r="A745">
        <v>16750</v>
      </c>
      <c r="B745" t="s">
        <v>911</v>
      </c>
      <c r="C745" t="s">
        <v>3133</v>
      </c>
      <c r="D745" t="s">
        <v>2438</v>
      </c>
      <c r="E745" t="s">
        <v>3134</v>
      </c>
      <c r="F745" t="s">
        <v>2575</v>
      </c>
      <c r="G745" t="s">
        <v>3135</v>
      </c>
      <c r="H745" t="s">
        <v>3136</v>
      </c>
      <c r="I745">
        <v>24</v>
      </c>
      <c r="J745">
        <v>24</v>
      </c>
      <c r="K745">
        <v>0</v>
      </c>
      <c r="L745" t="s">
        <v>3137</v>
      </c>
      <c r="M745">
        <f>SUM(B745,C745)</f>
        <v>0</v>
      </c>
      <c r="N745" t="str">
        <f t="shared" si="22"/>
        <v>No</v>
      </c>
      <c r="O745">
        <f>COUNTIF(C:C,"&lt;0")</f>
        <v>0</v>
      </c>
      <c r="P745" t="e">
        <f>SUMIF(#REF!,"&gt;"&amp;AVERAGE(#REF!))</f>
        <v>#REF!</v>
      </c>
      <c r="Q745">
        <f t="shared" si="23"/>
        <v>27.565026697177728</v>
      </c>
      <c r="R745" t="str">
        <f>CONCATENATE("ID-",A745,"-",E745)</f>
        <v>ID-16750-Athens - Naples</v>
      </c>
      <c r="S745" t="str">
        <f>INDEX(B:B,MATCH(A745,A:A,0))</f>
        <v>20:00</v>
      </c>
      <c r="T745" t="str">
        <f>IF(OR(B745&gt;0,C745&gt;0),"Acceptable","Check")</f>
        <v>Acceptable</v>
      </c>
      <c r="U745">
        <f>COUNTIF(D:D, "Military - U.S. Army")</f>
        <v>23</v>
      </c>
      <c r="V745">
        <f>AVERAGEIF(C:C,"Fort Myer, Virginia", I:I)</f>
        <v>2</v>
      </c>
      <c r="W745">
        <v>1</v>
      </c>
      <c r="X745" t="str">
        <f>IFERROR(VLOOKUP("FlightNumber", A:D, 4, FALSE), "Flight Not Found")</f>
        <v>Flight Not Found</v>
      </c>
      <c r="Y745" t="str" cm="1">
        <f t="array" ref="Y745">IF(AND(B:B &gt; TIME(6, 0, 0), B:B &lt;= TIME(18, 0, 0)), "Day", "Night")</f>
        <v>Night</v>
      </c>
      <c r="Z745">
        <f>COUNTIFS(D:D, "Military - U.S. Army", C:C, "Fort Myer, Virginia")</f>
        <v>1</v>
      </c>
    </row>
    <row r="746" spans="1:26" x14ac:dyDescent="0.2">
      <c r="A746">
        <v>16752</v>
      </c>
      <c r="B746" t="s">
        <v>2141</v>
      </c>
      <c r="C746" t="s">
        <v>3138</v>
      </c>
      <c r="D746" t="s">
        <v>2438</v>
      </c>
      <c r="E746" t="s">
        <v>3139</v>
      </c>
      <c r="F746" t="s">
        <v>3140</v>
      </c>
      <c r="G746" t="s">
        <v>3141</v>
      </c>
      <c r="I746">
        <v>20</v>
      </c>
      <c r="J746">
        <v>20</v>
      </c>
      <c r="K746">
        <v>0</v>
      </c>
      <c r="L746" t="s">
        <v>3142</v>
      </c>
      <c r="M746">
        <f>SUM(B746,C746)</f>
        <v>0</v>
      </c>
      <c r="N746" t="str">
        <f t="shared" si="22"/>
        <v>No</v>
      </c>
      <c r="O746">
        <f>COUNTIF(C:C,"&lt;0")</f>
        <v>0</v>
      </c>
      <c r="P746" t="e">
        <f>SUMIF(#REF!,"&gt;"&amp;AVERAGE(#REF!))</f>
        <v>#REF!</v>
      </c>
      <c r="Q746">
        <f t="shared" si="23"/>
        <v>27.565026697177728</v>
      </c>
      <c r="R746" t="str">
        <f>CONCATENATE("ID-",A746,"-",E746)</f>
        <v>ID-16752-France - Athens</v>
      </c>
      <c r="S746" t="str">
        <f>INDEX(B:B,MATCH(A746,A:A,0))</f>
        <v>12:00</v>
      </c>
      <c r="T746" t="str">
        <f>IF(OR(B746&gt;0,C746&gt;0),"Acceptable","Check")</f>
        <v>Acceptable</v>
      </c>
      <c r="U746">
        <f>COUNTIF(D:D, "Military - U.S. Army")</f>
        <v>23</v>
      </c>
      <c r="V746">
        <f>AVERAGEIF(C:C,"Fort Myer, Virginia", I:I)</f>
        <v>2</v>
      </c>
      <c r="W746">
        <v>1</v>
      </c>
      <c r="X746" t="str">
        <f>IFERROR(VLOOKUP("FlightNumber", A:D, 4, FALSE), "Flight Not Found")</f>
        <v>Flight Not Found</v>
      </c>
      <c r="Y746" t="str" cm="1">
        <f t="array" ref="Y746">IF(AND(B:B &gt; TIME(6, 0, 0), B:B &lt;= TIME(18, 0, 0)), "Day", "Night")</f>
        <v>Night</v>
      </c>
      <c r="Z746">
        <f>COUNTIFS(D:D, "Military - U.S. Army", C:C, "Fort Myer, Virginia")</f>
        <v>1</v>
      </c>
    </row>
    <row r="747" spans="1:26" x14ac:dyDescent="0.2">
      <c r="A747">
        <v>16752</v>
      </c>
      <c r="B747" t="s">
        <v>61</v>
      </c>
      <c r="C747" t="s">
        <v>3143</v>
      </c>
      <c r="D747" t="s">
        <v>2326</v>
      </c>
      <c r="F747" t="s">
        <v>3144</v>
      </c>
      <c r="G747" t="s">
        <v>3145</v>
      </c>
      <c r="I747">
        <v>29</v>
      </c>
      <c r="J747">
        <v>29</v>
      </c>
      <c r="K747">
        <v>0</v>
      </c>
      <c r="L747" t="s">
        <v>3146</v>
      </c>
      <c r="M747">
        <f>SUM(B747,C747)</f>
        <v>0</v>
      </c>
      <c r="N747" t="str">
        <f t="shared" si="22"/>
        <v>No</v>
      </c>
      <c r="O747">
        <f>COUNTIF(C:C,"&lt;0")</f>
        <v>0</v>
      </c>
      <c r="P747" t="e">
        <f>SUMIF(#REF!,"&gt;"&amp;AVERAGE(#REF!))</f>
        <v>#REF!</v>
      </c>
      <c r="Q747">
        <f t="shared" si="23"/>
        <v>27.565026697177728</v>
      </c>
      <c r="R747" t="str">
        <f>CONCATENATE("ID-",A747,"-",E747)</f>
        <v>ID-16752-</v>
      </c>
      <c r="S747" t="str">
        <f>INDEX(B:B,MATCH(A747,A:A,0))</f>
        <v>12:00</v>
      </c>
      <c r="T747" t="str">
        <f>IF(OR(B747&gt;0,C747&gt;0),"Acceptable","Check")</f>
        <v>Acceptable</v>
      </c>
      <c r="U747">
        <f>COUNTIF(D:D, "Military - U.S. Army")</f>
        <v>23</v>
      </c>
      <c r="V747">
        <f>AVERAGEIF(C:C,"Fort Myer, Virginia", I:I)</f>
        <v>2</v>
      </c>
      <c r="W747">
        <v>1</v>
      </c>
      <c r="X747" t="str">
        <f>IFERROR(VLOOKUP("FlightNumber", A:D, 4, FALSE), "Flight Not Found")</f>
        <v>Flight Not Found</v>
      </c>
      <c r="Y747" t="str" cm="1">
        <f t="array" ref="Y747">IF(AND(B:B &gt; TIME(6, 0, 0), B:B &lt;= TIME(18, 0, 0)), "Day", "Night")</f>
        <v>Night</v>
      </c>
      <c r="Z747">
        <f>COUNTIFS(D:D, "Military - U.S. Army", C:C, "Fort Myer, Virginia")</f>
        <v>1</v>
      </c>
    </row>
    <row r="748" spans="1:26" x14ac:dyDescent="0.2">
      <c r="A748">
        <v>16752</v>
      </c>
      <c r="C748" t="s">
        <v>3147</v>
      </c>
      <c r="D748" t="s">
        <v>22</v>
      </c>
      <c r="E748" t="s">
        <v>3148</v>
      </c>
      <c r="F748" t="s">
        <v>3149</v>
      </c>
      <c r="I748">
        <v>44</v>
      </c>
      <c r="J748">
        <v>44</v>
      </c>
      <c r="K748">
        <v>0</v>
      </c>
      <c r="L748" t="s">
        <v>3150</v>
      </c>
      <c r="M748">
        <f>SUM(B748,C748)</f>
        <v>0</v>
      </c>
      <c r="N748" t="str">
        <f t="shared" si="22"/>
        <v>No</v>
      </c>
      <c r="O748">
        <f>COUNTIF(C:C,"&lt;0")</f>
        <v>0</v>
      </c>
      <c r="P748" t="e">
        <f>SUMIF(#REF!,"&gt;"&amp;AVERAGE(#REF!))</f>
        <v>#REF!</v>
      </c>
      <c r="Q748">
        <f t="shared" si="23"/>
        <v>27.565026697177728</v>
      </c>
      <c r="R748" t="str">
        <f>CONCATENATE("ID-",A748,"-",E748)</f>
        <v>ID-16752-Chabau, India - Karachi, Pakistan</v>
      </c>
      <c r="S748" t="str">
        <f>INDEX(B:B,MATCH(A748,A:A,0))</f>
        <v>12:00</v>
      </c>
      <c r="T748" t="str">
        <f>IF(OR(B748&gt;0,C748&gt;0),"Acceptable","Check")</f>
        <v>Acceptable</v>
      </c>
      <c r="U748">
        <f>COUNTIF(D:D, "Military - U.S. Army")</f>
        <v>23</v>
      </c>
      <c r="V748">
        <f>AVERAGEIF(C:C,"Fort Myer, Virginia", I:I)</f>
        <v>2</v>
      </c>
      <c r="W748">
        <v>1</v>
      </c>
      <c r="X748" t="str">
        <f>IFERROR(VLOOKUP("FlightNumber", A:D, 4, FALSE), "Flight Not Found")</f>
        <v>Flight Not Found</v>
      </c>
      <c r="Y748" t="str" cm="1">
        <f t="array" ref="Y748">IF(AND(B:B &gt; TIME(6, 0, 0), B:B &lt;= TIME(18, 0, 0)), "Day", "Night")</f>
        <v>Night</v>
      </c>
      <c r="Z748">
        <f>COUNTIFS(D:D, "Military - U.S. Army", C:C, "Fort Myer, Virginia")</f>
        <v>1</v>
      </c>
    </row>
    <row r="749" spans="1:26" x14ac:dyDescent="0.2">
      <c r="A749">
        <v>16756</v>
      </c>
      <c r="B749" t="s">
        <v>3151</v>
      </c>
      <c r="C749" t="s">
        <v>3152</v>
      </c>
      <c r="D749" t="s">
        <v>179</v>
      </c>
      <c r="F749" t="s">
        <v>3153</v>
      </c>
      <c r="G749" t="s">
        <v>3154</v>
      </c>
      <c r="H749" t="s">
        <v>3155</v>
      </c>
      <c r="I749">
        <v>28</v>
      </c>
      <c r="J749">
        <v>28</v>
      </c>
      <c r="K749">
        <v>0</v>
      </c>
      <c r="L749" t="s">
        <v>3156</v>
      </c>
      <c r="M749">
        <f>SUM(B749,C749)</f>
        <v>0</v>
      </c>
      <c r="N749" t="str">
        <f t="shared" si="22"/>
        <v>No</v>
      </c>
      <c r="O749">
        <f>COUNTIF(C:C,"&lt;0")</f>
        <v>0</v>
      </c>
      <c r="P749" t="e">
        <f>SUMIF(#REF!,"&gt;"&amp;AVERAGE(#REF!))</f>
        <v>#REF!</v>
      </c>
      <c r="Q749">
        <f t="shared" si="23"/>
        <v>27.565026697177728</v>
      </c>
      <c r="R749" t="str">
        <f>CONCATENATE("ID-",A749,"-",E749)</f>
        <v>ID-16756-</v>
      </c>
      <c r="S749" t="str">
        <f>INDEX(B:B,MATCH(A749,A:A,0))</f>
        <v>09:14</v>
      </c>
      <c r="T749" t="str">
        <f>IF(OR(B749&gt;0,C749&gt;0),"Acceptable","Check")</f>
        <v>Acceptable</v>
      </c>
      <c r="U749">
        <f>COUNTIF(D:D, "Military - U.S. Army")</f>
        <v>23</v>
      </c>
      <c r="V749">
        <f>AVERAGEIF(C:C,"Fort Myer, Virginia", I:I)</f>
        <v>2</v>
      </c>
      <c r="W749">
        <v>1</v>
      </c>
      <c r="X749" t="str">
        <f>IFERROR(VLOOKUP("FlightNumber", A:D, 4, FALSE), "Flight Not Found")</f>
        <v>Flight Not Found</v>
      </c>
      <c r="Y749" t="str" cm="1">
        <f t="array" ref="Y749">IF(AND(B:B &gt; TIME(6, 0, 0), B:B &lt;= TIME(18, 0, 0)), "Day", "Night")</f>
        <v>Night</v>
      </c>
      <c r="Z749">
        <f>COUNTIFS(D:D, "Military - U.S. Army", C:C, "Fort Myer, Virginia")</f>
        <v>1</v>
      </c>
    </row>
    <row r="750" spans="1:26" x14ac:dyDescent="0.2">
      <c r="A750">
        <v>16763</v>
      </c>
      <c r="B750" t="s">
        <v>99</v>
      </c>
      <c r="C750" t="s">
        <v>3157</v>
      </c>
      <c r="D750" t="s">
        <v>2326</v>
      </c>
      <c r="F750" t="s">
        <v>2327</v>
      </c>
      <c r="G750" t="s">
        <v>3158</v>
      </c>
      <c r="I750">
        <v>27</v>
      </c>
      <c r="J750">
        <v>27</v>
      </c>
      <c r="K750">
        <v>0</v>
      </c>
      <c r="L750" t="s">
        <v>3159</v>
      </c>
      <c r="M750">
        <f>SUM(B750,C750)</f>
        <v>0</v>
      </c>
      <c r="N750" t="str">
        <f t="shared" si="22"/>
        <v>No</v>
      </c>
      <c r="O750">
        <f>COUNTIF(C:C,"&lt;0")</f>
        <v>0</v>
      </c>
      <c r="P750" t="e">
        <f>SUMIF(#REF!,"&gt;"&amp;AVERAGE(#REF!))</f>
        <v>#REF!</v>
      </c>
      <c r="Q750">
        <f t="shared" si="23"/>
        <v>27.565026697177728</v>
      </c>
      <c r="R750" t="str">
        <f>CONCATENATE("ID-",A750,"-",E750)</f>
        <v>ID-16763-</v>
      </c>
      <c r="S750" t="str">
        <f>INDEX(B:B,MATCH(A750,A:A,0))</f>
        <v>10:00</v>
      </c>
      <c r="T750" t="str">
        <f>IF(OR(B750&gt;0,C750&gt;0),"Acceptable","Check")</f>
        <v>Acceptable</v>
      </c>
      <c r="U750">
        <f>COUNTIF(D:D, "Military - U.S. Army")</f>
        <v>23</v>
      </c>
      <c r="V750">
        <f>AVERAGEIF(C:C,"Fort Myer, Virginia", I:I)</f>
        <v>2</v>
      </c>
      <c r="W750">
        <v>1</v>
      </c>
      <c r="X750" t="str">
        <f>IFERROR(VLOOKUP("FlightNumber", A:D, 4, FALSE), "Flight Not Found")</f>
        <v>Flight Not Found</v>
      </c>
      <c r="Y750" t="str" cm="1">
        <f t="array" ref="Y750">IF(AND(B:B &gt; TIME(6, 0, 0), B:B &lt;= TIME(18, 0, 0)), "Day", "Night")</f>
        <v>Night</v>
      </c>
      <c r="Z750">
        <f>COUNTIFS(D:D, "Military - U.S. Army", C:C, "Fort Myer, Virginia")</f>
        <v>1</v>
      </c>
    </row>
    <row r="751" spans="1:26" x14ac:dyDescent="0.2">
      <c r="A751">
        <v>16774</v>
      </c>
      <c r="B751" t="s">
        <v>3160</v>
      </c>
      <c r="C751" t="s">
        <v>3161</v>
      </c>
      <c r="D751" t="s">
        <v>2326</v>
      </c>
      <c r="E751" t="s">
        <v>3162</v>
      </c>
      <c r="F751" t="s">
        <v>2327</v>
      </c>
      <c r="G751" t="s">
        <v>3163</v>
      </c>
      <c r="I751">
        <v>28</v>
      </c>
      <c r="J751">
        <v>28</v>
      </c>
      <c r="K751">
        <v>0</v>
      </c>
      <c r="L751" t="s">
        <v>3164</v>
      </c>
      <c r="M751">
        <f>SUM(B751,C751)</f>
        <v>0</v>
      </c>
      <c r="N751" t="str">
        <f t="shared" si="22"/>
        <v>No</v>
      </c>
      <c r="O751">
        <f>COUNTIF(C:C,"&lt;0")</f>
        <v>0</v>
      </c>
      <c r="P751" t="e">
        <f>SUMIF(#REF!,"&gt;"&amp;AVERAGE(#REF!))</f>
        <v>#REF!</v>
      </c>
      <c r="Q751">
        <f t="shared" si="23"/>
        <v>27.565026697177728</v>
      </c>
      <c r="R751" t="str">
        <f>CONCATENATE("ID-",A751,"-",E751)</f>
        <v>ID-16774-India - Cambridge, England</v>
      </c>
      <c r="S751" t="str">
        <f>INDEX(B:B,MATCH(A751,A:A,0))</f>
        <v>13:30</v>
      </c>
      <c r="T751" t="str">
        <f>IF(OR(B751&gt;0,C751&gt;0),"Acceptable","Check")</f>
        <v>Acceptable</v>
      </c>
      <c r="U751">
        <f>COUNTIF(D:D, "Military - U.S. Army")</f>
        <v>23</v>
      </c>
      <c r="V751">
        <f>AVERAGEIF(C:C,"Fort Myer, Virginia", I:I)</f>
        <v>2</v>
      </c>
      <c r="W751">
        <v>7</v>
      </c>
      <c r="X751" t="str">
        <f>IFERROR(VLOOKUP("FlightNumber", A:D, 4, FALSE), "Flight Not Found")</f>
        <v>Flight Not Found</v>
      </c>
      <c r="Y751" t="str" cm="1">
        <f t="array" ref="Y751">IF(AND(B:B &gt; TIME(6, 0, 0), B:B &lt;= TIME(18, 0, 0)), "Day", "Night")</f>
        <v>Night</v>
      </c>
      <c r="Z751">
        <f>COUNTIFS(D:D, "Military - U.S. Army", C:C, "Fort Myer, Virginia")</f>
        <v>1</v>
      </c>
    </row>
    <row r="752" spans="1:26" x14ac:dyDescent="0.2">
      <c r="A752">
        <v>16776</v>
      </c>
      <c r="B752" t="s">
        <v>911</v>
      </c>
      <c r="C752" t="s">
        <v>3165</v>
      </c>
      <c r="D752" t="s">
        <v>29</v>
      </c>
      <c r="F752" t="s">
        <v>3166</v>
      </c>
      <c r="I752">
        <v>14</v>
      </c>
      <c r="J752">
        <v>14</v>
      </c>
      <c r="K752">
        <v>0</v>
      </c>
      <c r="L752" t="s">
        <v>3167</v>
      </c>
      <c r="M752">
        <f>SUM(B752,C752)</f>
        <v>0</v>
      </c>
      <c r="N752" t="str">
        <f t="shared" si="22"/>
        <v>No</v>
      </c>
      <c r="O752">
        <f>COUNTIF(C:C,"&lt;0")</f>
        <v>0</v>
      </c>
      <c r="P752" t="e">
        <f>SUMIF(#REF!,"&gt;"&amp;AVERAGE(#REF!))</f>
        <v>#REF!</v>
      </c>
      <c r="Q752">
        <f t="shared" si="23"/>
        <v>27.565026697177728</v>
      </c>
      <c r="R752" t="str">
        <f>CONCATENATE("ID-",A752,"-",E752)</f>
        <v>ID-16776-</v>
      </c>
      <c r="S752" t="str">
        <f>INDEX(B:B,MATCH(A752,A:A,0))</f>
        <v>20:00</v>
      </c>
      <c r="T752" t="str">
        <f>IF(OR(B752&gt;0,C752&gt;0),"Acceptable","Check")</f>
        <v>Acceptable</v>
      </c>
      <c r="U752">
        <f>COUNTIF(D:D, "Military - U.S. Army")</f>
        <v>23</v>
      </c>
      <c r="V752">
        <f>AVERAGEIF(C:C,"Fort Myer, Virginia", I:I)</f>
        <v>2</v>
      </c>
      <c r="W752">
        <v>2</v>
      </c>
      <c r="X752" t="str">
        <f>IFERROR(VLOOKUP("FlightNumber", A:D, 4, FALSE), "Flight Not Found")</f>
        <v>Flight Not Found</v>
      </c>
      <c r="Y752" t="str" cm="1">
        <f t="array" ref="Y752">IF(AND(B:B &gt; TIME(6, 0, 0), B:B &lt;= TIME(18, 0, 0)), "Day", "Night")</f>
        <v>Night</v>
      </c>
      <c r="Z752">
        <f>COUNTIFS(D:D, "Military - U.S. Army", C:C, "Fort Myer, Virginia")</f>
        <v>1</v>
      </c>
    </row>
    <row r="753" spans="1:26" x14ac:dyDescent="0.2">
      <c r="A753">
        <v>16779</v>
      </c>
      <c r="C753" t="s">
        <v>3168</v>
      </c>
      <c r="D753" t="s">
        <v>22</v>
      </c>
      <c r="E753" t="s">
        <v>3169</v>
      </c>
      <c r="F753" t="s">
        <v>2465</v>
      </c>
      <c r="I753">
        <v>21</v>
      </c>
      <c r="J753">
        <v>17</v>
      </c>
      <c r="K753">
        <v>0</v>
      </c>
      <c r="L753" t="s">
        <v>3170</v>
      </c>
      <c r="M753">
        <f>SUM(B753,C753)</f>
        <v>0</v>
      </c>
      <c r="N753" t="str">
        <f t="shared" si="22"/>
        <v>No</v>
      </c>
      <c r="O753">
        <f>COUNTIF(C:C,"&lt;0")</f>
        <v>0</v>
      </c>
      <c r="P753" t="e">
        <f>SUMIF(#REF!,"&gt;"&amp;AVERAGE(#REF!))</f>
        <v>#REF!</v>
      </c>
      <c r="Q753">
        <f t="shared" si="23"/>
        <v>27.565026697177728</v>
      </c>
      <c r="R753" t="str">
        <f>CONCATENATE("ID-",A753,"-",E753)</f>
        <v>ID-16779-Newark, N.J. - Seattle, WA</v>
      </c>
      <c r="S753">
        <f>INDEX(B:B,MATCH(A753,A:A,0))</f>
        <v>0</v>
      </c>
      <c r="T753" t="str">
        <f>IF(OR(B753&gt;0,C753&gt;0),"Acceptable","Check")</f>
        <v>Acceptable</v>
      </c>
      <c r="U753">
        <f>COUNTIF(D:D, "Military - U.S. Army")</f>
        <v>23</v>
      </c>
      <c r="V753">
        <f>AVERAGEIF(C:C,"Fort Myer, Virginia", I:I)</f>
        <v>2</v>
      </c>
      <c r="W753">
        <v>1</v>
      </c>
      <c r="X753" t="str">
        <f>IFERROR(VLOOKUP("FlightNumber", A:D, 4, FALSE), "Flight Not Found")</f>
        <v>Flight Not Found</v>
      </c>
      <c r="Y753" t="str" cm="1">
        <f t="array" ref="Y753">IF(AND(B:B &gt; TIME(6, 0, 0), B:B &lt;= TIME(18, 0, 0)), "Day", "Night")</f>
        <v>Night</v>
      </c>
      <c r="Z753">
        <f>COUNTIFS(D:D, "Military - U.S. Army", C:C, "Fort Myer, Virginia")</f>
        <v>1</v>
      </c>
    </row>
    <row r="754" spans="1:26" x14ac:dyDescent="0.2">
      <c r="A754">
        <v>16789</v>
      </c>
      <c r="B754" t="s">
        <v>3171</v>
      </c>
      <c r="C754" t="s">
        <v>3172</v>
      </c>
      <c r="D754" t="s">
        <v>2331</v>
      </c>
      <c r="F754" t="s">
        <v>3099</v>
      </c>
      <c r="G754" t="s">
        <v>3173</v>
      </c>
      <c r="H754" t="s">
        <v>3174</v>
      </c>
      <c r="I754">
        <v>17</v>
      </c>
      <c r="J754">
        <v>15</v>
      </c>
      <c r="K754">
        <v>0</v>
      </c>
      <c r="L754" t="s">
        <v>3175</v>
      </c>
      <c r="M754">
        <f>SUM(B754,C754)</f>
        <v>0</v>
      </c>
      <c r="N754" t="str">
        <f t="shared" si="22"/>
        <v>No</v>
      </c>
      <c r="O754">
        <f>COUNTIF(C:C,"&lt;0")</f>
        <v>0</v>
      </c>
      <c r="P754" t="e">
        <f>SUMIF(#REF!,"&gt;"&amp;AVERAGE(#REF!))</f>
        <v>#REF!</v>
      </c>
      <c r="Q754">
        <f t="shared" si="23"/>
        <v>27.565026697177728</v>
      </c>
      <c r="R754" t="str">
        <f>CONCATENATE("ID-",A754,"-",E754)</f>
        <v>ID-16789-</v>
      </c>
      <c r="S754" t="str">
        <f>INDEX(B:B,MATCH(A754,A:A,0))</f>
        <v>10:10</v>
      </c>
      <c r="T754" t="str">
        <f>IF(OR(B754&gt;0,C754&gt;0),"Acceptable","Check")</f>
        <v>Acceptable</v>
      </c>
      <c r="U754">
        <f>COUNTIF(D:D, "Military - U.S. Army")</f>
        <v>23</v>
      </c>
      <c r="V754">
        <f>AVERAGEIF(C:C,"Fort Myer, Virginia", I:I)</f>
        <v>2</v>
      </c>
      <c r="W754">
        <v>1</v>
      </c>
      <c r="X754" t="str">
        <f>IFERROR(VLOOKUP("FlightNumber", A:D, 4, FALSE), "Flight Not Found")</f>
        <v>Flight Not Found</v>
      </c>
      <c r="Y754" t="str" cm="1">
        <f t="array" ref="Y754">IF(AND(B:B &gt; TIME(6, 0, 0), B:B &lt;= TIME(18, 0, 0)), "Day", "Night")</f>
        <v>Night</v>
      </c>
      <c r="Z754">
        <f>COUNTIFS(D:D, "Military - U.S. Army", C:C, "Fort Myer, Virginia")</f>
        <v>1</v>
      </c>
    </row>
    <row r="755" spans="1:26" x14ac:dyDescent="0.2">
      <c r="A755">
        <v>16796</v>
      </c>
      <c r="C755" t="s">
        <v>3176</v>
      </c>
      <c r="D755" t="s">
        <v>1150</v>
      </c>
      <c r="F755" t="s">
        <v>2313</v>
      </c>
      <c r="G755" t="s">
        <v>3177</v>
      </c>
      <c r="H755" t="s">
        <v>3178</v>
      </c>
      <c r="I755">
        <v>8</v>
      </c>
      <c r="J755">
        <v>8</v>
      </c>
      <c r="K755">
        <v>0</v>
      </c>
      <c r="M755">
        <f>SUM(B755,C755)</f>
        <v>0</v>
      </c>
      <c r="N755" t="str">
        <f t="shared" si="22"/>
        <v>No</v>
      </c>
      <c r="O755">
        <f>COUNTIF(C:C,"&lt;0")</f>
        <v>0</v>
      </c>
      <c r="P755" t="e">
        <f>SUMIF(#REF!,"&gt;"&amp;AVERAGE(#REF!))</f>
        <v>#REF!</v>
      </c>
      <c r="Q755">
        <f t="shared" si="23"/>
        <v>27.565026697177728</v>
      </c>
      <c r="R755" t="str">
        <f>CONCATENATE("ID-",A755,"-",E755)</f>
        <v>ID-16796-</v>
      </c>
      <c r="S755">
        <f>INDEX(B:B,MATCH(A755,A:A,0))</f>
        <v>0</v>
      </c>
      <c r="T755" t="str">
        <f>IF(OR(B755&gt;0,C755&gt;0),"Acceptable","Check")</f>
        <v>Acceptable</v>
      </c>
      <c r="U755">
        <f>COUNTIF(D:D, "Military - U.S. Army")</f>
        <v>23</v>
      </c>
      <c r="V755">
        <f>AVERAGEIF(C:C,"Fort Myer, Virginia", I:I)</f>
        <v>2</v>
      </c>
      <c r="W755">
        <v>1</v>
      </c>
      <c r="X755" t="str">
        <f>IFERROR(VLOOKUP("FlightNumber", A:D, 4, FALSE), "Flight Not Found")</f>
        <v>Flight Not Found</v>
      </c>
      <c r="Y755" t="str" cm="1">
        <f t="array" ref="Y755">IF(AND(B:B &gt; TIME(6, 0, 0), B:B &lt;= TIME(18, 0, 0)), "Day", "Night")</f>
        <v>Night</v>
      </c>
      <c r="Z755">
        <f>COUNTIFS(D:D, "Military - U.S. Army", C:C, "Fort Myer, Virginia")</f>
        <v>1</v>
      </c>
    </row>
    <row r="756" spans="1:26" x14ac:dyDescent="0.2">
      <c r="A756">
        <v>16801</v>
      </c>
      <c r="B756" t="s">
        <v>3179</v>
      </c>
      <c r="C756" t="s">
        <v>3180</v>
      </c>
      <c r="D756" t="s">
        <v>1681</v>
      </c>
      <c r="E756" t="s">
        <v>3181</v>
      </c>
      <c r="F756" t="s">
        <v>1809</v>
      </c>
      <c r="G756" t="s">
        <v>3182</v>
      </c>
      <c r="H756" t="s">
        <v>3183</v>
      </c>
      <c r="I756">
        <v>12</v>
      </c>
      <c r="J756">
        <v>1</v>
      </c>
      <c r="K756">
        <v>0</v>
      </c>
      <c r="L756" t="s">
        <v>3184</v>
      </c>
      <c r="M756">
        <f>SUM(B756,C756)</f>
        <v>0</v>
      </c>
      <c r="N756" t="str">
        <f t="shared" si="22"/>
        <v>No</v>
      </c>
      <c r="O756">
        <f>COUNTIF(C:C,"&lt;0")</f>
        <v>0</v>
      </c>
      <c r="P756" t="e">
        <f>SUMIF(#REF!,"&gt;"&amp;AVERAGE(#REF!))</f>
        <v>#REF!</v>
      </c>
      <c r="Q756">
        <f t="shared" si="23"/>
        <v>27.565026697177728</v>
      </c>
      <c r="R756" t="str">
        <f>CONCATENATE("ID-",A756,"-",E756)</f>
        <v>ID-16801-Philadelphia - New York City</v>
      </c>
      <c r="S756" t="str">
        <f>INDEX(B:B,MATCH(A756,A:A,0))</f>
        <v>21:13</v>
      </c>
      <c r="T756" t="str">
        <f>IF(OR(B756&gt;0,C756&gt;0),"Acceptable","Check")</f>
        <v>Acceptable</v>
      </c>
      <c r="U756">
        <f>COUNTIF(D:D, "Military - U.S. Army")</f>
        <v>23</v>
      </c>
      <c r="V756">
        <f>AVERAGEIF(C:C,"Fort Myer, Virginia", I:I)</f>
        <v>2</v>
      </c>
      <c r="W756">
        <v>1</v>
      </c>
      <c r="X756" t="str">
        <f>IFERROR(VLOOKUP("FlightNumber", A:D, 4, FALSE), "Flight Not Found")</f>
        <v>Flight Not Found</v>
      </c>
      <c r="Y756" t="str" cm="1">
        <f t="array" ref="Y756">IF(AND(B:B &gt; TIME(6, 0, 0), B:B &lt;= TIME(18, 0, 0)), "Day", "Night")</f>
        <v>Night</v>
      </c>
      <c r="Z756">
        <f>COUNTIFS(D:D, "Military - U.S. Army", C:C, "Fort Myer, Virginia")</f>
        <v>1</v>
      </c>
    </row>
    <row r="757" spans="1:26" x14ac:dyDescent="0.2">
      <c r="A757">
        <v>16808</v>
      </c>
      <c r="B757" t="s">
        <v>3185</v>
      </c>
      <c r="C757" t="s">
        <v>3186</v>
      </c>
      <c r="D757" t="s">
        <v>2244</v>
      </c>
      <c r="E757" t="s">
        <v>3188</v>
      </c>
      <c r="F757" t="s">
        <v>1809</v>
      </c>
      <c r="G757" t="s">
        <v>3189</v>
      </c>
      <c r="H757" t="s">
        <v>3190</v>
      </c>
      <c r="I757">
        <v>11</v>
      </c>
      <c r="J757">
        <v>3</v>
      </c>
      <c r="K757">
        <v>0</v>
      </c>
      <c r="L757" t="s">
        <v>3191</v>
      </c>
      <c r="M757">
        <f>SUM(B757,C757)</f>
        <v>0</v>
      </c>
      <c r="N757" t="str">
        <f t="shared" si="22"/>
        <v>No</v>
      </c>
      <c r="O757">
        <f>COUNTIF(C:C,"&lt;0")</f>
        <v>0</v>
      </c>
      <c r="P757" t="e">
        <f>SUMIF(#REF!,"&gt;"&amp;AVERAGE(#REF!))</f>
        <v>#REF!</v>
      </c>
      <c r="Q757">
        <f t="shared" si="23"/>
        <v>27.565026697177728</v>
      </c>
      <c r="R757" t="str">
        <f>CONCATENATE("ID-",A757,"-",E757)</f>
        <v>ID-16808-New York City - Birmingham, AL</v>
      </c>
      <c r="S757" t="str">
        <f>INDEX(B:B,MATCH(A757,A:A,0))</f>
        <v>03:59</v>
      </c>
      <c r="T757" t="str">
        <f>IF(OR(B757&gt;0,C757&gt;0),"Acceptable","Check")</f>
        <v>Acceptable</v>
      </c>
      <c r="U757">
        <f>COUNTIF(D:D, "Military - U.S. Army")</f>
        <v>23</v>
      </c>
      <c r="V757">
        <f>AVERAGEIF(C:C,"Fort Myer, Virginia", I:I)</f>
        <v>2</v>
      </c>
      <c r="W757">
        <v>1</v>
      </c>
      <c r="X757" t="str">
        <f>IFERROR(VLOOKUP("FlightNumber", A:D, 4, FALSE), "Flight Not Found")</f>
        <v>Flight Not Found</v>
      </c>
      <c r="Y757" t="str" cm="1">
        <f t="array" ref="Y757">IF(AND(B:B &gt; TIME(6, 0, 0), B:B &lt;= TIME(18, 0, 0)), "Day", "Night")</f>
        <v>Night</v>
      </c>
      <c r="Z757">
        <f>COUNTIFS(D:D, "Military - U.S. Army", C:C, "Fort Myer, Virginia")</f>
        <v>1</v>
      </c>
    </row>
    <row r="758" spans="1:26" x14ac:dyDescent="0.2">
      <c r="A758">
        <v>16811</v>
      </c>
      <c r="C758" t="s">
        <v>3192</v>
      </c>
      <c r="D758" t="s">
        <v>3193</v>
      </c>
      <c r="F758" t="s">
        <v>2465</v>
      </c>
      <c r="I758">
        <v>18</v>
      </c>
      <c r="J758">
        <v>18</v>
      </c>
      <c r="K758">
        <v>0</v>
      </c>
      <c r="M758">
        <f>SUM(B758,C758)</f>
        <v>0</v>
      </c>
      <c r="N758" t="str">
        <f t="shared" si="22"/>
        <v>No</v>
      </c>
      <c r="O758">
        <f>COUNTIF(C:C,"&lt;0")</f>
        <v>0</v>
      </c>
      <c r="P758" t="e">
        <f>SUMIF(#REF!,"&gt;"&amp;AVERAGE(#REF!))</f>
        <v>#REF!</v>
      </c>
      <c r="Q758">
        <f t="shared" si="23"/>
        <v>27.565026697177728</v>
      </c>
      <c r="R758" t="str">
        <f>CONCATENATE("ID-",A758,"-",E758)</f>
        <v>ID-16811-</v>
      </c>
      <c r="S758">
        <f>INDEX(B:B,MATCH(A758,A:A,0))</f>
        <v>0</v>
      </c>
      <c r="T758" t="str">
        <f>IF(OR(B758&gt;0,C758&gt;0),"Acceptable","Check")</f>
        <v>Acceptable</v>
      </c>
      <c r="U758">
        <f>COUNTIF(D:D, "Military - U.S. Army")</f>
        <v>23</v>
      </c>
      <c r="V758">
        <f>AVERAGEIF(C:C,"Fort Myer, Virginia", I:I)</f>
        <v>2</v>
      </c>
      <c r="W758">
        <v>2</v>
      </c>
      <c r="X758" t="str">
        <f>IFERROR(VLOOKUP("FlightNumber", A:D, 4, FALSE), "Flight Not Found")</f>
        <v>Flight Not Found</v>
      </c>
      <c r="Y758" t="str" cm="1">
        <f t="array" ref="Y758">IF(AND(B:B &gt; TIME(6, 0, 0), B:B &lt;= TIME(18, 0, 0)), "Day", "Night")</f>
        <v>Night</v>
      </c>
      <c r="Z758">
        <f>COUNTIFS(D:D, "Military - U.S. Army", C:C, "Fort Myer, Virginia")</f>
        <v>1</v>
      </c>
    </row>
    <row r="759" spans="1:26" x14ac:dyDescent="0.2">
      <c r="A759">
        <v>16817</v>
      </c>
      <c r="B759" t="s">
        <v>3194</v>
      </c>
      <c r="C759" t="s">
        <v>3195</v>
      </c>
      <c r="D759" t="s">
        <v>2326</v>
      </c>
      <c r="F759" t="s">
        <v>2902</v>
      </c>
      <c r="G759" t="s">
        <v>3196</v>
      </c>
      <c r="H759" t="s">
        <v>3197</v>
      </c>
      <c r="I759">
        <v>25</v>
      </c>
      <c r="J759">
        <v>23</v>
      </c>
      <c r="K759">
        <v>0</v>
      </c>
      <c r="L759" t="s">
        <v>1737</v>
      </c>
      <c r="M759">
        <f>SUM(B759,C759)</f>
        <v>0</v>
      </c>
      <c r="N759" t="str">
        <f t="shared" si="22"/>
        <v>No</v>
      </c>
      <c r="O759">
        <f>COUNTIF(C:C,"&lt;0")</f>
        <v>0</v>
      </c>
      <c r="P759" t="e">
        <f>SUMIF(#REF!,"&gt;"&amp;AVERAGE(#REF!))</f>
        <v>#REF!</v>
      </c>
      <c r="Q759">
        <f t="shared" si="23"/>
        <v>27.565026697177728</v>
      </c>
      <c r="R759" t="str">
        <f>CONCATENATE("ID-",A759,"-",E759)</f>
        <v>ID-16817-</v>
      </c>
      <c r="S759" t="str">
        <f>INDEX(B:B,MATCH(A759,A:A,0))</f>
        <v>18:25</v>
      </c>
      <c r="T759" t="str">
        <f>IF(OR(B759&gt;0,C759&gt;0),"Acceptable","Check")</f>
        <v>Acceptable</v>
      </c>
      <c r="U759">
        <f>COUNTIF(D:D, "Military - U.S. Army")</f>
        <v>23</v>
      </c>
      <c r="V759">
        <f>AVERAGEIF(C:C,"Fort Myer, Virginia", I:I)</f>
        <v>2</v>
      </c>
      <c r="W759">
        <v>1</v>
      </c>
      <c r="X759" t="str">
        <f>IFERROR(VLOOKUP("FlightNumber", A:D, 4, FALSE), "Flight Not Found")</f>
        <v>Flight Not Found</v>
      </c>
      <c r="Y759" t="str" cm="1">
        <f t="array" ref="Y759">IF(AND(B:B &gt; TIME(6, 0, 0), B:B &lt;= TIME(18, 0, 0)), "Day", "Night")</f>
        <v>Night</v>
      </c>
      <c r="Z759">
        <f>COUNTIFS(D:D, "Military - U.S. Army", C:C, "Fort Myer, Virginia")</f>
        <v>1</v>
      </c>
    </row>
    <row r="760" spans="1:26" x14ac:dyDescent="0.2">
      <c r="A760">
        <v>16820</v>
      </c>
      <c r="B760" t="s">
        <v>3198</v>
      </c>
      <c r="C760" t="s">
        <v>3199</v>
      </c>
      <c r="D760" t="s">
        <v>1681</v>
      </c>
      <c r="E760" t="s">
        <v>3200</v>
      </c>
      <c r="F760" t="s">
        <v>3201</v>
      </c>
      <c r="G760" t="s">
        <v>3202</v>
      </c>
      <c r="H760" t="s">
        <v>3203</v>
      </c>
      <c r="I760">
        <v>17</v>
      </c>
      <c r="J760">
        <v>17</v>
      </c>
      <c r="K760">
        <v>0</v>
      </c>
      <c r="L760" t="s">
        <v>3204</v>
      </c>
      <c r="M760">
        <f>SUM(B760,C760)</f>
        <v>0</v>
      </c>
      <c r="N760" t="str">
        <f t="shared" si="22"/>
        <v>No</v>
      </c>
      <c r="O760">
        <f>COUNTIF(C:C,"&lt;0")</f>
        <v>0</v>
      </c>
      <c r="P760" t="e">
        <f>SUMIF(#REF!,"&gt;"&amp;AVERAGE(#REF!))</f>
        <v>#REF!</v>
      </c>
      <c r="Q760">
        <f t="shared" si="23"/>
        <v>27.565026697177728</v>
      </c>
      <c r="R760" t="str">
        <f>CONCATENATE("ID-",A760,"-",E760)</f>
        <v>ID-16820-New York - Boston</v>
      </c>
      <c r="S760" t="str">
        <f>INDEX(B:B,MATCH(A760,A:A,0))</f>
        <v>11:03</v>
      </c>
      <c r="T760" t="str">
        <f>IF(OR(B760&gt;0,C760&gt;0),"Acceptable","Check")</f>
        <v>Acceptable</v>
      </c>
      <c r="U760">
        <f>COUNTIF(D:D, "Military - U.S. Army")</f>
        <v>23</v>
      </c>
      <c r="V760">
        <f>AVERAGEIF(C:C,"Fort Myer, Virginia", I:I)</f>
        <v>2</v>
      </c>
      <c r="W760">
        <v>1</v>
      </c>
      <c r="X760" t="str">
        <f>IFERROR(VLOOKUP("FlightNumber", A:D, 4, FALSE), "Flight Not Found")</f>
        <v>Flight Not Found</v>
      </c>
      <c r="Y760" t="str" cm="1">
        <f t="array" ref="Y760">IF(AND(B:B &gt; TIME(6, 0, 0), B:B &lt;= TIME(18, 0, 0)), "Day", "Night")</f>
        <v>Night</v>
      </c>
      <c r="Z760">
        <f>COUNTIFS(D:D, "Military - U.S. Army", C:C, "Fort Myer, Virginia")</f>
        <v>1</v>
      </c>
    </row>
    <row r="761" spans="1:26" x14ac:dyDescent="0.2">
      <c r="A761">
        <v>16821</v>
      </c>
      <c r="C761" t="s">
        <v>3205</v>
      </c>
      <c r="D761" t="s">
        <v>3206</v>
      </c>
      <c r="E761" t="s">
        <v>3207</v>
      </c>
      <c r="F761" t="s">
        <v>3208</v>
      </c>
      <c r="I761">
        <v>7</v>
      </c>
      <c r="J761">
        <v>7</v>
      </c>
      <c r="K761">
        <v>0</v>
      </c>
      <c r="L761" t="s">
        <v>3209</v>
      </c>
      <c r="M761">
        <f>SUM(B761,C761)</f>
        <v>0</v>
      </c>
      <c r="N761" t="str">
        <f t="shared" si="22"/>
        <v>No</v>
      </c>
      <c r="O761">
        <f>COUNTIF(C:C,"&lt;0")</f>
        <v>0</v>
      </c>
      <c r="P761" t="e">
        <f>SUMIF(#REF!,"&gt;"&amp;AVERAGE(#REF!))</f>
        <v>#REF!</v>
      </c>
      <c r="Q761">
        <f t="shared" si="23"/>
        <v>27.565026697177728</v>
      </c>
      <c r="R761" t="str">
        <f>CONCATENATE("ID-",A761,"-",E761)</f>
        <v>ID-16821-Comox, BC - Greenwood,NS</v>
      </c>
      <c r="S761">
        <f>INDEX(B:B,MATCH(A761,A:A,0))</f>
        <v>0</v>
      </c>
      <c r="T761" t="str">
        <f>IF(OR(B761&gt;0,C761&gt;0),"Acceptable","Check")</f>
        <v>Acceptable</v>
      </c>
      <c r="U761">
        <f>COUNTIF(D:D, "Military - U.S. Army")</f>
        <v>23</v>
      </c>
      <c r="V761">
        <f>AVERAGEIF(C:C,"Fort Myer, Virginia", I:I)</f>
        <v>2</v>
      </c>
      <c r="W761">
        <v>1</v>
      </c>
      <c r="X761" t="str">
        <f>IFERROR(VLOOKUP("FlightNumber", A:D, 4, FALSE), "Flight Not Found")</f>
        <v>Flight Not Found</v>
      </c>
      <c r="Y761" t="str" cm="1">
        <f t="array" ref="Y761">IF(AND(B:B &gt; TIME(6, 0, 0), B:B &lt;= TIME(18, 0, 0)), "Day", "Night")</f>
        <v>Night</v>
      </c>
      <c r="Z761">
        <f>COUNTIFS(D:D, "Military - U.S. Army", C:C, "Fort Myer, Virginia")</f>
        <v>1</v>
      </c>
    </row>
    <row r="762" spans="1:26" x14ac:dyDescent="0.2">
      <c r="A762">
        <v>16832</v>
      </c>
      <c r="C762" t="s">
        <v>3210</v>
      </c>
      <c r="D762" t="s">
        <v>2331</v>
      </c>
      <c r="F762" t="s">
        <v>3099</v>
      </c>
      <c r="G762" t="s">
        <v>3211</v>
      </c>
      <c r="H762" t="s">
        <v>3212</v>
      </c>
      <c r="I762">
        <v>11</v>
      </c>
      <c r="J762">
        <v>11</v>
      </c>
      <c r="K762">
        <v>0</v>
      </c>
      <c r="M762">
        <f>SUM(B762,C762)</f>
        <v>0</v>
      </c>
      <c r="N762" t="str">
        <f t="shared" si="22"/>
        <v>No</v>
      </c>
      <c r="O762">
        <f>COUNTIF(C:C,"&lt;0")</f>
        <v>0</v>
      </c>
      <c r="P762" t="e">
        <f>SUMIF(#REF!,"&gt;"&amp;AVERAGE(#REF!))</f>
        <v>#REF!</v>
      </c>
      <c r="Q762">
        <f t="shared" si="23"/>
        <v>27.565026697177728</v>
      </c>
      <c r="R762" t="str">
        <f>CONCATENATE("ID-",A762,"-",E762)</f>
        <v>ID-16832-</v>
      </c>
      <c r="S762">
        <f>INDEX(B:B,MATCH(A762,A:A,0))</f>
        <v>0</v>
      </c>
      <c r="T762" t="str">
        <f>IF(OR(B762&gt;0,C762&gt;0),"Acceptable","Check")</f>
        <v>Acceptable</v>
      </c>
      <c r="U762">
        <f>COUNTIF(D:D, "Military - U.S. Army")</f>
        <v>23</v>
      </c>
      <c r="V762">
        <f>AVERAGEIF(C:C,"Fort Myer, Virginia", I:I)</f>
        <v>2</v>
      </c>
      <c r="W762">
        <v>14</v>
      </c>
      <c r="X762" t="str">
        <f>IFERROR(VLOOKUP("FlightNumber", A:D, 4, FALSE), "Flight Not Found")</f>
        <v>Flight Not Found</v>
      </c>
      <c r="Y762" t="str" cm="1">
        <f t="array" ref="Y762">IF(AND(B:B &gt; TIME(6, 0, 0), B:B &lt;= TIME(18, 0, 0)), "Day", "Night")</f>
        <v>Night</v>
      </c>
      <c r="Z762">
        <f>COUNTIFS(D:D, "Military - U.S. Army", C:C, "Fort Myer, Virginia")</f>
        <v>1</v>
      </c>
    </row>
    <row r="763" spans="1:26" x14ac:dyDescent="0.2">
      <c r="A763">
        <v>16833</v>
      </c>
      <c r="B763" t="s">
        <v>3213</v>
      </c>
      <c r="C763" t="s">
        <v>3214</v>
      </c>
      <c r="D763" t="s">
        <v>1144</v>
      </c>
      <c r="E763" t="s">
        <v>3215</v>
      </c>
      <c r="F763" t="s">
        <v>3216</v>
      </c>
      <c r="G763" t="s">
        <v>3217</v>
      </c>
      <c r="H763" t="s">
        <v>3218</v>
      </c>
      <c r="I763">
        <v>21</v>
      </c>
      <c r="J763">
        <v>21</v>
      </c>
      <c r="K763">
        <v>0</v>
      </c>
      <c r="L763" t="s">
        <v>3219</v>
      </c>
      <c r="M763">
        <f>SUM(B763,C763)</f>
        <v>0</v>
      </c>
      <c r="N763" t="str">
        <f t="shared" si="22"/>
        <v>No</v>
      </c>
      <c r="O763">
        <f>COUNTIF(C:C,"&lt;0")</f>
        <v>0</v>
      </c>
      <c r="P763" t="e">
        <f>SUMIF(#REF!,"&gt;"&amp;AVERAGE(#REF!))</f>
        <v>#REF!</v>
      </c>
      <c r="Q763">
        <f t="shared" si="23"/>
        <v>27.565026697177728</v>
      </c>
      <c r="R763" t="str">
        <f>CONCATENATE("ID-",A763,"-",E763)</f>
        <v>ID-16833-Boise - Denver</v>
      </c>
      <c r="S763" t="str">
        <f>INDEX(B:B,MATCH(A763,A:A,0))</f>
        <v>02:47</v>
      </c>
      <c r="T763" t="str">
        <f>IF(OR(B763&gt;0,C763&gt;0),"Acceptable","Check")</f>
        <v>Acceptable</v>
      </c>
      <c r="U763">
        <f>COUNTIF(D:D, "Military - U.S. Army")</f>
        <v>23</v>
      </c>
      <c r="V763">
        <f>AVERAGEIF(C:C,"Fort Myer, Virginia", I:I)</f>
        <v>2</v>
      </c>
      <c r="W763">
        <v>1</v>
      </c>
      <c r="X763" t="str">
        <f>IFERROR(VLOOKUP("FlightNumber", A:D, 4, FALSE), "Flight Not Found")</f>
        <v>Flight Not Found</v>
      </c>
      <c r="Y763" t="str" cm="1">
        <f t="array" ref="Y763">IF(AND(B:B &gt; TIME(6, 0, 0), B:B &lt;= TIME(18, 0, 0)), "Day", "Night")</f>
        <v>Night</v>
      </c>
      <c r="Z763">
        <f>COUNTIFS(D:D, "Military - U.S. Army", C:C, "Fort Myer, Virginia")</f>
        <v>1</v>
      </c>
    </row>
    <row r="764" spans="1:26" x14ac:dyDescent="0.2">
      <c r="A764">
        <v>16838</v>
      </c>
      <c r="C764" t="s">
        <v>3220</v>
      </c>
      <c r="D764" t="s">
        <v>2438</v>
      </c>
      <c r="E764" t="s">
        <v>3221</v>
      </c>
      <c r="F764" t="s">
        <v>2465</v>
      </c>
      <c r="I764">
        <v>20</v>
      </c>
      <c r="J764">
        <v>20</v>
      </c>
      <c r="K764">
        <v>0</v>
      </c>
      <c r="L764" t="s">
        <v>3222</v>
      </c>
      <c r="M764">
        <f>SUM(B764,C764)</f>
        <v>0</v>
      </c>
      <c r="N764" t="str">
        <f t="shared" si="22"/>
        <v>No</v>
      </c>
      <c r="O764">
        <f>COUNTIF(C:C,"&lt;0")</f>
        <v>0</v>
      </c>
      <c r="P764" t="e">
        <f>SUMIF(#REF!,"&gt;"&amp;AVERAGE(#REF!))</f>
        <v>#REF!</v>
      </c>
      <c r="Q764">
        <f t="shared" si="23"/>
        <v>27.565026697177728</v>
      </c>
      <c r="R764" t="str">
        <f>CONCATENATE("ID-",A764,"-",E764)</f>
        <v>ID-16838-Iloilo - Cebu</v>
      </c>
      <c r="S764">
        <f>INDEX(B:B,MATCH(A764,A:A,0))</f>
        <v>0</v>
      </c>
      <c r="T764" t="str">
        <f>IF(OR(B764&gt;0,C764&gt;0),"Acceptable","Check")</f>
        <v>Acceptable</v>
      </c>
      <c r="U764">
        <f>COUNTIF(D:D, "Military - U.S. Army")</f>
        <v>23</v>
      </c>
      <c r="V764">
        <f>AVERAGEIF(C:C,"Fort Myer, Virginia", I:I)</f>
        <v>2</v>
      </c>
      <c r="W764">
        <v>1</v>
      </c>
      <c r="X764" t="str">
        <f>IFERROR(VLOOKUP("FlightNumber", A:D, 4, FALSE), "Flight Not Found")</f>
        <v>Flight Not Found</v>
      </c>
      <c r="Y764" t="str" cm="1">
        <f t="array" ref="Y764">IF(AND(B:B &gt; TIME(6, 0, 0), B:B &lt;= TIME(18, 0, 0)), "Day", "Night")</f>
        <v>Night</v>
      </c>
      <c r="Z764">
        <f>COUNTIFS(D:D, "Military - U.S. Army", C:C, "Fort Myer, Virginia")</f>
        <v>1</v>
      </c>
    </row>
    <row r="765" spans="1:26" x14ac:dyDescent="0.2">
      <c r="A765">
        <v>16854</v>
      </c>
      <c r="C765" t="s">
        <v>3223</v>
      </c>
      <c r="D765" t="s">
        <v>2212</v>
      </c>
      <c r="F765" t="s">
        <v>3224</v>
      </c>
      <c r="G765" t="s">
        <v>3225</v>
      </c>
      <c r="H765" t="s">
        <v>3226</v>
      </c>
      <c r="I765">
        <v>14</v>
      </c>
      <c r="J765">
        <v>1</v>
      </c>
      <c r="K765">
        <v>0</v>
      </c>
      <c r="L765" t="s">
        <v>3227</v>
      </c>
      <c r="M765">
        <f>SUM(B765,C765)</f>
        <v>0</v>
      </c>
      <c r="N765" t="str">
        <f t="shared" si="22"/>
        <v>No</v>
      </c>
      <c r="O765">
        <f>COUNTIF(C:C,"&lt;0")</f>
        <v>0</v>
      </c>
      <c r="P765" t="e">
        <f>SUMIF(#REF!,"&gt;"&amp;AVERAGE(#REF!))</f>
        <v>#REF!</v>
      </c>
      <c r="Q765">
        <f t="shared" si="23"/>
        <v>27.565026697177728</v>
      </c>
      <c r="R765" t="str">
        <f>CONCATENATE("ID-",A765,"-",E765)</f>
        <v>ID-16854-</v>
      </c>
      <c r="S765">
        <f>INDEX(B:B,MATCH(A765,A:A,0))</f>
        <v>0</v>
      </c>
      <c r="T765" t="str">
        <f>IF(OR(B765&gt;0,C765&gt;0),"Acceptable","Check")</f>
        <v>Acceptable</v>
      </c>
      <c r="U765">
        <f>COUNTIF(D:D, "Military - U.S. Army")</f>
        <v>23</v>
      </c>
      <c r="V765">
        <f>AVERAGEIF(C:C,"Fort Myer, Virginia", I:I)</f>
        <v>2</v>
      </c>
      <c r="W765">
        <v>1</v>
      </c>
      <c r="X765" t="str">
        <f>IFERROR(VLOOKUP("FlightNumber", A:D, 4, FALSE), "Flight Not Found")</f>
        <v>Flight Not Found</v>
      </c>
      <c r="Y765" t="str" cm="1">
        <f t="array" ref="Y765">IF(AND(B:B &gt; TIME(6, 0, 0), B:B &lt;= TIME(18, 0, 0)), "Day", "Night")</f>
        <v>Night</v>
      </c>
      <c r="Z765">
        <f>COUNTIFS(D:D, "Military - U.S. Army", C:C, "Fort Myer, Virginia")</f>
        <v>1</v>
      </c>
    </row>
    <row r="766" spans="1:26" x14ac:dyDescent="0.2">
      <c r="A766">
        <v>16864</v>
      </c>
      <c r="B766" t="s">
        <v>3228</v>
      </c>
      <c r="C766" t="s">
        <v>3229</v>
      </c>
      <c r="D766" t="s">
        <v>1326</v>
      </c>
      <c r="E766" t="s">
        <v>3230</v>
      </c>
      <c r="F766" t="s">
        <v>3231</v>
      </c>
      <c r="G766" t="s">
        <v>3232</v>
      </c>
      <c r="H766" t="s">
        <v>3233</v>
      </c>
      <c r="I766">
        <v>27</v>
      </c>
      <c r="J766">
        <v>27</v>
      </c>
      <c r="K766">
        <v>0</v>
      </c>
      <c r="L766" t="s">
        <v>3234</v>
      </c>
      <c r="M766">
        <f>SUM(B766,C766)</f>
        <v>0</v>
      </c>
      <c r="N766" t="str">
        <f t="shared" si="22"/>
        <v>No</v>
      </c>
      <c r="O766">
        <f>COUNTIF(C:C,"&lt;0")</f>
        <v>0</v>
      </c>
      <c r="P766" t="e">
        <f>SUMIF(#REF!,"&gt;"&amp;AVERAGE(#REF!))</f>
        <v>#REF!</v>
      </c>
      <c r="Q766">
        <f t="shared" si="23"/>
        <v>27.565026697177728</v>
      </c>
      <c r="R766" t="str">
        <f>CONCATENATE("ID-",A766,"-",E766)</f>
        <v>ID-16864-Dallas - Tucon - San Diego</v>
      </c>
      <c r="S766" t="str">
        <f>INDEX(B:B,MATCH(A766,A:A,0))</f>
        <v>08:12</v>
      </c>
      <c r="T766" t="str">
        <f>IF(OR(B766&gt;0,C766&gt;0),"Acceptable","Check")</f>
        <v>Acceptable</v>
      </c>
      <c r="U766">
        <f>COUNTIF(D:D, "Military - U.S. Army")</f>
        <v>23</v>
      </c>
      <c r="V766">
        <f>AVERAGEIF(C:C,"Fort Myer, Virginia", I:I)</f>
        <v>2</v>
      </c>
      <c r="W766">
        <v>1</v>
      </c>
      <c r="X766" t="str">
        <f>IFERROR(VLOOKUP("FlightNumber", A:D, 4, FALSE), "Flight Not Found")</f>
        <v>Flight Not Found</v>
      </c>
      <c r="Y766" t="str" cm="1">
        <f t="array" ref="Y766">IF(AND(B:B &gt; TIME(6, 0, 0), B:B &lt;= TIME(18, 0, 0)), "Day", "Night")</f>
        <v>Night</v>
      </c>
      <c r="Z766">
        <f>COUNTIFS(D:D, "Military - U.S. Army", C:C, "Fort Myer, Virginia")</f>
        <v>1</v>
      </c>
    </row>
    <row r="767" spans="1:26" x14ac:dyDescent="0.2">
      <c r="A767">
        <v>16866</v>
      </c>
      <c r="C767" t="s">
        <v>3235</v>
      </c>
      <c r="D767" t="s">
        <v>766</v>
      </c>
      <c r="E767" t="s">
        <v>3236</v>
      </c>
      <c r="F767" t="s">
        <v>1339</v>
      </c>
      <c r="G767" t="s">
        <v>3237</v>
      </c>
      <c r="I767">
        <v>14</v>
      </c>
      <c r="J767">
        <v>10</v>
      </c>
      <c r="K767">
        <v>0</v>
      </c>
      <c r="L767" t="s">
        <v>3238</v>
      </c>
      <c r="M767">
        <f>SUM(B767,C767)</f>
        <v>0</v>
      </c>
      <c r="N767" t="str">
        <f t="shared" si="22"/>
        <v>No</v>
      </c>
      <c r="O767">
        <f>COUNTIF(C:C,"&lt;0")</f>
        <v>0</v>
      </c>
      <c r="P767" t="e">
        <f>SUMIF(#REF!,"&gt;"&amp;AVERAGE(#REF!))</f>
        <v>#REF!</v>
      </c>
      <c r="Q767">
        <f t="shared" si="23"/>
        <v>27.565026697177728</v>
      </c>
      <c r="R767" t="str">
        <f>CONCATENATE("ID-",A767,"-",E767)</f>
        <v>ID-16866-Paris - Prauge</v>
      </c>
      <c r="S767">
        <f>INDEX(B:B,MATCH(A767,A:A,0))</f>
        <v>0</v>
      </c>
      <c r="T767" t="str">
        <f>IF(OR(B767&gt;0,C767&gt;0),"Acceptable","Check")</f>
        <v>Acceptable</v>
      </c>
      <c r="U767">
        <f>COUNTIF(D:D, "Military - U.S. Army")</f>
        <v>23</v>
      </c>
      <c r="V767">
        <f>AVERAGEIF(C:C,"Fort Myer, Virginia", I:I)</f>
        <v>2</v>
      </c>
      <c r="W767">
        <v>1</v>
      </c>
      <c r="X767" t="str">
        <f>IFERROR(VLOOKUP("FlightNumber", A:D, 4, FALSE), "Flight Not Found")</f>
        <v>Flight Not Found</v>
      </c>
      <c r="Y767" t="str" cm="1">
        <f t="array" ref="Y767">IF(AND(B:B &gt; TIME(6, 0, 0), B:B &lt;= TIME(18, 0, 0)), "Day", "Night")</f>
        <v>Night</v>
      </c>
      <c r="Z767">
        <f>COUNTIFS(D:D, "Military - U.S. Army", C:C, "Fort Myer, Virginia")</f>
        <v>1</v>
      </c>
    </row>
    <row r="768" spans="1:26" x14ac:dyDescent="0.2">
      <c r="A768">
        <v>16871</v>
      </c>
      <c r="B768" t="s">
        <v>3239</v>
      </c>
      <c r="C768" t="s">
        <v>3240</v>
      </c>
      <c r="D768" t="s">
        <v>842</v>
      </c>
      <c r="E768" t="s">
        <v>3241</v>
      </c>
      <c r="F768" t="s">
        <v>3242</v>
      </c>
      <c r="G768" t="s">
        <v>3243</v>
      </c>
      <c r="H768" t="s">
        <v>3244</v>
      </c>
      <c r="I768">
        <v>25</v>
      </c>
      <c r="J768">
        <v>25</v>
      </c>
      <c r="K768">
        <v>0</v>
      </c>
      <c r="L768" t="s">
        <v>3245</v>
      </c>
      <c r="M768">
        <f>SUM(B768,C768)</f>
        <v>0</v>
      </c>
      <c r="N768" t="str">
        <f t="shared" si="22"/>
        <v>No</v>
      </c>
      <c r="O768">
        <f>COUNTIF(C:C,"&lt;0")</f>
        <v>0</v>
      </c>
      <c r="P768" t="e">
        <f>SUMIF(#REF!,"&gt;"&amp;AVERAGE(#REF!))</f>
        <v>#REF!</v>
      </c>
      <c r="Q768">
        <f t="shared" si="23"/>
        <v>27.565026697177728</v>
      </c>
      <c r="R768" t="str">
        <f>CONCATENATE("ID-",A768,"-",E768)</f>
        <v>ID-16871-Hobart - Melbourne</v>
      </c>
      <c r="S768" t="str">
        <f>INDEX(B:B,MATCH(A768,A:A,0))</f>
        <v>20:55</v>
      </c>
      <c r="T768" t="str">
        <f>IF(OR(B768&gt;0,C768&gt;0),"Acceptable","Check")</f>
        <v>Acceptable</v>
      </c>
      <c r="U768">
        <f>COUNTIF(D:D, "Military - U.S. Army")</f>
        <v>23</v>
      </c>
      <c r="V768">
        <f>AVERAGEIF(C:C,"Fort Myer, Virginia", I:I)</f>
        <v>2</v>
      </c>
      <c r="W768">
        <v>2</v>
      </c>
      <c r="X768" t="str">
        <f>IFERROR(VLOOKUP("FlightNumber", A:D, 4, FALSE), "Flight Not Found")</f>
        <v>Flight Not Found</v>
      </c>
      <c r="Y768" t="str" cm="1">
        <f t="array" ref="Y768">IF(AND(B:B &gt; TIME(6, 0, 0), B:B &lt;= TIME(18, 0, 0)), "Day", "Night")</f>
        <v>Night</v>
      </c>
      <c r="Z768">
        <f>COUNTIFS(D:D, "Military - U.S. Army", C:C, "Fort Myer, Virginia")</f>
        <v>1</v>
      </c>
    </row>
    <row r="769" spans="1:26" x14ac:dyDescent="0.2">
      <c r="A769">
        <v>16878</v>
      </c>
      <c r="C769" t="s">
        <v>3246</v>
      </c>
      <c r="D769" t="s">
        <v>3193</v>
      </c>
      <c r="E769" t="s">
        <v>3247</v>
      </c>
      <c r="I769">
        <v>20</v>
      </c>
      <c r="J769">
        <v>20</v>
      </c>
      <c r="K769">
        <v>0</v>
      </c>
      <c r="L769" t="s">
        <v>3248</v>
      </c>
      <c r="M769">
        <f>SUM(B769,C769)</f>
        <v>0</v>
      </c>
      <c r="N769" t="str">
        <f t="shared" si="22"/>
        <v>No</v>
      </c>
      <c r="O769">
        <f>COUNTIF(C:C,"&lt;0")</f>
        <v>0</v>
      </c>
      <c r="P769" t="e">
        <f>SUMIF(#REF!,"&gt;"&amp;AVERAGE(#REF!))</f>
        <v>#REF!</v>
      </c>
      <c r="Q769">
        <f t="shared" si="23"/>
        <v>27.565026697177728</v>
      </c>
      <c r="R769" t="str">
        <f>CONCATENATE("ID-",A769,"-",E769)</f>
        <v>ID-16878-Shanghai - Nanking</v>
      </c>
      <c r="S769">
        <f>INDEX(B:B,MATCH(A769,A:A,0))</f>
        <v>0</v>
      </c>
      <c r="T769" t="str">
        <f>IF(OR(B769&gt;0,C769&gt;0),"Acceptable","Check")</f>
        <v>Acceptable</v>
      </c>
      <c r="U769">
        <f>COUNTIF(D:D, "Military - U.S. Army")</f>
        <v>23</v>
      </c>
      <c r="V769">
        <f>AVERAGEIF(C:C,"Fort Myer, Virginia", I:I)</f>
        <v>2</v>
      </c>
      <c r="W769">
        <v>1</v>
      </c>
      <c r="X769" t="str">
        <f>IFERROR(VLOOKUP("FlightNumber", A:D, 4, FALSE), "Flight Not Found")</f>
        <v>Flight Not Found</v>
      </c>
      <c r="Y769" t="str" cm="1">
        <f t="array" ref="Y769">IF(AND(B:B &gt; TIME(6, 0, 0), B:B &lt;= TIME(18, 0, 0)), "Day", "Night")</f>
        <v>Night</v>
      </c>
      <c r="Z769">
        <f>COUNTIFS(D:D, "Military - U.S. Army", C:C, "Fort Myer, Virginia")</f>
        <v>1</v>
      </c>
    </row>
    <row r="770" spans="1:26" x14ac:dyDescent="0.2">
      <c r="A770">
        <v>16879</v>
      </c>
      <c r="C770" t="s">
        <v>3249</v>
      </c>
      <c r="D770" t="s">
        <v>821</v>
      </c>
      <c r="E770" t="s">
        <v>3250</v>
      </c>
      <c r="G770" t="s">
        <v>3251</v>
      </c>
      <c r="L770" t="s">
        <v>3252</v>
      </c>
      <c r="M770">
        <f>SUM(B770,C770)</f>
        <v>0</v>
      </c>
      <c r="N770" t="str">
        <f t="shared" ref="N770:N833" si="24">IF(E770="good","Yes","No")</f>
        <v>No</v>
      </c>
      <c r="O770">
        <f>COUNTIF(C:C,"&lt;0")</f>
        <v>0</v>
      </c>
      <c r="P770" t="e">
        <f>SUMIF(#REF!,"&gt;"&amp;AVERAGE(#REF!))</f>
        <v>#REF!</v>
      </c>
      <c r="Q770">
        <f t="shared" si="23"/>
        <v>27.565026697177728</v>
      </c>
      <c r="R770" t="str">
        <f>CONCATENATE("ID-",A770,"-",E770)</f>
        <v>ID-16879-Chunking - Shanghai</v>
      </c>
      <c r="S770">
        <f>INDEX(B:B,MATCH(A770,A:A,0))</f>
        <v>0</v>
      </c>
      <c r="T770" t="str">
        <f>IF(OR(B770&gt;0,C770&gt;0),"Acceptable","Check")</f>
        <v>Acceptable</v>
      </c>
      <c r="U770">
        <f>COUNTIF(D:D, "Military - U.S. Army")</f>
        <v>23</v>
      </c>
      <c r="V770">
        <f>AVERAGEIF(C:C,"Fort Myer, Virginia", I:I)</f>
        <v>2</v>
      </c>
      <c r="W770">
        <v>1</v>
      </c>
      <c r="X770" t="str">
        <f>IFERROR(VLOOKUP("FlightNumber", A:D, 4, FALSE), "Flight Not Found")</f>
        <v>Flight Not Found</v>
      </c>
      <c r="Y770" t="str" cm="1">
        <f t="array" ref="Y770">IF(AND(B:B &gt; TIME(6, 0, 0), B:B &lt;= TIME(18, 0, 0)), "Day", "Night")</f>
        <v>Night</v>
      </c>
      <c r="Z770">
        <f>COUNTIFS(D:D, "Military - U.S. Army", C:C, "Fort Myer, Virginia")</f>
        <v>1</v>
      </c>
    </row>
    <row r="771" spans="1:26" x14ac:dyDescent="0.2">
      <c r="A771">
        <v>16880</v>
      </c>
      <c r="B771" t="s">
        <v>3253</v>
      </c>
      <c r="C771" t="s">
        <v>3254</v>
      </c>
      <c r="D771" t="s">
        <v>2438</v>
      </c>
      <c r="E771" t="s">
        <v>3255</v>
      </c>
      <c r="F771" t="s">
        <v>3099</v>
      </c>
      <c r="G771" t="s">
        <v>3256</v>
      </c>
      <c r="I771">
        <v>26</v>
      </c>
      <c r="J771">
        <v>26</v>
      </c>
      <c r="K771">
        <v>0</v>
      </c>
      <c r="L771" t="s">
        <v>3257</v>
      </c>
      <c r="M771">
        <f>SUM(B771,C771)</f>
        <v>0</v>
      </c>
      <c r="N771" t="str">
        <f t="shared" si="24"/>
        <v>No</v>
      </c>
      <c r="O771">
        <f>COUNTIF(C:C,"&lt;0")</f>
        <v>0</v>
      </c>
      <c r="P771" t="e">
        <f>SUMIF(#REF!,"&gt;"&amp;AVERAGE(#REF!))</f>
        <v>#REF!</v>
      </c>
      <c r="Q771">
        <f t="shared" ref="Q771:Q834" si="25">AVERAGEIF(I:I,"&gt;0")</f>
        <v>27.565026697177728</v>
      </c>
      <c r="R771" t="str">
        <f>CONCATENATE("ID-",A771,"-",E771)</f>
        <v>ID-16880-Stockton, CA - Ogden, UT</v>
      </c>
      <c r="S771" t="str">
        <f>INDEX(B:B,MATCH(A771,A:A,0))</f>
        <v>11:45</v>
      </c>
      <c r="T771" t="str">
        <f>IF(OR(B771&gt;0,C771&gt;0),"Acceptable","Check")</f>
        <v>Acceptable</v>
      </c>
      <c r="U771">
        <f>COUNTIF(D:D, "Military - U.S. Army")</f>
        <v>23</v>
      </c>
      <c r="V771">
        <f>AVERAGEIF(C:C,"Fort Myer, Virginia", I:I)</f>
        <v>2</v>
      </c>
      <c r="W771">
        <v>1</v>
      </c>
      <c r="X771" t="str">
        <f>IFERROR(VLOOKUP("FlightNumber", A:D, 4, FALSE), "Flight Not Found")</f>
        <v>Flight Not Found</v>
      </c>
      <c r="Y771" t="str" cm="1">
        <f t="array" ref="Y771">IF(AND(B:B &gt; TIME(6, 0, 0), B:B &lt;= TIME(18, 0, 0)), "Day", "Night")</f>
        <v>Night</v>
      </c>
      <c r="Z771">
        <f>COUNTIFS(D:D, "Military - U.S. Army", C:C, "Fort Myer, Virginia")</f>
        <v>1</v>
      </c>
    </row>
    <row r="772" spans="1:26" x14ac:dyDescent="0.2">
      <c r="A772">
        <v>16884</v>
      </c>
      <c r="C772" t="s">
        <v>3258</v>
      </c>
      <c r="D772" t="s">
        <v>3259</v>
      </c>
      <c r="E772" t="s">
        <v>3260</v>
      </c>
      <c r="F772" t="s">
        <v>3261</v>
      </c>
      <c r="G772" t="s">
        <v>3262</v>
      </c>
      <c r="H772" t="s">
        <v>3263</v>
      </c>
      <c r="I772">
        <v>10</v>
      </c>
      <c r="J772">
        <v>10</v>
      </c>
      <c r="K772">
        <v>0</v>
      </c>
      <c r="L772" t="s">
        <v>3264</v>
      </c>
      <c r="M772">
        <f>SUM(B772,C772)</f>
        <v>0</v>
      </c>
      <c r="N772" t="str">
        <f t="shared" si="24"/>
        <v>No</v>
      </c>
      <c r="O772">
        <f>COUNTIF(C:C,"&lt;0")</f>
        <v>0</v>
      </c>
      <c r="P772" t="e">
        <f>SUMIF(#REF!,"&gt;"&amp;AVERAGE(#REF!))</f>
        <v>#REF!</v>
      </c>
      <c r="Q772">
        <f t="shared" si="25"/>
        <v>27.565026697177728</v>
      </c>
      <c r="R772" t="str">
        <f>CONCATENATE("ID-",A772,"-",E772)</f>
        <v>ID-16884-Karachi - Australia</v>
      </c>
      <c r="S772">
        <f>INDEX(B:B,MATCH(A772,A:A,0))</f>
        <v>0</v>
      </c>
      <c r="T772" t="str">
        <f>IF(OR(B772&gt;0,C772&gt;0),"Acceptable","Check")</f>
        <v>Acceptable</v>
      </c>
      <c r="U772">
        <f>COUNTIF(D:D, "Military - U.S. Army")</f>
        <v>23</v>
      </c>
      <c r="V772">
        <f>AVERAGEIF(C:C,"Fort Myer, Virginia", I:I)</f>
        <v>2</v>
      </c>
      <c r="W772">
        <v>1</v>
      </c>
      <c r="X772" t="str">
        <f>IFERROR(VLOOKUP("FlightNumber", A:D, 4, FALSE), "Flight Not Found")</f>
        <v>Flight Not Found</v>
      </c>
      <c r="Y772" t="str" cm="1">
        <f t="array" ref="Y772">IF(AND(B:B &gt; TIME(6, 0, 0), B:B &lt;= TIME(18, 0, 0)), "Day", "Night")</f>
        <v>Night</v>
      </c>
      <c r="Z772">
        <f>COUNTIFS(D:D, "Military - U.S. Army", C:C, "Fort Myer, Virginia")</f>
        <v>1</v>
      </c>
    </row>
    <row r="773" spans="1:26" x14ac:dyDescent="0.2">
      <c r="A773">
        <v>16897</v>
      </c>
      <c r="B773" t="s">
        <v>3265</v>
      </c>
      <c r="C773" t="s">
        <v>3266</v>
      </c>
      <c r="D773" t="s">
        <v>3267</v>
      </c>
      <c r="F773" t="s">
        <v>3268</v>
      </c>
      <c r="G773" t="s">
        <v>3269</v>
      </c>
      <c r="I773">
        <v>4</v>
      </c>
      <c r="J773">
        <v>4</v>
      </c>
      <c r="K773">
        <v>16</v>
      </c>
      <c r="L773" t="s">
        <v>3270</v>
      </c>
      <c r="M773">
        <f>SUM(B773,C773)</f>
        <v>0</v>
      </c>
      <c r="N773" t="str">
        <f t="shared" si="24"/>
        <v>No</v>
      </c>
      <c r="O773">
        <f>COUNTIF(C:C,"&lt;0")</f>
        <v>0</v>
      </c>
      <c r="P773" t="e">
        <f>SUMIF(#REF!,"&gt;"&amp;AVERAGE(#REF!))</f>
        <v>#REF!</v>
      </c>
      <c r="Q773">
        <f t="shared" si="25"/>
        <v>27.565026697177728</v>
      </c>
      <c r="R773" t="str">
        <f>CONCATENATE("ID-",A773,"-",E773)</f>
        <v>ID-16897-</v>
      </c>
      <c r="S773" t="str">
        <f>INDEX(B:B,MATCH(A773,A:A,0))</f>
        <v>11:15</v>
      </c>
      <c r="T773" t="str">
        <f>IF(OR(B773&gt;0,C773&gt;0),"Acceptable","Check")</f>
        <v>Acceptable</v>
      </c>
      <c r="U773">
        <f>COUNTIF(D:D, "Military - U.S. Army")</f>
        <v>23</v>
      </c>
      <c r="V773">
        <f>AVERAGEIF(C:C,"Fort Myer, Virginia", I:I)</f>
        <v>2</v>
      </c>
      <c r="W773">
        <v>1</v>
      </c>
      <c r="X773" t="str">
        <f>IFERROR(VLOOKUP("FlightNumber", A:D, 4, FALSE), "Flight Not Found")</f>
        <v>Flight Not Found</v>
      </c>
      <c r="Y773" t="str" cm="1">
        <f t="array" ref="Y773">IF(AND(B:B &gt; TIME(6, 0, 0), B:B &lt;= TIME(18, 0, 0)), "Day", "Night")</f>
        <v>Night</v>
      </c>
      <c r="Z773">
        <f>COUNTIFS(D:D, "Military - U.S. Army", C:C, "Fort Myer, Virginia")</f>
        <v>1</v>
      </c>
    </row>
    <row r="774" spans="1:26" x14ac:dyDescent="0.2">
      <c r="A774">
        <v>16900</v>
      </c>
      <c r="C774" t="s">
        <v>3271</v>
      </c>
      <c r="E774" t="s">
        <v>3272</v>
      </c>
      <c r="I774">
        <v>14</v>
      </c>
      <c r="J774">
        <v>14</v>
      </c>
      <c r="K774">
        <v>0</v>
      </c>
      <c r="M774">
        <f>SUM(B774,C774)</f>
        <v>0</v>
      </c>
      <c r="N774" t="str">
        <f t="shared" si="24"/>
        <v>No</v>
      </c>
      <c r="O774">
        <f>COUNTIF(C:C,"&lt;0")</f>
        <v>0</v>
      </c>
      <c r="P774" t="e">
        <f>SUMIF(#REF!,"&gt;"&amp;AVERAGE(#REF!))</f>
        <v>#REF!</v>
      </c>
      <c r="Q774">
        <f t="shared" si="25"/>
        <v>27.565026697177728</v>
      </c>
      <c r="R774" t="str">
        <f>CONCATENATE("ID-",A774,"-",E774)</f>
        <v>ID-16900-Shensi - Yenan</v>
      </c>
      <c r="S774">
        <f>INDEX(B:B,MATCH(A774,A:A,0))</f>
        <v>0</v>
      </c>
      <c r="T774" t="str">
        <f>IF(OR(B774&gt;0,C774&gt;0),"Acceptable","Check")</f>
        <v>Acceptable</v>
      </c>
      <c r="U774">
        <f>COUNTIF(D:D, "Military - U.S. Army")</f>
        <v>23</v>
      </c>
      <c r="V774">
        <f>AVERAGEIF(C:C,"Fort Myer, Virginia", I:I)</f>
        <v>2</v>
      </c>
      <c r="W774">
        <v>1</v>
      </c>
      <c r="X774" t="str">
        <f>IFERROR(VLOOKUP("FlightNumber", A:D, 4, FALSE), "Flight Not Found")</f>
        <v>Flight Not Found</v>
      </c>
      <c r="Y774" t="str" cm="1">
        <f t="array" ref="Y774">IF(AND(B:B &gt; TIME(6, 0, 0), B:B &lt;= TIME(18, 0, 0)), "Day", "Night")</f>
        <v>Night</v>
      </c>
      <c r="Z774">
        <f>COUNTIFS(D:D, "Military - U.S. Army", C:C, "Fort Myer, Virginia")</f>
        <v>1</v>
      </c>
    </row>
    <row r="775" spans="1:26" x14ac:dyDescent="0.2">
      <c r="A775">
        <v>16914</v>
      </c>
      <c r="C775" t="s">
        <v>3273</v>
      </c>
      <c r="D775" t="s">
        <v>1485</v>
      </c>
      <c r="G775" t="s">
        <v>3274</v>
      </c>
      <c r="I775">
        <v>21</v>
      </c>
      <c r="J775">
        <v>19</v>
      </c>
      <c r="K775">
        <v>0</v>
      </c>
      <c r="L775" t="s">
        <v>1758</v>
      </c>
      <c r="M775">
        <f>SUM(B775,C775)</f>
        <v>0</v>
      </c>
      <c r="N775" t="str">
        <f t="shared" si="24"/>
        <v>No</v>
      </c>
      <c r="O775">
        <f>COUNTIF(C:C,"&lt;0")</f>
        <v>0</v>
      </c>
      <c r="P775" t="e">
        <f>SUMIF(#REF!,"&gt;"&amp;AVERAGE(#REF!))</f>
        <v>#REF!</v>
      </c>
      <c r="Q775">
        <f t="shared" si="25"/>
        <v>27.565026697177728</v>
      </c>
      <c r="R775" t="str">
        <f>CONCATENATE("ID-",A775,"-",E775)</f>
        <v>ID-16914-</v>
      </c>
      <c r="S775">
        <f>INDEX(B:B,MATCH(A775,A:A,0))</f>
        <v>0</v>
      </c>
      <c r="T775" t="str">
        <f>IF(OR(B775&gt;0,C775&gt;0),"Acceptable","Check")</f>
        <v>Acceptable</v>
      </c>
      <c r="U775">
        <f>COUNTIF(D:D, "Military - U.S. Army")</f>
        <v>23</v>
      </c>
      <c r="V775">
        <f>AVERAGEIF(C:C,"Fort Myer, Virginia", I:I)</f>
        <v>2</v>
      </c>
      <c r="W775">
        <v>2</v>
      </c>
      <c r="X775" t="str">
        <f>IFERROR(VLOOKUP("FlightNumber", A:D, 4, FALSE), "Flight Not Found")</f>
        <v>Flight Not Found</v>
      </c>
      <c r="Y775" t="str" cm="1">
        <f t="array" ref="Y775">IF(AND(B:B &gt; TIME(6, 0, 0), B:B &lt;= TIME(18, 0, 0)), "Day", "Night")</f>
        <v>Night</v>
      </c>
      <c r="Z775">
        <f>COUNTIFS(D:D, "Military - U.S. Army", C:C, "Fort Myer, Virginia")</f>
        <v>1</v>
      </c>
    </row>
    <row r="776" spans="1:26" x14ac:dyDescent="0.2">
      <c r="A776">
        <v>16922</v>
      </c>
      <c r="C776" t="s">
        <v>3275</v>
      </c>
      <c r="D776" t="s">
        <v>2331</v>
      </c>
      <c r="F776" t="s">
        <v>2722</v>
      </c>
      <c r="G776" t="s">
        <v>3276</v>
      </c>
      <c r="H776" t="s">
        <v>3277</v>
      </c>
      <c r="I776">
        <v>12</v>
      </c>
      <c r="J776">
        <v>12</v>
      </c>
      <c r="K776">
        <v>0</v>
      </c>
      <c r="L776" t="s">
        <v>3278</v>
      </c>
      <c r="M776">
        <f>SUM(B776,C776)</f>
        <v>0</v>
      </c>
      <c r="N776" t="str">
        <f t="shared" si="24"/>
        <v>No</v>
      </c>
      <c r="O776">
        <f>COUNTIF(C:C,"&lt;0")</f>
        <v>0</v>
      </c>
      <c r="P776" t="e">
        <f>SUMIF(#REF!,"&gt;"&amp;AVERAGE(#REF!))</f>
        <v>#REF!</v>
      </c>
      <c r="Q776">
        <f t="shared" si="25"/>
        <v>27.565026697177728</v>
      </c>
      <c r="R776" t="str">
        <f>CONCATENATE("ID-",A776,"-",E776)</f>
        <v>ID-16922-</v>
      </c>
      <c r="S776">
        <f>INDEX(B:B,MATCH(A776,A:A,0))</f>
        <v>0</v>
      </c>
      <c r="T776" t="str">
        <f>IF(OR(B776&gt;0,C776&gt;0),"Acceptable","Check")</f>
        <v>Acceptable</v>
      </c>
      <c r="U776">
        <f>COUNTIF(D:D, "Military - U.S. Army")</f>
        <v>23</v>
      </c>
      <c r="V776">
        <f>AVERAGEIF(C:C,"Fort Myer, Virginia", I:I)</f>
        <v>2</v>
      </c>
      <c r="W776">
        <v>1</v>
      </c>
      <c r="X776" t="str">
        <f>IFERROR(VLOOKUP("FlightNumber", A:D, 4, FALSE), "Flight Not Found")</f>
        <v>Flight Not Found</v>
      </c>
      <c r="Y776" t="str" cm="1">
        <f t="array" ref="Y776">IF(AND(B:B &gt; TIME(6, 0, 0), B:B &lt;= TIME(18, 0, 0)), "Day", "Night")</f>
        <v>Night</v>
      </c>
      <c r="Z776">
        <f>COUNTIFS(D:D, "Military - U.S. Army", C:C, "Fort Myer, Virginia")</f>
        <v>1</v>
      </c>
    </row>
    <row r="777" spans="1:26" x14ac:dyDescent="0.2">
      <c r="A777">
        <v>16932</v>
      </c>
      <c r="C777" t="s">
        <v>3279</v>
      </c>
      <c r="D777" t="s">
        <v>3280</v>
      </c>
      <c r="F777" t="s">
        <v>3281</v>
      </c>
      <c r="I777">
        <v>28</v>
      </c>
      <c r="J777">
        <v>28</v>
      </c>
      <c r="K777">
        <v>0</v>
      </c>
      <c r="L777" t="s">
        <v>3282</v>
      </c>
      <c r="M777">
        <f>SUM(B777,C777)</f>
        <v>0</v>
      </c>
      <c r="N777" t="str">
        <f t="shared" si="24"/>
        <v>No</v>
      </c>
      <c r="O777">
        <f>COUNTIF(C:C,"&lt;0")</f>
        <v>0</v>
      </c>
      <c r="P777" t="e">
        <f>SUMIF(#REF!,"&gt;"&amp;AVERAGE(#REF!))</f>
        <v>#REF!</v>
      </c>
      <c r="Q777">
        <f t="shared" si="25"/>
        <v>27.565026697177728</v>
      </c>
      <c r="R777" t="str">
        <f>CONCATENATE("ID-",A777,"-",E777)</f>
        <v>ID-16932-</v>
      </c>
      <c r="S777">
        <f>INDEX(B:B,MATCH(A777,A:A,0))</f>
        <v>0</v>
      </c>
      <c r="T777" t="str">
        <f>IF(OR(B777&gt;0,C777&gt;0),"Acceptable","Check")</f>
        <v>Acceptable</v>
      </c>
      <c r="U777">
        <f>COUNTIF(D:D, "Military - U.S. Army")</f>
        <v>23</v>
      </c>
      <c r="V777">
        <f>AVERAGEIF(C:C,"Fort Myer, Virginia", I:I)</f>
        <v>2</v>
      </c>
      <c r="W777">
        <v>1</v>
      </c>
      <c r="X777" t="str">
        <f>IFERROR(VLOOKUP("FlightNumber", A:D, 4, FALSE), "Flight Not Found")</f>
        <v>Flight Not Found</v>
      </c>
      <c r="Y777" t="str" cm="1">
        <f t="array" ref="Y777">IF(AND(B:B &gt; TIME(6, 0, 0), B:B &lt;= TIME(18, 0, 0)), "Day", "Night")</f>
        <v>Night</v>
      </c>
      <c r="Z777">
        <f>COUNTIFS(D:D, "Military - U.S. Army", C:C, "Fort Myer, Virginia")</f>
        <v>1</v>
      </c>
    </row>
    <row r="778" spans="1:26" x14ac:dyDescent="0.2">
      <c r="A778">
        <v>16938</v>
      </c>
      <c r="B778" t="s">
        <v>46</v>
      </c>
      <c r="C778" t="s">
        <v>3283</v>
      </c>
      <c r="D778" t="s">
        <v>3284</v>
      </c>
      <c r="E778" t="s">
        <v>3285</v>
      </c>
      <c r="F778" t="s">
        <v>1809</v>
      </c>
      <c r="G778" t="s">
        <v>3286</v>
      </c>
      <c r="H778" t="s">
        <v>3287</v>
      </c>
      <c r="I778">
        <v>27</v>
      </c>
      <c r="J778">
        <v>27</v>
      </c>
      <c r="K778">
        <v>0</v>
      </c>
      <c r="L778" t="s">
        <v>3288</v>
      </c>
      <c r="M778">
        <f>SUM(B778,C778)</f>
        <v>0</v>
      </c>
      <c r="N778" t="str">
        <f t="shared" si="24"/>
        <v>No</v>
      </c>
      <c r="O778">
        <f>COUNTIF(C:C,"&lt;0")</f>
        <v>0</v>
      </c>
      <c r="P778" t="e">
        <f>SUMIF(#REF!,"&gt;"&amp;AVERAGE(#REF!))</f>
        <v>#REF!</v>
      </c>
      <c r="Q778">
        <f t="shared" si="25"/>
        <v>27.565026697177728</v>
      </c>
      <c r="R778" t="str">
        <f>CONCATENATE("ID-",A778,"-",E778)</f>
        <v>ID-16938-Richmond - Atlanta</v>
      </c>
      <c r="S778" t="str">
        <f>INDEX(B:B,MATCH(A778,A:A,0))</f>
        <v>01:00</v>
      </c>
      <c r="T778" t="str">
        <f>IF(OR(B778&gt;0,C778&gt;0),"Acceptable","Check")</f>
        <v>Acceptable</v>
      </c>
      <c r="U778">
        <f>COUNTIF(D:D, "Military - U.S. Army")</f>
        <v>23</v>
      </c>
      <c r="V778">
        <f>AVERAGEIF(C:C,"Fort Myer, Virginia", I:I)</f>
        <v>2</v>
      </c>
      <c r="W778">
        <v>1</v>
      </c>
      <c r="X778" t="str">
        <f>IFERROR(VLOOKUP("FlightNumber", A:D, 4, FALSE), "Flight Not Found")</f>
        <v>Flight Not Found</v>
      </c>
      <c r="Y778" t="str" cm="1">
        <f t="array" ref="Y778">IF(AND(B:B &gt; TIME(6, 0, 0), B:B &lt;= TIME(18, 0, 0)), "Day", "Night")</f>
        <v>Night</v>
      </c>
      <c r="Z778">
        <f>COUNTIFS(D:D, "Military - U.S. Army", C:C, "Fort Myer, Virginia")</f>
        <v>1</v>
      </c>
    </row>
    <row r="779" spans="1:26" x14ac:dyDescent="0.2">
      <c r="A779">
        <v>16944</v>
      </c>
      <c r="C779" t="s">
        <v>3289</v>
      </c>
      <c r="D779" t="s">
        <v>3290</v>
      </c>
      <c r="E779" t="s">
        <v>3291</v>
      </c>
      <c r="F779" t="s">
        <v>1339</v>
      </c>
      <c r="G779" t="s">
        <v>3292</v>
      </c>
      <c r="H779" t="s">
        <v>3293</v>
      </c>
      <c r="I779">
        <v>13</v>
      </c>
      <c r="J779">
        <v>13</v>
      </c>
      <c r="K779">
        <v>0</v>
      </c>
      <c r="L779" t="s">
        <v>3294</v>
      </c>
      <c r="M779">
        <f>SUM(B779,C779)</f>
        <v>0</v>
      </c>
      <c r="N779" t="str">
        <f t="shared" si="24"/>
        <v>No</v>
      </c>
      <c r="O779">
        <f>COUNTIF(C:C,"&lt;0")</f>
        <v>0</v>
      </c>
      <c r="P779" t="e">
        <f>SUMIF(#REF!,"&gt;"&amp;AVERAGE(#REF!))</f>
        <v>#REF!</v>
      </c>
      <c r="Q779">
        <f t="shared" si="25"/>
        <v>27.565026697177728</v>
      </c>
      <c r="R779" t="str">
        <f>CONCATENATE("ID-",A779,"-",E779)</f>
        <v>ID-16944-Oslo - Stockholm</v>
      </c>
      <c r="S779">
        <f>INDEX(B:B,MATCH(A779,A:A,0))</f>
        <v>0</v>
      </c>
      <c r="T779" t="str">
        <f>IF(OR(B779&gt;0,C779&gt;0),"Acceptable","Check")</f>
        <v>Acceptable</v>
      </c>
      <c r="U779">
        <f>COUNTIF(D:D, "Military - U.S. Army")</f>
        <v>23</v>
      </c>
      <c r="V779">
        <f>AVERAGEIF(C:C,"Fort Myer, Virginia", I:I)</f>
        <v>2</v>
      </c>
      <c r="W779">
        <v>1</v>
      </c>
      <c r="X779" t="str">
        <f>IFERROR(VLOOKUP("FlightNumber", A:D, 4, FALSE), "Flight Not Found")</f>
        <v>Flight Not Found</v>
      </c>
      <c r="Y779" t="str" cm="1">
        <f t="array" ref="Y779">IF(AND(B:B &gt; TIME(6, 0, 0), B:B &lt;= TIME(18, 0, 0)), "Day", "Night")</f>
        <v>Night</v>
      </c>
      <c r="Z779">
        <f>COUNTIFS(D:D, "Military - U.S. Army", C:C, "Fort Myer, Virginia")</f>
        <v>1</v>
      </c>
    </row>
    <row r="780" spans="1:26" x14ac:dyDescent="0.2">
      <c r="A780">
        <v>16954</v>
      </c>
      <c r="B780" t="s">
        <v>3295</v>
      </c>
      <c r="C780" t="s">
        <v>3296</v>
      </c>
      <c r="D780" t="s">
        <v>2438</v>
      </c>
      <c r="E780" t="s">
        <v>3297</v>
      </c>
      <c r="F780" t="s">
        <v>3298</v>
      </c>
      <c r="G780" t="s">
        <v>3299</v>
      </c>
      <c r="H780" t="s">
        <v>3300</v>
      </c>
      <c r="I780">
        <v>38</v>
      </c>
      <c r="J780">
        <v>30</v>
      </c>
      <c r="K780">
        <v>0</v>
      </c>
      <c r="L780" t="s">
        <v>3301</v>
      </c>
      <c r="M780">
        <f>SUM(B780,C780)</f>
        <v>0</v>
      </c>
      <c r="N780" t="str">
        <f t="shared" si="24"/>
        <v>No</v>
      </c>
      <c r="O780">
        <f>COUNTIF(C:C,"&lt;0")</f>
        <v>0</v>
      </c>
      <c r="P780" t="e">
        <f>SUMIF(#REF!,"&gt;"&amp;AVERAGE(#REF!))</f>
        <v>#REF!</v>
      </c>
      <c r="Q780">
        <f t="shared" si="25"/>
        <v>27.565026697177728</v>
      </c>
      <c r="R780" t="str">
        <f>CONCATENATE("ID-",A780,"-",E780)</f>
        <v>ID-16954-Cairo - Rome</v>
      </c>
      <c r="S780" t="str">
        <f>INDEX(B:B,MATCH(A780,A:A,0))</f>
        <v>07:40</v>
      </c>
      <c r="T780" t="str">
        <f>IF(OR(B780&gt;0,C780&gt;0),"Acceptable","Check")</f>
        <v>Acceptable</v>
      </c>
      <c r="U780">
        <f>COUNTIF(D:D, "Military - U.S. Army")</f>
        <v>23</v>
      </c>
      <c r="V780">
        <f>AVERAGEIF(C:C,"Fort Myer, Virginia", I:I)</f>
        <v>2</v>
      </c>
      <c r="W780">
        <v>1</v>
      </c>
      <c r="X780" t="str">
        <f>IFERROR(VLOOKUP("FlightNumber", A:D, 4, FALSE), "Flight Not Found")</f>
        <v>Flight Not Found</v>
      </c>
      <c r="Y780" t="str" cm="1">
        <f t="array" ref="Y780">IF(AND(B:B &gt; TIME(6, 0, 0), B:B &lt;= TIME(18, 0, 0)), "Day", "Night")</f>
        <v>Night</v>
      </c>
      <c r="Z780">
        <f>COUNTIFS(D:D, "Military - U.S. Army", C:C, "Fort Myer, Virginia")</f>
        <v>1</v>
      </c>
    </row>
    <row r="781" spans="1:26" x14ac:dyDescent="0.2">
      <c r="A781">
        <v>16962</v>
      </c>
      <c r="B781" t="s">
        <v>364</v>
      </c>
      <c r="C781" t="s">
        <v>3302</v>
      </c>
      <c r="D781" t="s">
        <v>2326</v>
      </c>
      <c r="E781" t="s">
        <v>3303</v>
      </c>
      <c r="F781" t="s">
        <v>2902</v>
      </c>
      <c r="G781" t="s">
        <v>3304</v>
      </c>
      <c r="H781" t="s">
        <v>3305</v>
      </c>
      <c r="I781">
        <v>18</v>
      </c>
      <c r="J781">
        <v>18</v>
      </c>
      <c r="K781">
        <v>0</v>
      </c>
      <c r="L781" t="s">
        <v>3306</v>
      </c>
      <c r="M781">
        <f>SUM(B781,C781)</f>
        <v>0</v>
      </c>
      <c r="N781" t="str">
        <f t="shared" si="24"/>
        <v>No</v>
      </c>
      <c r="O781">
        <f>COUNTIF(C:C,"&lt;0")</f>
        <v>0</v>
      </c>
      <c r="P781" t="e">
        <f>SUMIF(#REF!,"&gt;"&amp;AVERAGE(#REF!))</f>
        <v>#REF!</v>
      </c>
      <c r="Q781">
        <f t="shared" si="25"/>
        <v>27.565026697177728</v>
      </c>
      <c r="R781" t="str">
        <f>CONCATENATE("ID-",A781,"-",E781)</f>
        <v>ID-16962-Kano - Ikeja</v>
      </c>
      <c r="S781" t="str">
        <f>INDEX(B:B,MATCH(A781,A:A,0))</f>
        <v>13:15</v>
      </c>
      <c r="T781" t="str">
        <f>IF(OR(B781&gt;0,C781&gt;0),"Acceptable","Check")</f>
        <v>Acceptable</v>
      </c>
      <c r="U781">
        <f>COUNTIF(D:D, "Military - U.S. Army")</f>
        <v>23</v>
      </c>
      <c r="V781">
        <f>AVERAGEIF(C:C,"Fort Myer, Virginia", I:I)</f>
        <v>2</v>
      </c>
      <c r="W781">
        <v>1</v>
      </c>
      <c r="X781" t="str">
        <f>IFERROR(VLOOKUP("FlightNumber", A:D, 4, FALSE), "Flight Not Found")</f>
        <v>Flight Not Found</v>
      </c>
      <c r="Y781" t="str" cm="1">
        <f t="array" ref="Y781">IF(AND(B:B &gt; TIME(6, 0, 0), B:B &lt;= TIME(18, 0, 0)), "Day", "Night")</f>
        <v>Night</v>
      </c>
      <c r="Z781">
        <f>COUNTIFS(D:D, "Military - U.S. Army", C:C, "Fort Myer, Virginia")</f>
        <v>1</v>
      </c>
    </row>
    <row r="782" spans="1:26" x14ac:dyDescent="0.2">
      <c r="A782">
        <v>16962</v>
      </c>
      <c r="B782" t="s">
        <v>42</v>
      </c>
      <c r="C782" t="s">
        <v>3307</v>
      </c>
      <c r="D782" t="s">
        <v>2438</v>
      </c>
      <c r="F782" t="s">
        <v>3308</v>
      </c>
      <c r="G782" t="s">
        <v>3309</v>
      </c>
      <c r="H782" t="s">
        <v>3310</v>
      </c>
      <c r="I782">
        <v>23</v>
      </c>
      <c r="J782">
        <v>23</v>
      </c>
      <c r="K782">
        <v>0</v>
      </c>
      <c r="L782" t="s">
        <v>3311</v>
      </c>
      <c r="M782">
        <f>SUM(B782,C782)</f>
        <v>0</v>
      </c>
      <c r="N782" t="str">
        <f t="shared" si="24"/>
        <v>No</v>
      </c>
      <c r="O782">
        <f>COUNTIF(C:C,"&lt;0")</f>
        <v>0</v>
      </c>
      <c r="P782" t="e">
        <f>SUMIF(#REF!,"&gt;"&amp;AVERAGE(#REF!))</f>
        <v>#REF!</v>
      </c>
      <c r="Q782">
        <f t="shared" si="25"/>
        <v>27.565026697177728</v>
      </c>
      <c r="R782" t="str">
        <f>CONCATENATE("ID-",A782,"-",E782)</f>
        <v>ID-16962-</v>
      </c>
      <c r="S782" t="str">
        <f>INDEX(B:B,MATCH(A782,A:A,0))</f>
        <v>13:15</v>
      </c>
      <c r="T782" t="str">
        <f>IF(OR(B782&gt;0,C782&gt;0),"Acceptable","Check")</f>
        <v>Acceptable</v>
      </c>
      <c r="U782">
        <f>COUNTIF(D:D, "Military - U.S. Army")</f>
        <v>23</v>
      </c>
      <c r="V782">
        <f>AVERAGEIF(C:C,"Fort Myer, Virginia", I:I)</f>
        <v>2</v>
      </c>
      <c r="W782">
        <v>1</v>
      </c>
      <c r="X782" t="str">
        <f>IFERROR(VLOOKUP("FlightNumber", A:D, 4, FALSE), "Flight Not Found")</f>
        <v>Flight Not Found</v>
      </c>
      <c r="Y782" t="str" cm="1">
        <f t="array" ref="Y782">IF(AND(B:B &gt; TIME(6, 0, 0), B:B &lt;= TIME(18, 0, 0)), "Day", "Night")</f>
        <v>Night</v>
      </c>
      <c r="Z782">
        <f>COUNTIFS(D:D, "Military - U.S. Army", C:C, "Fort Myer, Virginia")</f>
        <v>1</v>
      </c>
    </row>
    <row r="783" spans="1:26" x14ac:dyDescent="0.2">
      <c r="A783">
        <v>16982</v>
      </c>
      <c r="C783" t="s">
        <v>3312</v>
      </c>
      <c r="D783" t="s">
        <v>2331</v>
      </c>
      <c r="F783" t="s">
        <v>3099</v>
      </c>
      <c r="G783" t="s">
        <v>3313</v>
      </c>
      <c r="H783" t="s">
        <v>3314</v>
      </c>
      <c r="I783">
        <v>18</v>
      </c>
      <c r="J783">
        <v>18</v>
      </c>
      <c r="K783">
        <v>0</v>
      </c>
      <c r="L783" t="s">
        <v>3315</v>
      </c>
      <c r="M783">
        <f>SUM(B783,C783)</f>
        <v>0</v>
      </c>
      <c r="N783" t="str">
        <f t="shared" si="24"/>
        <v>No</v>
      </c>
      <c r="O783">
        <f>COUNTIF(C:C,"&lt;0")</f>
        <v>0</v>
      </c>
      <c r="P783" t="e">
        <f>SUMIF(#REF!,"&gt;"&amp;AVERAGE(#REF!))</f>
        <v>#REF!</v>
      </c>
      <c r="Q783">
        <f t="shared" si="25"/>
        <v>27.565026697177728</v>
      </c>
      <c r="R783" t="str">
        <f>CONCATENATE("ID-",A783,"-",E783)</f>
        <v>ID-16982-</v>
      </c>
      <c r="S783">
        <f>INDEX(B:B,MATCH(A783,A:A,0))</f>
        <v>0</v>
      </c>
      <c r="T783" t="str">
        <f>IF(OR(B783&gt;0,C783&gt;0),"Acceptable","Check")</f>
        <v>Acceptable</v>
      </c>
      <c r="U783">
        <f>COUNTIF(D:D, "Military - U.S. Army")</f>
        <v>23</v>
      </c>
      <c r="V783">
        <f>AVERAGEIF(C:C,"Fort Myer, Virginia", I:I)</f>
        <v>2</v>
      </c>
      <c r="W783">
        <v>1</v>
      </c>
      <c r="X783" t="str">
        <f>IFERROR(VLOOKUP("FlightNumber", A:D, 4, FALSE), "Flight Not Found")</f>
        <v>Flight Not Found</v>
      </c>
      <c r="Y783" t="str" cm="1">
        <f t="array" ref="Y783">IF(AND(B:B &gt; TIME(6, 0, 0), B:B &lt;= TIME(18, 0, 0)), "Day", "Night")</f>
        <v>Night</v>
      </c>
      <c r="Z783">
        <f>COUNTIFS(D:D, "Military - U.S. Army", C:C, "Fort Myer, Virginia")</f>
        <v>1</v>
      </c>
    </row>
    <row r="784" spans="1:26" x14ac:dyDescent="0.2">
      <c r="A784">
        <v>16982</v>
      </c>
      <c r="C784" t="s">
        <v>3316</v>
      </c>
      <c r="D784" t="s">
        <v>1150</v>
      </c>
      <c r="F784" t="s">
        <v>3317</v>
      </c>
      <c r="G784" t="s">
        <v>3318</v>
      </c>
      <c r="H784" t="s">
        <v>3319</v>
      </c>
      <c r="I784">
        <v>3</v>
      </c>
      <c r="J784">
        <v>2</v>
      </c>
      <c r="K784">
        <v>0</v>
      </c>
      <c r="L784" t="s">
        <v>3320</v>
      </c>
      <c r="M784">
        <f>SUM(B784,C784)</f>
        <v>0</v>
      </c>
      <c r="N784" t="str">
        <f t="shared" si="24"/>
        <v>No</v>
      </c>
      <c r="O784">
        <f>COUNTIF(C:C,"&lt;0")</f>
        <v>0</v>
      </c>
      <c r="P784" t="e">
        <f>SUMIF(#REF!,"&gt;"&amp;AVERAGE(#REF!))</f>
        <v>#REF!</v>
      </c>
      <c r="Q784">
        <f t="shared" si="25"/>
        <v>27.565026697177728</v>
      </c>
      <c r="R784" t="str">
        <f>CONCATENATE("ID-",A784,"-",E784)</f>
        <v>ID-16982-</v>
      </c>
      <c r="S784">
        <f>INDEX(B:B,MATCH(A784,A:A,0))</f>
        <v>0</v>
      </c>
      <c r="T784" t="str">
        <f>IF(OR(B784&gt;0,C784&gt;0),"Acceptable","Check")</f>
        <v>Acceptable</v>
      </c>
      <c r="U784">
        <f>COUNTIF(D:D, "Military - U.S. Army")</f>
        <v>23</v>
      </c>
      <c r="V784">
        <f>AVERAGEIF(C:C,"Fort Myer, Virginia", I:I)</f>
        <v>2</v>
      </c>
      <c r="W784">
        <v>1</v>
      </c>
      <c r="X784" t="str">
        <f>IFERROR(VLOOKUP("FlightNumber", A:D, 4, FALSE), "Flight Not Found")</f>
        <v>Flight Not Found</v>
      </c>
      <c r="Y784" t="str" cm="1">
        <f t="array" ref="Y784">IF(AND(B:B &gt; TIME(6, 0, 0), B:B &lt;= TIME(18, 0, 0)), "Day", "Night")</f>
        <v>Night</v>
      </c>
      <c r="Z784">
        <f>COUNTIFS(D:D, "Military - U.S. Army", C:C, "Fort Myer, Virginia")</f>
        <v>1</v>
      </c>
    </row>
    <row r="785" spans="1:26" x14ac:dyDescent="0.2">
      <c r="A785">
        <v>16992</v>
      </c>
      <c r="B785" t="s">
        <v>3321</v>
      </c>
      <c r="C785" t="s">
        <v>3322</v>
      </c>
      <c r="D785" t="s">
        <v>2438</v>
      </c>
      <c r="F785" t="s">
        <v>3323</v>
      </c>
      <c r="G785" t="s">
        <v>3324</v>
      </c>
      <c r="I785">
        <v>25</v>
      </c>
      <c r="J785">
        <v>25</v>
      </c>
      <c r="K785">
        <v>0</v>
      </c>
      <c r="L785" t="s">
        <v>3325</v>
      </c>
      <c r="M785">
        <f>SUM(B785,C785)</f>
        <v>0</v>
      </c>
      <c r="N785" t="str">
        <f t="shared" si="24"/>
        <v>No</v>
      </c>
      <c r="O785">
        <f>COUNTIF(C:C,"&lt;0")</f>
        <v>0</v>
      </c>
      <c r="P785" t="e">
        <f>SUMIF(#REF!,"&gt;"&amp;AVERAGE(#REF!))</f>
        <v>#REF!</v>
      </c>
      <c r="Q785">
        <f t="shared" si="25"/>
        <v>27.565026697177728</v>
      </c>
      <c r="R785" t="str">
        <f>CONCATENATE("ID-",A785,"-",E785)</f>
        <v>ID-16992-</v>
      </c>
      <c r="S785" t="str">
        <f>INDEX(B:B,MATCH(A785,A:A,0))</f>
        <v>20:10</v>
      </c>
      <c r="T785" t="str">
        <f>IF(OR(B785&gt;0,C785&gt;0),"Acceptable","Check")</f>
        <v>Acceptable</v>
      </c>
      <c r="U785">
        <f>COUNTIF(D:D, "Military - U.S. Army")</f>
        <v>23</v>
      </c>
      <c r="V785">
        <f>AVERAGEIF(C:C,"Fort Myer, Virginia", I:I)</f>
        <v>2</v>
      </c>
      <c r="W785">
        <v>3</v>
      </c>
      <c r="X785" t="str">
        <f>IFERROR(VLOOKUP("FlightNumber", A:D, 4, FALSE), "Flight Not Found")</f>
        <v>Flight Not Found</v>
      </c>
      <c r="Y785" t="str" cm="1">
        <f t="array" ref="Y785">IF(AND(B:B &gt; TIME(6, 0, 0), B:B &lt;= TIME(18, 0, 0)), "Day", "Night")</f>
        <v>Night</v>
      </c>
      <c r="Z785">
        <f>COUNTIFS(D:D, "Military - U.S. Army", C:C, "Fort Myer, Virginia")</f>
        <v>1</v>
      </c>
    </row>
    <row r="786" spans="1:26" x14ac:dyDescent="0.2">
      <c r="A786">
        <v>16994</v>
      </c>
      <c r="C786" t="s">
        <v>3326</v>
      </c>
      <c r="D786" t="s">
        <v>849</v>
      </c>
      <c r="E786" t="s">
        <v>3328</v>
      </c>
      <c r="F786" t="s">
        <v>3329</v>
      </c>
      <c r="G786" t="s">
        <v>3330</v>
      </c>
      <c r="H786" t="s">
        <v>3331</v>
      </c>
      <c r="I786">
        <v>6</v>
      </c>
      <c r="J786">
        <v>5</v>
      </c>
      <c r="K786">
        <v>0</v>
      </c>
      <c r="L786" t="s">
        <v>3332</v>
      </c>
      <c r="M786">
        <f>SUM(B786,C786)</f>
        <v>0</v>
      </c>
      <c r="N786" t="str">
        <f t="shared" si="24"/>
        <v>No</v>
      </c>
      <c r="O786">
        <f>COUNTIF(C:C,"&lt;0")</f>
        <v>0</v>
      </c>
      <c r="P786" t="e">
        <f>SUMIF(#REF!,"&gt;"&amp;AVERAGE(#REF!))</f>
        <v>#REF!</v>
      </c>
      <c r="Q786">
        <f t="shared" si="25"/>
        <v>27.565026697177728</v>
      </c>
      <c r="R786" t="str">
        <f>CONCATENATE("ID-",A786,"-",E786)</f>
        <v>ID-16994-Training flight</v>
      </c>
      <c r="S786">
        <f>INDEX(B:B,MATCH(A786,A:A,0))</f>
        <v>0</v>
      </c>
      <c r="T786" t="str">
        <f>IF(OR(B786&gt;0,C786&gt;0),"Acceptable","Check")</f>
        <v>Acceptable</v>
      </c>
      <c r="U786">
        <f>COUNTIF(D:D, "Military - U.S. Army")</f>
        <v>23</v>
      </c>
      <c r="V786">
        <f>AVERAGEIF(C:C,"Fort Myer, Virginia", I:I)</f>
        <v>2</v>
      </c>
      <c r="W786">
        <v>1</v>
      </c>
      <c r="X786" t="str">
        <f>IFERROR(VLOOKUP("FlightNumber", A:D, 4, FALSE), "Flight Not Found")</f>
        <v>Flight Not Found</v>
      </c>
      <c r="Y786" t="str" cm="1">
        <f t="array" ref="Y786">IF(AND(B:B &gt; TIME(6, 0, 0), B:B &lt;= TIME(18, 0, 0)), "Day", "Night")</f>
        <v>Night</v>
      </c>
      <c r="Z786">
        <f>COUNTIFS(D:D, "Military - U.S. Army", C:C, "Fort Myer, Virginia")</f>
        <v>1</v>
      </c>
    </row>
    <row r="787" spans="1:26" x14ac:dyDescent="0.2">
      <c r="A787">
        <v>16996</v>
      </c>
      <c r="C787" t="s">
        <v>3333</v>
      </c>
      <c r="D787" t="s">
        <v>3334</v>
      </c>
      <c r="F787" t="s">
        <v>3335</v>
      </c>
      <c r="I787">
        <v>49</v>
      </c>
      <c r="J787">
        <v>13</v>
      </c>
      <c r="K787">
        <v>0</v>
      </c>
      <c r="L787" t="s">
        <v>3336</v>
      </c>
      <c r="M787">
        <f>SUM(B787,C787)</f>
        <v>0</v>
      </c>
      <c r="N787" t="str">
        <f t="shared" si="24"/>
        <v>No</v>
      </c>
      <c r="O787">
        <f>COUNTIF(C:C,"&lt;0")</f>
        <v>0</v>
      </c>
      <c r="P787" t="e">
        <f>SUMIF(#REF!,"&gt;"&amp;AVERAGE(#REF!))</f>
        <v>#REF!</v>
      </c>
      <c r="Q787">
        <f t="shared" si="25"/>
        <v>27.565026697177728</v>
      </c>
      <c r="R787" t="str">
        <f>CONCATENATE("ID-",A787,"-",E787)</f>
        <v>ID-16996-</v>
      </c>
      <c r="S787">
        <f>INDEX(B:B,MATCH(A787,A:A,0))</f>
        <v>0</v>
      </c>
      <c r="T787" t="str">
        <f>IF(OR(B787&gt;0,C787&gt;0),"Acceptable","Check")</f>
        <v>Acceptable</v>
      </c>
      <c r="U787">
        <f>COUNTIF(D:D, "Military - U.S. Army")</f>
        <v>23</v>
      </c>
      <c r="V787">
        <f>AVERAGEIF(C:C,"Fort Myer, Virginia", I:I)</f>
        <v>2</v>
      </c>
      <c r="W787">
        <v>1</v>
      </c>
      <c r="X787" t="str">
        <f>IFERROR(VLOOKUP("FlightNumber", A:D, 4, FALSE), "Flight Not Found")</f>
        <v>Flight Not Found</v>
      </c>
      <c r="Y787" t="str" cm="1">
        <f t="array" ref="Y787">IF(AND(B:B &gt; TIME(6, 0, 0), B:B &lt;= TIME(18, 0, 0)), "Day", "Night")</f>
        <v>Night</v>
      </c>
      <c r="Z787">
        <f>COUNTIFS(D:D, "Military - U.S. Army", C:C, "Fort Myer, Virginia")</f>
        <v>1</v>
      </c>
    </row>
    <row r="788" spans="1:26" x14ac:dyDescent="0.2">
      <c r="A788">
        <v>17000</v>
      </c>
      <c r="C788" t="s">
        <v>3337</v>
      </c>
      <c r="D788" t="s">
        <v>3338</v>
      </c>
      <c r="E788" t="s">
        <v>3339</v>
      </c>
      <c r="F788" t="s">
        <v>3340</v>
      </c>
      <c r="G788" t="s">
        <v>3341</v>
      </c>
      <c r="H788" t="s">
        <v>3342</v>
      </c>
      <c r="I788">
        <v>30</v>
      </c>
      <c r="J788">
        <v>30</v>
      </c>
      <c r="K788">
        <v>0</v>
      </c>
      <c r="L788" t="s">
        <v>3343</v>
      </c>
      <c r="M788">
        <f>SUM(B788,C788)</f>
        <v>0</v>
      </c>
      <c r="N788" t="str">
        <f t="shared" si="24"/>
        <v>No</v>
      </c>
      <c r="O788">
        <f>COUNTIF(C:C,"&lt;0")</f>
        <v>0</v>
      </c>
      <c r="P788" t="e">
        <f>SUMIF(#REF!,"&gt;"&amp;AVERAGE(#REF!))</f>
        <v>#REF!</v>
      </c>
      <c r="Q788">
        <f t="shared" si="25"/>
        <v>27.565026697177728</v>
      </c>
      <c r="R788" t="str">
        <f>CONCATENATE("ID-",A788,"-",E788)</f>
        <v>ID-17000-Guayaquil - Cuenca</v>
      </c>
      <c r="S788">
        <f>INDEX(B:B,MATCH(A788,A:A,0))</f>
        <v>0</v>
      </c>
      <c r="T788" t="str">
        <f>IF(OR(B788&gt;0,C788&gt;0),"Acceptable","Check")</f>
        <v>Acceptable</v>
      </c>
      <c r="U788">
        <f>COUNTIF(D:D, "Military - U.S. Army")</f>
        <v>23</v>
      </c>
      <c r="V788">
        <f>AVERAGEIF(C:C,"Fort Myer, Virginia", I:I)</f>
        <v>2</v>
      </c>
      <c r="W788">
        <v>1</v>
      </c>
      <c r="X788" t="str">
        <f>IFERROR(VLOOKUP("FlightNumber", A:D, 4, FALSE), "Flight Not Found")</f>
        <v>Flight Not Found</v>
      </c>
      <c r="Y788" t="str" cm="1">
        <f t="array" ref="Y788">IF(AND(B:B &gt; TIME(6, 0, 0), B:B &lt;= TIME(18, 0, 0)), "Day", "Night")</f>
        <v>Night</v>
      </c>
      <c r="Z788">
        <f>COUNTIFS(D:D, "Military - U.S. Army", C:C, "Fort Myer, Virginia")</f>
        <v>1</v>
      </c>
    </row>
    <row r="789" spans="1:26" x14ac:dyDescent="0.2">
      <c r="A789">
        <v>17001</v>
      </c>
      <c r="B789" t="s">
        <v>3344</v>
      </c>
      <c r="C789" t="s">
        <v>3345</v>
      </c>
      <c r="D789" t="s">
        <v>2844</v>
      </c>
      <c r="E789" t="s">
        <v>3346</v>
      </c>
      <c r="F789" t="s">
        <v>2465</v>
      </c>
      <c r="I789">
        <v>13</v>
      </c>
      <c r="J789">
        <v>13</v>
      </c>
      <c r="K789">
        <v>0</v>
      </c>
      <c r="L789" t="s">
        <v>3347</v>
      </c>
      <c r="M789">
        <f>SUM(B789,C789)</f>
        <v>0</v>
      </c>
      <c r="N789" t="str">
        <f t="shared" si="24"/>
        <v>No</v>
      </c>
      <c r="O789">
        <f>COUNTIF(C:C,"&lt;0")</f>
        <v>0</v>
      </c>
      <c r="P789" t="e">
        <f>SUMIF(#REF!,"&gt;"&amp;AVERAGE(#REF!))</f>
        <v>#REF!</v>
      </c>
      <c r="Q789">
        <f t="shared" si="25"/>
        <v>27.565026697177728</v>
      </c>
      <c r="R789" t="str">
        <f>CONCATENATE("ID-",A789,"-",E789)</f>
        <v>ID-17001-Topeka - Denver</v>
      </c>
      <c r="S789" t="str">
        <f>INDEX(B:B,MATCH(A789,A:A,0))</f>
        <v>21:10</v>
      </c>
      <c r="T789" t="str">
        <f>IF(OR(B789&gt;0,C789&gt;0),"Acceptable","Check")</f>
        <v>Acceptable</v>
      </c>
      <c r="U789">
        <f>COUNTIF(D:D, "Military - U.S. Army")</f>
        <v>23</v>
      </c>
      <c r="V789">
        <f>AVERAGEIF(C:C,"Fort Myer, Virginia", I:I)</f>
        <v>2</v>
      </c>
      <c r="W789">
        <v>1</v>
      </c>
      <c r="X789" t="str">
        <f>IFERROR(VLOOKUP("FlightNumber", A:D, 4, FALSE), "Flight Not Found")</f>
        <v>Flight Not Found</v>
      </c>
      <c r="Y789" t="str" cm="1">
        <f t="array" ref="Y789">IF(AND(B:B &gt; TIME(6, 0, 0), B:B &lt;= TIME(18, 0, 0)), "Day", "Night")</f>
        <v>Night</v>
      </c>
      <c r="Z789">
        <f>COUNTIFS(D:D, "Military - U.S. Army", C:C, "Fort Myer, Virginia")</f>
        <v>1</v>
      </c>
    </row>
    <row r="790" spans="1:26" x14ac:dyDescent="0.2">
      <c r="A790">
        <v>17003</v>
      </c>
      <c r="B790" t="s">
        <v>3348</v>
      </c>
      <c r="C790" t="s">
        <v>3349</v>
      </c>
      <c r="D790" t="s">
        <v>3350</v>
      </c>
      <c r="F790" t="s">
        <v>3351</v>
      </c>
      <c r="G790" t="s">
        <v>3352</v>
      </c>
      <c r="I790">
        <v>20</v>
      </c>
      <c r="J790">
        <v>20</v>
      </c>
      <c r="K790">
        <v>0</v>
      </c>
      <c r="L790" t="s">
        <v>3353</v>
      </c>
      <c r="M790">
        <f>SUM(B790,C790)</f>
        <v>0</v>
      </c>
      <c r="N790" t="str">
        <f t="shared" si="24"/>
        <v>No</v>
      </c>
      <c r="O790">
        <f>COUNTIF(C:C,"&lt;0")</f>
        <v>0</v>
      </c>
      <c r="P790" t="e">
        <f>SUMIF(#REF!,"&gt;"&amp;AVERAGE(#REF!))</f>
        <v>#REF!</v>
      </c>
      <c r="Q790">
        <f t="shared" si="25"/>
        <v>27.565026697177728</v>
      </c>
      <c r="R790" t="str">
        <f>CONCATENATE("ID-",A790,"-",E790)</f>
        <v>ID-17003-</v>
      </c>
      <c r="S790" t="str">
        <f>INDEX(B:B,MATCH(A790,A:A,0))</f>
        <v>12:15</v>
      </c>
      <c r="T790" t="str">
        <f>IF(OR(B790&gt;0,C790&gt;0),"Acceptable","Check")</f>
        <v>Acceptable</v>
      </c>
      <c r="U790">
        <f>COUNTIF(D:D, "Military - U.S. Army")</f>
        <v>23</v>
      </c>
      <c r="V790">
        <f>AVERAGEIF(C:C,"Fort Myer, Virginia", I:I)</f>
        <v>2</v>
      </c>
      <c r="W790">
        <v>3</v>
      </c>
      <c r="X790" t="str">
        <f>IFERROR(VLOOKUP("FlightNumber", A:D, 4, FALSE), "Flight Not Found")</f>
        <v>Flight Not Found</v>
      </c>
      <c r="Y790" t="str" cm="1">
        <f t="array" ref="Y790">IF(AND(B:B &gt; TIME(6, 0, 0), B:B &lt;= TIME(18, 0, 0)), "Day", "Night")</f>
        <v>Night</v>
      </c>
      <c r="Z790">
        <f>COUNTIFS(D:D, "Military - U.S. Army", C:C, "Fort Myer, Virginia")</f>
        <v>1</v>
      </c>
    </row>
    <row r="791" spans="1:26" x14ac:dyDescent="0.2">
      <c r="A791">
        <v>17008</v>
      </c>
      <c r="C791" t="s">
        <v>3354</v>
      </c>
      <c r="D791" t="s">
        <v>2326</v>
      </c>
      <c r="F791" t="s">
        <v>2902</v>
      </c>
      <c r="G791" t="s">
        <v>3355</v>
      </c>
      <c r="H791" t="s">
        <v>3356</v>
      </c>
      <c r="I791">
        <v>22</v>
      </c>
      <c r="J791">
        <v>22</v>
      </c>
      <c r="K791">
        <v>0</v>
      </c>
      <c r="L791" t="s">
        <v>3357</v>
      </c>
      <c r="M791">
        <f>SUM(B791,C791)</f>
        <v>0</v>
      </c>
      <c r="N791" t="str">
        <f t="shared" si="24"/>
        <v>No</v>
      </c>
      <c r="O791">
        <f>COUNTIF(C:C,"&lt;0")</f>
        <v>0</v>
      </c>
      <c r="P791" t="e">
        <f>SUMIF(#REF!,"&gt;"&amp;AVERAGE(#REF!))</f>
        <v>#REF!</v>
      </c>
      <c r="Q791">
        <f t="shared" si="25"/>
        <v>27.565026697177728</v>
      </c>
      <c r="R791" t="str">
        <f>CONCATENATE("ID-",A791,"-",E791)</f>
        <v>ID-17008-</v>
      </c>
      <c r="S791">
        <f>INDEX(B:B,MATCH(A791,A:A,0))</f>
        <v>0</v>
      </c>
      <c r="T791" t="str">
        <f>IF(OR(B791&gt;0,C791&gt;0),"Acceptable","Check")</f>
        <v>Acceptable</v>
      </c>
      <c r="U791">
        <f>COUNTIF(D:D, "Military - U.S. Army")</f>
        <v>23</v>
      </c>
      <c r="V791">
        <f>AVERAGEIF(C:C,"Fort Myer, Virginia", I:I)</f>
        <v>2</v>
      </c>
      <c r="W791">
        <v>1</v>
      </c>
      <c r="X791" t="str">
        <f>IFERROR(VLOOKUP("FlightNumber", A:D, 4, FALSE), "Flight Not Found")</f>
        <v>Flight Not Found</v>
      </c>
      <c r="Y791" t="str" cm="1">
        <f t="array" ref="Y791">IF(AND(B:B &gt; TIME(6, 0, 0), B:B &lt;= TIME(18, 0, 0)), "Day", "Night")</f>
        <v>Night</v>
      </c>
      <c r="Z791">
        <f>COUNTIFS(D:D, "Military - U.S. Army", C:C, "Fort Myer, Virginia")</f>
        <v>1</v>
      </c>
    </row>
    <row r="792" spans="1:26" x14ac:dyDescent="0.2">
      <c r="A792">
        <v>17021</v>
      </c>
      <c r="C792" t="s">
        <v>3289</v>
      </c>
      <c r="D792" t="s">
        <v>3358</v>
      </c>
      <c r="E792" t="s">
        <v>3359</v>
      </c>
      <c r="F792" t="s">
        <v>3360</v>
      </c>
      <c r="G792" t="s">
        <v>3361</v>
      </c>
      <c r="H792" t="s">
        <v>3362</v>
      </c>
      <c r="I792">
        <v>16</v>
      </c>
      <c r="J792">
        <v>3</v>
      </c>
      <c r="K792">
        <v>0</v>
      </c>
      <c r="L792" t="s">
        <v>3363</v>
      </c>
      <c r="M792">
        <f>SUM(B792,C792)</f>
        <v>0</v>
      </c>
      <c r="N792" t="str">
        <f t="shared" si="24"/>
        <v>No</v>
      </c>
      <c r="O792">
        <f>COUNTIF(C:C,"&lt;0")</f>
        <v>0</v>
      </c>
      <c r="P792" t="e">
        <f>SUMIF(#REF!,"&gt;"&amp;AVERAGE(#REF!))</f>
        <v>#REF!</v>
      </c>
      <c r="Q792">
        <f t="shared" si="25"/>
        <v>27.565026697177728</v>
      </c>
      <c r="R792" t="str">
        <f>CONCATENATE("ID-",A792,"-",E792)</f>
        <v>ID-17021-Northolt - Oslo</v>
      </c>
      <c r="S792">
        <f>INDEX(B:B,MATCH(A792,A:A,0))</f>
        <v>0</v>
      </c>
      <c r="T792" t="str">
        <f>IF(OR(B792&gt;0,C792&gt;0),"Acceptable","Check")</f>
        <v>Acceptable</v>
      </c>
      <c r="U792">
        <f>COUNTIF(D:D, "Military - U.S. Army")</f>
        <v>23</v>
      </c>
      <c r="V792">
        <f>AVERAGEIF(C:C,"Fort Myer, Virginia", I:I)</f>
        <v>2</v>
      </c>
      <c r="W792">
        <v>1</v>
      </c>
      <c r="X792" t="str">
        <f>IFERROR(VLOOKUP("FlightNumber", A:D, 4, FALSE), "Flight Not Found")</f>
        <v>Flight Not Found</v>
      </c>
      <c r="Y792" t="str" cm="1">
        <f t="array" ref="Y792">IF(AND(B:B &gt; TIME(6, 0, 0), B:B &lt;= TIME(18, 0, 0)), "Day", "Night")</f>
        <v>Night</v>
      </c>
      <c r="Z792">
        <f>COUNTIFS(D:D, "Military - U.S. Army", C:C, "Fort Myer, Virginia")</f>
        <v>1</v>
      </c>
    </row>
    <row r="793" spans="1:26" x14ac:dyDescent="0.2">
      <c r="A793">
        <v>17023</v>
      </c>
      <c r="C793" t="s">
        <v>1748</v>
      </c>
      <c r="D793" t="s">
        <v>3364</v>
      </c>
      <c r="E793" t="s">
        <v>3365</v>
      </c>
      <c r="F793" t="s">
        <v>3366</v>
      </c>
      <c r="I793">
        <v>6</v>
      </c>
      <c r="J793">
        <v>4</v>
      </c>
      <c r="K793">
        <v>0</v>
      </c>
      <c r="L793" t="s">
        <v>3367</v>
      </c>
      <c r="M793">
        <f>SUM(B793,C793)</f>
        <v>0</v>
      </c>
      <c r="N793" t="str">
        <f t="shared" si="24"/>
        <v>No</v>
      </c>
      <c r="O793">
        <f>COUNTIF(C:C,"&lt;0")</f>
        <v>0</v>
      </c>
      <c r="P793" t="e">
        <f>SUMIF(#REF!,"&gt;"&amp;AVERAGE(#REF!))</f>
        <v>#REF!</v>
      </c>
      <c r="Q793">
        <f t="shared" si="25"/>
        <v>27.565026697177728</v>
      </c>
      <c r="R793" t="str">
        <f>CONCATENATE("ID-",A793,"-",E793)</f>
        <v>ID-17023-AtlantiCity - Newark</v>
      </c>
      <c r="S793">
        <f>INDEX(B:B,MATCH(A793,A:A,0))</f>
        <v>0</v>
      </c>
      <c r="T793" t="str">
        <f>IF(OR(B793&gt;0,C793&gt;0),"Acceptable","Check")</f>
        <v>Acceptable</v>
      </c>
      <c r="U793">
        <f>COUNTIF(D:D, "Military - U.S. Army")</f>
        <v>23</v>
      </c>
      <c r="V793">
        <f>AVERAGEIF(C:C,"Fort Myer, Virginia", I:I)</f>
        <v>2</v>
      </c>
      <c r="W793">
        <v>1</v>
      </c>
      <c r="X793" t="str">
        <f>IFERROR(VLOOKUP("FlightNumber", A:D, 4, FALSE), "Flight Not Found")</f>
        <v>Flight Not Found</v>
      </c>
      <c r="Y793" t="str" cm="1">
        <f t="array" ref="Y793">IF(AND(B:B &gt; TIME(6, 0, 0), B:B &lt;= TIME(18, 0, 0)), "Day", "Night")</f>
        <v>Night</v>
      </c>
      <c r="Z793">
        <f>COUNTIFS(D:D, "Military - U.S. Army", C:C, "Fort Myer, Virginia")</f>
        <v>1</v>
      </c>
    </row>
    <row r="794" spans="1:26" x14ac:dyDescent="0.2">
      <c r="A794">
        <v>17028</v>
      </c>
      <c r="C794" t="s">
        <v>3368</v>
      </c>
      <c r="D794" t="s">
        <v>2854</v>
      </c>
      <c r="F794" t="s">
        <v>2722</v>
      </c>
      <c r="G794" t="s">
        <v>3369</v>
      </c>
      <c r="H794" t="s">
        <v>3370</v>
      </c>
      <c r="I794">
        <v>5</v>
      </c>
      <c r="J794">
        <v>1</v>
      </c>
      <c r="K794">
        <v>0</v>
      </c>
      <c r="L794" t="s">
        <v>3371</v>
      </c>
      <c r="M794">
        <f>SUM(B794,C794)</f>
        <v>0</v>
      </c>
      <c r="N794" t="str">
        <f t="shared" si="24"/>
        <v>No</v>
      </c>
      <c r="O794">
        <f>COUNTIF(C:C,"&lt;0")</f>
        <v>0</v>
      </c>
      <c r="P794" t="e">
        <f>SUMIF(#REF!,"&gt;"&amp;AVERAGE(#REF!))</f>
        <v>#REF!</v>
      </c>
      <c r="Q794">
        <f t="shared" si="25"/>
        <v>27.565026697177728</v>
      </c>
      <c r="R794" t="str">
        <f>CONCATENATE("ID-",A794,"-",E794)</f>
        <v>ID-17028-</v>
      </c>
      <c r="S794">
        <f>INDEX(B:B,MATCH(A794,A:A,0))</f>
        <v>0</v>
      </c>
      <c r="T794" t="str">
        <f>IF(OR(B794&gt;0,C794&gt;0),"Acceptable","Check")</f>
        <v>Acceptable</v>
      </c>
      <c r="U794">
        <f>COUNTIF(D:D, "Military - U.S. Army")</f>
        <v>23</v>
      </c>
      <c r="V794">
        <f>AVERAGEIF(C:C,"Fort Myer, Virginia", I:I)</f>
        <v>2</v>
      </c>
      <c r="W794">
        <v>2</v>
      </c>
      <c r="X794" t="str">
        <f>IFERROR(VLOOKUP("FlightNumber", A:D, 4, FALSE), "Flight Not Found")</f>
        <v>Flight Not Found</v>
      </c>
      <c r="Y794" t="str" cm="1">
        <f t="array" ref="Y794">IF(AND(B:B &gt; TIME(6, 0, 0), B:B &lt;= TIME(18, 0, 0)), "Day", "Night")</f>
        <v>Night</v>
      </c>
      <c r="Z794">
        <f>COUNTIFS(D:D, "Military - U.S. Army", C:C, "Fort Myer, Virginia")</f>
        <v>1</v>
      </c>
    </row>
    <row r="795" spans="1:26" x14ac:dyDescent="0.2">
      <c r="A795">
        <v>17034</v>
      </c>
      <c r="C795" t="s">
        <v>3372</v>
      </c>
      <c r="D795" t="s">
        <v>2212</v>
      </c>
      <c r="F795" t="s">
        <v>3261</v>
      </c>
      <c r="G795" t="s">
        <v>3373</v>
      </c>
      <c r="H795" t="s">
        <v>3374</v>
      </c>
      <c r="I795">
        <v>9</v>
      </c>
      <c r="J795">
        <v>8</v>
      </c>
      <c r="K795">
        <v>0</v>
      </c>
      <c r="L795" t="s">
        <v>3375</v>
      </c>
      <c r="M795">
        <f>SUM(B795,C795)</f>
        <v>0</v>
      </c>
      <c r="N795" t="str">
        <f t="shared" si="24"/>
        <v>No</v>
      </c>
      <c r="O795">
        <f>COUNTIF(C:C,"&lt;0")</f>
        <v>0</v>
      </c>
      <c r="P795" t="e">
        <f>SUMIF(#REF!,"&gt;"&amp;AVERAGE(#REF!))</f>
        <v>#REF!</v>
      </c>
      <c r="Q795">
        <f t="shared" si="25"/>
        <v>27.565026697177728</v>
      </c>
      <c r="R795" t="str">
        <f>CONCATENATE("ID-",A795,"-",E795)</f>
        <v>ID-17034-</v>
      </c>
      <c r="S795">
        <f>INDEX(B:B,MATCH(A795,A:A,0))</f>
        <v>0</v>
      </c>
      <c r="T795" t="str">
        <f>IF(OR(B795&gt;0,C795&gt;0),"Acceptable","Check")</f>
        <v>Acceptable</v>
      </c>
      <c r="U795">
        <f>COUNTIF(D:D, "Military - U.S. Army")</f>
        <v>23</v>
      </c>
      <c r="V795">
        <f>AVERAGEIF(C:C,"Fort Myer, Virginia", I:I)</f>
        <v>2</v>
      </c>
      <c r="W795">
        <v>1</v>
      </c>
      <c r="X795" t="str">
        <f>IFERROR(VLOOKUP("FlightNumber", A:D, 4, FALSE), "Flight Not Found")</f>
        <v>Flight Not Found</v>
      </c>
      <c r="Y795" t="str" cm="1">
        <f t="array" ref="Y795">IF(AND(B:B &gt; TIME(6, 0, 0), B:B &lt;= TIME(18, 0, 0)), "Day", "Night")</f>
        <v>Night</v>
      </c>
      <c r="Z795">
        <f>COUNTIFS(D:D, "Military - U.S. Army", C:C, "Fort Myer, Virginia")</f>
        <v>1</v>
      </c>
    </row>
    <row r="796" spans="1:26" x14ac:dyDescent="0.2">
      <c r="A796">
        <v>17035</v>
      </c>
      <c r="B796" t="s">
        <v>3376</v>
      </c>
      <c r="C796" t="s">
        <v>3377</v>
      </c>
      <c r="D796" t="s">
        <v>3378</v>
      </c>
      <c r="E796" t="s">
        <v>3379</v>
      </c>
      <c r="F796" t="s">
        <v>2558</v>
      </c>
      <c r="G796" t="s">
        <v>3380</v>
      </c>
      <c r="H796" t="s">
        <v>3381</v>
      </c>
      <c r="I796">
        <v>25</v>
      </c>
      <c r="J796">
        <v>2</v>
      </c>
      <c r="K796">
        <v>0</v>
      </c>
      <c r="L796" t="s">
        <v>3382</v>
      </c>
      <c r="M796">
        <f>SUM(B796,C796)</f>
        <v>0</v>
      </c>
      <c r="N796" t="str">
        <f t="shared" si="24"/>
        <v>No</v>
      </c>
      <c r="O796">
        <f>COUNTIF(C:C,"&lt;0")</f>
        <v>0</v>
      </c>
      <c r="P796" t="e">
        <f>SUMIF(#REF!,"&gt;"&amp;AVERAGE(#REF!))</f>
        <v>#REF!</v>
      </c>
      <c r="Q796">
        <f t="shared" si="25"/>
        <v>27.565026697177728</v>
      </c>
      <c r="R796" t="str">
        <f>CONCATENATE("ID-",A796,"-",E796)</f>
        <v>ID-17035-Teterboro - Chicago - San Francisco</v>
      </c>
      <c r="S796" t="str">
        <f>INDEX(B:B,MATCH(A796,A:A,0))</f>
        <v>04:19</v>
      </c>
      <c r="T796" t="str">
        <f>IF(OR(B796&gt;0,C796&gt;0),"Acceptable","Check")</f>
        <v>Acceptable</v>
      </c>
      <c r="U796">
        <f>COUNTIF(D:D, "Military - U.S. Army")</f>
        <v>23</v>
      </c>
      <c r="V796">
        <f>AVERAGEIF(C:C,"Fort Myer, Virginia", I:I)</f>
        <v>2</v>
      </c>
      <c r="W796">
        <v>1</v>
      </c>
      <c r="X796" t="str">
        <f>IFERROR(VLOOKUP("FlightNumber", A:D, 4, FALSE), "Flight Not Found")</f>
        <v>Flight Not Found</v>
      </c>
      <c r="Y796" t="str" cm="1">
        <f t="array" ref="Y796">IF(AND(B:B &gt; TIME(6, 0, 0), B:B &lt;= TIME(18, 0, 0)), "Day", "Night")</f>
        <v>Night</v>
      </c>
      <c r="Z796">
        <f>COUNTIFS(D:D, "Military - U.S. Army", C:C, "Fort Myer, Virginia")</f>
        <v>1</v>
      </c>
    </row>
    <row r="797" spans="1:26" x14ac:dyDescent="0.2">
      <c r="A797">
        <v>17038</v>
      </c>
      <c r="C797" t="s">
        <v>3383</v>
      </c>
      <c r="D797" t="s">
        <v>1349</v>
      </c>
      <c r="F797" t="s">
        <v>3384</v>
      </c>
      <c r="G797" t="s">
        <v>3385</v>
      </c>
      <c r="H797" t="s">
        <v>3386</v>
      </c>
      <c r="I797">
        <v>9</v>
      </c>
      <c r="J797">
        <v>6</v>
      </c>
      <c r="K797">
        <v>0</v>
      </c>
      <c r="L797" t="s">
        <v>3387</v>
      </c>
      <c r="M797">
        <f>SUM(B797,C797)</f>
        <v>0</v>
      </c>
      <c r="N797" t="str">
        <f t="shared" si="24"/>
        <v>No</v>
      </c>
      <c r="O797">
        <f>COUNTIF(C:C,"&lt;0")</f>
        <v>0</v>
      </c>
      <c r="P797" t="e">
        <f>SUMIF(#REF!,"&gt;"&amp;AVERAGE(#REF!))</f>
        <v>#REF!</v>
      </c>
      <c r="Q797">
        <f t="shared" si="25"/>
        <v>27.565026697177728</v>
      </c>
      <c r="R797" t="str">
        <f>CONCATENATE("ID-",A797,"-",E797)</f>
        <v>ID-17038-</v>
      </c>
      <c r="S797">
        <f>INDEX(B:B,MATCH(A797,A:A,0))</f>
        <v>0</v>
      </c>
      <c r="T797" t="str">
        <f>IF(OR(B797&gt;0,C797&gt;0),"Acceptable","Check")</f>
        <v>Acceptable</v>
      </c>
      <c r="U797">
        <f>COUNTIF(D:D, "Military - U.S. Army")</f>
        <v>23</v>
      </c>
      <c r="V797">
        <f>AVERAGEIF(C:C,"Fort Myer, Virginia", I:I)</f>
        <v>2</v>
      </c>
      <c r="W797">
        <v>1</v>
      </c>
      <c r="X797" t="str">
        <f>IFERROR(VLOOKUP("FlightNumber", A:D, 4, FALSE), "Flight Not Found")</f>
        <v>Flight Not Found</v>
      </c>
      <c r="Y797" t="str" cm="1">
        <f t="array" ref="Y797">IF(AND(B:B &gt; TIME(6, 0, 0), B:B &lt;= TIME(18, 0, 0)), "Day", "Night")</f>
        <v>Night</v>
      </c>
      <c r="Z797">
        <f>COUNTIFS(D:D, "Military - U.S. Army", C:C, "Fort Myer, Virginia")</f>
        <v>1</v>
      </c>
    </row>
    <row r="798" spans="1:26" x14ac:dyDescent="0.2">
      <c r="A798">
        <v>17048</v>
      </c>
      <c r="C798" t="s">
        <v>3388</v>
      </c>
      <c r="D798" t="s">
        <v>1150</v>
      </c>
      <c r="E798" t="s">
        <v>3389</v>
      </c>
      <c r="F798" t="s">
        <v>3390</v>
      </c>
      <c r="G798" t="s">
        <v>3391</v>
      </c>
      <c r="H798" t="s">
        <v>3392</v>
      </c>
      <c r="I798">
        <v>22</v>
      </c>
      <c r="J798">
        <v>22</v>
      </c>
      <c r="K798">
        <v>0</v>
      </c>
      <c r="L798" t="s">
        <v>3393</v>
      </c>
      <c r="M798">
        <f>SUM(B798,C798)</f>
        <v>0</v>
      </c>
      <c r="N798" t="str">
        <f t="shared" si="24"/>
        <v>No</v>
      </c>
      <c r="O798">
        <f>COUNTIF(C:C,"&lt;0")</f>
        <v>0</v>
      </c>
      <c r="P798" t="e">
        <f>SUMIF(#REF!,"&gt;"&amp;AVERAGE(#REF!))</f>
        <v>#REF!</v>
      </c>
      <c r="Q798">
        <f t="shared" si="25"/>
        <v>27.565026697177728</v>
      </c>
      <c r="R798" t="str">
        <f>CONCATENATE("ID-",A798,"-",E798)</f>
        <v>ID-17048-Copenhagen - Paris</v>
      </c>
      <c r="S798">
        <f>INDEX(B:B,MATCH(A798,A:A,0))</f>
        <v>0</v>
      </c>
      <c r="T798" t="str">
        <f>IF(OR(B798&gt;0,C798&gt;0),"Acceptable","Check")</f>
        <v>Acceptable</v>
      </c>
      <c r="U798">
        <f>COUNTIF(D:D, "Military - U.S. Army")</f>
        <v>23</v>
      </c>
      <c r="V798">
        <f>AVERAGEIF(C:C,"Fort Myer, Virginia", I:I)</f>
        <v>2</v>
      </c>
      <c r="W798">
        <v>1</v>
      </c>
      <c r="X798" t="str">
        <f>IFERROR(VLOOKUP("FlightNumber", A:D, 4, FALSE), "Flight Not Found")</f>
        <v>Flight Not Found</v>
      </c>
      <c r="Y798" t="str" cm="1">
        <f t="array" ref="Y798">IF(AND(B:B &gt; TIME(6, 0, 0), B:B &lt;= TIME(18, 0, 0)), "Day", "Night")</f>
        <v>Night</v>
      </c>
      <c r="Z798">
        <f>COUNTIFS(D:D, "Military - U.S. Army", C:C, "Fort Myer, Virginia")</f>
        <v>1</v>
      </c>
    </row>
    <row r="799" spans="1:26" x14ac:dyDescent="0.2">
      <c r="A799">
        <v>17049</v>
      </c>
      <c r="B799" t="s">
        <v>3394</v>
      </c>
      <c r="C799" t="s">
        <v>3395</v>
      </c>
      <c r="D799" t="s">
        <v>1150</v>
      </c>
      <c r="E799" t="s">
        <v>3396</v>
      </c>
      <c r="F799" t="s">
        <v>1809</v>
      </c>
      <c r="G799" t="s">
        <v>3397</v>
      </c>
      <c r="H799" t="s">
        <v>3398</v>
      </c>
      <c r="I799">
        <v>26</v>
      </c>
      <c r="J799">
        <v>20</v>
      </c>
      <c r="K799">
        <v>1</v>
      </c>
      <c r="L799" t="s">
        <v>3399</v>
      </c>
      <c r="M799">
        <f>SUM(B799,C799)</f>
        <v>0</v>
      </c>
      <c r="N799" t="str">
        <f t="shared" si="24"/>
        <v>No</v>
      </c>
      <c r="O799">
        <f>COUNTIF(C:C,"&lt;0")</f>
        <v>0</v>
      </c>
      <c r="P799" t="e">
        <f>SUMIF(#REF!,"&gt;"&amp;AVERAGE(#REF!))</f>
        <v>#REF!</v>
      </c>
      <c r="Q799">
        <f t="shared" si="25"/>
        <v>27.565026697177728</v>
      </c>
      <c r="R799" t="str">
        <f>CONCATENATE("ID-",A799,"-",E799)</f>
        <v>ID-17049-Paris - Croydon</v>
      </c>
      <c r="S799" t="str">
        <f>INDEX(B:B,MATCH(A799,A:A,0))</f>
        <v>09:15</v>
      </c>
      <c r="T799" t="str">
        <f>IF(OR(B799&gt;0,C799&gt;0),"Acceptable","Check")</f>
        <v>Acceptable</v>
      </c>
      <c r="U799">
        <f>COUNTIF(D:D, "Military - U.S. Army")</f>
        <v>23</v>
      </c>
      <c r="V799">
        <f>AVERAGEIF(C:C,"Fort Myer, Virginia", I:I)</f>
        <v>2</v>
      </c>
      <c r="W799">
        <v>1</v>
      </c>
      <c r="X799" t="str">
        <f>IFERROR(VLOOKUP("FlightNumber", A:D, 4, FALSE), "Flight Not Found")</f>
        <v>Flight Not Found</v>
      </c>
      <c r="Y799" t="str" cm="1">
        <f t="array" ref="Y799">IF(AND(B:B &gt; TIME(6, 0, 0), B:B &lt;= TIME(18, 0, 0)), "Day", "Night")</f>
        <v>Night</v>
      </c>
      <c r="Z799">
        <f>COUNTIFS(D:D, "Military - U.S. Army", C:C, "Fort Myer, Virginia")</f>
        <v>1</v>
      </c>
    </row>
    <row r="800" spans="1:26" x14ac:dyDescent="0.2">
      <c r="A800">
        <v>17050</v>
      </c>
      <c r="B800" t="s">
        <v>991</v>
      </c>
      <c r="C800" t="s">
        <v>176</v>
      </c>
      <c r="D800" t="s">
        <v>3400</v>
      </c>
      <c r="E800" t="s">
        <v>3401</v>
      </c>
      <c r="F800" t="s">
        <v>3402</v>
      </c>
      <c r="G800" t="s">
        <v>3403</v>
      </c>
      <c r="H800" t="s">
        <v>3404</v>
      </c>
      <c r="I800">
        <v>22</v>
      </c>
      <c r="J800">
        <v>21</v>
      </c>
      <c r="K800">
        <v>0</v>
      </c>
      <c r="L800" t="s">
        <v>3405</v>
      </c>
      <c r="M800">
        <f>SUM(B800,C800)</f>
        <v>0</v>
      </c>
      <c r="N800" t="str">
        <f t="shared" si="24"/>
        <v>No</v>
      </c>
      <c r="O800">
        <f>COUNTIF(C:C,"&lt;0")</f>
        <v>0</v>
      </c>
      <c r="P800" t="e">
        <f>SUMIF(#REF!,"&gt;"&amp;AVERAGE(#REF!))</f>
        <v>#REF!</v>
      </c>
      <c r="Q800">
        <f t="shared" si="25"/>
        <v>27.565026697177728</v>
      </c>
      <c r="R800" t="str">
        <f>CONCATENATE("ID-",A800,"-",E800)</f>
        <v>ID-17050-New York City - San Francisco</v>
      </c>
      <c r="S800" t="str">
        <f>INDEX(B:B,MATCH(A800,A:A,0))</f>
        <v>02:00</v>
      </c>
      <c r="T800" t="str">
        <f>IF(OR(B800&gt;0,C800&gt;0),"Acceptable","Check")</f>
        <v>Acceptable</v>
      </c>
      <c r="U800">
        <f>COUNTIF(D:D, "Military - U.S. Army")</f>
        <v>23</v>
      </c>
      <c r="V800">
        <f>AVERAGEIF(C:C,"Fort Myer, Virginia", I:I)</f>
        <v>2</v>
      </c>
      <c r="W800">
        <v>1</v>
      </c>
      <c r="X800" t="str">
        <f>IFERROR(VLOOKUP("FlightNumber", A:D, 4, FALSE), "Flight Not Found")</f>
        <v>Flight Not Found</v>
      </c>
      <c r="Y800" t="str" cm="1">
        <f t="array" ref="Y800">IF(AND(B:B &gt; TIME(6, 0, 0), B:B &lt;= TIME(18, 0, 0)), "Day", "Night")</f>
        <v>Night</v>
      </c>
      <c r="Z800">
        <f>COUNTIFS(D:D, "Military - U.S. Army", C:C, "Fort Myer, Virginia")</f>
        <v>1</v>
      </c>
    </row>
    <row r="801" spans="1:26" x14ac:dyDescent="0.2">
      <c r="A801">
        <v>17051</v>
      </c>
      <c r="C801" t="s">
        <v>1726</v>
      </c>
      <c r="D801" t="s">
        <v>3406</v>
      </c>
      <c r="E801" t="s">
        <v>3407</v>
      </c>
      <c r="F801" t="s">
        <v>3408</v>
      </c>
      <c r="G801" t="s">
        <v>3409</v>
      </c>
      <c r="H801" t="s">
        <v>3410</v>
      </c>
      <c r="I801">
        <v>24</v>
      </c>
      <c r="J801">
        <v>24</v>
      </c>
      <c r="K801">
        <v>0</v>
      </c>
      <c r="L801" t="s">
        <v>3411</v>
      </c>
      <c r="M801">
        <f>SUM(B801,C801)</f>
        <v>0</v>
      </c>
      <c r="N801" t="str">
        <f t="shared" si="24"/>
        <v>No</v>
      </c>
      <c r="O801">
        <f>COUNTIF(C:C,"&lt;0")</f>
        <v>0</v>
      </c>
      <c r="P801" t="e">
        <f>SUMIF(#REF!,"&gt;"&amp;AVERAGE(#REF!))</f>
        <v>#REF!</v>
      </c>
      <c r="Q801">
        <f t="shared" si="25"/>
        <v>27.565026697177728</v>
      </c>
      <c r="R801" t="str">
        <f>CONCATENATE("ID-",A801,"-",E801)</f>
        <v>ID-17051-Bathrust, - Argentina</v>
      </c>
      <c r="S801">
        <f>INDEX(B:B,MATCH(A801,A:A,0))</f>
        <v>0</v>
      </c>
      <c r="T801" t="str">
        <f>IF(OR(B801&gt;0,C801&gt;0),"Acceptable","Check")</f>
        <v>Acceptable</v>
      </c>
      <c r="U801">
        <f>COUNTIF(D:D, "Military - U.S. Army")</f>
        <v>23</v>
      </c>
      <c r="V801">
        <f>AVERAGEIF(C:C,"Fort Myer, Virginia", I:I)</f>
        <v>2</v>
      </c>
      <c r="W801">
        <v>1</v>
      </c>
      <c r="X801" t="str">
        <f>IFERROR(VLOOKUP("FlightNumber", A:D, 4, FALSE), "Flight Not Found")</f>
        <v>Flight Not Found</v>
      </c>
      <c r="Y801" t="str" cm="1">
        <f t="array" ref="Y801">IF(AND(B:B &gt; TIME(6, 0, 0), B:B &lt;= TIME(18, 0, 0)), "Day", "Night")</f>
        <v>Night</v>
      </c>
      <c r="Z801">
        <f>COUNTIFS(D:D, "Military - U.S. Army", C:C, "Fort Myer, Virginia")</f>
        <v>1</v>
      </c>
    </row>
    <row r="802" spans="1:26" x14ac:dyDescent="0.2">
      <c r="A802">
        <v>17052</v>
      </c>
      <c r="C802" t="s">
        <v>3412</v>
      </c>
      <c r="D802" t="s">
        <v>3413</v>
      </c>
      <c r="F802" t="s">
        <v>2722</v>
      </c>
      <c r="I802">
        <v>4</v>
      </c>
      <c r="J802">
        <v>4</v>
      </c>
      <c r="K802">
        <v>0</v>
      </c>
      <c r="L802" t="s">
        <v>3414</v>
      </c>
      <c r="M802">
        <f>SUM(B802,C802)</f>
        <v>0</v>
      </c>
      <c r="N802" t="str">
        <f t="shared" si="24"/>
        <v>No</v>
      </c>
      <c r="O802">
        <f>COUNTIF(C:C,"&lt;0")</f>
        <v>0</v>
      </c>
      <c r="P802" t="e">
        <f>SUMIF(#REF!,"&gt;"&amp;AVERAGE(#REF!))</f>
        <v>#REF!</v>
      </c>
      <c r="Q802">
        <f t="shared" si="25"/>
        <v>27.565026697177728</v>
      </c>
      <c r="R802" t="str">
        <f>CONCATENATE("ID-",A802,"-",E802)</f>
        <v>ID-17052-</v>
      </c>
      <c r="S802">
        <f>INDEX(B:B,MATCH(A802,A:A,0))</f>
        <v>0</v>
      </c>
      <c r="T802" t="str">
        <f>IF(OR(B802&gt;0,C802&gt;0),"Acceptable","Check")</f>
        <v>Acceptable</v>
      </c>
      <c r="U802">
        <f>COUNTIF(D:D, "Military - U.S. Army")</f>
        <v>23</v>
      </c>
      <c r="V802">
        <f>AVERAGEIF(C:C,"Fort Myer, Virginia", I:I)</f>
        <v>2</v>
      </c>
      <c r="W802">
        <v>1</v>
      </c>
      <c r="X802" t="str">
        <f>IFERROR(VLOOKUP("FlightNumber", A:D, 4, FALSE), "Flight Not Found")</f>
        <v>Flight Not Found</v>
      </c>
      <c r="Y802" t="str" cm="1">
        <f t="array" ref="Y802">IF(AND(B:B &gt; TIME(6, 0, 0), B:B &lt;= TIME(18, 0, 0)), "Day", "Night")</f>
        <v>Night</v>
      </c>
      <c r="Z802">
        <f>COUNTIFS(D:D, "Military - U.S. Army", C:C, "Fort Myer, Virginia")</f>
        <v>1</v>
      </c>
    </row>
    <row r="803" spans="1:26" x14ac:dyDescent="0.2">
      <c r="A803">
        <v>17060</v>
      </c>
      <c r="C803" t="s">
        <v>3415</v>
      </c>
      <c r="D803" t="s">
        <v>2641</v>
      </c>
      <c r="F803" t="s">
        <v>3416</v>
      </c>
      <c r="G803" t="s">
        <v>3417</v>
      </c>
      <c r="H803" t="s">
        <v>3418</v>
      </c>
      <c r="I803">
        <v>21</v>
      </c>
      <c r="J803">
        <v>21</v>
      </c>
      <c r="K803">
        <v>0</v>
      </c>
      <c r="L803" t="s">
        <v>3419</v>
      </c>
      <c r="M803">
        <f>SUM(B803,C803)</f>
        <v>0</v>
      </c>
      <c r="N803" t="str">
        <f t="shared" si="24"/>
        <v>No</v>
      </c>
      <c r="O803">
        <f>COUNTIF(C:C,"&lt;0")</f>
        <v>0</v>
      </c>
      <c r="P803" t="e">
        <f>SUMIF(#REF!,"&gt;"&amp;AVERAGE(#REF!))</f>
        <v>#REF!</v>
      </c>
      <c r="Q803">
        <f t="shared" si="25"/>
        <v>27.565026697177728</v>
      </c>
      <c r="R803" t="str">
        <f>CONCATENATE("ID-",A803,"-",E803)</f>
        <v>ID-17060-</v>
      </c>
      <c r="S803">
        <f>INDEX(B:B,MATCH(A803,A:A,0))</f>
        <v>0</v>
      </c>
      <c r="T803" t="str">
        <f>IF(OR(B803&gt;0,C803&gt;0),"Acceptable","Check")</f>
        <v>Acceptable</v>
      </c>
      <c r="U803">
        <f>COUNTIF(D:D, "Military - U.S. Army")</f>
        <v>23</v>
      </c>
      <c r="V803">
        <f>AVERAGEIF(C:C,"Fort Myer, Virginia", I:I)</f>
        <v>2</v>
      </c>
      <c r="W803">
        <v>1</v>
      </c>
      <c r="X803" t="str">
        <f>IFERROR(VLOOKUP("FlightNumber", A:D, 4, FALSE), "Flight Not Found")</f>
        <v>Flight Not Found</v>
      </c>
      <c r="Y803" t="str" cm="1">
        <f t="array" ref="Y803">IF(AND(B:B &gt; TIME(6, 0, 0), B:B &lt;= TIME(18, 0, 0)), "Day", "Night")</f>
        <v>Night</v>
      </c>
      <c r="Z803">
        <f>COUNTIFS(D:D, "Military - U.S. Army", C:C, "Fort Myer, Virginia")</f>
        <v>1</v>
      </c>
    </row>
    <row r="804" spans="1:26" x14ac:dyDescent="0.2">
      <c r="A804">
        <v>17062</v>
      </c>
      <c r="B804" t="s">
        <v>3420</v>
      </c>
      <c r="C804" t="s">
        <v>3421</v>
      </c>
      <c r="D804" t="s">
        <v>772</v>
      </c>
      <c r="E804" t="s">
        <v>3422</v>
      </c>
      <c r="F804" t="s">
        <v>2558</v>
      </c>
      <c r="G804" t="s">
        <v>3423</v>
      </c>
      <c r="H804" t="s">
        <v>3424</v>
      </c>
      <c r="I804">
        <v>7</v>
      </c>
      <c r="J804">
        <v>1</v>
      </c>
      <c r="K804">
        <v>0</v>
      </c>
      <c r="L804" t="s">
        <v>3425</v>
      </c>
      <c r="M804">
        <f>SUM(B804,C804)</f>
        <v>0</v>
      </c>
      <c r="N804" t="str">
        <f t="shared" si="24"/>
        <v>No</v>
      </c>
      <c r="O804">
        <f>COUNTIF(C:C,"&lt;0")</f>
        <v>0</v>
      </c>
      <c r="P804" t="e">
        <f>SUMIF(#REF!,"&gt;"&amp;AVERAGE(#REF!))</f>
        <v>#REF!</v>
      </c>
      <c r="Q804">
        <f t="shared" si="25"/>
        <v>27.565026697177728</v>
      </c>
      <c r="R804" t="str">
        <f>CONCATENATE("ID-",A804,"-",E804)</f>
        <v>ID-17062-Brussels - Croydon</v>
      </c>
      <c r="S804" t="str">
        <f>INDEX(B:B,MATCH(A804,A:A,0))</f>
        <v>01:17</v>
      </c>
      <c r="T804" t="str">
        <f>IF(OR(B804&gt;0,C804&gt;0),"Acceptable","Check")</f>
        <v>Acceptable</v>
      </c>
      <c r="U804">
        <f>COUNTIF(D:D, "Military - U.S. Army")</f>
        <v>23</v>
      </c>
      <c r="V804">
        <f>AVERAGEIF(C:C,"Fort Myer, Virginia", I:I)</f>
        <v>2</v>
      </c>
      <c r="W804">
        <v>1</v>
      </c>
      <c r="X804" t="str">
        <f>IFERROR(VLOOKUP("FlightNumber", A:D, 4, FALSE), "Flight Not Found")</f>
        <v>Flight Not Found</v>
      </c>
      <c r="Y804" t="str" cm="1">
        <f t="array" ref="Y804">IF(AND(B:B &gt; TIME(6, 0, 0), B:B &lt;= TIME(18, 0, 0)), "Day", "Night")</f>
        <v>Night</v>
      </c>
      <c r="Z804">
        <f>COUNTIFS(D:D, "Military - U.S. Army", C:C, "Fort Myer, Virginia")</f>
        <v>1</v>
      </c>
    </row>
    <row r="805" spans="1:26" x14ac:dyDescent="0.2">
      <c r="A805">
        <v>17189</v>
      </c>
      <c r="C805" t="s">
        <v>3426</v>
      </c>
      <c r="D805" t="s">
        <v>3427</v>
      </c>
      <c r="E805" t="s">
        <v>3428</v>
      </c>
      <c r="F805" t="s">
        <v>3429</v>
      </c>
      <c r="G805" t="s">
        <v>3430</v>
      </c>
      <c r="H805" t="s">
        <v>3431</v>
      </c>
      <c r="I805">
        <v>17</v>
      </c>
      <c r="J805">
        <v>17</v>
      </c>
      <c r="K805">
        <v>0</v>
      </c>
      <c r="L805" t="s">
        <v>3432</v>
      </c>
      <c r="M805">
        <f>SUM(B805,C805)</f>
        <v>0</v>
      </c>
      <c r="N805" t="str">
        <f t="shared" si="24"/>
        <v>No</v>
      </c>
      <c r="O805">
        <f>COUNTIF(C:C,"&lt;0")</f>
        <v>0</v>
      </c>
      <c r="P805" t="e">
        <f>SUMIF(#REF!,"&gt;"&amp;AVERAGE(#REF!))</f>
        <v>#REF!</v>
      </c>
      <c r="Q805">
        <f t="shared" si="25"/>
        <v>27.565026697177728</v>
      </c>
      <c r="R805" t="str">
        <f>CONCATENATE("ID-",A805,"-",E805)</f>
        <v>ID-17189-Bogota - Barrancabermeja</v>
      </c>
      <c r="S805">
        <f>INDEX(B:B,MATCH(A805,A:A,0))</f>
        <v>0</v>
      </c>
      <c r="T805" t="str">
        <f>IF(OR(B805&gt;0,C805&gt;0),"Acceptable","Check")</f>
        <v>Acceptable</v>
      </c>
      <c r="U805">
        <f>COUNTIF(D:D, "Military - U.S. Army")</f>
        <v>23</v>
      </c>
      <c r="V805">
        <f>AVERAGEIF(C:C,"Fort Myer, Virginia", I:I)</f>
        <v>2</v>
      </c>
      <c r="W805">
        <v>1</v>
      </c>
      <c r="X805" t="str">
        <f>IFERROR(VLOOKUP("FlightNumber", A:D, 4, FALSE), "Flight Not Found")</f>
        <v>Flight Not Found</v>
      </c>
      <c r="Y805" t="str" cm="1">
        <f t="array" ref="Y805">IF(AND(B:B &gt; TIME(6, 0, 0), B:B &lt;= TIME(18, 0, 0)), "Day", "Night")</f>
        <v>Night</v>
      </c>
      <c r="Z805">
        <f>COUNTIFS(D:D, "Military - U.S. Army", C:C, "Fort Myer, Virginia")</f>
        <v>1</v>
      </c>
    </row>
    <row r="806" spans="1:26" x14ac:dyDescent="0.2">
      <c r="A806">
        <v>17063</v>
      </c>
      <c r="B806" t="s">
        <v>2796</v>
      </c>
      <c r="C806" t="s">
        <v>2534</v>
      </c>
      <c r="D806" t="s">
        <v>772</v>
      </c>
      <c r="E806" t="s">
        <v>3433</v>
      </c>
      <c r="F806" t="s">
        <v>3434</v>
      </c>
      <c r="G806" t="s">
        <v>3435</v>
      </c>
      <c r="H806" t="s">
        <v>3436</v>
      </c>
      <c r="I806">
        <v>44</v>
      </c>
      <c r="J806">
        <v>27</v>
      </c>
      <c r="K806">
        <v>0</v>
      </c>
      <c r="L806" t="s">
        <v>3437</v>
      </c>
      <c r="M806">
        <f>SUM(B806,C806)</f>
        <v>0</v>
      </c>
      <c r="N806" t="str">
        <f t="shared" si="24"/>
        <v>No</v>
      </c>
      <c r="O806">
        <f>COUNTIF(C:C,"&lt;0")</f>
        <v>0</v>
      </c>
      <c r="P806" t="e">
        <f>SUMIF(#REF!,"&gt;"&amp;AVERAGE(#REF!))</f>
        <v>#REF!</v>
      </c>
      <c r="Q806">
        <f t="shared" si="25"/>
        <v>27.565026697177728</v>
      </c>
      <c r="R806" t="str">
        <f>CONCATENATE("ID-",A806,"-",E806)</f>
        <v>ID-17063-Brussels - Shannon - Gander - New York City</v>
      </c>
      <c r="S806" t="str">
        <f>INDEX(B:B,MATCH(A806,A:A,0))</f>
        <v>07:42</v>
      </c>
      <c r="T806" t="str">
        <f>IF(OR(B806&gt;0,C806&gt;0),"Acceptable","Check")</f>
        <v>Acceptable</v>
      </c>
      <c r="U806">
        <f>COUNTIF(D:D, "Military - U.S. Army")</f>
        <v>23</v>
      </c>
      <c r="V806">
        <f>AVERAGEIF(C:C,"Fort Myer, Virginia", I:I)</f>
        <v>2</v>
      </c>
      <c r="W806">
        <v>3</v>
      </c>
      <c r="X806" t="str">
        <f>IFERROR(VLOOKUP("FlightNumber", A:D, 4, FALSE), "Flight Not Found")</f>
        <v>Flight Not Found</v>
      </c>
      <c r="Y806" t="str" cm="1">
        <f t="array" ref="Y806">IF(AND(B:B &gt; TIME(6, 0, 0), B:B &lt;= TIME(18, 0, 0)), "Day", "Night")</f>
        <v>Night</v>
      </c>
      <c r="Z806">
        <f>COUNTIFS(D:D, "Military - U.S. Army", C:C, "Fort Myer, Virginia")</f>
        <v>1</v>
      </c>
    </row>
    <row r="807" spans="1:26" x14ac:dyDescent="0.2">
      <c r="A807">
        <v>17064</v>
      </c>
      <c r="C807" t="s">
        <v>3438</v>
      </c>
      <c r="D807" t="s">
        <v>2326</v>
      </c>
      <c r="E807" t="s">
        <v>3439</v>
      </c>
      <c r="F807" t="s">
        <v>2979</v>
      </c>
      <c r="G807" t="s">
        <v>3440</v>
      </c>
      <c r="I807">
        <v>25</v>
      </c>
      <c r="J807">
        <v>25</v>
      </c>
      <c r="K807">
        <v>0</v>
      </c>
      <c r="L807" t="s">
        <v>3441</v>
      </c>
      <c r="M807">
        <f>SUM(B807,C807)</f>
        <v>0</v>
      </c>
      <c r="N807" t="str">
        <f t="shared" si="24"/>
        <v>No</v>
      </c>
      <c r="O807">
        <f>COUNTIF(C:C,"&lt;0")</f>
        <v>0</v>
      </c>
      <c r="P807" t="e">
        <f>SUMIF(#REF!,"&gt;"&amp;AVERAGE(#REF!))</f>
        <v>#REF!</v>
      </c>
      <c r="Q807">
        <f t="shared" si="25"/>
        <v>27.565026697177728</v>
      </c>
      <c r="R807" t="str">
        <f>CONCATENATE("ID-",A807,"-",E807)</f>
        <v>ID-17064-St. Mawan, England - Almaza, Egypt</v>
      </c>
      <c r="S807">
        <f>INDEX(B:B,MATCH(A807,A:A,0))</f>
        <v>0</v>
      </c>
      <c r="T807" t="str">
        <f>IF(OR(B807&gt;0,C807&gt;0),"Acceptable","Check")</f>
        <v>Acceptable</v>
      </c>
      <c r="U807">
        <f>COUNTIF(D:D, "Military - U.S. Army")</f>
        <v>23</v>
      </c>
      <c r="V807">
        <f>AVERAGEIF(C:C,"Fort Myer, Virginia", I:I)</f>
        <v>2</v>
      </c>
      <c r="W807">
        <v>1</v>
      </c>
      <c r="X807" t="str">
        <f>IFERROR(VLOOKUP("FlightNumber", A:D, 4, FALSE), "Flight Not Found")</f>
        <v>Flight Not Found</v>
      </c>
      <c r="Y807" t="str" cm="1">
        <f t="array" ref="Y807">IF(AND(B:B &gt; TIME(6, 0, 0), B:B &lt;= TIME(18, 0, 0)), "Day", "Night")</f>
        <v>Night</v>
      </c>
      <c r="Z807">
        <f>COUNTIFS(D:D, "Military - U.S. Army", C:C, "Fort Myer, Virginia")</f>
        <v>1</v>
      </c>
    </row>
    <row r="808" spans="1:26" x14ac:dyDescent="0.2">
      <c r="A808">
        <v>17065</v>
      </c>
      <c r="C808" t="s">
        <v>3442</v>
      </c>
      <c r="D808" t="s">
        <v>821</v>
      </c>
      <c r="I808">
        <v>31</v>
      </c>
      <c r="J808">
        <v>31</v>
      </c>
      <c r="K808">
        <v>0</v>
      </c>
      <c r="L808" t="s">
        <v>3443</v>
      </c>
      <c r="M808">
        <f>SUM(B808,C808)</f>
        <v>0</v>
      </c>
      <c r="N808" t="str">
        <f t="shared" si="24"/>
        <v>No</v>
      </c>
      <c r="O808">
        <f>COUNTIF(C:C,"&lt;0")</f>
        <v>0</v>
      </c>
      <c r="P808" t="e">
        <f>SUMIF(#REF!,"&gt;"&amp;AVERAGE(#REF!))</f>
        <v>#REF!</v>
      </c>
      <c r="Q808">
        <f t="shared" si="25"/>
        <v>27.565026697177728</v>
      </c>
      <c r="R808" t="str">
        <f>CONCATENATE("ID-",A808,"-",E808)</f>
        <v>ID-17065-</v>
      </c>
      <c r="S808">
        <f>INDEX(B:B,MATCH(A808,A:A,0))</f>
        <v>0</v>
      </c>
      <c r="T808" t="str">
        <f>IF(OR(B808&gt;0,C808&gt;0),"Acceptable","Check")</f>
        <v>Acceptable</v>
      </c>
      <c r="U808">
        <f>COUNTIF(D:D, "Military - U.S. Army")</f>
        <v>23</v>
      </c>
      <c r="V808">
        <f>AVERAGEIF(C:C,"Fort Myer, Virginia", I:I)</f>
        <v>2</v>
      </c>
      <c r="W808">
        <v>1</v>
      </c>
      <c r="X808" t="str">
        <f>IFERROR(VLOOKUP("FlightNumber", A:D, 4, FALSE), "Flight Not Found")</f>
        <v>Flight Not Found</v>
      </c>
      <c r="Y808" t="str" cm="1">
        <f t="array" ref="Y808">IF(AND(B:B &gt; TIME(6, 0, 0), B:B &lt;= TIME(18, 0, 0)), "Day", "Night")</f>
        <v>Night</v>
      </c>
      <c r="Z808">
        <f>COUNTIFS(D:D, "Military - U.S. Army", C:C, "Fort Myer, Virginia")</f>
        <v>1</v>
      </c>
    </row>
    <row r="809" spans="1:26" x14ac:dyDescent="0.2">
      <c r="A809">
        <v>17070</v>
      </c>
      <c r="B809" t="s">
        <v>3444</v>
      </c>
      <c r="C809" t="s">
        <v>3445</v>
      </c>
      <c r="D809" t="s">
        <v>2331</v>
      </c>
      <c r="E809" t="s">
        <v>3446</v>
      </c>
      <c r="F809" t="s">
        <v>3447</v>
      </c>
      <c r="G809" t="s">
        <v>3448</v>
      </c>
      <c r="H809" t="s">
        <v>3449</v>
      </c>
      <c r="I809">
        <v>19</v>
      </c>
      <c r="J809">
        <v>19</v>
      </c>
      <c r="K809">
        <v>0</v>
      </c>
      <c r="L809" t="s">
        <v>3450</v>
      </c>
      <c r="M809">
        <f>SUM(B809,C809)</f>
        <v>0</v>
      </c>
      <c r="N809" t="str">
        <f t="shared" si="24"/>
        <v>No</v>
      </c>
      <c r="O809">
        <f>COUNTIF(C:C,"&lt;0")</f>
        <v>0</v>
      </c>
      <c r="P809" t="e">
        <f>SUMIF(#REF!,"&gt;"&amp;AVERAGE(#REF!))</f>
        <v>#REF!</v>
      </c>
      <c r="Q809">
        <f t="shared" si="25"/>
        <v>27.565026697177728</v>
      </c>
      <c r="R809" t="str">
        <f>CONCATENATE("ID-",A809,"-",E809)</f>
        <v>ID-17070-Hong Kong - Singapore</v>
      </c>
      <c r="S809" t="str">
        <f>INDEX(B:B,MATCH(A809,A:A,0))</f>
        <v>09:31</v>
      </c>
      <c r="T809" t="str">
        <f>IF(OR(B809&gt;0,C809&gt;0),"Acceptable","Check")</f>
        <v>Acceptable</v>
      </c>
      <c r="U809">
        <f>COUNTIF(D:D, "Military - U.S. Army")</f>
        <v>23</v>
      </c>
      <c r="V809">
        <f>AVERAGEIF(C:C,"Fort Myer, Virginia", I:I)</f>
        <v>2</v>
      </c>
      <c r="W809">
        <v>1</v>
      </c>
      <c r="X809" t="str">
        <f>IFERROR(VLOOKUP("FlightNumber", A:D, 4, FALSE), "Flight Not Found")</f>
        <v>Flight Not Found</v>
      </c>
      <c r="Y809" t="str" cm="1">
        <f t="array" ref="Y809">IF(AND(B:B &gt; TIME(6, 0, 0), B:B &lt;= TIME(18, 0, 0)), "Day", "Night")</f>
        <v>Night</v>
      </c>
      <c r="Z809">
        <f>COUNTIFS(D:D, "Military - U.S. Army", C:C, "Fort Myer, Virginia")</f>
        <v>1</v>
      </c>
    </row>
    <row r="810" spans="1:26" x14ac:dyDescent="0.2">
      <c r="A810">
        <v>17072</v>
      </c>
      <c r="C810" t="s">
        <v>2804</v>
      </c>
      <c r="D810" t="s">
        <v>2335</v>
      </c>
      <c r="E810" t="s">
        <v>3451</v>
      </c>
      <c r="F810" t="s">
        <v>3452</v>
      </c>
      <c r="G810" t="s">
        <v>3453</v>
      </c>
      <c r="H810" t="s">
        <v>3454</v>
      </c>
      <c r="I810">
        <v>25</v>
      </c>
      <c r="J810">
        <v>25</v>
      </c>
      <c r="K810">
        <v>0</v>
      </c>
      <c r="L810" t="s">
        <v>3455</v>
      </c>
      <c r="M810">
        <f>SUM(B810,C810)</f>
        <v>0</v>
      </c>
      <c r="N810" t="str">
        <f t="shared" si="24"/>
        <v>No</v>
      </c>
      <c r="O810">
        <f>COUNTIF(C:C,"&lt;0")</f>
        <v>0</v>
      </c>
      <c r="P810" t="e">
        <f>SUMIF(#REF!,"&gt;"&amp;AVERAGE(#REF!))</f>
        <v>#REF!</v>
      </c>
      <c r="Q810">
        <f t="shared" si="25"/>
        <v>27.565026697177728</v>
      </c>
      <c r="R810" t="str">
        <f>CONCATENATE("ID-",A810,"-",E810)</f>
        <v>ID-17072-Belo Horizonte  - Rio de Janerio</v>
      </c>
      <c r="S810">
        <f>INDEX(B:B,MATCH(A810,A:A,0))</f>
        <v>0</v>
      </c>
      <c r="T810" t="str">
        <f>IF(OR(B810&gt;0,C810&gt;0),"Acceptable","Check")</f>
        <v>Acceptable</v>
      </c>
      <c r="U810">
        <f>COUNTIF(D:D, "Military - U.S. Army")</f>
        <v>23</v>
      </c>
      <c r="V810">
        <f>AVERAGEIF(C:C,"Fort Myer, Virginia", I:I)</f>
        <v>2</v>
      </c>
      <c r="W810">
        <v>1</v>
      </c>
      <c r="X810" t="str">
        <f>IFERROR(VLOOKUP("FlightNumber", A:D, 4, FALSE), "Flight Not Found")</f>
        <v>Flight Not Found</v>
      </c>
      <c r="Y810" t="str" cm="1">
        <f t="array" ref="Y810">IF(AND(B:B &gt; TIME(6, 0, 0), B:B &lt;= TIME(18, 0, 0)), "Day", "Night")</f>
        <v>Night</v>
      </c>
      <c r="Z810">
        <f>COUNTIFS(D:D, "Military - U.S. Army", C:C, "Fort Myer, Virginia")</f>
        <v>1</v>
      </c>
    </row>
    <row r="811" spans="1:26" x14ac:dyDescent="0.2">
      <c r="A811">
        <v>17078</v>
      </c>
      <c r="B811" t="s">
        <v>1370</v>
      </c>
      <c r="C811" t="s">
        <v>3456</v>
      </c>
      <c r="D811" t="s">
        <v>3457</v>
      </c>
      <c r="E811" t="s">
        <v>3458</v>
      </c>
      <c r="F811" t="s">
        <v>3459</v>
      </c>
      <c r="G811" t="s">
        <v>3460</v>
      </c>
      <c r="H811" t="s">
        <v>3461</v>
      </c>
      <c r="I811">
        <v>39</v>
      </c>
      <c r="J811">
        <v>39</v>
      </c>
      <c r="K811">
        <v>0</v>
      </c>
      <c r="L811" t="s">
        <v>3462</v>
      </c>
      <c r="M811">
        <f>SUM(B811,C811)</f>
        <v>0</v>
      </c>
      <c r="N811" t="str">
        <f t="shared" si="24"/>
        <v>No</v>
      </c>
      <c r="O811">
        <f>COUNTIF(C:C,"&lt;0")</f>
        <v>0</v>
      </c>
      <c r="P811" t="e">
        <f>SUMIF(#REF!,"&gt;"&amp;AVERAGE(#REF!))</f>
        <v>#REF!</v>
      </c>
      <c r="Q811">
        <f t="shared" si="25"/>
        <v>27.565026697177728</v>
      </c>
      <c r="R811" t="str">
        <f>CONCATENATE("ID-",A811,"-",E811)</f>
        <v>ID-17078-Gander - Shannon</v>
      </c>
      <c r="S811" t="str">
        <f>INDEX(B:B,MATCH(A811,A:A,0))</f>
        <v>03:30</v>
      </c>
      <c r="T811" t="str">
        <f>IF(OR(B811&gt;0,C811&gt;0),"Acceptable","Check")</f>
        <v>Acceptable</v>
      </c>
      <c r="U811">
        <f>COUNTIF(D:D, "Military - U.S. Army")</f>
        <v>23</v>
      </c>
      <c r="V811">
        <f>AVERAGEIF(C:C,"Fort Myer, Virginia", I:I)</f>
        <v>2</v>
      </c>
      <c r="W811">
        <v>1</v>
      </c>
      <c r="X811" t="str">
        <f>IFERROR(VLOOKUP("FlightNumber", A:D, 4, FALSE), "Flight Not Found")</f>
        <v>Flight Not Found</v>
      </c>
      <c r="Y811" t="str" cm="1">
        <f t="array" ref="Y811">IF(AND(B:B &gt; TIME(6, 0, 0), B:B &lt;= TIME(18, 0, 0)), "Day", "Night")</f>
        <v>Night</v>
      </c>
      <c r="Z811">
        <f>COUNTIFS(D:D, "Military - U.S. Army", C:C, "Fort Myer, Virginia")</f>
        <v>1</v>
      </c>
    </row>
    <row r="812" spans="1:26" x14ac:dyDescent="0.2">
      <c r="A812">
        <v>17081</v>
      </c>
      <c r="B812" t="s">
        <v>1310</v>
      </c>
      <c r="C812" t="s">
        <v>3463</v>
      </c>
      <c r="D812" t="s">
        <v>2326</v>
      </c>
      <c r="F812" t="s">
        <v>3464</v>
      </c>
      <c r="G812" t="s">
        <v>3465</v>
      </c>
      <c r="I812">
        <v>21</v>
      </c>
      <c r="J812">
        <v>21</v>
      </c>
      <c r="K812">
        <v>0</v>
      </c>
      <c r="L812" t="s">
        <v>3466</v>
      </c>
      <c r="M812">
        <f>SUM(B812,C812)</f>
        <v>0</v>
      </c>
      <c r="N812" t="str">
        <f t="shared" si="24"/>
        <v>No</v>
      </c>
      <c r="O812">
        <f>COUNTIF(C:C,"&lt;0")</f>
        <v>0</v>
      </c>
      <c r="P812" t="e">
        <f>SUMIF(#REF!,"&gt;"&amp;AVERAGE(#REF!))</f>
        <v>#REF!</v>
      </c>
      <c r="Q812">
        <f t="shared" si="25"/>
        <v>27.565026697177728</v>
      </c>
      <c r="R812" t="str">
        <f>CONCATENATE("ID-",A812,"-",E812)</f>
        <v>ID-17081-</v>
      </c>
      <c r="S812" t="str">
        <f>INDEX(B:B,MATCH(A812,A:A,0))</f>
        <v>07:30</v>
      </c>
      <c r="T812" t="str">
        <f>IF(OR(B812&gt;0,C812&gt;0),"Acceptable","Check")</f>
        <v>Acceptable</v>
      </c>
      <c r="U812">
        <f>COUNTIF(D:D, "Military - U.S. Army")</f>
        <v>23</v>
      </c>
      <c r="V812">
        <f>AVERAGEIF(C:C,"Fort Myer, Virginia", I:I)</f>
        <v>2</v>
      </c>
      <c r="W812">
        <v>1</v>
      </c>
      <c r="X812" t="str">
        <f>IFERROR(VLOOKUP("FlightNumber", A:D, 4, FALSE), "Flight Not Found")</f>
        <v>Flight Not Found</v>
      </c>
      <c r="Y812" t="str" cm="1">
        <f t="array" ref="Y812">IF(AND(B:B &gt; TIME(6, 0, 0), B:B &lt;= TIME(18, 0, 0)), "Day", "Night")</f>
        <v>Night</v>
      </c>
      <c r="Z812">
        <f>COUNTIFS(D:D, "Military - U.S. Army", C:C, "Fort Myer, Virginia")</f>
        <v>1</v>
      </c>
    </row>
    <row r="813" spans="1:26" x14ac:dyDescent="0.2">
      <c r="A813">
        <v>17082</v>
      </c>
      <c r="B813" t="s">
        <v>3467</v>
      </c>
      <c r="C813" t="s">
        <v>3468</v>
      </c>
      <c r="D813" t="s">
        <v>3469</v>
      </c>
      <c r="F813" t="s">
        <v>3470</v>
      </c>
      <c r="G813" t="s">
        <v>3471</v>
      </c>
      <c r="I813">
        <v>1</v>
      </c>
      <c r="J813">
        <v>1</v>
      </c>
      <c r="K813">
        <v>22</v>
      </c>
      <c r="L813" t="s">
        <v>3472</v>
      </c>
      <c r="M813">
        <f>SUM(B813,C813)</f>
        <v>0</v>
      </c>
      <c r="N813" t="str">
        <f t="shared" si="24"/>
        <v>No</v>
      </c>
      <c r="O813">
        <f>COUNTIF(C:C,"&lt;0")</f>
        <v>0</v>
      </c>
      <c r="P813" t="e">
        <f>SUMIF(#REF!,"&gt;"&amp;AVERAGE(#REF!))</f>
        <v>#REF!</v>
      </c>
      <c r="Q813">
        <f t="shared" si="25"/>
        <v>27.565026697177728</v>
      </c>
      <c r="R813" t="str">
        <f>CONCATENATE("ID-",A813,"-",E813)</f>
        <v>ID-17082-</v>
      </c>
      <c r="S813" t="str">
        <f>INDEX(B:B,MATCH(A813,A:A,0))</f>
        <v>11:20</v>
      </c>
      <c r="T813" t="str">
        <f>IF(OR(B813&gt;0,C813&gt;0),"Acceptable","Check")</f>
        <v>Acceptable</v>
      </c>
      <c r="U813">
        <f>COUNTIF(D:D, "Military - U.S. Army")</f>
        <v>23</v>
      </c>
      <c r="V813">
        <f>AVERAGEIF(C:C,"Fort Myer, Virginia", I:I)</f>
        <v>2</v>
      </c>
      <c r="W813">
        <v>1</v>
      </c>
      <c r="X813" t="str">
        <f>IFERROR(VLOOKUP("FlightNumber", A:D, 4, FALSE), "Flight Not Found")</f>
        <v>Flight Not Found</v>
      </c>
      <c r="Y813" t="str" cm="1">
        <f t="array" ref="Y813">IF(AND(B:B &gt; TIME(6, 0, 0), B:B &lt;= TIME(18, 0, 0)), "Day", "Night")</f>
        <v>Night</v>
      </c>
      <c r="Z813">
        <f>COUNTIFS(D:D, "Military - U.S. Army", C:C, "Fort Myer, Virginia")</f>
        <v>1</v>
      </c>
    </row>
    <row r="814" spans="1:26" x14ac:dyDescent="0.2">
      <c r="A814">
        <v>17083</v>
      </c>
      <c r="B814" t="s">
        <v>3473</v>
      </c>
      <c r="C814" t="s">
        <v>248</v>
      </c>
      <c r="D814" t="s">
        <v>1144</v>
      </c>
      <c r="E814" t="s">
        <v>3474</v>
      </c>
      <c r="F814" t="s">
        <v>3475</v>
      </c>
      <c r="G814" t="s">
        <v>3476</v>
      </c>
      <c r="H814" t="s">
        <v>3477</v>
      </c>
      <c r="I814">
        <v>41</v>
      </c>
      <c r="J814">
        <v>2</v>
      </c>
      <c r="K814">
        <v>0</v>
      </c>
      <c r="L814" t="s">
        <v>3478</v>
      </c>
      <c r="M814">
        <f>SUM(B814,C814)</f>
        <v>0</v>
      </c>
      <c r="N814" t="str">
        <f t="shared" si="24"/>
        <v>No</v>
      </c>
      <c r="O814">
        <f>COUNTIF(C:C,"&lt;0")</f>
        <v>0</v>
      </c>
      <c r="P814" t="e">
        <f>SUMIF(#REF!,"&gt;"&amp;AVERAGE(#REF!))</f>
        <v>#REF!</v>
      </c>
      <c r="Q814">
        <f t="shared" si="25"/>
        <v>27.565026697177728</v>
      </c>
      <c r="R814" t="str">
        <f>CONCATENATE("ID-",A814,"-",E814)</f>
        <v>ID-17083-San Francisco - Cheyenne - Chicago</v>
      </c>
      <c r="S814" t="str">
        <f>INDEX(B:B,MATCH(A814,A:A,0))</f>
        <v>04:33</v>
      </c>
      <c r="T814" t="str">
        <f>IF(OR(B814&gt;0,C814&gt;0),"Acceptable","Check")</f>
        <v>Acceptable</v>
      </c>
      <c r="U814">
        <f>COUNTIF(D:D, "Military - U.S. Army")</f>
        <v>23</v>
      </c>
      <c r="V814">
        <f>AVERAGEIF(C:C,"Fort Myer, Virginia", I:I)</f>
        <v>2</v>
      </c>
      <c r="W814">
        <v>1</v>
      </c>
      <c r="X814" t="str">
        <f>IFERROR(VLOOKUP("FlightNumber", A:D, 4, FALSE), "Flight Not Found")</f>
        <v>Flight Not Found</v>
      </c>
      <c r="Y814" t="str" cm="1">
        <f t="array" ref="Y814">IF(AND(B:B &gt; TIME(6, 0, 0), B:B &lt;= TIME(18, 0, 0)), "Day", "Night")</f>
        <v>Night</v>
      </c>
      <c r="Z814">
        <f>COUNTIFS(D:D, "Military - U.S. Army", C:C, "Fort Myer, Virginia")</f>
        <v>1</v>
      </c>
    </row>
    <row r="815" spans="1:26" x14ac:dyDescent="0.2">
      <c r="A815">
        <v>17085</v>
      </c>
      <c r="C815" t="s">
        <v>3479</v>
      </c>
      <c r="D815" t="s">
        <v>3480</v>
      </c>
      <c r="E815" t="s">
        <v>3481</v>
      </c>
      <c r="F815" t="s">
        <v>3317</v>
      </c>
      <c r="G815" t="s">
        <v>3482</v>
      </c>
      <c r="H815" t="s">
        <v>3483</v>
      </c>
      <c r="I815">
        <v>16</v>
      </c>
      <c r="J815">
        <v>16</v>
      </c>
      <c r="K815">
        <v>0</v>
      </c>
      <c r="L815" t="s">
        <v>1317</v>
      </c>
      <c r="M815">
        <f>SUM(B815,C815)</f>
        <v>0</v>
      </c>
      <c r="N815" t="str">
        <f t="shared" si="24"/>
        <v>No</v>
      </c>
      <c r="O815">
        <f>COUNTIF(C:C,"&lt;0")</f>
        <v>0</v>
      </c>
      <c r="P815" t="e">
        <f>SUMIF(#REF!,"&gt;"&amp;AVERAGE(#REF!))</f>
        <v>#REF!</v>
      </c>
      <c r="Q815">
        <f t="shared" si="25"/>
        <v>27.565026697177728</v>
      </c>
      <c r="R815" t="str">
        <f>CONCATENATE("ID-",A815,"-",E815)</f>
        <v>ID-17085-Paris - Casablanca</v>
      </c>
      <c r="S815">
        <f>INDEX(B:B,MATCH(A815,A:A,0))</f>
        <v>0</v>
      </c>
      <c r="T815" t="str">
        <f>IF(OR(B815&gt;0,C815&gt;0),"Acceptable","Check")</f>
        <v>Acceptable</v>
      </c>
      <c r="U815">
        <f>COUNTIF(D:D, "Military - U.S. Army")</f>
        <v>23</v>
      </c>
      <c r="V815">
        <f>AVERAGEIF(C:C,"Fort Myer, Virginia", I:I)</f>
        <v>2</v>
      </c>
      <c r="W815">
        <v>1</v>
      </c>
      <c r="X815" t="str">
        <f>IFERROR(VLOOKUP("FlightNumber", A:D, 4, FALSE), "Flight Not Found")</f>
        <v>Flight Not Found</v>
      </c>
      <c r="Y815" t="str" cm="1">
        <f t="array" ref="Y815">IF(AND(B:B &gt; TIME(6, 0, 0), B:B &lt;= TIME(18, 0, 0)), "Day", "Night")</f>
        <v>Night</v>
      </c>
      <c r="Z815">
        <f>COUNTIFS(D:D, "Military - U.S. Army", C:C, "Fort Myer, Virginia")</f>
        <v>1</v>
      </c>
    </row>
    <row r="816" spans="1:26" x14ac:dyDescent="0.2">
      <c r="A816">
        <v>17092</v>
      </c>
      <c r="B816" t="s">
        <v>3484</v>
      </c>
      <c r="C816" t="s">
        <v>3485</v>
      </c>
      <c r="D816" t="s">
        <v>3486</v>
      </c>
      <c r="E816" t="s">
        <v>3487</v>
      </c>
      <c r="F816" t="s">
        <v>1809</v>
      </c>
      <c r="G816" t="s">
        <v>3488</v>
      </c>
      <c r="H816" t="s">
        <v>3489</v>
      </c>
      <c r="I816">
        <v>13</v>
      </c>
      <c r="J816">
        <v>13</v>
      </c>
      <c r="K816">
        <v>0</v>
      </c>
      <c r="L816" t="s">
        <v>3490</v>
      </c>
      <c r="M816">
        <f>SUM(B816,C816)</f>
        <v>0</v>
      </c>
      <c r="N816" t="str">
        <f t="shared" si="24"/>
        <v>No</v>
      </c>
      <c r="O816">
        <f>COUNTIF(C:C,"&lt;0")</f>
        <v>0</v>
      </c>
      <c r="P816" t="e">
        <f>SUMIF(#REF!,"&gt;"&amp;AVERAGE(#REF!))</f>
        <v>#REF!</v>
      </c>
      <c r="Q816">
        <f t="shared" si="25"/>
        <v>27.565026697177728</v>
      </c>
      <c r="R816" t="str">
        <f>CONCATENATE("ID-",A816,"-",E816)</f>
        <v>ID-17092-Oakland - Chicago</v>
      </c>
      <c r="S816" t="str">
        <f>INDEX(B:B,MATCH(A816,A:A,0))</f>
        <v>00:57</v>
      </c>
      <c r="T816" t="str">
        <f>IF(OR(B816&gt;0,C816&gt;0),"Acceptable","Check")</f>
        <v>Acceptable</v>
      </c>
      <c r="U816">
        <f>COUNTIF(D:D, "Military - U.S. Army")</f>
        <v>23</v>
      </c>
      <c r="V816">
        <f>AVERAGEIF(C:C,"Fort Myer, Virginia", I:I)</f>
        <v>2</v>
      </c>
      <c r="W816">
        <v>5</v>
      </c>
      <c r="X816" t="str">
        <f>IFERROR(VLOOKUP("FlightNumber", A:D, 4, FALSE), "Flight Not Found")</f>
        <v>Flight Not Found</v>
      </c>
      <c r="Y816" t="str" cm="1">
        <f t="array" ref="Y816">IF(AND(B:B &gt; TIME(6, 0, 0), B:B &lt;= TIME(18, 0, 0)), "Day", "Night")</f>
        <v>Night</v>
      </c>
      <c r="Z816">
        <f>COUNTIFS(D:D, "Military - U.S. Army", C:C, "Fort Myer, Virginia")</f>
        <v>1</v>
      </c>
    </row>
    <row r="817" spans="1:26" x14ac:dyDescent="0.2">
      <c r="A817">
        <v>17092</v>
      </c>
      <c r="C817" t="s">
        <v>3491</v>
      </c>
      <c r="D817" t="s">
        <v>2331</v>
      </c>
      <c r="F817" t="s">
        <v>3099</v>
      </c>
      <c r="G817" t="s">
        <v>3492</v>
      </c>
      <c r="H817" t="s">
        <v>3493</v>
      </c>
      <c r="I817">
        <v>11</v>
      </c>
      <c r="J817">
        <v>11</v>
      </c>
      <c r="K817">
        <v>0</v>
      </c>
      <c r="L817" t="s">
        <v>3494</v>
      </c>
      <c r="M817">
        <f>SUM(B817,C817)</f>
        <v>0</v>
      </c>
      <c r="N817" t="str">
        <f t="shared" si="24"/>
        <v>No</v>
      </c>
      <c r="O817">
        <f>COUNTIF(C:C,"&lt;0")</f>
        <v>0</v>
      </c>
      <c r="P817" t="e">
        <f>SUMIF(#REF!,"&gt;"&amp;AVERAGE(#REF!))</f>
        <v>#REF!</v>
      </c>
      <c r="Q817">
        <f t="shared" si="25"/>
        <v>27.565026697177728</v>
      </c>
      <c r="R817" t="str">
        <f>CONCATENATE("ID-",A817,"-",E817)</f>
        <v>ID-17092-</v>
      </c>
      <c r="S817" t="str">
        <f>INDEX(B:B,MATCH(A817,A:A,0))</f>
        <v>00:57</v>
      </c>
      <c r="T817" t="str">
        <f>IF(OR(B817&gt;0,C817&gt;0),"Acceptable","Check")</f>
        <v>Acceptable</v>
      </c>
      <c r="U817">
        <f>COUNTIF(D:D, "Military - U.S. Army")</f>
        <v>23</v>
      </c>
      <c r="V817">
        <f>AVERAGEIF(C:C,"Fort Myer, Virginia", I:I)</f>
        <v>2</v>
      </c>
      <c r="W817">
        <v>1</v>
      </c>
      <c r="X817" t="str">
        <f>IFERROR(VLOOKUP("FlightNumber", A:D, 4, FALSE), "Flight Not Found")</f>
        <v>Flight Not Found</v>
      </c>
      <c r="Y817" t="str" cm="1">
        <f t="array" ref="Y817">IF(AND(B:B &gt; TIME(6, 0, 0), B:B &lt;= TIME(18, 0, 0)), "Day", "Night")</f>
        <v>Night</v>
      </c>
      <c r="Z817">
        <f>COUNTIFS(D:D, "Military - U.S. Army", C:C, "Fort Myer, Virginia")</f>
        <v>1</v>
      </c>
    </row>
    <row r="818" spans="1:26" x14ac:dyDescent="0.2">
      <c r="A818">
        <v>17098</v>
      </c>
      <c r="C818" t="s">
        <v>3495</v>
      </c>
      <c r="D818" t="s">
        <v>3496</v>
      </c>
      <c r="E818" t="s">
        <v>3497</v>
      </c>
      <c r="F818" t="s">
        <v>1339</v>
      </c>
      <c r="G818" t="s">
        <v>3498</v>
      </c>
      <c r="H818" t="s">
        <v>3499</v>
      </c>
      <c r="I818">
        <v>24</v>
      </c>
      <c r="J818">
        <v>1</v>
      </c>
      <c r="K818">
        <v>0</v>
      </c>
      <c r="L818" t="s">
        <v>3500</v>
      </c>
      <c r="M818">
        <f>SUM(B818,C818)</f>
        <v>0</v>
      </c>
      <c r="N818" t="str">
        <f t="shared" si="24"/>
        <v>No</v>
      </c>
      <c r="O818">
        <f>COUNTIF(C:C,"&lt;0")</f>
        <v>0</v>
      </c>
      <c r="P818" t="e">
        <f>SUMIF(#REF!,"&gt;"&amp;AVERAGE(#REF!))</f>
        <v>#REF!</v>
      </c>
      <c r="Q818">
        <f t="shared" si="25"/>
        <v>27.565026697177728</v>
      </c>
      <c r="R818" t="str">
        <f>CONCATENATE("ID-",A818,"-",E818)</f>
        <v>ID-17098-Paris - Cairo</v>
      </c>
      <c r="S818">
        <f>INDEX(B:B,MATCH(A818,A:A,0))</f>
        <v>0</v>
      </c>
      <c r="T818" t="str">
        <f>IF(OR(B818&gt;0,C818&gt;0),"Acceptable","Check")</f>
        <v>Acceptable</v>
      </c>
      <c r="U818">
        <f>COUNTIF(D:D, "Military - U.S. Army")</f>
        <v>23</v>
      </c>
      <c r="V818">
        <f>AVERAGEIF(C:C,"Fort Myer, Virginia", I:I)</f>
        <v>2</v>
      </c>
      <c r="W818">
        <v>1</v>
      </c>
      <c r="X818" t="str">
        <f>IFERROR(VLOOKUP("FlightNumber", A:D, 4, FALSE), "Flight Not Found")</f>
        <v>Flight Not Found</v>
      </c>
      <c r="Y818" t="str" cm="1">
        <f t="array" ref="Y818">IF(AND(B:B &gt; TIME(6, 0, 0), B:B &lt;= TIME(18, 0, 0)), "Day", "Night")</f>
        <v>Night</v>
      </c>
      <c r="Z818">
        <f>COUNTIFS(D:D, "Military - U.S. Army", C:C, "Fort Myer, Virginia")</f>
        <v>1</v>
      </c>
    </row>
    <row r="819" spans="1:26" x14ac:dyDescent="0.2">
      <c r="A819">
        <v>17107</v>
      </c>
      <c r="C819" t="s">
        <v>3501</v>
      </c>
      <c r="D819" t="s">
        <v>3502</v>
      </c>
      <c r="E819" t="s">
        <v>3503</v>
      </c>
      <c r="F819" t="s">
        <v>3504</v>
      </c>
      <c r="G819" t="s">
        <v>3505</v>
      </c>
      <c r="H819" t="s">
        <v>3506</v>
      </c>
      <c r="I819">
        <v>27</v>
      </c>
      <c r="J819">
        <v>23</v>
      </c>
      <c r="K819">
        <v>0</v>
      </c>
      <c r="L819" t="s">
        <v>3507</v>
      </c>
      <c r="M819">
        <f>SUM(B819,C819)</f>
        <v>0</v>
      </c>
      <c r="N819" t="str">
        <f t="shared" si="24"/>
        <v>No</v>
      </c>
      <c r="O819">
        <f>COUNTIF(C:C,"&lt;0")</f>
        <v>0</v>
      </c>
      <c r="P819" t="e">
        <f>SUMIF(#REF!,"&gt;"&amp;AVERAGE(#REF!))</f>
        <v>#REF!</v>
      </c>
      <c r="Q819">
        <f t="shared" si="25"/>
        <v>27.565026697177728</v>
      </c>
      <c r="R819" t="str">
        <f>CONCATENATE("ID-",A819,"-",E819)</f>
        <v>ID-17107-Paris - Toulouse - Casablanca</v>
      </c>
      <c r="S819">
        <f>INDEX(B:B,MATCH(A819,A:A,0))</f>
        <v>0</v>
      </c>
      <c r="T819" t="str">
        <f>IF(OR(B819&gt;0,C819&gt;0),"Acceptable","Check")</f>
        <v>Acceptable</v>
      </c>
      <c r="U819">
        <f>COUNTIF(D:D, "Military - U.S. Army")</f>
        <v>23</v>
      </c>
      <c r="V819">
        <f>AVERAGEIF(C:C,"Fort Myer, Virginia", I:I)</f>
        <v>2</v>
      </c>
      <c r="W819">
        <v>2</v>
      </c>
      <c r="X819" t="str">
        <f>IFERROR(VLOOKUP("FlightNumber", A:D, 4, FALSE), "Flight Not Found")</f>
        <v>Flight Not Found</v>
      </c>
      <c r="Y819" t="str" cm="1">
        <f t="array" ref="Y819">IF(AND(B:B &gt; TIME(6, 0, 0), B:B &lt;= TIME(18, 0, 0)), "Day", "Night")</f>
        <v>Night</v>
      </c>
      <c r="Z819">
        <f>COUNTIFS(D:D, "Military - U.S. Army", C:C, "Fort Myer, Virginia")</f>
        <v>1</v>
      </c>
    </row>
    <row r="820" spans="1:26" x14ac:dyDescent="0.2">
      <c r="A820">
        <v>17117</v>
      </c>
      <c r="B820" t="s">
        <v>1370</v>
      </c>
      <c r="C820" t="s">
        <v>107</v>
      </c>
      <c r="D820" t="s">
        <v>1144</v>
      </c>
      <c r="E820" t="s">
        <v>3509</v>
      </c>
      <c r="F820" t="s">
        <v>3390</v>
      </c>
      <c r="G820" t="s">
        <v>3510</v>
      </c>
      <c r="H820" t="s">
        <v>3511</v>
      </c>
      <c r="I820">
        <v>20</v>
      </c>
      <c r="J820">
        <v>2</v>
      </c>
      <c r="K820">
        <v>0</v>
      </c>
      <c r="L820" t="s">
        <v>3512</v>
      </c>
      <c r="M820">
        <f>SUM(B820,C820)</f>
        <v>0</v>
      </c>
      <c r="N820" t="str">
        <f t="shared" si="24"/>
        <v>No</v>
      </c>
      <c r="O820">
        <f>COUNTIF(C:C,"&lt;0")</f>
        <v>0</v>
      </c>
      <c r="P820" t="e">
        <f>SUMIF(#REF!,"&gt;"&amp;AVERAGE(#REF!))</f>
        <v>#REF!</v>
      </c>
      <c r="Q820">
        <f t="shared" si="25"/>
        <v>27.565026697177728</v>
      </c>
      <c r="R820" t="str">
        <f>CONCATENATE("ID-",A820,"-",E820)</f>
        <v>ID-17117-Chicago - Cleveland</v>
      </c>
      <c r="S820" t="str">
        <f>INDEX(B:B,MATCH(A820,A:A,0))</f>
        <v>03:30</v>
      </c>
      <c r="T820" t="str">
        <f>IF(OR(B820&gt;0,C820&gt;0),"Acceptable","Check")</f>
        <v>Acceptable</v>
      </c>
      <c r="U820">
        <f>COUNTIF(D:D, "Military - U.S. Army")</f>
        <v>23</v>
      </c>
      <c r="V820">
        <f>AVERAGEIF(C:C,"Fort Myer, Virginia", I:I)</f>
        <v>2</v>
      </c>
      <c r="W820">
        <v>1</v>
      </c>
      <c r="X820" t="str">
        <f>IFERROR(VLOOKUP("FlightNumber", A:D, 4, FALSE), "Flight Not Found")</f>
        <v>Flight Not Found</v>
      </c>
      <c r="Y820" t="str" cm="1">
        <f t="array" ref="Y820">IF(AND(B:B &gt; TIME(6, 0, 0), B:B &lt;= TIME(18, 0, 0)), "Day", "Night")</f>
        <v>Night</v>
      </c>
      <c r="Z820">
        <f>COUNTIFS(D:D, "Military - U.S. Army", C:C, "Fort Myer, Virginia")</f>
        <v>1</v>
      </c>
    </row>
    <row r="821" spans="1:26" x14ac:dyDescent="0.2">
      <c r="A821">
        <v>17119</v>
      </c>
      <c r="B821" t="s">
        <v>3513</v>
      </c>
      <c r="C821" t="s">
        <v>970</v>
      </c>
      <c r="D821" t="s">
        <v>2500</v>
      </c>
      <c r="E821" t="s">
        <v>3514</v>
      </c>
      <c r="F821" t="s">
        <v>3515</v>
      </c>
      <c r="G821" t="s">
        <v>3516</v>
      </c>
      <c r="H821" t="s">
        <v>3517</v>
      </c>
      <c r="I821">
        <v>11</v>
      </c>
      <c r="J821">
        <v>11</v>
      </c>
      <c r="K821">
        <v>0</v>
      </c>
      <c r="L821" t="s">
        <v>3518</v>
      </c>
      <c r="M821">
        <f>SUM(B821,C821)</f>
        <v>0</v>
      </c>
      <c r="N821" t="str">
        <f t="shared" si="24"/>
        <v>No</v>
      </c>
      <c r="O821">
        <f>COUNTIF(C:C,"&lt;0")</f>
        <v>0</v>
      </c>
      <c r="P821" t="e">
        <f>SUMIF(#REF!,"&gt;"&amp;AVERAGE(#REF!))</f>
        <v>#REF!</v>
      </c>
      <c r="Q821">
        <f t="shared" si="25"/>
        <v>27.565026697177728</v>
      </c>
      <c r="R821" t="str">
        <f>CONCATENATE("ID-",A821,"-",E821)</f>
        <v>ID-17119-Palmdale - Burbank</v>
      </c>
      <c r="S821" t="str">
        <f>INDEX(B:B,MATCH(A821,A:A,0))</f>
        <v>03:41</v>
      </c>
      <c r="T821" t="str">
        <f>IF(OR(B821&gt;0,C821&gt;0),"Acceptable","Check")</f>
        <v>Acceptable</v>
      </c>
      <c r="U821">
        <f>COUNTIF(D:D, "Military - U.S. Army")</f>
        <v>23</v>
      </c>
      <c r="V821">
        <f>AVERAGEIF(C:C,"Fort Myer, Virginia", I:I)</f>
        <v>2</v>
      </c>
      <c r="W821">
        <v>1</v>
      </c>
      <c r="X821" t="str">
        <f>IFERROR(VLOOKUP("FlightNumber", A:D, 4, FALSE), "Flight Not Found")</f>
        <v>Flight Not Found</v>
      </c>
      <c r="Y821" t="str" cm="1">
        <f t="array" ref="Y821">IF(AND(B:B &gt; TIME(6, 0, 0), B:B &lt;= TIME(18, 0, 0)), "Day", "Night")</f>
        <v>Night</v>
      </c>
      <c r="Z821">
        <f>COUNTIFS(D:D, "Military - U.S. Army", C:C, "Fort Myer, Virginia")</f>
        <v>1</v>
      </c>
    </row>
    <row r="822" spans="1:26" x14ac:dyDescent="0.2">
      <c r="A822">
        <v>17119</v>
      </c>
      <c r="B822" t="s">
        <v>3519</v>
      </c>
      <c r="C822" t="s">
        <v>3520</v>
      </c>
      <c r="D822" t="s">
        <v>3521</v>
      </c>
      <c r="E822" t="s">
        <v>3522</v>
      </c>
      <c r="F822" t="s">
        <v>1809</v>
      </c>
      <c r="G822" t="s">
        <v>3523</v>
      </c>
      <c r="I822">
        <v>15</v>
      </c>
      <c r="J822">
        <v>15</v>
      </c>
      <c r="K822">
        <v>0</v>
      </c>
      <c r="L822" t="s">
        <v>3524</v>
      </c>
      <c r="M822">
        <f>SUM(B822,C822)</f>
        <v>0</v>
      </c>
      <c r="N822" t="str">
        <f t="shared" si="24"/>
        <v>No</v>
      </c>
      <c r="O822">
        <f>COUNTIF(C:C,"&lt;0")</f>
        <v>0</v>
      </c>
      <c r="P822" t="e">
        <f>SUMIF(#REF!,"&gt;"&amp;AVERAGE(#REF!))</f>
        <v>#REF!</v>
      </c>
      <c r="Q822">
        <f t="shared" si="25"/>
        <v>27.565026697177728</v>
      </c>
      <c r="R822" t="str">
        <f>CONCATENATE("ID-",A822,"-",E822)</f>
        <v>ID-17119-Mexico City - Veracruz</v>
      </c>
      <c r="S822" t="str">
        <f>INDEX(B:B,MATCH(A822,A:A,0))</f>
        <v>03:41</v>
      </c>
      <c r="T822" t="str">
        <f>IF(OR(B822&gt;0,C822&gt;0),"Acceptable","Check")</f>
        <v>Acceptable</v>
      </c>
      <c r="U822">
        <f>COUNTIF(D:D, "Military - U.S. Army")</f>
        <v>23</v>
      </c>
      <c r="V822">
        <f>AVERAGEIF(C:C,"Fort Myer, Virginia", I:I)</f>
        <v>2</v>
      </c>
      <c r="W822">
        <v>1</v>
      </c>
      <c r="X822" t="str">
        <f>IFERROR(VLOOKUP("FlightNumber", A:D, 4, FALSE), "Flight Not Found")</f>
        <v>Flight Not Found</v>
      </c>
      <c r="Y822" t="str" cm="1">
        <f t="array" ref="Y822">IF(AND(B:B &gt; TIME(6, 0, 0), B:B &lt;= TIME(18, 0, 0)), "Day", "Night")</f>
        <v>Night</v>
      </c>
      <c r="Z822">
        <f>COUNTIFS(D:D, "Military - U.S. Army", C:C, "Fort Myer, Virginia")</f>
        <v>1</v>
      </c>
    </row>
    <row r="823" spans="1:26" x14ac:dyDescent="0.2">
      <c r="A823">
        <v>17120</v>
      </c>
      <c r="C823" t="s">
        <v>1409</v>
      </c>
      <c r="D823" t="s">
        <v>283</v>
      </c>
      <c r="E823" t="s">
        <v>3525</v>
      </c>
      <c r="F823" t="s">
        <v>3526</v>
      </c>
      <c r="G823" t="s">
        <v>3527</v>
      </c>
      <c r="H823" t="s">
        <v>3528</v>
      </c>
      <c r="I823">
        <v>26</v>
      </c>
      <c r="J823">
        <v>26</v>
      </c>
      <c r="K823">
        <v>0</v>
      </c>
      <c r="L823" t="s">
        <v>3529</v>
      </c>
      <c r="M823">
        <f>SUM(B823,C823)</f>
        <v>0</v>
      </c>
      <c r="N823" t="str">
        <f t="shared" si="24"/>
        <v>No</v>
      </c>
      <c r="O823">
        <f>COUNTIF(C:C,"&lt;0")</f>
        <v>0</v>
      </c>
      <c r="P823" t="e">
        <f>SUMIF(#REF!,"&gt;"&amp;AVERAGE(#REF!))</f>
        <v>#REF!</v>
      </c>
      <c r="Q823">
        <f t="shared" si="25"/>
        <v>27.565026697177728</v>
      </c>
      <c r="R823" t="str">
        <f>CONCATENATE("ID-",A823,"-",E823)</f>
        <v>ID-17120-London - Amsterdam</v>
      </c>
      <c r="S823">
        <f>INDEX(B:B,MATCH(A823,A:A,0))</f>
        <v>0</v>
      </c>
      <c r="T823" t="str">
        <f>IF(OR(B823&gt;0,C823&gt;0),"Acceptable","Check")</f>
        <v>Acceptable</v>
      </c>
      <c r="U823">
        <f>COUNTIF(D:D, "Military - U.S. Army")</f>
        <v>23</v>
      </c>
      <c r="V823">
        <f>AVERAGEIF(C:C,"Fort Myer, Virginia", I:I)</f>
        <v>2</v>
      </c>
      <c r="W823">
        <v>1</v>
      </c>
      <c r="X823" t="str">
        <f>IFERROR(VLOOKUP("FlightNumber", A:D, 4, FALSE), "Flight Not Found")</f>
        <v>Flight Not Found</v>
      </c>
      <c r="Y823" t="str" cm="1">
        <f t="array" ref="Y823">IF(AND(B:B &gt; TIME(6, 0, 0), B:B &lt;= TIME(18, 0, 0)), "Day", "Night")</f>
        <v>Night</v>
      </c>
      <c r="Z823">
        <f>COUNTIFS(D:D, "Military - U.S. Army", C:C, "Fort Myer, Virginia")</f>
        <v>1</v>
      </c>
    </row>
    <row r="824" spans="1:26" x14ac:dyDescent="0.2">
      <c r="A824">
        <v>17122</v>
      </c>
      <c r="B824" t="s">
        <v>861</v>
      </c>
      <c r="C824" t="s">
        <v>3530</v>
      </c>
      <c r="D824" t="s">
        <v>2438</v>
      </c>
      <c r="E824" t="s">
        <v>3531</v>
      </c>
      <c r="F824" t="s">
        <v>2465</v>
      </c>
      <c r="I824">
        <v>23</v>
      </c>
      <c r="J824">
        <v>23</v>
      </c>
      <c r="K824">
        <v>0</v>
      </c>
      <c r="L824" t="s">
        <v>3532</v>
      </c>
      <c r="M824">
        <f>SUM(B824,C824)</f>
        <v>0</v>
      </c>
      <c r="N824" t="str">
        <f t="shared" si="24"/>
        <v>No</v>
      </c>
      <c r="O824">
        <f>COUNTIF(C:C,"&lt;0")</f>
        <v>0</v>
      </c>
      <c r="P824" t="e">
        <f>SUMIF(#REF!,"&gt;"&amp;AVERAGE(#REF!))</f>
        <v>#REF!</v>
      </c>
      <c r="Q824">
        <f t="shared" si="25"/>
        <v>27.565026697177728</v>
      </c>
      <c r="R824" t="str">
        <f>CONCATENATE("ID-",A824,"-",E824)</f>
        <v>ID-17122-Guam - Iwo Jima</v>
      </c>
      <c r="S824" t="str">
        <f>INDEX(B:B,MATCH(A824,A:A,0))</f>
        <v>23:30</v>
      </c>
      <c r="T824" t="str">
        <f>IF(OR(B824&gt;0,C824&gt;0),"Acceptable","Check")</f>
        <v>Acceptable</v>
      </c>
      <c r="U824">
        <f>COUNTIF(D:D, "Military - U.S. Army")</f>
        <v>23</v>
      </c>
      <c r="V824">
        <f>AVERAGEIF(C:C,"Fort Myer, Virginia", I:I)</f>
        <v>2</v>
      </c>
      <c r="W824">
        <v>1</v>
      </c>
      <c r="X824" t="str">
        <f>IFERROR(VLOOKUP("FlightNumber", A:D, 4, FALSE), "Flight Not Found")</f>
        <v>Flight Not Found</v>
      </c>
      <c r="Y824" t="str" cm="1">
        <f t="array" ref="Y824">IF(AND(B:B &gt; TIME(6, 0, 0), B:B &lt;= TIME(18, 0, 0)), "Day", "Night")</f>
        <v>Night</v>
      </c>
      <c r="Z824">
        <f>COUNTIFS(D:D, "Military - U.S. Army", C:C, "Fort Myer, Virginia")</f>
        <v>1</v>
      </c>
    </row>
    <row r="825" spans="1:26" x14ac:dyDescent="0.2">
      <c r="A825">
        <v>17132</v>
      </c>
      <c r="B825" t="s">
        <v>42</v>
      </c>
      <c r="C825" t="s">
        <v>3533</v>
      </c>
      <c r="D825" t="s">
        <v>3534</v>
      </c>
      <c r="F825" t="s">
        <v>3535</v>
      </c>
      <c r="G825" t="s">
        <v>3536</v>
      </c>
      <c r="H825" t="s">
        <v>3537</v>
      </c>
      <c r="I825">
        <v>22</v>
      </c>
      <c r="J825">
        <v>22</v>
      </c>
      <c r="K825">
        <v>0</v>
      </c>
      <c r="L825" t="s">
        <v>3538</v>
      </c>
      <c r="M825">
        <f>SUM(B825,C825)</f>
        <v>0</v>
      </c>
      <c r="N825" t="str">
        <f t="shared" si="24"/>
        <v>No</v>
      </c>
      <c r="O825">
        <f>COUNTIF(C:C,"&lt;0")</f>
        <v>0</v>
      </c>
      <c r="P825" t="e">
        <f>SUMIF(#REF!,"&gt;"&amp;AVERAGE(#REF!))</f>
        <v>#REF!</v>
      </c>
      <c r="Q825">
        <f t="shared" si="25"/>
        <v>27.565026697177728</v>
      </c>
      <c r="R825" t="str">
        <f>CONCATENATE("ID-",A825,"-",E825)</f>
        <v>ID-17132-</v>
      </c>
      <c r="S825" t="str">
        <f>INDEX(B:B,MATCH(A825,A:A,0))</f>
        <v>10:30</v>
      </c>
      <c r="T825" t="str">
        <f>IF(OR(B825&gt;0,C825&gt;0),"Acceptable","Check")</f>
        <v>Acceptable</v>
      </c>
      <c r="U825">
        <f>COUNTIF(D:D, "Military - U.S. Army")</f>
        <v>23</v>
      </c>
      <c r="V825">
        <f>AVERAGEIF(C:C,"Fort Myer, Virginia", I:I)</f>
        <v>2</v>
      </c>
      <c r="W825">
        <v>1</v>
      </c>
      <c r="X825" t="str">
        <f>IFERROR(VLOOKUP("FlightNumber", A:D, 4, FALSE), "Flight Not Found")</f>
        <v>Flight Not Found</v>
      </c>
      <c r="Y825" t="str" cm="1">
        <f t="array" ref="Y825">IF(AND(B:B &gt; TIME(6, 0, 0), B:B &lt;= TIME(18, 0, 0)), "Day", "Night")</f>
        <v>Night</v>
      </c>
      <c r="Z825">
        <f>COUNTIFS(D:D, "Military - U.S. Army", C:C, "Fort Myer, Virginia")</f>
        <v>1</v>
      </c>
    </row>
    <row r="826" spans="1:26" x14ac:dyDescent="0.2">
      <c r="A826">
        <v>17136</v>
      </c>
      <c r="C826" t="s">
        <v>3539</v>
      </c>
      <c r="D826" t="s">
        <v>3540</v>
      </c>
      <c r="F826" t="s">
        <v>3541</v>
      </c>
      <c r="G826" t="s">
        <v>3542</v>
      </c>
      <c r="H826" t="s">
        <v>3543</v>
      </c>
      <c r="I826">
        <v>18</v>
      </c>
      <c r="J826">
        <v>5</v>
      </c>
      <c r="K826">
        <v>0</v>
      </c>
      <c r="L826" t="s">
        <v>3544</v>
      </c>
      <c r="M826">
        <f>SUM(B826,C826)</f>
        <v>0</v>
      </c>
      <c r="N826" t="str">
        <f t="shared" si="24"/>
        <v>No</v>
      </c>
      <c r="O826">
        <f>COUNTIF(C:C,"&lt;0")</f>
        <v>0</v>
      </c>
      <c r="P826" t="e">
        <f>SUMIF(#REF!,"&gt;"&amp;AVERAGE(#REF!))</f>
        <v>#REF!</v>
      </c>
      <c r="Q826">
        <f t="shared" si="25"/>
        <v>27.565026697177728</v>
      </c>
      <c r="R826" t="str">
        <f>CONCATENATE("ID-",A826,"-",E826)</f>
        <v>ID-17136-</v>
      </c>
      <c r="S826">
        <f>INDEX(B:B,MATCH(A826,A:A,0))</f>
        <v>0</v>
      </c>
      <c r="T826" t="str">
        <f>IF(OR(B826&gt;0,C826&gt;0),"Acceptable","Check")</f>
        <v>Acceptable</v>
      </c>
      <c r="U826">
        <f>COUNTIF(D:D, "Military - U.S. Army")</f>
        <v>23</v>
      </c>
      <c r="V826">
        <f>AVERAGEIF(C:C,"Fort Myer, Virginia", I:I)</f>
        <v>2</v>
      </c>
      <c r="W826">
        <v>1</v>
      </c>
      <c r="X826" t="str">
        <f>IFERROR(VLOOKUP("FlightNumber", A:D, 4, FALSE), "Flight Not Found")</f>
        <v>Flight Not Found</v>
      </c>
      <c r="Y826" t="str" cm="1">
        <f t="array" ref="Y826">IF(AND(B:B &gt; TIME(6, 0, 0), B:B &lt;= TIME(18, 0, 0)), "Day", "Night")</f>
        <v>Night</v>
      </c>
      <c r="Z826">
        <f>COUNTIFS(D:D, "Military - U.S. Army", C:C, "Fort Myer, Virginia")</f>
        <v>1</v>
      </c>
    </row>
    <row r="827" spans="1:26" x14ac:dyDescent="0.2">
      <c r="A827">
        <v>17140</v>
      </c>
      <c r="C827" t="s">
        <v>3545</v>
      </c>
      <c r="D827" t="s">
        <v>3546</v>
      </c>
      <c r="E827" t="s">
        <v>3547</v>
      </c>
      <c r="F827" t="s">
        <v>3548</v>
      </c>
      <c r="I827">
        <v>24</v>
      </c>
      <c r="J827">
        <v>24</v>
      </c>
      <c r="K827">
        <v>0</v>
      </c>
      <c r="L827" t="s">
        <v>3549</v>
      </c>
      <c r="M827">
        <f>SUM(B827,C827)</f>
        <v>0</v>
      </c>
      <c r="N827" t="str">
        <f t="shared" si="24"/>
        <v>No</v>
      </c>
      <c r="O827">
        <f>COUNTIF(C:C,"&lt;0")</f>
        <v>0</v>
      </c>
      <c r="P827" t="e">
        <f>SUMIF(#REF!,"&gt;"&amp;AVERAGE(#REF!))</f>
        <v>#REF!</v>
      </c>
      <c r="Q827">
        <f t="shared" si="25"/>
        <v>27.565026697177728</v>
      </c>
      <c r="R827" t="str">
        <f>CONCATENATE("ID-",A827,"-",E827)</f>
        <v>ID-17140-Meshed - Teheran</v>
      </c>
      <c r="S827">
        <f>INDEX(B:B,MATCH(A827,A:A,0))</f>
        <v>0</v>
      </c>
      <c r="T827" t="str">
        <f>IF(OR(B827&gt;0,C827&gt;0),"Acceptable","Check")</f>
        <v>Acceptable</v>
      </c>
      <c r="U827">
        <f>COUNTIF(D:D, "Military - U.S. Army")</f>
        <v>23</v>
      </c>
      <c r="V827">
        <f>AVERAGEIF(C:C,"Fort Myer, Virginia", I:I)</f>
        <v>2</v>
      </c>
      <c r="W827">
        <v>4</v>
      </c>
      <c r="X827" t="str">
        <f>IFERROR(VLOOKUP("FlightNumber", A:D, 4, FALSE), "Flight Not Found")</f>
        <v>Flight Not Found</v>
      </c>
      <c r="Y827" t="str" cm="1">
        <f t="array" ref="Y827">IF(AND(B:B &gt; TIME(6, 0, 0), B:B &lt;= TIME(18, 0, 0)), "Day", "Night")</f>
        <v>Night</v>
      </c>
      <c r="Z827">
        <f>COUNTIFS(D:D, "Military - U.S. Army", C:C, "Fort Myer, Virginia")</f>
        <v>1</v>
      </c>
    </row>
    <row r="828" spans="1:26" x14ac:dyDescent="0.2">
      <c r="A828">
        <v>17146</v>
      </c>
      <c r="C828" t="s">
        <v>3550</v>
      </c>
      <c r="D828" t="s">
        <v>3551</v>
      </c>
      <c r="E828" t="s">
        <v>3552</v>
      </c>
      <c r="F828" t="s">
        <v>3553</v>
      </c>
      <c r="G828" t="s">
        <v>3554</v>
      </c>
      <c r="I828">
        <v>32</v>
      </c>
      <c r="J828">
        <v>32</v>
      </c>
      <c r="K828">
        <v>0</v>
      </c>
      <c r="L828" t="s">
        <v>3555</v>
      </c>
      <c r="M828">
        <f>SUM(B828,C828)</f>
        <v>0</v>
      </c>
      <c r="N828" t="str">
        <f t="shared" si="24"/>
        <v>No</v>
      </c>
      <c r="O828">
        <f>COUNTIF(C:C,"&lt;0")</f>
        <v>0</v>
      </c>
      <c r="P828" t="e">
        <f>SUMIF(#REF!,"&gt;"&amp;AVERAGE(#REF!))</f>
        <v>#REF!</v>
      </c>
      <c r="Q828">
        <f t="shared" si="25"/>
        <v>27.565026697177728</v>
      </c>
      <c r="R828" t="str">
        <f>CONCATENATE("ID-",A828,"-",E828)</f>
        <v>ID-17146-Miramar NAS, California - Sand Point NB, Seattle</v>
      </c>
      <c r="S828">
        <f>INDEX(B:B,MATCH(A828,A:A,0))</f>
        <v>0</v>
      </c>
      <c r="T828" t="str">
        <f>IF(OR(B828&gt;0,C828&gt;0),"Acceptable","Check")</f>
        <v>Acceptable</v>
      </c>
      <c r="U828">
        <f>COUNTIF(D:D, "Military - U.S. Army")</f>
        <v>23</v>
      </c>
      <c r="V828">
        <f>AVERAGEIF(C:C,"Fort Myer, Virginia", I:I)</f>
        <v>2</v>
      </c>
      <c r="W828">
        <v>1</v>
      </c>
      <c r="X828" t="str">
        <f>IFERROR(VLOOKUP("FlightNumber", A:D, 4, FALSE), "Flight Not Found")</f>
        <v>Flight Not Found</v>
      </c>
      <c r="Y828" t="str" cm="1">
        <f t="array" ref="Y828">IF(AND(B:B &gt; TIME(6, 0, 0), B:B &lt;= TIME(18, 0, 0)), "Day", "Night")</f>
        <v>Night</v>
      </c>
      <c r="Z828">
        <f>COUNTIFS(D:D, "Military - U.S. Army", C:C, "Fort Myer, Virginia")</f>
        <v>1</v>
      </c>
    </row>
    <row r="829" spans="1:26" x14ac:dyDescent="0.2">
      <c r="A829">
        <v>17146</v>
      </c>
      <c r="B829" t="s">
        <v>3556</v>
      </c>
      <c r="C829" t="s">
        <v>3557</v>
      </c>
      <c r="D829" t="s">
        <v>2438</v>
      </c>
      <c r="F829" t="s">
        <v>3093</v>
      </c>
      <c r="G829" t="s">
        <v>3558</v>
      </c>
      <c r="H829" t="s">
        <v>3559</v>
      </c>
      <c r="I829">
        <v>24</v>
      </c>
      <c r="J829">
        <v>24</v>
      </c>
      <c r="K829">
        <v>0</v>
      </c>
      <c r="L829" t="s">
        <v>3560</v>
      </c>
      <c r="M829">
        <f>SUM(B829,C829)</f>
        <v>0</v>
      </c>
      <c r="N829" t="str">
        <f t="shared" si="24"/>
        <v>No</v>
      </c>
      <c r="O829">
        <f>COUNTIF(C:C,"&lt;0")</f>
        <v>0</v>
      </c>
      <c r="P829" t="e">
        <f>SUMIF(#REF!,"&gt;"&amp;AVERAGE(#REF!))</f>
        <v>#REF!</v>
      </c>
      <c r="Q829">
        <f t="shared" si="25"/>
        <v>27.565026697177728</v>
      </c>
      <c r="R829" t="str">
        <f>CONCATENATE("ID-",A829,"-",E829)</f>
        <v>ID-17146-</v>
      </c>
      <c r="S829">
        <f>INDEX(B:B,MATCH(A829,A:A,0))</f>
        <v>0</v>
      </c>
      <c r="T829" t="str">
        <f>IF(OR(B829&gt;0,C829&gt;0),"Acceptable","Check")</f>
        <v>Acceptable</v>
      </c>
      <c r="U829">
        <f>COUNTIF(D:D, "Military - U.S. Army")</f>
        <v>23</v>
      </c>
      <c r="V829">
        <f>AVERAGEIF(C:C,"Fort Myer, Virginia", I:I)</f>
        <v>2</v>
      </c>
      <c r="W829">
        <v>11</v>
      </c>
      <c r="X829" t="str">
        <f>IFERROR(VLOOKUP("FlightNumber", A:D, 4, FALSE), "Flight Not Found")</f>
        <v>Flight Not Found</v>
      </c>
      <c r="Y829" t="str" cm="1">
        <f t="array" ref="Y829">IF(AND(B:B &gt; TIME(6, 0, 0), B:B &lt;= TIME(18, 0, 0)), "Day", "Night")</f>
        <v>Night</v>
      </c>
      <c r="Z829">
        <f>COUNTIFS(D:D, "Military - U.S. Army", C:C, "Fort Myer, Virginia")</f>
        <v>1</v>
      </c>
    </row>
    <row r="830" spans="1:26" x14ac:dyDescent="0.2">
      <c r="A830">
        <v>17150</v>
      </c>
      <c r="C830" t="s">
        <v>3561</v>
      </c>
      <c r="D830" t="s">
        <v>3562</v>
      </c>
      <c r="E830" t="s">
        <v>3563</v>
      </c>
      <c r="F830" t="s">
        <v>3564</v>
      </c>
      <c r="G830" t="s">
        <v>3565</v>
      </c>
      <c r="H830" t="s">
        <v>3566</v>
      </c>
      <c r="I830">
        <v>14</v>
      </c>
      <c r="J830">
        <v>12</v>
      </c>
      <c r="K830">
        <v>0</v>
      </c>
      <c r="L830" t="s">
        <v>3567</v>
      </c>
      <c r="M830">
        <f>SUM(B830,C830)</f>
        <v>0</v>
      </c>
      <c r="N830" t="str">
        <f t="shared" si="24"/>
        <v>No</v>
      </c>
      <c r="O830">
        <f>COUNTIF(C:C,"&lt;0")</f>
        <v>0</v>
      </c>
      <c r="P830" t="e">
        <f>SUMIF(#REF!,"&gt;"&amp;AVERAGE(#REF!))</f>
        <v>#REF!</v>
      </c>
      <c r="Q830">
        <f t="shared" si="25"/>
        <v>27.565026697177728</v>
      </c>
      <c r="R830" t="str">
        <f>CONCATENATE("ID-",A830,"-",E830)</f>
        <v>ID-17150-Grace Park AF - Lucena</v>
      </c>
      <c r="S830">
        <f>INDEX(B:B,MATCH(A830,A:A,0))</f>
        <v>0</v>
      </c>
      <c r="T830" t="str">
        <f>IF(OR(B830&gt;0,C830&gt;0),"Acceptable","Check")</f>
        <v>Acceptable</v>
      </c>
      <c r="U830">
        <f>COUNTIF(D:D, "Military - U.S. Army")</f>
        <v>23</v>
      </c>
      <c r="V830">
        <f>AVERAGEIF(C:C,"Fort Myer, Virginia", I:I)</f>
        <v>2</v>
      </c>
      <c r="W830">
        <v>1</v>
      </c>
      <c r="X830" t="str">
        <f>IFERROR(VLOOKUP("FlightNumber", A:D, 4, FALSE), "Flight Not Found")</f>
        <v>Flight Not Found</v>
      </c>
      <c r="Y830" t="str" cm="1">
        <f t="array" ref="Y830">IF(AND(B:B &gt; TIME(6, 0, 0), B:B &lt;= TIME(18, 0, 0)), "Day", "Night")</f>
        <v>Night</v>
      </c>
      <c r="Z830">
        <f>COUNTIFS(D:D, "Military - U.S. Army", C:C, "Fort Myer, Virginia")</f>
        <v>1</v>
      </c>
    </row>
    <row r="831" spans="1:26" x14ac:dyDescent="0.2">
      <c r="A831">
        <v>17153</v>
      </c>
      <c r="C831" t="s">
        <v>3568</v>
      </c>
      <c r="D831" t="s">
        <v>3569</v>
      </c>
      <c r="E831" t="s">
        <v>3570</v>
      </c>
      <c r="F831" t="s">
        <v>2722</v>
      </c>
      <c r="G831" t="s">
        <v>3571</v>
      </c>
      <c r="H831" t="s">
        <v>3572</v>
      </c>
      <c r="I831">
        <v>7</v>
      </c>
      <c r="J831">
        <v>7</v>
      </c>
      <c r="K831">
        <v>0</v>
      </c>
      <c r="L831" t="s">
        <v>3573</v>
      </c>
      <c r="M831">
        <f>SUM(B831,C831)</f>
        <v>0</v>
      </c>
      <c r="N831" t="str">
        <f t="shared" si="24"/>
        <v>No</v>
      </c>
      <c r="O831">
        <f>COUNTIF(C:C,"&lt;0")</f>
        <v>0</v>
      </c>
      <c r="P831" t="e">
        <f>SUMIF(#REF!,"&gt;"&amp;AVERAGE(#REF!))</f>
        <v>#REF!</v>
      </c>
      <c r="Q831">
        <f t="shared" si="25"/>
        <v>27.565026697177728</v>
      </c>
      <c r="R831" t="str">
        <f>CONCATENATE("ID-",A831,"-",E831)</f>
        <v>ID-17153-Kingston, Jamaca - San Jose</v>
      </c>
      <c r="S831">
        <f>INDEX(B:B,MATCH(A831,A:A,0))</f>
        <v>0</v>
      </c>
      <c r="T831" t="str">
        <f>IF(OR(B831&gt;0,C831&gt;0),"Acceptable","Check")</f>
        <v>Acceptable</v>
      </c>
      <c r="U831">
        <f>COUNTIF(D:D, "Military - U.S. Army")</f>
        <v>23</v>
      </c>
      <c r="V831">
        <f>AVERAGEIF(C:C,"Fort Myer, Virginia", I:I)</f>
        <v>2</v>
      </c>
      <c r="W831">
        <v>1</v>
      </c>
      <c r="X831" t="str">
        <f>IFERROR(VLOOKUP("FlightNumber", A:D, 4, FALSE), "Flight Not Found")</f>
        <v>Flight Not Found</v>
      </c>
      <c r="Y831" t="str" cm="1">
        <f t="array" ref="Y831">IF(AND(B:B &gt; TIME(6, 0, 0), B:B &lt;= TIME(18, 0, 0)), "Day", "Night")</f>
        <v>Night</v>
      </c>
      <c r="Z831">
        <f>COUNTIFS(D:D, "Military - U.S. Army", C:C, "Fort Myer, Virginia")</f>
        <v>1</v>
      </c>
    </row>
    <row r="832" spans="1:26" x14ac:dyDescent="0.2">
      <c r="A832">
        <v>17159</v>
      </c>
      <c r="C832" t="s">
        <v>3574</v>
      </c>
      <c r="D832" t="s">
        <v>3575</v>
      </c>
      <c r="E832" t="s">
        <v>3576</v>
      </c>
      <c r="F832" t="s">
        <v>3577</v>
      </c>
      <c r="G832" t="s">
        <v>3578</v>
      </c>
      <c r="H832" t="s">
        <v>3579</v>
      </c>
      <c r="I832">
        <v>21</v>
      </c>
      <c r="J832">
        <v>21</v>
      </c>
      <c r="K832">
        <v>0</v>
      </c>
      <c r="L832" t="s">
        <v>3580</v>
      </c>
      <c r="M832">
        <f>SUM(B832,C832)</f>
        <v>0</v>
      </c>
      <c r="N832" t="str">
        <f t="shared" si="24"/>
        <v>No</v>
      </c>
      <c r="O832">
        <f>COUNTIF(C:C,"&lt;0")</f>
        <v>0</v>
      </c>
      <c r="P832" t="e">
        <f>SUMIF(#REF!,"&gt;"&amp;AVERAGE(#REF!))</f>
        <v>#REF!</v>
      </c>
      <c r="Q832">
        <f t="shared" si="25"/>
        <v>27.565026697177728</v>
      </c>
      <c r="R832" t="str">
        <f>CONCATENATE("ID-",A832,"-",E832)</f>
        <v>ID-17159-London - Buenos Aires.</v>
      </c>
      <c r="S832">
        <f>INDEX(B:B,MATCH(A832,A:A,0))</f>
        <v>0</v>
      </c>
      <c r="T832" t="str">
        <f>IF(OR(B832&gt;0,C832&gt;0),"Acceptable","Check")</f>
        <v>Acceptable</v>
      </c>
      <c r="U832">
        <f>COUNTIF(D:D, "Military - U.S. Army")</f>
        <v>23</v>
      </c>
      <c r="V832">
        <f>AVERAGEIF(C:C,"Fort Myer, Virginia", I:I)</f>
        <v>2</v>
      </c>
      <c r="W832">
        <v>1</v>
      </c>
      <c r="X832" t="str">
        <f>IFERROR(VLOOKUP("FlightNumber", A:D, 4, FALSE), "Flight Not Found")</f>
        <v>Flight Not Found</v>
      </c>
      <c r="Y832" t="str" cm="1">
        <f t="array" ref="Y832">IF(AND(B:B &gt; TIME(6, 0, 0), B:B &lt;= TIME(18, 0, 0)), "Day", "Night")</f>
        <v>Night</v>
      </c>
      <c r="Z832">
        <f>COUNTIFS(D:D, "Military - U.S. Army", C:C, "Fort Myer, Virginia")</f>
        <v>1</v>
      </c>
    </row>
    <row r="833" spans="1:26" x14ac:dyDescent="0.2">
      <c r="A833">
        <v>17160</v>
      </c>
      <c r="B833" t="s">
        <v>3581</v>
      </c>
      <c r="C833" t="s">
        <v>3582</v>
      </c>
      <c r="D833" t="s">
        <v>2500</v>
      </c>
      <c r="E833" t="s">
        <v>3583</v>
      </c>
      <c r="F833" t="s">
        <v>3584</v>
      </c>
      <c r="G833" t="s">
        <v>3585</v>
      </c>
      <c r="H833" t="s">
        <v>3586</v>
      </c>
      <c r="I833">
        <v>12</v>
      </c>
      <c r="J833">
        <v>12</v>
      </c>
      <c r="K833">
        <v>0</v>
      </c>
      <c r="L833" t="s">
        <v>3587</v>
      </c>
      <c r="M833">
        <f>SUM(B833,C833)</f>
        <v>0</v>
      </c>
      <c r="N833" t="str">
        <f t="shared" si="24"/>
        <v>No</v>
      </c>
      <c r="O833">
        <f>COUNTIF(C:C,"&lt;0")</f>
        <v>0</v>
      </c>
      <c r="P833" t="e">
        <f>SUMIF(#REF!,"&gt;"&amp;AVERAGE(#REF!))</f>
        <v>#REF!</v>
      </c>
      <c r="Q833">
        <f t="shared" si="25"/>
        <v>27.565026697177728</v>
      </c>
      <c r="R833" t="str">
        <f>CONCATENATE("ID-",A833,"-",E833)</f>
        <v>ID-17160-Holtville - San Diego</v>
      </c>
      <c r="S833" t="str">
        <f>INDEX(B:B,MATCH(A833,A:A,0))</f>
        <v>19:19</v>
      </c>
      <c r="T833" t="str">
        <f>IF(OR(B833&gt;0,C833&gt;0),"Acceptable","Check")</f>
        <v>Acceptable</v>
      </c>
      <c r="U833">
        <f>COUNTIF(D:D, "Military - U.S. Army")</f>
        <v>23</v>
      </c>
      <c r="V833">
        <f>AVERAGEIF(C:C,"Fort Myer, Virginia", I:I)</f>
        <v>2</v>
      </c>
      <c r="W833">
        <v>4</v>
      </c>
      <c r="X833" t="str">
        <f>IFERROR(VLOOKUP("FlightNumber", A:D, 4, FALSE), "Flight Not Found")</f>
        <v>Flight Not Found</v>
      </c>
      <c r="Y833" t="str" cm="1">
        <f t="array" ref="Y833">IF(AND(B:B &gt; TIME(6, 0, 0), B:B &lt;= TIME(18, 0, 0)), "Day", "Night")</f>
        <v>Night</v>
      </c>
      <c r="Z833">
        <f>COUNTIFS(D:D, "Military - U.S. Army", C:C, "Fort Myer, Virginia")</f>
        <v>1</v>
      </c>
    </row>
    <row r="834" spans="1:26" x14ac:dyDescent="0.2">
      <c r="A834">
        <v>17161</v>
      </c>
      <c r="C834" t="s">
        <v>3588</v>
      </c>
      <c r="D834" t="s">
        <v>821</v>
      </c>
      <c r="F834" t="s">
        <v>3589</v>
      </c>
      <c r="G834" t="s">
        <v>3590</v>
      </c>
      <c r="J834">
        <v>87</v>
      </c>
      <c r="K834">
        <v>4</v>
      </c>
      <c r="L834" t="s">
        <v>3591</v>
      </c>
      <c r="M834">
        <f>SUM(B834,C834)</f>
        <v>0</v>
      </c>
      <c r="N834" t="str">
        <f t="shared" ref="N834:N897" si="26">IF(E834="good","Yes","No")</f>
        <v>No</v>
      </c>
      <c r="O834">
        <f>COUNTIF(C:C,"&lt;0")</f>
        <v>0</v>
      </c>
      <c r="P834" t="e">
        <f>SUMIF(#REF!,"&gt;"&amp;AVERAGE(#REF!))</f>
        <v>#REF!</v>
      </c>
      <c r="Q834">
        <f t="shared" si="25"/>
        <v>27.565026697177728</v>
      </c>
      <c r="R834" t="str">
        <f>CONCATENATE("ID-",A834,"-",E834)</f>
        <v>ID-17161-</v>
      </c>
      <c r="S834">
        <f>INDEX(B:B,MATCH(A834,A:A,0))</f>
        <v>0</v>
      </c>
      <c r="T834" t="str">
        <f>IF(OR(B834&gt;0,C834&gt;0),"Acceptable","Check")</f>
        <v>Acceptable</v>
      </c>
      <c r="U834">
        <f>COUNTIF(D:D, "Military - U.S. Army")</f>
        <v>23</v>
      </c>
      <c r="V834">
        <f>AVERAGEIF(C:C,"Fort Myer, Virginia", I:I)</f>
        <v>2</v>
      </c>
      <c r="W834">
        <v>2</v>
      </c>
      <c r="X834" t="str">
        <f>IFERROR(VLOOKUP("FlightNumber", A:D, 4, FALSE), "Flight Not Found")</f>
        <v>Flight Not Found</v>
      </c>
      <c r="Y834" t="str" cm="1">
        <f t="array" ref="Y834">IF(AND(B:B &gt; TIME(6, 0, 0), B:B &lt;= TIME(18, 0, 0)), "Day", "Night")</f>
        <v>Night</v>
      </c>
      <c r="Z834">
        <f>COUNTIFS(D:D, "Military - U.S. Army", C:C, "Fort Myer, Virginia")</f>
        <v>1</v>
      </c>
    </row>
    <row r="835" spans="1:26" x14ac:dyDescent="0.2">
      <c r="A835">
        <v>17164</v>
      </c>
      <c r="B835" t="s">
        <v>3592</v>
      </c>
      <c r="C835" t="s">
        <v>3593</v>
      </c>
      <c r="D835" t="s">
        <v>1326</v>
      </c>
      <c r="E835" t="s">
        <v>3594</v>
      </c>
      <c r="F835" t="s">
        <v>3595</v>
      </c>
      <c r="G835" t="s">
        <v>3596</v>
      </c>
      <c r="H835" t="s">
        <v>3597</v>
      </c>
      <c r="I835">
        <v>21</v>
      </c>
      <c r="J835">
        <v>2</v>
      </c>
      <c r="K835">
        <v>0</v>
      </c>
      <c r="L835" t="s">
        <v>3598</v>
      </c>
      <c r="M835">
        <f>SUM(B835,C835)</f>
        <v>0</v>
      </c>
      <c r="N835" t="str">
        <f t="shared" si="26"/>
        <v>No</v>
      </c>
      <c r="O835">
        <f>COUNTIF(C:C,"&lt;0")</f>
        <v>0</v>
      </c>
      <c r="P835" t="e">
        <f>SUMIF(#REF!,"&gt;"&amp;AVERAGE(#REF!))</f>
        <v>#REF!</v>
      </c>
      <c r="Q835">
        <f t="shared" ref="Q835:Q898" si="27">AVERAGEIF(I:I,"&gt;0")</f>
        <v>27.565026697177728</v>
      </c>
      <c r="R835" t="str">
        <f>CONCATENATE("ID-",A835,"-",E835)</f>
        <v>ID-17164-Buffalo - Chicago</v>
      </c>
      <c r="S835" t="str">
        <f>INDEX(B:B,MATCH(A835,A:A,0))</f>
        <v>09:19</v>
      </c>
      <c r="T835" t="str">
        <f>IF(OR(B835&gt;0,C835&gt;0),"Acceptable","Check")</f>
        <v>Acceptable</v>
      </c>
      <c r="U835">
        <f>COUNTIF(D:D, "Military - U.S. Army")</f>
        <v>23</v>
      </c>
      <c r="V835">
        <f>AVERAGEIF(C:C,"Fort Myer, Virginia", I:I)</f>
        <v>2</v>
      </c>
      <c r="W835">
        <v>4</v>
      </c>
      <c r="X835" t="str">
        <f>IFERROR(VLOOKUP("FlightNumber", A:D, 4, FALSE), "Flight Not Found")</f>
        <v>Flight Not Found</v>
      </c>
      <c r="Y835" t="str" cm="1">
        <f t="array" ref="Y835">IF(AND(B:B &gt; TIME(6, 0, 0), B:B &lt;= TIME(18, 0, 0)), "Day", "Night")</f>
        <v>Night</v>
      </c>
      <c r="Z835">
        <f>COUNTIFS(D:D, "Military - U.S. Army", C:C, "Fort Myer, Virginia")</f>
        <v>1</v>
      </c>
    </row>
    <row r="836" spans="1:26" x14ac:dyDescent="0.2">
      <c r="A836">
        <v>17164</v>
      </c>
      <c r="C836" t="s">
        <v>3599</v>
      </c>
      <c r="D836" t="s">
        <v>3600</v>
      </c>
      <c r="E836" t="s">
        <v>3601</v>
      </c>
      <c r="F836" t="s">
        <v>2722</v>
      </c>
      <c r="G836" t="s">
        <v>3602</v>
      </c>
      <c r="H836" t="s">
        <v>3603</v>
      </c>
      <c r="I836">
        <v>2</v>
      </c>
      <c r="J836">
        <v>2</v>
      </c>
      <c r="K836">
        <v>0</v>
      </c>
      <c r="L836" t="s">
        <v>3604</v>
      </c>
      <c r="M836">
        <f>SUM(B836,C836)</f>
        <v>0</v>
      </c>
      <c r="N836" t="str">
        <f t="shared" si="26"/>
        <v>No</v>
      </c>
      <c r="O836">
        <f>COUNTIF(C:C,"&lt;0")</f>
        <v>0</v>
      </c>
      <c r="P836" t="e">
        <f>SUMIF(#REF!,"&gt;"&amp;AVERAGE(#REF!))</f>
        <v>#REF!</v>
      </c>
      <c r="Q836">
        <f t="shared" si="27"/>
        <v>27.565026697177728</v>
      </c>
      <c r="R836" t="str">
        <f>CONCATENATE("ID-",A836,"-",E836)</f>
        <v>ID-17164-Flint, MI - Washville, IL</v>
      </c>
      <c r="S836" t="str">
        <f>INDEX(B:B,MATCH(A836,A:A,0))</f>
        <v>09:19</v>
      </c>
      <c r="T836" t="str">
        <f>IF(OR(B836&gt;0,C836&gt;0),"Acceptable","Check")</f>
        <v>Acceptable</v>
      </c>
      <c r="U836">
        <f>COUNTIF(D:D, "Military - U.S. Army")</f>
        <v>23</v>
      </c>
      <c r="V836">
        <f>AVERAGEIF(C:C,"Fort Myer, Virginia", I:I)</f>
        <v>2</v>
      </c>
      <c r="W836">
        <v>1</v>
      </c>
      <c r="X836" t="str">
        <f>IFERROR(VLOOKUP("FlightNumber", A:D, 4, FALSE), "Flight Not Found")</f>
        <v>Flight Not Found</v>
      </c>
      <c r="Y836" t="str" cm="1">
        <f t="array" ref="Y836">IF(AND(B:B &gt; TIME(6, 0, 0), B:B &lt;= TIME(18, 0, 0)), "Day", "Night")</f>
        <v>Night</v>
      </c>
      <c r="Z836">
        <f>COUNTIFS(D:D, "Military - U.S. Army", C:C, "Fort Myer, Virginia")</f>
        <v>1</v>
      </c>
    </row>
    <row r="837" spans="1:26" x14ac:dyDescent="0.2">
      <c r="A837">
        <v>17164</v>
      </c>
      <c r="B837" t="s">
        <v>3605</v>
      </c>
      <c r="C837" t="s">
        <v>3606</v>
      </c>
      <c r="D837" t="s">
        <v>849</v>
      </c>
      <c r="E837" t="s">
        <v>3607</v>
      </c>
      <c r="F837" t="s">
        <v>3608</v>
      </c>
      <c r="G837" t="s">
        <v>3609</v>
      </c>
      <c r="H837" t="s">
        <v>3610</v>
      </c>
      <c r="I837">
        <v>23</v>
      </c>
      <c r="J837">
        <v>13</v>
      </c>
      <c r="K837">
        <v>0</v>
      </c>
      <c r="L837" t="s">
        <v>3611</v>
      </c>
      <c r="M837">
        <f>SUM(B837,C837)</f>
        <v>0</v>
      </c>
      <c r="N837" t="str">
        <f t="shared" si="26"/>
        <v>No</v>
      </c>
      <c r="O837">
        <f>COUNTIF(C:C,"&lt;0")</f>
        <v>0</v>
      </c>
      <c r="P837" t="e">
        <f>SUMIF(#REF!,"&gt;"&amp;AVERAGE(#REF!))</f>
        <v>#REF!</v>
      </c>
      <c r="Q837">
        <f t="shared" si="27"/>
        <v>27.565026697177728</v>
      </c>
      <c r="R837" t="str">
        <f>CONCATENATE("ID-",A837,"-",E837)</f>
        <v>ID-17164-Paris - Shannon</v>
      </c>
      <c r="S837" t="str">
        <f>INDEX(B:B,MATCH(A837,A:A,0))</f>
        <v>09:19</v>
      </c>
      <c r="T837" t="str">
        <f>IF(OR(B837&gt;0,C837&gt;0),"Acceptable","Check")</f>
        <v>Acceptable</v>
      </c>
      <c r="U837">
        <f>COUNTIF(D:D, "Military - U.S. Army")</f>
        <v>23</v>
      </c>
      <c r="V837">
        <f>AVERAGEIF(C:C,"Fort Myer, Virginia", I:I)</f>
        <v>2</v>
      </c>
      <c r="W837">
        <v>1</v>
      </c>
      <c r="X837" t="str">
        <f>IFERROR(VLOOKUP("FlightNumber", A:D, 4, FALSE), "Flight Not Found")</f>
        <v>Flight Not Found</v>
      </c>
      <c r="Y837" t="str" cm="1">
        <f t="array" ref="Y837">IF(AND(B:B &gt; TIME(6, 0, 0), B:B &lt;= TIME(18, 0, 0)), "Day", "Night")</f>
        <v>Night</v>
      </c>
      <c r="Z837">
        <f>COUNTIFS(D:D, "Military - U.S. Army", C:C, "Fort Myer, Virginia")</f>
        <v>1</v>
      </c>
    </row>
    <row r="838" spans="1:26" x14ac:dyDescent="0.2">
      <c r="A838">
        <v>17170</v>
      </c>
      <c r="C838" t="s">
        <v>1923</v>
      </c>
      <c r="D838" t="s">
        <v>2335</v>
      </c>
      <c r="F838" t="s">
        <v>3612</v>
      </c>
      <c r="G838" t="s">
        <v>3613</v>
      </c>
      <c r="H838" t="s">
        <v>3614</v>
      </c>
      <c r="I838">
        <v>14</v>
      </c>
      <c r="J838">
        <v>11</v>
      </c>
      <c r="K838">
        <v>0</v>
      </c>
      <c r="L838" t="s">
        <v>3615</v>
      </c>
      <c r="M838">
        <f>SUM(B838,C838)</f>
        <v>0</v>
      </c>
      <c r="N838" t="str">
        <f t="shared" si="26"/>
        <v>No</v>
      </c>
      <c r="O838">
        <f>COUNTIF(C:C,"&lt;0")</f>
        <v>0</v>
      </c>
      <c r="P838" t="e">
        <f>SUMIF(#REF!,"&gt;"&amp;AVERAGE(#REF!))</f>
        <v>#REF!</v>
      </c>
      <c r="Q838">
        <f t="shared" si="27"/>
        <v>27.565026697177728</v>
      </c>
      <c r="R838" t="str">
        <f>CONCATENATE("ID-",A838,"-",E838)</f>
        <v>ID-17170-</v>
      </c>
      <c r="S838">
        <f>INDEX(B:B,MATCH(A838,A:A,0))</f>
        <v>0</v>
      </c>
      <c r="T838" t="str">
        <f>IF(OR(B838&gt;0,C838&gt;0),"Acceptable","Check")</f>
        <v>Acceptable</v>
      </c>
      <c r="U838">
        <f>COUNTIF(D:D, "Military - U.S. Army")</f>
        <v>23</v>
      </c>
      <c r="V838">
        <f>AVERAGEIF(C:C,"Fort Myer, Virginia", I:I)</f>
        <v>2</v>
      </c>
      <c r="W838">
        <v>2</v>
      </c>
      <c r="X838" t="str">
        <f>IFERROR(VLOOKUP("FlightNumber", A:D, 4, FALSE), "Flight Not Found")</f>
        <v>Flight Not Found</v>
      </c>
      <c r="Y838" t="str" cm="1">
        <f t="array" ref="Y838">IF(AND(B:B &gt; TIME(6, 0, 0), B:B &lt;= TIME(18, 0, 0)), "Day", "Night")</f>
        <v>Night</v>
      </c>
      <c r="Z838">
        <f>COUNTIFS(D:D, "Military - U.S. Army", C:C, "Fort Myer, Virginia")</f>
        <v>1</v>
      </c>
    </row>
    <row r="839" spans="1:26" x14ac:dyDescent="0.2">
      <c r="A839">
        <v>17172</v>
      </c>
      <c r="B839" t="s">
        <v>911</v>
      </c>
      <c r="C839" t="s">
        <v>3616</v>
      </c>
      <c r="D839" t="s">
        <v>3617</v>
      </c>
      <c r="E839" t="s">
        <v>3618</v>
      </c>
      <c r="F839" t="s">
        <v>1809</v>
      </c>
      <c r="G839" t="s">
        <v>3619</v>
      </c>
      <c r="H839" t="s">
        <v>3620</v>
      </c>
      <c r="I839">
        <v>23</v>
      </c>
      <c r="J839">
        <v>3</v>
      </c>
      <c r="K839">
        <v>0</v>
      </c>
      <c r="L839" t="s">
        <v>3621</v>
      </c>
      <c r="M839">
        <f>SUM(B839,C839)</f>
        <v>0</v>
      </c>
      <c r="N839" t="str">
        <f t="shared" si="26"/>
        <v>No</v>
      </c>
      <c r="O839">
        <f>COUNTIF(C:C,"&lt;0")</f>
        <v>0</v>
      </c>
      <c r="P839" t="e">
        <f>SUMIF(#REF!,"&gt;"&amp;AVERAGE(#REF!))</f>
        <v>#REF!</v>
      </c>
      <c r="Q839">
        <f t="shared" si="27"/>
        <v>27.565026697177728</v>
      </c>
      <c r="R839" t="str">
        <f>CONCATENATE("ID-",A839,"-",E839)</f>
        <v>ID-17172-Miami - Raleigh - Washington</v>
      </c>
      <c r="S839" t="str">
        <f>INDEX(B:B,MATCH(A839,A:A,0))</f>
        <v>20:00</v>
      </c>
      <c r="T839" t="str">
        <f>IF(OR(B839&gt;0,C839&gt;0),"Acceptable","Check")</f>
        <v>Acceptable</v>
      </c>
      <c r="U839">
        <f>COUNTIF(D:D, "Military - U.S. Army")</f>
        <v>23</v>
      </c>
      <c r="V839">
        <f>AVERAGEIF(C:C,"Fort Myer, Virginia", I:I)</f>
        <v>2</v>
      </c>
      <c r="W839">
        <v>1</v>
      </c>
      <c r="X839" t="str">
        <f>IFERROR(VLOOKUP("FlightNumber", A:D, 4, FALSE), "Flight Not Found")</f>
        <v>Flight Not Found</v>
      </c>
      <c r="Y839" t="str" cm="1">
        <f t="array" ref="Y839">IF(AND(B:B &gt; TIME(6, 0, 0), B:B &lt;= TIME(18, 0, 0)), "Day", "Night")</f>
        <v>Night</v>
      </c>
      <c r="Z839">
        <f>COUNTIFS(D:D, "Military - U.S. Army", C:C, "Fort Myer, Virginia")</f>
        <v>1</v>
      </c>
    </row>
    <row r="840" spans="1:26" x14ac:dyDescent="0.2">
      <c r="A840">
        <v>17172</v>
      </c>
      <c r="C840" t="s">
        <v>3622</v>
      </c>
      <c r="D840" t="s">
        <v>821</v>
      </c>
      <c r="E840" t="s">
        <v>3623</v>
      </c>
      <c r="F840" t="s">
        <v>3475</v>
      </c>
      <c r="G840" t="s">
        <v>3624</v>
      </c>
      <c r="I840">
        <v>38</v>
      </c>
      <c r="J840">
        <v>38</v>
      </c>
      <c r="K840">
        <v>0</v>
      </c>
      <c r="L840" t="s">
        <v>3625</v>
      </c>
      <c r="M840">
        <f>SUM(B840,C840)</f>
        <v>0</v>
      </c>
      <c r="N840" t="str">
        <f t="shared" si="26"/>
        <v>No</v>
      </c>
      <c r="O840">
        <f>COUNTIF(C:C,"&lt;0")</f>
        <v>0</v>
      </c>
      <c r="P840" t="e">
        <f>SUMIF(#REF!,"&gt;"&amp;AVERAGE(#REF!))</f>
        <v>#REF!</v>
      </c>
      <c r="Q840">
        <f t="shared" si="27"/>
        <v>27.565026697177728</v>
      </c>
      <c r="R840" t="str">
        <f>CONCATENATE("ID-",A840,"-",E840)</f>
        <v>ID-17172-Shanghai - Tsingtao</v>
      </c>
      <c r="S840" t="str">
        <f>INDEX(B:B,MATCH(A840,A:A,0))</f>
        <v>20:00</v>
      </c>
      <c r="T840" t="str">
        <f>IF(OR(B840&gt;0,C840&gt;0),"Acceptable","Check")</f>
        <v>Acceptable</v>
      </c>
      <c r="U840">
        <f>COUNTIF(D:D, "Military - U.S. Army")</f>
        <v>23</v>
      </c>
      <c r="V840">
        <f>AVERAGEIF(C:C,"Fort Myer, Virginia", I:I)</f>
        <v>2</v>
      </c>
      <c r="W840">
        <v>2</v>
      </c>
      <c r="X840" t="str">
        <f>IFERROR(VLOOKUP("FlightNumber", A:D, 4, FALSE), "Flight Not Found")</f>
        <v>Flight Not Found</v>
      </c>
      <c r="Y840" t="str" cm="1">
        <f t="array" ref="Y840">IF(AND(B:B &gt; TIME(6, 0, 0), B:B &lt;= TIME(18, 0, 0)), "Day", "Night")</f>
        <v>Night</v>
      </c>
      <c r="Z840">
        <f>COUNTIFS(D:D, "Military - U.S. Army", C:C, "Fort Myer, Virginia")</f>
        <v>1</v>
      </c>
    </row>
    <row r="841" spans="1:26" x14ac:dyDescent="0.2">
      <c r="A841">
        <v>17178</v>
      </c>
      <c r="C841" t="s">
        <v>3626</v>
      </c>
      <c r="D841" t="s">
        <v>3562</v>
      </c>
      <c r="E841" t="s">
        <v>3627</v>
      </c>
      <c r="F841" t="s">
        <v>3628</v>
      </c>
      <c r="G841" t="s">
        <v>3629</v>
      </c>
      <c r="H841" t="s">
        <v>3630</v>
      </c>
      <c r="I841">
        <v>42</v>
      </c>
      <c r="J841">
        <v>7</v>
      </c>
      <c r="K841">
        <v>0</v>
      </c>
      <c r="L841" t="s">
        <v>3631</v>
      </c>
      <c r="M841">
        <f>SUM(B841,C841)</f>
        <v>0</v>
      </c>
      <c r="N841" t="str">
        <f t="shared" si="26"/>
        <v>No</v>
      </c>
      <c r="O841">
        <f>COUNTIF(C:C,"&lt;0")</f>
        <v>0</v>
      </c>
      <c r="P841" t="e">
        <f>SUMIF(#REF!,"&gt;"&amp;AVERAGE(#REF!))</f>
        <v>#REF!</v>
      </c>
      <c r="Q841">
        <f t="shared" si="27"/>
        <v>27.565026697177728</v>
      </c>
      <c r="R841" t="str">
        <f>CONCATENATE("ID-",A841,"-",E841)</f>
        <v>ID-17178-Shanghai - Manila</v>
      </c>
      <c r="S841">
        <f>INDEX(B:B,MATCH(A841,A:A,0))</f>
        <v>0</v>
      </c>
      <c r="T841" t="str">
        <f>IF(OR(B841&gt;0,C841&gt;0),"Acceptable","Check")</f>
        <v>Acceptable</v>
      </c>
      <c r="U841">
        <f>COUNTIF(D:D, "Military - U.S. Army")</f>
        <v>23</v>
      </c>
      <c r="V841">
        <f>AVERAGEIF(C:C,"Fort Myer, Virginia", I:I)</f>
        <v>2</v>
      </c>
      <c r="W841">
        <v>1</v>
      </c>
      <c r="X841" t="str">
        <f>IFERROR(VLOOKUP("FlightNumber", A:D, 4, FALSE), "Flight Not Found")</f>
        <v>Flight Not Found</v>
      </c>
      <c r="Y841" t="str" cm="1">
        <f t="array" ref="Y841">IF(AND(B:B &gt; TIME(6, 0, 0), B:B &lt;= TIME(18, 0, 0)), "Day", "Night")</f>
        <v>Night</v>
      </c>
      <c r="Z841">
        <f>COUNTIFS(D:D, "Military - U.S. Army", C:C, "Fort Myer, Virginia")</f>
        <v>1</v>
      </c>
    </row>
    <row r="842" spans="1:26" x14ac:dyDescent="0.2">
      <c r="A842">
        <v>17178</v>
      </c>
      <c r="C842" t="s">
        <v>3632</v>
      </c>
      <c r="D842" t="s">
        <v>2212</v>
      </c>
      <c r="E842" t="s">
        <v>3633</v>
      </c>
      <c r="F842" t="s">
        <v>3634</v>
      </c>
      <c r="G842" t="s">
        <v>3635</v>
      </c>
      <c r="H842" t="s">
        <v>3636</v>
      </c>
      <c r="I842">
        <v>16</v>
      </c>
      <c r="J842">
        <v>8</v>
      </c>
      <c r="K842">
        <v>0</v>
      </c>
      <c r="L842" t="s">
        <v>3637</v>
      </c>
      <c r="M842">
        <f>SUM(B842,C842)</f>
        <v>0</v>
      </c>
      <c r="N842" t="str">
        <f t="shared" si="26"/>
        <v>No</v>
      </c>
      <c r="O842">
        <f>COUNTIF(C:C,"&lt;0")</f>
        <v>0</v>
      </c>
      <c r="P842" t="e">
        <f>SUMIF(#REF!,"&gt;"&amp;AVERAGE(#REF!))</f>
        <v>#REF!</v>
      </c>
      <c r="Q842">
        <f t="shared" si="27"/>
        <v>27.565026697177728</v>
      </c>
      <c r="R842" t="str">
        <f>CONCATENATE("ID-",A842,"-",E842)</f>
        <v>ID-17178-London - Bordeaux</v>
      </c>
      <c r="S842">
        <f>INDEX(B:B,MATCH(A842,A:A,0))</f>
        <v>0</v>
      </c>
      <c r="T842" t="str">
        <f>IF(OR(B842&gt;0,C842&gt;0),"Acceptable","Check")</f>
        <v>Acceptable</v>
      </c>
      <c r="U842">
        <f>COUNTIF(D:D, "Military - U.S. Army")</f>
        <v>23</v>
      </c>
      <c r="V842">
        <f>AVERAGEIF(C:C,"Fort Myer, Virginia", I:I)</f>
        <v>2</v>
      </c>
      <c r="W842">
        <v>1</v>
      </c>
      <c r="X842" t="str">
        <f>IFERROR(VLOOKUP("FlightNumber", A:D, 4, FALSE), "Flight Not Found")</f>
        <v>Flight Not Found</v>
      </c>
      <c r="Y842" t="str" cm="1">
        <f t="array" ref="Y842">IF(AND(B:B &gt; TIME(6, 0, 0), B:B &lt;= TIME(18, 0, 0)), "Day", "Night")</f>
        <v>Night</v>
      </c>
      <c r="Z842">
        <f>COUNTIFS(D:D, "Military - U.S. Army", C:C, "Fort Myer, Virginia")</f>
        <v>1</v>
      </c>
    </row>
    <row r="843" spans="1:26" x14ac:dyDescent="0.2">
      <c r="A843">
        <v>17179</v>
      </c>
      <c r="B843" t="s">
        <v>3638</v>
      </c>
      <c r="C843" t="s">
        <v>3639</v>
      </c>
      <c r="D843" t="s">
        <v>1681</v>
      </c>
      <c r="E843" t="s">
        <v>3640</v>
      </c>
      <c r="F843" t="s">
        <v>1809</v>
      </c>
      <c r="G843" t="s">
        <v>3641</v>
      </c>
      <c r="H843" t="s">
        <v>3642</v>
      </c>
      <c r="I843">
        <v>19</v>
      </c>
      <c r="J843">
        <v>18</v>
      </c>
      <c r="K843">
        <v>0</v>
      </c>
      <c r="L843" t="s">
        <v>3643</v>
      </c>
      <c r="M843">
        <f>SUM(B843,C843)</f>
        <v>0</v>
      </c>
      <c r="N843" t="str">
        <f t="shared" si="26"/>
        <v>No</v>
      </c>
      <c r="O843">
        <f>COUNTIF(C:C,"&lt;0")</f>
        <v>0</v>
      </c>
      <c r="P843" t="e">
        <f>SUMIF(#REF!,"&gt;"&amp;AVERAGE(#REF!))</f>
        <v>#REF!</v>
      </c>
      <c r="Q843">
        <f t="shared" si="27"/>
        <v>27.565026697177728</v>
      </c>
      <c r="R843" t="str">
        <f>CONCATENATE("ID-",A843,"-",E843)</f>
        <v>ID-17179-Akron, OH - Winston/Salem, NC</v>
      </c>
      <c r="S843" t="str">
        <f>INDEX(B:B,MATCH(A843,A:A,0))</f>
        <v>01:38</v>
      </c>
      <c r="T843" t="str">
        <f>IF(OR(B843&gt;0,C843&gt;0),"Acceptable","Check")</f>
        <v>Acceptable</v>
      </c>
      <c r="U843">
        <f>COUNTIF(D:D, "Military - U.S. Army")</f>
        <v>23</v>
      </c>
      <c r="V843">
        <f>AVERAGEIF(C:C,"Fort Myer, Virginia", I:I)</f>
        <v>2</v>
      </c>
      <c r="W843">
        <v>1</v>
      </c>
      <c r="X843" t="str">
        <f>IFERROR(VLOOKUP("FlightNumber", A:D, 4, FALSE), "Flight Not Found")</f>
        <v>Flight Not Found</v>
      </c>
      <c r="Y843" t="str" cm="1">
        <f t="array" ref="Y843">IF(AND(B:B &gt; TIME(6, 0, 0), B:B &lt;= TIME(18, 0, 0)), "Day", "Night")</f>
        <v>Night</v>
      </c>
      <c r="Z843">
        <f>COUNTIFS(D:D, "Military - U.S. Army", C:C, "Fort Myer, Virginia")</f>
        <v>1</v>
      </c>
    </row>
    <row r="844" spans="1:26" x14ac:dyDescent="0.2">
      <c r="A844">
        <v>17181</v>
      </c>
      <c r="B844" t="s">
        <v>874</v>
      </c>
      <c r="C844" t="s">
        <v>3644</v>
      </c>
      <c r="D844" t="s">
        <v>3645</v>
      </c>
      <c r="E844" t="s">
        <v>3646</v>
      </c>
      <c r="F844" t="s">
        <v>3647</v>
      </c>
      <c r="G844" t="s">
        <v>3648</v>
      </c>
      <c r="I844">
        <v>21</v>
      </c>
      <c r="J844">
        <v>21</v>
      </c>
      <c r="K844">
        <v>0</v>
      </c>
      <c r="L844" t="s">
        <v>3649</v>
      </c>
      <c r="M844">
        <f>SUM(B844,C844)</f>
        <v>0</v>
      </c>
      <c r="N844" t="str">
        <f t="shared" si="26"/>
        <v>No</v>
      </c>
      <c r="O844">
        <f>COUNTIF(C:C,"&lt;0")</f>
        <v>0</v>
      </c>
      <c r="P844" t="e">
        <f>SUMIF(#REF!,"&gt;"&amp;AVERAGE(#REF!))</f>
        <v>#REF!</v>
      </c>
      <c r="Q844">
        <f t="shared" si="27"/>
        <v>27.565026697177728</v>
      </c>
      <c r="R844" t="str">
        <f>CONCATENATE("ID-",A844,"-",E844)</f>
        <v>ID-17181-Puebla - Oaxaca</v>
      </c>
      <c r="S844" t="str">
        <f>INDEX(B:B,MATCH(A844,A:A,0))</f>
        <v>09:00</v>
      </c>
      <c r="T844" t="str">
        <f>IF(OR(B844&gt;0,C844&gt;0),"Acceptable","Check")</f>
        <v>Acceptable</v>
      </c>
      <c r="U844">
        <f>COUNTIF(D:D, "Military - U.S. Army")</f>
        <v>23</v>
      </c>
      <c r="V844">
        <f>AVERAGEIF(C:C,"Fort Myer, Virginia", I:I)</f>
        <v>2</v>
      </c>
      <c r="W844">
        <v>2</v>
      </c>
      <c r="X844" t="str">
        <f>IFERROR(VLOOKUP("FlightNumber", A:D, 4, FALSE), "Flight Not Found")</f>
        <v>Flight Not Found</v>
      </c>
      <c r="Y844" t="str" cm="1">
        <f t="array" ref="Y844">IF(AND(B:B &gt; TIME(6, 0, 0), B:B &lt;= TIME(18, 0, 0)), "Day", "Night")</f>
        <v>Night</v>
      </c>
      <c r="Z844">
        <f>COUNTIFS(D:D, "Military - U.S. Army", C:C, "Fort Myer, Virginia")</f>
        <v>1</v>
      </c>
    </row>
    <row r="845" spans="1:26" x14ac:dyDescent="0.2">
      <c r="A845">
        <v>17192</v>
      </c>
      <c r="C845" t="s">
        <v>3650</v>
      </c>
      <c r="D845" t="s">
        <v>821</v>
      </c>
      <c r="E845" t="s">
        <v>3651</v>
      </c>
      <c r="F845" t="s">
        <v>1809</v>
      </c>
      <c r="I845">
        <v>19</v>
      </c>
      <c r="J845">
        <v>19</v>
      </c>
      <c r="K845">
        <v>0</v>
      </c>
      <c r="L845" t="s">
        <v>3652</v>
      </c>
      <c r="M845">
        <f>SUM(B845,C845)</f>
        <v>0</v>
      </c>
      <c r="N845" t="str">
        <f t="shared" si="26"/>
        <v>No</v>
      </c>
      <c r="O845">
        <f>COUNTIF(C:C,"&lt;0")</f>
        <v>0</v>
      </c>
      <c r="P845" t="e">
        <f>SUMIF(#REF!,"&gt;"&amp;AVERAGE(#REF!))</f>
        <v>#REF!</v>
      </c>
      <c r="Q845">
        <f t="shared" si="27"/>
        <v>27.565026697177728</v>
      </c>
      <c r="R845" t="str">
        <f>CONCATENATE("ID-",A845,"-",E845)</f>
        <v>ID-17192-Canton - Chungking - Hong Kong</v>
      </c>
      <c r="S845">
        <f>INDEX(B:B,MATCH(A845,A:A,0))</f>
        <v>0</v>
      </c>
      <c r="T845" t="str">
        <f>IF(OR(B845&gt;0,C845&gt;0),"Acceptable","Check")</f>
        <v>Acceptable</v>
      </c>
      <c r="U845">
        <f>COUNTIF(D:D, "Military - U.S. Army")</f>
        <v>23</v>
      </c>
      <c r="V845">
        <f>AVERAGEIF(C:C,"Fort Myer, Virginia", I:I)</f>
        <v>2</v>
      </c>
      <c r="W845">
        <v>3</v>
      </c>
      <c r="X845" t="str">
        <f>IFERROR(VLOOKUP("FlightNumber", A:D, 4, FALSE), "Flight Not Found")</f>
        <v>Flight Not Found</v>
      </c>
      <c r="Y845" t="str" cm="1">
        <f t="array" ref="Y845">IF(AND(B:B &gt; TIME(6, 0, 0), B:B &lt;= TIME(18, 0, 0)), "Day", "Night")</f>
        <v>Night</v>
      </c>
      <c r="Z845">
        <f>COUNTIFS(D:D, "Military - U.S. Army", C:C, "Fort Myer, Virginia")</f>
        <v>1</v>
      </c>
    </row>
    <row r="846" spans="1:26" x14ac:dyDescent="0.2">
      <c r="A846">
        <v>17192</v>
      </c>
      <c r="C846" t="s">
        <v>3653</v>
      </c>
      <c r="D846" t="s">
        <v>3654</v>
      </c>
      <c r="E846" t="s">
        <v>3655</v>
      </c>
      <c r="F846" t="s">
        <v>3656</v>
      </c>
      <c r="G846" t="s">
        <v>3657</v>
      </c>
      <c r="H846" t="s">
        <v>3658</v>
      </c>
      <c r="I846">
        <v>23</v>
      </c>
      <c r="J846">
        <v>12</v>
      </c>
      <c r="K846">
        <v>0</v>
      </c>
      <c r="L846" t="s">
        <v>3659</v>
      </c>
      <c r="M846">
        <f>SUM(B846,C846)</f>
        <v>0</v>
      </c>
      <c r="N846" t="str">
        <f t="shared" si="26"/>
        <v>No</v>
      </c>
      <c r="O846">
        <f>COUNTIF(C:C,"&lt;0")</f>
        <v>0</v>
      </c>
      <c r="P846" t="e">
        <f>SUMIF(#REF!,"&gt;"&amp;AVERAGE(#REF!))</f>
        <v>#REF!</v>
      </c>
      <c r="Q846">
        <f t="shared" si="27"/>
        <v>27.565026697177728</v>
      </c>
      <c r="R846" t="str">
        <f>CONCATENATE("ID-",A846,"-",E846)</f>
        <v>ID-17192-Guangzhou - Chongqing</v>
      </c>
      <c r="S846">
        <f>INDEX(B:B,MATCH(A846,A:A,0))</f>
        <v>0</v>
      </c>
      <c r="T846" t="str">
        <f>IF(OR(B846&gt;0,C846&gt;0),"Acceptable","Check")</f>
        <v>Acceptable</v>
      </c>
      <c r="U846">
        <f>COUNTIF(D:D, "Military - U.S. Army")</f>
        <v>23</v>
      </c>
      <c r="V846">
        <f>AVERAGEIF(C:C,"Fort Myer, Virginia", I:I)</f>
        <v>2</v>
      </c>
      <c r="W846">
        <v>1</v>
      </c>
      <c r="X846" t="str">
        <f>IFERROR(VLOOKUP("FlightNumber", A:D, 4, FALSE), "Flight Not Found")</f>
        <v>Flight Not Found</v>
      </c>
      <c r="Y846" t="str" cm="1">
        <f t="array" ref="Y846">IF(AND(B:B &gt; TIME(6, 0, 0), B:B &lt;= TIME(18, 0, 0)), "Day", "Night")</f>
        <v>Night</v>
      </c>
      <c r="Z846">
        <f>COUNTIFS(D:D, "Military - U.S. Army", C:C, "Fort Myer, Virginia")</f>
        <v>1</v>
      </c>
    </row>
    <row r="847" spans="1:26" x14ac:dyDescent="0.2">
      <c r="A847">
        <v>17192</v>
      </c>
      <c r="C847" t="s">
        <v>3660</v>
      </c>
      <c r="D847" t="s">
        <v>3661</v>
      </c>
      <c r="F847" t="s">
        <v>2722</v>
      </c>
      <c r="G847" t="s">
        <v>3662</v>
      </c>
      <c r="H847" t="s">
        <v>3663</v>
      </c>
      <c r="I847">
        <v>4</v>
      </c>
      <c r="J847">
        <v>4</v>
      </c>
      <c r="K847">
        <v>0</v>
      </c>
      <c r="L847" t="s">
        <v>3664</v>
      </c>
      <c r="M847">
        <f>SUM(B847,C847)</f>
        <v>0</v>
      </c>
      <c r="N847" t="str">
        <f t="shared" si="26"/>
        <v>No</v>
      </c>
      <c r="O847">
        <f>COUNTIF(C:C,"&lt;0")</f>
        <v>0</v>
      </c>
      <c r="P847" t="e">
        <f>SUMIF(#REF!,"&gt;"&amp;AVERAGE(#REF!))</f>
        <v>#REF!</v>
      </c>
      <c r="Q847">
        <f t="shared" si="27"/>
        <v>27.565026697177728</v>
      </c>
      <c r="R847" t="str">
        <f>CONCATENATE("ID-",A847,"-",E847)</f>
        <v>ID-17192-</v>
      </c>
      <c r="S847">
        <f>INDEX(B:B,MATCH(A847,A:A,0))</f>
        <v>0</v>
      </c>
      <c r="T847" t="str">
        <f>IF(OR(B847&gt;0,C847&gt;0),"Acceptable","Check")</f>
        <v>Acceptable</v>
      </c>
      <c r="U847">
        <f>COUNTIF(D:D, "Military - U.S. Army")</f>
        <v>23</v>
      </c>
      <c r="V847">
        <f>AVERAGEIF(C:C,"Fort Myer, Virginia", I:I)</f>
        <v>2</v>
      </c>
      <c r="W847">
        <v>1</v>
      </c>
      <c r="X847" t="str">
        <f>IFERROR(VLOOKUP("FlightNumber", A:D, 4, FALSE), "Flight Not Found")</f>
        <v>Flight Not Found</v>
      </c>
      <c r="Y847" t="str" cm="1">
        <f t="array" ref="Y847">IF(AND(B:B &gt; TIME(6, 0, 0), B:B &lt;= TIME(18, 0, 0)), "Day", "Night")</f>
        <v>Night</v>
      </c>
      <c r="Z847">
        <f>COUNTIFS(D:D, "Military - U.S. Army", C:C, "Fort Myer, Virginia")</f>
        <v>1</v>
      </c>
    </row>
    <row r="848" spans="1:26" x14ac:dyDescent="0.2">
      <c r="A848">
        <v>17193</v>
      </c>
      <c r="B848" t="s">
        <v>3119</v>
      </c>
      <c r="C848" t="s">
        <v>3665</v>
      </c>
      <c r="D848" t="s">
        <v>283</v>
      </c>
      <c r="E848" t="s">
        <v>3666</v>
      </c>
      <c r="F848" t="s">
        <v>3667</v>
      </c>
      <c r="G848" t="s">
        <v>3668</v>
      </c>
      <c r="H848" t="s">
        <v>3669</v>
      </c>
      <c r="I848">
        <v>22</v>
      </c>
      <c r="J848">
        <v>22</v>
      </c>
      <c r="K848">
        <v>0</v>
      </c>
      <c r="L848" t="s">
        <v>3670</v>
      </c>
      <c r="M848">
        <f>SUM(B848,C848)</f>
        <v>0</v>
      </c>
      <c r="N848" t="str">
        <f t="shared" si="26"/>
        <v>No</v>
      </c>
      <c r="O848">
        <f>COUNTIF(C:C,"&lt;0")</f>
        <v>0</v>
      </c>
      <c r="P848" t="e">
        <f>SUMIF(#REF!,"&gt;"&amp;AVERAGE(#REF!))</f>
        <v>#REF!</v>
      </c>
      <c r="Q848">
        <f t="shared" si="27"/>
        <v>27.565026697177728</v>
      </c>
      <c r="R848" t="str">
        <f>CONCATENATE("ID-",A848,"-",E848)</f>
        <v>ID-17193-Kobenhavn - Stockholm</v>
      </c>
      <c r="S848" t="str">
        <f>INDEX(B:B,MATCH(A848,A:A,0))</f>
        <v>15:30</v>
      </c>
      <c r="T848" t="str">
        <f>IF(OR(B848&gt;0,C848&gt;0),"Acceptable","Check")</f>
        <v>Acceptable</v>
      </c>
      <c r="U848">
        <f>COUNTIF(D:D, "Military - U.S. Army")</f>
        <v>23</v>
      </c>
      <c r="V848">
        <f>AVERAGEIF(C:C,"Fort Myer, Virginia", I:I)</f>
        <v>2</v>
      </c>
      <c r="W848">
        <v>1</v>
      </c>
      <c r="X848" t="str">
        <f>IFERROR(VLOOKUP("FlightNumber", A:D, 4, FALSE), "Flight Not Found")</f>
        <v>Flight Not Found</v>
      </c>
      <c r="Y848" t="str" cm="1">
        <f t="array" ref="Y848">IF(AND(B:B &gt; TIME(6, 0, 0), B:B &lt;= TIME(18, 0, 0)), "Day", "Night")</f>
        <v>Night</v>
      </c>
      <c r="Z848">
        <f>COUNTIFS(D:D, "Military - U.S. Army", C:C, "Fort Myer, Virginia")</f>
        <v>1</v>
      </c>
    </row>
    <row r="849" spans="1:26" x14ac:dyDescent="0.2">
      <c r="A849">
        <v>17195</v>
      </c>
      <c r="C849" t="s">
        <v>3671</v>
      </c>
      <c r="D849" t="s">
        <v>821</v>
      </c>
      <c r="E849" t="s">
        <v>3672</v>
      </c>
      <c r="F849" t="s">
        <v>3335</v>
      </c>
      <c r="I849">
        <v>26</v>
      </c>
      <c r="J849">
        <v>25</v>
      </c>
      <c r="K849">
        <v>0</v>
      </c>
      <c r="L849" t="s">
        <v>3673</v>
      </c>
      <c r="M849">
        <f>SUM(B849,C849)</f>
        <v>0</v>
      </c>
      <c r="N849" t="str">
        <f t="shared" si="26"/>
        <v>No</v>
      </c>
      <c r="O849">
        <f>COUNTIF(C:C,"&lt;0")</f>
        <v>0</v>
      </c>
      <c r="P849" t="e">
        <f>SUMIF(#REF!,"&gt;"&amp;AVERAGE(#REF!))</f>
        <v>#REF!</v>
      </c>
      <c r="Q849">
        <f t="shared" si="27"/>
        <v>27.565026697177728</v>
      </c>
      <c r="R849" t="str">
        <f>CONCATENATE("ID-",A849,"-",E849)</f>
        <v>ID-17195-Shanghai - Hankow - Chungking</v>
      </c>
      <c r="S849">
        <f>INDEX(B:B,MATCH(A849,A:A,0))</f>
        <v>0</v>
      </c>
      <c r="T849" t="str">
        <f>IF(OR(B849&gt;0,C849&gt;0),"Acceptable","Check")</f>
        <v>Acceptable</v>
      </c>
      <c r="U849">
        <f>COUNTIF(D:D, "Military - U.S. Army")</f>
        <v>23</v>
      </c>
      <c r="V849">
        <f>AVERAGEIF(C:C,"Fort Myer, Virginia", I:I)</f>
        <v>2</v>
      </c>
      <c r="W849">
        <v>1</v>
      </c>
      <c r="X849" t="str">
        <f>IFERROR(VLOOKUP("FlightNumber", A:D, 4, FALSE), "Flight Not Found")</f>
        <v>Flight Not Found</v>
      </c>
      <c r="Y849" t="str" cm="1">
        <f t="array" ref="Y849">IF(AND(B:B &gt; TIME(6, 0, 0), B:B &lt;= TIME(18, 0, 0)), "Day", "Night")</f>
        <v>Night</v>
      </c>
      <c r="Z849">
        <f>COUNTIFS(D:D, "Military - U.S. Army", C:C, "Fort Myer, Virginia")</f>
        <v>1</v>
      </c>
    </row>
    <row r="850" spans="1:26" x14ac:dyDescent="0.2">
      <c r="A850">
        <v>17199</v>
      </c>
      <c r="C850" t="s">
        <v>3674</v>
      </c>
      <c r="D850" t="s">
        <v>1150</v>
      </c>
      <c r="E850" t="s">
        <v>3675</v>
      </c>
      <c r="F850" t="s">
        <v>3676</v>
      </c>
      <c r="G850" t="s">
        <v>3677</v>
      </c>
      <c r="H850" t="s">
        <v>3678</v>
      </c>
      <c r="I850">
        <v>16</v>
      </c>
      <c r="J850">
        <v>15</v>
      </c>
      <c r="K850">
        <v>0</v>
      </c>
      <c r="L850" t="s">
        <v>3679</v>
      </c>
      <c r="M850">
        <f>SUM(B850,C850)</f>
        <v>0</v>
      </c>
      <c r="N850" t="str">
        <f t="shared" si="26"/>
        <v>No</v>
      </c>
      <c r="O850">
        <f>COUNTIF(C:C,"&lt;0")</f>
        <v>0</v>
      </c>
      <c r="P850" t="e">
        <f>SUMIF(#REF!,"&gt;"&amp;AVERAGE(#REF!))</f>
        <v>#REF!</v>
      </c>
      <c r="Q850">
        <f t="shared" si="27"/>
        <v>27.565026697177728</v>
      </c>
      <c r="R850" t="str">
        <f>CONCATENATE("ID-",A850,"-",E850)</f>
        <v>ID-17199-Paris - Bordeaux - Lisbon</v>
      </c>
      <c r="S850">
        <f>INDEX(B:B,MATCH(A850,A:A,0))</f>
        <v>0</v>
      </c>
      <c r="T850" t="str">
        <f>IF(OR(B850&gt;0,C850&gt;0),"Acceptable","Check")</f>
        <v>Acceptable</v>
      </c>
      <c r="U850">
        <f>COUNTIF(D:D, "Military - U.S. Army")</f>
        <v>23</v>
      </c>
      <c r="V850">
        <f>AVERAGEIF(C:C,"Fort Myer, Virginia", I:I)</f>
        <v>2</v>
      </c>
      <c r="W850">
        <v>1</v>
      </c>
      <c r="X850" t="str">
        <f>IFERROR(VLOOKUP("FlightNumber", A:D, 4, FALSE), "Flight Not Found")</f>
        <v>Flight Not Found</v>
      </c>
      <c r="Y850" t="str" cm="1">
        <f t="array" ref="Y850">IF(AND(B:B &gt; TIME(6, 0, 0), B:B &lt;= TIME(18, 0, 0)), "Day", "Night")</f>
        <v>Night</v>
      </c>
      <c r="Z850">
        <f>COUNTIFS(D:D, "Military - U.S. Army", C:C, "Fort Myer, Virginia")</f>
        <v>1</v>
      </c>
    </row>
    <row r="851" spans="1:26" x14ac:dyDescent="0.2">
      <c r="A851">
        <v>17203</v>
      </c>
      <c r="C851" t="s">
        <v>3680</v>
      </c>
      <c r="D851" t="s">
        <v>3681</v>
      </c>
      <c r="E851" t="s">
        <v>3682</v>
      </c>
      <c r="F851" t="s">
        <v>1809</v>
      </c>
      <c r="G851" t="s">
        <v>3683</v>
      </c>
      <c r="H851" t="s">
        <v>3684</v>
      </c>
      <c r="I851">
        <v>3</v>
      </c>
      <c r="J851">
        <v>1</v>
      </c>
      <c r="K851">
        <v>0</v>
      </c>
      <c r="L851" t="s">
        <v>3685</v>
      </c>
      <c r="M851">
        <f>SUM(B851,C851)</f>
        <v>0</v>
      </c>
      <c r="N851" t="str">
        <f t="shared" si="26"/>
        <v>No</v>
      </c>
      <c r="O851">
        <f>COUNTIF(C:C,"&lt;0")</f>
        <v>0</v>
      </c>
      <c r="P851" t="e">
        <f>SUMIF(#REF!,"&gt;"&amp;AVERAGE(#REF!))</f>
        <v>#REF!</v>
      </c>
      <c r="Q851">
        <f t="shared" si="27"/>
        <v>27.565026697177728</v>
      </c>
      <c r="R851" t="str">
        <f>CONCATENATE("ID-",A851,"-",E851)</f>
        <v>ID-17203-New York, NY - Raleigh, NC</v>
      </c>
      <c r="S851">
        <f>INDEX(B:B,MATCH(A851,A:A,0))</f>
        <v>0</v>
      </c>
      <c r="T851" t="str">
        <f>IF(OR(B851&gt;0,C851&gt;0),"Acceptable","Check")</f>
        <v>Acceptable</v>
      </c>
      <c r="U851">
        <f>COUNTIF(D:D, "Military - U.S. Army")</f>
        <v>23</v>
      </c>
      <c r="V851">
        <f>AVERAGEIF(C:C,"Fort Myer, Virginia", I:I)</f>
        <v>2</v>
      </c>
      <c r="W851">
        <v>2</v>
      </c>
      <c r="X851" t="str">
        <f>IFERROR(VLOOKUP("FlightNumber", A:D, 4, FALSE), "Flight Not Found")</f>
        <v>Flight Not Found</v>
      </c>
      <c r="Y851" t="str" cm="1">
        <f t="array" ref="Y851">IF(AND(B:B &gt; TIME(6, 0, 0), B:B &lt;= TIME(18, 0, 0)), "Day", "Night")</f>
        <v>Night</v>
      </c>
      <c r="Z851">
        <f>COUNTIFS(D:D, "Military - U.S. Army", C:C, "Fort Myer, Virginia")</f>
        <v>1</v>
      </c>
    </row>
    <row r="852" spans="1:26" x14ac:dyDescent="0.2">
      <c r="A852">
        <v>17204</v>
      </c>
      <c r="C852" t="s">
        <v>3686</v>
      </c>
      <c r="D852" t="s">
        <v>3687</v>
      </c>
      <c r="E852" t="s">
        <v>3688</v>
      </c>
      <c r="F852" t="s">
        <v>3689</v>
      </c>
      <c r="G852" t="s">
        <v>3690</v>
      </c>
      <c r="H852" t="s">
        <v>3691</v>
      </c>
      <c r="I852">
        <v>12</v>
      </c>
      <c r="J852">
        <v>12</v>
      </c>
      <c r="K852">
        <v>0</v>
      </c>
      <c r="L852" t="s">
        <v>3692</v>
      </c>
      <c r="M852">
        <f>SUM(B852,C852)</f>
        <v>0</v>
      </c>
      <c r="N852" t="str">
        <f t="shared" si="26"/>
        <v>No</v>
      </c>
      <c r="O852">
        <f>COUNTIF(C:C,"&lt;0")</f>
        <v>0</v>
      </c>
      <c r="P852" t="e">
        <f>SUMIF(#REF!,"&gt;"&amp;AVERAGE(#REF!))</f>
        <v>#REF!</v>
      </c>
      <c r="Q852">
        <f t="shared" si="27"/>
        <v>27.565026697177728</v>
      </c>
      <c r="R852" t="str">
        <f>CONCATENATE("ID-",A852,"-",E852)</f>
        <v>ID-17204-Havana - Lisbon - Madrid</v>
      </c>
      <c r="S852">
        <f>INDEX(B:B,MATCH(A852,A:A,0))</f>
        <v>0</v>
      </c>
      <c r="T852" t="str">
        <f>IF(OR(B852&gt;0,C852&gt;0),"Acceptable","Check")</f>
        <v>Acceptable</v>
      </c>
      <c r="U852">
        <f>COUNTIF(D:D, "Military - U.S. Army")</f>
        <v>23</v>
      </c>
      <c r="V852">
        <f>AVERAGEIF(C:C,"Fort Myer, Virginia", I:I)</f>
        <v>2</v>
      </c>
      <c r="W852">
        <v>2</v>
      </c>
      <c r="X852" t="str">
        <f>IFERROR(VLOOKUP("FlightNumber", A:D, 4, FALSE), "Flight Not Found")</f>
        <v>Flight Not Found</v>
      </c>
      <c r="Y852" t="str" cm="1">
        <f t="array" ref="Y852">IF(AND(B:B &gt; TIME(6, 0, 0), B:B &lt;= TIME(18, 0, 0)), "Day", "Night")</f>
        <v>Night</v>
      </c>
      <c r="Z852">
        <f>COUNTIFS(D:D, "Military - U.S. Army", C:C, "Fort Myer, Virginia")</f>
        <v>1</v>
      </c>
    </row>
    <row r="853" spans="1:26" x14ac:dyDescent="0.2">
      <c r="A853">
        <v>17212</v>
      </c>
      <c r="B853" t="s">
        <v>3693</v>
      </c>
      <c r="C853" t="s">
        <v>3694</v>
      </c>
      <c r="D853" t="s">
        <v>3695</v>
      </c>
      <c r="E853" t="s">
        <v>3696</v>
      </c>
      <c r="F853" t="s">
        <v>3697</v>
      </c>
      <c r="G853" t="s">
        <v>3698</v>
      </c>
      <c r="H853" t="s">
        <v>3699</v>
      </c>
      <c r="I853">
        <v>2</v>
      </c>
      <c r="J853">
        <v>2</v>
      </c>
      <c r="K853">
        <v>0</v>
      </c>
      <c r="L853" t="s">
        <v>3700</v>
      </c>
      <c r="M853">
        <f>SUM(B853,C853)</f>
        <v>0</v>
      </c>
      <c r="N853" t="str">
        <f t="shared" si="26"/>
        <v>No</v>
      </c>
      <c r="O853">
        <f>COUNTIF(C:C,"&lt;0")</f>
        <v>0</v>
      </c>
      <c r="P853" t="e">
        <f>SUMIF(#REF!,"&gt;"&amp;AVERAGE(#REF!))</f>
        <v>#REF!</v>
      </c>
      <c r="Q853">
        <f t="shared" si="27"/>
        <v>27.565026697177728</v>
      </c>
      <c r="R853" t="str">
        <f>CONCATENATE("ID-",A853,"-",E853)</f>
        <v>ID-17212-Omaha, NE - Denver, CO</v>
      </c>
      <c r="S853" t="str">
        <f>INDEX(B:B,MATCH(A853,A:A,0))</f>
        <v>04:20</v>
      </c>
      <c r="T853" t="str">
        <f>IF(OR(B853&gt;0,C853&gt;0),"Acceptable","Check")</f>
        <v>Acceptable</v>
      </c>
      <c r="U853">
        <f>COUNTIF(D:D, "Military - U.S. Army")</f>
        <v>23</v>
      </c>
      <c r="V853">
        <f>AVERAGEIF(C:C,"Fort Myer, Virginia", I:I)</f>
        <v>2</v>
      </c>
      <c r="W853">
        <v>1</v>
      </c>
      <c r="X853" t="str">
        <f>IFERROR(VLOOKUP("FlightNumber", A:D, 4, FALSE), "Flight Not Found")</f>
        <v>Flight Not Found</v>
      </c>
      <c r="Y853" t="str" cm="1">
        <f t="array" ref="Y853">IF(AND(B:B &gt; TIME(6, 0, 0), B:B &lt;= TIME(18, 0, 0)), "Day", "Night")</f>
        <v>Night</v>
      </c>
      <c r="Z853">
        <f>COUNTIFS(D:D, "Military - U.S. Army", C:C, "Fort Myer, Virginia")</f>
        <v>1</v>
      </c>
    </row>
    <row r="854" spans="1:26" x14ac:dyDescent="0.2">
      <c r="A854">
        <v>17213</v>
      </c>
      <c r="B854" t="s">
        <v>2468</v>
      </c>
      <c r="C854" t="s">
        <v>3701</v>
      </c>
      <c r="D854" t="s">
        <v>3702</v>
      </c>
      <c r="E854" t="s">
        <v>3703</v>
      </c>
      <c r="F854" t="s">
        <v>3704</v>
      </c>
      <c r="G854" t="s">
        <v>3705</v>
      </c>
      <c r="H854" t="s">
        <v>3706</v>
      </c>
      <c r="I854">
        <v>16</v>
      </c>
      <c r="J854">
        <v>16</v>
      </c>
      <c r="K854">
        <v>0</v>
      </c>
      <c r="L854" t="s">
        <v>3707</v>
      </c>
      <c r="M854">
        <f>SUM(B854,C854)</f>
        <v>0</v>
      </c>
      <c r="N854" t="str">
        <f t="shared" si="26"/>
        <v>No</v>
      </c>
      <c r="O854">
        <f>COUNTIF(C:C,"&lt;0")</f>
        <v>0</v>
      </c>
      <c r="P854" t="e">
        <f>SUMIF(#REF!,"&gt;"&amp;AVERAGE(#REF!))</f>
        <v>#REF!</v>
      </c>
      <c r="Q854">
        <f t="shared" si="27"/>
        <v>27.565026697177728</v>
      </c>
      <c r="R854" t="str">
        <f>CONCATENATE("ID-",A854,"-",E854)</f>
        <v>ID-17213-Rome - Cairo</v>
      </c>
      <c r="S854" t="str">
        <f>INDEX(B:B,MATCH(A854,A:A,0))</f>
        <v>09:30</v>
      </c>
      <c r="T854" t="str">
        <f>IF(OR(B854&gt;0,C854&gt;0),"Acceptable","Check")</f>
        <v>Acceptable</v>
      </c>
      <c r="U854">
        <f>COUNTIF(D:D, "Military - U.S. Army")</f>
        <v>23</v>
      </c>
      <c r="V854">
        <f>AVERAGEIF(C:C,"Fort Myer, Virginia", I:I)</f>
        <v>2</v>
      </c>
      <c r="W854">
        <v>3</v>
      </c>
      <c r="X854" t="str">
        <f>IFERROR(VLOOKUP("FlightNumber", A:D, 4, FALSE), "Flight Not Found")</f>
        <v>Flight Not Found</v>
      </c>
      <c r="Y854" t="str" cm="1">
        <f t="array" ref="Y854">IF(AND(B:B &gt; TIME(6, 0, 0), B:B &lt;= TIME(18, 0, 0)), "Day", "Night")</f>
        <v>Night</v>
      </c>
      <c r="Z854">
        <f>COUNTIFS(D:D, "Military - U.S. Army", C:C, "Fort Myer, Virginia")</f>
        <v>1</v>
      </c>
    </row>
    <row r="855" spans="1:26" x14ac:dyDescent="0.2">
      <c r="A855">
        <v>17213</v>
      </c>
      <c r="B855" t="s">
        <v>3708</v>
      </c>
      <c r="C855" t="s">
        <v>3709</v>
      </c>
      <c r="D855" t="s">
        <v>3427</v>
      </c>
      <c r="E855" t="s">
        <v>3710</v>
      </c>
      <c r="F855" t="s">
        <v>3475</v>
      </c>
      <c r="G855" t="s">
        <v>3711</v>
      </c>
      <c r="H855" t="s">
        <v>3712</v>
      </c>
      <c r="I855">
        <v>53</v>
      </c>
      <c r="J855">
        <v>53</v>
      </c>
      <c r="K855">
        <v>0</v>
      </c>
      <c r="L855" t="s">
        <v>3713</v>
      </c>
      <c r="M855">
        <f>SUM(B855,C855)</f>
        <v>0</v>
      </c>
      <c r="N855" t="str">
        <f t="shared" si="26"/>
        <v>No</v>
      </c>
      <c r="O855">
        <f>COUNTIF(C:C,"&lt;0")</f>
        <v>0</v>
      </c>
      <c r="P855" t="e">
        <f>SUMIF(#REF!,"&gt;"&amp;AVERAGE(#REF!))</f>
        <v>#REF!</v>
      </c>
      <c r="Q855">
        <f t="shared" si="27"/>
        <v>27.565026697177728</v>
      </c>
      <c r="R855" t="str">
        <f>CONCATENATE("ID-",A855,"-",E855)</f>
        <v>ID-17213-Barranquilla - Bogota</v>
      </c>
      <c r="S855" t="str">
        <f>INDEX(B:B,MATCH(A855,A:A,0))</f>
        <v>09:30</v>
      </c>
      <c r="T855" t="str">
        <f>IF(OR(B855&gt;0,C855&gt;0),"Acceptable","Check")</f>
        <v>Acceptable</v>
      </c>
      <c r="U855">
        <f>COUNTIF(D:D, "Military - U.S. Army")</f>
        <v>23</v>
      </c>
      <c r="V855">
        <f>AVERAGEIF(C:C,"Fort Myer, Virginia", I:I)</f>
        <v>2</v>
      </c>
      <c r="W855">
        <v>1</v>
      </c>
      <c r="X855" t="str">
        <f>IFERROR(VLOOKUP("FlightNumber", A:D, 4, FALSE), "Flight Not Found")</f>
        <v>Flight Not Found</v>
      </c>
      <c r="Y855" t="str" cm="1">
        <f t="array" ref="Y855">IF(AND(B:B &gt; TIME(6, 0, 0), B:B &lt;= TIME(18, 0, 0)), "Day", "Night")</f>
        <v>Night</v>
      </c>
      <c r="Z855">
        <f>COUNTIFS(D:D, "Military - U.S. Army", C:C, "Fort Myer, Virginia")</f>
        <v>1</v>
      </c>
    </row>
    <row r="856" spans="1:26" x14ac:dyDescent="0.2">
      <c r="A856">
        <v>17219</v>
      </c>
      <c r="B856" t="s">
        <v>2618</v>
      </c>
      <c r="C856" t="s">
        <v>3714</v>
      </c>
      <c r="D856" t="s">
        <v>3193</v>
      </c>
      <c r="E856" t="s">
        <v>3715</v>
      </c>
      <c r="F856" t="s">
        <v>2465</v>
      </c>
      <c r="I856">
        <v>21</v>
      </c>
      <c r="J856">
        <v>21</v>
      </c>
      <c r="K856">
        <v>0</v>
      </c>
      <c r="L856" t="s">
        <v>3716</v>
      </c>
      <c r="M856">
        <f>SUM(B856,C856)</f>
        <v>0</v>
      </c>
      <c r="N856" t="str">
        <f t="shared" si="26"/>
        <v>No</v>
      </c>
      <c r="O856">
        <f>COUNTIF(C:C,"&lt;0")</f>
        <v>0</v>
      </c>
      <c r="P856" t="e">
        <f>SUMIF(#REF!,"&gt;"&amp;AVERAGE(#REF!))</f>
        <v>#REF!</v>
      </c>
      <c r="Q856">
        <f t="shared" si="27"/>
        <v>27.565026697177728</v>
      </c>
      <c r="R856" t="str">
        <f>CONCATENATE("ID-",A856,"-",E856)</f>
        <v>ID-17219-Sichang - Chungking</v>
      </c>
      <c r="S856" t="str">
        <f>INDEX(B:B,MATCH(A856,A:A,0))</f>
        <v>16:00</v>
      </c>
      <c r="T856" t="str">
        <f>IF(OR(B856&gt;0,C856&gt;0),"Acceptable","Check")</f>
        <v>Acceptable</v>
      </c>
      <c r="U856">
        <f>COUNTIF(D:D, "Military - U.S. Army")</f>
        <v>23</v>
      </c>
      <c r="V856">
        <f>AVERAGEIF(C:C,"Fort Myer, Virginia", I:I)</f>
        <v>2</v>
      </c>
      <c r="W856">
        <v>3</v>
      </c>
      <c r="X856" t="str">
        <f>IFERROR(VLOOKUP("FlightNumber", A:D, 4, FALSE), "Flight Not Found")</f>
        <v>Flight Not Found</v>
      </c>
      <c r="Y856" t="str" cm="1">
        <f t="array" ref="Y856">IF(AND(B:B &gt; TIME(6, 0, 0), B:B &lt;= TIME(18, 0, 0)), "Day", "Night")</f>
        <v>Night</v>
      </c>
      <c r="Z856">
        <f>COUNTIFS(D:D, "Military - U.S. Army", C:C, "Fort Myer, Virginia")</f>
        <v>1</v>
      </c>
    </row>
    <row r="857" spans="1:26" x14ac:dyDescent="0.2">
      <c r="A857">
        <v>17224</v>
      </c>
      <c r="C857" t="s">
        <v>3717</v>
      </c>
      <c r="D857" t="s">
        <v>2331</v>
      </c>
      <c r="E857" t="s">
        <v>3718</v>
      </c>
      <c r="F857" t="s">
        <v>3099</v>
      </c>
      <c r="G857" t="s">
        <v>3719</v>
      </c>
      <c r="H857" t="s">
        <v>3720</v>
      </c>
      <c r="I857">
        <v>12</v>
      </c>
      <c r="J857">
        <v>12</v>
      </c>
      <c r="K857">
        <v>0</v>
      </c>
      <c r="L857" t="s">
        <v>3721</v>
      </c>
      <c r="M857">
        <f>SUM(B857,C857)</f>
        <v>0</v>
      </c>
      <c r="N857" t="str">
        <f t="shared" si="26"/>
        <v>No</v>
      </c>
      <c r="O857">
        <f>COUNTIF(C:C,"&lt;0")</f>
        <v>0</v>
      </c>
      <c r="P857" t="e">
        <f>SUMIF(#REF!,"&gt;"&amp;AVERAGE(#REF!))</f>
        <v>#REF!</v>
      </c>
      <c r="Q857">
        <f t="shared" si="27"/>
        <v>27.565026697177728</v>
      </c>
      <c r="R857" t="str">
        <f>CONCATENATE("ID-",A857,"-",E857)</f>
        <v>ID-17224-Singapore - Siagon</v>
      </c>
      <c r="S857">
        <f>INDEX(B:B,MATCH(A857,A:A,0))</f>
        <v>0</v>
      </c>
      <c r="T857" t="str">
        <f>IF(OR(B857&gt;0,C857&gt;0),"Acceptable","Check")</f>
        <v>Acceptable</v>
      </c>
      <c r="U857">
        <f>COUNTIF(D:D, "Military - U.S. Army")</f>
        <v>23</v>
      </c>
      <c r="V857">
        <f>AVERAGEIF(C:C,"Fort Myer, Virginia", I:I)</f>
        <v>2</v>
      </c>
      <c r="W857">
        <v>1</v>
      </c>
      <c r="X857" t="str">
        <f>IFERROR(VLOOKUP("FlightNumber", A:D, 4, FALSE), "Flight Not Found")</f>
        <v>Flight Not Found</v>
      </c>
      <c r="Y857" t="str" cm="1">
        <f t="array" ref="Y857">IF(AND(B:B &gt; TIME(6, 0, 0), B:B &lt;= TIME(18, 0, 0)), "Day", "Night")</f>
        <v>Night</v>
      </c>
      <c r="Z857">
        <f>COUNTIFS(D:D, "Military - U.S. Army", C:C, "Fort Myer, Virginia")</f>
        <v>1</v>
      </c>
    </row>
    <row r="858" spans="1:26" x14ac:dyDescent="0.2">
      <c r="A858">
        <v>17234</v>
      </c>
      <c r="C858" t="s">
        <v>3722</v>
      </c>
      <c r="D858" t="s">
        <v>3723</v>
      </c>
      <c r="E858" t="s">
        <v>3724</v>
      </c>
      <c r="F858" t="s">
        <v>2558</v>
      </c>
      <c r="G858" t="s">
        <v>3725</v>
      </c>
      <c r="H858" t="s">
        <v>3726</v>
      </c>
      <c r="I858">
        <v>9</v>
      </c>
      <c r="J858">
        <v>9</v>
      </c>
      <c r="K858">
        <v>0</v>
      </c>
      <c r="L858" t="s">
        <v>3727</v>
      </c>
      <c r="M858">
        <f>SUM(B858,C858)</f>
        <v>0</v>
      </c>
      <c r="N858" t="str">
        <f t="shared" si="26"/>
        <v>No</v>
      </c>
      <c r="O858">
        <f>COUNTIF(C:C,"&lt;0")</f>
        <v>0</v>
      </c>
      <c r="P858" t="e">
        <f>SUMIF(#REF!,"&gt;"&amp;AVERAGE(#REF!))</f>
        <v>#REF!</v>
      </c>
      <c r="Q858">
        <f t="shared" si="27"/>
        <v>27.565026697177728</v>
      </c>
      <c r="R858" t="str">
        <f>CONCATENATE("ID-",A858,"-",E858)</f>
        <v>ID-17234-Villavicencio - Bogota</v>
      </c>
      <c r="S858">
        <f>INDEX(B:B,MATCH(A858,A:A,0))</f>
        <v>0</v>
      </c>
      <c r="T858" t="str">
        <f>IF(OR(B858&gt;0,C858&gt;0),"Acceptable","Check")</f>
        <v>Acceptable</v>
      </c>
      <c r="U858">
        <f>COUNTIF(D:D, "Military - U.S. Army")</f>
        <v>23</v>
      </c>
      <c r="V858">
        <f>AVERAGEIF(C:C,"Fort Myer, Virginia", I:I)</f>
        <v>2</v>
      </c>
      <c r="W858">
        <v>1</v>
      </c>
      <c r="X858" t="str">
        <f>IFERROR(VLOOKUP("FlightNumber", A:D, 4, FALSE), "Flight Not Found")</f>
        <v>Flight Not Found</v>
      </c>
      <c r="Y858" t="str" cm="1">
        <f t="array" ref="Y858">IF(AND(B:B &gt; TIME(6, 0, 0), B:B &lt;= TIME(18, 0, 0)), "Day", "Night")</f>
        <v>Night</v>
      </c>
      <c r="Z858">
        <f>COUNTIFS(D:D, "Military - U.S. Army", C:C, "Fort Myer, Virginia")</f>
        <v>1</v>
      </c>
    </row>
    <row r="859" spans="1:26" x14ac:dyDescent="0.2">
      <c r="A859">
        <v>17234</v>
      </c>
      <c r="C859" t="s">
        <v>3728</v>
      </c>
      <c r="D859" t="s">
        <v>2331</v>
      </c>
      <c r="F859" t="s">
        <v>3099</v>
      </c>
      <c r="G859" t="s">
        <v>3729</v>
      </c>
      <c r="H859" t="s">
        <v>3730</v>
      </c>
      <c r="I859">
        <v>13</v>
      </c>
      <c r="J859">
        <v>13</v>
      </c>
      <c r="K859">
        <v>0</v>
      </c>
      <c r="L859" t="s">
        <v>3731</v>
      </c>
      <c r="M859">
        <f>SUM(B859,C859)</f>
        <v>0</v>
      </c>
      <c r="N859" t="str">
        <f t="shared" si="26"/>
        <v>No</v>
      </c>
      <c r="O859">
        <f>COUNTIF(C:C,"&lt;0")</f>
        <v>0</v>
      </c>
      <c r="P859" t="e">
        <f>SUMIF(#REF!,"&gt;"&amp;AVERAGE(#REF!))</f>
        <v>#REF!</v>
      </c>
      <c r="Q859">
        <f t="shared" si="27"/>
        <v>27.565026697177728</v>
      </c>
      <c r="R859" t="str">
        <f>CONCATENATE("ID-",A859,"-",E859)</f>
        <v>ID-17234-</v>
      </c>
      <c r="S859">
        <f>INDEX(B:B,MATCH(A859,A:A,0))</f>
        <v>0</v>
      </c>
      <c r="T859" t="str">
        <f>IF(OR(B859&gt;0,C859&gt;0),"Acceptable","Check")</f>
        <v>Acceptable</v>
      </c>
      <c r="U859">
        <f>COUNTIF(D:D, "Military - U.S. Army")</f>
        <v>23</v>
      </c>
      <c r="V859">
        <f>AVERAGEIF(C:C,"Fort Myer, Virginia", I:I)</f>
        <v>2</v>
      </c>
      <c r="W859">
        <v>1</v>
      </c>
      <c r="X859" t="str">
        <f>IFERROR(VLOOKUP("FlightNumber", A:D, 4, FALSE), "Flight Not Found")</f>
        <v>Flight Not Found</v>
      </c>
      <c r="Y859" t="str" cm="1">
        <f t="array" ref="Y859">IF(AND(B:B &gt; TIME(6, 0, 0), B:B &lt;= TIME(18, 0, 0)), "Day", "Night")</f>
        <v>Night</v>
      </c>
      <c r="Z859">
        <f>COUNTIFS(D:D, "Military - U.S. Army", C:C, "Fort Myer, Virginia")</f>
        <v>1</v>
      </c>
    </row>
    <row r="860" spans="1:26" x14ac:dyDescent="0.2">
      <c r="A860">
        <v>17240</v>
      </c>
      <c r="B860" t="s">
        <v>2219</v>
      </c>
      <c r="C860" t="s">
        <v>3732</v>
      </c>
      <c r="D860" t="s">
        <v>1150</v>
      </c>
      <c r="E860" t="s">
        <v>3733</v>
      </c>
      <c r="F860" t="s">
        <v>3535</v>
      </c>
      <c r="G860" t="s">
        <v>3734</v>
      </c>
      <c r="H860" t="s">
        <v>3735</v>
      </c>
      <c r="I860">
        <v>23</v>
      </c>
      <c r="J860">
        <v>23</v>
      </c>
      <c r="K860">
        <v>0</v>
      </c>
      <c r="L860" t="s">
        <v>3736</v>
      </c>
      <c r="M860">
        <f>SUM(B860,C860)</f>
        <v>0</v>
      </c>
      <c r="N860" t="str">
        <f t="shared" si="26"/>
        <v>No</v>
      </c>
      <c r="O860">
        <f>COUNTIF(C:C,"&lt;0")</f>
        <v>0</v>
      </c>
      <c r="P860" t="e">
        <f>SUMIF(#REF!,"&gt;"&amp;AVERAGE(#REF!))</f>
        <v>#REF!</v>
      </c>
      <c r="Q860">
        <f t="shared" si="27"/>
        <v>27.565026697177728</v>
      </c>
      <c r="R860" t="str">
        <f>CONCATENATE("ID-",A860,"-",E860)</f>
        <v>ID-17240-Lyons - Nice - Paris</v>
      </c>
      <c r="S860" t="str">
        <f>INDEX(B:B,MATCH(A860,A:A,0))</f>
        <v>14:00</v>
      </c>
      <c r="T860" t="str">
        <f>IF(OR(B860&gt;0,C860&gt;0),"Acceptable","Check")</f>
        <v>Acceptable</v>
      </c>
      <c r="U860">
        <f>COUNTIF(D:D, "Military - U.S. Army")</f>
        <v>23</v>
      </c>
      <c r="V860">
        <f>AVERAGEIF(C:C,"Fort Myer, Virginia", I:I)</f>
        <v>2</v>
      </c>
      <c r="W860">
        <v>2</v>
      </c>
      <c r="X860" t="str">
        <f>IFERROR(VLOOKUP("FlightNumber", A:D, 4, FALSE), "Flight Not Found")</f>
        <v>Flight Not Found</v>
      </c>
      <c r="Y860" t="str" cm="1">
        <f t="array" ref="Y860">IF(AND(B:B &gt; TIME(6, 0, 0), B:B &lt;= TIME(18, 0, 0)), "Day", "Night")</f>
        <v>Night</v>
      </c>
      <c r="Z860">
        <f>COUNTIFS(D:D, "Military - U.S. Army", C:C, "Fort Myer, Virginia")</f>
        <v>1</v>
      </c>
    </row>
    <row r="861" spans="1:26" x14ac:dyDescent="0.2">
      <c r="A861">
        <v>17243</v>
      </c>
      <c r="B861" t="s">
        <v>3737</v>
      </c>
      <c r="C861" t="s">
        <v>3738</v>
      </c>
      <c r="D861" t="s">
        <v>1485</v>
      </c>
      <c r="E861" t="s">
        <v>3739</v>
      </c>
      <c r="F861" t="s">
        <v>2313</v>
      </c>
      <c r="G861" t="s">
        <v>3740</v>
      </c>
      <c r="H861" t="s">
        <v>3741</v>
      </c>
      <c r="I861">
        <v>8</v>
      </c>
      <c r="J861">
        <v>8</v>
      </c>
      <c r="K861">
        <v>0</v>
      </c>
      <c r="L861" t="s">
        <v>3742</v>
      </c>
      <c r="M861">
        <f>SUM(B861,C861)</f>
        <v>0</v>
      </c>
      <c r="N861" t="str">
        <f t="shared" si="26"/>
        <v>No</v>
      </c>
      <c r="O861">
        <f>COUNTIF(C:C,"&lt;0")</f>
        <v>0</v>
      </c>
      <c r="P861" t="e">
        <f>SUMIF(#REF!,"&gt;"&amp;AVERAGE(#REF!))</f>
        <v>#REF!</v>
      </c>
      <c r="Q861">
        <f t="shared" si="27"/>
        <v>27.565026697177728</v>
      </c>
      <c r="R861" t="str">
        <f>CONCATENATE("ID-",A861,"-",E861)</f>
        <v>ID-17243-Medellin, Colombia - San Jose, Costa Rica</v>
      </c>
      <c r="S861" t="str">
        <f>INDEX(B:B,MATCH(A861,A:A,0))</f>
        <v>08:05</v>
      </c>
      <c r="T861" t="str">
        <f>IF(OR(B861&gt;0,C861&gt;0),"Acceptable","Check")</f>
        <v>Acceptable</v>
      </c>
      <c r="U861">
        <f>COUNTIF(D:D, "Military - U.S. Army")</f>
        <v>23</v>
      </c>
      <c r="V861">
        <f>AVERAGEIF(C:C,"Fort Myer, Virginia", I:I)</f>
        <v>2</v>
      </c>
      <c r="W861">
        <v>1</v>
      </c>
      <c r="X861" t="str">
        <f>IFERROR(VLOOKUP("FlightNumber", A:D, 4, FALSE), "Flight Not Found")</f>
        <v>Flight Not Found</v>
      </c>
      <c r="Y861" t="str" cm="1">
        <f t="array" ref="Y861">IF(AND(B:B &gt; TIME(6, 0, 0), B:B &lt;= TIME(18, 0, 0)), "Day", "Night")</f>
        <v>Night</v>
      </c>
      <c r="Z861">
        <f>COUNTIFS(D:D, "Military - U.S. Army", C:C, "Fort Myer, Virginia")</f>
        <v>1</v>
      </c>
    </row>
    <row r="862" spans="1:26" x14ac:dyDescent="0.2">
      <c r="A862">
        <v>17244</v>
      </c>
      <c r="C862" t="s">
        <v>3743</v>
      </c>
      <c r="D862" t="s">
        <v>2331</v>
      </c>
      <c r="F862" t="s">
        <v>3744</v>
      </c>
      <c r="G862" t="s">
        <v>3745</v>
      </c>
      <c r="I862">
        <v>15</v>
      </c>
      <c r="J862">
        <v>11</v>
      </c>
      <c r="K862">
        <v>0</v>
      </c>
      <c r="L862" t="s">
        <v>3746</v>
      </c>
      <c r="M862">
        <f>SUM(B862,C862)</f>
        <v>0</v>
      </c>
      <c r="N862" t="str">
        <f t="shared" si="26"/>
        <v>No</v>
      </c>
      <c r="O862">
        <f>COUNTIF(C:C,"&lt;0")</f>
        <v>0</v>
      </c>
      <c r="P862" t="e">
        <f>SUMIF(#REF!,"&gt;"&amp;AVERAGE(#REF!))</f>
        <v>#REF!</v>
      </c>
      <c r="Q862">
        <f t="shared" si="27"/>
        <v>27.565026697177728</v>
      </c>
      <c r="R862" t="str">
        <f>CONCATENATE("ID-",A862,"-",E862)</f>
        <v>ID-17244-</v>
      </c>
      <c r="S862">
        <f>INDEX(B:B,MATCH(A862,A:A,0))</f>
        <v>0</v>
      </c>
      <c r="T862" t="str">
        <f>IF(OR(B862&gt;0,C862&gt;0),"Acceptable","Check")</f>
        <v>Acceptable</v>
      </c>
      <c r="U862">
        <f>COUNTIF(D:D, "Military - U.S. Army")</f>
        <v>23</v>
      </c>
      <c r="V862">
        <f>AVERAGEIF(C:C,"Fort Myer, Virginia", I:I)</f>
        <v>2</v>
      </c>
      <c r="W862">
        <v>4</v>
      </c>
      <c r="X862" t="str">
        <f>IFERROR(VLOOKUP("FlightNumber", A:D, 4, FALSE), "Flight Not Found")</f>
        <v>Flight Not Found</v>
      </c>
      <c r="Y862" t="str" cm="1">
        <f t="array" ref="Y862">IF(AND(B:B &gt; TIME(6, 0, 0), B:B &lt;= TIME(18, 0, 0)), "Day", "Night")</f>
        <v>Night</v>
      </c>
      <c r="Z862">
        <f>COUNTIFS(D:D, "Military - U.S. Army", C:C, "Fort Myer, Virginia")</f>
        <v>1</v>
      </c>
    </row>
    <row r="863" spans="1:26" x14ac:dyDescent="0.2">
      <c r="A863">
        <v>17265</v>
      </c>
      <c r="C863" t="s">
        <v>3747</v>
      </c>
      <c r="D863" t="s">
        <v>3748</v>
      </c>
      <c r="F863" t="s">
        <v>2722</v>
      </c>
      <c r="G863" t="s">
        <v>3749</v>
      </c>
      <c r="I863">
        <v>27</v>
      </c>
      <c r="J863">
        <v>27</v>
      </c>
      <c r="K863">
        <v>0</v>
      </c>
      <c r="L863" t="s">
        <v>3750</v>
      </c>
      <c r="M863">
        <f>SUM(B863,C863)</f>
        <v>0</v>
      </c>
      <c r="N863" t="str">
        <f t="shared" si="26"/>
        <v>No</v>
      </c>
      <c r="O863">
        <f>COUNTIF(C:C,"&lt;0")</f>
        <v>0</v>
      </c>
      <c r="P863" t="e">
        <f>SUMIF(#REF!,"&gt;"&amp;AVERAGE(#REF!))</f>
        <v>#REF!</v>
      </c>
      <c r="Q863">
        <f t="shared" si="27"/>
        <v>27.565026697177728</v>
      </c>
      <c r="R863" t="str">
        <f>CONCATENATE("ID-",A863,"-",E863)</f>
        <v>ID-17265-</v>
      </c>
      <c r="S863">
        <f>INDEX(B:B,MATCH(A863,A:A,0))</f>
        <v>0</v>
      </c>
      <c r="T863" t="str">
        <f>IF(OR(B863&gt;0,C863&gt;0),"Acceptable","Check")</f>
        <v>Acceptable</v>
      </c>
      <c r="U863">
        <f>COUNTIF(D:D, "Military - U.S. Army")</f>
        <v>23</v>
      </c>
      <c r="V863">
        <f>AVERAGEIF(C:C,"Fort Myer, Virginia", I:I)</f>
        <v>2</v>
      </c>
      <c r="W863">
        <v>1</v>
      </c>
      <c r="X863" t="str">
        <f>IFERROR(VLOOKUP("FlightNumber", A:D, 4, FALSE), "Flight Not Found")</f>
        <v>Flight Not Found</v>
      </c>
      <c r="Y863" t="str" cm="1">
        <f t="array" ref="Y863">IF(AND(B:B &gt; TIME(6, 0, 0), B:B &lt;= TIME(18, 0, 0)), "Day", "Night")</f>
        <v>Night</v>
      </c>
      <c r="Z863">
        <f>COUNTIFS(D:D, "Military - U.S. Army", C:C, "Fort Myer, Virginia")</f>
        <v>1</v>
      </c>
    </row>
    <row r="864" spans="1:26" x14ac:dyDescent="0.2">
      <c r="A864">
        <v>17270</v>
      </c>
      <c r="C864" t="s">
        <v>3751</v>
      </c>
      <c r="D864" t="s">
        <v>3406</v>
      </c>
      <c r="E864" t="s">
        <v>3752</v>
      </c>
      <c r="F864" t="s">
        <v>3408</v>
      </c>
      <c r="G864" t="s">
        <v>3753</v>
      </c>
      <c r="H864" t="s">
        <v>3754</v>
      </c>
      <c r="I864">
        <v>15</v>
      </c>
      <c r="J864">
        <v>6</v>
      </c>
      <c r="K864">
        <v>0</v>
      </c>
      <c r="L864" t="s">
        <v>3755</v>
      </c>
      <c r="M864">
        <f>SUM(B864,C864)</f>
        <v>0</v>
      </c>
      <c r="N864" t="str">
        <f t="shared" si="26"/>
        <v>No</v>
      </c>
      <c r="O864">
        <f>COUNTIF(C:C,"&lt;0")</f>
        <v>0</v>
      </c>
      <c r="P864" t="e">
        <f>SUMIF(#REF!,"&gt;"&amp;AVERAGE(#REF!))</f>
        <v>#REF!</v>
      </c>
      <c r="Q864">
        <f t="shared" si="27"/>
        <v>27.565026697177728</v>
      </c>
      <c r="R864" t="str">
        <f>CONCATENATE("ID-",A864,"-",E864)</f>
        <v>ID-17270-Lisbon - Dakar</v>
      </c>
      <c r="S864">
        <f>INDEX(B:B,MATCH(A864,A:A,0))</f>
        <v>0</v>
      </c>
      <c r="T864" t="str">
        <f>IF(OR(B864&gt;0,C864&gt;0),"Acceptable","Check")</f>
        <v>Acceptable</v>
      </c>
      <c r="U864">
        <f>COUNTIF(D:D, "Military - U.S. Army")</f>
        <v>23</v>
      </c>
      <c r="V864">
        <f>AVERAGEIF(C:C,"Fort Myer, Virginia", I:I)</f>
        <v>2</v>
      </c>
      <c r="W864">
        <v>1</v>
      </c>
      <c r="X864" t="str">
        <f>IFERROR(VLOOKUP("FlightNumber", A:D, 4, FALSE), "Flight Not Found")</f>
        <v>Flight Not Found</v>
      </c>
      <c r="Y864" t="str" cm="1">
        <f t="array" ref="Y864">IF(AND(B:B &gt; TIME(6, 0, 0), B:B &lt;= TIME(18, 0, 0)), "Day", "Night")</f>
        <v>Night</v>
      </c>
      <c r="Z864">
        <f>COUNTIFS(D:D, "Military - U.S. Army", C:C, "Fort Myer, Virginia")</f>
        <v>1</v>
      </c>
    </row>
    <row r="865" spans="1:26" x14ac:dyDescent="0.2">
      <c r="A865">
        <v>17279</v>
      </c>
      <c r="B865" t="s">
        <v>3756</v>
      </c>
      <c r="C865" t="s">
        <v>2649</v>
      </c>
      <c r="D865" t="s">
        <v>1432</v>
      </c>
      <c r="F865" t="s">
        <v>3757</v>
      </c>
      <c r="G865" t="s">
        <v>3758</v>
      </c>
      <c r="H865" t="s">
        <v>3759</v>
      </c>
      <c r="I865">
        <v>10</v>
      </c>
      <c r="J865">
        <v>10</v>
      </c>
      <c r="K865">
        <v>0</v>
      </c>
      <c r="L865" t="s">
        <v>3760</v>
      </c>
      <c r="M865">
        <f>SUM(B865,C865)</f>
        <v>0</v>
      </c>
      <c r="N865" t="str">
        <f t="shared" si="26"/>
        <v>No</v>
      </c>
      <c r="O865">
        <f>COUNTIF(C:C,"&lt;0")</f>
        <v>0</v>
      </c>
      <c r="P865" t="e">
        <f>SUMIF(#REF!,"&gt;"&amp;AVERAGE(#REF!))</f>
        <v>#REF!</v>
      </c>
      <c r="Q865">
        <f t="shared" si="27"/>
        <v>27.565026697177728</v>
      </c>
      <c r="R865" t="str">
        <f>CONCATENATE("ID-",A865,"-",E865)</f>
        <v>ID-17279-</v>
      </c>
      <c r="S865" t="str">
        <f>INDEX(B:B,MATCH(A865,A:A,0))</f>
        <v>10:40</v>
      </c>
      <c r="T865" t="str">
        <f>IF(OR(B865&gt;0,C865&gt;0),"Acceptable","Check")</f>
        <v>Acceptable</v>
      </c>
      <c r="U865">
        <f>COUNTIF(D:D, "Military - U.S. Army")</f>
        <v>23</v>
      </c>
      <c r="V865">
        <f>AVERAGEIF(C:C,"Fort Myer, Virginia", I:I)</f>
        <v>2</v>
      </c>
      <c r="W865">
        <v>2</v>
      </c>
      <c r="X865" t="str">
        <f>IFERROR(VLOOKUP("FlightNumber", A:D, 4, FALSE), "Flight Not Found")</f>
        <v>Flight Not Found</v>
      </c>
      <c r="Y865" t="str" cm="1">
        <f t="array" ref="Y865">IF(AND(B:B &gt; TIME(6, 0, 0), B:B &lt;= TIME(18, 0, 0)), "Day", "Night")</f>
        <v>Night</v>
      </c>
      <c r="Z865">
        <f>COUNTIFS(D:D, "Military - U.S. Army", C:C, "Fort Myer, Virginia")</f>
        <v>1</v>
      </c>
    </row>
    <row r="866" spans="1:26" x14ac:dyDescent="0.2">
      <c r="A866">
        <v>17953</v>
      </c>
      <c r="B866" t="s">
        <v>538</v>
      </c>
      <c r="C866" t="s">
        <v>3761</v>
      </c>
      <c r="D866" t="s">
        <v>3762</v>
      </c>
      <c r="E866" t="s">
        <v>3763</v>
      </c>
      <c r="F866" t="s">
        <v>2465</v>
      </c>
      <c r="I866">
        <v>26</v>
      </c>
      <c r="J866">
        <v>22</v>
      </c>
      <c r="K866">
        <v>0</v>
      </c>
      <c r="L866" t="s">
        <v>3764</v>
      </c>
      <c r="M866">
        <f>SUM(B866,C866)</f>
        <v>0</v>
      </c>
      <c r="N866" t="str">
        <f t="shared" si="26"/>
        <v>No</v>
      </c>
      <c r="O866">
        <f>COUNTIF(C:C,"&lt;0")</f>
        <v>0</v>
      </c>
      <c r="P866" t="e">
        <f>SUMIF(#REF!,"&gt;"&amp;AVERAGE(#REF!))</f>
        <v>#REF!</v>
      </c>
      <c r="Q866">
        <f t="shared" si="27"/>
        <v>27.565026697177728</v>
      </c>
      <c r="R866" t="str">
        <f>CONCATENATE("ID-",A866,"-",E866)</f>
        <v>ID-17953-Cuzco - Lima</v>
      </c>
      <c r="S866" t="str">
        <f>INDEX(B:B,MATCH(A866,A:A,0))</f>
        <v>08:00</v>
      </c>
      <c r="T866" t="str">
        <f>IF(OR(B866&gt;0,C866&gt;0),"Acceptable","Check")</f>
        <v>Acceptable</v>
      </c>
      <c r="U866">
        <f>COUNTIF(D:D, "Military - U.S. Army")</f>
        <v>23</v>
      </c>
      <c r="V866">
        <f>AVERAGEIF(C:C,"Fort Myer, Virginia", I:I)</f>
        <v>2</v>
      </c>
      <c r="W866">
        <v>2</v>
      </c>
      <c r="X866" t="str">
        <f>IFERROR(VLOOKUP("FlightNumber", A:D, 4, FALSE), "Flight Not Found")</f>
        <v>Flight Not Found</v>
      </c>
      <c r="Y866" t="str" cm="1">
        <f t="array" ref="Y866">IF(AND(B:B &gt; TIME(6, 0, 0), B:B &lt;= TIME(18, 0, 0)), "Day", "Night")</f>
        <v>Night</v>
      </c>
      <c r="Z866">
        <f>COUNTIFS(D:D, "Military - U.S. Army", C:C, "Fort Myer, Virginia")</f>
        <v>1</v>
      </c>
    </row>
    <row r="867" spans="1:26" x14ac:dyDescent="0.2">
      <c r="A867">
        <v>17285</v>
      </c>
      <c r="B867" t="s">
        <v>3765</v>
      </c>
      <c r="C867" t="s">
        <v>3766</v>
      </c>
      <c r="D867" t="s">
        <v>2051</v>
      </c>
      <c r="E867" t="s">
        <v>3767</v>
      </c>
      <c r="F867" t="s">
        <v>2912</v>
      </c>
      <c r="G867" t="s">
        <v>3768</v>
      </c>
      <c r="H867" t="s">
        <v>3769</v>
      </c>
      <c r="I867">
        <v>15</v>
      </c>
      <c r="J867">
        <v>15</v>
      </c>
      <c r="K867">
        <v>0</v>
      </c>
      <c r="L867" t="s">
        <v>3770</v>
      </c>
      <c r="M867">
        <f>SUM(B867,C867)</f>
        <v>0</v>
      </c>
      <c r="N867" t="str">
        <f t="shared" si="26"/>
        <v>No</v>
      </c>
      <c r="O867">
        <f>COUNTIF(C:C,"&lt;0")</f>
        <v>0</v>
      </c>
      <c r="P867" t="e">
        <f>SUMIF(#REF!,"&gt;"&amp;AVERAGE(#REF!))</f>
        <v>#REF!</v>
      </c>
      <c r="Q867">
        <f t="shared" si="27"/>
        <v>27.565026697177728</v>
      </c>
      <c r="R867" t="str">
        <f>CONCATENATE("ID-",A867,"-",E867)</f>
        <v>ID-17285-Lethbridge - Vancouver</v>
      </c>
      <c r="S867" t="str">
        <f>INDEX(B:B,MATCH(A867,A:A,0))</f>
        <v>23:13</v>
      </c>
      <c r="T867" t="str">
        <f>IF(OR(B867&gt;0,C867&gt;0),"Acceptable","Check")</f>
        <v>Acceptable</v>
      </c>
      <c r="U867">
        <f>COUNTIF(D:D, "Military - U.S. Army")</f>
        <v>23</v>
      </c>
      <c r="V867">
        <f>AVERAGEIF(C:C,"Fort Myer, Virginia", I:I)</f>
        <v>2</v>
      </c>
      <c r="W867">
        <v>1</v>
      </c>
      <c r="X867" t="str">
        <f>IFERROR(VLOOKUP("FlightNumber", A:D, 4, FALSE), "Flight Not Found")</f>
        <v>Flight Not Found</v>
      </c>
      <c r="Y867" t="str" cm="1">
        <f t="array" ref="Y867">IF(AND(B:B &gt; TIME(6, 0, 0), B:B &lt;= TIME(18, 0, 0)), "Day", "Night")</f>
        <v>Night</v>
      </c>
      <c r="Z867">
        <f>COUNTIFS(D:D, "Military - U.S. Army", C:C, "Fort Myer, Virginia")</f>
        <v>1</v>
      </c>
    </row>
    <row r="868" spans="1:26" x14ac:dyDescent="0.2">
      <c r="A868">
        <v>17298</v>
      </c>
      <c r="B868" t="s">
        <v>3771</v>
      </c>
      <c r="C868" t="s">
        <v>3772</v>
      </c>
      <c r="D868" t="s">
        <v>849</v>
      </c>
      <c r="E868" t="s">
        <v>994</v>
      </c>
      <c r="F868" t="s">
        <v>3329</v>
      </c>
      <c r="G868" t="s">
        <v>3773</v>
      </c>
      <c r="H868" t="s">
        <v>3774</v>
      </c>
      <c r="I868">
        <v>4</v>
      </c>
      <c r="J868">
        <v>4</v>
      </c>
      <c r="K868">
        <v>0</v>
      </c>
      <c r="L868" t="s">
        <v>3775</v>
      </c>
      <c r="M868">
        <f>SUM(B868,C868)</f>
        <v>0</v>
      </c>
      <c r="N868" t="str">
        <f t="shared" si="26"/>
        <v>No</v>
      </c>
      <c r="O868">
        <f>COUNTIF(C:C,"&lt;0")</f>
        <v>0</v>
      </c>
      <c r="P868" t="e">
        <f>SUMIF(#REF!,"&gt;"&amp;AVERAGE(#REF!))</f>
        <v>#REF!</v>
      </c>
      <c r="Q868">
        <f t="shared" si="27"/>
        <v>27.565026697177728</v>
      </c>
      <c r="R868" t="str">
        <f>CONCATENATE("ID-",A868,"-",E868)</f>
        <v>ID-17298-Training</v>
      </c>
      <c r="S868" t="str">
        <f>INDEX(B:B,MATCH(A868,A:A,0))</f>
        <v>09:39</v>
      </c>
      <c r="T868" t="str">
        <f>IF(OR(B868&gt;0,C868&gt;0),"Acceptable","Check")</f>
        <v>Acceptable</v>
      </c>
      <c r="U868">
        <f>COUNTIF(D:D, "Military - U.S. Army")</f>
        <v>23</v>
      </c>
      <c r="V868">
        <f>AVERAGEIF(C:C,"Fort Myer, Virginia", I:I)</f>
        <v>2</v>
      </c>
      <c r="W868">
        <v>1</v>
      </c>
      <c r="X868" t="str">
        <f>IFERROR(VLOOKUP("FlightNumber", A:D, 4, FALSE), "Flight Not Found")</f>
        <v>Flight Not Found</v>
      </c>
      <c r="Y868" t="str" cm="1">
        <f t="array" ref="Y868">IF(AND(B:B &gt; TIME(6, 0, 0), B:B &lt;= TIME(18, 0, 0)), "Day", "Night")</f>
        <v>Night</v>
      </c>
      <c r="Z868">
        <f>COUNTIFS(D:D, "Military - U.S. Army", C:C, "Fort Myer, Virginia")</f>
        <v>1</v>
      </c>
    </row>
    <row r="869" spans="1:26" x14ac:dyDescent="0.2">
      <c r="A869">
        <v>17316</v>
      </c>
      <c r="C869" t="s">
        <v>3776</v>
      </c>
      <c r="D869" t="s">
        <v>3777</v>
      </c>
      <c r="E869" t="s">
        <v>3778</v>
      </c>
      <c r="F869" t="s">
        <v>1809</v>
      </c>
      <c r="G869" t="s">
        <v>3779</v>
      </c>
      <c r="H869" t="s">
        <v>3780</v>
      </c>
      <c r="I869">
        <v>25</v>
      </c>
      <c r="J869">
        <v>25</v>
      </c>
      <c r="K869">
        <v>0</v>
      </c>
      <c r="L869" t="s">
        <v>3781</v>
      </c>
      <c r="M869">
        <f>SUM(B869,C869)</f>
        <v>0</v>
      </c>
      <c r="N869" t="str">
        <f t="shared" si="26"/>
        <v>No</v>
      </c>
      <c r="O869">
        <f>COUNTIF(C:C,"&lt;0")</f>
        <v>0</v>
      </c>
      <c r="P869" t="e">
        <f>SUMIF(#REF!,"&gt;"&amp;AVERAGE(#REF!))</f>
        <v>#REF!</v>
      </c>
      <c r="Q869">
        <f t="shared" si="27"/>
        <v>27.565026697177728</v>
      </c>
      <c r="R869" t="str">
        <f>CONCATENATE("ID-",A869,"-",E869)</f>
        <v>ID-17316-Reykjavík - Akureyri</v>
      </c>
      <c r="S869">
        <f>INDEX(B:B,MATCH(A869,A:A,0))</f>
        <v>0</v>
      </c>
      <c r="T869" t="str">
        <f>IF(OR(B869&gt;0,C869&gt;0),"Acceptable","Check")</f>
        <v>Acceptable</v>
      </c>
      <c r="U869">
        <f>COUNTIF(D:D, "Military - U.S. Army")</f>
        <v>23</v>
      </c>
      <c r="V869">
        <f>AVERAGEIF(C:C,"Fort Myer, Virginia", I:I)</f>
        <v>2</v>
      </c>
      <c r="W869">
        <v>1</v>
      </c>
      <c r="X869" t="str">
        <f>IFERROR(VLOOKUP("FlightNumber", A:D, 4, FALSE), "Flight Not Found")</f>
        <v>Flight Not Found</v>
      </c>
      <c r="Y869" t="str" cm="1">
        <f t="array" ref="Y869">IF(AND(B:B &gt; TIME(6, 0, 0), B:B &lt;= TIME(18, 0, 0)), "Day", "Night")</f>
        <v>Night</v>
      </c>
      <c r="Z869">
        <f>COUNTIFS(D:D, "Military - U.S. Army", C:C, "Fort Myer, Virginia")</f>
        <v>1</v>
      </c>
    </row>
    <row r="870" spans="1:26" x14ac:dyDescent="0.2">
      <c r="A870">
        <v>17316</v>
      </c>
      <c r="B870" t="s">
        <v>3782</v>
      </c>
      <c r="C870" t="s">
        <v>3783</v>
      </c>
      <c r="D870" t="s">
        <v>2438</v>
      </c>
      <c r="F870" t="s">
        <v>3308</v>
      </c>
      <c r="G870" t="s">
        <v>3784</v>
      </c>
      <c r="H870" t="s">
        <v>3785</v>
      </c>
      <c r="I870">
        <v>40</v>
      </c>
      <c r="J870">
        <v>40</v>
      </c>
      <c r="K870">
        <v>0</v>
      </c>
      <c r="L870" t="s">
        <v>3786</v>
      </c>
      <c r="M870">
        <f>SUM(B870,C870)</f>
        <v>0</v>
      </c>
      <c r="N870" t="str">
        <f t="shared" si="26"/>
        <v>No</v>
      </c>
      <c r="O870">
        <f>COUNTIF(C:C,"&lt;0")</f>
        <v>0</v>
      </c>
      <c r="P870" t="e">
        <f>SUMIF(#REF!,"&gt;"&amp;AVERAGE(#REF!))</f>
        <v>#REF!</v>
      </c>
      <c r="Q870">
        <f t="shared" si="27"/>
        <v>27.565026697177728</v>
      </c>
      <c r="R870" t="str">
        <f>CONCATENATE("ID-",A870,"-",E870)</f>
        <v>ID-17316-</v>
      </c>
      <c r="S870">
        <f>INDEX(B:B,MATCH(A870,A:A,0))</f>
        <v>0</v>
      </c>
      <c r="T870" t="str">
        <f>IF(OR(B870&gt;0,C870&gt;0),"Acceptable","Check")</f>
        <v>Acceptable</v>
      </c>
      <c r="U870">
        <f>COUNTIF(D:D, "Military - U.S. Army")</f>
        <v>23</v>
      </c>
      <c r="V870">
        <f>AVERAGEIF(C:C,"Fort Myer, Virginia", I:I)</f>
        <v>2</v>
      </c>
      <c r="W870">
        <v>1</v>
      </c>
      <c r="X870" t="str">
        <f>IFERROR(VLOOKUP("FlightNumber", A:D, 4, FALSE), "Flight Not Found")</f>
        <v>Flight Not Found</v>
      </c>
      <c r="Y870" t="str" cm="1">
        <f t="array" ref="Y870">IF(AND(B:B &gt; TIME(6, 0, 0), B:B &lt;= TIME(18, 0, 0)), "Day", "Night")</f>
        <v>Night</v>
      </c>
      <c r="Z870">
        <f>COUNTIFS(D:D, "Military - U.S. Army", C:C, "Fort Myer, Virginia")</f>
        <v>1</v>
      </c>
    </row>
    <row r="871" spans="1:26" x14ac:dyDescent="0.2">
      <c r="A871">
        <v>17316</v>
      </c>
      <c r="B871" t="s">
        <v>2475</v>
      </c>
      <c r="C871" t="s">
        <v>3787</v>
      </c>
      <c r="D871" t="s">
        <v>1144</v>
      </c>
      <c r="E871" t="s">
        <v>3788</v>
      </c>
      <c r="F871" t="s">
        <v>3789</v>
      </c>
      <c r="G871" t="s">
        <v>3790</v>
      </c>
      <c r="H871" t="s">
        <v>3791</v>
      </c>
      <c r="I871">
        <v>48</v>
      </c>
      <c r="J871">
        <v>43</v>
      </c>
      <c r="K871">
        <v>0</v>
      </c>
      <c r="L871" t="s">
        <v>3792</v>
      </c>
      <c r="M871">
        <f>SUM(B871,C871)</f>
        <v>0</v>
      </c>
      <c r="N871" t="str">
        <f t="shared" si="26"/>
        <v>No</v>
      </c>
      <c r="O871">
        <f>COUNTIF(C:C,"&lt;0")</f>
        <v>0</v>
      </c>
      <c r="P871" t="e">
        <f>SUMIF(#REF!,"&gt;"&amp;AVERAGE(#REF!))</f>
        <v>#REF!</v>
      </c>
      <c r="Q871">
        <f t="shared" si="27"/>
        <v>27.565026697177728</v>
      </c>
      <c r="R871" t="str">
        <f>CONCATENATE("ID-",A871,"-",E871)</f>
        <v>ID-17316-New York City - Cleveland</v>
      </c>
      <c r="S871">
        <f>INDEX(B:B,MATCH(A871,A:A,0))</f>
        <v>0</v>
      </c>
      <c r="T871" t="str">
        <f>IF(OR(B871&gt;0,C871&gt;0),"Acceptable","Check")</f>
        <v>Acceptable</v>
      </c>
      <c r="U871">
        <f>COUNTIF(D:D, "Military - U.S. Army")</f>
        <v>23</v>
      </c>
      <c r="V871">
        <f>AVERAGEIF(C:C,"Fort Myer, Virginia", I:I)</f>
        <v>2</v>
      </c>
      <c r="W871">
        <v>1</v>
      </c>
      <c r="X871" t="str">
        <f>IFERROR(VLOOKUP("FlightNumber", A:D, 4, FALSE), "Flight Not Found")</f>
        <v>Flight Not Found</v>
      </c>
      <c r="Y871" t="str" cm="1">
        <f t="array" ref="Y871">IF(AND(B:B &gt; TIME(6, 0, 0), B:B &lt;= TIME(18, 0, 0)), "Day", "Night")</f>
        <v>Night</v>
      </c>
      <c r="Z871">
        <f>COUNTIFS(D:D, "Military - U.S. Army", C:C, "Fort Myer, Virginia")</f>
        <v>1</v>
      </c>
    </row>
    <row r="872" spans="1:26" x14ac:dyDescent="0.2">
      <c r="A872">
        <v>17317</v>
      </c>
      <c r="B872" t="s">
        <v>3793</v>
      </c>
      <c r="C872" t="s">
        <v>3794</v>
      </c>
      <c r="D872" t="s">
        <v>1681</v>
      </c>
      <c r="E872" t="s">
        <v>3795</v>
      </c>
      <c r="F872" t="s">
        <v>3689</v>
      </c>
      <c r="G872" t="s">
        <v>3796</v>
      </c>
      <c r="H872" t="s">
        <v>3797</v>
      </c>
      <c r="I872">
        <v>53</v>
      </c>
      <c r="J872">
        <v>53</v>
      </c>
      <c r="K872">
        <v>0</v>
      </c>
      <c r="L872" t="s">
        <v>3798</v>
      </c>
      <c r="M872">
        <f>SUM(B872,C872)</f>
        <v>0</v>
      </c>
      <c r="N872" t="str">
        <f t="shared" si="26"/>
        <v>No</v>
      </c>
      <c r="O872">
        <f>COUNTIF(C:C,"&lt;0")</f>
        <v>0</v>
      </c>
      <c r="P872" t="e">
        <f>SUMIF(#REF!,"&gt;"&amp;AVERAGE(#REF!))</f>
        <v>#REF!</v>
      </c>
      <c r="Q872">
        <f t="shared" si="27"/>
        <v>27.565026697177728</v>
      </c>
      <c r="R872" t="str">
        <f>CONCATENATE("ID-",A872,"-",E872)</f>
        <v>ID-17317-Newark - Baltimore - Miami</v>
      </c>
      <c r="S872" t="str">
        <f>INDEX(B:B,MATCH(A872,A:A,0))</f>
        <v>17:41</v>
      </c>
      <c r="T872" t="str">
        <f>IF(OR(B872&gt;0,C872&gt;0),"Acceptable","Check")</f>
        <v>Acceptable</v>
      </c>
      <c r="U872">
        <f>COUNTIF(D:D, "Military - U.S. Army")</f>
        <v>23</v>
      </c>
      <c r="V872">
        <f>AVERAGEIF(C:C,"Fort Myer, Virginia", I:I)</f>
        <v>2</v>
      </c>
      <c r="W872">
        <v>1</v>
      </c>
      <c r="X872" t="str">
        <f>IFERROR(VLOOKUP("FlightNumber", A:D, 4, FALSE), "Flight Not Found")</f>
        <v>Flight Not Found</v>
      </c>
      <c r="Y872" t="str" cm="1">
        <f t="array" ref="Y872">IF(AND(B:B &gt; TIME(6, 0, 0), B:B &lt;= TIME(18, 0, 0)), "Day", "Night")</f>
        <v>Night</v>
      </c>
      <c r="Z872">
        <f>COUNTIFS(D:D, "Military - U.S. Army", C:C, "Fort Myer, Virginia")</f>
        <v>1</v>
      </c>
    </row>
    <row r="873" spans="1:26" x14ac:dyDescent="0.2">
      <c r="A873">
        <v>17322</v>
      </c>
      <c r="B873" t="s">
        <v>1451</v>
      </c>
      <c r="C873" t="s">
        <v>3799</v>
      </c>
      <c r="D873" t="s">
        <v>1150</v>
      </c>
      <c r="E873" t="s">
        <v>3800</v>
      </c>
      <c r="F873" t="s">
        <v>3801</v>
      </c>
      <c r="G873" t="s">
        <v>3802</v>
      </c>
      <c r="H873" t="s">
        <v>3803</v>
      </c>
      <c r="I873">
        <v>2</v>
      </c>
      <c r="J873">
        <v>2</v>
      </c>
      <c r="K873">
        <v>0</v>
      </c>
      <c r="L873" t="s">
        <v>3804</v>
      </c>
      <c r="M873">
        <f>SUM(B873,C873)</f>
        <v>0</v>
      </c>
      <c r="N873" t="str">
        <f t="shared" si="26"/>
        <v>No</v>
      </c>
      <c r="O873">
        <f>COUNTIF(C:C,"&lt;0")</f>
        <v>0</v>
      </c>
      <c r="P873" t="e">
        <f>SUMIF(#REF!,"&gt;"&amp;AVERAGE(#REF!))</f>
        <v>#REF!</v>
      </c>
      <c r="Q873">
        <f t="shared" si="27"/>
        <v>27.565026697177728</v>
      </c>
      <c r="R873" t="str">
        <f>CONCATENATE("ID-",A873,"-",E873)</f>
        <v>ID-17322-Marseille - Lyon</v>
      </c>
      <c r="S873" t="str">
        <f>INDEX(B:B,MATCH(A873,A:A,0))</f>
        <v>23:00</v>
      </c>
      <c r="T873" t="str">
        <f>IF(OR(B873&gt;0,C873&gt;0),"Acceptable","Check")</f>
        <v>Acceptable</v>
      </c>
      <c r="U873">
        <f>COUNTIF(D:D, "Military - U.S. Army")</f>
        <v>23</v>
      </c>
      <c r="V873">
        <f>AVERAGEIF(C:C,"Fort Myer, Virginia", I:I)</f>
        <v>2</v>
      </c>
      <c r="W873">
        <v>2</v>
      </c>
      <c r="X873" t="str">
        <f>IFERROR(VLOOKUP("FlightNumber", A:D, 4, FALSE), "Flight Not Found")</f>
        <v>Flight Not Found</v>
      </c>
      <c r="Y873" t="str" cm="1">
        <f t="array" ref="Y873">IF(AND(B:B &gt; TIME(6, 0, 0), B:B &lt;= TIME(18, 0, 0)), "Day", "Night")</f>
        <v>Night</v>
      </c>
      <c r="Z873">
        <f>COUNTIFS(D:D, "Military - U.S. Army", C:C, "Fort Myer, Virginia")</f>
        <v>1</v>
      </c>
    </row>
    <row r="874" spans="1:26" x14ac:dyDescent="0.2">
      <c r="A874">
        <v>17329</v>
      </c>
      <c r="C874" t="s">
        <v>3805</v>
      </c>
      <c r="D874" t="s">
        <v>3806</v>
      </c>
      <c r="E874" t="s">
        <v>3807</v>
      </c>
      <c r="F874" t="s">
        <v>2979</v>
      </c>
      <c r="G874" t="s">
        <v>3808</v>
      </c>
      <c r="I874">
        <v>18</v>
      </c>
      <c r="J874">
        <v>5</v>
      </c>
      <c r="K874">
        <v>0</v>
      </c>
      <c r="L874" t="s">
        <v>3809</v>
      </c>
      <c r="M874">
        <f>SUM(B874,C874)</f>
        <v>0</v>
      </c>
      <c r="N874" t="str">
        <f t="shared" si="26"/>
        <v>No</v>
      </c>
      <c r="O874">
        <f>COUNTIF(C:C,"&lt;0")</f>
        <v>0</v>
      </c>
      <c r="P874" t="e">
        <f>SUMIF(#REF!,"&gt;"&amp;AVERAGE(#REF!))</f>
        <v>#REF!</v>
      </c>
      <c r="Q874">
        <f t="shared" si="27"/>
        <v>27.565026697177728</v>
      </c>
      <c r="R874" t="str">
        <f>CONCATENATE("ID-",A874,"-",E874)</f>
        <v>ID-17329-Buenos Aires - Natal</v>
      </c>
      <c r="S874">
        <f>INDEX(B:B,MATCH(A874,A:A,0))</f>
        <v>0</v>
      </c>
      <c r="T874" t="str">
        <f>IF(OR(B874&gt;0,C874&gt;0),"Acceptable","Check")</f>
        <v>Acceptable</v>
      </c>
      <c r="U874">
        <f>COUNTIF(D:D, "Military - U.S. Army")</f>
        <v>23</v>
      </c>
      <c r="V874">
        <f>AVERAGEIF(C:C,"Fort Myer, Virginia", I:I)</f>
        <v>2</v>
      </c>
      <c r="W874">
        <v>1</v>
      </c>
      <c r="X874" t="str">
        <f>IFERROR(VLOOKUP("FlightNumber", A:D, 4, FALSE), "Flight Not Found")</f>
        <v>Flight Not Found</v>
      </c>
      <c r="Y874" t="str" cm="1">
        <f t="array" ref="Y874">IF(AND(B:B &gt; TIME(6, 0, 0), B:B &lt;= TIME(18, 0, 0)), "Day", "Night")</f>
        <v>Night</v>
      </c>
      <c r="Z874">
        <f>COUNTIFS(D:D, "Military - U.S. Army", C:C, "Fort Myer, Virginia")</f>
        <v>1</v>
      </c>
    </row>
    <row r="875" spans="1:26" x14ac:dyDescent="0.2">
      <c r="A875">
        <v>17331</v>
      </c>
      <c r="B875" t="s">
        <v>3810</v>
      </c>
      <c r="C875" t="s">
        <v>3811</v>
      </c>
      <c r="D875" t="s">
        <v>2244</v>
      </c>
      <c r="E875" t="s">
        <v>3813</v>
      </c>
      <c r="F875" t="s">
        <v>3814</v>
      </c>
      <c r="G875" t="s">
        <v>3815</v>
      </c>
      <c r="H875" t="s">
        <v>3816</v>
      </c>
      <c r="I875">
        <v>50</v>
      </c>
      <c r="J875">
        <v>50</v>
      </c>
      <c r="K875">
        <v>0</v>
      </c>
      <c r="L875" t="s">
        <v>3817</v>
      </c>
      <c r="M875">
        <f>SUM(B875,C875)</f>
        <v>0</v>
      </c>
      <c r="N875" t="str">
        <f t="shared" si="26"/>
        <v>No</v>
      </c>
      <c r="O875">
        <f>COUNTIF(C:C,"&lt;0")</f>
        <v>0</v>
      </c>
      <c r="P875" t="e">
        <f>SUMIF(#REF!,"&gt;"&amp;AVERAGE(#REF!))</f>
        <v>#REF!</v>
      </c>
      <c r="Q875">
        <f t="shared" si="27"/>
        <v>27.565026697177728</v>
      </c>
      <c r="R875" t="str">
        <f>CONCATENATE("ID-",A875,"-",E875)</f>
        <v>ID-17331-Pittsburgh - Washington D.C.</v>
      </c>
      <c r="S875" t="str">
        <f>INDEX(B:B,MATCH(A875,A:A,0))</f>
        <v>18:16</v>
      </c>
      <c r="T875" t="str">
        <f>IF(OR(B875&gt;0,C875&gt;0),"Acceptable","Check")</f>
        <v>Acceptable</v>
      </c>
      <c r="U875">
        <f>COUNTIF(D:D, "Military - U.S. Army")</f>
        <v>23</v>
      </c>
      <c r="V875">
        <f>AVERAGEIF(C:C,"Fort Myer, Virginia", I:I)</f>
        <v>2</v>
      </c>
      <c r="W875">
        <v>1</v>
      </c>
      <c r="X875" t="str">
        <f>IFERROR(VLOOKUP("FlightNumber", A:D, 4, FALSE), "Flight Not Found")</f>
        <v>Flight Not Found</v>
      </c>
      <c r="Y875" t="str" cm="1">
        <f t="array" ref="Y875">IF(AND(B:B &gt; TIME(6, 0, 0), B:B &lt;= TIME(18, 0, 0)), "Day", "Night")</f>
        <v>Night</v>
      </c>
      <c r="Z875">
        <f>COUNTIFS(D:D, "Military - U.S. Army", C:C, "Fort Myer, Virginia")</f>
        <v>1</v>
      </c>
    </row>
    <row r="876" spans="1:26" x14ac:dyDescent="0.2">
      <c r="A876">
        <v>17337</v>
      </c>
      <c r="B876" t="s">
        <v>3818</v>
      </c>
      <c r="C876" t="s">
        <v>3819</v>
      </c>
      <c r="D876" t="s">
        <v>1856</v>
      </c>
      <c r="E876" t="s">
        <v>3821</v>
      </c>
      <c r="F876" t="s">
        <v>3822</v>
      </c>
      <c r="G876" t="s">
        <v>3823</v>
      </c>
      <c r="H876" t="s">
        <v>3824</v>
      </c>
      <c r="I876">
        <v>36</v>
      </c>
      <c r="J876">
        <v>14</v>
      </c>
      <c r="K876">
        <v>0</v>
      </c>
      <c r="L876" t="s">
        <v>3825</v>
      </c>
      <c r="M876">
        <f>SUM(B876,C876)</f>
        <v>0</v>
      </c>
      <c r="N876" t="str">
        <f t="shared" si="26"/>
        <v>No</v>
      </c>
      <c r="O876">
        <f>COUNTIF(C:C,"&lt;0")</f>
        <v>0</v>
      </c>
      <c r="P876" t="e">
        <f>SUMIF(#REF!,"&gt;"&amp;AVERAGE(#REF!))</f>
        <v>#REF!</v>
      </c>
      <c r="Q876">
        <f t="shared" si="27"/>
        <v>27.565026697177728</v>
      </c>
      <c r="R876" t="str">
        <f>CONCATENATE("ID-",A876,"-",E876)</f>
        <v>ID-17337-Karachi - Istanbul</v>
      </c>
      <c r="S876" t="str">
        <f>INDEX(B:B,MATCH(A876,A:A,0))</f>
        <v>23:40</v>
      </c>
      <c r="T876" t="str">
        <f>IF(OR(B876&gt;0,C876&gt;0),"Acceptable","Check")</f>
        <v>Acceptable</v>
      </c>
      <c r="U876">
        <f>COUNTIF(D:D, "Military - U.S. Army")</f>
        <v>23</v>
      </c>
      <c r="V876">
        <f>AVERAGEIF(C:C,"Fort Myer, Virginia", I:I)</f>
        <v>2</v>
      </c>
      <c r="W876">
        <v>2</v>
      </c>
      <c r="X876" t="str">
        <f>IFERROR(VLOOKUP("FlightNumber", A:D, 4, FALSE), "Flight Not Found")</f>
        <v>Flight Not Found</v>
      </c>
      <c r="Y876" t="str" cm="1">
        <f t="array" ref="Y876">IF(AND(B:B &gt; TIME(6, 0, 0), B:B &lt;= TIME(18, 0, 0)), "Day", "Night")</f>
        <v>Night</v>
      </c>
      <c r="Z876">
        <f>COUNTIFS(D:D, "Military - U.S. Army", C:C, "Fort Myer, Virginia")</f>
        <v>1</v>
      </c>
    </row>
    <row r="877" spans="1:26" x14ac:dyDescent="0.2">
      <c r="A877">
        <v>17349</v>
      </c>
      <c r="C877" t="s">
        <v>3826</v>
      </c>
      <c r="D877" t="s">
        <v>1150</v>
      </c>
      <c r="E877" t="s">
        <v>3827</v>
      </c>
      <c r="F877" t="s">
        <v>1339</v>
      </c>
      <c r="G877" t="s">
        <v>3828</v>
      </c>
      <c r="H877" t="s">
        <v>3829</v>
      </c>
      <c r="I877">
        <v>13</v>
      </c>
      <c r="J877">
        <v>13</v>
      </c>
      <c r="K877">
        <v>0</v>
      </c>
      <c r="L877" t="s">
        <v>341</v>
      </c>
      <c r="M877">
        <f>SUM(B877,C877)</f>
        <v>0</v>
      </c>
      <c r="N877" t="str">
        <f t="shared" si="26"/>
        <v>No</v>
      </c>
      <c r="O877">
        <f>COUNTIF(C:C,"&lt;0")</f>
        <v>0</v>
      </c>
      <c r="P877" t="e">
        <f>SUMIF(#REF!,"&gt;"&amp;AVERAGE(#REF!))</f>
        <v>#REF!</v>
      </c>
      <c r="Q877">
        <f t="shared" si="27"/>
        <v>27.565026697177728</v>
      </c>
      <c r="R877" t="str">
        <f>CONCATENATE("ID-",A877,"-",E877)</f>
        <v>ID-17349-Yaounde - Douala</v>
      </c>
      <c r="S877">
        <f>INDEX(B:B,MATCH(A877,A:A,0))</f>
        <v>0</v>
      </c>
      <c r="T877" t="str">
        <f>IF(OR(B877&gt;0,C877&gt;0),"Acceptable","Check")</f>
        <v>Acceptable</v>
      </c>
      <c r="U877">
        <f>COUNTIF(D:D, "Military - U.S. Army")</f>
        <v>23</v>
      </c>
      <c r="V877">
        <f>AVERAGEIF(C:C,"Fort Myer, Virginia", I:I)</f>
        <v>2</v>
      </c>
      <c r="W877">
        <v>1</v>
      </c>
      <c r="X877" t="str">
        <f>IFERROR(VLOOKUP("FlightNumber", A:D, 4, FALSE), "Flight Not Found")</f>
        <v>Flight Not Found</v>
      </c>
      <c r="Y877" t="str" cm="1">
        <f t="array" ref="Y877">IF(AND(B:B &gt; TIME(6, 0, 0), B:B &lt;= TIME(18, 0, 0)), "Day", "Night")</f>
        <v>Night</v>
      </c>
      <c r="Z877">
        <f>COUNTIFS(D:D, "Military - U.S. Army", C:C, "Fort Myer, Virginia")</f>
        <v>1</v>
      </c>
    </row>
    <row r="878" spans="1:26" x14ac:dyDescent="0.2">
      <c r="A878">
        <v>17361</v>
      </c>
      <c r="B878" t="s">
        <v>3830</v>
      </c>
      <c r="C878" t="s">
        <v>3831</v>
      </c>
      <c r="D878" t="s">
        <v>3832</v>
      </c>
      <c r="E878" t="s">
        <v>3833</v>
      </c>
      <c r="F878" t="s">
        <v>1809</v>
      </c>
      <c r="G878" t="s">
        <v>3834</v>
      </c>
      <c r="H878" t="s">
        <v>3835</v>
      </c>
      <c r="I878">
        <v>36</v>
      </c>
      <c r="J878">
        <v>14</v>
      </c>
      <c r="K878">
        <v>0</v>
      </c>
      <c r="L878" t="s">
        <v>3836</v>
      </c>
      <c r="M878">
        <f>SUM(B878,C878)</f>
        <v>0</v>
      </c>
      <c r="N878" t="str">
        <f t="shared" si="26"/>
        <v>No</v>
      </c>
      <c r="O878">
        <f>COUNTIF(C:C,"&lt;0")</f>
        <v>0</v>
      </c>
      <c r="P878" t="e">
        <f>SUMIF(#REF!,"&gt;"&amp;AVERAGE(#REF!))</f>
        <v>#REF!</v>
      </c>
      <c r="Q878">
        <f t="shared" si="27"/>
        <v>27.565026697177728</v>
      </c>
      <c r="R878" t="str">
        <f>CONCATENATE("ID-",A878,"-",E878)</f>
        <v>ID-17361-Newark - Miami</v>
      </c>
      <c r="S878" t="str">
        <f>INDEX(B:B,MATCH(A878,A:A,0))</f>
        <v>04:30</v>
      </c>
      <c r="T878" t="str">
        <f>IF(OR(B878&gt;0,C878&gt;0),"Acceptable","Check")</f>
        <v>Acceptable</v>
      </c>
      <c r="U878">
        <f>COUNTIF(D:D, "Military - U.S. Army")</f>
        <v>23</v>
      </c>
      <c r="V878">
        <f>AVERAGEIF(C:C,"Fort Myer, Virginia", I:I)</f>
        <v>2</v>
      </c>
      <c r="W878">
        <v>1</v>
      </c>
      <c r="X878" t="str">
        <f>IFERROR(VLOOKUP("FlightNumber", A:D, 4, FALSE), "Flight Not Found")</f>
        <v>Flight Not Found</v>
      </c>
      <c r="Y878" t="str" cm="1">
        <f t="array" ref="Y878">IF(AND(B:B &gt; TIME(6, 0, 0), B:B &lt;= TIME(18, 0, 0)), "Day", "Night")</f>
        <v>Night</v>
      </c>
      <c r="Z878">
        <f>COUNTIFS(D:D, "Military - U.S. Army", C:C, "Fort Myer, Virginia")</f>
        <v>1</v>
      </c>
    </row>
    <row r="879" spans="1:26" x14ac:dyDescent="0.2">
      <c r="A879">
        <v>17363</v>
      </c>
      <c r="C879" t="s">
        <v>3837</v>
      </c>
      <c r="D879" t="s">
        <v>3838</v>
      </c>
      <c r="E879" t="s">
        <v>3839</v>
      </c>
      <c r="F879" t="s">
        <v>3317</v>
      </c>
      <c r="G879" t="s">
        <v>3840</v>
      </c>
      <c r="H879" t="s">
        <v>3841</v>
      </c>
      <c r="I879">
        <v>19</v>
      </c>
      <c r="J879">
        <v>1</v>
      </c>
      <c r="K879">
        <v>0</v>
      </c>
      <c r="L879" t="s">
        <v>3842</v>
      </c>
      <c r="M879">
        <f>SUM(B879,C879)</f>
        <v>0</v>
      </c>
      <c r="N879" t="str">
        <f t="shared" si="26"/>
        <v>No</v>
      </c>
      <c r="O879">
        <f>COUNTIF(C:C,"&lt;0")</f>
        <v>0</v>
      </c>
      <c r="P879" t="e">
        <f>SUMIF(#REF!,"&gt;"&amp;AVERAGE(#REF!))</f>
        <v>#REF!</v>
      </c>
      <c r="Q879">
        <f t="shared" si="27"/>
        <v>27.565026697177728</v>
      </c>
      <c r="R879" t="str">
        <f>CONCATENATE("ID-",A879,"-",E879)</f>
        <v>ID-17363-Paris - Vichy</v>
      </c>
      <c r="S879">
        <f>INDEX(B:B,MATCH(A879,A:A,0))</f>
        <v>0</v>
      </c>
      <c r="T879" t="str">
        <f>IF(OR(B879&gt;0,C879&gt;0),"Acceptable","Check")</f>
        <v>Acceptable</v>
      </c>
      <c r="U879">
        <f>COUNTIF(D:D, "Military - U.S. Army")</f>
        <v>23</v>
      </c>
      <c r="V879">
        <f>AVERAGEIF(C:C,"Fort Myer, Virginia", I:I)</f>
        <v>2</v>
      </c>
      <c r="W879">
        <v>2</v>
      </c>
      <c r="X879" t="str">
        <f>IFERROR(VLOOKUP("FlightNumber", A:D, 4, FALSE), "Flight Not Found")</f>
        <v>Flight Not Found</v>
      </c>
      <c r="Y879" t="str" cm="1">
        <f t="array" ref="Y879">IF(AND(B:B &gt; TIME(6, 0, 0), B:B &lt;= TIME(18, 0, 0)), "Day", "Night")</f>
        <v>Night</v>
      </c>
      <c r="Z879">
        <f>COUNTIFS(D:D, "Military - U.S. Army", C:C, "Fort Myer, Virginia")</f>
        <v>1</v>
      </c>
    </row>
    <row r="880" spans="1:26" x14ac:dyDescent="0.2">
      <c r="A880">
        <v>17364</v>
      </c>
      <c r="C880" t="s">
        <v>3843</v>
      </c>
      <c r="D880" t="s">
        <v>2212</v>
      </c>
      <c r="E880" t="s">
        <v>3844</v>
      </c>
      <c r="F880" t="s">
        <v>3845</v>
      </c>
      <c r="G880" t="s">
        <v>3846</v>
      </c>
      <c r="H880" t="s">
        <v>3847</v>
      </c>
      <c r="I880">
        <v>6</v>
      </c>
      <c r="J880">
        <v>6</v>
      </c>
      <c r="K880">
        <v>0</v>
      </c>
      <c r="L880" t="s">
        <v>3848</v>
      </c>
      <c r="M880">
        <f>SUM(B880,C880)</f>
        <v>0</v>
      </c>
      <c r="N880" t="str">
        <f t="shared" si="26"/>
        <v>No</v>
      </c>
      <c r="O880">
        <f>COUNTIF(C:C,"&lt;0")</f>
        <v>0</v>
      </c>
      <c r="P880" t="e">
        <f>SUMIF(#REF!,"&gt;"&amp;AVERAGE(#REF!))</f>
        <v>#REF!</v>
      </c>
      <c r="Q880">
        <f t="shared" si="27"/>
        <v>27.565026697177728</v>
      </c>
      <c r="R880" t="str">
        <f>CONCATENATE("ID-",A880,"-",E880)</f>
        <v>ID-17364-Cairo - Basrah</v>
      </c>
      <c r="S880">
        <f>INDEX(B:B,MATCH(A880,A:A,0))</f>
        <v>0</v>
      </c>
      <c r="T880" t="str">
        <f>IF(OR(B880&gt;0,C880&gt;0),"Acceptable","Check")</f>
        <v>Acceptable</v>
      </c>
      <c r="U880">
        <f>COUNTIF(D:D, "Military - U.S. Army")</f>
        <v>23</v>
      </c>
      <c r="V880">
        <f>AVERAGEIF(C:C,"Fort Myer, Virginia", I:I)</f>
        <v>2</v>
      </c>
      <c r="W880">
        <v>1</v>
      </c>
      <c r="X880" t="str">
        <f>IFERROR(VLOOKUP("FlightNumber", A:D, 4, FALSE), "Flight Not Found")</f>
        <v>Flight Not Found</v>
      </c>
      <c r="Y880" t="str" cm="1">
        <f t="array" ref="Y880">IF(AND(B:B &gt; TIME(6, 0, 0), B:B &lt;= TIME(18, 0, 0)), "Day", "Night")</f>
        <v>Night</v>
      </c>
      <c r="Z880">
        <f>COUNTIFS(D:D, "Military - U.S. Army", C:C, "Fort Myer, Virginia")</f>
        <v>1</v>
      </c>
    </row>
    <row r="881" spans="1:26" x14ac:dyDescent="0.2">
      <c r="A881">
        <v>17373</v>
      </c>
      <c r="C881" t="s">
        <v>3849</v>
      </c>
      <c r="D881" t="s">
        <v>3806</v>
      </c>
      <c r="E881" t="s">
        <v>30</v>
      </c>
      <c r="F881" t="s">
        <v>3408</v>
      </c>
      <c r="G881" t="s">
        <v>3850</v>
      </c>
      <c r="H881" t="s">
        <v>2118</v>
      </c>
      <c r="I881">
        <v>6</v>
      </c>
      <c r="J881">
        <v>2</v>
      </c>
      <c r="K881">
        <v>2</v>
      </c>
      <c r="L881" t="s">
        <v>3851</v>
      </c>
      <c r="M881">
        <f>SUM(B881,C881)</f>
        <v>0</v>
      </c>
      <c r="N881" t="str">
        <f t="shared" si="26"/>
        <v>No</v>
      </c>
      <c r="O881">
        <f>COUNTIF(C:C,"&lt;0")</f>
        <v>0</v>
      </c>
      <c r="P881" t="e">
        <f>SUMIF(#REF!,"&gt;"&amp;AVERAGE(#REF!))</f>
        <v>#REF!</v>
      </c>
      <c r="Q881">
        <f t="shared" si="27"/>
        <v>27.565026697177728</v>
      </c>
      <c r="R881" t="str">
        <f>CONCATENATE("ID-",A881,"-",E881)</f>
        <v>ID-17373-Test flight</v>
      </c>
      <c r="S881">
        <f>INDEX(B:B,MATCH(A881,A:A,0))</f>
        <v>0</v>
      </c>
      <c r="T881" t="str">
        <f>IF(OR(B881&gt;0,C881&gt;0),"Acceptable","Check")</f>
        <v>Acceptable</v>
      </c>
      <c r="U881">
        <f>COUNTIF(D:D, "Military - U.S. Army")</f>
        <v>23</v>
      </c>
      <c r="V881">
        <f>AVERAGEIF(C:C,"Fort Myer, Virginia", I:I)</f>
        <v>2</v>
      </c>
      <c r="W881">
        <v>1</v>
      </c>
      <c r="X881" t="str">
        <f>IFERROR(VLOOKUP("FlightNumber", A:D, 4, FALSE), "Flight Not Found")</f>
        <v>Flight Not Found</v>
      </c>
      <c r="Y881" t="str" cm="1">
        <f t="array" ref="Y881">IF(AND(B:B &gt; TIME(6, 0, 0), B:B &lt;= TIME(18, 0, 0)), "Day", "Night")</f>
        <v>Night</v>
      </c>
      <c r="Z881">
        <f>COUNTIFS(D:D, "Military - U.S. Army", C:C, "Fort Myer, Virginia")</f>
        <v>1</v>
      </c>
    </row>
    <row r="882" spans="1:26" x14ac:dyDescent="0.2">
      <c r="A882">
        <v>17379</v>
      </c>
      <c r="C882" t="s">
        <v>3852</v>
      </c>
      <c r="D882" t="s">
        <v>3193</v>
      </c>
      <c r="E882" t="s">
        <v>3853</v>
      </c>
      <c r="F882" t="s">
        <v>2465</v>
      </c>
      <c r="I882">
        <v>26</v>
      </c>
      <c r="J882">
        <v>26</v>
      </c>
      <c r="K882">
        <v>0</v>
      </c>
      <c r="L882" t="s">
        <v>3721</v>
      </c>
      <c r="M882">
        <f>SUM(B882,C882)</f>
        <v>0</v>
      </c>
      <c r="N882" t="str">
        <f t="shared" si="26"/>
        <v>No</v>
      </c>
      <c r="O882">
        <f>COUNTIF(C:C,"&lt;0")</f>
        <v>0</v>
      </c>
      <c r="P882" t="e">
        <f>SUMIF(#REF!,"&gt;"&amp;AVERAGE(#REF!))</f>
        <v>#REF!</v>
      </c>
      <c r="Q882">
        <f t="shared" si="27"/>
        <v>27.565026697177728</v>
      </c>
      <c r="R882" t="str">
        <f>CONCATENATE("ID-",A882,"-",E882)</f>
        <v>ID-17379-Tihua - Lanzhou</v>
      </c>
      <c r="S882">
        <f>INDEX(B:B,MATCH(A882,A:A,0))</f>
        <v>0</v>
      </c>
      <c r="T882" t="str">
        <f>IF(OR(B882&gt;0,C882&gt;0),"Acceptable","Check")</f>
        <v>Acceptable</v>
      </c>
      <c r="U882">
        <f>COUNTIF(D:D, "Military - U.S. Army")</f>
        <v>23</v>
      </c>
      <c r="V882">
        <f>AVERAGEIF(C:C,"Fort Myer, Virginia", I:I)</f>
        <v>2</v>
      </c>
      <c r="W882">
        <v>1</v>
      </c>
      <c r="X882" t="str">
        <f>IFERROR(VLOOKUP("FlightNumber", A:D, 4, FALSE), "Flight Not Found")</f>
        <v>Flight Not Found</v>
      </c>
      <c r="Y882" t="str" cm="1">
        <f t="array" ref="Y882">IF(AND(B:B &gt; TIME(6, 0, 0), B:B &lt;= TIME(18, 0, 0)), "Day", "Night")</f>
        <v>Night</v>
      </c>
      <c r="Z882">
        <f>COUNTIFS(D:D, "Military - U.S. Army", C:C, "Fort Myer, Virginia")</f>
        <v>1</v>
      </c>
    </row>
    <row r="883" spans="1:26" x14ac:dyDescent="0.2">
      <c r="A883">
        <v>17381</v>
      </c>
      <c r="B883" t="s">
        <v>190</v>
      </c>
      <c r="C883" t="s">
        <v>3854</v>
      </c>
      <c r="D883" t="s">
        <v>3406</v>
      </c>
      <c r="E883" t="s">
        <v>1241</v>
      </c>
      <c r="F883" t="s">
        <v>3855</v>
      </c>
      <c r="G883" t="s">
        <v>3856</v>
      </c>
      <c r="H883" t="s">
        <v>3857</v>
      </c>
      <c r="I883">
        <v>11</v>
      </c>
      <c r="J883">
        <v>11</v>
      </c>
      <c r="K883">
        <v>0</v>
      </c>
      <c r="L883" t="s">
        <v>3858</v>
      </c>
      <c r="M883">
        <f>SUM(B883,C883)</f>
        <v>0</v>
      </c>
      <c r="N883" t="str">
        <f t="shared" si="26"/>
        <v>No</v>
      </c>
      <c r="O883">
        <f>COUNTIF(C:C,"&lt;0")</f>
        <v>0</v>
      </c>
      <c r="P883" t="e">
        <f>SUMIF(#REF!,"&gt;"&amp;AVERAGE(#REF!))</f>
        <v>#REF!</v>
      </c>
      <c r="Q883">
        <f t="shared" si="27"/>
        <v>27.565026697177728</v>
      </c>
      <c r="R883" t="str">
        <f>CONCATENATE("ID-",A883,"-",E883)</f>
        <v>ID-17381-Buenos Aires - Santiago</v>
      </c>
      <c r="S883" t="str">
        <f>INDEX(B:B,MATCH(A883,A:A,0))</f>
        <v>17:40</v>
      </c>
      <c r="T883" t="str">
        <f>IF(OR(B883&gt;0,C883&gt;0),"Acceptable","Check")</f>
        <v>Acceptable</v>
      </c>
      <c r="U883">
        <f>COUNTIF(D:D, "Military - U.S. Army")</f>
        <v>23</v>
      </c>
      <c r="V883">
        <f>AVERAGEIF(C:C,"Fort Myer, Virginia", I:I)</f>
        <v>2</v>
      </c>
      <c r="W883">
        <v>9</v>
      </c>
      <c r="X883" t="str">
        <f>IFERROR(VLOOKUP("FlightNumber", A:D, 4, FALSE), "Flight Not Found")</f>
        <v>Flight Not Found</v>
      </c>
      <c r="Y883" t="str" cm="1">
        <f t="array" ref="Y883">IF(AND(B:B &gt; TIME(6, 0, 0), B:B &lt;= TIME(18, 0, 0)), "Day", "Night")</f>
        <v>Night</v>
      </c>
      <c r="Z883">
        <f>COUNTIFS(D:D, "Military - U.S. Army", C:C, "Fort Myer, Virginia")</f>
        <v>1</v>
      </c>
    </row>
    <row r="884" spans="1:26" x14ac:dyDescent="0.2">
      <c r="A884">
        <v>17385</v>
      </c>
      <c r="C884" t="s">
        <v>3530</v>
      </c>
      <c r="D884" t="s">
        <v>29</v>
      </c>
      <c r="E884" t="s">
        <v>3859</v>
      </c>
      <c r="F884" t="s">
        <v>3860</v>
      </c>
      <c r="G884" t="s">
        <v>3861</v>
      </c>
      <c r="I884">
        <v>20</v>
      </c>
      <c r="J884">
        <v>20</v>
      </c>
      <c r="K884">
        <v>0</v>
      </c>
      <c r="L884" t="s">
        <v>3862</v>
      </c>
      <c r="M884">
        <f>SUM(B884,C884)</f>
        <v>0</v>
      </c>
      <c r="N884" t="str">
        <f t="shared" si="26"/>
        <v>No</v>
      </c>
      <c r="O884">
        <f>COUNTIF(C:C,"&lt;0")</f>
        <v>0</v>
      </c>
      <c r="P884" t="e">
        <f>SUMIF(#REF!,"&gt;"&amp;AVERAGE(#REF!))</f>
        <v>#REF!</v>
      </c>
      <c r="Q884">
        <f t="shared" si="27"/>
        <v>27.565026697177728</v>
      </c>
      <c r="R884" t="str">
        <f>CONCATENATE("ID-",A884,"-",E884)</f>
        <v>ID-17385-Kodiak - Dutch Harbor</v>
      </c>
      <c r="S884">
        <f>INDEX(B:B,MATCH(A884,A:A,0))</f>
        <v>0</v>
      </c>
      <c r="T884" t="str">
        <f>IF(OR(B884&gt;0,C884&gt;0),"Acceptable","Check")</f>
        <v>Acceptable</v>
      </c>
      <c r="U884">
        <f>COUNTIF(D:D, "Military - U.S. Army")</f>
        <v>23</v>
      </c>
      <c r="V884">
        <f>AVERAGEIF(C:C,"Fort Myer, Virginia", I:I)</f>
        <v>2</v>
      </c>
      <c r="W884">
        <v>1</v>
      </c>
      <c r="X884" t="str">
        <f>IFERROR(VLOOKUP("FlightNumber", A:D, 4, FALSE), "Flight Not Found")</f>
        <v>Flight Not Found</v>
      </c>
      <c r="Y884" t="str" cm="1">
        <f t="array" ref="Y884">IF(AND(B:B &gt; TIME(6, 0, 0), B:B &lt;= TIME(18, 0, 0)), "Day", "Night")</f>
        <v>Night</v>
      </c>
      <c r="Z884">
        <f>COUNTIFS(D:D, "Military - U.S. Army", C:C, "Fort Myer, Virginia")</f>
        <v>1</v>
      </c>
    </row>
    <row r="885" spans="1:26" x14ac:dyDescent="0.2">
      <c r="A885">
        <v>17387</v>
      </c>
      <c r="B885" t="s">
        <v>3863</v>
      </c>
      <c r="C885" t="s">
        <v>356</v>
      </c>
      <c r="D885" t="s">
        <v>1326</v>
      </c>
      <c r="E885" t="s">
        <v>3864</v>
      </c>
      <c r="F885" t="s">
        <v>3676</v>
      </c>
      <c r="G885" t="s">
        <v>3865</v>
      </c>
      <c r="H885" t="s">
        <v>3866</v>
      </c>
      <c r="I885">
        <v>5</v>
      </c>
      <c r="J885">
        <v>3</v>
      </c>
      <c r="K885">
        <v>0</v>
      </c>
      <c r="L885" t="s">
        <v>3867</v>
      </c>
      <c r="M885">
        <f>SUM(B885,C885)</f>
        <v>0</v>
      </c>
      <c r="N885" t="str">
        <f t="shared" si="26"/>
        <v>No</v>
      </c>
      <c r="O885">
        <f>COUNTIF(C:C,"&lt;0")</f>
        <v>0</v>
      </c>
      <c r="P885" t="e">
        <f>SUMIF(#REF!,"&gt;"&amp;AVERAGE(#REF!))</f>
        <v>#REF!</v>
      </c>
      <c r="Q885">
        <f t="shared" si="27"/>
        <v>27.565026697177728</v>
      </c>
      <c r="R885" t="str">
        <f>CONCATENATE("ID-",A885,"-",E885)</f>
        <v>ID-17387-New York - Buffalo</v>
      </c>
      <c r="S885" t="str">
        <f>INDEX(B:B,MATCH(A885,A:A,0))</f>
        <v>18:49</v>
      </c>
      <c r="T885" t="str">
        <f>IF(OR(B885&gt;0,C885&gt;0),"Acceptable","Check")</f>
        <v>Acceptable</v>
      </c>
      <c r="U885">
        <f>COUNTIF(D:D, "Military - U.S. Army")</f>
        <v>23</v>
      </c>
      <c r="V885">
        <f>AVERAGEIF(C:C,"Fort Myer, Virginia", I:I)</f>
        <v>2</v>
      </c>
      <c r="W885">
        <v>6</v>
      </c>
      <c r="X885" t="str">
        <f>IFERROR(VLOOKUP("FlightNumber", A:D, 4, FALSE), "Flight Not Found")</f>
        <v>Flight Not Found</v>
      </c>
      <c r="Y885" t="str" cm="1">
        <f t="array" ref="Y885">IF(AND(B:B &gt; TIME(6, 0, 0), B:B &lt;= TIME(18, 0, 0)), "Day", "Night")</f>
        <v>Night</v>
      </c>
      <c r="Z885">
        <f>COUNTIFS(D:D, "Military - U.S. Army", C:C, "Fort Myer, Virginia")</f>
        <v>1</v>
      </c>
    </row>
    <row r="886" spans="1:26" x14ac:dyDescent="0.2">
      <c r="A886">
        <v>17388</v>
      </c>
      <c r="C886" t="s">
        <v>1584</v>
      </c>
      <c r="D886" t="s">
        <v>2644</v>
      </c>
      <c r="E886" t="s">
        <v>3868</v>
      </c>
      <c r="F886" t="s">
        <v>3869</v>
      </c>
      <c r="G886" t="s">
        <v>3870</v>
      </c>
      <c r="H886" t="s">
        <v>3871</v>
      </c>
      <c r="I886">
        <v>5</v>
      </c>
      <c r="J886">
        <v>1</v>
      </c>
      <c r="K886">
        <v>0</v>
      </c>
      <c r="L886" t="s">
        <v>3872</v>
      </c>
      <c r="M886">
        <f>SUM(B886,C886)</f>
        <v>0</v>
      </c>
      <c r="N886" t="str">
        <f t="shared" si="26"/>
        <v>No</v>
      </c>
      <c r="O886">
        <f>COUNTIF(C:C,"&lt;0")</f>
        <v>0</v>
      </c>
      <c r="P886" t="e">
        <f>SUMIF(#REF!,"&gt;"&amp;AVERAGE(#REF!))</f>
        <v>#REF!</v>
      </c>
      <c r="Q886">
        <f t="shared" si="27"/>
        <v>27.565026697177728</v>
      </c>
      <c r="R886" t="str">
        <f>CONCATENATE("ID-",A886,"-",E886)</f>
        <v>ID-17388-Amsterdam - Malmo</v>
      </c>
      <c r="S886">
        <f>INDEX(B:B,MATCH(A886,A:A,0))</f>
        <v>0</v>
      </c>
      <c r="T886" t="str">
        <f>IF(OR(B886&gt;0,C886&gt;0),"Acceptable","Check")</f>
        <v>Acceptable</v>
      </c>
      <c r="U886">
        <f>COUNTIF(D:D, "Military - U.S. Army")</f>
        <v>23</v>
      </c>
      <c r="V886">
        <f>AVERAGEIF(C:C,"Fort Myer, Virginia", I:I)</f>
        <v>2</v>
      </c>
      <c r="W886">
        <v>1</v>
      </c>
      <c r="X886" t="str">
        <f>IFERROR(VLOOKUP("FlightNumber", A:D, 4, FALSE), "Flight Not Found")</f>
        <v>Flight Not Found</v>
      </c>
      <c r="Y886" t="str" cm="1">
        <f t="array" ref="Y886">IF(AND(B:B &gt; TIME(6, 0, 0), B:B &lt;= TIME(18, 0, 0)), "Day", "Night")</f>
        <v>Night</v>
      </c>
      <c r="Z886">
        <f>COUNTIFS(D:D, "Military - U.S. Army", C:C, "Fort Myer, Virginia")</f>
        <v>1</v>
      </c>
    </row>
    <row r="887" spans="1:26" x14ac:dyDescent="0.2">
      <c r="A887">
        <v>17392</v>
      </c>
      <c r="C887" t="s">
        <v>255</v>
      </c>
      <c r="D887" t="s">
        <v>3873</v>
      </c>
      <c r="E887" t="s">
        <v>3874</v>
      </c>
      <c r="F887" t="s">
        <v>3548</v>
      </c>
      <c r="G887" t="s">
        <v>3875</v>
      </c>
      <c r="H887" t="s">
        <v>3876</v>
      </c>
      <c r="I887">
        <v>3</v>
      </c>
      <c r="J887">
        <v>3</v>
      </c>
      <c r="K887">
        <v>0</v>
      </c>
      <c r="M887">
        <f>SUM(B887,C887)</f>
        <v>0</v>
      </c>
      <c r="N887" t="str">
        <f t="shared" si="26"/>
        <v>No</v>
      </c>
      <c r="O887">
        <f>COUNTIF(C:C,"&lt;0")</f>
        <v>0</v>
      </c>
      <c r="P887" t="e">
        <f>SUMIF(#REF!,"&gt;"&amp;AVERAGE(#REF!))</f>
        <v>#REF!</v>
      </c>
      <c r="Q887">
        <f t="shared" si="27"/>
        <v>27.565026697177728</v>
      </c>
      <c r="R887" t="str">
        <f>CONCATENATE("ID-",A887,"-",E887)</f>
        <v>ID-17392-Constanta - Bucharest</v>
      </c>
      <c r="S887">
        <f>INDEX(B:B,MATCH(A887,A:A,0))</f>
        <v>0</v>
      </c>
      <c r="T887" t="str">
        <f>IF(OR(B887&gt;0,C887&gt;0),"Acceptable","Check")</f>
        <v>Acceptable</v>
      </c>
      <c r="U887">
        <f>COUNTIF(D:D, "Military - U.S. Army")</f>
        <v>23</v>
      </c>
      <c r="V887">
        <f>AVERAGEIF(C:C,"Fort Myer, Virginia", I:I)</f>
        <v>2</v>
      </c>
      <c r="W887">
        <v>10</v>
      </c>
      <c r="X887" t="str">
        <f>IFERROR(VLOOKUP("FlightNumber", A:D, 4, FALSE), "Flight Not Found")</f>
        <v>Flight Not Found</v>
      </c>
      <c r="Y887" t="str" cm="1">
        <f t="array" ref="Y887">IF(AND(B:B &gt; TIME(6, 0, 0), B:B &lt;= TIME(18, 0, 0)), "Day", "Night")</f>
        <v>Night</v>
      </c>
      <c r="Z887">
        <f>COUNTIFS(D:D, "Military - U.S. Army", C:C, "Fort Myer, Virginia")</f>
        <v>1</v>
      </c>
    </row>
    <row r="888" spans="1:26" x14ac:dyDescent="0.2">
      <c r="A888">
        <v>17400</v>
      </c>
      <c r="B888" t="s">
        <v>3877</v>
      </c>
      <c r="C888" t="s">
        <v>3878</v>
      </c>
      <c r="D888" t="s">
        <v>3695</v>
      </c>
      <c r="F888" t="s">
        <v>3697</v>
      </c>
      <c r="G888" t="s">
        <v>3879</v>
      </c>
      <c r="H888" t="s">
        <v>3880</v>
      </c>
      <c r="I888">
        <v>3</v>
      </c>
      <c r="J888">
        <v>3</v>
      </c>
      <c r="K888">
        <v>0</v>
      </c>
      <c r="L888" t="s">
        <v>3881</v>
      </c>
      <c r="M888">
        <f>SUM(B888,C888)</f>
        <v>0</v>
      </c>
      <c r="N888" t="str">
        <f t="shared" si="26"/>
        <v>No</v>
      </c>
      <c r="O888">
        <f>COUNTIF(C:C,"&lt;0")</f>
        <v>0</v>
      </c>
      <c r="P888" t="e">
        <f>SUMIF(#REF!,"&gt;"&amp;AVERAGE(#REF!))</f>
        <v>#REF!</v>
      </c>
      <c r="Q888">
        <f t="shared" si="27"/>
        <v>27.565026697177728</v>
      </c>
      <c r="R888" t="str">
        <f>CONCATENATE("ID-",A888,"-",E888)</f>
        <v>ID-17400-</v>
      </c>
      <c r="S888" t="str">
        <f>INDEX(B:B,MATCH(A888,A:A,0))</f>
        <v>06:11</v>
      </c>
      <c r="T888" t="str">
        <f>IF(OR(B888&gt;0,C888&gt;0),"Acceptable","Check")</f>
        <v>Acceptable</v>
      </c>
      <c r="U888">
        <f>COUNTIF(D:D, "Military - U.S. Army")</f>
        <v>23</v>
      </c>
      <c r="V888">
        <f>AVERAGEIF(C:C,"Fort Myer, Virginia", I:I)</f>
        <v>2</v>
      </c>
      <c r="W888">
        <v>1</v>
      </c>
      <c r="X888" t="str">
        <f>IFERROR(VLOOKUP("FlightNumber", A:D, 4, FALSE), "Flight Not Found")</f>
        <v>Flight Not Found</v>
      </c>
      <c r="Y888" t="str" cm="1">
        <f t="array" ref="Y888">IF(AND(B:B &gt; TIME(6, 0, 0), B:B &lt;= TIME(18, 0, 0)), "Day", "Night")</f>
        <v>Night</v>
      </c>
      <c r="Z888">
        <f>COUNTIFS(D:D, "Military - U.S. Army", C:C, "Fort Myer, Virginia")</f>
        <v>1</v>
      </c>
    </row>
    <row r="889" spans="1:26" x14ac:dyDescent="0.2">
      <c r="A889">
        <v>17402</v>
      </c>
      <c r="C889" t="s">
        <v>3882</v>
      </c>
      <c r="D889" t="s">
        <v>2212</v>
      </c>
      <c r="E889" t="s">
        <v>3883</v>
      </c>
      <c r="F889" t="s">
        <v>3884</v>
      </c>
      <c r="G889" t="s">
        <v>3885</v>
      </c>
      <c r="H889" t="s">
        <v>3886</v>
      </c>
      <c r="I889">
        <v>26</v>
      </c>
      <c r="J889">
        <v>10</v>
      </c>
      <c r="K889">
        <v>0</v>
      </c>
      <c r="L889" t="s">
        <v>3887</v>
      </c>
      <c r="M889">
        <f>SUM(B889,C889)</f>
        <v>0</v>
      </c>
      <c r="N889" t="str">
        <f t="shared" si="26"/>
        <v>No</v>
      </c>
      <c r="O889">
        <f>COUNTIF(C:C,"&lt;0")</f>
        <v>0</v>
      </c>
      <c r="P889" t="e">
        <f>SUMIF(#REF!,"&gt;"&amp;AVERAGE(#REF!))</f>
        <v>#REF!</v>
      </c>
      <c r="Q889">
        <f t="shared" si="27"/>
        <v>27.565026697177728</v>
      </c>
      <c r="R889" t="str">
        <f>CONCATENATE("ID-",A889,"-",E889)</f>
        <v>ID-17402-Karachi - Bahrain</v>
      </c>
      <c r="S889">
        <f>INDEX(B:B,MATCH(A889,A:A,0))</f>
        <v>0</v>
      </c>
      <c r="T889" t="str">
        <f>IF(OR(B889&gt;0,C889&gt;0),"Acceptable","Check")</f>
        <v>Acceptable</v>
      </c>
      <c r="U889">
        <f>COUNTIF(D:D, "Military - U.S. Army")</f>
        <v>23</v>
      </c>
      <c r="V889">
        <f>AVERAGEIF(C:C,"Fort Myer, Virginia", I:I)</f>
        <v>2</v>
      </c>
      <c r="W889">
        <v>7</v>
      </c>
      <c r="X889" t="str">
        <f>IFERROR(VLOOKUP("FlightNumber", A:D, 4, FALSE), "Flight Not Found")</f>
        <v>Flight Not Found</v>
      </c>
      <c r="Y889" t="str" cm="1">
        <f t="array" ref="Y889">IF(AND(B:B &gt; TIME(6, 0, 0), B:B &lt;= TIME(18, 0, 0)), "Day", "Night")</f>
        <v>Night</v>
      </c>
      <c r="Z889">
        <f>COUNTIFS(D:D, "Military - U.S. Army", C:C, "Fort Myer, Virginia")</f>
        <v>1</v>
      </c>
    </row>
    <row r="890" spans="1:26" x14ac:dyDescent="0.2">
      <c r="A890">
        <v>17407</v>
      </c>
      <c r="C890" t="s">
        <v>3888</v>
      </c>
      <c r="D890" t="s">
        <v>3889</v>
      </c>
      <c r="E890" t="s">
        <v>3890</v>
      </c>
      <c r="F890" t="s">
        <v>3891</v>
      </c>
      <c r="G890" t="s">
        <v>3892</v>
      </c>
      <c r="H890" t="s">
        <v>3893</v>
      </c>
      <c r="I890">
        <v>35</v>
      </c>
      <c r="J890">
        <v>35</v>
      </c>
      <c r="K890">
        <v>0</v>
      </c>
      <c r="L890" t="s">
        <v>3894</v>
      </c>
      <c r="M890">
        <f>SUM(B890,C890)</f>
        <v>0</v>
      </c>
      <c r="N890" t="str">
        <f t="shared" si="26"/>
        <v>No</v>
      </c>
      <c r="O890">
        <f>COUNTIF(C:C,"&lt;0")</f>
        <v>0</v>
      </c>
      <c r="P890" t="e">
        <f>SUMIF(#REF!,"&gt;"&amp;AVERAGE(#REF!))</f>
        <v>#REF!</v>
      </c>
      <c r="Q890">
        <f t="shared" si="27"/>
        <v>27.565026697177728</v>
      </c>
      <c r="R890" t="str">
        <f>CONCATENATE("ID-",A890,"-",E890)</f>
        <v>ID-17407-Tromso - Oslo</v>
      </c>
      <c r="S890">
        <f>INDEX(B:B,MATCH(A890,A:A,0))</f>
        <v>0</v>
      </c>
      <c r="T890" t="str">
        <f>IF(OR(B890&gt;0,C890&gt;0),"Acceptable","Check")</f>
        <v>Acceptable</v>
      </c>
      <c r="U890">
        <f>COUNTIF(D:D, "Military - U.S. Army")</f>
        <v>23</v>
      </c>
      <c r="V890">
        <f>AVERAGEIF(C:C,"Fort Myer, Virginia", I:I)</f>
        <v>2</v>
      </c>
      <c r="W890">
        <v>1</v>
      </c>
      <c r="X890" t="str">
        <f>IFERROR(VLOOKUP("FlightNumber", A:D, 4, FALSE), "Flight Not Found")</f>
        <v>Flight Not Found</v>
      </c>
      <c r="Y890" t="str" cm="1">
        <f t="array" ref="Y890">IF(AND(B:B &gt; TIME(6, 0, 0), B:B &lt;= TIME(18, 0, 0)), "Day", "Night")</f>
        <v>Night</v>
      </c>
      <c r="Z890">
        <f>COUNTIFS(D:D, "Military - U.S. Army", C:C, "Fort Myer, Virginia")</f>
        <v>1</v>
      </c>
    </row>
    <row r="891" spans="1:26" x14ac:dyDescent="0.2">
      <c r="A891">
        <v>17448</v>
      </c>
      <c r="B891" t="s">
        <v>3895</v>
      </c>
      <c r="C891" t="s">
        <v>3896</v>
      </c>
      <c r="D891" t="s">
        <v>1326</v>
      </c>
      <c r="E891" t="s">
        <v>3897</v>
      </c>
      <c r="F891" t="s">
        <v>3475</v>
      </c>
      <c r="G891" t="s">
        <v>3898</v>
      </c>
      <c r="H891" t="s">
        <v>3899</v>
      </c>
      <c r="I891">
        <v>54</v>
      </c>
      <c r="J891">
        <v>0</v>
      </c>
      <c r="K891">
        <v>0</v>
      </c>
      <c r="L891" t="s">
        <v>3900</v>
      </c>
      <c r="M891">
        <f>SUM(B891,C891)</f>
        <v>0</v>
      </c>
      <c r="N891" t="str">
        <f t="shared" si="26"/>
        <v>No</v>
      </c>
      <c r="O891">
        <f>COUNTIF(C:C,"&lt;0")</f>
        <v>0</v>
      </c>
      <c r="P891" t="e">
        <f>SUMIF(#REF!,"&gt;"&amp;AVERAGE(#REF!))</f>
        <v>#REF!</v>
      </c>
      <c r="Q891">
        <f t="shared" si="27"/>
        <v>27.565026697177728</v>
      </c>
      <c r="R891" t="str">
        <f>CONCATENATE("ID-",A891,"-",E891)</f>
        <v>ID-17448-New York City - Dallas - Los Angeles</v>
      </c>
      <c r="S891" t="str">
        <f>INDEX(B:B,MATCH(A891,A:A,0))</f>
        <v>07:55</v>
      </c>
      <c r="T891" t="str">
        <f>IF(OR(B891&gt;0,C891&gt;0),"Acceptable","Check")</f>
        <v>Acceptable</v>
      </c>
      <c r="U891">
        <f>COUNTIF(D:D, "Military - U.S. Army")</f>
        <v>23</v>
      </c>
      <c r="V891">
        <f>AVERAGEIF(C:C,"Fort Myer, Virginia", I:I)</f>
        <v>2</v>
      </c>
      <c r="W891">
        <v>1</v>
      </c>
      <c r="X891" t="str">
        <f>IFERROR(VLOOKUP("FlightNumber", A:D, 4, FALSE), "Flight Not Found")</f>
        <v>Flight Not Found</v>
      </c>
      <c r="Y891" t="str" cm="1">
        <f t="array" ref="Y891">IF(AND(B:B &gt; TIME(6, 0, 0), B:B &lt;= TIME(18, 0, 0)), "Day", "Night")</f>
        <v>Night</v>
      </c>
      <c r="Z891">
        <f>COUNTIFS(D:D, "Military - U.S. Army", C:C, "Fort Myer, Virginia")</f>
        <v>1</v>
      </c>
    </row>
    <row r="892" spans="1:26" x14ac:dyDescent="0.2">
      <c r="A892">
        <v>17456</v>
      </c>
      <c r="C892" t="s">
        <v>3901</v>
      </c>
      <c r="D892" t="s">
        <v>3902</v>
      </c>
      <c r="E892" t="s">
        <v>3903</v>
      </c>
      <c r="F892" t="s">
        <v>1809</v>
      </c>
      <c r="I892">
        <v>3</v>
      </c>
      <c r="J892">
        <v>3</v>
      </c>
      <c r="K892">
        <v>0</v>
      </c>
      <c r="L892" t="s">
        <v>3904</v>
      </c>
      <c r="M892">
        <f>SUM(B892,C892)</f>
        <v>0</v>
      </c>
      <c r="N892" t="str">
        <f t="shared" si="26"/>
        <v>No</v>
      </c>
      <c r="O892">
        <f>COUNTIF(C:C,"&lt;0")</f>
        <v>0</v>
      </c>
      <c r="P892" t="e">
        <f>SUMIF(#REF!,"&gt;"&amp;AVERAGE(#REF!))</f>
        <v>#REF!</v>
      </c>
      <c r="Q892">
        <f t="shared" si="27"/>
        <v>27.565026697177728</v>
      </c>
      <c r="R892" t="str">
        <f>CONCATENATE("ID-",A892,"-",E892)</f>
        <v>ID-17456-Charlotte, NC - Gainsville, GA</v>
      </c>
      <c r="S892">
        <f>INDEX(B:B,MATCH(A892,A:A,0))</f>
        <v>0</v>
      </c>
      <c r="T892" t="str">
        <f>IF(OR(B892&gt;0,C892&gt;0),"Acceptable","Check")</f>
        <v>Acceptable</v>
      </c>
      <c r="U892">
        <f>COUNTIF(D:D, "Military - U.S. Army")</f>
        <v>23</v>
      </c>
      <c r="V892">
        <f>AVERAGEIF(C:C,"Fort Myer, Virginia", I:I)</f>
        <v>2</v>
      </c>
      <c r="W892">
        <v>1</v>
      </c>
      <c r="X892" t="str">
        <f>IFERROR(VLOOKUP("FlightNumber", A:D, 4, FALSE), "Flight Not Found")</f>
        <v>Flight Not Found</v>
      </c>
      <c r="Y892" t="str" cm="1">
        <f t="array" ref="Y892">IF(AND(B:B &gt; TIME(6, 0, 0), B:B &lt;= TIME(18, 0, 0)), "Day", "Night")</f>
        <v>Night</v>
      </c>
      <c r="Z892">
        <f>COUNTIFS(D:D, "Military - U.S. Army", C:C, "Fort Myer, Virginia")</f>
        <v>1</v>
      </c>
    </row>
    <row r="893" spans="1:26" x14ac:dyDescent="0.2">
      <c r="A893">
        <v>17456</v>
      </c>
      <c r="C893" t="s">
        <v>3905</v>
      </c>
      <c r="D893" t="s">
        <v>3906</v>
      </c>
      <c r="E893" t="s">
        <v>3907</v>
      </c>
      <c r="F893" t="s">
        <v>3908</v>
      </c>
      <c r="G893" t="s">
        <v>3909</v>
      </c>
      <c r="H893" t="s">
        <v>3910</v>
      </c>
      <c r="I893">
        <v>43</v>
      </c>
      <c r="J893">
        <v>41</v>
      </c>
      <c r="K893">
        <v>0</v>
      </c>
      <c r="L893" t="s">
        <v>3911</v>
      </c>
      <c r="M893">
        <f>SUM(B893,C893)</f>
        <v>0</v>
      </c>
      <c r="N893" t="str">
        <f t="shared" si="26"/>
        <v>No</v>
      </c>
      <c r="O893">
        <f>COUNTIF(C:C,"&lt;0")</f>
        <v>0</v>
      </c>
      <c r="P893" t="e">
        <f>SUMIF(#REF!,"&gt;"&amp;AVERAGE(#REF!))</f>
        <v>#REF!</v>
      </c>
      <c r="Q893">
        <f t="shared" si="27"/>
        <v>27.565026697177728</v>
      </c>
      <c r="R893" t="str">
        <f>CONCATENATE("ID-",A893,"-",E893)</f>
        <v>ID-17456-Marseille - Oran</v>
      </c>
      <c r="S893">
        <f>INDEX(B:B,MATCH(A893,A:A,0))</f>
        <v>0</v>
      </c>
      <c r="T893" t="str">
        <f>IF(OR(B893&gt;0,C893&gt;0),"Acceptable","Check")</f>
        <v>Acceptable</v>
      </c>
      <c r="U893">
        <f>COUNTIF(D:D, "Military - U.S. Army")</f>
        <v>23</v>
      </c>
      <c r="V893">
        <f>AVERAGEIF(C:C,"Fort Myer, Virginia", I:I)</f>
        <v>2</v>
      </c>
      <c r="W893">
        <v>1</v>
      </c>
      <c r="X893" t="str">
        <f>IFERROR(VLOOKUP("FlightNumber", A:D, 4, FALSE), "Flight Not Found")</f>
        <v>Flight Not Found</v>
      </c>
      <c r="Y893" t="str" cm="1">
        <f t="array" ref="Y893">IF(AND(B:B &gt; TIME(6, 0, 0), B:B &lt;= TIME(18, 0, 0)), "Day", "Night")</f>
        <v>Night</v>
      </c>
      <c r="Z893">
        <f>COUNTIFS(D:D, "Military - U.S. Army", C:C, "Fort Myer, Virginia")</f>
        <v>1</v>
      </c>
    </row>
    <row r="894" spans="1:26" x14ac:dyDescent="0.2">
      <c r="A894">
        <v>17464</v>
      </c>
      <c r="B894" t="s">
        <v>3912</v>
      </c>
      <c r="C894" t="s">
        <v>3913</v>
      </c>
      <c r="D894" t="s">
        <v>1144</v>
      </c>
      <c r="E894" t="s">
        <v>3915</v>
      </c>
      <c r="F894" t="s">
        <v>3916</v>
      </c>
      <c r="G894" t="s">
        <v>3917</v>
      </c>
      <c r="H894" t="s">
        <v>3918</v>
      </c>
      <c r="I894">
        <v>53</v>
      </c>
      <c r="J894">
        <v>53</v>
      </c>
      <c r="K894">
        <v>0</v>
      </c>
      <c r="L894" t="s">
        <v>3919</v>
      </c>
      <c r="M894">
        <f>SUM(B894,C894)</f>
        <v>0</v>
      </c>
      <c r="N894" t="str">
        <f t="shared" si="26"/>
        <v>No</v>
      </c>
      <c r="O894">
        <f>COUNTIF(C:C,"&lt;0")</f>
        <v>0</v>
      </c>
      <c r="P894" t="e">
        <f>SUMIF(#REF!,"&gt;"&amp;AVERAGE(#REF!))</f>
        <v>#REF!</v>
      </c>
      <c r="Q894">
        <f t="shared" si="27"/>
        <v>27.565026697177728</v>
      </c>
      <c r="R894" t="str">
        <f>CONCATENATE("ID-",A894,"-",E894)</f>
        <v>ID-17464-Los Angeles - New York City</v>
      </c>
      <c r="S894" t="str">
        <f>INDEX(B:B,MATCH(A894,A:A,0))</f>
        <v>12:29</v>
      </c>
      <c r="T894" t="str">
        <f>IF(OR(B894&gt;0,C894&gt;0),"Acceptable","Check")</f>
        <v>Acceptable</v>
      </c>
      <c r="U894">
        <f>COUNTIF(D:D, "Military - U.S. Army")</f>
        <v>23</v>
      </c>
      <c r="V894">
        <f>AVERAGEIF(C:C,"Fort Myer, Virginia", I:I)</f>
        <v>2</v>
      </c>
      <c r="W894">
        <v>2</v>
      </c>
      <c r="X894" t="str">
        <f>IFERROR(VLOOKUP("FlightNumber", A:D, 4, FALSE), "Flight Not Found")</f>
        <v>Flight Not Found</v>
      </c>
      <c r="Y894" t="str" cm="1">
        <f t="array" ref="Y894">IF(AND(B:B &gt; TIME(6, 0, 0), B:B &lt;= TIME(18, 0, 0)), "Day", "Night")</f>
        <v>Night</v>
      </c>
      <c r="Z894">
        <f>COUNTIFS(D:D, "Military - U.S. Army", C:C, "Fort Myer, Virginia")</f>
        <v>1</v>
      </c>
    </row>
    <row r="895" spans="1:26" x14ac:dyDescent="0.2">
      <c r="A895">
        <v>17466</v>
      </c>
      <c r="B895" t="s">
        <v>3920</v>
      </c>
      <c r="C895" t="s">
        <v>3921</v>
      </c>
      <c r="D895" t="s">
        <v>1856</v>
      </c>
      <c r="E895" t="s">
        <v>3922</v>
      </c>
      <c r="F895" t="s">
        <v>3923</v>
      </c>
      <c r="G895" t="s">
        <v>3924</v>
      </c>
      <c r="H895" t="s">
        <v>3925</v>
      </c>
      <c r="I895">
        <v>18</v>
      </c>
      <c r="J895">
        <v>18</v>
      </c>
      <c r="K895">
        <v>0</v>
      </c>
      <c r="L895" t="s">
        <v>3926</v>
      </c>
      <c r="M895">
        <f>SUM(B895,C895)</f>
        <v>0</v>
      </c>
      <c r="N895" t="str">
        <f t="shared" si="26"/>
        <v>No</v>
      </c>
      <c r="O895">
        <f>COUNTIF(C:C,"&lt;0")</f>
        <v>0</v>
      </c>
      <c r="P895" t="e">
        <f>SUMIF(#REF!,"&gt;"&amp;AVERAGE(#REF!))</f>
        <v>#REF!</v>
      </c>
      <c r="Q895">
        <f t="shared" si="27"/>
        <v>27.565026697177728</v>
      </c>
      <c r="R895" t="str">
        <f>CONCATENATE("ID-",A895,"-",E895)</f>
        <v>ID-17466-Seattle - Juneau</v>
      </c>
      <c r="S895" t="str">
        <f>INDEX(B:B,MATCH(A895,A:A,0))</f>
        <v>13:45</v>
      </c>
      <c r="T895" t="str">
        <f>IF(OR(B895&gt;0,C895&gt;0),"Acceptable","Check")</f>
        <v>Acceptable</v>
      </c>
      <c r="U895">
        <f>COUNTIF(D:D, "Military - U.S. Army")</f>
        <v>23</v>
      </c>
      <c r="V895">
        <f>AVERAGEIF(C:C,"Fort Myer, Virginia", I:I)</f>
        <v>2</v>
      </c>
      <c r="W895">
        <v>1</v>
      </c>
      <c r="X895" t="str">
        <f>IFERROR(VLOOKUP("FlightNumber", A:D, 4, FALSE), "Flight Not Found")</f>
        <v>Flight Not Found</v>
      </c>
      <c r="Y895" t="str" cm="1">
        <f t="array" ref="Y895">IF(AND(B:B &gt; TIME(6, 0, 0), B:B &lt;= TIME(18, 0, 0)), "Day", "Night")</f>
        <v>Night</v>
      </c>
      <c r="Z895">
        <f>COUNTIFS(D:D, "Military - U.S. Army", C:C, "Fort Myer, Virginia")</f>
        <v>1</v>
      </c>
    </row>
    <row r="896" spans="1:26" x14ac:dyDescent="0.2">
      <c r="A896">
        <v>17466</v>
      </c>
      <c r="B896" t="s">
        <v>1506</v>
      </c>
      <c r="C896" t="s">
        <v>3927</v>
      </c>
      <c r="D896" t="s">
        <v>2644</v>
      </c>
      <c r="E896" t="s">
        <v>3928</v>
      </c>
      <c r="F896" t="s">
        <v>3434</v>
      </c>
      <c r="G896" t="s">
        <v>3929</v>
      </c>
      <c r="H896" t="s">
        <v>3930</v>
      </c>
      <c r="I896">
        <v>44</v>
      </c>
      <c r="J896">
        <v>44</v>
      </c>
      <c r="K896">
        <v>0</v>
      </c>
      <c r="L896" t="s">
        <v>3931</v>
      </c>
      <c r="M896">
        <f>SUM(B896,C896)</f>
        <v>0</v>
      </c>
      <c r="N896" t="str">
        <f t="shared" si="26"/>
        <v>No</v>
      </c>
      <c r="O896">
        <f>COUNTIF(C:C,"&lt;0")</f>
        <v>0</v>
      </c>
      <c r="P896" t="e">
        <f>SUMIF(#REF!,"&gt;"&amp;AVERAGE(#REF!))</f>
        <v>#REF!</v>
      </c>
      <c r="Q896">
        <f t="shared" si="27"/>
        <v>27.565026697177728</v>
      </c>
      <c r="R896" t="str">
        <f>CONCATENATE("ID-",A896,"-",E896)</f>
        <v>ID-17466-Istanbul-Athens-Rome-Geneve-Copenhagen-Stockholm</v>
      </c>
      <c r="S896" t="str">
        <f>INDEX(B:B,MATCH(A896,A:A,0))</f>
        <v>13:45</v>
      </c>
      <c r="T896" t="str">
        <f>IF(OR(B896&gt;0,C896&gt;0),"Acceptable","Check")</f>
        <v>Acceptable</v>
      </c>
      <c r="U896">
        <f>COUNTIF(D:D, "Military - U.S. Army")</f>
        <v>23</v>
      </c>
      <c r="V896">
        <f>AVERAGEIF(C:C,"Fort Myer, Virginia", I:I)</f>
        <v>2</v>
      </c>
      <c r="W896">
        <v>5</v>
      </c>
      <c r="X896" t="str">
        <f>IFERROR(VLOOKUP("FlightNumber", A:D, 4, FALSE), "Flight Not Found")</f>
        <v>Flight Not Found</v>
      </c>
      <c r="Y896" t="str" cm="1">
        <f t="array" ref="Y896">IF(AND(B:B &gt; TIME(6, 0, 0), B:B &lt;= TIME(18, 0, 0)), "Day", "Night")</f>
        <v>Night</v>
      </c>
      <c r="Z896">
        <f>COUNTIFS(D:D, "Military - U.S. Army", C:C, "Fort Myer, Virginia")</f>
        <v>1</v>
      </c>
    </row>
    <row r="897" spans="1:26" x14ac:dyDescent="0.2">
      <c r="A897">
        <v>17471</v>
      </c>
      <c r="C897" t="s">
        <v>3932</v>
      </c>
      <c r="D897" t="s">
        <v>3004</v>
      </c>
      <c r="F897" t="s">
        <v>3099</v>
      </c>
      <c r="G897" t="s">
        <v>3933</v>
      </c>
      <c r="I897">
        <v>25</v>
      </c>
      <c r="J897">
        <v>25</v>
      </c>
      <c r="K897">
        <v>0</v>
      </c>
      <c r="M897">
        <f>SUM(B897,C897)</f>
        <v>0</v>
      </c>
      <c r="N897" t="str">
        <f t="shared" si="26"/>
        <v>No</v>
      </c>
      <c r="O897">
        <f>COUNTIF(C:C,"&lt;0")</f>
        <v>0</v>
      </c>
      <c r="P897" t="e">
        <f>SUMIF(#REF!,"&gt;"&amp;AVERAGE(#REF!))</f>
        <v>#REF!</v>
      </c>
      <c r="Q897">
        <f t="shared" si="27"/>
        <v>27.565026697177728</v>
      </c>
      <c r="R897" t="str">
        <f>CONCATENATE("ID-",A897,"-",E897)</f>
        <v>ID-17471-</v>
      </c>
      <c r="S897">
        <f>INDEX(B:B,MATCH(A897,A:A,0))</f>
        <v>0</v>
      </c>
      <c r="T897" t="str">
        <f>IF(OR(B897&gt;0,C897&gt;0),"Acceptable","Check")</f>
        <v>Acceptable</v>
      </c>
      <c r="U897">
        <f>COUNTIF(D:D, "Military - U.S. Army")</f>
        <v>23</v>
      </c>
      <c r="V897">
        <f>AVERAGEIF(C:C,"Fort Myer, Virginia", I:I)</f>
        <v>2</v>
      </c>
      <c r="W897">
        <v>1</v>
      </c>
      <c r="X897" t="str">
        <f>IFERROR(VLOOKUP("FlightNumber", A:D, 4, FALSE), "Flight Not Found")</f>
        <v>Flight Not Found</v>
      </c>
      <c r="Y897" t="str" cm="1">
        <f t="array" ref="Y897">IF(AND(B:B &gt; TIME(6, 0, 0), B:B &lt;= TIME(18, 0, 0)), "Day", "Night")</f>
        <v>Night</v>
      </c>
      <c r="Z897">
        <f>COUNTIFS(D:D, "Military - U.S. Army", C:C, "Fort Myer, Virginia")</f>
        <v>1</v>
      </c>
    </row>
    <row r="898" spans="1:26" x14ac:dyDescent="0.2">
      <c r="A898">
        <v>17473</v>
      </c>
      <c r="C898" t="s">
        <v>3934</v>
      </c>
      <c r="D898" t="s">
        <v>3935</v>
      </c>
      <c r="F898" t="s">
        <v>1809</v>
      </c>
      <c r="I898">
        <v>5</v>
      </c>
      <c r="J898">
        <v>5</v>
      </c>
      <c r="K898">
        <v>0</v>
      </c>
      <c r="L898" t="s">
        <v>3936</v>
      </c>
      <c r="M898">
        <f>SUM(B898,C898)</f>
        <v>0</v>
      </c>
      <c r="N898" t="str">
        <f t="shared" ref="N898:N961" si="28">IF(E898="good","Yes","No")</f>
        <v>No</v>
      </c>
      <c r="O898">
        <f>COUNTIF(C:C,"&lt;0")</f>
        <v>0</v>
      </c>
      <c r="P898" t="e">
        <f>SUMIF(#REF!,"&gt;"&amp;AVERAGE(#REF!))</f>
        <v>#REF!</v>
      </c>
      <c r="Q898">
        <f t="shared" si="27"/>
        <v>27.565026697177728</v>
      </c>
      <c r="R898" t="str">
        <f>CONCATENATE("ID-",A898,"-",E898)</f>
        <v>ID-17473-</v>
      </c>
      <c r="S898">
        <f>INDEX(B:B,MATCH(A898,A:A,0))</f>
        <v>0</v>
      </c>
      <c r="T898" t="str">
        <f>IF(OR(B898&gt;0,C898&gt;0),"Acceptable","Check")</f>
        <v>Acceptable</v>
      </c>
      <c r="U898">
        <f>COUNTIF(D:D, "Military - U.S. Army")</f>
        <v>23</v>
      </c>
      <c r="V898">
        <f>AVERAGEIF(C:C,"Fort Myer, Virginia", I:I)</f>
        <v>2</v>
      </c>
      <c r="W898">
        <v>2</v>
      </c>
      <c r="X898" t="str">
        <f>IFERROR(VLOOKUP("FlightNumber", A:D, 4, FALSE), "Flight Not Found")</f>
        <v>Flight Not Found</v>
      </c>
      <c r="Y898" t="str" cm="1">
        <f t="array" ref="Y898">IF(AND(B:B &gt; TIME(6, 0, 0), B:B &lt;= TIME(18, 0, 0)), "Day", "Night")</f>
        <v>Night</v>
      </c>
      <c r="Z898">
        <f>COUNTIFS(D:D, "Military - U.S. Army", C:C, "Fort Myer, Virginia")</f>
        <v>1</v>
      </c>
    </row>
    <row r="899" spans="1:26" x14ac:dyDescent="0.2">
      <c r="A899">
        <v>17482</v>
      </c>
      <c r="C899" t="s">
        <v>3937</v>
      </c>
      <c r="D899" t="s">
        <v>1326</v>
      </c>
      <c r="E899" t="s">
        <v>3938</v>
      </c>
      <c r="F899" t="s">
        <v>3916</v>
      </c>
      <c r="G899" t="s">
        <v>3939</v>
      </c>
      <c r="H899" t="s">
        <v>3940</v>
      </c>
      <c r="I899">
        <v>25</v>
      </c>
      <c r="J899">
        <v>0</v>
      </c>
      <c r="K899">
        <v>0</v>
      </c>
      <c r="L899" t="s">
        <v>3941</v>
      </c>
      <c r="M899">
        <f>SUM(B899,C899)</f>
        <v>0</v>
      </c>
      <c r="N899" t="str">
        <f t="shared" si="28"/>
        <v>No</v>
      </c>
      <c r="O899">
        <f>COUNTIF(C:C,"&lt;0")</f>
        <v>0</v>
      </c>
      <c r="P899" t="e">
        <f>SUMIF(#REF!,"&gt;"&amp;AVERAGE(#REF!))</f>
        <v>#REF!</v>
      </c>
      <c r="Q899">
        <f t="shared" ref="Q899:Q962" si="29">AVERAGEIF(I:I,"&gt;0")</f>
        <v>27.565026697177728</v>
      </c>
      <c r="R899" t="str">
        <f>CONCATENATE("ID-",A899,"-",E899)</f>
        <v>ID-17482-San Francisco - Chicago - New York</v>
      </c>
      <c r="S899">
        <f>INDEX(B:B,MATCH(A899,A:A,0))</f>
        <v>0</v>
      </c>
      <c r="T899" t="str">
        <f>IF(OR(B899&gt;0,C899&gt;0),"Acceptable","Check")</f>
        <v>Acceptable</v>
      </c>
      <c r="U899">
        <f>COUNTIF(D:D, "Military - U.S. Army")</f>
        <v>23</v>
      </c>
      <c r="V899">
        <f>AVERAGEIF(C:C,"Fort Myer, Virginia", I:I)</f>
        <v>2</v>
      </c>
      <c r="W899">
        <v>1</v>
      </c>
      <c r="X899" t="str">
        <f>IFERROR(VLOOKUP("FlightNumber", A:D, 4, FALSE), "Flight Not Found")</f>
        <v>Flight Not Found</v>
      </c>
      <c r="Y899" t="str" cm="1">
        <f t="array" ref="Y899">IF(AND(B:B &gt; TIME(6, 0, 0), B:B &lt;= TIME(18, 0, 0)), "Day", "Night")</f>
        <v>Night</v>
      </c>
      <c r="Z899">
        <f>COUNTIFS(D:D, "Military - U.S. Army", C:C, "Fort Myer, Virginia")</f>
        <v>1</v>
      </c>
    </row>
    <row r="900" spans="1:26" x14ac:dyDescent="0.2">
      <c r="A900">
        <v>17484</v>
      </c>
      <c r="C900" t="s">
        <v>3942</v>
      </c>
      <c r="D900" t="s">
        <v>3943</v>
      </c>
      <c r="F900" t="s">
        <v>3317</v>
      </c>
      <c r="G900" t="s">
        <v>3944</v>
      </c>
      <c r="H900" t="s">
        <v>3945</v>
      </c>
      <c r="I900">
        <v>2</v>
      </c>
      <c r="J900">
        <v>2</v>
      </c>
      <c r="K900">
        <v>0</v>
      </c>
      <c r="L900" t="s">
        <v>3904</v>
      </c>
      <c r="M900">
        <f>SUM(B900,C900)</f>
        <v>0</v>
      </c>
      <c r="N900" t="str">
        <f t="shared" si="28"/>
        <v>No</v>
      </c>
      <c r="O900">
        <f>COUNTIF(C:C,"&lt;0")</f>
        <v>0</v>
      </c>
      <c r="P900" t="e">
        <f>SUMIF(#REF!,"&gt;"&amp;AVERAGE(#REF!))</f>
        <v>#REF!</v>
      </c>
      <c r="Q900">
        <f t="shared" si="29"/>
        <v>27.565026697177728</v>
      </c>
      <c r="R900" t="str">
        <f>CONCATENATE("ID-",A900,"-",E900)</f>
        <v>ID-17484-</v>
      </c>
      <c r="S900">
        <f>INDEX(B:B,MATCH(A900,A:A,0))</f>
        <v>0</v>
      </c>
      <c r="T900" t="str">
        <f>IF(OR(B900&gt;0,C900&gt;0),"Acceptable","Check")</f>
        <v>Acceptable</v>
      </c>
      <c r="U900">
        <f>COUNTIF(D:D, "Military - U.S. Army")</f>
        <v>23</v>
      </c>
      <c r="V900">
        <f>AVERAGEIF(C:C,"Fort Myer, Virginia", I:I)</f>
        <v>2</v>
      </c>
      <c r="W900">
        <v>1</v>
      </c>
      <c r="X900" t="str">
        <f>IFERROR(VLOOKUP("FlightNumber", A:D, 4, FALSE), "Flight Not Found")</f>
        <v>Flight Not Found</v>
      </c>
      <c r="Y900" t="str" cm="1">
        <f t="array" ref="Y900">IF(AND(B:B &gt; TIME(6, 0, 0), B:B &lt;= TIME(18, 0, 0)), "Day", "Night")</f>
        <v>Night</v>
      </c>
      <c r="Z900">
        <f>COUNTIFS(D:D, "Military - U.S. Army", C:C, "Fort Myer, Virginia")</f>
        <v>1</v>
      </c>
    </row>
    <row r="901" spans="1:26" x14ac:dyDescent="0.2">
      <c r="A901">
        <v>17489</v>
      </c>
      <c r="C901" t="s">
        <v>3946</v>
      </c>
      <c r="D901" t="s">
        <v>3947</v>
      </c>
      <c r="E901" t="s">
        <v>3948</v>
      </c>
      <c r="F901" t="s">
        <v>3949</v>
      </c>
      <c r="G901" t="s">
        <v>3950</v>
      </c>
      <c r="H901" t="s">
        <v>3951</v>
      </c>
      <c r="I901">
        <v>25</v>
      </c>
      <c r="J901">
        <v>20</v>
      </c>
      <c r="K901">
        <v>0</v>
      </c>
      <c r="L901" t="s">
        <v>3952</v>
      </c>
      <c r="M901">
        <f>SUM(B901,C901)</f>
        <v>0</v>
      </c>
      <c r="N901" t="str">
        <f t="shared" si="28"/>
        <v>No</v>
      </c>
      <c r="O901">
        <f>COUNTIF(C:C,"&lt;0")</f>
        <v>0</v>
      </c>
      <c r="P901" t="e">
        <f>SUMIF(#REF!,"&gt;"&amp;AVERAGE(#REF!))</f>
        <v>#REF!</v>
      </c>
      <c r="Q901">
        <f t="shared" si="29"/>
        <v>27.565026697177728</v>
      </c>
      <c r="R901" t="str">
        <f>CONCATENATE("ID-",A901,"-",E901)</f>
        <v>ID-17489-Catania - Rome</v>
      </c>
      <c r="S901">
        <f>INDEX(B:B,MATCH(A901,A:A,0))</f>
        <v>0</v>
      </c>
      <c r="T901" t="str">
        <f>IF(OR(B901&gt;0,C901&gt;0),"Acceptable","Check")</f>
        <v>Acceptable</v>
      </c>
      <c r="U901">
        <f>COUNTIF(D:D, "Military - U.S. Army")</f>
        <v>23</v>
      </c>
      <c r="V901">
        <f>AVERAGEIF(C:C,"Fort Myer, Virginia", I:I)</f>
        <v>2</v>
      </c>
      <c r="W901">
        <v>1</v>
      </c>
      <c r="X901" t="str">
        <f>IFERROR(VLOOKUP("FlightNumber", A:D, 4, FALSE), "Flight Not Found")</f>
        <v>Flight Not Found</v>
      </c>
      <c r="Y901" t="str" cm="1">
        <f t="array" ref="Y901">IF(AND(B:B &gt; TIME(6, 0, 0), B:B &lt;= TIME(18, 0, 0)), "Day", "Night")</f>
        <v>Night</v>
      </c>
      <c r="Z901">
        <f>COUNTIFS(D:D, "Military - U.S. Army", C:C, "Fort Myer, Virginia")</f>
        <v>1</v>
      </c>
    </row>
    <row r="902" spans="1:26" x14ac:dyDescent="0.2">
      <c r="A902">
        <v>17489</v>
      </c>
      <c r="B902" t="s">
        <v>1965</v>
      </c>
      <c r="C902" t="s">
        <v>3953</v>
      </c>
      <c r="D902" t="s">
        <v>849</v>
      </c>
      <c r="E902" t="s">
        <v>994</v>
      </c>
      <c r="F902" t="s">
        <v>3954</v>
      </c>
      <c r="G902" t="s">
        <v>3955</v>
      </c>
      <c r="H902" t="s">
        <v>3956</v>
      </c>
      <c r="I902">
        <v>5</v>
      </c>
      <c r="J902">
        <v>5</v>
      </c>
      <c r="K902">
        <v>0</v>
      </c>
      <c r="L902" t="s">
        <v>3957</v>
      </c>
      <c r="M902">
        <f>SUM(B902,C902)</f>
        <v>0</v>
      </c>
      <c r="N902" t="str">
        <f t="shared" si="28"/>
        <v>No</v>
      </c>
      <c r="O902">
        <f>COUNTIF(C:C,"&lt;0")</f>
        <v>0</v>
      </c>
      <c r="P902" t="e">
        <f>SUMIF(#REF!,"&gt;"&amp;AVERAGE(#REF!))</f>
        <v>#REF!</v>
      </c>
      <c r="Q902">
        <f t="shared" si="29"/>
        <v>27.565026697177728</v>
      </c>
      <c r="R902" t="str">
        <f>CONCATENATE("ID-",A902,"-",E902)</f>
        <v>ID-17489-Training</v>
      </c>
      <c r="S902">
        <f>INDEX(B:B,MATCH(A902,A:A,0))</f>
        <v>0</v>
      </c>
      <c r="T902" t="str">
        <f>IF(OR(B902&gt;0,C902&gt;0),"Acceptable","Check")</f>
        <v>Acceptable</v>
      </c>
      <c r="U902">
        <f>COUNTIF(D:D, "Military - U.S. Army")</f>
        <v>23</v>
      </c>
      <c r="V902">
        <f>AVERAGEIF(C:C,"Fort Myer, Virginia", I:I)</f>
        <v>2</v>
      </c>
      <c r="W902">
        <v>1</v>
      </c>
      <c r="X902" t="str">
        <f>IFERROR(VLOOKUP("FlightNumber", A:D, 4, FALSE), "Flight Not Found")</f>
        <v>Flight Not Found</v>
      </c>
      <c r="Y902" t="str" cm="1">
        <f t="array" ref="Y902">IF(AND(B:B &gt; TIME(6, 0, 0), B:B &lt;= TIME(18, 0, 0)), "Day", "Night")</f>
        <v>Night</v>
      </c>
      <c r="Z902">
        <f>COUNTIFS(D:D, "Military - U.S. Army", C:C, "Fort Myer, Virginia")</f>
        <v>1</v>
      </c>
    </row>
    <row r="903" spans="1:26" x14ac:dyDescent="0.2">
      <c r="A903">
        <v>17492</v>
      </c>
      <c r="C903" t="s">
        <v>3958</v>
      </c>
      <c r="D903" t="s">
        <v>3959</v>
      </c>
      <c r="E903" t="s">
        <v>3960</v>
      </c>
      <c r="F903" t="s">
        <v>3548</v>
      </c>
      <c r="G903" t="s">
        <v>3961</v>
      </c>
      <c r="H903" t="s">
        <v>3962</v>
      </c>
      <c r="I903">
        <v>26</v>
      </c>
      <c r="J903">
        <v>13</v>
      </c>
      <c r="K903">
        <v>0</v>
      </c>
      <c r="L903" t="s">
        <v>3963</v>
      </c>
      <c r="M903">
        <f>SUM(B903,C903)</f>
        <v>0</v>
      </c>
      <c r="N903" t="str">
        <f t="shared" si="28"/>
        <v>No</v>
      </c>
      <c r="O903">
        <f>COUNTIF(C:C,"&lt;0")</f>
        <v>0</v>
      </c>
      <c r="P903" t="e">
        <f>SUMIF(#REF!,"&gt;"&amp;AVERAGE(#REF!))</f>
        <v>#REF!</v>
      </c>
      <c r="Q903">
        <f t="shared" si="29"/>
        <v>27.565026697177728</v>
      </c>
      <c r="R903" t="str">
        <f>CONCATENATE("ID-",A903,"-",E903)</f>
        <v>ID-17492-Bucurest - Prague</v>
      </c>
      <c r="S903">
        <f>INDEX(B:B,MATCH(A903,A:A,0))</f>
        <v>0</v>
      </c>
      <c r="T903" t="str">
        <f>IF(OR(B903&gt;0,C903&gt;0),"Acceptable","Check")</f>
        <v>Acceptable</v>
      </c>
      <c r="U903">
        <f>COUNTIF(D:D, "Military - U.S. Army")</f>
        <v>23</v>
      </c>
      <c r="V903">
        <f>AVERAGEIF(C:C,"Fort Myer, Virginia", I:I)</f>
        <v>2</v>
      </c>
      <c r="W903">
        <v>1</v>
      </c>
      <c r="X903" t="str">
        <f>IFERROR(VLOOKUP("FlightNumber", A:D, 4, FALSE), "Flight Not Found")</f>
        <v>Flight Not Found</v>
      </c>
      <c r="Y903" t="str" cm="1">
        <f t="array" ref="Y903">IF(AND(B:B &gt; TIME(6, 0, 0), B:B &lt;= TIME(18, 0, 0)), "Day", "Night")</f>
        <v>Night</v>
      </c>
      <c r="Z903">
        <f>COUNTIFS(D:D, "Military - U.S. Army", C:C, "Fort Myer, Virginia")</f>
        <v>1</v>
      </c>
    </row>
    <row r="904" spans="1:26" x14ac:dyDescent="0.2">
      <c r="A904">
        <v>17498</v>
      </c>
      <c r="C904" t="s">
        <v>3964</v>
      </c>
      <c r="D904" t="s">
        <v>3965</v>
      </c>
      <c r="E904" t="s">
        <v>3966</v>
      </c>
      <c r="F904" t="s">
        <v>1809</v>
      </c>
      <c r="G904" t="s">
        <v>3967</v>
      </c>
      <c r="H904" t="s">
        <v>3968</v>
      </c>
      <c r="I904">
        <v>13</v>
      </c>
      <c r="J904">
        <v>13</v>
      </c>
      <c r="K904">
        <v>0</v>
      </c>
      <c r="L904" t="s">
        <v>3969</v>
      </c>
      <c r="M904">
        <f>SUM(B904,C904)</f>
        <v>0</v>
      </c>
      <c r="N904" t="str">
        <f t="shared" si="28"/>
        <v>No</v>
      </c>
      <c r="O904">
        <f>COUNTIF(C:C,"&lt;0")</f>
        <v>0</v>
      </c>
      <c r="P904" t="e">
        <f>SUMIF(#REF!,"&gt;"&amp;AVERAGE(#REF!))</f>
        <v>#REF!</v>
      </c>
      <c r="Q904">
        <f t="shared" si="29"/>
        <v>27.565026697177728</v>
      </c>
      <c r="R904" t="str">
        <f>CONCATENATE("ID-",A904,"-",E904)</f>
        <v>ID-17498-Anchorage - Yakutat</v>
      </c>
      <c r="S904">
        <f>INDEX(B:B,MATCH(A904,A:A,0))</f>
        <v>0</v>
      </c>
      <c r="T904" t="str">
        <f>IF(OR(B904&gt;0,C904&gt;0),"Acceptable","Check")</f>
        <v>Acceptable</v>
      </c>
      <c r="U904">
        <f>COUNTIF(D:D, "Military - U.S. Army")</f>
        <v>23</v>
      </c>
      <c r="V904">
        <f>AVERAGEIF(C:C,"Fort Myer, Virginia", I:I)</f>
        <v>2</v>
      </c>
      <c r="W904">
        <v>1</v>
      </c>
      <c r="X904" t="str">
        <f>IFERROR(VLOOKUP("FlightNumber", A:D, 4, FALSE), "Flight Not Found")</f>
        <v>Flight Not Found</v>
      </c>
      <c r="Y904" t="str" cm="1">
        <f t="array" ref="Y904">IF(AND(B:B &gt; TIME(6, 0, 0), B:B &lt;= TIME(18, 0, 0)), "Day", "Night")</f>
        <v>Night</v>
      </c>
      <c r="Z904">
        <f>COUNTIFS(D:D, "Military - U.S. Army", C:C, "Fort Myer, Virginia")</f>
        <v>1</v>
      </c>
    </row>
    <row r="905" spans="1:26" x14ac:dyDescent="0.2">
      <c r="A905">
        <v>17498</v>
      </c>
      <c r="B905" t="s">
        <v>3693</v>
      </c>
      <c r="C905" t="s">
        <v>3970</v>
      </c>
      <c r="D905" t="s">
        <v>3971</v>
      </c>
      <c r="F905" t="s">
        <v>1809</v>
      </c>
      <c r="G905" t="s">
        <v>3972</v>
      </c>
      <c r="I905">
        <v>22</v>
      </c>
      <c r="J905">
        <v>22</v>
      </c>
      <c r="K905">
        <v>0</v>
      </c>
      <c r="L905" t="s">
        <v>3973</v>
      </c>
      <c r="M905">
        <f>SUM(B905,C905)</f>
        <v>0</v>
      </c>
      <c r="N905" t="str">
        <f t="shared" si="28"/>
        <v>No</v>
      </c>
      <c r="O905">
        <f>COUNTIF(C:C,"&lt;0")</f>
        <v>0</v>
      </c>
      <c r="P905" t="e">
        <f>SUMIF(#REF!,"&gt;"&amp;AVERAGE(#REF!))</f>
        <v>#REF!</v>
      </c>
      <c r="Q905">
        <f t="shared" si="29"/>
        <v>27.565026697177728</v>
      </c>
      <c r="R905" t="str">
        <f>CONCATENATE("ID-",A905,"-",E905)</f>
        <v>ID-17498-</v>
      </c>
      <c r="S905">
        <f>INDEX(B:B,MATCH(A905,A:A,0))</f>
        <v>0</v>
      </c>
      <c r="T905" t="str">
        <f>IF(OR(B905&gt;0,C905&gt;0),"Acceptable","Check")</f>
        <v>Acceptable</v>
      </c>
      <c r="U905">
        <f>COUNTIF(D:D, "Military - U.S. Army")</f>
        <v>23</v>
      </c>
      <c r="V905">
        <f>AVERAGEIF(C:C,"Fort Myer, Virginia", I:I)</f>
        <v>2</v>
      </c>
      <c r="W905">
        <v>2</v>
      </c>
      <c r="X905" t="str">
        <f>IFERROR(VLOOKUP("FlightNumber", A:D, 4, FALSE), "Flight Not Found")</f>
        <v>Flight Not Found</v>
      </c>
      <c r="Y905" t="str" cm="1">
        <f t="array" ref="Y905">IF(AND(B:B &gt; TIME(6, 0, 0), B:B &lt;= TIME(18, 0, 0)), "Day", "Night")</f>
        <v>Night</v>
      </c>
      <c r="Z905">
        <f>COUNTIFS(D:D, "Military - U.S. Army", C:C, "Fort Myer, Virginia")</f>
        <v>1</v>
      </c>
    </row>
    <row r="906" spans="1:26" x14ac:dyDescent="0.2">
      <c r="A906">
        <v>17498</v>
      </c>
      <c r="D906" t="s">
        <v>821</v>
      </c>
      <c r="F906" t="s">
        <v>1809</v>
      </c>
      <c r="I906">
        <v>3</v>
      </c>
      <c r="J906">
        <v>2</v>
      </c>
      <c r="K906">
        <v>0</v>
      </c>
      <c r="L906" t="s">
        <v>3974</v>
      </c>
      <c r="M906">
        <f>SUM(B906,C906)</f>
        <v>0</v>
      </c>
      <c r="N906" t="str">
        <f t="shared" si="28"/>
        <v>No</v>
      </c>
      <c r="O906">
        <f>COUNTIF(C:C,"&lt;0")</f>
        <v>0</v>
      </c>
      <c r="P906" t="e">
        <f>SUMIF(#REF!,"&gt;"&amp;AVERAGE(#REF!))</f>
        <v>#REF!</v>
      </c>
      <c r="Q906">
        <f t="shared" si="29"/>
        <v>27.565026697177728</v>
      </c>
      <c r="R906" t="str">
        <f>CONCATENATE("ID-",A906,"-",E906)</f>
        <v>ID-17498-</v>
      </c>
      <c r="S906">
        <f>INDEX(B:B,MATCH(A906,A:A,0))</f>
        <v>0</v>
      </c>
      <c r="T906" t="str">
        <f>IF(OR(B906&gt;0,C906&gt;0),"Acceptable","Check")</f>
        <v>Check</v>
      </c>
      <c r="U906">
        <f>COUNTIF(D:D, "Military - U.S. Army")</f>
        <v>23</v>
      </c>
      <c r="V906">
        <f>AVERAGEIF(C:C,"Fort Myer, Virginia", I:I)</f>
        <v>2</v>
      </c>
      <c r="W906">
        <v>1</v>
      </c>
      <c r="X906" t="str">
        <f>IFERROR(VLOOKUP("FlightNumber", A:D, 4, FALSE), "Flight Not Found")</f>
        <v>Flight Not Found</v>
      </c>
      <c r="Y906" t="str" cm="1">
        <f t="array" ref="Y906">IF(AND(B:B &gt; TIME(6, 0, 0), B:B &lt;= TIME(18, 0, 0)), "Day", "Night")</f>
        <v>Night</v>
      </c>
      <c r="Z906">
        <f>COUNTIFS(D:D, "Military - U.S. Army", C:C, "Fort Myer, Virginia")</f>
        <v>1</v>
      </c>
    </row>
    <row r="907" spans="1:26" x14ac:dyDescent="0.2">
      <c r="A907">
        <v>17499</v>
      </c>
      <c r="B907" t="s">
        <v>3975</v>
      </c>
      <c r="C907" t="s">
        <v>3976</v>
      </c>
      <c r="D907" t="s">
        <v>2606</v>
      </c>
      <c r="F907" t="s">
        <v>3099</v>
      </c>
      <c r="G907" t="s">
        <v>3977</v>
      </c>
      <c r="I907">
        <v>20</v>
      </c>
      <c r="J907">
        <v>20</v>
      </c>
      <c r="K907">
        <v>0</v>
      </c>
      <c r="L907" t="s">
        <v>3978</v>
      </c>
      <c r="M907">
        <f>SUM(B907,C907)</f>
        <v>0</v>
      </c>
      <c r="N907" t="str">
        <f t="shared" si="28"/>
        <v>No</v>
      </c>
      <c r="O907">
        <f>COUNTIF(C:C,"&lt;0")</f>
        <v>0</v>
      </c>
      <c r="P907" t="e">
        <f>SUMIF(#REF!,"&gt;"&amp;AVERAGE(#REF!))</f>
        <v>#REF!</v>
      </c>
      <c r="Q907">
        <f t="shared" si="29"/>
        <v>27.565026697177728</v>
      </c>
      <c r="R907" t="str">
        <f>CONCATENATE("ID-",A907,"-",E907)</f>
        <v>ID-17499-</v>
      </c>
      <c r="S907" t="str">
        <f>INDEX(B:B,MATCH(A907,A:A,0))</f>
        <v>14:10</v>
      </c>
      <c r="T907" t="str">
        <f>IF(OR(B907&gt;0,C907&gt;0),"Acceptable","Check")</f>
        <v>Acceptable</v>
      </c>
      <c r="U907">
        <f>COUNTIF(D:D, "Military - U.S. Army")</f>
        <v>23</v>
      </c>
      <c r="V907">
        <f>AVERAGEIF(C:C,"Fort Myer, Virginia", I:I)</f>
        <v>2</v>
      </c>
      <c r="W907">
        <v>1</v>
      </c>
      <c r="X907" t="str">
        <f>IFERROR(VLOOKUP("FlightNumber", A:D, 4, FALSE), "Flight Not Found")</f>
        <v>Flight Not Found</v>
      </c>
      <c r="Y907" t="str" cm="1">
        <f t="array" ref="Y907">IF(AND(B:B &gt; TIME(6, 0, 0), B:B &lt;= TIME(18, 0, 0)), "Day", "Night")</f>
        <v>Night</v>
      </c>
      <c r="Z907">
        <f>COUNTIFS(D:D, "Military - U.S. Army", C:C, "Fort Myer, Virginia")</f>
        <v>1</v>
      </c>
    </row>
    <row r="908" spans="1:26" x14ac:dyDescent="0.2">
      <c r="A908">
        <v>17501</v>
      </c>
      <c r="B908" t="s">
        <v>3979</v>
      </c>
      <c r="C908" t="s">
        <v>2538</v>
      </c>
      <c r="D908" t="s">
        <v>3980</v>
      </c>
      <c r="E908" t="s">
        <v>3982</v>
      </c>
      <c r="F908" t="s">
        <v>2515</v>
      </c>
      <c r="G908" t="s">
        <v>3983</v>
      </c>
      <c r="H908" t="s">
        <v>3984</v>
      </c>
      <c r="I908">
        <v>28</v>
      </c>
      <c r="J908">
        <v>8</v>
      </c>
      <c r="K908">
        <v>1</v>
      </c>
      <c r="L908" t="s">
        <v>3985</v>
      </c>
      <c r="M908">
        <f>SUM(B908,C908)</f>
        <v>0</v>
      </c>
      <c r="N908" t="str">
        <f t="shared" si="28"/>
        <v>No</v>
      </c>
      <c r="O908">
        <f>COUNTIF(C:C,"&lt;0")</f>
        <v>0</v>
      </c>
      <c r="P908" t="e">
        <f>SUMIF(#REF!,"&gt;"&amp;AVERAGE(#REF!))</f>
        <v>#REF!</v>
      </c>
      <c r="Q908">
        <f t="shared" si="29"/>
        <v>27.565026697177728</v>
      </c>
      <c r="R908" t="str">
        <f>CONCATENATE("ID-",A908,"-",E908)</f>
        <v>ID-17501-Anchorage - Seattle</v>
      </c>
      <c r="S908" t="str">
        <f>INDEX(B:B,MATCH(A908,A:A,0))</f>
        <v>14:25</v>
      </c>
      <c r="T908" t="str">
        <f>IF(OR(B908&gt;0,C908&gt;0),"Acceptable","Check")</f>
        <v>Acceptable</v>
      </c>
      <c r="U908">
        <f>COUNTIF(D:D, "Military - U.S. Army")</f>
        <v>23</v>
      </c>
      <c r="V908">
        <f>AVERAGEIF(C:C,"Fort Myer, Virginia", I:I)</f>
        <v>2</v>
      </c>
      <c r="W908">
        <v>1</v>
      </c>
      <c r="X908" t="str">
        <f>IFERROR(VLOOKUP("FlightNumber", A:D, 4, FALSE), "Flight Not Found")</f>
        <v>Flight Not Found</v>
      </c>
      <c r="Y908" t="str" cm="1">
        <f t="array" ref="Y908">IF(AND(B:B &gt; TIME(6, 0, 0), B:B &lt;= TIME(18, 0, 0)), "Day", "Night")</f>
        <v>Night</v>
      </c>
      <c r="Z908">
        <f>COUNTIFS(D:D, "Military - U.S. Army", C:C, "Fort Myer, Virginia")</f>
        <v>1</v>
      </c>
    </row>
    <row r="909" spans="1:26" x14ac:dyDescent="0.2">
      <c r="A909">
        <v>17511</v>
      </c>
      <c r="B909" t="s">
        <v>3986</v>
      </c>
      <c r="C909" t="s">
        <v>3987</v>
      </c>
      <c r="D909" t="s">
        <v>2606</v>
      </c>
      <c r="E909" t="s">
        <v>3988</v>
      </c>
      <c r="F909" t="s">
        <v>3308</v>
      </c>
      <c r="G909" t="s">
        <v>3989</v>
      </c>
      <c r="H909" t="s">
        <v>3990</v>
      </c>
      <c r="I909">
        <v>29</v>
      </c>
      <c r="J909">
        <v>23</v>
      </c>
      <c r="K909">
        <v>0</v>
      </c>
      <c r="L909" t="s">
        <v>3991</v>
      </c>
      <c r="M909">
        <f>SUM(B909,C909)</f>
        <v>0</v>
      </c>
      <c r="N909" t="str">
        <f t="shared" si="28"/>
        <v>No</v>
      </c>
      <c r="O909">
        <f>COUNTIF(C:C,"&lt;0")</f>
        <v>0</v>
      </c>
      <c r="P909" t="e">
        <f>SUMIF(#REF!,"&gt;"&amp;AVERAGE(#REF!))</f>
        <v>#REF!</v>
      </c>
      <c r="Q909">
        <f t="shared" si="29"/>
        <v>27.565026697177728</v>
      </c>
      <c r="R909" t="str">
        <f>CONCATENATE("ID-",A909,"-",E909)</f>
        <v>ID-17511-Goose Bay - Westover Field, MS</v>
      </c>
      <c r="S909" t="str">
        <f>INDEX(B:B,MATCH(A909,A:A,0))</f>
        <v>00:20</v>
      </c>
      <c r="T909" t="str">
        <f>IF(OR(B909&gt;0,C909&gt;0),"Acceptable","Check")</f>
        <v>Acceptable</v>
      </c>
      <c r="U909">
        <f>COUNTIF(D:D, "Military - U.S. Army")</f>
        <v>23</v>
      </c>
      <c r="V909">
        <f>AVERAGEIF(C:C,"Fort Myer, Virginia", I:I)</f>
        <v>2</v>
      </c>
      <c r="W909">
        <v>1</v>
      </c>
      <c r="X909" t="str">
        <f>IFERROR(VLOOKUP("FlightNumber", A:D, 4, FALSE), "Flight Not Found")</f>
        <v>Flight Not Found</v>
      </c>
      <c r="Y909" t="str" cm="1">
        <f t="array" ref="Y909">IF(AND(B:B &gt; TIME(6, 0, 0), B:B &lt;= TIME(18, 0, 0)), "Day", "Night")</f>
        <v>Night</v>
      </c>
      <c r="Z909">
        <f>COUNTIFS(D:D, "Military - U.S. Army", C:C, "Fort Myer, Virginia")</f>
        <v>1</v>
      </c>
    </row>
    <row r="910" spans="1:26" x14ac:dyDescent="0.2">
      <c r="A910">
        <v>17512</v>
      </c>
      <c r="B910" t="s">
        <v>3992</v>
      </c>
      <c r="C910" t="s">
        <v>3993</v>
      </c>
      <c r="D910" t="s">
        <v>2606</v>
      </c>
      <c r="F910" t="s">
        <v>3994</v>
      </c>
      <c r="G910" t="s">
        <v>3995</v>
      </c>
      <c r="H910" t="s">
        <v>3996</v>
      </c>
      <c r="I910">
        <v>20</v>
      </c>
      <c r="J910">
        <v>20</v>
      </c>
      <c r="K910">
        <v>0</v>
      </c>
      <c r="L910" t="s">
        <v>3997</v>
      </c>
      <c r="M910">
        <f>SUM(B910,C910)</f>
        <v>0</v>
      </c>
      <c r="N910" t="str">
        <f t="shared" si="28"/>
        <v>No</v>
      </c>
      <c r="O910">
        <f>COUNTIF(C:C,"&lt;0")</f>
        <v>0</v>
      </c>
      <c r="P910" t="e">
        <f>SUMIF(#REF!,"&gt;"&amp;AVERAGE(#REF!))</f>
        <v>#REF!</v>
      </c>
      <c r="Q910">
        <f t="shared" si="29"/>
        <v>27.565026697177728</v>
      </c>
      <c r="R910" t="str">
        <f>CONCATENATE("ID-",A910,"-",E910)</f>
        <v>ID-17512-</v>
      </c>
      <c r="S910" t="str">
        <f>INDEX(B:B,MATCH(A910,A:A,0))</f>
        <v>18:10</v>
      </c>
      <c r="T910" t="str">
        <f>IF(OR(B910&gt;0,C910&gt;0),"Acceptable","Check")</f>
        <v>Acceptable</v>
      </c>
      <c r="U910">
        <f>COUNTIF(D:D, "Military - U.S. Army")</f>
        <v>23</v>
      </c>
      <c r="V910">
        <f>AVERAGEIF(C:C,"Fort Myer, Virginia", I:I)</f>
        <v>2</v>
      </c>
      <c r="W910">
        <v>1</v>
      </c>
      <c r="X910" t="str">
        <f>IFERROR(VLOOKUP("FlightNumber", A:D, 4, FALSE), "Flight Not Found")</f>
        <v>Flight Not Found</v>
      </c>
      <c r="Y910" t="str" cm="1">
        <f t="array" ref="Y910">IF(AND(B:B &gt; TIME(6, 0, 0), B:B &lt;= TIME(18, 0, 0)), "Day", "Night")</f>
        <v>Night</v>
      </c>
      <c r="Z910">
        <f>COUNTIFS(D:D, "Military - U.S. Army", C:C, "Fort Myer, Virginia")</f>
        <v>1</v>
      </c>
    </row>
    <row r="911" spans="1:26" x14ac:dyDescent="0.2">
      <c r="A911">
        <v>17524</v>
      </c>
      <c r="C911" t="s">
        <v>2420</v>
      </c>
      <c r="D911" t="s">
        <v>3998</v>
      </c>
      <c r="F911" t="s">
        <v>3999</v>
      </c>
      <c r="G911" t="s">
        <v>4000</v>
      </c>
      <c r="I911">
        <v>30</v>
      </c>
      <c r="J911">
        <v>25</v>
      </c>
      <c r="K911">
        <v>0</v>
      </c>
      <c r="M911">
        <f>SUM(B911,C911)</f>
        <v>0</v>
      </c>
      <c r="N911" t="str">
        <f t="shared" si="28"/>
        <v>No</v>
      </c>
      <c r="O911">
        <f>COUNTIF(C:C,"&lt;0")</f>
        <v>0</v>
      </c>
      <c r="P911" t="e">
        <f>SUMIF(#REF!,"&gt;"&amp;AVERAGE(#REF!))</f>
        <v>#REF!</v>
      </c>
      <c r="Q911">
        <f t="shared" si="29"/>
        <v>27.565026697177728</v>
      </c>
      <c r="R911" t="str">
        <f>CONCATENATE("ID-",A911,"-",E911)</f>
        <v>ID-17524-</v>
      </c>
      <c r="S911">
        <f>INDEX(B:B,MATCH(A911,A:A,0))</f>
        <v>0</v>
      </c>
      <c r="T911" t="str">
        <f>IF(OR(B911&gt;0,C911&gt;0),"Acceptable","Check")</f>
        <v>Acceptable</v>
      </c>
      <c r="U911">
        <f>COUNTIF(D:D, "Military - U.S. Army")</f>
        <v>23</v>
      </c>
      <c r="V911">
        <f>AVERAGEIF(C:C,"Fort Myer, Virginia", I:I)</f>
        <v>2</v>
      </c>
      <c r="W911">
        <v>16</v>
      </c>
      <c r="X911" t="str">
        <f>IFERROR(VLOOKUP("FlightNumber", A:D, 4, FALSE), "Flight Not Found")</f>
        <v>Flight Not Found</v>
      </c>
      <c r="Y911" t="str" cm="1">
        <f t="array" ref="Y911">IF(AND(B:B &gt; TIME(6, 0, 0), B:B &lt;= TIME(18, 0, 0)), "Day", "Night")</f>
        <v>Night</v>
      </c>
      <c r="Z911">
        <f>COUNTIFS(D:D, "Military - U.S. Army", C:C, "Fort Myer, Virginia")</f>
        <v>1</v>
      </c>
    </row>
    <row r="912" spans="1:26" x14ac:dyDescent="0.2">
      <c r="A912">
        <v>17528</v>
      </c>
      <c r="C912" t="s">
        <v>4001</v>
      </c>
      <c r="D912" t="s">
        <v>4002</v>
      </c>
      <c r="E912" t="s">
        <v>4003</v>
      </c>
      <c r="F912" t="s">
        <v>4004</v>
      </c>
      <c r="G912" t="s">
        <v>4005</v>
      </c>
      <c r="H912" t="s">
        <v>4006</v>
      </c>
      <c r="I912">
        <v>23</v>
      </c>
      <c r="J912">
        <v>23</v>
      </c>
      <c r="K912">
        <v>0</v>
      </c>
      <c r="L912" t="s">
        <v>4007</v>
      </c>
      <c r="M912">
        <f>SUM(B912,C912)</f>
        <v>0</v>
      </c>
      <c r="N912" t="str">
        <f t="shared" si="28"/>
        <v>No</v>
      </c>
      <c r="O912">
        <f>COUNTIF(C:C,"&lt;0")</f>
        <v>0</v>
      </c>
      <c r="P912" t="e">
        <f>SUMIF(#REF!,"&gt;"&amp;AVERAGE(#REF!))</f>
        <v>#REF!</v>
      </c>
      <c r="Q912">
        <f t="shared" si="29"/>
        <v>27.565026697177728</v>
      </c>
      <c r="R912" t="str">
        <f>CONCATENATE("ID-",A912,"-",E912)</f>
        <v>ID-17528-Karachi - Bombay</v>
      </c>
      <c r="S912">
        <f>INDEX(B:B,MATCH(A912,A:A,0))</f>
        <v>0</v>
      </c>
      <c r="T912" t="str">
        <f>IF(OR(B912&gt;0,C912&gt;0),"Acceptable","Check")</f>
        <v>Acceptable</v>
      </c>
      <c r="U912">
        <f>COUNTIF(D:D, "Military - U.S. Army")</f>
        <v>23</v>
      </c>
      <c r="V912">
        <f>AVERAGEIF(C:C,"Fort Myer, Virginia", I:I)</f>
        <v>2</v>
      </c>
      <c r="W912">
        <v>1</v>
      </c>
      <c r="X912" t="str">
        <f>IFERROR(VLOOKUP("FlightNumber", A:D, 4, FALSE), "Flight Not Found")</f>
        <v>Flight Not Found</v>
      </c>
      <c r="Y912" t="str" cm="1">
        <f t="array" ref="Y912">IF(AND(B:B &gt; TIME(6, 0, 0), B:B &lt;= TIME(18, 0, 0)), "Day", "Night")</f>
        <v>Night</v>
      </c>
      <c r="Z912">
        <f>COUNTIFS(D:D, "Military - U.S. Army", C:C, "Fort Myer, Virginia")</f>
        <v>1</v>
      </c>
    </row>
    <row r="913" spans="1:26" x14ac:dyDescent="0.2">
      <c r="A913">
        <v>17529</v>
      </c>
      <c r="B913" t="s">
        <v>2141</v>
      </c>
      <c r="C913" t="s">
        <v>4008</v>
      </c>
      <c r="D913" t="s">
        <v>4009</v>
      </c>
      <c r="E913" t="s">
        <v>4010</v>
      </c>
      <c r="F913" t="s">
        <v>4011</v>
      </c>
      <c r="G913" t="s">
        <v>4012</v>
      </c>
      <c r="H913" t="s">
        <v>2090</v>
      </c>
      <c r="I913">
        <v>9</v>
      </c>
      <c r="J913">
        <v>5</v>
      </c>
      <c r="K913">
        <v>3</v>
      </c>
      <c r="L913" t="s">
        <v>4013</v>
      </c>
      <c r="M913">
        <f>SUM(B913,C913)</f>
        <v>0</v>
      </c>
      <c r="N913" t="str">
        <f t="shared" si="28"/>
        <v>No</v>
      </c>
      <c r="O913">
        <f>COUNTIF(C:C,"&lt;0")</f>
        <v>0</v>
      </c>
      <c r="P913" t="e">
        <f>SUMIF(#REF!,"&gt;"&amp;AVERAGE(#REF!))</f>
        <v>#REF!</v>
      </c>
      <c r="Q913">
        <f t="shared" si="29"/>
        <v>27.565026697177728</v>
      </c>
      <c r="R913" t="str">
        <f>CONCATENATE("ID-",A913,"-",E913)</f>
        <v>ID-17529-Dorango - Leon - Mexico City</v>
      </c>
      <c r="S913" t="str">
        <f>INDEX(B:B,MATCH(A913,A:A,0))</f>
        <v>12:00</v>
      </c>
      <c r="T913" t="str">
        <f>IF(OR(B913&gt;0,C913&gt;0),"Acceptable","Check")</f>
        <v>Acceptable</v>
      </c>
      <c r="U913">
        <f>COUNTIF(D:D, "Military - U.S. Army")</f>
        <v>23</v>
      </c>
      <c r="V913">
        <f>AVERAGEIF(C:C,"Fort Myer, Virginia", I:I)</f>
        <v>2</v>
      </c>
      <c r="W913">
        <v>1</v>
      </c>
      <c r="X913" t="str">
        <f>IFERROR(VLOOKUP("FlightNumber", A:D, 4, FALSE), "Flight Not Found")</f>
        <v>Flight Not Found</v>
      </c>
      <c r="Y913" t="str" cm="1">
        <f t="array" ref="Y913">IF(AND(B:B &gt; TIME(6, 0, 0), B:B &lt;= TIME(18, 0, 0)), "Day", "Night")</f>
        <v>Night</v>
      </c>
      <c r="Z913">
        <f>COUNTIFS(D:D, "Military - U.S. Army", C:C, "Fort Myer, Virginia")</f>
        <v>1</v>
      </c>
    </row>
    <row r="914" spans="1:26" x14ac:dyDescent="0.2">
      <c r="A914">
        <v>17538</v>
      </c>
      <c r="C914" t="s">
        <v>196</v>
      </c>
      <c r="D914" t="s">
        <v>1150</v>
      </c>
      <c r="E914" t="s">
        <v>4014</v>
      </c>
      <c r="F914" t="s">
        <v>4015</v>
      </c>
      <c r="G914" t="s">
        <v>4016</v>
      </c>
      <c r="H914" t="s">
        <v>4017</v>
      </c>
      <c r="I914">
        <v>16</v>
      </c>
      <c r="J914">
        <v>16</v>
      </c>
      <c r="K914">
        <v>0</v>
      </c>
      <c r="L914" t="s">
        <v>4018</v>
      </c>
      <c r="M914">
        <f>SUM(B914,C914)</f>
        <v>0</v>
      </c>
      <c r="N914" t="str">
        <f t="shared" si="28"/>
        <v>No</v>
      </c>
      <c r="O914">
        <f>COUNTIF(C:C,"&lt;0")</f>
        <v>0</v>
      </c>
      <c r="P914" t="e">
        <f>SUMIF(#REF!,"&gt;"&amp;AVERAGE(#REF!))</f>
        <v>#REF!</v>
      </c>
      <c r="Q914">
        <f t="shared" si="29"/>
        <v>27.565026697177728</v>
      </c>
      <c r="R914" t="str">
        <f>CONCATENATE("ID-",A914,"-",E914)</f>
        <v>ID-17538-Brussels - Paris</v>
      </c>
      <c r="S914">
        <f>INDEX(B:B,MATCH(A914,A:A,0))</f>
        <v>0</v>
      </c>
      <c r="T914" t="str">
        <f>IF(OR(B914&gt;0,C914&gt;0),"Acceptable","Check")</f>
        <v>Acceptable</v>
      </c>
      <c r="U914">
        <f>COUNTIF(D:D, "Military - U.S. Army")</f>
        <v>23</v>
      </c>
      <c r="V914">
        <f>AVERAGEIF(C:C,"Fort Myer, Virginia", I:I)</f>
        <v>2</v>
      </c>
      <c r="W914">
        <v>1</v>
      </c>
      <c r="X914" t="str">
        <f>IFERROR(VLOOKUP("FlightNumber", A:D, 4, FALSE), "Flight Not Found")</f>
        <v>Flight Not Found</v>
      </c>
      <c r="Y914" t="str" cm="1">
        <f t="array" ref="Y914">IF(AND(B:B &gt; TIME(6, 0, 0), B:B &lt;= TIME(18, 0, 0)), "Day", "Night")</f>
        <v>Night</v>
      </c>
      <c r="Z914">
        <f>COUNTIFS(D:D, "Military - U.S. Army", C:C, "Fort Myer, Virginia")</f>
        <v>1</v>
      </c>
    </row>
    <row r="915" spans="1:26" x14ac:dyDescent="0.2">
      <c r="A915">
        <v>17538</v>
      </c>
      <c r="C915" t="s">
        <v>4019</v>
      </c>
      <c r="D915" t="s">
        <v>3358</v>
      </c>
      <c r="E915" t="s">
        <v>4020</v>
      </c>
      <c r="F915" t="s">
        <v>4021</v>
      </c>
      <c r="G915" t="s">
        <v>4022</v>
      </c>
      <c r="H915" t="s">
        <v>4023</v>
      </c>
      <c r="I915">
        <v>18</v>
      </c>
      <c r="J915">
        <v>1</v>
      </c>
      <c r="K915">
        <v>0</v>
      </c>
      <c r="L915" t="s">
        <v>4024</v>
      </c>
      <c r="M915">
        <f>SUM(B915,C915)</f>
        <v>0</v>
      </c>
      <c r="N915" t="str">
        <f t="shared" si="28"/>
        <v>No</v>
      </c>
      <c r="O915">
        <f>COUNTIF(C:C,"&lt;0")</f>
        <v>0</v>
      </c>
      <c r="P915" t="e">
        <f>SUMIF(#REF!,"&gt;"&amp;AVERAGE(#REF!))</f>
        <v>#REF!</v>
      </c>
      <c r="Q915">
        <f t="shared" si="29"/>
        <v>27.565026697177728</v>
      </c>
      <c r="R915" t="str">
        <f>CONCATENATE("ID-",A915,"-",E915)</f>
        <v>ID-17538-Renfrew - Northolt</v>
      </c>
      <c r="S915">
        <f>INDEX(B:B,MATCH(A915,A:A,0))</f>
        <v>0</v>
      </c>
      <c r="T915" t="str">
        <f>IF(OR(B915&gt;0,C915&gt;0),"Acceptable","Check")</f>
        <v>Acceptable</v>
      </c>
      <c r="U915">
        <f>COUNTIF(D:D, "Military - U.S. Army")</f>
        <v>23</v>
      </c>
      <c r="V915">
        <f>AVERAGEIF(C:C,"Fort Myer, Virginia", I:I)</f>
        <v>2</v>
      </c>
      <c r="W915">
        <v>1</v>
      </c>
      <c r="X915" t="str">
        <f>IFERROR(VLOOKUP("FlightNumber", A:D, 4, FALSE), "Flight Not Found")</f>
        <v>Flight Not Found</v>
      </c>
      <c r="Y915" t="str" cm="1">
        <f t="array" ref="Y915">IF(AND(B:B &gt; TIME(6, 0, 0), B:B &lt;= TIME(18, 0, 0)), "Day", "Night")</f>
        <v>Night</v>
      </c>
      <c r="Z915">
        <f>COUNTIFS(D:D, "Military - U.S. Army", C:C, "Fort Myer, Virginia")</f>
        <v>1</v>
      </c>
    </row>
    <row r="916" spans="1:26" x14ac:dyDescent="0.2">
      <c r="A916">
        <v>17539</v>
      </c>
      <c r="B916" t="s">
        <v>88</v>
      </c>
      <c r="C916" t="s">
        <v>4025</v>
      </c>
      <c r="D916" t="s">
        <v>4026</v>
      </c>
      <c r="E916" t="s">
        <v>4027</v>
      </c>
      <c r="F916" t="s">
        <v>1809</v>
      </c>
      <c r="G916" t="s">
        <v>4028</v>
      </c>
      <c r="H916" t="s">
        <v>4029</v>
      </c>
      <c r="I916">
        <v>27</v>
      </c>
      <c r="J916">
        <v>18</v>
      </c>
      <c r="K916">
        <v>0</v>
      </c>
      <c r="L916" t="s">
        <v>4030</v>
      </c>
      <c r="M916">
        <f>SUM(B916,C916)</f>
        <v>0</v>
      </c>
      <c r="N916" t="str">
        <f t="shared" si="28"/>
        <v>No</v>
      </c>
      <c r="O916">
        <f>COUNTIF(C:C,"&lt;0")</f>
        <v>0</v>
      </c>
      <c r="P916" t="e">
        <f>SUMIF(#REF!,"&gt;"&amp;AVERAGE(#REF!))</f>
        <v>#REF!</v>
      </c>
      <c r="Q916">
        <f t="shared" si="29"/>
        <v>27.565026697177728</v>
      </c>
      <c r="R916" t="str">
        <f>CONCATENATE("ID-",A916,"-",E916)</f>
        <v>ID-17539-Charlston - Savannah</v>
      </c>
      <c r="S916" t="str">
        <f>INDEX(B:B,MATCH(A916,A:A,0))</f>
        <v>07:45</v>
      </c>
      <c r="T916" t="str">
        <f>IF(OR(B916&gt;0,C916&gt;0),"Acceptable","Check")</f>
        <v>Acceptable</v>
      </c>
      <c r="U916">
        <f>COUNTIF(D:D, "Military - U.S. Army")</f>
        <v>23</v>
      </c>
      <c r="V916">
        <f>AVERAGEIF(C:C,"Fort Myer, Virginia", I:I)</f>
        <v>2</v>
      </c>
      <c r="W916">
        <v>1</v>
      </c>
      <c r="X916" t="str">
        <f>IFERROR(VLOOKUP("FlightNumber", A:D, 4, FALSE), "Flight Not Found")</f>
        <v>Flight Not Found</v>
      </c>
      <c r="Y916" t="str" cm="1">
        <f t="array" ref="Y916">IF(AND(B:B &gt; TIME(6, 0, 0), B:B &lt;= TIME(18, 0, 0)), "Day", "Night")</f>
        <v>Night</v>
      </c>
      <c r="Z916">
        <f>COUNTIFS(D:D, "Military - U.S. Army", C:C, "Fort Myer, Virginia")</f>
        <v>1</v>
      </c>
    </row>
    <row r="917" spans="1:26" x14ac:dyDescent="0.2">
      <c r="A917">
        <v>17540</v>
      </c>
      <c r="C917" t="s">
        <v>4031</v>
      </c>
      <c r="D917" t="s">
        <v>4032</v>
      </c>
      <c r="E917" t="s">
        <v>4033</v>
      </c>
      <c r="F917" t="s">
        <v>1809</v>
      </c>
      <c r="G917" t="s">
        <v>4034</v>
      </c>
      <c r="H917" t="s">
        <v>4035</v>
      </c>
      <c r="I917">
        <v>9</v>
      </c>
      <c r="J917">
        <v>9</v>
      </c>
      <c r="K917">
        <v>0</v>
      </c>
      <c r="L917" t="s">
        <v>4036</v>
      </c>
      <c r="M917">
        <f>SUM(B917,C917)</f>
        <v>0</v>
      </c>
      <c r="N917" t="str">
        <f t="shared" si="28"/>
        <v>No</v>
      </c>
      <c r="O917">
        <f>COUNTIF(C:C,"&lt;0")</f>
        <v>0</v>
      </c>
      <c r="P917" t="e">
        <f>SUMIF(#REF!,"&gt;"&amp;AVERAGE(#REF!))</f>
        <v>#REF!</v>
      </c>
      <c r="Q917">
        <f t="shared" si="29"/>
        <v>27.565026697177728</v>
      </c>
      <c r="R917" t="str">
        <f>CONCATENATE("ID-",A917,"-",E917)</f>
        <v>ID-17540-Algiers - Biskra</v>
      </c>
      <c r="S917">
        <f>INDEX(B:B,MATCH(A917,A:A,0))</f>
        <v>0</v>
      </c>
      <c r="T917" t="str">
        <f>IF(OR(B917&gt;0,C917&gt;0),"Acceptable","Check")</f>
        <v>Acceptable</v>
      </c>
      <c r="U917">
        <f>COUNTIF(D:D, "Military - U.S. Army")</f>
        <v>23</v>
      </c>
      <c r="V917">
        <f>AVERAGEIF(C:C,"Fort Myer, Virginia", I:I)</f>
        <v>2</v>
      </c>
      <c r="W917">
        <v>1</v>
      </c>
      <c r="X917" t="str">
        <f>IFERROR(VLOOKUP("FlightNumber", A:D, 4, FALSE), "Flight Not Found")</f>
        <v>Flight Not Found</v>
      </c>
      <c r="Y917" t="str" cm="1">
        <f t="array" ref="Y917">IF(AND(B:B &gt; TIME(6, 0, 0), B:B &lt;= TIME(18, 0, 0)), "Day", "Night")</f>
        <v>Night</v>
      </c>
      <c r="Z917">
        <f>COUNTIFS(D:D, "Military - U.S. Army", C:C, "Fort Myer, Virginia")</f>
        <v>1</v>
      </c>
    </row>
    <row r="918" spans="1:26" x14ac:dyDescent="0.2">
      <c r="A918">
        <v>17543</v>
      </c>
      <c r="C918" t="s">
        <v>4037</v>
      </c>
      <c r="D918" t="s">
        <v>4038</v>
      </c>
      <c r="F918" t="s">
        <v>1809</v>
      </c>
      <c r="G918" t="s">
        <v>4039</v>
      </c>
      <c r="H918" t="s">
        <v>4040</v>
      </c>
      <c r="I918">
        <v>31</v>
      </c>
      <c r="J918">
        <v>31</v>
      </c>
      <c r="K918">
        <v>0</v>
      </c>
      <c r="M918">
        <f>SUM(B918,C918)</f>
        <v>0</v>
      </c>
      <c r="N918" t="str">
        <f t="shared" si="28"/>
        <v>No</v>
      </c>
      <c r="O918">
        <f>COUNTIF(C:C,"&lt;0")</f>
        <v>0</v>
      </c>
      <c r="P918" t="e">
        <f>SUMIF(#REF!,"&gt;"&amp;AVERAGE(#REF!))</f>
        <v>#REF!</v>
      </c>
      <c r="Q918">
        <f t="shared" si="29"/>
        <v>27.565026697177728</v>
      </c>
      <c r="R918" t="str">
        <f>CONCATENATE("ID-",A918,"-",E918)</f>
        <v>ID-17543-</v>
      </c>
      <c r="S918">
        <f>INDEX(B:B,MATCH(A918,A:A,0))</f>
        <v>0</v>
      </c>
      <c r="T918" t="str">
        <f>IF(OR(B918&gt;0,C918&gt;0),"Acceptable","Check")</f>
        <v>Acceptable</v>
      </c>
      <c r="U918">
        <f>COUNTIF(D:D, "Military - U.S. Army")</f>
        <v>23</v>
      </c>
      <c r="V918">
        <f>AVERAGEIF(C:C,"Fort Myer, Virginia", I:I)</f>
        <v>2</v>
      </c>
      <c r="W918">
        <v>1</v>
      </c>
      <c r="X918" t="str">
        <f>IFERROR(VLOOKUP("FlightNumber", A:D, 4, FALSE), "Flight Not Found")</f>
        <v>Flight Not Found</v>
      </c>
      <c r="Y918" t="str" cm="1">
        <f t="array" ref="Y918">IF(AND(B:B &gt; TIME(6, 0, 0), B:B &lt;= TIME(18, 0, 0)), "Day", "Night")</f>
        <v>Night</v>
      </c>
      <c r="Z918">
        <f>COUNTIFS(D:D, "Military - U.S. Army", C:C, "Fort Myer, Virginia")</f>
        <v>1</v>
      </c>
    </row>
    <row r="919" spans="1:26" x14ac:dyDescent="0.2">
      <c r="A919">
        <v>17545</v>
      </c>
      <c r="B919" t="s">
        <v>4041</v>
      </c>
      <c r="C919" t="s">
        <v>4042</v>
      </c>
      <c r="D919" t="s">
        <v>1681</v>
      </c>
      <c r="E919" t="s">
        <v>4044</v>
      </c>
      <c r="F919" t="s">
        <v>4045</v>
      </c>
      <c r="G919" t="s">
        <v>4046</v>
      </c>
      <c r="H919" t="s">
        <v>4047</v>
      </c>
      <c r="I919">
        <v>9</v>
      </c>
      <c r="J919">
        <v>5</v>
      </c>
      <c r="K919">
        <v>0</v>
      </c>
      <c r="L919" t="s">
        <v>4048</v>
      </c>
      <c r="M919">
        <f>SUM(B919,C919)</f>
        <v>0</v>
      </c>
      <c r="N919" t="str">
        <f t="shared" si="28"/>
        <v>No</v>
      </c>
      <c r="O919">
        <f>COUNTIF(C:C,"&lt;0")</f>
        <v>0</v>
      </c>
      <c r="P919" t="e">
        <f>SUMIF(#REF!,"&gt;"&amp;AVERAGE(#REF!))</f>
        <v>#REF!</v>
      </c>
      <c r="Q919">
        <f t="shared" si="29"/>
        <v>27.565026697177728</v>
      </c>
      <c r="R919" t="str">
        <f>CONCATENATE("ID-",A919,"-",E919)</f>
        <v>ID-17545-Atlanta - Washington D.C.</v>
      </c>
      <c r="S919" t="str">
        <f>INDEX(B:B,MATCH(A919,A:A,0))</f>
        <v>04:36</v>
      </c>
      <c r="T919" t="str">
        <f>IF(OR(B919&gt;0,C919&gt;0),"Acceptable","Check")</f>
        <v>Acceptable</v>
      </c>
      <c r="U919">
        <f>COUNTIF(D:D, "Military - U.S. Army")</f>
        <v>23</v>
      </c>
      <c r="V919">
        <f>AVERAGEIF(C:C,"Fort Myer, Virginia", I:I)</f>
        <v>2</v>
      </c>
      <c r="W919">
        <v>1</v>
      </c>
      <c r="X919" t="str">
        <f>IFERROR(VLOOKUP("FlightNumber", A:D, 4, FALSE), "Flight Not Found")</f>
        <v>Flight Not Found</v>
      </c>
      <c r="Y919" t="str" cm="1">
        <f t="array" ref="Y919">IF(AND(B:B &gt; TIME(6, 0, 0), B:B &lt;= TIME(18, 0, 0)), "Day", "Night")</f>
        <v>Night</v>
      </c>
      <c r="Z919">
        <f>COUNTIFS(D:D, "Military - U.S. Army", C:C, "Fort Myer, Virginia")</f>
        <v>1</v>
      </c>
    </row>
    <row r="920" spans="1:26" x14ac:dyDescent="0.2">
      <c r="A920">
        <v>17552</v>
      </c>
      <c r="C920" t="s">
        <v>4049</v>
      </c>
      <c r="D920" t="s">
        <v>821</v>
      </c>
      <c r="F920" t="s">
        <v>3335</v>
      </c>
      <c r="I920">
        <v>11</v>
      </c>
      <c r="J920">
        <v>3</v>
      </c>
      <c r="K920">
        <v>0</v>
      </c>
      <c r="L920" t="s">
        <v>4050</v>
      </c>
      <c r="M920">
        <f>SUM(B920,C920)</f>
        <v>0</v>
      </c>
      <c r="N920" t="str">
        <f t="shared" si="28"/>
        <v>No</v>
      </c>
      <c r="O920">
        <f>COUNTIF(C:C,"&lt;0")</f>
        <v>0</v>
      </c>
      <c r="P920" t="e">
        <f>SUMIF(#REF!,"&gt;"&amp;AVERAGE(#REF!))</f>
        <v>#REF!</v>
      </c>
      <c r="Q920">
        <f t="shared" si="29"/>
        <v>27.565026697177728</v>
      </c>
      <c r="R920" t="str">
        <f>CONCATENATE("ID-",A920,"-",E920)</f>
        <v>ID-17552-</v>
      </c>
      <c r="S920">
        <f>INDEX(B:B,MATCH(A920,A:A,0))</f>
        <v>0</v>
      </c>
      <c r="T920" t="str">
        <f>IF(OR(B920&gt;0,C920&gt;0),"Acceptable","Check")</f>
        <v>Acceptable</v>
      </c>
      <c r="U920">
        <f>COUNTIF(D:D, "Military - U.S. Army")</f>
        <v>23</v>
      </c>
      <c r="V920">
        <f>AVERAGEIF(C:C,"Fort Myer, Virginia", I:I)</f>
        <v>2</v>
      </c>
      <c r="W920">
        <v>1</v>
      </c>
      <c r="X920" t="str">
        <f>IFERROR(VLOOKUP("FlightNumber", A:D, 4, FALSE), "Flight Not Found")</f>
        <v>Flight Not Found</v>
      </c>
      <c r="Y920" t="str" cm="1">
        <f t="array" ref="Y920">IF(AND(B:B &gt; TIME(6, 0, 0), B:B &lt;= TIME(18, 0, 0)), "Day", "Night")</f>
        <v>Night</v>
      </c>
      <c r="Z920">
        <f>COUNTIFS(D:D, "Military - U.S. Army", C:C, "Fort Myer, Virginia")</f>
        <v>1</v>
      </c>
    </row>
    <row r="921" spans="1:26" x14ac:dyDescent="0.2">
      <c r="A921">
        <v>18119</v>
      </c>
      <c r="C921" t="s">
        <v>4051</v>
      </c>
      <c r="D921" t="s">
        <v>2331</v>
      </c>
      <c r="F921" t="s">
        <v>3099</v>
      </c>
      <c r="G921" t="s">
        <v>4052</v>
      </c>
      <c r="H921" t="s">
        <v>4053</v>
      </c>
      <c r="I921">
        <v>12</v>
      </c>
      <c r="J921">
        <v>12</v>
      </c>
      <c r="K921">
        <v>0</v>
      </c>
      <c r="L921" t="s">
        <v>4054</v>
      </c>
      <c r="M921">
        <f>SUM(B921,C921)</f>
        <v>0</v>
      </c>
      <c r="N921" t="str">
        <f t="shared" si="28"/>
        <v>No</v>
      </c>
      <c r="O921">
        <f>COUNTIF(C:C,"&lt;0")</f>
        <v>0</v>
      </c>
      <c r="P921" t="e">
        <f>SUMIF(#REF!,"&gt;"&amp;AVERAGE(#REF!))</f>
        <v>#REF!</v>
      </c>
      <c r="Q921">
        <f t="shared" si="29"/>
        <v>27.565026697177728</v>
      </c>
      <c r="R921" t="str">
        <f>CONCATENATE("ID-",A921,"-",E921)</f>
        <v>ID-18119-</v>
      </c>
      <c r="S921">
        <f>INDEX(B:B,MATCH(A921,A:A,0))</f>
        <v>0</v>
      </c>
      <c r="T921" t="str">
        <f>IF(OR(B921&gt;0,C921&gt;0),"Acceptable","Check")</f>
        <v>Acceptable</v>
      </c>
      <c r="U921">
        <f>COUNTIF(D:D, "Military - U.S. Army")</f>
        <v>23</v>
      </c>
      <c r="V921">
        <f>AVERAGEIF(C:C,"Fort Myer, Virginia", I:I)</f>
        <v>2</v>
      </c>
      <c r="W921">
        <v>3</v>
      </c>
      <c r="X921" t="str">
        <f>IFERROR(VLOOKUP("FlightNumber", A:D, 4, FALSE), "Flight Not Found")</f>
        <v>Flight Not Found</v>
      </c>
      <c r="Y921" t="str" cm="1">
        <f t="array" ref="Y921">IF(AND(B:B &gt; TIME(6, 0, 0), B:B &lt;= TIME(18, 0, 0)), "Day", "Night")</f>
        <v>Night</v>
      </c>
      <c r="Z921">
        <f>COUNTIFS(D:D, "Military - U.S. Army", C:C, "Fort Myer, Virginia")</f>
        <v>1</v>
      </c>
    </row>
    <row r="922" spans="1:26" x14ac:dyDescent="0.2">
      <c r="A922">
        <v>17560</v>
      </c>
      <c r="B922" t="s">
        <v>1784</v>
      </c>
      <c r="C922" t="s">
        <v>4055</v>
      </c>
      <c r="D922" t="s">
        <v>4056</v>
      </c>
      <c r="E922" t="s">
        <v>4057</v>
      </c>
      <c r="F922" t="s">
        <v>4058</v>
      </c>
      <c r="G922" t="s">
        <v>4059</v>
      </c>
      <c r="H922" t="s">
        <v>4060</v>
      </c>
      <c r="I922">
        <v>32</v>
      </c>
      <c r="J922">
        <v>32</v>
      </c>
      <c r="K922">
        <v>0</v>
      </c>
      <c r="L922" t="s">
        <v>4061</v>
      </c>
      <c r="M922">
        <f>SUM(B922,C922)</f>
        <v>0</v>
      </c>
      <c r="N922" t="str">
        <f t="shared" si="28"/>
        <v>No</v>
      </c>
      <c r="O922">
        <f>COUNTIF(C:C,"&lt;0")</f>
        <v>0</v>
      </c>
      <c r="P922" t="e">
        <f>SUMIF(#REF!,"&gt;"&amp;AVERAGE(#REF!))</f>
        <v>#REF!</v>
      </c>
      <c r="Q922">
        <f t="shared" si="29"/>
        <v>27.565026697177728</v>
      </c>
      <c r="R922" t="str">
        <f>CONCATENATE("ID-",A922,"-",E922)</f>
        <v>ID-17560-Burbank - Oakland</v>
      </c>
      <c r="S922" t="str">
        <f>INDEX(B:B,MATCH(A922,A:A,0))</f>
        <v>10:50</v>
      </c>
      <c r="T922" t="str">
        <f>IF(OR(B922&gt;0,C922&gt;0),"Acceptable","Check")</f>
        <v>Acceptable</v>
      </c>
      <c r="U922">
        <f>COUNTIF(D:D, "Military - U.S. Army")</f>
        <v>23</v>
      </c>
      <c r="V922">
        <f>AVERAGEIF(C:C,"Fort Myer, Virginia", I:I)</f>
        <v>2</v>
      </c>
      <c r="W922">
        <v>9</v>
      </c>
      <c r="X922" t="str">
        <f>IFERROR(VLOOKUP("FlightNumber", A:D, 4, FALSE), "Flight Not Found")</f>
        <v>Flight Not Found</v>
      </c>
      <c r="Y922" t="str" cm="1">
        <f t="array" ref="Y922">IF(AND(B:B &gt; TIME(6, 0, 0), B:B &lt;= TIME(18, 0, 0)), "Day", "Night")</f>
        <v>Night</v>
      </c>
      <c r="Z922">
        <f>COUNTIFS(D:D, "Military - U.S. Army", C:C, "Fort Myer, Virginia")</f>
        <v>1</v>
      </c>
    </row>
    <row r="923" spans="1:26" x14ac:dyDescent="0.2">
      <c r="A923">
        <v>17562</v>
      </c>
      <c r="B923" t="s">
        <v>2741</v>
      </c>
      <c r="C923" t="s">
        <v>4062</v>
      </c>
      <c r="D923" t="s">
        <v>3406</v>
      </c>
      <c r="E923" t="s">
        <v>4063</v>
      </c>
      <c r="F923" t="s">
        <v>4064</v>
      </c>
      <c r="G923" t="s">
        <v>4065</v>
      </c>
      <c r="H923" t="s">
        <v>4066</v>
      </c>
      <c r="I923">
        <v>31</v>
      </c>
      <c r="J923">
        <v>31</v>
      </c>
      <c r="K923">
        <v>0</v>
      </c>
      <c r="L923" t="s">
        <v>4067</v>
      </c>
      <c r="M923">
        <f>SUM(B923,C923)</f>
        <v>0</v>
      </c>
      <c r="N923" t="str">
        <f t="shared" si="28"/>
        <v>No</v>
      </c>
      <c r="O923">
        <f>COUNTIF(C:C,"&lt;0")</f>
        <v>0</v>
      </c>
      <c r="P923" t="e">
        <f>SUMIF(#REF!,"&gt;"&amp;AVERAGE(#REF!))</f>
        <v>#REF!</v>
      </c>
      <c r="Q923">
        <f t="shared" si="29"/>
        <v>27.565026697177728</v>
      </c>
      <c r="R923" t="str">
        <f>CONCATENATE("ID-",A923,"-",E923)</f>
        <v>ID-17562-London - Havana</v>
      </c>
      <c r="S923" t="str">
        <f>INDEX(B:B,MATCH(A923,A:A,0))</f>
        <v>03:00</v>
      </c>
      <c r="T923" t="str">
        <f>IF(OR(B923&gt;0,C923&gt;0),"Acceptable","Check")</f>
        <v>Acceptable</v>
      </c>
      <c r="U923">
        <f>COUNTIF(D:D, "Military - U.S. Army")</f>
        <v>23</v>
      </c>
      <c r="V923">
        <f>AVERAGEIF(C:C,"Fort Myer, Virginia", I:I)</f>
        <v>2</v>
      </c>
      <c r="W923">
        <v>1</v>
      </c>
      <c r="X923" t="str">
        <f>IFERROR(VLOOKUP("FlightNumber", A:D, 4, FALSE), "Flight Not Found")</f>
        <v>Flight Not Found</v>
      </c>
      <c r="Y923" t="str" cm="1">
        <f t="array" ref="Y923">IF(AND(B:B &gt; TIME(6, 0, 0), B:B &lt;= TIME(18, 0, 0)), "Day", "Night")</f>
        <v>Night</v>
      </c>
      <c r="Z923">
        <f>COUNTIFS(D:D, "Military - U.S. Army", C:C, "Fort Myer, Virginia")</f>
        <v>1</v>
      </c>
    </row>
    <row r="924" spans="1:26" x14ac:dyDescent="0.2">
      <c r="A924">
        <v>17570</v>
      </c>
      <c r="B924" t="s">
        <v>4068</v>
      </c>
      <c r="C924" t="s">
        <v>4069</v>
      </c>
      <c r="D924" t="s">
        <v>1681</v>
      </c>
      <c r="F924" t="s">
        <v>4070</v>
      </c>
      <c r="G924" t="s">
        <v>4071</v>
      </c>
      <c r="H924" t="s">
        <v>4072</v>
      </c>
      <c r="I924">
        <v>69</v>
      </c>
      <c r="J924">
        <v>1</v>
      </c>
      <c r="K924">
        <v>0</v>
      </c>
      <c r="L924" t="s">
        <v>4073</v>
      </c>
      <c r="M924">
        <f>SUM(B924,C924)</f>
        <v>0</v>
      </c>
      <c r="N924" t="str">
        <f t="shared" si="28"/>
        <v>No</v>
      </c>
      <c r="O924">
        <f>COUNTIF(C:C,"&lt;0")</f>
        <v>0</v>
      </c>
      <c r="P924" t="e">
        <f>SUMIF(#REF!,"&gt;"&amp;AVERAGE(#REF!))</f>
        <v>#REF!</v>
      </c>
      <c r="Q924">
        <f t="shared" si="29"/>
        <v>27.565026697177728</v>
      </c>
      <c r="R924" t="str">
        <f>CONCATENATE("ID-",A924,"-",E924)</f>
        <v>ID-17570-</v>
      </c>
      <c r="S924" t="str">
        <f>INDEX(B:B,MATCH(A924,A:A,0))</f>
        <v>13:27</v>
      </c>
      <c r="T924" t="str">
        <f>IF(OR(B924&gt;0,C924&gt;0),"Acceptable","Check")</f>
        <v>Acceptable</v>
      </c>
      <c r="U924">
        <f>COUNTIF(D:D, "Military - U.S. Army")</f>
        <v>23</v>
      </c>
      <c r="V924">
        <f>AVERAGEIF(C:C,"Fort Myer, Virginia", I:I)</f>
        <v>2</v>
      </c>
      <c r="W924">
        <v>1</v>
      </c>
      <c r="X924" t="str">
        <f>IFERROR(VLOOKUP("FlightNumber", A:D, 4, FALSE), "Flight Not Found")</f>
        <v>Flight Not Found</v>
      </c>
      <c r="Y924" t="str" cm="1">
        <f t="array" ref="Y924">IF(AND(B:B &gt; TIME(6, 0, 0), B:B &lt;= TIME(18, 0, 0)), "Day", "Night")</f>
        <v>Night</v>
      </c>
      <c r="Z924">
        <f>COUNTIFS(D:D, "Military - U.S. Army", C:C, "Fort Myer, Virginia")</f>
        <v>1</v>
      </c>
    </row>
    <row r="925" spans="1:26" x14ac:dyDescent="0.2">
      <c r="A925">
        <v>17575</v>
      </c>
      <c r="C925" t="s">
        <v>4074</v>
      </c>
      <c r="D925" t="s">
        <v>4075</v>
      </c>
      <c r="E925" t="s">
        <v>4076</v>
      </c>
      <c r="F925" t="s">
        <v>1809</v>
      </c>
      <c r="G925" t="s">
        <v>4077</v>
      </c>
      <c r="H925" t="s">
        <v>4078</v>
      </c>
      <c r="I925">
        <v>21</v>
      </c>
      <c r="J925">
        <v>12</v>
      </c>
      <c r="K925">
        <v>0</v>
      </c>
      <c r="L925" t="s">
        <v>4079</v>
      </c>
      <c r="M925">
        <f>SUM(B925,C925)</f>
        <v>0</v>
      </c>
      <c r="N925" t="str">
        <f t="shared" si="28"/>
        <v>No</v>
      </c>
      <c r="O925">
        <f>COUNTIF(C:C,"&lt;0")</f>
        <v>0</v>
      </c>
      <c r="P925" t="e">
        <f>SUMIF(#REF!,"&gt;"&amp;AVERAGE(#REF!))</f>
        <v>#REF!</v>
      </c>
      <c r="Q925">
        <f t="shared" si="29"/>
        <v>27.565026697177728</v>
      </c>
      <c r="R925" t="str">
        <f>CONCATENATE("ID-",A925,"-",E925)</f>
        <v>ID-17575-Giessen - Bad Homberg</v>
      </c>
      <c r="S925">
        <f>INDEX(B:B,MATCH(A925,A:A,0))</f>
        <v>0</v>
      </c>
      <c r="T925" t="str">
        <f>IF(OR(B925&gt;0,C925&gt;0),"Acceptable","Check")</f>
        <v>Acceptable</v>
      </c>
      <c r="U925">
        <f>COUNTIF(D:D, "Military - U.S. Army")</f>
        <v>23</v>
      </c>
      <c r="V925">
        <f>AVERAGEIF(C:C,"Fort Myer, Virginia", I:I)</f>
        <v>2</v>
      </c>
      <c r="W925">
        <v>1</v>
      </c>
      <c r="X925" t="str">
        <f>IFERROR(VLOOKUP("FlightNumber", A:D, 4, FALSE), "Flight Not Found")</f>
        <v>Flight Not Found</v>
      </c>
      <c r="Y925" t="str" cm="1">
        <f t="array" ref="Y925">IF(AND(B:B &gt; TIME(6, 0, 0), B:B &lt;= TIME(18, 0, 0)), "Day", "Night")</f>
        <v>Night</v>
      </c>
      <c r="Z925">
        <f>COUNTIFS(D:D, "Military - U.S. Army", C:C, "Fort Myer, Virginia")</f>
        <v>1</v>
      </c>
    </row>
    <row r="926" spans="1:26" x14ac:dyDescent="0.2">
      <c r="A926">
        <v>17583</v>
      </c>
      <c r="C926" t="s">
        <v>4080</v>
      </c>
      <c r="D926" t="s">
        <v>4081</v>
      </c>
      <c r="E926" t="s">
        <v>4082</v>
      </c>
      <c r="F926" t="s">
        <v>2558</v>
      </c>
      <c r="G926" t="s">
        <v>4083</v>
      </c>
      <c r="H926" t="s">
        <v>4084</v>
      </c>
      <c r="I926">
        <v>10</v>
      </c>
      <c r="J926">
        <v>7</v>
      </c>
      <c r="K926">
        <v>0</v>
      </c>
      <c r="L926" t="s">
        <v>4085</v>
      </c>
      <c r="M926">
        <f>SUM(B926,C926)</f>
        <v>0</v>
      </c>
      <c r="N926" t="str">
        <f t="shared" si="28"/>
        <v>No</v>
      </c>
      <c r="O926">
        <f>COUNTIF(C:C,"&lt;0")</f>
        <v>0</v>
      </c>
      <c r="P926" t="e">
        <f>SUMIF(#REF!,"&gt;"&amp;AVERAGE(#REF!))</f>
        <v>#REF!</v>
      </c>
      <c r="Q926">
        <f t="shared" si="29"/>
        <v>27.565026697177728</v>
      </c>
      <c r="R926" t="str">
        <f>CONCATENATE("ID-",A926,"-",E926)</f>
        <v>ID-17583-Florence - Rome</v>
      </c>
      <c r="S926">
        <f>INDEX(B:B,MATCH(A926,A:A,0))</f>
        <v>0</v>
      </c>
      <c r="T926" t="str">
        <f>IF(OR(B926&gt;0,C926&gt;0),"Acceptable","Check")</f>
        <v>Acceptable</v>
      </c>
      <c r="U926">
        <f>COUNTIF(D:D, "Military - U.S. Army")</f>
        <v>23</v>
      </c>
      <c r="V926">
        <f>AVERAGEIF(C:C,"Fort Myer, Virginia", I:I)</f>
        <v>2</v>
      </c>
      <c r="W926">
        <v>1</v>
      </c>
      <c r="X926" t="str">
        <f>IFERROR(VLOOKUP("FlightNumber", A:D, 4, FALSE), "Flight Not Found")</f>
        <v>Flight Not Found</v>
      </c>
      <c r="Y926" t="str" cm="1">
        <f t="array" ref="Y926">IF(AND(B:B &gt; TIME(6, 0, 0), B:B &lt;= TIME(18, 0, 0)), "Day", "Night")</f>
        <v>Night</v>
      </c>
      <c r="Z926">
        <f>COUNTIFS(D:D, "Military - U.S. Army", C:C, "Fort Myer, Virginia")</f>
        <v>1</v>
      </c>
    </row>
    <row r="927" spans="1:26" x14ac:dyDescent="0.2">
      <c r="A927">
        <v>17584</v>
      </c>
      <c r="C927" t="s">
        <v>4086</v>
      </c>
      <c r="D927" t="s">
        <v>148</v>
      </c>
      <c r="F927" t="s">
        <v>4087</v>
      </c>
      <c r="G927" t="s">
        <v>4088</v>
      </c>
      <c r="H927" t="s">
        <v>4089</v>
      </c>
      <c r="I927">
        <v>14</v>
      </c>
      <c r="J927">
        <v>14</v>
      </c>
      <c r="K927">
        <v>0</v>
      </c>
      <c r="L927" t="s">
        <v>4090</v>
      </c>
      <c r="M927">
        <f>SUM(B927,C927)</f>
        <v>0</v>
      </c>
      <c r="N927" t="str">
        <f t="shared" si="28"/>
        <v>No</v>
      </c>
      <c r="O927">
        <f>COUNTIF(C:C,"&lt;0")</f>
        <v>0</v>
      </c>
      <c r="P927" t="e">
        <f>SUMIF(#REF!,"&gt;"&amp;AVERAGE(#REF!))</f>
        <v>#REF!</v>
      </c>
      <c r="Q927">
        <f t="shared" si="29"/>
        <v>27.565026697177728</v>
      </c>
      <c r="R927" t="str">
        <f>CONCATENATE("ID-",A927,"-",E927)</f>
        <v>ID-17584-</v>
      </c>
      <c r="S927">
        <f>INDEX(B:B,MATCH(A927,A:A,0))</f>
        <v>0</v>
      </c>
      <c r="T927" t="str">
        <f>IF(OR(B927&gt;0,C927&gt;0),"Acceptable","Check")</f>
        <v>Acceptable</v>
      </c>
      <c r="U927">
        <f>COUNTIF(D:D, "Military - U.S. Army")</f>
        <v>23</v>
      </c>
      <c r="V927">
        <f>AVERAGEIF(C:C,"Fort Myer, Virginia", I:I)</f>
        <v>2</v>
      </c>
      <c r="W927">
        <v>1</v>
      </c>
      <c r="X927" t="str">
        <f>IFERROR(VLOOKUP("FlightNumber", A:D, 4, FALSE), "Flight Not Found")</f>
        <v>Flight Not Found</v>
      </c>
      <c r="Y927" t="str" cm="1">
        <f t="array" ref="Y927">IF(AND(B:B &gt; TIME(6, 0, 0), B:B &lt;= TIME(18, 0, 0)), "Day", "Night")</f>
        <v>Night</v>
      </c>
      <c r="Z927">
        <f>COUNTIFS(D:D, "Military - U.S. Army", C:C, "Fort Myer, Virginia")</f>
        <v>1</v>
      </c>
    </row>
    <row r="928" spans="1:26" x14ac:dyDescent="0.2">
      <c r="A928">
        <v>17586</v>
      </c>
      <c r="C928" t="s">
        <v>4091</v>
      </c>
      <c r="D928" t="s">
        <v>4092</v>
      </c>
      <c r="F928" t="s">
        <v>1809</v>
      </c>
      <c r="G928" t="s">
        <v>4093</v>
      </c>
      <c r="I928">
        <v>12</v>
      </c>
      <c r="J928">
        <v>12</v>
      </c>
      <c r="K928">
        <v>0</v>
      </c>
      <c r="L928" t="s">
        <v>4094</v>
      </c>
      <c r="M928">
        <f>SUM(B928,C928)</f>
        <v>0</v>
      </c>
      <c r="N928" t="str">
        <f t="shared" si="28"/>
        <v>No</v>
      </c>
      <c r="O928">
        <f>COUNTIF(C:C,"&lt;0")</f>
        <v>0</v>
      </c>
      <c r="P928" t="e">
        <f>SUMIF(#REF!,"&gt;"&amp;AVERAGE(#REF!))</f>
        <v>#REF!</v>
      </c>
      <c r="Q928">
        <f t="shared" si="29"/>
        <v>27.565026697177728</v>
      </c>
      <c r="R928" t="str">
        <f>CONCATENATE("ID-",A928,"-",E928)</f>
        <v>ID-17586-</v>
      </c>
      <c r="S928">
        <f>INDEX(B:B,MATCH(A928,A:A,0))</f>
        <v>0</v>
      </c>
      <c r="T928" t="str">
        <f>IF(OR(B928&gt;0,C928&gt;0),"Acceptable","Check")</f>
        <v>Acceptable</v>
      </c>
      <c r="U928">
        <f>COUNTIF(D:D, "Military - U.S. Army")</f>
        <v>23</v>
      </c>
      <c r="V928">
        <f>AVERAGEIF(C:C,"Fort Myer, Virginia", I:I)</f>
        <v>2</v>
      </c>
      <c r="W928">
        <v>1</v>
      </c>
      <c r="X928" t="str">
        <f>IFERROR(VLOOKUP("FlightNumber", A:D, 4, FALSE), "Flight Not Found")</f>
        <v>Flight Not Found</v>
      </c>
      <c r="Y928" t="str" cm="1">
        <f t="array" ref="Y928">IF(AND(B:B &gt; TIME(6, 0, 0), B:B &lt;= TIME(18, 0, 0)), "Day", "Night")</f>
        <v>Night</v>
      </c>
      <c r="Z928">
        <f>COUNTIFS(D:D, "Military - U.S. Army", C:C, "Fort Myer, Virginia")</f>
        <v>1</v>
      </c>
    </row>
    <row r="929" spans="1:26" x14ac:dyDescent="0.2">
      <c r="A929">
        <v>17588</v>
      </c>
      <c r="B929" t="s">
        <v>1247</v>
      </c>
      <c r="C929" t="s">
        <v>623</v>
      </c>
      <c r="D929" t="s">
        <v>4095</v>
      </c>
      <c r="E929" t="s">
        <v>4096</v>
      </c>
      <c r="F929" t="s">
        <v>2722</v>
      </c>
      <c r="G929" t="s">
        <v>4097</v>
      </c>
      <c r="H929" t="s">
        <v>4098</v>
      </c>
      <c r="I929">
        <v>2</v>
      </c>
      <c r="J929">
        <v>2</v>
      </c>
      <c r="K929">
        <v>0</v>
      </c>
      <c r="L929" t="s">
        <v>4099</v>
      </c>
      <c r="M929">
        <f>SUM(B929,C929)</f>
        <v>0</v>
      </c>
      <c r="N929" t="str">
        <f t="shared" si="28"/>
        <v>No</v>
      </c>
      <c r="O929">
        <f>COUNTIF(C:C,"&lt;0")</f>
        <v>0</v>
      </c>
      <c r="P929" t="e">
        <f>SUMIF(#REF!,"&gt;"&amp;AVERAGE(#REF!))</f>
        <v>#REF!</v>
      </c>
      <c r="Q929">
        <f t="shared" si="29"/>
        <v>27.565026697177728</v>
      </c>
      <c r="R929" t="str">
        <f>CONCATENATE("ID-",A929,"-",E929)</f>
        <v>ID-17588-Pittsburgh, PA - Columbus, OH</v>
      </c>
      <c r="S929" t="str">
        <f>INDEX(B:B,MATCH(A929,A:A,0))</f>
        <v>06:00</v>
      </c>
      <c r="T929" t="str">
        <f>IF(OR(B929&gt;0,C929&gt;0),"Acceptable","Check")</f>
        <v>Acceptable</v>
      </c>
      <c r="U929">
        <f>COUNTIF(D:D, "Military - U.S. Army")</f>
        <v>23</v>
      </c>
      <c r="V929">
        <f>AVERAGEIF(C:C,"Fort Myer, Virginia", I:I)</f>
        <v>2</v>
      </c>
      <c r="W929">
        <v>1</v>
      </c>
      <c r="X929" t="str">
        <f>IFERROR(VLOOKUP("FlightNumber", A:D, 4, FALSE), "Flight Not Found")</f>
        <v>Flight Not Found</v>
      </c>
      <c r="Y929" t="str" cm="1">
        <f t="array" ref="Y929">IF(AND(B:B &gt; TIME(6, 0, 0), B:B &lt;= TIME(18, 0, 0)), "Day", "Night")</f>
        <v>Night</v>
      </c>
      <c r="Z929">
        <f>COUNTIFS(D:D, "Military - U.S. Army", C:C, "Fort Myer, Virginia")</f>
        <v>1</v>
      </c>
    </row>
    <row r="930" spans="1:26" x14ac:dyDescent="0.2">
      <c r="A930">
        <v>17590</v>
      </c>
      <c r="C930" t="s">
        <v>4100</v>
      </c>
      <c r="D930" t="s">
        <v>4101</v>
      </c>
      <c r="E930" t="s">
        <v>4102</v>
      </c>
      <c r="F930" t="s">
        <v>2465</v>
      </c>
      <c r="G930" t="s">
        <v>4103</v>
      </c>
      <c r="I930">
        <v>26</v>
      </c>
      <c r="J930">
        <v>23</v>
      </c>
      <c r="K930">
        <v>0</v>
      </c>
      <c r="L930" t="s">
        <v>4104</v>
      </c>
      <c r="M930">
        <f>SUM(B930,C930)</f>
        <v>0</v>
      </c>
      <c r="N930" t="str">
        <f t="shared" si="28"/>
        <v>No</v>
      </c>
      <c r="O930">
        <f>COUNTIF(C:C,"&lt;0")</f>
        <v>0</v>
      </c>
      <c r="P930" t="e">
        <f>SUMIF(#REF!,"&gt;"&amp;AVERAGE(#REF!))</f>
        <v>#REF!</v>
      </c>
      <c r="Q930">
        <f t="shared" si="29"/>
        <v>27.565026697177728</v>
      </c>
      <c r="R930" t="str">
        <f>CONCATENATE("ID-",A930,"-",E930)</f>
        <v>ID-17590-Rio de Janerio, Brazil - Cayenne, French Guianan</v>
      </c>
      <c r="S930">
        <f>INDEX(B:B,MATCH(A930,A:A,0))</f>
        <v>0</v>
      </c>
      <c r="T930" t="str">
        <f>IF(OR(B930&gt;0,C930&gt;0),"Acceptable","Check")</f>
        <v>Acceptable</v>
      </c>
      <c r="U930">
        <f>COUNTIF(D:D, "Military - U.S. Army")</f>
        <v>23</v>
      </c>
      <c r="V930">
        <f>AVERAGEIF(C:C,"Fort Myer, Virginia", I:I)</f>
        <v>2</v>
      </c>
      <c r="W930">
        <v>1</v>
      </c>
      <c r="X930" t="str">
        <f>IFERROR(VLOOKUP("FlightNumber", A:D, 4, FALSE), "Flight Not Found")</f>
        <v>Flight Not Found</v>
      </c>
      <c r="Y930" t="str" cm="1">
        <f t="array" ref="Y930">IF(AND(B:B &gt; TIME(6, 0, 0), B:B &lt;= TIME(18, 0, 0)), "Day", "Night")</f>
        <v>Night</v>
      </c>
      <c r="Z930">
        <f>COUNTIFS(D:D, "Military - U.S. Army", C:C, "Fort Myer, Virginia")</f>
        <v>1</v>
      </c>
    </row>
    <row r="931" spans="1:26" x14ac:dyDescent="0.2">
      <c r="A931">
        <v>17594</v>
      </c>
      <c r="C931" t="s">
        <v>4105</v>
      </c>
      <c r="D931" t="s">
        <v>4106</v>
      </c>
      <c r="F931" t="s">
        <v>3317</v>
      </c>
      <c r="G931" t="s">
        <v>4107</v>
      </c>
      <c r="H931" t="s">
        <v>4108</v>
      </c>
      <c r="I931">
        <v>4</v>
      </c>
      <c r="J931">
        <v>4</v>
      </c>
      <c r="K931">
        <v>0</v>
      </c>
      <c r="L931" t="s">
        <v>4109</v>
      </c>
      <c r="M931">
        <f>SUM(B931,C931)</f>
        <v>0</v>
      </c>
      <c r="N931" t="str">
        <f t="shared" si="28"/>
        <v>No</v>
      </c>
      <c r="O931">
        <f>COUNTIF(C:C,"&lt;0")</f>
        <v>0</v>
      </c>
      <c r="P931" t="e">
        <f>SUMIF(#REF!,"&gt;"&amp;AVERAGE(#REF!))</f>
        <v>#REF!</v>
      </c>
      <c r="Q931">
        <f t="shared" si="29"/>
        <v>27.565026697177728</v>
      </c>
      <c r="R931" t="str">
        <f>CONCATENATE("ID-",A931,"-",E931)</f>
        <v>ID-17594-</v>
      </c>
      <c r="S931">
        <f>INDEX(B:B,MATCH(A931,A:A,0))</f>
        <v>0</v>
      </c>
      <c r="T931" t="str">
        <f>IF(OR(B931&gt;0,C931&gt;0),"Acceptable","Check")</f>
        <v>Acceptable</v>
      </c>
      <c r="U931">
        <f>COUNTIF(D:D, "Military - U.S. Army")</f>
        <v>23</v>
      </c>
      <c r="V931">
        <f>AVERAGEIF(C:C,"Fort Myer, Virginia", I:I)</f>
        <v>2</v>
      </c>
      <c r="W931">
        <v>1</v>
      </c>
      <c r="X931" t="str">
        <f>IFERROR(VLOOKUP("FlightNumber", A:D, 4, FALSE), "Flight Not Found")</f>
        <v>Flight Not Found</v>
      </c>
      <c r="Y931" t="str" cm="1">
        <f t="array" ref="Y931">IF(AND(B:B &gt; TIME(6, 0, 0), B:B &lt;= TIME(18, 0, 0)), "Day", "Night")</f>
        <v>Night</v>
      </c>
      <c r="Z931">
        <f>COUNTIFS(D:D, "Military - U.S. Army", C:C, "Fort Myer, Virginia")</f>
        <v>1</v>
      </c>
    </row>
    <row r="932" spans="1:26" x14ac:dyDescent="0.2">
      <c r="A932">
        <v>17594</v>
      </c>
      <c r="B932" t="s">
        <v>4110</v>
      </c>
      <c r="C932" t="s">
        <v>4111</v>
      </c>
      <c r="D932" t="s">
        <v>772</v>
      </c>
      <c r="E932" t="s">
        <v>4112</v>
      </c>
      <c r="F932" t="s">
        <v>1809</v>
      </c>
      <c r="G932" t="s">
        <v>4113</v>
      </c>
      <c r="H932" t="s">
        <v>4114</v>
      </c>
      <c r="I932">
        <v>22</v>
      </c>
      <c r="J932">
        <v>20</v>
      </c>
      <c r="K932">
        <v>0</v>
      </c>
      <c r="L932" t="s">
        <v>4115</v>
      </c>
      <c r="M932">
        <f>SUM(B932,C932)</f>
        <v>0</v>
      </c>
      <c r="N932" t="str">
        <f t="shared" si="28"/>
        <v>No</v>
      </c>
      <c r="O932">
        <f>COUNTIF(C:C,"&lt;0")</f>
        <v>0</v>
      </c>
      <c r="P932" t="e">
        <f>SUMIF(#REF!,"&gt;"&amp;AVERAGE(#REF!))</f>
        <v>#REF!</v>
      </c>
      <c r="Q932">
        <f t="shared" si="29"/>
        <v>27.565026697177728</v>
      </c>
      <c r="R932" t="str">
        <f>CONCATENATE("ID-",A932,"-",E932)</f>
        <v>ID-17594-Brussels - London</v>
      </c>
      <c r="S932">
        <f>INDEX(B:B,MATCH(A932,A:A,0))</f>
        <v>0</v>
      </c>
      <c r="T932" t="str">
        <f>IF(OR(B932&gt;0,C932&gt;0),"Acceptable","Check")</f>
        <v>Acceptable</v>
      </c>
      <c r="U932">
        <f>COUNTIF(D:D, "Military - U.S. Army")</f>
        <v>23</v>
      </c>
      <c r="V932">
        <f>AVERAGEIF(C:C,"Fort Myer, Virginia", I:I)</f>
        <v>2</v>
      </c>
      <c r="W932">
        <v>1</v>
      </c>
      <c r="X932" t="str">
        <f>IFERROR(VLOOKUP("FlightNumber", A:D, 4, FALSE), "Flight Not Found")</f>
        <v>Flight Not Found</v>
      </c>
      <c r="Y932" t="str" cm="1">
        <f t="array" ref="Y932">IF(AND(B:B &gt; TIME(6, 0, 0), B:B &lt;= TIME(18, 0, 0)), "Day", "Night")</f>
        <v>Night</v>
      </c>
      <c r="Z932">
        <f>COUNTIFS(D:D, "Military - U.S. Army", C:C, "Fort Myer, Virginia")</f>
        <v>1</v>
      </c>
    </row>
    <row r="933" spans="1:26" x14ac:dyDescent="0.2">
      <c r="A933">
        <v>17599</v>
      </c>
      <c r="C933" t="s">
        <v>4116</v>
      </c>
      <c r="D933" t="s">
        <v>4117</v>
      </c>
      <c r="F933" t="s">
        <v>3384</v>
      </c>
      <c r="G933" t="s">
        <v>4118</v>
      </c>
      <c r="H933" t="s">
        <v>4119</v>
      </c>
      <c r="I933">
        <v>5</v>
      </c>
      <c r="J933">
        <v>5</v>
      </c>
      <c r="K933">
        <v>0</v>
      </c>
      <c r="L933" t="s">
        <v>1117</v>
      </c>
      <c r="M933">
        <f>SUM(B933,C933)</f>
        <v>0</v>
      </c>
      <c r="N933" t="str">
        <f t="shared" si="28"/>
        <v>No</v>
      </c>
      <c r="O933">
        <f>COUNTIF(C:C,"&lt;0")</f>
        <v>0</v>
      </c>
      <c r="P933" t="e">
        <f>SUMIF(#REF!,"&gt;"&amp;AVERAGE(#REF!))</f>
        <v>#REF!</v>
      </c>
      <c r="Q933">
        <f t="shared" si="29"/>
        <v>27.565026697177728</v>
      </c>
      <c r="R933" t="str">
        <f>CONCATENATE("ID-",A933,"-",E933)</f>
        <v>ID-17599-</v>
      </c>
      <c r="S933">
        <f>INDEX(B:B,MATCH(A933,A:A,0))</f>
        <v>0</v>
      </c>
      <c r="T933" t="str">
        <f>IF(OR(B933&gt;0,C933&gt;0),"Acceptable","Check")</f>
        <v>Acceptable</v>
      </c>
      <c r="U933">
        <f>COUNTIF(D:D, "Military - U.S. Army")</f>
        <v>23</v>
      </c>
      <c r="V933">
        <f>AVERAGEIF(C:C,"Fort Myer, Virginia", I:I)</f>
        <v>2</v>
      </c>
      <c r="W933">
        <v>1</v>
      </c>
      <c r="X933" t="str">
        <f>IFERROR(VLOOKUP("FlightNumber", A:D, 4, FALSE), "Flight Not Found")</f>
        <v>Flight Not Found</v>
      </c>
      <c r="Y933" t="str" cm="1">
        <f t="array" ref="Y933">IF(AND(B:B &gt; TIME(6, 0, 0), B:B &lt;= TIME(18, 0, 0)), "Day", "Night")</f>
        <v>Night</v>
      </c>
      <c r="Z933">
        <f>COUNTIFS(D:D, "Military - U.S. Army", C:C, "Fort Myer, Virginia")</f>
        <v>1</v>
      </c>
    </row>
    <row r="934" spans="1:26" x14ac:dyDescent="0.2">
      <c r="A934">
        <v>17602</v>
      </c>
      <c r="B934" t="s">
        <v>4120</v>
      </c>
      <c r="C934" t="s">
        <v>892</v>
      </c>
      <c r="D934" t="s">
        <v>1432</v>
      </c>
      <c r="E934" t="s">
        <v>4122</v>
      </c>
      <c r="F934" t="s">
        <v>3475</v>
      </c>
      <c r="G934" t="s">
        <v>4123</v>
      </c>
      <c r="H934" t="s">
        <v>4124</v>
      </c>
      <c r="I934">
        <v>13</v>
      </c>
      <c r="J934">
        <v>12</v>
      </c>
      <c r="K934">
        <v>0</v>
      </c>
      <c r="L934" t="s">
        <v>4125</v>
      </c>
      <c r="M934">
        <f>SUM(B934,C934)</f>
        <v>0</v>
      </c>
      <c r="N934" t="str">
        <f t="shared" si="28"/>
        <v>No</v>
      </c>
      <c r="O934">
        <f>COUNTIF(C:C,"&lt;0")</f>
        <v>0</v>
      </c>
      <c r="P934" t="e">
        <f>SUMIF(#REF!,"&gt;"&amp;AVERAGE(#REF!))</f>
        <v>#REF!</v>
      </c>
      <c r="Q934">
        <f t="shared" si="29"/>
        <v>27.565026697177728</v>
      </c>
      <c r="R934" t="str">
        <f>CONCATENATE("ID-",A934,"-",E934)</f>
        <v>ID-17602-Chicago - Miami</v>
      </c>
      <c r="S934" t="str">
        <f>INDEX(B:B,MATCH(A934,A:A,0))</f>
        <v>22:58</v>
      </c>
      <c r="T934" t="str">
        <f>IF(OR(B934&gt;0,C934&gt;0),"Acceptable","Check")</f>
        <v>Acceptable</v>
      </c>
      <c r="U934">
        <f>COUNTIF(D:D, "Military - U.S. Army")</f>
        <v>23</v>
      </c>
      <c r="V934">
        <f>AVERAGEIF(C:C,"Fort Myer, Virginia", I:I)</f>
        <v>2</v>
      </c>
      <c r="W934">
        <v>1</v>
      </c>
      <c r="X934" t="str">
        <f>IFERROR(VLOOKUP("FlightNumber", A:D, 4, FALSE), "Flight Not Found")</f>
        <v>Flight Not Found</v>
      </c>
      <c r="Y934" t="str" cm="1">
        <f t="array" ref="Y934">IF(AND(B:B &gt; TIME(6, 0, 0), B:B &lt;= TIME(18, 0, 0)), "Day", "Night")</f>
        <v>Night</v>
      </c>
      <c r="Z934">
        <f>COUNTIFS(D:D, "Military - U.S. Army", C:C, "Fort Myer, Virginia")</f>
        <v>1</v>
      </c>
    </row>
    <row r="935" spans="1:26" x14ac:dyDescent="0.2">
      <c r="A935">
        <v>17604</v>
      </c>
      <c r="B935" t="s">
        <v>4110</v>
      </c>
      <c r="C935" t="s">
        <v>4126</v>
      </c>
      <c r="D935" t="s">
        <v>611</v>
      </c>
      <c r="E935" t="s">
        <v>4128</v>
      </c>
      <c r="F935" t="s">
        <v>4129</v>
      </c>
      <c r="G935" t="s">
        <v>4130</v>
      </c>
      <c r="H935" t="s">
        <v>4131</v>
      </c>
      <c r="I935">
        <v>30</v>
      </c>
      <c r="J935">
        <v>30</v>
      </c>
      <c r="K935">
        <v>0</v>
      </c>
      <c r="L935" t="s">
        <v>4132</v>
      </c>
      <c r="M935">
        <f>SUM(B935,C935)</f>
        <v>0</v>
      </c>
      <c r="N935" t="str">
        <f t="shared" si="28"/>
        <v>No</v>
      </c>
      <c r="O935">
        <f>COUNTIF(C:C,"&lt;0")</f>
        <v>0</v>
      </c>
      <c r="P935" t="e">
        <f>SUMIF(#REF!,"&gt;"&amp;AVERAGE(#REF!))</f>
        <v>#REF!</v>
      </c>
      <c r="Q935">
        <f t="shared" si="29"/>
        <v>27.565026697177728</v>
      </c>
      <c r="R935" t="str">
        <f>CONCATENATE("ID-",A935,"-",E935)</f>
        <v>ID-17604-Anchorage - New York City</v>
      </c>
      <c r="S935" t="str">
        <f>INDEX(B:B,MATCH(A935,A:A,0))</f>
        <v>21:14</v>
      </c>
      <c r="T935" t="str">
        <f>IF(OR(B935&gt;0,C935&gt;0),"Acceptable","Check")</f>
        <v>Acceptable</v>
      </c>
      <c r="U935">
        <f>COUNTIF(D:D, "Military - U.S. Army")</f>
        <v>23</v>
      </c>
      <c r="V935">
        <f>AVERAGEIF(C:C,"Fort Myer, Virginia", I:I)</f>
        <v>2</v>
      </c>
      <c r="W935">
        <v>1</v>
      </c>
      <c r="X935" t="str">
        <f>IFERROR(VLOOKUP("FlightNumber", A:D, 4, FALSE), "Flight Not Found")</f>
        <v>Flight Not Found</v>
      </c>
      <c r="Y935" t="str" cm="1">
        <f t="array" ref="Y935">IF(AND(B:B &gt; TIME(6, 0, 0), B:B &lt;= TIME(18, 0, 0)), "Day", "Night")</f>
        <v>Night</v>
      </c>
      <c r="Z935">
        <f>COUNTIFS(D:D, "Military - U.S. Army", C:C, "Fort Myer, Virginia")</f>
        <v>1</v>
      </c>
    </row>
    <row r="936" spans="1:26" x14ac:dyDescent="0.2">
      <c r="A936">
        <v>17605</v>
      </c>
      <c r="C936" t="s">
        <v>4133</v>
      </c>
      <c r="D936" t="s">
        <v>4134</v>
      </c>
      <c r="F936" t="s">
        <v>1809</v>
      </c>
      <c r="G936" t="s">
        <v>4135</v>
      </c>
      <c r="H936" t="s">
        <v>4136</v>
      </c>
      <c r="I936">
        <v>6</v>
      </c>
      <c r="J936">
        <v>6</v>
      </c>
      <c r="K936">
        <v>0</v>
      </c>
      <c r="L936" t="s">
        <v>4137</v>
      </c>
      <c r="M936">
        <f>SUM(B936,C936)</f>
        <v>0</v>
      </c>
      <c r="N936" t="str">
        <f t="shared" si="28"/>
        <v>No</v>
      </c>
      <c r="O936">
        <f>COUNTIF(C:C,"&lt;0")</f>
        <v>0</v>
      </c>
      <c r="P936" t="e">
        <f>SUMIF(#REF!,"&gt;"&amp;AVERAGE(#REF!))</f>
        <v>#REF!</v>
      </c>
      <c r="Q936">
        <f t="shared" si="29"/>
        <v>27.565026697177728</v>
      </c>
      <c r="R936" t="str">
        <f>CONCATENATE("ID-",A936,"-",E936)</f>
        <v>ID-17605-</v>
      </c>
      <c r="S936">
        <f>INDEX(B:B,MATCH(A936,A:A,0))</f>
        <v>0</v>
      </c>
      <c r="T936" t="str">
        <f>IF(OR(B936&gt;0,C936&gt;0),"Acceptable","Check")</f>
        <v>Acceptable</v>
      </c>
      <c r="U936">
        <f>COUNTIF(D:D, "Military - U.S. Army")</f>
        <v>23</v>
      </c>
      <c r="V936">
        <f>AVERAGEIF(C:C,"Fort Myer, Virginia", I:I)</f>
        <v>2</v>
      </c>
      <c r="W936">
        <v>2</v>
      </c>
      <c r="X936" t="str">
        <f>IFERROR(VLOOKUP("FlightNumber", A:D, 4, FALSE), "Flight Not Found")</f>
        <v>Flight Not Found</v>
      </c>
      <c r="Y936" t="str" cm="1">
        <f t="array" ref="Y936">IF(AND(B:B &gt; TIME(6, 0, 0), B:B &lt;= TIME(18, 0, 0)), "Day", "Night")</f>
        <v>Night</v>
      </c>
      <c r="Z936">
        <f>COUNTIFS(D:D, "Military - U.S. Army", C:C, "Fort Myer, Virginia")</f>
        <v>1</v>
      </c>
    </row>
    <row r="937" spans="1:26" x14ac:dyDescent="0.2">
      <c r="A937">
        <v>17607</v>
      </c>
      <c r="C937" t="s">
        <v>4138</v>
      </c>
      <c r="D937" t="s">
        <v>4139</v>
      </c>
      <c r="F937" t="s">
        <v>4140</v>
      </c>
      <c r="G937" t="s">
        <v>4141</v>
      </c>
      <c r="H937" t="s">
        <v>4142</v>
      </c>
      <c r="I937">
        <v>15</v>
      </c>
      <c r="J937">
        <v>14</v>
      </c>
      <c r="K937">
        <v>0</v>
      </c>
      <c r="M937">
        <f>SUM(B937,C937)</f>
        <v>0</v>
      </c>
      <c r="N937" t="str">
        <f t="shared" si="28"/>
        <v>No</v>
      </c>
      <c r="O937">
        <f>COUNTIF(C:C,"&lt;0")</f>
        <v>0</v>
      </c>
      <c r="P937" t="e">
        <f>SUMIF(#REF!,"&gt;"&amp;AVERAGE(#REF!))</f>
        <v>#REF!</v>
      </c>
      <c r="Q937">
        <f t="shared" si="29"/>
        <v>27.565026697177728</v>
      </c>
      <c r="R937" t="str">
        <f>CONCATENATE("ID-",A937,"-",E937)</f>
        <v>ID-17607-</v>
      </c>
      <c r="S937">
        <f>INDEX(B:B,MATCH(A937,A:A,0))</f>
        <v>0</v>
      </c>
      <c r="T937" t="str">
        <f>IF(OR(B937&gt;0,C937&gt;0),"Acceptable","Check")</f>
        <v>Acceptable</v>
      </c>
      <c r="U937">
        <f>COUNTIF(D:D, "Military - U.S. Army")</f>
        <v>23</v>
      </c>
      <c r="V937">
        <f>AVERAGEIF(C:C,"Fort Myer, Virginia", I:I)</f>
        <v>2</v>
      </c>
      <c r="W937">
        <v>1</v>
      </c>
      <c r="X937" t="str">
        <f>IFERROR(VLOOKUP("FlightNumber", A:D, 4, FALSE), "Flight Not Found")</f>
        <v>Flight Not Found</v>
      </c>
      <c r="Y937" t="str" cm="1">
        <f t="array" ref="Y937">IF(AND(B:B &gt; TIME(6, 0, 0), B:B &lt;= TIME(18, 0, 0)), "Day", "Night")</f>
        <v>Night</v>
      </c>
      <c r="Z937">
        <f>COUNTIFS(D:D, "Military - U.S. Army", C:C, "Fort Myer, Virginia")</f>
        <v>1</v>
      </c>
    </row>
    <row r="938" spans="1:26" x14ac:dyDescent="0.2">
      <c r="A938">
        <v>17619</v>
      </c>
      <c r="C938" t="s">
        <v>4143</v>
      </c>
      <c r="D938" t="s">
        <v>4144</v>
      </c>
      <c r="E938" t="s">
        <v>4145</v>
      </c>
      <c r="F938" t="s">
        <v>4146</v>
      </c>
      <c r="G938" t="s">
        <v>4147</v>
      </c>
      <c r="H938" t="s">
        <v>4148</v>
      </c>
      <c r="I938">
        <v>19</v>
      </c>
      <c r="J938">
        <v>19</v>
      </c>
      <c r="K938">
        <v>0</v>
      </c>
      <c r="L938" t="s">
        <v>4149</v>
      </c>
      <c r="M938">
        <f>SUM(B938,C938)</f>
        <v>0</v>
      </c>
      <c r="N938" t="str">
        <f t="shared" si="28"/>
        <v>No</v>
      </c>
      <c r="O938">
        <f>COUNTIF(C:C,"&lt;0")</f>
        <v>0</v>
      </c>
      <c r="P938" t="e">
        <f>SUMIF(#REF!,"&gt;"&amp;AVERAGE(#REF!))</f>
        <v>#REF!</v>
      </c>
      <c r="Q938">
        <f t="shared" si="29"/>
        <v>27.565026697177728</v>
      </c>
      <c r="R938" t="str">
        <f>CONCATENATE("ID-",A938,"-",E938)</f>
        <v>ID-17619-Delhi - London</v>
      </c>
      <c r="S938">
        <f>INDEX(B:B,MATCH(A938,A:A,0))</f>
        <v>0</v>
      </c>
      <c r="T938" t="str">
        <f>IF(OR(B938&gt;0,C938&gt;0),"Acceptable","Check")</f>
        <v>Acceptable</v>
      </c>
      <c r="U938">
        <f>COUNTIF(D:D, "Military - U.S. Army")</f>
        <v>23</v>
      </c>
      <c r="V938">
        <f>AVERAGEIF(C:C,"Fort Myer, Virginia", I:I)</f>
        <v>2</v>
      </c>
      <c r="W938">
        <v>1</v>
      </c>
      <c r="X938" t="str">
        <f>IFERROR(VLOOKUP("FlightNumber", A:D, 4, FALSE), "Flight Not Found")</f>
        <v>Flight Not Found</v>
      </c>
      <c r="Y938" t="str" cm="1">
        <f t="array" ref="Y938">IF(AND(B:B &gt; TIME(6, 0, 0), B:B &lt;= TIME(18, 0, 0)), "Day", "Night")</f>
        <v>Night</v>
      </c>
      <c r="Z938">
        <f>COUNTIFS(D:D, "Military - U.S. Army", C:C, "Fort Myer, Virginia")</f>
        <v>1</v>
      </c>
    </row>
    <row r="939" spans="1:26" x14ac:dyDescent="0.2">
      <c r="A939">
        <v>17628</v>
      </c>
      <c r="C939" t="s">
        <v>704</v>
      </c>
      <c r="D939" t="s">
        <v>4150</v>
      </c>
      <c r="F939" t="s">
        <v>4151</v>
      </c>
      <c r="G939" t="s">
        <v>4152</v>
      </c>
      <c r="H939" t="s">
        <v>1540</v>
      </c>
      <c r="I939">
        <v>15</v>
      </c>
      <c r="J939">
        <v>15</v>
      </c>
      <c r="K939">
        <v>0</v>
      </c>
      <c r="L939" t="s">
        <v>4153</v>
      </c>
      <c r="M939">
        <f>SUM(B939,C939)</f>
        <v>0</v>
      </c>
      <c r="N939" t="str">
        <f t="shared" si="28"/>
        <v>No</v>
      </c>
      <c r="O939">
        <f>COUNTIF(C:C,"&lt;0")</f>
        <v>0</v>
      </c>
      <c r="P939" t="e">
        <f>SUMIF(#REF!,"&gt;"&amp;AVERAGE(#REF!))</f>
        <v>#REF!</v>
      </c>
      <c r="Q939">
        <f t="shared" si="29"/>
        <v>27.565026697177728</v>
      </c>
      <c r="R939" t="str">
        <f>CONCATENATE("ID-",A939,"-",E939)</f>
        <v>ID-17628-</v>
      </c>
      <c r="S939">
        <f>INDEX(B:B,MATCH(A939,A:A,0))</f>
        <v>0</v>
      </c>
      <c r="T939" t="str">
        <f>IF(OR(B939&gt;0,C939&gt;0),"Acceptable","Check")</f>
        <v>Acceptable</v>
      </c>
      <c r="U939">
        <f>COUNTIF(D:D, "Military - U.S. Army")</f>
        <v>23</v>
      </c>
      <c r="V939">
        <f>AVERAGEIF(C:C,"Fort Myer, Virginia", I:I)</f>
        <v>2</v>
      </c>
      <c r="W939">
        <v>1</v>
      </c>
      <c r="X939" t="str">
        <f>IFERROR(VLOOKUP("FlightNumber", A:D, 4, FALSE), "Flight Not Found")</f>
        <v>Flight Not Found</v>
      </c>
      <c r="Y939" t="str" cm="1">
        <f t="array" ref="Y939">IF(AND(B:B &gt; TIME(6, 0, 0), B:B &lt;= TIME(18, 0, 0)), "Day", "Night")</f>
        <v>Night</v>
      </c>
      <c r="Z939">
        <f>COUNTIFS(D:D, "Military - U.S. Army", C:C, "Fort Myer, Virginia")</f>
        <v>1</v>
      </c>
    </row>
    <row r="940" spans="1:26" x14ac:dyDescent="0.2">
      <c r="A940">
        <v>17638</v>
      </c>
      <c r="B940" t="s">
        <v>4154</v>
      </c>
      <c r="C940" t="s">
        <v>4155</v>
      </c>
      <c r="D940" t="s">
        <v>1856</v>
      </c>
      <c r="E940" t="s">
        <v>4156</v>
      </c>
      <c r="F940" t="s">
        <v>4157</v>
      </c>
      <c r="G940" t="s">
        <v>4158</v>
      </c>
      <c r="H940" t="s">
        <v>4159</v>
      </c>
      <c r="I940">
        <v>31</v>
      </c>
      <c r="J940">
        <v>30</v>
      </c>
      <c r="K940">
        <v>0</v>
      </c>
      <c r="L940" t="s">
        <v>4160</v>
      </c>
      <c r="M940">
        <f>SUM(B940,C940)</f>
        <v>0</v>
      </c>
      <c r="N940" t="str">
        <f t="shared" si="28"/>
        <v>No</v>
      </c>
      <c r="O940">
        <f>COUNTIF(C:C,"&lt;0")</f>
        <v>0</v>
      </c>
      <c r="P940" t="e">
        <f>SUMIF(#REF!,"&gt;"&amp;AVERAGE(#REF!))</f>
        <v>#REF!</v>
      </c>
      <c r="Q940">
        <f t="shared" si="29"/>
        <v>27.565026697177728</v>
      </c>
      <c r="R940" t="str">
        <f>CONCATENATE("ID-",A940,"-",E940)</f>
        <v>ID-17638-Belgium - Shannon</v>
      </c>
      <c r="S940" t="str">
        <f>INDEX(B:B,MATCH(A940,A:A,0))</f>
        <v>02:35</v>
      </c>
      <c r="T940" t="str">
        <f>IF(OR(B940&gt;0,C940&gt;0),"Acceptable","Check")</f>
        <v>Acceptable</v>
      </c>
      <c r="U940">
        <f>COUNTIF(D:D, "Military - U.S. Army")</f>
        <v>23</v>
      </c>
      <c r="V940">
        <f>AVERAGEIF(C:C,"Fort Myer, Virginia", I:I)</f>
        <v>2</v>
      </c>
      <c r="W940">
        <v>4</v>
      </c>
      <c r="X940" t="str">
        <f>IFERROR(VLOOKUP("FlightNumber", A:D, 4, FALSE), "Flight Not Found")</f>
        <v>Flight Not Found</v>
      </c>
      <c r="Y940" t="str" cm="1">
        <f t="array" ref="Y940">IF(AND(B:B &gt; TIME(6, 0, 0), B:B &lt;= TIME(18, 0, 0)), "Day", "Night")</f>
        <v>Night</v>
      </c>
      <c r="Z940">
        <f>COUNTIFS(D:D, "Military - U.S. Army", C:C, "Fort Myer, Virginia")</f>
        <v>1</v>
      </c>
    </row>
    <row r="941" spans="1:26" x14ac:dyDescent="0.2">
      <c r="A941">
        <v>18123</v>
      </c>
      <c r="C941" t="s">
        <v>3709</v>
      </c>
      <c r="D941" t="s">
        <v>4161</v>
      </c>
      <c r="E941" t="s">
        <v>4162</v>
      </c>
      <c r="F941" t="s">
        <v>2465</v>
      </c>
      <c r="G941" t="s">
        <v>4163</v>
      </c>
      <c r="I941">
        <v>32</v>
      </c>
      <c r="J941">
        <v>32</v>
      </c>
      <c r="K941">
        <v>0</v>
      </c>
      <c r="L941" t="s">
        <v>4164</v>
      </c>
      <c r="M941">
        <f>SUM(B941,C941)</f>
        <v>0</v>
      </c>
      <c r="N941" t="str">
        <f t="shared" si="28"/>
        <v>No</v>
      </c>
      <c r="O941">
        <f>COUNTIF(C:C,"&lt;0")</f>
        <v>0</v>
      </c>
      <c r="P941" t="e">
        <f>SUMIF(#REF!,"&gt;"&amp;AVERAGE(#REF!))</f>
        <v>#REF!</v>
      </c>
      <c r="Q941">
        <f t="shared" si="29"/>
        <v>27.565026697177728</v>
      </c>
      <c r="R941" t="str">
        <f>CONCATENATE("ID-",A941,"-",E941)</f>
        <v>ID-18123-Bogota - Ibague</v>
      </c>
      <c r="S941">
        <f>INDEX(B:B,MATCH(A941,A:A,0))</f>
        <v>0</v>
      </c>
      <c r="T941" t="str">
        <f>IF(OR(B941&gt;0,C941&gt;0),"Acceptable","Check")</f>
        <v>Acceptable</v>
      </c>
      <c r="U941">
        <f>COUNTIF(D:D, "Military - U.S. Army")</f>
        <v>23</v>
      </c>
      <c r="V941">
        <f>AVERAGEIF(C:C,"Fort Myer, Virginia", I:I)</f>
        <v>2</v>
      </c>
      <c r="W941">
        <v>11</v>
      </c>
      <c r="X941" t="str">
        <f>IFERROR(VLOOKUP("FlightNumber", A:D, 4, FALSE), "Flight Not Found")</f>
        <v>Flight Not Found</v>
      </c>
      <c r="Y941" t="str" cm="1">
        <f t="array" ref="Y941">IF(AND(B:B &gt; TIME(6, 0, 0), B:B &lt;= TIME(18, 0, 0)), "Day", "Night")</f>
        <v>Night</v>
      </c>
      <c r="Z941">
        <f>COUNTIFS(D:D, "Military - U.S. Army", C:C, "Fort Myer, Virginia")</f>
        <v>1</v>
      </c>
    </row>
    <row r="942" spans="1:26" x14ac:dyDescent="0.2">
      <c r="A942">
        <v>17666</v>
      </c>
      <c r="B942" t="s">
        <v>2567</v>
      </c>
      <c r="C942" t="s">
        <v>4165</v>
      </c>
      <c r="D942" t="s">
        <v>772</v>
      </c>
      <c r="E942" t="s">
        <v>4166</v>
      </c>
      <c r="F942" t="s">
        <v>3434</v>
      </c>
      <c r="G942" t="s">
        <v>4167</v>
      </c>
      <c r="H942" t="s">
        <v>4168</v>
      </c>
      <c r="I942">
        <v>32</v>
      </c>
      <c r="J942">
        <v>31</v>
      </c>
      <c r="K942">
        <v>0</v>
      </c>
      <c r="L942" t="s">
        <v>4169</v>
      </c>
      <c r="M942">
        <f>SUM(B942,C942)</f>
        <v>0</v>
      </c>
      <c r="N942" t="str">
        <f t="shared" si="28"/>
        <v>No</v>
      </c>
      <c r="O942">
        <f>COUNTIF(C:C,"&lt;0")</f>
        <v>0</v>
      </c>
      <c r="P942" t="e">
        <f>SUMIF(#REF!,"&gt;"&amp;AVERAGE(#REF!))</f>
        <v>#REF!</v>
      </c>
      <c r="Q942">
        <f t="shared" si="29"/>
        <v>27.565026697177728</v>
      </c>
      <c r="R942" t="str">
        <f>CONCATENATE("ID-",A942,"-",E942)</f>
        <v>ID-17666-Leopoldville - Libenga</v>
      </c>
      <c r="S942" t="str">
        <f>INDEX(B:B,MATCH(A942,A:A,0))</f>
        <v>11:00</v>
      </c>
      <c r="T942" t="str">
        <f>IF(OR(B942&gt;0,C942&gt;0),"Acceptable","Check")</f>
        <v>Acceptable</v>
      </c>
      <c r="U942">
        <f>COUNTIF(D:D, "Military - U.S. Army")</f>
        <v>23</v>
      </c>
      <c r="V942">
        <f>AVERAGEIF(C:C,"Fort Myer, Virginia", I:I)</f>
        <v>2</v>
      </c>
      <c r="W942">
        <v>1</v>
      </c>
      <c r="X942" t="str">
        <f>IFERROR(VLOOKUP("FlightNumber", A:D, 4, FALSE), "Flight Not Found")</f>
        <v>Flight Not Found</v>
      </c>
      <c r="Y942" t="str" cm="1">
        <f t="array" ref="Y942">IF(AND(B:B &gt; TIME(6, 0, 0), B:B &lt;= TIME(18, 0, 0)), "Day", "Night")</f>
        <v>Night</v>
      </c>
      <c r="Z942">
        <f>COUNTIFS(D:D, "Military - U.S. Army", C:C, "Fort Myer, Virginia")</f>
        <v>1</v>
      </c>
    </row>
    <row r="943" spans="1:26" x14ac:dyDescent="0.2">
      <c r="A943">
        <v>17666</v>
      </c>
      <c r="C943" t="s">
        <v>4170</v>
      </c>
      <c r="D943" t="s">
        <v>4171</v>
      </c>
      <c r="F943" t="s">
        <v>4172</v>
      </c>
      <c r="G943" t="s">
        <v>4173</v>
      </c>
      <c r="H943" t="s">
        <v>4174</v>
      </c>
      <c r="I943">
        <v>10</v>
      </c>
      <c r="J943">
        <v>10</v>
      </c>
      <c r="K943">
        <v>0</v>
      </c>
      <c r="L943" t="s">
        <v>4175</v>
      </c>
      <c r="M943">
        <f>SUM(B943,C943)</f>
        <v>0</v>
      </c>
      <c r="N943" t="str">
        <f t="shared" si="28"/>
        <v>No</v>
      </c>
      <c r="O943">
        <f>COUNTIF(C:C,"&lt;0")</f>
        <v>0</v>
      </c>
      <c r="P943" t="e">
        <f>SUMIF(#REF!,"&gt;"&amp;AVERAGE(#REF!))</f>
        <v>#REF!</v>
      </c>
      <c r="Q943">
        <f t="shared" si="29"/>
        <v>27.565026697177728</v>
      </c>
      <c r="R943" t="str">
        <f>CONCATENATE("ID-",A943,"-",E943)</f>
        <v>ID-17666-</v>
      </c>
      <c r="S943" t="str">
        <f>INDEX(B:B,MATCH(A943,A:A,0))</f>
        <v>11:00</v>
      </c>
      <c r="T943" t="str">
        <f>IF(OR(B943&gt;0,C943&gt;0),"Acceptable","Check")</f>
        <v>Acceptable</v>
      </c>
      <c r="U943">
        <f>COUNTIF(D:D, "Military - U.S. Army")</f>
        <v>23</v>
      </c>
      <c r="V943">
        <f>AVERAGEIF(C:C,"Fort Myer, Virginia", I:I)</f>
        <v>2</v>
      </c>
      <c r="W943">
        <v>1</v>
      </c>
      <c r="X943" t="str">
        <f>IFERROR(VLOOKUP("FlightNumber", A:D, 4, FALSE), "Flight Not Found")</f>
        <v>Flight Not Found</v>
      </c>
      <c r="Y943" t="str" cm="1">
        <f t="array" ref="Y943">IF(AND(B:B &gt; TIME(6, 0, 0), B:B &lt;= TIME(18, 0, 0)), "Day", "Night")</f>
        <v>Night</v>
      </c>
      <c r="Z943">
        <f>COUNTIFS(D:D, "Military - U.S. Army", C:C, "Fort Myer, Virginia")</f>
        <v>1</v>
      </c>
    </row>
    <row r="944" spans="1:26" x14ac:dyDescent="0.2">
      <c r="A944">
        <v>17668</v>
      </c>
      <c r="C944" t="s">
        <v>4176</v>
      </c>
      <c r="D944" t="s">
        <v>4177</v>
      </c>
      <c r="E944" t="s">
        <v>4178</v>
      </c>
      <c r="F944" t="s">
        <v>4179</v>
      </c>
      <c r="G944" t="s">
        <v>4180</v>
      </c>
      <c r="H944" t="s">
        <v>4181</v>
      </c>
      <c r="I944">
        <v>13</v>
      </c>
      <c r="J944">
        <v>13</v>
      </c>
      <c r="K944">
        <v>0</v>
      </c>
      <c r="L944" t="s">
        <v>4182</v>
      </c>
      <c r="M944">
        <f>SUM(B944,C944)</f>
        <v>0</v>
      </c>
      <c r="N944" t="str">
        <f t="shared" si="28"/>
        <v>No</v>
      </c>
      <c r="O944">
        <f>COUNTIF(C:C,"&lt;0")</f>
        <v>0</v>
      </c>
      <c r="P944" t="e">
        <f>SUMIF(#REF!,"&gt;"&amp;AVERAGE(#REF!))</f>
        <v>#REF!</v>
      </c>
      <c r="Q944">
        <f t="shared" si="29"/>
        <v>27.565026697177728</v>
      </c>
      <c r="R944" t="str">
        <f>CONCATENATE("ID-",A944,"-",E944)</f>
        <v>ID-17668-Durban - Johannesburg - London</v>
      </c>
      <c r="S944">
        <f>INDEX(B:B,MATCH(A944,A:A,0))</f>
        <v>0</v>
      </c>
      <c r="T944" t="str">
        <f>IF(OR(B944&gt;0,C944&gt;0),"Acceptable","Check")</f>
        <v>Acceptable</v>
      </c>
      <c r="U944">
        <f>COUNTIF(D:D, "Military - U.S. Army")</f>
        <v>23</v>
      </c>
      <c r="V944">
        <f>AVERAGEIF(C:C,"Fort Myer, Virginia", I:I)</f>
        <v>2</v>
      </c>
      <c r="W944">
        <v>1</v>
      </c>
      <c r="X944" t="str">
        <f>IFERROR(VLOOKUP("FlightNumber", A:D, 4, FALSE), "Flight Not Found")</f>
        <v>Flight Not Found</v>
      </c>
      <c r="Y944" t="str" cm="1">
        <f t="array" ref="Y944">IF(AND(B:B &gt; TIME(6, 0, 0), B:B &lt;= TIME(18, 0, 0)), "Day", "Night")</f>
        <v>Night</v>
      </c>
      <c r="Z944">
        <f>COUNTIFS(D:D, "Military - U.S. Army", C:C, "Fort Myer, Virginia")</f>
        <v>1</v>
      </c>
    </row>
    <row r="945" spans="1:26" x14ac:dyDescent="0.2">
      <c r="A945">
        <v>17669</v>
      </c>
      <c r="B945" t="s">
        <v>4183</v>
      </c>
      <c r="C945" t="s">
        <v>623</v>
      </c>
      <c r="D945" t="s">
        <v>3695</v>
      </c>
      <c r="E945" t="s">
        <v>4184</v>
      </c>
      <c r="F945" t="s">
        <v>3697</v>
      </c>
      <c r="G945" t="s">
        <v>4185</v>
      </c>
      <c r="H945" t="s">
        <v>4186</v>
      </c>
      <c r="I945">
        <v>2</v>
      </c>
      <c r="J945">
        <v>2</v>
      </c>
      <c r="K945">
        <v>0</v>
      </c>
      <c r="L945" t="s">
        <v>4187</v>
      </c>
      <c r="M945">
        <f>SUM(B945,C945)</f>
        <v>0</v>
      </c>
      <c r="N945" t="str">
        <f t="shared" si="28"/>
        <v>No</v>
      </c>
      <c r="O945">
        <f>COUNTIF(C:C,"&lt;0")</f>
        <v>0</v>
      </c>
      <c r="P945" t="e">
        <f>SUMIF(#REF!,"&gt;"&amp;AVERAGE(#REF!))</f>
        <v>#REF!</v>
      </c>
      <c r="Q945">
        <f t="shared" si="29"/>
        <v>27.565026697177728</v>
      </c>
      <c r="R945" t="str">
        <f>CONCATENATE("ID-",A945,"-",E945)</f>
        <v>ID-17669-Newark, NJ - Chicago, IL</v>
      </c>
      <c r="S945" t="str">
        <f>INDEX(B:B,MATCH(A945,A:A,0))</f>
        <v>20:42</v>
      </c>
      <c r="T945" t="str">
        <f>IF(OR(B945&gt;0,C945&gt;0),"Acceptable","Check")</f>
        <v>Acceptable</v>
      </c>
      <c r="U945">
        <f>COUNTIF(D:D, "Military - U.S. Army")</f>
        <v>23</v>
      </c>
      <c r="V945">
        <f>AVERAGEIF(C:C,"Fort Myer, Virginia", I:I)</f>
        <v>2</v>
      </c>
      <c r="W945">
        <v>2</v>
      </c>
      <c r="X945" t="str">
        <f>IFERROR(VLOOKUP("FlightNumber", A:D, 4, FALSE), "Flight Not Found")</f>
        <v>Flight Not Found</v>
      </c>
      <c r="Y945" t="str" cm="1">
        <f t="array" ref="Y945">IF(AND(B:B &gt; TIME(6, 0, 0), B:B &lt;= TIME(18, 0, 0)), "Day", "Night")</f>
        <v>Night</v>
      </c>
      <c r="Z945">
        <f>COUNTIFS(D:D, "Military - U.S. Army", C:C, "Fort Myer, Virginia")</f>
        <v>1</v>
      </c>
    </row>
    <row r="946" spans="1:26" x14ac:dyDescent="0.2">
      <c r="A946">
        <v>17673</v>
      </c>
      <c r="C946" t="s">
        <v>4188</v>
      </c>
      <c r="D946" t="s">
        <v>4189</v>
      </c>
      <c r="F946" t="s">
        <v>2722</v>
      </c>
      <c r="G946" t="s">
        <v>4190</v>
      </c>
      <c r="H946" t="s">
        <v>4191</v>
      </c>
      <c r="I946">
        <v>4</v>
      </c>
      <c r="J946">
        <v>3</v>
      </c>
      <c r="K946">
        <v>0</v>
      </c>
      <c r="L946" t="s">
        <v>4192</v>
      </c>
      <c r="M946">
        <f>SUM(B946,C946)</f>
        <v>0</v>
      </c>
      <c r="N946" t="str">
        <f t="shared" si="28"/>
        <v>No</v>
      </c>
      <c r="O946">
        <f>COUNTIF(C:C,"&lt;0")</f>
        <v>0</v>
      </c>
      <c r="P946" t="e">
        <f>SUMIF(#REF!,"&gt;"&amp;AVERAGE(#REF!))</f>
        <v>#REF!</v>
      </c>
      <c r="Q946">
        <f t="shared" si="29"/>
        <v>27.565026697177728</v>
      </c>
      <c r="R946" t="str">
        <f>CONCATENATE("ID-",A946,"-",E946)</f>
        <v>ID-17673-</v>
      </c>
      <c r="S946">
        <f>INDEX(B:B,MATCH(A946,A:A,0))</f>
        <v>0</v>
      </c>
      <c r="T946" t="str">
        <f>IF(OR(B946&gt;0,C946&gt;0),"Acceptable","Check")</f>
        <v>Acceptable</v>
      </c>
      <c r="U946">
        <f>COUNTIF(D:D, "Military - U.S. Army")</f>
        <v>23</v>
      </c>
      <c r="V946">
        <f>AVERAGEIF(C:C,"Fort Myer, Virginia", I:I)</f>
        <v>2</v>
      </c>
      <c r="W946">
        <v>3</v>
      </c>
      <c r="X946" t="str">
        <f>IFERROR(VLOOKUP("FlightNumber", A:D, 4, FALSE), "Flight Not Found")</f>
        <v>Flight Not Found</v>
      </c>
      <c r="Y946" t="str" cm="1">
        <f t="array" ref="Y946">IF(AND(B:B &gt; TIME(6, 0, 0), B:B &lt;= TIME(18, 0, 0)), "Day", "Night")</f>
        <v>Night</v>
      </c>
      <c r="Z946">
        <f>COUNTIFS(D:D, "Military - U.S. Army", C:C, "Fort Myer, Virginia")</f>
        <v>1</v>
      </c>
    </row>
    <row r="947" spans="1:26" x14ac:dyDescent="0.2">
      <c r="A947">
        <v>17678</v>
      </c>
      <c r="C947" t="s">
        <v>4193</v>
      </c>
      <c r="D947" t="s">
        <v>4194</v>
      </c>
      <c r="F947" t="s">
        <v>4195</v>
      </c>
      <c r="G947" t="s">
        <v>4196</v>
      </c>
      <c r="H947" t="s">
        <v>3754</v>
      </c>
      <c r="I947">
        <v>4</v>
      </c>
      <c r="J947">
        <v>4</v>
      </c>
      <c r="K947">
        <v>1</v>
      </c>
      <c r="L947" t="s">
        <v>1758</v>
      </c>
      <c r="M947">
        <f>SUM(B947,C947)</f>
        <v>0</v>
      </c>
      <c r="N947" t="str">
        <f t="shared" si="28"/>
        <v>No</v>
      </c>
      <c r="O947">
        <f>COUNTIF(C:C,"&lt;0")</f>
        <v>0</v>
      </c>
      <c r="P947" t="e">
        <f>SUMIF(#REF!,"&gt;"&amp;AVERAGE(#REF!))</f>
        <v>#REF!</v>
      </c>
      <c r="Q947">
        <f t="shared" si="29"/>
        <v>27.565026697177728</v>
      </c>
      <c r="R947" t="str">
        <f>CONCATENATE("ID-",A947,"-",E947)</f>
        <v>ID-17678-</v>
      </c>
      <c r="S947">
        <f>INDEX(B:B,MATCH(A947,A:A,0))</f>
        <v>0</v>
      </c>
      <c r="T947" t="str">
        <f>IF(OR(B947&gt;0,C947&gt;0),"Acceptable","Check")</f>
        <v>Acceptable</v>
      </c>
      <c r="U947">
        <f>COUNTIF(D:D, "Military - U.S. Army")</f>
        <v>23</v>
      </c>
      <c r="V947">
        <f>AVERAGEIF(C:C,"Fort Myer, Virginia", I:I)</f>
        <v>2</v>
      </c>
      <c r="W947">
        <v>1</v>
      </c>
      <c r="X947" t="str">
        <f>IFERROR(VLOOKUP("FlightNumber", A:D, 4, FALSE), "Flight Not Found")</f>
        <v>Flight Not Found</v>
      </c>
      <c r="Y947" t="str" cm="1">
        <f t="array" ref="Y947">IF(AND(B:B &gt; TIME(6, 0, 0), B:B &lt;= TIME(18, 0, 0)), "Day", "Night")</f>
        <v>Night</v>
      </c>
      <c r="Z947">
        <f>COUNTIFS(D:D, "Military - U.S. Army", C:C, "Fort Myer, Virginia")</f>
        <v>1</v>
      </c>
    </row>
    <row r="948" spans="1:26" x14ac:dyDescent="0.2">
      <c r="A948">
        <v>17694</v>
      </c>
      <c r="C948" t="s">
        <v>4197</v>
      </c>
      <c r="D948" t="s">
        <v>4198</v>
      </c>
      <c r="F948" t="s">
        <v>4199</v>
      </c>
      <c r="G948" t="s">
        <v>4200</v>
      </c>
      <c r="H948" t="s">
        <v>4201</v>
      </c>
      <c r="I948">
        <v>8</v>
      </c>
      <c r="J948">
        <v>6</v>
      </c>
      <c r="K948">
        <v>0</v>
      </c>
      <c r="M948">
        <f>SUM(B948,C948)</f>
        <v>0</v>
      </c>
      <c r="N948" t="str">
        <f t="shared" si="28"/>
        <v>No</v>
      </c>
      <c r="O948">
        <f>COUNTIF(C:C,"&lt;0")</f>
        <v>0</v>
      </c>
      <c r="P948" t="e">
        <f>SUMIF(#REF!,"&gt;"&amp;AVERAGE(#REF!))</f>
        <v>#REF!</v>
      </c>
      <c r="Q948">
        <f t="shared" si="29"/>
        <v>27.565026697177728</v>
      </c>
      <c r="R948" t="str">
        <f>CONCATENATE("ID-",A948,"-",E948)</f>
        <v>ID-17694-</v>
      </c>
      <c r="S948">
        <f>INDEX(B:B,MATCH(A948,A:A,0))</f>
        <v>0</v>
      </c>
      <c r="T948" t="str">
        <f>IF(OR(B948&gt;0,C948&gt;0),"Acceptable","Check")</f>
        <v>Acceptable</v>
      </c>
      <c r="U948">
        <f>COUNTIF(D:D, "Military - U.S. Army")</f>
        <v>23</v>
      </c>
      <c r="V948">
        <f>AVERAGEIF(C:C,"Fort Myer, Virginia", I:I)</f>
        <v>2</v>
      </c>
      <c r="W948">
        <v>1</v>
      </c>
      <c r="X948" t="str">
        <f>IFERROR(VLOOKUP("FlightNumber", A:D, 4, FALSE), "Flight Not Found")</f>
        <v>Flight Not Found</v>
      </c>
      <c r="Y948" t="str" cm="1">
        <f t="array" ref="Y948">IF(AND(B:B &gt; TIME(6, 0, 0), B:B &lt;= TIME(18, 0, 0)), "Day", "Night")</f>
        <v>Night</v>
      </c>
      <c r="Z948">
        <f>COUNTIFS(D:D, "Military - U.S. Army", C:C, "Fort Myer, Virginia")</f>
        <v>1</v>
      </c>
    </row>
    <row r="949" spans="1:26" x14ac:dyDescent="0.2">
      <c r="A949">
        <v>17701</v>
      </c>
      <c r="B949" t="s">
        <v>4202</v>
      </c>
      <c r="C949" t="s">
        <v>4203</v>
      </c>
      <c r="D949" t="s">
        <v>1144</v>
      </c>
      <c r="E949" t="s">
        <v>4205</v>
      </c>
      <c r="F949" t="s">
        <v>3916</v>
      </c>
      <c r="G949" t="s">
        <v>4206</v>
      </c>
      <c r="H949" t="s">
        <v>4207</v>
      </c>
      <c r="I949">
        <v>43</v>
      </c>
      <c r="J949">
        <v>43</v>
      </c>
      <c r="K949">
        <v>0</v>
      </c>
      <c r="L949" t="s">
        <v>4208</v>
      </c>
      <c r="M949">
        <f>SUM(B949,C949)</f>
        <v>0</v>
      </c>
      <c r="N949" t="str">
        <f t="shared" si="28"/>
        <v>No</v>
      </c>
      <c r="O949">
        <f>COUNTIF(C:C,"&lt;0")</f>
        <v>0</v>
      </c>
      <c r="P949" t="e">
        <f>SUMIF(#REF!,"&gt;"&amp;AVERAGE(#REF!))</f>
        <v>#REF!</v>
      </c>
      <c r="Q949">
        <f t="shared" si="29"/>
        <v>27.565026697177728</v>
      </c>
      <c r="R949" t="str">
        <f>CONCATENATE("ID-",A949,"-",E949)</f>
        <v>ID-17701-Chicago - New York City</v>
      </c>
      <c r="S949" t="str">
        <f>INDEX(B:B,MATCH(A949,A:A,0))</f>
        <v>12:41</v>
      </c>
      <c r="T949" t="str">
        <f>IF(OR(B949&gt;0,C949&gt;0),"Acceptable","Check")</f>
        <v>Acceptable</v>
      </c>
      <c r="U949">
        <f>COUNTIF(D:D, "Military - U.S. Army")</f>
        <v>23</v>
      </c>
      <c r="V949">
        <f>AVERAGEIF(C:C,"Fort Myer, Virginia", I:I)</f>
        <v>2</v>
      </c>
      <c r="W949">
        <v>1</v>
      </c>
      <c r="X949" t="str">
        <f>IFERROR(VLOOKUP("FlightNumber", A:D, 4, FALSE), "Flight Not Found")</f>
        <v>Flight Not Found</v>
      </c>
      <c r="Y949" t="str" cm="1">
        <f t="array" ref="Y949">IF(AND(B:B &gt; TIME(6, 0, 0), B:B &lt;= TIME(18, 0, 0)), "Day", "Night")</f>
        <v>Night</v>
      </c>
      <c r="Z949">
        <f>COUNTIFS(D:D, "Military - U.S. Army", C:C, "Fort Myer, Virginia")</f>
        <v>1</v>
      </c>
    </row>
    <row r="950" spans="1:26" x14ac:dyDescent="0.2">
      <c r="A950">
        <v>17710</v>
      </c>
      <c r="C950" t="s">
        <v>4209</v>
      </c>
      <c r="D950" t="s">
        <v>3748</v>
      </c>
      <c r="F950" t="s">
        <v>1809</v>
      </c>
      <c r="G950" t="s">
        <v>4210</v>
      </c>
      <c r="H950" t="s">
        <v>4211</v>
      </c>
      <c r="I950">
        <v>17</v>
      </c>
      <c r="J950">
        <v>1</v>
      </c>
      <c r="K950">
        <v>0</v>
      </c>
      <c r="L950" t="s">
        <v>4212</v>
      </c>
      <c r="M950">
        <f>SUM(B950,C950)</f>
        <v>0</v>
      </c>
      <c r="N950" t="str">
        <f t="shared" si="28"/>
        <v>No</v>
      </c>
      <c r="O950">
        <f>COUNTIF(C:C,"&lt;0")</f>
        <v>0</v>
      </c>
      <c r="P950" t="e">
        <f>SUMIF(#REF!,"&gt;"&amp;AVERAGE(#REF!))</f>
        <v>#REF!</v>
      </c>
      <c r="Q950">
        <f t="shared" si="29"/>
        <v>27.565026697177728</v>
      </c>
      <c r="R950" t="str">
        <f>CONCATENATE("ID-",A950,"-",E950)</f>
        <v>ID-17710-</v>
      </c>
      <c r="S950">
        <f>INDEX(B:B,MATCH(A950,A:A,0))</f>
        <v>0</v>
      </c>
      <c r="T950" t="str">
        <f>IF(OR(B950&gt;0,C950&gt;0),"Acceptable","Check")</f>
        <v>Acceptable</v>
      </c>
      <c r="U950">
        <f>COUNTIF(D:D, "Military - U.S. Army")</f>
        <v>23</v>
      </c>
      <c r="V950">
        <f>AVERAGEIF(C:C,"Fort Myer, Virginia", I:I)</f>
        <v>2</v>
      </c>
      <c r="W950">
        <v>1</v>
      </c>
      <c r="X950" t="str">
        <f>IFERROR(VLOOKUP("FlightNumber", A:D, 4, FALSE), "Flight Not Found")</f>
        <v>Flight Not Found</v>
      </c>
      <c r="Y950" t="str" cm="1">
        <f t="array" ref="Y950">IF(AND(B:B &gt; TIME(6, 0, 0), B:B &lt;= TIME(18, 0, 0)), "Day", "Night")</f>
        <v>Night</v>
      </c>
      <c r="Z950">
        <f>COUNTIFS(D:D, "Military - U.S. Army", C:C, "Fort Myer, Virginia")</f>
        <v>1</v>
      </c>
    </row>
    <row r="951" spans="1:26" x14ac:dyDescent="0.2">
      <c r="A951">
        <v>17715</v>
      </c>
      <c r="C951" t="s">
        <v>4213</v>
      </c>
      <c r="D951" t="s">
        <v>1569</v>
      </c>
      <c r="E951" t="s">
        <v>4214</v>
      </c>
      <c r="F951" t="s">
        <v>4215</v>
      </c>
      <c r="G951" t="s">
        <v>4216</v>
      </c>
      <c r="H951" t="s">
        <v>4217</v>
      </c>
      <c r="I951">
        <v>12</v>
      </c>
      <c r="J951">
        <v>8</v>
      </c>
      <c r="K951">
        <v>0</v>
      </c>
      <c r="L951" t="s">
        <v>4218</v>
      </c>
      <c r="M951">
        <f>SUM(B951,C951)</f>
        <v>0</v>
      </c>
      <c r="N951" t="str">
        <f t="shared" si="28"/>
        <v>No</v>
      </c>
      <c r="O951">
        <f>COUNTIF(C:C,"&lt;0")</f>
        <v>0</v>
      </c>
      <c r="P951" t="e">
        <f>SUMIF(#REF!,"&gt;"&amp;AVERAGE(#REF!))</f>
        <v>#REF!</v>
      </c>
      <c r="Q951">
        <f t="shared" si="29"/>
        <v>27.565026697177728</v>
      </c>
      <c r="R951" t="str">
        <f>CONCATENATE("ID-",A951,"-",E951)</f>
        <v>ID-17715-Milano - Brussels</v>
      </c>
      <c r="S951">
        <f>INDEX(B:B,MATCH(A951,A:A,0))</f>
        <v>0</v>
      </c>
      <c r="T951" t="str">
        <f>IF(OR(B951&gt;0,C951&gt;0),"Acceptable","Check")</f>
        <v>Acceptable</v>
      </c>
      <c r="U951">
        <f>COUNTIF(D:D, "Military - U.S. Army")</f>
        <v>23</v>
      </c>
      <c r="V951">
        <f>AVERAGEIF(C:C,"Fort Myer, Virginia", I:I)</f>
        <v>2</v>
      </c>
      <c r="W951">
        <v>1</v>
      </c>
      <c r="X951" t="str">
        <f>IFERROR(VLOOKUP("FlightNumber", A:D, 4, FALSE), "Flight Not Found")</f>
        <v>Flight Not Found</v>
      </c>
      <c r="Y951" t="str" cm="1">
        <f t="array" ref="Y951">IF(AND(B:B &gt; TIME(6, 0, 0), B:B &lt;= TIME(18, 0, 0)), "Day", "Night")</f>
        <v>Night</v>
      </c>
      <c r="Z951">
        <f>COUNTIFS(D:D, "Military - U.S. Army", C:C, "Fort Myer, Virginia")</f>
        <v>1</v>
      </c>
    </row>
    <row r="952" spans="1:26" x14ac:dyDescent="0.2">
      <c r="A952">
        <v>17718</v>
      </c>
      <c r="C952" t="s">
        <v>4219</v>
      </c>
      <c r="D952" t="s">
        <v>4220</v>
      </c>
      <c r="F952" t="s">
        <v>4221</v>
      </c>
      <c r="G952" t="s">
        <v>4222</v>
      </c>
      <c r="H952" t="s">
        <v>4223</v>
      </c>
      <c r="I952">
        <v>32</v>
      </c>
      <c r="J952">
        <v>32</v>
      </c>
      <c r="K952">
        <v>0</v>
      </c>
      <c r="L952" t="s">
        <v>4224</v>
      </c>
      <c r="M952">
        <f>SUM(B952,C952)</f>
        <v>0</v>
      </c>
      <c r="N952" t="str">
        <f t="shared" si="28"/>
        <v>No</v>
      </c>
      <c r="O952">
        <f>COUNTIF(C:C,"&lt;0")</f>
        <v>0</v>
      </c>
      <c r="P952" t="e">
        <f>SUMIF(#REF!,"&gt;"&amp;AVERAGE(#REF!))</f>
        <v>#REF!</v>
      </c>
      <c r="Q952">
        <f t="shared" si="29"/>
        <v>27.565026697177728</v>
      </c>
      <c r="R952" t="str">
        <f>CONCATENATE("ID-",A952,"-",E952)</f>
        <v>ID-17718-</v>
      </c>
      <c r="S952">
        <f>INDEX(B:B,MATCH(A952,A:A,0))</f>
        <v>0</v>
      </c>
      <c r="T952" t="str">
        <f>IF(OR(B952&gt;0,C952&gt;0),"Acceptable","Check")</f>
        <v>Acceptable</v>
      </c>
      <c r="U952">
        <f>COUNTIF(D:D, "Military - U.S. Army")</f>
        <v>23</v>
      </c>
      <c r="V952">
        <f>AVERAGEIF(C:C,"Fort Myer, Virginia", I:I)</f>
        <v>2</v>
      </c>
      <c r="W952">
        <v>1</v>
      </c>
      <c r="X952" t="str">
        <f>IFERROR(VLOOKUP("FlightNumber", A:D, 4, FALSE), "Flight Not Found")</f>
        <v>Flight Not Found</v>
      </c>
      <c r="Y952" t="str" cm="1">
        <f t="array" ref="Y952">IF(AND(B:B &gt; TIME(6, 0, 0), B:B &lt;= TIME(18, 0, 0)), "Day", "Night")</f>
        <v>Night</v>
      </c>
      <c r="Z952">
        <f>COUNTIFS(D:D, "Military - U.S. Army", C:C, "Fort Myer, Virginia")</f>
        <v>1</v>
      </c>
    </row>
    <row r="953" spans="1:26" x14ac:dyDescent="0.2">
      <c r="A953">
        <v>17721</v>
      </c>
      <c r="C953" t="s">
        <v>4225</v>
      </c>
      <c r="D953" t="s">
        <v>4226</v>
      </c>
      <c r="E953" t="s">
        <v>4227</v>
      </c>
      <c r="F953" t="s">
        <v>1809</v>
      </c>
      <c r="G953" t="s">
        <v>4228</v>
      </c>
      <c r="H953" t="s">
        <v>4229</v>
      </c>
      <c r="I953">
        <v>16</v>
      </c>
      <c r="J953">
        <v>16</v>
      </c>
      <c r="K953">
        <v>0</v>
      </c>
      <c r="L953" t="s">
        <v>4230</v>
      </c>
      <c r="M953">
        <f>SUM(B953,C953)</f>
        <v>0</v>
      </c>
      <c r="N953" t="str">
        <f t="shared" si="28"/>
        <v>No</v>
      </c>
      <c r="O953">
        <f>COUNTIF(C:C,"&lt;0")</f>
        <v>0</v>
      </c>
      <c r="P953" t="e">
        <f>SUMIF(#REF!,"&gt;"&amp;AVERAGE(#REF!))</f>
        <v>#REF!</v>
      </c>
      <c r="Q953">
        <f t="shared" si="29"/>
        <v>27.565026697177728</v>
      </c>
      <c r="R953" t="str">
        <f>CONCATENATE("ID-",A953,"-",E953)</f>
        <v>ID-17721-Saigon - Da Lat</v>
      </c>
      <c r="S953">
        <f>INDEX(B:B,MATCH(A953,A:A,0))</f>
        <v>0</v>
      </c>
      <c r="T953" t="str">
        <f>IF(OR(B953&gt;0,C953&gt;0),"Acceptable","Check")</f>
        <v>Acceptable</v>
      </c>
      <c r="U953">
        <f>COUNTIF(D:D, "Military - U.S. Army")</f>
        <v>23</v>
      </c>
      <c r="V953">
        <f>AVERAGEIF(C:C,"Fort Myer, Virginia", I:I)</f>
        <v>2</v>
      </c>
      <c r="W953">
        <v>1</v>
      </c>
      <c r="X953" t="str">
        <f>IFERROR(VLOOKUP("FlightNumber", A:D, 4, FALSE), "Flight Not Found")</f>
        <v>Flight Not Found</v>
      </c>
      <c r="Y953" t="str" cm="1">
        <f t="array" ref="Y953">IF(AND(B:B &gt; TIME(6, 0, 0), B:B &lt;= TIME(18, 0, 0)), "Day", "Night")</f>
        <v>Night</v>
      </c>
      <c r="Z953">
        <f>COUNTIFS(D:D, "Military - U.S. Army", C:C, "Fort Myer, Virginia")</f>
        <v>1</v>
      </c>
    </row>
    <row r="954" spans="1:26" x14ac:dyDescent="0.2">
      <c r="A954">
        <v>17728</v>
      </c>
      <c r="C954" t="s">
        <v>4231</v>
      </c>
      <c r="D954" t="s">
        <v>4232</v>
      </c>
      <c r="F954" t="s">
        <v>2722</v>
      </c>
      <c r="G954" t="s">
        <v>4233</v>
      </c>
      <c r="H954" t="s">
        <v>4234</v>
      </c>
      <c r="I954">
        <v>5</v>
      </c>
      <c r="J954">
        <v>5</v>
      </c>
      <c r="K954">
        <v>0</v>
      </c>
      <c r="L954" t="s">
        <v>4235</v>
      </c>
      <c r="M954">
        <f>SUM(B954,C954)</f>
        <v>0</v>
      </c>
      <c r="N954" t="str">
        <f t="shared" si="28"/>
        <v>No</v>
      </c>
      <c r="O954">
        <f>COUNTIF(C:C,"&lt;0")</f>
        <v>0</v>
      </c>
      <c r="P954" t="e">
        <f>SUMIF(#REF!,"&gt;"&amp;AVERAGE(#REF!))</f>
        <v>#REF!</v>
      </c>
      <c r="Q954">
        <f t="shared" si="29"/>
        <v>27.565026697177728</v>
      </c>
      <c r="R954" t="str">
        <f>CONCATENATE("ID-",A954,"-",E954)</f>
        <v>ID-17728-</v>
      </c>
      <c r="S954">
        <f>INDEX(B:B,MATCH(A954,A:A,0))</f>
        <v>0</v>
      </c>
      <c r="T954" t="str">
        <f>IF(OR(B954&gt;0,C954&gt;0),"Acceptable","Check")</f>
        <v>Acceptable</v>
      </c>
      <c r="U954">
        <f>COUNTIF(D:D, "Military - U.S. Army")</f>
        <v>23</v>
      </c>
      <c r="V954">
        <f>AVERAGEIF(C:C,"Fort Myer, Virginia", I:I)</f>
        <v>2</v>
      </c>
      <c r="W954">
        <v>1</v>
      </c>
      <c r="X954" t="str">
        <f>IFERROR(VLOOKUP("FlightNumber", A:D, 4, FALSE), "Flight Not Found")</f>
        <v>Flight Not Found</v>
      </c>
      <c r="Y954" t="str" cm="1">
        <f t="array" ref="Y954">IF(AND(B:B &gt; TIME(6, 0, 0), B:B &lt;= TIME(18, 0, 0)), "Day", "Night")</f>
        <v>Night</v>
      </c>
      <c r="Z954">
        <f>COUNTIFS(D:D, "Military - U.S. Army", C:C, "Fort Myer, Virginia")</f>
        <v>1</v>
      </c>
    </row>
    <row r="955" spans="1:26" x14ac:dyDescent="0.2">
      <c r="A955">
        <v>17730</v>
      </c>
      <c r="C955" t="s">
        <v>4236</v>
      </c>
      <c r="D955" t="s">
        <v>4237</v>
      </c>
      <c r="E955" t="s">
        <v>4238</v>
      </c>
      <c r="F955" t="s">
        <v>4239</v>
      </c>
      <c r="G955" t="s">
        <v>4240</v>
      </c>
      <c r="I955">
        <v>26</v>
      </c>
      <c r="J955">
        <v>25</v>
      </c>
      <c r="K955">
        <v>0</v>
      </c>
      <c r="L955" t="s">
        <v>4241</v>
      </c>
      <c r="M955">
        <f>SUM(B955,C955)</f>
        <v>0</v>
      </c>
      <c r="N955" t="str">
        <f t="shared" si="28"/>
        <v>No</v>
      </c>
      <c r="O955">
        <f>COUNTIF(C:C,"&lt;0")</f>
        <v>0</v>
      </c>
      <c r="P955" t="e">
        <f>SUMIF(#REF!,"&gt;"&amp;AVERAGE(#REF!))</f>
        <v>#REF!</v>
      </c>
      <c r="Q955">
        <f t="shared" si="29"/>
        <v>27.565026697177728</v>
      </c>
      <c r="R955" t="str">
        <f>CONCATENATE("ID-",A955,"-",E955)</f>
        <v>ID-17730-Macau - Hong Kong</v>
      </c>
      <c r="S955">
        <f>INDEX(B:B,MATCH(A955,A:A,0))</f>
        <v>0</v>
      </c>
      <c r="T955" t="str">
        <f>IF(OR(B955&gt;0,C955&gt;0),"Acceptable","Check")</f>
        <v>Acceptable</v>
      </c>
      <c r="U955">
        <f>COUNTIF(D:D, "Military - U.S. Army")</f>
        <v>23</v>
      </c>
      <c r="V955">
        <f>AVERAGEIF(C:C,"Fort Myer, Virginia", I:I)</f>
        <v>2</v>
      </c>
      <c r="W955">
        <v>1</v>
      </c>
      <c r="X955" t="str">
        <f>IFERROR(VLOOKUP("FlightNumber", A:D, 4, FALSE), "Flight Not Found")</f>
        <v>Flight Not Found</v>
      </c>
      <c r="Y955" t="str" cm="1">
        <f t="array" ref="Y955">IF(AND(B:B &gt; TIME(6, 0, 0), B:B &lt;= TIME(18, 0, 0)), "Day", "Night")</f>
        <v>Night</v>
      </c>
      <c r="Z955">
        <f>COUNTIFS(D:D, "Military - U.S. Army", C:C, "Fort Myer, Virginia")</f>
        <v>1</v>
      </c>
    </row>
    <row r="956" spans="1:26" x14ac:dyDescent="0.2">
      <c r="A956">
        <v>17738</v>
      </c>
      <c r="C956" t="s">
        <v>4242</v>
      </c>
      <c r="D956" t="s">
        <v>4243</v>
      </c>
      <c r="E956" t="s">
        <v>4244</v>
      </c>
      <c r="F956" t="s">
        <v>1809</v>
      </c>
      <c r="G956" t="s">
        <v>4245</v>
      </c>
      <c r="H956" t="s">
        <v>4246</v>
      </c>
      <c r="I956">
        <v>26</v>
      </c>
      <c r="J956">
        <v>26</v>
      </c>
      <c r="K956">
        <v>0</v>
      </c>
      <c r="L956" t="s">
        <v>4247</v>
      </c>
      <c r="M956">
        <f>SUM(B956,C956)</f>
        <v>0</v>
      </c>
      <c r="N956" t="str">
        <f t="shared" si="28"/>
        <v>No</v>
      </c>
      <c r="O956">
        <f>COUNTIF(C:C,"&lt;0")</f>
        <v>0</v>
      </c>
      <c r="P956" t="e">
        <f>SUMIF(#REF!,"&gt;"&amp;AVERAGE(#REF!))</f>
        <v>#REF!</v>
      </c>
      <c r="Q956">
        <f t="shared" si="29"/>
        <v>27.565026697177728</v>
      </c>
      <c r="R956" t="str">
        <f>CONCATENATE("ID-",A956,"-",E956)</f>
        <v>ID-17738-Port Meunier - Gaspé</v>
      </c>
      <c r="S956">
        <f>INDEX(B:B,MATCH(A956,A:A,0))</f>
        <v>0</v>
      </c>
      <c r="T956" t="str">
        <f>IF(OR(B956&gt;0,C956&gt;0),"Acceptable","Check")</f>
        <v>Acceptable</v>
      </c>
      <c r="U956">
        <f>COUNTIF(D:D, "Military - U.S. Army")</f>
        <v>23</v>
      </c>
      <c r="V956">
        <f>AVERAGEIF(C:C,"Fort Myer, Virginia", I:I)</f>
        <v>2</v>
      </c>
      <c r="W956">
        <v>2</v>
      </c>
      <c r="X956" t="str">
        <f>IFERROR(VLOOKUP("FlightNumber", A:D, 4, FALSE), "Flight Not Found")</f>
        <v>Flight Not Found</v>
      </c>
      <c r="Y956" t="str" cm="1">
        <f t="array" ref="Y956">IF(AND(B:B &gt; TIME(6, 0, 0), B:B &lt;= TIME(18, 0, 0)), "Day", "Night")</f>
        <v>Night</v>
      </c>
      <c r="Z956">
        <f>COUNTIFS(D:D, "Military - U.S. Army", C:C, "Fort Myer, Virginia")</f>
        <v>1</v>
      </c>
    </row>
    <row r="957" spans="1:26" x14ac:dyDescent="0.2">
      <c r="A957">
        <v>17743</v>
      </c>
      <c r="C957" t="s">
        <v>4248</v>
      </c>
      <c r="D957" t="s">
        <v>4249</v>
      </c>
      <c r="E957" t="s">
        <v>4250</v>
      </c>
      <c r="F957" t="s">
        <v>4251</v>
      </c>
      <c r="G957" t="s">
        <v>4252</v>
      </c>
      <c r="H957" t="s">
        <v>4253</v>
      </c>
      <c r="I957">
        <v>24</v>
      </c>
      <c r="J957">
        <v>18</v>
      </c>
      <c r="K957">
        <v>0</v>
      </c>
      <c r="L957" t="s">
        <v>4254</v>
      </c>
      <c r="M957">
        <f>SUM(B957,C957)</f>
        <v>0</v>
      </c>
      <c r="N957" t="str">
        <f t="shared" si="28"/>
        <v>No</v>
      </c>
      <c r="O957">
        <f>COUNTIF(C:C,"&lt;0")</f>
        <v>0</v>
      </c>
      <c r="P957" t="e">
        <f>SUMIF(#REF!,"&gt;"&amp;AVERAGE(#REF!))</f>
        <v>#REF!</v>
      </c>
      <c r="Q957">
        <f t="shared" si="29"/>
        <v>27.565026697177728</v>
      </c>
      <c r="R957" t="str">
        <f>CONCATENATE("ID-",A957,"-",E957)</f>
        <v>ID-17743-Rosario - Bueno Aires</v>
      </c>
      <c r="S957">
        <f>INDEX(B:B,MATCH(A957,A:A,0))</f>
        <v>0</v>
      </c>
      <c r="T957" t="str">
        <f>IF(OR(B957&gt;0,C957&gt;0),"Acceptable","Check")</f>
        <v>Acceptable</v>
      </c>
      <c r="U957">
        <f>COUNTIF(D:D, "Military - U.S. Army")</f>
        <v>23</v>
      </c>
      <c r="V957">
        <f>AVERAGEIF(C:C,"Fort Myer, Virginia", I:I)</f>
        <v>2</v>
      </c>
      <c r="W957">
        <v>1</v>
      </c>
      <c r="X957" t="str">
        <f>IFERROR(VLOOKUP("FlightNumber", A:D, 4, FALSE), "Flight Not Found")</f>
        <v>Flight Not Found</v>
      </c>
      <c r="Y957" t="str" cm="1">
        <f t="array" ref="Y957">IF(AND(B:B &gt; TIME(6, 0, 0), B:B &lt;= TIME(18, 0, 0)), "Day", "Night")</f>
        <v>Night</v>
      </c>
      <c r="Z957">
        <f>COUNTIFS(D:D, "Military - U.S. Army", C:C, "Fort Myer, Virginia")</f>
        <v>1</v>
      </c>
    </row>
    <row r="958" spans="1:26" x14ac:dyDescent="0.2">
      <c r="A958">
        <v>17743</v>
      </c>
      <c r="C958" t="s">
        <v>3622</v>
      </c>
      <c r="D958" t="s">
        <v>4255</v>
      </c>
      <c r="F958" t="s">
        <v>4256</v>
      </c>
      <c r="G958" t="s">
        <v>4257</v>
      </c>
      <c r="H958" t="s">
        <v>4258</v>
      </c>
      <c r="I958">
        <v>24</v>
      </c>
      <c r="J958">
        <v>19</v>
      </c>
      <c r="K958">
        <v>0</v>
      </c>
      <c r="L958" t="s">
        <v>4212</v>
      </c>
      <c r="M958">
        <f>SUM(B958,C958)</f>
        <v>0</v>
      </c>
      <c r="N958" t="str">
        <f t="shared" si="28"/>
        <v>No</v>
      </c>
      <c r="O958">
        <f>COUNTIF(C:C,"&lt;0")</f>
        <v>0</v>
      </c>
      <c r="P958" t="e">
        <f>SUMIF(#REF!,"&gt;"&amp;AVERAGE(#REF!))</f>
        <v>#REF!</v>
      </c>
      <c r="Q958">
        <f t="shared" si="29"/>
        <v>27.565026697177728</v>
      </c>
      <c r="R958" t="str">
        <f>CONCATENATE("ID-",A958,"-",E958)</f>
        <v>ID-17743-</v>
      </c>
      <c r="S958">
        <f>INDEX(B:B,MATCH(A958,A:A,0))</f>
        <v>0</v>
      </c>
      <c r="T958" t="str">
        <f>IF(OR(B958&gt;0,C958&gt;0),"Acceptable","Check")</f>
        <v>Acceptable</v>
      </c>
      <c r="U958">
        <f>COUNTIF(D:D, "Military - U.S. Army")</f>
        <v>23</v>
      </c>
      <c r="V958">
        <f>AVERAGEIF(C:C,"Fort Myer, Virginia", I:I)</f>
        <v>2</v>
      </c>
      <c r="W958">
        <v>1</v>
      </c>
      <c r="X958" t="str">
        <f>IFERROR(VLOOKUP("FlightNumber", A:D, 4, FALSE), "Flight Not Found")</f>
        <v>Flight Not Found</v>
      </c>
      <c r="Y958" t="str" cm="1">
        <f t="array" ref="Y958">IF(AND(B:B &gt; TIME(6, 0, 0), B:B &lt;= TIME(18, 0, 0)), "Day", "Night")</f>
        <v>Night</v>
      </c>
      <c r="Z958">
        <f>COUNTIFS(D:D, "Military - U.S. Army", C:C, "Fort Myer, Virginia")</f>
        <v>1</v>
      </c>
    </row>
    <row r="959" spans="1:26" x14ac:dyDescent="0.2">
      <c r="A959">
        <v>17746</v>
      </c>
      <c r="C959" t="s">
        <v>4259</v>
      </c>
      <c r="D959" t="s">
        <v>1150</v>
      </c>
      <c r="E959" t="s">
        <v>4260</v>
      </c>
      <c r="F959" t="s">
        <v>4261</v>
      </c>
      <c r="G959" t="s">
        <v>4262</v>
      </c>
      <c r="H959" t="s">
        <v>4263</v>
      </c>
      <c r="I959">
        <v>52</v>
      </c>
      <c r="J959">
        <v>52</v>
      </c>
      <c r="K959">
        <v>0</v>
      </c>
      <c r="L959" t="s">
        <v>4264</v>
      </c>
      <c r="M959">
        <f>SUM(B959,C959)</f>
        <v>0</v>
      </c>
      <c r="N959" t="str">
        <f t="shared" si="28"/>
        <v>No</v>
      </c>
      <c r="O959">
        <f>COUNTIF(C:C,"&lt;0")</f>
        <v>0</v>
      </c>
      <c r="P959" t="e">
        <f>SUMIF(#REF!,"&gt;"&amp;AVERAGE(#REF!))</f>
        <v>#REF!</v>
      </c>
      <c r="Q959">
        <f t="shared" si="29"/>
        <v>27.565026697177728</v>
      </c>
      <c r="R959" t="str">
        <f>CONCATENATE("ID-",A959,"-",E959)</f>
        <v>ID-17746-Fort de France - Port Etienne</v>
      </c>
      <c r="S959">
        <f>INDEX(B:B,MATCH(A959,A:A,0))</f>
        <v>0</v>
      </c>
      <c r="T959" t="str">
        <f>IF(OR(B959&gt;0,C959&gt;0),"Acceptable","Check")</f>
        <v>Acceptable</v>
      </c>
      <c r="U959">
        <f>COUNTIF(D:D, "Military - U.S. Army")</f>
        <v>23</v>
      </c>
      <c r="V959">
        <f>AVERAGEIF(C:C,"Fort Myer, Virginia", I:I)</f>
        <v>2</v>
      </c>
      <c r="W959">
        <v>2</v>
      </c>
      <c r="X959" t="str">
        <f>IFERROR(VLOOKUP("FlightNumber", A:D, 4, FALSE), "Flight Not Found")</f>
        <v>Flight Not Found</v>
      </c>
      <c r="Y959" t="str" cm="1">
        <f t="array" ref="Y959">IF(AND(B:B &gt; TIME(6, 0, 0), B:B &lt;= TIME(18, 0, 0)), "Day", "Night")</f>
        <v>Night</v>
      </c>
      <c r="Z959">
        <f>COUNTIFS(D:D, "Military - U.S. Army", C:C, "Fort Myer, Virginia")</f>
        <v>1</v>
      </c>
    </row>
    <row r="960" spans="1:26" x14ac:dyDescent="0.2">
      <c r="A960">
        <v>17746</v>
      </c>
      <c r="C960" t="s">
        <v>4265</v>
      </c>
      <c r="D960" t="s">
        <v>4266</v>
      </c>
      <c r="F960" t="s">
        <v>4267</v>
      </c>
      <c r="G960" t="s">
        <v>4268</v>
      </c>
      <c r="I960">
        <v>4</v>
      </c>
      <c r="J960">
        <v>4</v>
      </c>
      <c r="K960">
        <v>0</v>
      </c>
      <c r="L960" t="s">
        <v>4269</v>
      </c>
      <c r="M960">
        <f>SUM(B960,C960)</f>
        <v>0</v>
      </c>
      <c r="N960" t="str">
        <f t="shared" si="28"/>
        <v>No</v>
      </c>
      <c r="O960">
        <f>COUNTIF(C:C,"&lt;0")</f>
        <v>0</v>
      </c>
      <c r="P960" t="e">
        <f>SUMIF(#REF!,"&gt;"&amp;AVERAGE(#REF!))</f>
        <v>#REF!</v>
      </c>
      <c r="Q960">
        <f t="shared" si="29"/>
        <v>27.565026697177728</v>
      </c>
      <c r="R960" t="str">
        <f>CONCATENATE("ID-",A960,"-",E960)</f>
        <v>ID-17746-</v>
      </c>
      <c r="S960">
        <f>INDEX(B:B,MATCH(A960,A:A,0))</f>
        <v>0</v>
      </c>
      <c r="T960" t="str">
        <f>IF(OR(B960&gt;0,C960&gt;0),"Acceptable","Check")</f>
        <v>Acceptable</v>
      </c>
      <c r="U960">
        <f>COUNTIF(D:D, "Military - U.S. Army")</f>
        <v>23</v>
      </c>
      <c r="V960">
        <f>AVERAGEIF(C:C,"Fort Myer, Virginia", I:I)</f>
        <v>2</v>
      </c>
      <c r="W960">
        <v>1</v>
      </c>
      <c r="X960" t="str">
        <f>IFERROR(VLOOKUP("FlightNumber", A:D, 4, FALSE), "Flight Not Found")</f>
        <v>Flight Not Found</v>
      </c>
      <c r="Y960" t="str" cm="1">
        <f t="array" ref="Y960">IF(AND(B:B &gt; TIME(6, 0, 0), B:B &lt;= TIME(18, 0, 0)), "Day", "Night")</f>
        <v>Night</v>
      </c>
      <c r="Z960">
        <f>COUNTIFS(D:D, "Military - U.S. Army", C:C, "Fort Myer, Virginia")</f>
        <v>1</v>
      </c>
    </row>
    <row r="961" spans="1:26" x14ac:dyDescent="0.2">
      <c r="A961">
        <v>17754</v>
      </c>
      <c r="C961" t="s">
        <v>4270</v>
      </c>
      <c r="D961" t="s">
        <v>4271</v>
      </c>
      <c r="F961" t="s">
        <v>3099</v>
      </c>
      <c r="G961" t="s">
        <v>4272</v>
      </c>
      <c r="H961" t="s">
        <v>4273</v>
      </c>
      <c r="I961">
        <v>2</v>
      </c>
      <c r="J961">
        <v>2</v>
      </c>
      <c r="K961">
        <v>0</v>
      </c>
      <c r="L961" t="s">
        <v>4274</v>
      </c>
      <c r="M961">
        <f>SUM(B961,C961)</f>
        <v>0</v>
      </c>
      <c r="N961" t="str">
        <f t="shared" si="28"/>
        <v>No</v>
      </c>
      <c r="O961">
        <f>COUNTIF(C:C,"&lt;0")</f>
        <v>0</v>
      </c>
      <c r="P961" t="e">
        <f>SUMIF(#REF!,"&gt;"&amp;AVERAGE(#REF!))</f>
        <v>#REF!</v>
      </c>
      <c r="Q961">
        <f t="shared" si="29"/>
        <v>27.565026697177728</v>
      </c>
      <c r="R961" t="str">
        <f>CONCATENATE("ID-",A961,"-",E961)</f>
        <v>ID-17754-</v>
      </c>
      <c r="S961">
        <f>INDEX(B:B,MATCH(A961,A:A,0))</f>
        <v>0</v>
      </c>
      <c r="T961" t="str">
        <f>IF(OR(B961&gt;0,C961&gt;0),"Acceptable","Check")</f>
        <v>Acceptable</v>
      </c>
      <c r="U961">
        <f>COUNTIF(D:D, "Military - U.S. Army")</f>
        <v>23</v>
      </c>
      <c r="V961">
        <f>AVERAGEIF(C:C,"Fort Myer, Virginia", I:I)</f>
        <v>2</v>
      </c>
      <c r="W961">
        <v>1</v>
      </c>
      <c r="X961" t="str">
        <f>IFERROR(VLOOKUP("FlightNumber", A:D, 4, FALSE), "Flight Not Found")</f>
        <v>Flight Not Found</v>
      </c>
      <c r="Y961" t="str" cm="1">
        <f t="array" ref="Y961">IF(AND(B:B &gt; TIME(6, 0, 0), B:B &lt;= TIME(18, 0, 0)), "Day", "Night")</f>
        <v>Night</v>
      </c>
      <c r="Z961">
        <f>COUNTIFS(D:D, "Military - U.S. Army", C:C, "Fort Myer, Virginia")</f>
        <v>1</v>
      </c>
    </row>
    <row r="962" spans="1:26" x14ac:dyDescent="0.2">
      <c r="A962">
        <v>17765</v>
      </c>
      <c r="C962" t="s">
        <v>4275</v>
      </c>
      <c r="D962" t="s">
        <v>4276</v>
      </c>
      <c r="E962" t="s">
        <v>4277</v>
      </c>
      <c r="F962" t="s">
        <v>2722</v>
      </c>
      <c r="G962" t="s">
        <v>4278</v>
      </c>
      <c r="H962" t="s">
        <v>4279</v>
      </c>
      <c r="I962">
        <v>3</v>
      </c>
      <c r="J962">
        <v>3</v>
      </c>
      <c r="K962">
        <v>0</v>
      </c>
      <c r="L962" t="s">
        <v>4280</v>
      </c>
      <c r="M962">
        <f>SUM(B962,C962)</f>
        <v>0</v>
      </c>
      <c r="N962" t="str">
        <f t="shared" ref="N962:N1025" si="30">IF(E962="good","Yes","No")</f>
        <v>No</v>
      </c>
      <c r="O962">
        <f>COUNTIF(C:C,"&lt;0")</f>
        <v>0</v>
      </c>
      <c r="P962" t="e">
        <f>SUMIF(#REF!,"&gt;"&amp;AVERAGE(#REF!))</f>
        <v>#REF!</v>
      </c>
      <c r="Q962">
        <f t="shared" si="29"/>
        <v>27.565026697177728</v>
      </c>
      <c r="R962" t="str">
        <f>CONCATENATE("ID-",A962,"-",E962)</f>
        <v>ID-17765-La Guaira - Las Piedras</v>
      </c>
      <c r="S962">
        <f>INDEX(B:B,MATCH(A962,A:A,0))</f>
        <v>0</v>
      </c>
      <c r="T962" t="str">
        <f>IF(OR(B962&gt;0,C962&gt;0),"Acceptable","Check")</f>
        <v>Acceptable</v>
      </c>
      <c r="U962">
        <f>COUNTIF(D:D, "Military - U.S. Army")</f>
        <v>23</v>
      </c>
      <c r="V962">
        <f>AVERAGEIF(C:C,"Fort Myer, Virginia", I:I)</f>
        <v>2</v>
      </c>
      <c r="W962">
        <v>1</v>
      </c>
      <c r="X962" t="str">
        <f>IFERROR(VLOOKUP("FlightNumber", A:D, 4, FALSE), "Flight Not Found")</f>
        <v>Flight Not Found</v>
      </c>
      <c r="Y962" t="str" cm="1">
        <f t="array" ref="Y962">IF(AND(B:B &gt; TIME(6, 0, 0), B:B &lt;= TIME(18, 0, 0)), "Day", "Night")</f>
        <v>Night</v>
      </c>
      <c r="Z962">
        <f>COUNTIFS(D:D, "Military - U.S. Army", C:C, "Fort Myer, Virginia")</f>
        <v>1</v>
      </c>
    </row>
    <row r="963" spans="1:26" x14ac:dyDescent="0.2">
      <c r="A963">
        <v>18407</v>
      </c>
      <c r="C963" t="s">
        <v>4281</v>
      </c>
      <c r="D963" t="s">
        <v>4282</v>
      </c>
      <c r="E963" t="s">
        <v>4283</v>
      </c>
      <c r="F963" t="s">
        <v>2465</v>
      </c>
      <c r="G963" t="s">
        <v>4284</v>
      </c>
      <c r="H963" t="s">
        <v>4285</v>
      </c>
      <c r="I963">
        <v>26</v>
      </c>
      <c r="J963">
        <v>25</v>
      </c>
      <c r="K963">
        <v>0</v>
      </c>
      <c r="L963" t="s">
        <v>4286</v>
      </c>
      <c r="M963">
        <f>SUM(B963,C963)</f>
        <v>0</v>
      </c>
      <c r="N963" t="str">
        <f t="shared" si="30"/>
        <v>No</v>
      </c>
      <c r="O963">
        <f>COUNTIF(C:C,"&lt;0")</f>
        <v>0</v>
      </c>
      <c r="P963" t="e">
        <f>SUMIF(#REF!,"&gt;"&amp;AVERAGE(#REF!))</f>
        <v>#REF!</v>
      </c>
      <c r="Q963">
        <f t="shared" ref="Q963:Q1026" si="31">AVERAGEIF(I:I,"&gt;0")</f>
        <v>27.565026697177728</v>
      </c>
      <c r="R963" t="str">
        <f>CONCATENATE("ID-",A963,"-",E963)</f>
        <v>ID-18407-Popayan - Ipiales</v>
      </c>
      <c r="S963">
        <f>INDEX(B:B,MATCH(A963,A:A,0))</f>
        <v>0</v>
      </c>
      <c r="T963" t="str">
        <f>IF(OR(B963&gt;0,C963&gt;0),"Acceptable","Check")</f>
        <v>Acceptable</v>
      </c>
      <c r="U963">
        <f>COUNTIF(D:D, "Military - U.S. Army")</f>
        <v>23</v>
      </c>
      <c r="V963">
        <f>AVERAGEIF(C:C,"Fort Myer, Virginia", I:I)</f>
        <v>2</v>
      </c>
      <c r="W963">
        <v>1</v>
      </c>
      <c r="X963" t="str">
        <f>IFERROR(VLOOKUP("FlightNumber", A:D, 4, FALSE), "Flight Not Found")</f>
        <v>Flight Not Found</v>
      </c>
      <c r="Y963" t="str" cm="1">
        <f t="array" ref="Y963">IF(AND(B:B &gt; TIME(6, 0, 0), B:B &lt;= TIME(18, 0, 0)), "Day", "Night")</f>
        <v>Night</v>
      </c>
      <c r="Z963">
        <f>COUNTIFS(D:D, "Military - U.S. Army", C:C, "Fort Myer, Virginia")</f>
        <v>1</v>
      </c>
    </row>
    <row r="964" spans="1:26" x14ac:dyDescent="0.2">
      <c r="A964">
        <v>17774</v>
      </c>
      <c r="B964" t="s">
        <v>4287</v>
      </c>
      <c r="C964" t="s">
        <v>4288</v>
      </c>
      <c r="D964" t="s">
        <v>611</v>
      </c>
      <c r="E964" t="s">
        <v>4289</v>
      </c>
      <c r="F964" t="s">
        <v>4290</v>
      </c>
      <c r="G964" t="s">
        <v>4291</v>
      </c>
      <c r="H964" t="s">
        <v>4292</v>
      </c>
      <c r="I964">
        <v>37</v>
      </c>
      <c r="J964">
        <v>37</v>
      </c>
      <c r="K964">
        <v>0</v>
      </c>
      <c r="L964" t="s">
        <v>4293</v>
      </c>
      <c r="M964">
        <f>SUM(B964,C964)</f>
        <v>0</v>
      </c>
      <c r="N964" t="str">
        <f t="shared" si="30"/>
        <v>No</v>
      </c>
      <c r="O964">
        <f>COUNTIF(C:C,"&lt;0")</f>
        <v>0</v>
      </c>
      <c r="P964" t="e">
        <f>SUMIF(#REF!,"&gt;"&amp;AVERAGE(#REF!))</f>
        <v>#REF!</v>
      </c>
      <c r="Q964">
        <f t="shared" si="31"/>
        <v>27.565026697177728</v>
      </c>
      <c r="R964" t="str">
        <f>CONCATENATE("ID-",A964,"-",E964)</f>
        <v>ID-17774-Chicago - Minneapolis</v>
      </c>
      <c r="S964" t="str">
        <f>INDEX(B:B,MATCH(A964,A:A,0))</f>
        <v>17:05</v>
      </c>
      <c r="T964" t="str">
        <f>IF(OR(B964&gt;0,C964&gt;0),"Acceptable","Check")</f>
        <v>Acceptable</v>
      </c>
      <c r="U964">
        <f>COUNTIF(D:D, "Military - U.S. Army")</f>
        <v>23</v>
      </c>
      <c r="V964">
        <f>AVERAGEIF(C:C,"Fort Myer, Virginia", I:I)</f>
        <v>2</v>
      </c>
      <c r="W964">
        <v>1</v>
      </c>
      <c r="X964" t="str">
        <f>IFERROR(VLOOKUP("FlightNumber", A:D, 4, FALSE), "Flight Not Found")</f>
        <v>Flight Not Found</v>
      </c>
      <c r="Y964" t="str" cm="1">
        <f t="array" ref="Y964">IF(AND(B:B &gt; TIME(6, 0, 0), B:B &lt;= TIME(18, 0, 0)), "Day", "Night")</f>
        <v>Night</v>
      </c>
      <c r="Z964">
        <f>COUNTIFS(D:D, "Military - U.S. Army", C:C, "Fort Myer, Virginia")</f>
        <v>1</v>
      </c>
    </row>
    <row r="965" spans="1:26" x14ac:dyDescent="0.2">
      <c r="A965">
        <v>17776</v>
      </c>
      <c r="C965" t="s">
        <v>4294</v>
      </c>
      <c r="D965" t="s">
        <v>772</v>
      </c>
      <c r="E965" t="s">
        <v>4295</v>
      </c>
      <c r="F965" t="s">
        <v>4296</v>
      </c>
      <c r="G965" t="s">
        <v>4297</v>
      </c>
      <c r="H965" t="s">
        <v>4298</v>
      </c>
      <c r="I965">
        <v>13</v>
      </c>
      <c r="J965">
        <v>13</v>
      </c>
      <c r="K965">
        <v>0</v>
      </c>
      <c r="L965" t="s">
        <v>4299</v>
      </c>
      <c r="M965">
        <f>SUM(B965,C965)</f>
        <v>0</v>
      </c>
      <c r="N965" t="str">
        <f t="shared" si="30"/>
        <v>No</v>
      </c>
      <c r="O965">
        <f>COUNTIF(C:C,"&lt;0")</f>
        <v>0</v>
      </c>
      <c r="P965" t="e">
        <f>SUMIF(#REF!,"&gt;"&amp;AVERAGE(#REF!))</f>
        <v>#REF!</v>
      </c>
      <c r="Q965">
        <f t="shared" si="31"/>
        <v>27.565026697177728</v>
      </c>
      <c r="R965" t="str">
        <f>CONCATENATE("ID-",A965,"-",E965)</f>
        <v>ID-17776-Manono - Elizabethville</v>
      </c>
      <c r="S965">
        <f>INDEX(B:B,MATCH(A965,A:A,0))</f>
        <v>0</v>
      </c>
      <c r="T965" t="str">
        <f>IF(OR(B965&gt;0,C965&gt;0),"Acceptable","Check")</f>
        <v>Acceptable</v>
      </c>
      <c r="U965">
        <f>COUNTIF(D:D, "Military - U.S. Army")</f>
        <v>23</v>
      </c>
      <c r="V965">
        <f>AVERAGEIF(C:C,"Fort Myer, Virginia", I:I)</f>
        <v>2</v>
      </c>
      <c r="W965">
        <v>3</v>
      </c>
      <c r="X965" t="str">
        <f>IFERROR(VLOOKUP("FlightNumber", A:D, 4, FALSE), "Flight Not Found")</f>
        <v>Flight Not Found</v>
      </c>
      <c r="Y965" t="str" cm="1">
        <f t="array" ref="Y965">IF(AND(B:B &gt; TIME(6, 0, 0), B:B &lt;= TIME(18, 0, 0)), "Day", "Night")</f>
        <v>Night</v>
      </c>
      <c r="Z965">
        <f>COUNTIFS(D:D, "Military - U.S. Army", C:C, "Fort Myer, Virginia")</f>
        <v>1</v>
      </c>
    </row>
    <row r="966" spans="1:26" x14ac:dyDescent="0.2">
      <c r="A966">
        <v>17778</v>
      </c>
      <c r="C966" t="s">
        <v>4300</v>
      </c>
      <c r="D966" t="s">
        <v>842</v>
      </c>
      <c r="E966" t="s">
        <v>1723</v>
      </c>
      <c r="F966" t="s">
        <v>1809</v>
      </c>
      <c r="G966" t="s">
        <v>4301</v>
      </c>
      <c r="H966" t="s">
        <v>4302</v>
      </c>
      <c r="I966">
        <v>13</v>
      </c>
      <c r="J966">
        <v>13</v>
      </c>
      <c r="K966">
        <v>0</v>
      </c>
      <c r="L966" t="s">
        <v>4303</v>
      </c>
      <c r="M966">
        <f>SUM(B966,C966)</f>
        <v>0</v>
      </c>
      <c r="N966" t="str">
        <f t="shared" si="30"/>
        <v>No</v>
      </c>
      <c r="O966">
        <f>COUNTIF(C:C,"&lt;0")</f>
        <v>0</v>
      </c>
      <c r="P966" t="e">
        <f>SUMIF(#REF!,"&gt;"&amp;AVERAGE(#REF!))</f>
        <v>#REF!</v>
      </c>
      <c r="Q966">
        <f t="shared" si="31"/>
        <v>27.565026697177728</v>
      </c>
      <c r="R966" t="str">
        <f>CONCATENATE("ID-",A966,"-",E966)</f>
        <v>ID-17778-Brisbane - Sidney</v>
      </c>
      <c r="S966">
        <f>INDEX(B:B,MATCH(A966,A:A,0))</f>
        <v>0</v>
      </c>
      <c r="T966" t="str">
        <f>IF(OR(B966&gt;0,C966&gt;0),"Acceptable","Check")</f>
        <v>Acceptable</v>
      </c>
      <c r="U966">
        <f>COUNTIF(D:D, "Military - U.S. Army")</f>
        <v>23</v>
      </c>
      <c r="V966">
        <f>AVERAGEIF(C:C,"Fort Myer, Virginia", I:I)</f>
        <v>2</v>
      </c>
      <c r="W966">
        <v>1</v>
      </c>
      <c r="X966" t="str">
        <f>IFERROR(VLOOKUP("FlightNumber", A:D, 4, FALSE), "Flight Not Found")</f>
        <v>Flight Not Found</v>
      </c>
      <c r="Y966" t="str" cm="1">
        <f t="array" ref="Y966">IF(AND(B:B &gt; TIME(6, 0, 0), B:B &lt;= TIME(18, 0, 0)), "Day", "Night")</f>
        <v>Night</v>
      </c>
      <c r="Z966">
        <f>COUNTIFS(D:D, "Military - U.S. Army", C:C, "Fort Myer, Virginia")</f>
        <v>1</v>
      </c>
    </row>
    <row r="967" spans="1:26" x14ac:dyDescent="0.2">
      <c r="A967">
        <v>17808</v>
      </c>
      <c r="C967" t="s">
        <v>4304</v>
      </c>
      <c r="D967" t="s">
        <v>3889</v>
      </c>
      <c r="E967" t="s">
        <v>4305</v>
      </c>
      <c r="F967" t="s">
        <v>4306</v>
      </c>
      <c r="G967" t="s">
        <v>4307</v>
      </c>
      <c r="H967" t="s">
        <v>4308</v>
      </c>
      <c r="I967">
        <v>45</v>
      </c>
      <c r="J967">
        <v>19</v>
      </c>
      <c r="K967">
        <v>0</v>
      </c>
      <c r="L967" t="s">
        <v>4309</v>
      </c>
      <c r="M967">
        <f>SUM(B967,C967)</f>
        <v>0</v>
      </c>
      <c r="N967" t="str">
        <f t="shared" si="30"/>
        <v>No</v>
      </c>
      <c r="O967">
        <f>COUNTIF(C:C,"&lt;0")</f>
        <v>0</v>
      </c>
      <c r="P967" t="e">
        <f>SUMIF(#REF!,"&gt;"&amp;AVERAGE(#REF!))</f>
        <v>#REF!</v>
      </c>
      <c r="Q967">
        <f t="shared" si="31"/>
        <v>27.565026697177728</v>
      </c>
      <c r="R967" t="str">
        <f>CONCATENATE("ID-",A967,"-",E967)</f>
        <v>ID-17808-Fornebu - Hommelvik</v>
      </c>
      <c r="S967">
        <f>INDEX(B:B,MATCH(A967,A:A,0))</f>
        <v>0</v>
      </c>
      <c r="T967" t="str">
        <f>IF(OR(B967&gt;0,C967&gt;0),"Acceptable","Check")</f>
        <v>Acceptable</v>
      </c>
      <c r="U967">
        <f>COUNTIF(D:D, "Military - U.S. Army")</f>
        <v>23</v>
      </c>
      <c r="V967">
        <f>AVERAGEIF(C:C,"Fort Myer, Virginia", I:I)</f>
        <v>2</v>
      </c>
      <c r="W967">
        <v>1</v>
      </c>
      <c r="X967" t="str">
        <f>IFERROR(VLOOKUP("FlightNumber", A:D, 4, FALSE), "Flight Not Found")</f>
        <v>Flight Not Found</v>
      </c>
      <c r="Y967" t="str" cm="1">
        <f t="array" ref="Y967">IF(AND(B:B &gt; TIME(6, 0, 0), B:B &lt;= TIME(18, 0, 0)), "Day", "Night")</f>
        <v>Night</v>
      </c>
      <c r="Z967">
        <f>COUNTIFS(D:D, "Military - U.S. Army", C:C, "Fort Myer, Virginia")</f>
        <v>1</v>
      </c>
    </row>
    <row r="968" spans="1:26" x14ac:dyDescent="0.2">
      <c r="A968">
        <v>17826</v>
      </c>
      <c r="B968" t="s">
        <v>4310</v>
      </c>
      <c r="C968" t="s">
        <v>4311</v>
      </c>
      <c r="D968" t="s">
        <v>283</v>
      </c>
      <c r="E968" t="s">
        <v>4312</v>
      </c>
      <c r="F968" t="s">
        <v>4313</v>
      </c>
      <c r="G968" t="s">
        <v>4314</v>
      </c>
      <c r="H968" t="s">
        <v>2339</v>
      </c>
      <c r="I968">
        <v>40</v>
      </c>
      <c r="J968">
        <v>40</v>
      </c>
      <c r="K968">
        <v>0</v>
      </c>
      <c r="L968" t="s">
        <v>4315</v>
      </c>
      <c r="M968">
        <f>SUM(B968,C968)</f>
        <v>0</v>
      </c>
      <c r="N968" t="str">
        <f t="shared" si="30"/>
        <v>No</v>
      </c>
      <c r="O968">
        <f>COUNTIF(C:C,"&lt;0")</f>
        <v>0</v>
      </c>
      <c r="P968" t="e">
        <f>SUMIF(#REF!,"&gt;"&amp;AVERAGE(#REF!))</f>
        <v>#REF!</v>
      </c>
      <c r="Q968">
        <f t="shared" si="31"/>
        <v>27.565026697177728</v>
      </c>
      <c r="R968" t="str">
        <f>CONCATENATE("ID-",A968,"-",E968)</f>
        <v>ID-17826-Amsterdam - Prestwick - New York City</v>
      </c>
      <c r="S968" t="str">
        <f>INDEX(B:B,MATCH(A968,A:A,0))</f>
        <v>23:32</v>
      </c>
      <c r="T968" t="str">
        <f>IF(OR(B968&gt;0,C968&gt;0),"Acceptable","Check")</f>
        <v>Acceptable</v>
      </c>
      <c r="U968">
        <f>COUNTIF(D:D, "Military - U.S. Army")</f>
        <v>23</v>
      </c>
      <c r="V968">
        <f>AVERAGEIF(C:C,"Fort Myer, Virginia", I:I)</f>
        <v>2</v>
      </c>
      <c r="W968">
        <v>1</v>
      </c>
      <c r="X968" t="str">
        <f>IFERROR(VLOOKUP("FlightNumber", A:D, 4, FALSE), "Flight Not Found")</f>
        <v>Flight Not Found</v>
      </c>
      <c r="Y968" t="str" cm="1">
        <f t="array" ref="Y968">IF(AND(B:B &gt; TIME(6, 0, 0), B:B &lt;= TIME(18, 0, 0)), "Day", "Night")</f>
        <v>Night</v>
      </c>
      <c r="Z968">
        <f>COUNTIFS(D:D, "Military - U.S. Army", C:C, "Fort Myer, Virginia")</f>
        <v>1</v>
      </c>
    </row>
    <row r="969" spans="1:26" x14ac:dyDescent="0.2">
      <c r="A969">
        <v>17829</v>
      </c>
      <c r="C969" t="s">
        <v>4316</v>
      </c>
      <c r="D969" t="s">
        <v>4271</v>
      </c>
      <c r="E969" t="s">
        <v>4317</v>
      </c>
      <c r="F969" t="s">
        <v>4318</v>
      </c>
      <c r="G969" t="s">
        <v>4319</v>
      </c>
      <c r="H969" t="s">
        <v>4320</v>
      </c>
      <c r="I969">
        <v>13</v>
      </c>
      <c r="J969">
        <v>13</v>
      </c>
      <c r="K969">
        <v>0</v>
      </c>
      <c r="L969" t="s">
        <v>4321</v>
      </c>
      <c r="M969">
        <f>SUM(B969,C969)</f>
        <v>0</v>
      </c>
      <c r="N969" t="str">
        <f t="shared" si="30"/>
        <v>No</v>
      </c>
      <c r="O969">
        <f>COUNTIF(C:C,"&lt;0")</f>
        <v>0</v>
      </c>
      <c r="P969" t="e">
        <f>SUMIF(#REF!,"&gt;"&amp;AVERAGE(#REF!))</f>
        <v>#REF!</v>
      </c>
      <c r="Q969">
        <f t="shared" si="31"/>
        <v>27.565026697177728</v>
      </c>
      <c r="R969" t="str">
        <f>CONCATENATE("ID-",A969,"-",E969)</f>
        <v>ID-17829-Palmerston - Hamilton</v>
      </c>
      <c r="S969">
        <f>INDEX(B:B,MATCH(A969,A:A,0))</f>
        <v>0</v>
      </c>
      <c r="T969" t="str">
        <f>IF(OR(B969&gt;0,C969&gt;0),"Acceptable","Check")</f>
        <v>Acceptable</v>
      </c>
      <c r="U969">
        <f>COUNTIF(D:D, "Military - U.S. Army")</f>
        <v>23</v>
      </c>
      <c r="V969">
        <f>AVERAGEIF(C:C,"Fort Myer, Virginia", I:I)</f>
        <v>2</v>
      </c>
      <c r="W969">
        <v>3</v>
      </c>
      <c r="X969" t="str">
        <f>IFERROR(VLOOKUP("FlightNumber", A:D, 4, FALSE), "Flight Not Found")</f>
        <v>Flight Not Found</v>
      </c>
      <c r="Y969" t="str" cm="1">
        <f t="array" ref="Y969">IF(AND(B:B &gt; TIME(6, 0, 0), B:B &lt;= TIME(18, 0, 0)), "Day", "Night")</f>
        <v>Night</v>
      </c>
      <c r="Z969">
        <f>COUNTIFS(D:D, "Military - U.S. Army", C:C, "Fort Myer, Virginia")</f>
        <v>1</v>
      </c>
    </row>
    <row r="970" spans="1:26" x14ac:dyDescent="0.2">
      <c r="A970">
        <v>17833</v>
      </c>
      <c r="B970" t="s">
        <v>4322</v>
      </c>
      <c r="C970" t="s">
        <v>4323</v>
      </c>
      <c r="D970" t="s">
        <v>611</v>
      </c>
      <c r="E970" t="s">
        <v>4324</v>
      </c>
      <c r="F970" t="s">
        <v>2515</v>
      </c>
      <c r="G970" t="s">
        <v>4325</v>
      </c>
      <c r="H970" t="s">
        <v>4326</v>
      </c>
      <c r="I970">
        <v>5</v>
      </c>
      <c r="J970">
        <v>2</v>
      </c>
      <c r="K970">
        <v>0</v>
      </c>
      <c r="L970" t="s">
        <v>4327</v>
      </c>
      <c r="M970">
        <f>SUM(B970,C970)</f>
        <v>0</v>
      </c>
      <c r="N970" t="str">
        <f t="shared" si="30"/>
        <v>No</v>
      </c>
      <c r="O970">
        <f>COUNTIF(C:C,"&lt;0")</f>
        <v>0</v>
      </c>
      <c r="P970" t="e">
        <f>SUMIF(#REF!,"&gt;"&amp;AVERAGE(#REF!))</f>
        <v>#REF!</v>
      </c>
      <c r="Q970">
        <f t="shared" si="31"/>
        <v>27.565026697177728</v>
      </c>
      <c r="R970" t="str">
        <f>CONCATENATE("ID-",A970,"-",E970)</f>
        <v>ID-17833-Edmonton - Anchorage, AK</v>
      </c>
      <c r="S970" t="str">
        <f>INDEX(B:B,MATCH(A970,A:A,0))</f>
        <v>16:50</v>
      </c>
      <c r="T970" t="str">
        <f>IF(OR(B970&gt;0,C970&gt;0),"Acceptable","Check")</f>
        <v>Acceptable</v>
      </c>
      <c r="U970">
        <f>COUNTIF(D:D, "Military - U.S. Army")</f>
        <v>23</v>
      </c>
      <c r="V970">
        <f>AVERAGEIF(C:C,"Fort Myer, Virginia", I:I)</f>
        <v>2</v>
      </c>
      <c r="W970">
        <v>1</v>
      </c>
      <c r="X970" t="str">
        <f>IFERROR(VLOOKUP("FlightNumber", A:D, 4, FALSE), "Flight Not Found")</f>
        <v>Flight Not Found</v>
      </c>
      <c r="Y970" t="str" cm="1">
        <f t="array" ref="Y970">IF(AND(B:B &gt; TIME(6, 0, 0), B:B &lt;= TIME(18, 0, 0)), "Day", "Night")</f>
        <v>Night</v>
      </c>
      <c r="Z970">
        <f>COUNTIFS(D:D, "Military - U.S. Army", C:C, "Fort Myer, Virginia")</f>
        <v>1</v>
      </c>
    </row>
    <row r="971" spans="1:26" x14ac:dyDescent="0.2">
      <c r="A971">
        <v>17840</v>
      </c>
      <c r="B971" t="s">
        <v>1784</v>
      </c>
      <c r="C971" t="s">
        <v>4328</v>
      </c>
      <c r="D971" t="s">
        <v>2606</v>
      </c>
      <c r="E971" t="s">
        <v>4329</v>
      </c>
      <c r="F971" t="s">
        <v>4330</v>
      </c>
      <c r="G971" t="s">
        <v>4331</v>
      </c>
      <c r="I971">
        <v>13</v>
      </c>
      <c r="J971">
        <v>13</v>
      </c>
      <c r="K971">
        <v>0</v>
      </c>
      <c r="L971" t="s">
        <v>4332</v>
      </c>
      <c r="M971">
        <f>SUM(B971,C971)</f>
        <v>0</v>
      </c>
      <c r="N971" t="str">
        <f t="shared" si="30"/>
        <v>No</v>
      </c>
      <c r="O971">
        <f>COUNTIF(C:C,"&lt;0")</f>
        <v>0</v>
      </c>
      <c r="P971" t="e">
        <f>SUMIF(#REF!,"&gt;"&amp;AVERAGE(#REF!))</f>
        <v>#REF!</v>
      </c>
      <c r="Q971">
        <f t="shared" si="31"/>
        <v>27.565026697177728</v>
      </c>
      <c r="R971" t="str">
        <f>CONCATENATE("ID-",A971,"-",E971)</f>
        <v>ID-17840-RAF Scrampton - Burtonwood AFB</v>
      </c>
      <c r="S971" t="str">
        <f>INDEX(B:B,MATCH(A971,A:A,0))</f>
        <v>10:50</v>
      </c>
      <c r="T971" t="str">
        <f>IF(OR(B971&gt;0,C971&gt;0),"Acceptable","Check")</f>
        <v>Acceptable</v>
      </c>
      <c r="U971">
        <f>COUNTIF(D:D, "Military - U.S. Army")</f>
        <v>23</v>
      </c>
      <c r="V971">
        <f>AVERAGEIF(C:C,"Fort Myer, Virginia", I:I)</f>
        <v>2</v>
      </c>
      <c r="W971">
        <v>1</v>
      </c>
      <c r="X971" t="str">
        <f>IFERROR(VLOOKUP("FlightNumber", A:D, 4, FALSE), "Flight Not Found")</f>
        <v>Flight Not Found</v>
      </c>
      <c r="Y971" t="str" cm="1">
        <f t="array" ref="Y971">IF(AND(B:B &gt; TIME(6, 0, 0), B:B &lt;= TIME(18, 0, 0)), "Day", "Night")</f>
        <v>Night</v>
      </c>
      <c r="Z971">
        <f>COUNTIFS(D:D, "Military - U.S. Army", C:C, "Fort Myer, Virginia")</f>
        <v>1</v>
      </c>
    </row>
    <row r="972" spans="1:26" x14ac:dyDescent="0.2">
      <c r="A972">
        <v>17841</v>
      </c>
      <c r="B972" t="s">
        <v>4333</v>
      </c>
      <c r="C972" t="s">
        <v>4334</v>
      </c>
      <c r="D972" t="s">
        <v>4335</v>
      </c>
      <c r="E972" t="s">
        <v>4336</v>
      </c>
      <c r="F972" t="s">
        <v>1809</v>
      </c>
      <c r="G972" t="s">
        <v>4337</v>
      </c>
      <c r="H972" t="s">
        <v>4338</v>
      </c>
      <c r="I972">
        <v>17</v>
      </c>
      <c r="J972">
        <v>17</v>
      </c>
      <c r="K972">
        <v>0</v>
      </c>
      <c r="L972" t="s">
        <v>4339</v>
      </c>
      <c r="M972">
        <f>SUM(B972,C972)</f>
        <v>0</v>
      </c>
      <c r="N972" t="str">
        <f t="shared" si="30"/>
        <v>No</v>
      </c>
      <c r="O972">
        <f>COUNTIF(C:C,"&lt;0")</f>
        <v>0</v>
      </c>
      <c r="P972" t="e">
        <f>SUMIF(#REF!,"&gt;"&amp;AVERAGE(#REF!))</f>
        <v>#REF!</v>
      </c>
      <c r="Q972">
        <f t="shared" si="31"/>
        <v>27.565026697177728</v>
      </c>
      <c r="R972" t="str">
        <f>CONCATENATE("ID-",A972,"-",E972)</f>
        <v>ID-17841-Yakutat - Annette</v>
      </c>
      <c r="S972" t="str">
        <f>INDEX(B:B,MATCH(A972,A:A,0))</f>
        <v>05:44</v>
      </c>
      <c r="T972" t="str">
        <f>IF(OR(B972&gt;0,C972&gt;0),"Acceptable","Check")</f>
        <v>Acceptable</v>
      </c>
      <c r="U972">
        <f>COUNTIF(D:D, "Military - U.S. Army")</f>
        <v>23</v>
      </c>
      <c r="V972">
        <f>AVERAGEIF(C:C,"Fort Myer, Virginia", I:I)</f>
        <v>2</v>
      </c>
      <c r="W972">
        <v>1</v>
      </c>
      <c r="X972" t="str">
        <f>IFERROR(VLOOKUP("FlightNumber", A:D, 4, FALSE), "Flight Not Found")</f>
        <v>Flight Not Found</v>
      </c>
      <c r="Y972" t="str" cm="1">
        <f t="array" ref="Y972">IF(AND(B:B &gt; TIME(6, 0, 0), B:B &lt;= TIME(18, 0, 0)), "Day", "Night")</f>
        <v>Night</v>
      </c>
      <c r="Z972">
        <f>COUNTIFS(D:D, "Military - U.S. Army", C:C, "Fort Myer, Virginia")</f>
        <v>1</v>
      </c>
    </row>
    <row r="973" spans="1:26" x14ac:dyDescent="0.2">
      <c r="A973">
        <v>17845</v>
      </c>
      <c r="B973" t="s">
        <v>3295</v>
      </c>
      <c r="C973" t="s">
        <v>4340</v>
      </c>
      <c r="D973" t="s">
        <v>842</v>
      </c>
      <c r="E973" t="s">
        <v>4341</v>
      </c>
      <c r="F973" t="s">
        <v>1809</v>
      </c>
      <c r="G973" t="s">
        <v>4342</v>
      </c>
      <c r="H973" t="s">
        <v>4343</v>
      </c>
      <c r="I973">
        <v>23</v>
      </c>
      <c r="J973">
        <v>3</v>
      </c>
      <c r="K973">
        <v>0</v>
      </c>
      <c r="L973" t="s">
        <v>4344</v>
      </c>
      <c r="M973">
        <f>SUM(B973,C973)</f>
        <v>0</v>
      </c>
      <c r="N973" t="str">
        <f t="shared" si="30"/>
        <v>No</v>
      </c>
      <c r="O973">
        <f>COUNTIF(C:C,"&lt;0")</f>
        <v>0</v>
      </c>
      <c r="P973" t="e">
        <f>SUMIF(#REF!,"&gt;"&amp;AVERAGE(#REF!))</f>
        <v>#REF!</v>
      </c>
      <c r="Q973">
        <f t="shared" si="31"/>
        <v>27.565026697177728</v>
      </c>
      <c r="R973" t="str">
        <f>CONCATENATE("ID-",A973,"-",E973)</f>
        <v>ID-17845-Melbourne - Denilquin</v>
      </c>
      <c r="S973" t="str">
        <f>INDEX(B:B,MATCH(A973,A:A,0))</f>
        <v>07:40</v>
      </c>
      <c r="T973" t="str">
        <f>IF(OR(B973&gt;0,C973&gt;0),"Acceptable","Check")</f>
        <v>Acceptable</v>
      </c>
      <c r="U973">
        <f>COUNTIF(D:D, "Military - U.S. Army")</f>
        <v>23</v>
      </c>
      <c r="V973">
        <f>AVERAGEIF(C:C,"Fort Myer, Virginia", I:I)</f>
        <v>2</v>
      </c>
      <c r="W973">
        <v>4</v>
      </c>
      <c r="X973" t="str">
        <f>IFERROR(VLOOKUP("FlightNumber", A:D, 4, FALSE), "Flight Not Found")</f>
        <v>Flight Not Found</v>
      </c>
      <c r="Y973" t="str" cm="1">
        <f t="array" ref="Y973">IF(AND(B:B &gt; TIME(6, 0, 0), B:B &lt;= TIME(18, 0, 0)), "Day", "Night")</f>
        <v>Night</v>
      </c>
      <c r="Z973">
        <f>COUNTIFS(D:D, "Military - U.S. Army", C:C, "Fort Myer, Virginia")</f>
        <v>1</v>
      </c>
    </row>
    <row r="974" spans="1:26" x14ac:dyDescent="0.2">
      <c r="A974">
        <v>17848</v>
      </c>
      <c r="C974" t="s">
        <v>4345</v>
      </c>
      <c r="D974" t="s">
        <v>4346</v>
      </c>
      <c r="F974" t="s">
        <v>4199</v>
      </c>
      <c r="G974" t="s">
        <v>4347</v>
      </c>
      <c r="H974" t="s">
        <v>4348</v>
      </c>
      <c r="I974">
        <v>9</v>
      </c>
      <c r="J974">
        <v>8</v>
      </c>
      <c r="K974">
        <v>0</v>
      </c>
      <c r="L974" t="s">
        <v>4349</v>
      </c>
      <c r="M974">
        <f>SUM(B974,C974)</f>
        <v>0</v>
      </c>
      <c r="N974" t="str">
        <f t="shared" si="30"/>
        <v>No</v>
      </c>
      <c r="O974">
        <f>COUNTIF(C:C,"&lt;0")</f>
        <v>0</v>
      </c>
      <c r="P974" t="e">
        <f>SUMIF(#REF!,"&gt;"&amp;AVERAGE(#REF!))</f>
        <v>#REF!</v>
      </c>
      <c r="Q974">
        <f t="shared" si="31"/>
        <v>27.565026697177728</v>
      </c>
      <c r="R974" t="str">
        <f>CONCATENATE("ID-",A974,"-",E974)</f>
        <v>ID-17848-</v>
      </c>
      <c r="S974">
        <f>INDEX(B:B,MATCH(A974,A:A,0))</f>
        <v>0</v>
      </c>
      <c r="T974" t="str">
        <f>IF(OR(B974&gt;0,C974&gt;0),"Acceptable","Check")</f>
        <v>Acceptable</v>
      </c>
      <c r="U974">
        <f>COUNTIF(D:D, "Military - U.S. Army")</f>
        <v>23</v>
      </c>
      <c r="V974">
        <f>AVERAGEIF(C:C,"Fort Myer, Virginia", I:I)</f>
        <v>2</v>
      </c>
      <c r="W974">
        <v>1</v>
      </c>
      <c r="X974" t="str">
        <f>IFERROR(VLOOKUP("FlightNumber", A:D, 4, FALSE), "Flight Not Found")</f>
        <v>Flight Not Found</v>
      </c>
      <c r="Y974" t="str" cm="1">
        <f t="array" ref="Y974">IF(AND(B:B &gt; TIME(6, 0, 0), B:B &lt;= TIME(18, 0, 0)), "Day", "Night")</f>
        <v>Night</v>
      </c>
      <c r="Z974">
        <f>COUNTIFS(D:D, "Military - U.S. Army", C:C, "Fort Myer, Virginia")</f>
        <v>1</v>
      </c>
    </row>
    <row r="975" spans="1:26" x14ac:dyDescent="0.2">
      <c r="A975">
        <v>17863</v>
      </c>
      <c r="C975" t="s">
        <v>4350</v>
      </c>
      <c r="D975" t="s">
        <v>4351</v>
      </c>
      <c r="E975" t="s">
        <v>4352</v>
      </c>
      <c r="F975" t="s">
        <v>1809</v>
      </c>
      <c r="G975" t="s">
        <v>4353</v>
      </c>
      <c r="H975" t="s">
        <v>4354</v>
      </c>
      <c r="I975">
        <v>21</v>
      </c>
      <c r="J975">
        <v>21</v>
      </c>
      <c r="K975">
        <v>0</v>
      </c>
      <c r="L975" t="s">
        <v>4355</v>
      </c>
      <c r="M975">
        <f>SUM(B975,C975)</f>
        <v>0</v>
      </c>
      <c r="N975" t="str">
        <f t="shared" si="30"/>
        <v>No</v>
      </c>
      <c r="O975">
        <f>COUNTIF(C:C,"&lt;0")</f>
        <v>0</v>
      </c>
      <c r="P975" t="e">
        <f>SUMIF(#REF!,"&gt;"&amp;AVERAGE(#REF!))</f>
        <v>#REF!</v>
      </c>
      <c r="Q975">
        <f t="shared" si="31"/>
        <v>27.565026697177728</v>
      </c>
      <c r="R975" t="str">
        <f>CONCATENATE("ID-",A975,"-",E975)</f>
        <v>ID-17863-Karachi - Lohore</v>
      </c>
      <c r="S975">
        <f>INDEX(B:B,MATCH(A975,A:A,0))</f>
        <v>0</v>
      </c>
      <c r="T975" t="str">
        <f>IF(OR(B975&gt;0,C975&gt;0),"Acceptable","Check")</f>
        <v>Acceptable</v>
      </c>
      <c r="U975">
        <f>COUNTIF(D:D, "Military - U.S. Army")</f>
        <v>23</v>
      </c>
      <c r="V975">
        <f>AVERAGEIF(C:C,"Fort Myer, Virginia", I:I)</f>
        <v>2</v>
      </c>
      <c r="W975">
        <v>1</v>
      </c>
      <c r="X975" t="str">
        <f>IFERROR(VLOOKUP("FlightNumber", A:D, 4, FALSE), "Flight Not Found")</f>
        <v>Flight Not Found</v>
      </c>
      <c r="Y975" t="str" cm="1">
        <f t="array" ref="Y975">IF(AND(B:B &gt; TIME(6, 0, 0), B:B &lt;= TIME(18, 0, 0)), "Day", "Night")</f>
        <v>Night</v>
      </c>
      <c r="Z975">
        <f>COUNTIFS(D:D, "Military - U.S. Army", C:C, "Fort Myer, Virginia")</f>
        <v>1</v>
      </c>
    </row>
    <row r="976" spans="1:26" x14ac:dyDescent="0.2">
      <c r="A976">
        <v>17872</v>
      </c>
      <c r="C976" t="s">
        <v>4356</v>
      </c>
      <c r="D976" t="s">
        <v>3334</v>
      </c>
      <c r="F976" t="s">
        <v>3335</v>
      </c>
      <c r="G976" t="s">
        <v>4357</v>
      </c>
      <c r="I976">
        <v>40</v>
      </c>
      <c r="J976">
        <v>9</v>
      </c>
      <c r="K976">
        <v>0</v>
      </c>
      <c r="L976" t="s">
        <v>4358</v>
      </c>
      <c r="M976">
        <f>SUM(B976,C976)</f>
        <v>0</v>
      </c>
      <c r="N976" t="str">
        <f t="shared" si="30"/>
        <v>No</v>
      </c>
      <c r="O976">
        <f>COUNTIF(C:C,"&lt;0")</f>
        <v>0</v>
      </c>
      <c r="P976" t="e">
        <f>SUMIF(#REF!,"&gt;"&amp;AVERAGE(#REF!))</f>
        <v>#REF!</v>
      </c>
      <c r="Q976">
        <f t="shared" si="31"/>
        <v>27.565026697177728</v>
      </c>
      <c r="R976" t="str">
        <f>CONCATENATE("ID-",A976,"-",E976)</f>
        <v>ID-17872-</v>
      </c>
      <c r="S976">
        <f>INDEX(B:B,MATCH(A976,A:A,0))</f>
        <v>0</v>
      </c>
      <c r="T976" t="str">
        <f>IF(OR(B976&gt;0,C976&gt;0),"Acceptable","Check")</f>
        <v>Acceptable</v>
      </c>
      <c r="U976">
        <f>COUNTIF(D:D, "Military - U.S. Army")</f>
        <v>23</v>
      </c>
      <c r="V976">
        <f>AVERAGEIF(C:C,"Fort Myer, Virginia", I:I)</f>
        <v>2</v>
      </c>
      <c r="W976">
        <v>1</v>
      </c>
      <c r="X976" t="str">
        <f>IFERROR(VLOOKUP("FlightNumber", A:D, 4, FALSE), "Flight Not Found")</f>
        <v>Flight Not Found</v>
      </c>
      <c r="Y976" t="str" cm="1">
        <f t="array" ref="Y976">IF(AND(B:B &gt; TIME(6, 0, 0), B:B &lt;= TIME(18, 0, 0)), "Day", "Night")</f>
        <v>Night</v>
      </c>
      <c r="Z976">
        <f>COUNTIFS(D:D, "Military - U.S. Army", C:C, "Fort Myer, Virginia")</f>
        <v>1</v>
      </c>
    </row>
    <row r="977" spans="1:26" x14ac:dyDescent="0.2">
      <c r="A977">
        <v>17873</v>
      </c>
      <c r="C977" t="s">
        <v>4359</v>
      </c>
      <c r="E977" t="s">
        <v>4360</v>
      </c>
      <c r="F977" t="s">
        <v>2465</v>
      </c>
      <c r="G977" t="s">
        <v>4361</v>
      </c>
      <c r="H977" t="s">
        <v>4362</v>
      </c>
      <c r="I977">
        <v>7</v>
      </c>
      <c r="J977">
        <v>7</v>
      </c>
      <c r="K977">
        <v>0</v>
      </c>
      <c r="L977" t="s">
        <v>4363</v>
      </c>
      <c r="M977">
        <f>SUM(B977,C977)</f>
        <v>0</v>
      </c>
      <c r="N977" t="str">
        <f t="shared" si="30"/>
        <v>No</v>
      </c>
      <c r="O977">
        <f>COUNTIF(C:C,"&lt;0")</f>
        <v>0</v>
      </c>
      <c r="P977" t="e">
        <f>SUMIF(#REF!,"&gt;"&amp;AVERAGE(#REF!))</f>
        <v>#REF!</v>
      </c>
      <c r="Q977">
        <f t="shared" si="31"/>
        <v>27.565026697177728</v>
      </c>
      <c r="R977" t="str">
        <f>CONCATENATE("ID-",A977,"-",E977)</f>
        <v>ID-17873-Milan - Brussels</v>
      </c>
      <c r="S977">
        <f>INDEX(B:B,MATCH(A977,A:A,0))</f>
        <v>0</v>
      </c>
      <c r="T977" t="str">
        <f>IF(OR(B977&gt;0,C977&gt;0),"Acceptable","Check")</f>
        <v>Acceptable</v>
      </c>
      <c r="U977">
        <f>COUNTIF(D:D, "Military - U.S. Army")</f>
        <v>23</v>
      </c>
      <c r="V977">
        <f>AVERAGEIF(C:C,"Fort Myer, Virginia", I:I)</f>
        <v>2</v>
      </c>
      <c r="W977">
        <v>1</v>
      </c>
      <c r="X977" t="str">
        <f>IFERROR(VLOOKUP("FlightNumber", A:D, 4, FALSE), "Flight Not Found")</f>
        <v>Flight Not Found</v>
      </c>
      <c r="Y977" t="str" cm="1">
        <f t="array" ref="Y977">IF(AND(B:B &gt; TIME(6, 0, 0), B:B &lt;= TIME(18, 0, 0)), "Day", "Night")</f>
        <v>Night</v>
      </c>
      <c r="Z977">
        <f>COUNTIFS(D:D, "Military - U.S. Army", C:C, "Fort Myer, Virginia")</f>
        <v>1</v>
      </c>
    </row>
    <row r="978" spans="1:26" x14ac:dyDescent="0.2">
      <c r="A978">
        <v>17879</v>
      </c>
      <c r="C978" t="s">
        <v>4364</v>
      </c>
      <c r="D978" t="s">
        <v>821</v>
      </c>
      <c r="E978" t="s">
        <v>4365</v>
      </c>
      <c r="F978" t="s">
        <v>1809</v>
      </c>
      <c r="I978">
        <v>10</v>
      </c>
      <c r="J978">
        <v>2</v>
      </c>
      <c r="K978">
        <v>0</v>
      </c>
      <c r="L978" t="s">
        <v>4366</v>
      </c>
      <c r="M978">
        <f>SUM(B978,C978)</f>
        <v>0</v>
      </c>
      <c r="N978" t="str">
        <f t="shared" si="30"/>
        <v>No</v>
      </c>
      <c r="O978">
        <f>COUNTIF(C:C,"&lt;0")</f>
        <v>0</v>
      </c>
      <c r="P978" t="e">
        <f>SUMIF(#REF!,"&gt;"&amp;AVERAGE(#REF!))</f>
        <v>#REF!</v>
      </c>
      <c r="Q978">
        <f t="shared" si="31"/>
        <v>27.565026697177728</v>
      </c>
      <c r="R978" t="str">
        <f>CONCATENATE("ID-",A978,"-",E978)</f>
        <v>ID-17879-Shanghai - Taipei</v>
      </c>
      <c r="S978">
        <f>INDEX(B:B,MATCH(A978,A:A,0))</f>
        <v>0</v>
      </c>
      <c r="T978" t="str">
        <f>IF(OR(B978&gt;0,C978&gt;0),"Acceptable","Check")</f>
        <v>Acceptable</v>
      </c>
      <c r="U978">
        <f>COUNTIF(D:D, "Military - U.S. Army")</f>
        <v>23</v>
      </c>
      <c r="V978">
        <f>AVERAGEIF(C:C,"Fort Myer, Virginia", I:I)</f>
        <v>2</v>
      </c>
      <c r="W978">
        <v>1</v>
      </c>
      <c r="X978" t="str">
        <f>IFERROR(VLOOKUP("FlightNumber", A:D, 4, FALSE), "Flight Not Found")</f>
        <v>Flight Not Found</v>
      </c>
      <c r="Y978" t="str" cm="1">
        <f t="array" ref="Y978">IF(AND(B:B &gt; TIME(6, 0, 0), B:B &lt;= TIME(18, 0, 0)), "Day", "Night")</f>
        <v>Night</v>
      </c>
      <c r="Z978">
        <f>COUNTIFS(D:D, "Military - U.S. Army", C:C, "Fort Myer, Virginia")</f>
        <v>1</v>
      </c>
    </row>
    <row r="979" spans="1:26" x14ac:dyDescent="0.2">
      <c r="A979">
        <v>17882</v>
      </c>
      <c r="C979" t="s">
        <v>4367</v>
      </c>
      <c r="D979" t="s">
        <v>4282</v>
      </c>
      <c r="E979" t="s">
        <v>4368</v>
      </c>
      <c r="F979" t="s">
        <v>2465</v>
      </c>
      <c r="G979" t="s">
        <v>4369</v>
      </c>
      <c r="H979" t="s">
        <v>4370</v>
      </c>
      <c r="I979">
        <v>30</v>
      </c>
      <c r="J979">
        <v>30</v>
      </c>
      <c r="K979">
        <v>0</v>
      </c>
      <c r="L979" t="s">
        <v>4371</v>
      </c>
      <c r="M979">
        <f>SUM(B979,C979)</f>
        <v>0</v>
      </c>
      <c r="N979" t="str">
        <f t="shared" si="30"/>
        <v>No</v>
      </c>
      <c r="O979">
        <f>COUNTIF(C:C,"&lt;0")</f>
        <v>0</v>
      </c>
      <c r="P979" t="e">
        <f>SUMIF(#REF!,"&gt;"&amp;AVERAGE(#REF!))</f>
        <v>#REF!</v>
      </c>
      <c r="Q979">
        <f t="shared" si="31"/>
        <v>27.565026697177728</v>
      </c>
      <c r="R979" t="str">
        <f>CONCATENATE("ID-",A979,"-",E979)</f>
        <v>ID-17882-Bogota - Barranquilla</v>
      </c>
      <c r="S979">
        <f>INDEX(B:B,MATCH(A979,A:A,0))</f>
        <v>0</v>
      </c>
      <c r="T979" t="str">
        <f>IF(OR(B979&gt;0,C979&gt;0),"Acceptable","Check")</f>
        <v>Acceptable</v>
      </c>
      <c r="U979">
        <f>COUNTIF(D:D, "Military - U.S. Army")</f>
        <v>23</v>
      </c>
      <c r="V979">
        <f>AVERAGEIF(C:C,"Fort Myer, Virginia", I:I)</f>
        <v>2</v>
      </c>
      <c r="W979">
        <v>1</v>
      </c>
      <c r="X979" t="str">
        <f>IFERROR(VLOOKUP("FlightNumber", A:D, 4, FALSE), "Flight Not Found")</f>
        <v>Flight Not Found</v>
      </c>
      <c r="Y979" t="str" cm="1">
        <f t="array" ref="Y979">IF(AND(B:B &gt; TIME(6, 0, 0), B:B &lt;= TIME(18, 0, 0)), "Day", "Night")</f>
        <v>Night</v>
      </c>
      <c r="Z979">
        <f>COUNTIFS(D:D, "Military - U.S. Army", C:C, "Fort Myer, Virginia")</f>
        <v>1</v>
      </c>
    </row>
    <row r="980" spans="1:26" x14ac:dyDescent="0.2">
      <c r="A980">
        <v>17888</v>
      </c>
      <c r="C980" t="s">
        <v>4372</v>
      </c>
      <c r="D980" t="s">
        <v>766</v>
      </c>
      <c r="E980" t="s">
        <v>4373</v>
      </c>
      <c r="F980" t="s">
        <v>1809</v>
      </c>
      <c r="G980" t="s">
        <v>4374</v>
      </c>
      <c r="H980" t="s">
        <v>4375</v>
      </c>
      <c r="I980">
        <v>23</v>
      </c>
      <c r="J980">
        <v>23</v>
      </c>
      <c r="K980">
        <v>0</v>
      </c>
      <c r="L980" t="s">
        <v>4376</v>
      </c>
      <c r="M980">
        <f>SUM(B980,C980)</f>
        <v>0</v>
      </c>
      <c r="N980" t="str">
        <f t="shared" si="30"/>
        <v>No</v>
      </c>
      <c r="O980">
        <f>COUNTIF(C:C,"&lt;0")</f>
        <v>0</v>
      </c>
      <c r="P980" t="e">
        <f>SUMIF(#REF!,"&gt;"&amp;AVERAGE(#REF!))</f>
        <v>#REF!</v>
      </c>
      <c r="Q980">
        <f t="shared" si="31"/>
        <v>27.565026697177728</v>
      </c>
      <c r="R980" t="str">
        <f>CONCATENATE("ID-",A980,"-",E980)</f>
        <v>ID-17888-Rome - Athens</v>
      </c>
      <c r="S980">
        <f>INDEX(B:B,MATCH(A980,A:A,0))</f>
        <v>0</v>
      </c>
      <c r="T980" t="str">
        <f>IF(OR(B980&gt;0,C980&gt;0),"Acceptable","Check")</f>
        <v>Acceptable</v>
      </c>
      <c r="U980">
        <f>COUNTIF(D:D, "Military - U.S. Army")</f>
        <v>23</v>
      </c>
      <c r="V980">
        <f>AVERAGEIF(C:C,"Fort Myer, Virginia", I:I)</f>
        <v>2</v>
      </c>
      <c r="W980">
        <v>1</v>
      </c>
      <c r="X980" t="str">
        <f>IFERROR(VLOOKUP("FlightNumber", A:D, 4, FALSE), "Flight Not Found")</f>
        <v>Flight Not Found</v>
      </c>
      <c r="Y980" t="str" cm="1">
        <f t="array" ref="Y980">IF(AND(B:B &gt; TIME(6, 0, 0), B:B &lt;= TIME(18, 0, 0)), "Day", "Night")</f>
        <v>Night</v>
      </c>
      <c r="Z980">
        <f>COUNTIFS(D:D, "Military - U.S. Army", C:C, "Fort Myer, Virginia")</f>
        <v>1</v>
      </c>
    </row>
    <row r="981" spans="1:26" x14ac:dyDescent="0.2">
      <c r="A981">
        <v>17888</v>
      </c>
      <c r="C981" t="s">
        <v>4377</v>
      </c>
      <c r="D981" t="s">
        <v>821</v>
      </c>
      <c r="E981" t="s">
        <v>4378</v>
      </c>
      <c r="F981" t="s">
        <v>4379</v>
      </c>
      <c r="G981" t="s">
        <v>4380</v>
      </c>
      <c r="H981" t="s">
        <v>4381</v>
      </c>
      <c r="I981">
        <v>33</v>
      </c>
      <c r="J981">
        <v>33</v>
      </c>
      <c r="K981">
        <v>0</v>
      </c>
      <c r="L981" t="s">
        <v>4382</v>
      </c>
      <c r="M981">
        <f>SUM(B981,C981)</f>
        <v>0</v>
      </c>
      <c r="N981" t="str">
        <f t="shared" si="30"/>
        <v>No</v>
      </c>
      <c r="O981">
        <f>COUNTIF(C:C,"&lt;0")</f>
        <v>0</v>
      </c>
      <c r="P981" t="e">
        <f>SUMIF(#REF!,"&gt;"&amp;AVERAGE(#REF!))</f>
        <v>#REF!</v>
      </c>
      <c r="Q981">
        <f t="shared" si="31"/>
        <v>27.565026697177728</v>
      </c>
      <c r="R981" t="str">
        <f>CONCATENATE("ID-",A981,"-",E981)</f>
        <v>ID-17888-Shanghai - Hong Konk</v>
      </c>
      <c r="S981">
        <f>INDEX(B:B,MATCH(A981,A:A,0))</f>
        <v>0</v>
      </c>
      <c r="T981" t="str">
        <f>IF(OR(B981&gt;0,C981&gt;0),"Acceptable","Check")</f>
        <v>Acceptable</v>
      </c>
      <c r="U981">
        <f>COUNTIF(D:D, "Military - U.S. Army")</f>
        <v>23</v>
      </c>
      <c r="V981">
        <f>AVERAGEIF(C:C,"Fort Myer, Virginia", I:I)</f>
        <v>2</v>
      </c>
      <c r="W981">
        <v>1</v>
      </c>
      <c r="X981" t="str">
        <f>IFERROR(VLOOKUP("FlightNumber", A:D, 4, FALSE), "Flight Not Found")</f>
        <v>Flight Not Found</v>
      </c>
      <c r="Y981" t="str" cm="1">
        <f t="array" ref="Y981">IF(AND(B:B &gt; TIME(6, 0, 0), B:B &lt;= TIME(18, 0, 0)), "Day", "Night")</f>
        <v>Night</v>
      </c>
      <c r="Z981">
        <f>COUNTIFS(D:D, "Military - U.S. Army", C:C, "Fort Myer, Virginia")</f>
        <v>1</v>
      </c>
    </row>
    <row r="982" spans="1:26" x14ac:dyDescent="0.2">
      <c r="A982">
        <v>17890</v>
      </c>
      <c r="C982" t="s">
        <v>4383</v>
      </c>
      <c r="D982" t="s">
        <v>460</v>
      </c>
      <c r="E982" t="s">
        <v>4384</v>
      </c>
      <c r="F982" t="s">
        <v>4385</v>
      </c>
      <c r="G982" t="s">
        <v>4386</v>
      </c>
      <c r="H982" t="s">
        <v>4387</v>
      </c>
      <c r="I982">
        <v>27</v>
      </c>
      <c r="J982">
        <v>27</v>
      </c>
      <c r="K982">
        <v>0</v>
      </c>
      <c r="L982" t="s">
        <v>4388</v>
      </c>
      <c r="M982">
        <f>SUM(B982,C982)</f>
        <v>0</v>
      </c>
      <c r="N982" t="str">
        <f t="shared" si="30"/>
        <v>No</v>
      </c>
      <c r="O982">
        <f>COUNTIF(C:C,"&lt;0")</f>
        <v>0</v>
      </c>
      <c r="P982" t="e">
        <f>SUMIF(#REF!,"&gt;"&amp;AVERAGE(#REF!))</f>
        <v>#REF!</v>
      </c>
      <c r="Q982">
        <f t="shared" si="31"/>
        <v>27.565026697177728</v>
      </c>
      <c r="R982" t="str">
        <f>CONCATENATE("ID-",A982,"-",E982)</f>
        <v>ID-17890-Madrid - Barcelona</v>
      </c>
      <c r="S982">
        <f>INDEX(B:B,MATCH(A982,A:A,0))</f>
        <v>0</v>
      </c>
      <c r="T982" t="str">
        <f>IF(OR(B982&gt;0,C982&gt;0),"Acceptable","Check")</f>
        <v>Acceptable</v>
      </c>
      <c r="U982">
        <f>COUNTIF(D:D, "Military - U.S. Army")</f>
        <v>23</v>
      </c>
      <c r="V982">
        <f>AVERAGEIF(C:C,"Fort Myer, Virginia", I:I)</f>
        <v>2</v>
      </c>
      <c r="W982">
        <v>1</v>
      </c>
      <c r="X982" t="str">
        <f>IFERROR(VLOOKUP("FlightNumber", A:D, 4, FALSE), "Flight Not Found")</f>
        <v>Flight Not Found</v>
      </c>
      <c r="Y982" t="str" cm="1">
        <f t="array" ref="Y982">IF(AND(B:B &gt; TIME(6, 0, 0), B:B &lt;= TIME(18, 0, 0)), "Day", "Night")</f>
        <v>Night</v>
      </c>
      <c r="Z982">
        <f>COUNTIFS(D:D, "Military - U.S. Army", C:C, "Fort Myer, Virginia")</f>
        <v>1</v>
      </c>
    </row>
    <row r="983" spans="1:26" x14ac:dyDescent="0.2">
      <c r="A983">
        <v>17895</v>
      </c>
      <c r="B983" t="s">
        <v>2290</v>
      </c>
      <c r="C983" t="s">
        <v>4389</v>
      </c>
      <c r="D983" t="s">
        <v>4390</v>
      </c>
      <c r="E983" t="s">
        <v>4391</v>
      </c>
      <c r="F983" t="s">
        <v>1809</v>
      </c>
      <c r="G983" t="s">
        <v>4392</v>
      </c>
      <c r="H983" t="s">
        <v>4393</v>
      </c>
      <c r="I983">
        <v>32</v>
      </c>
      <c r="J983">
        <v>32</v>
      </c>
      <c r="K983">
        <v>0</v>
      </c>
      <c r="L983" t="s">
        <v>4394</v>
      </c>
      <c r="M983">
        <f>SUM(B983,C983)</f>
        <v>0</v>
      </c>
      <c r="N983" t="str">
        <f t="shared" si="30"/>
        <v>No</v>
      </c>
      <c r="O983">
        <f>COUNTIF(C:C,"&lt;0")</f>
        <v>0</v>
      </c>
      <c r="P983" t="e">
        <f>SUMIF(#REF!,"&gt;"&amp;AVERAGE(#REF!))</f>
        <v>#REF!</v>
      </c>
      <c r="Q983">
        <f t="shared" si="31"/>
        <v>27.565026697177728</v>
      </c>
      <c r="R983" t="str">
        <f>CONCATENATE("ID-",A983,"-",E983)</f>
        <v>ID-17895-San Juan - Miami</v>
      </c>
      <c r="S983" t="str">
        <f>INDEX(B:B,MATCH(A983,A:A,0))</f>
        <v>04:13</v>
      </c>
      <c r="T983" t="str">
        <f>IF(OR(B983&gt;0,C983&gt;0),"Acceptable","Check")</f>
        <v>Acceptable</v>
      </c>
      <c r="U983">
        <f>COUNTIF(D:D, "Military - U.S. Army")</f>
        <v>23</v>
      </c>
      <c r="V983">
        <f>AVERAGEIF(C:C,"Fort Myer, Virginia", I:I)</f>
        <v>2</v>
      </c>
      <c r="W983">
        <v>1</v>
      </c>
      <c r="X983" t="str">
        <f>IFERROR(VLOOKUP("FlightNumber", A:D, 4, FALSE), "Flight Not Found")</f>
        <v>Flight Not Found</v>
      </c>
      <c r="Y983" t="str" cm="1">
        <f t="array" ref="Y983">IF(AND(B:B &gt; TIME(6, 0, 0), B:B &lt;= TIME(18, 0, 0)), "Day", "Night")</f>
        <v>Night</v>
      </c>
      <c r="Z983">
        <f>COUNTIFS(D:D, "Military - U.S. Army", C:C, "Fort Myer, Virginia")</f>
        <v>1</v>
      </c>
    </row>
    <row r="984" spans="1:26" x14ac:dyDescent="0.2">
      <c r="A984">
        <v>17898</v>
      </c>
      <c r="B984" t="s">
        <v>4395</v>
      </c>
      <c r="C984" t="s">
        <v>4396</v>
      </c>
      <c r="D984" t="s">
        <v>4397</v>
      </c>
      <c r="E984" t="s">
        <v>4398</v>
      </c>
      <c r="F984" t="s">
        <v>1809</v>
      </c>
      <c r="G984" t="s">
        <v>4399</v>
      </c>
      <c r="H984" t="s">
        <v>4400</v>
      </c>
      <c r="I984">
        <v>12</v>
      </c>
      <c r="J984">
        <v>12</v>
      </c>
      <c r="K984">
        <v>0</v>
      </c>
      <c r="L984" t="s">
        <v>4401</v>
      </c>
      <c r="M984">
        <f>SUM(B984,C984)</f>
        <v>0</v>
      </c>
      <c r="N984" t="str">
        <f t="shared" si="30"/>
        <v>No</v>
      </c>
      <c r="O984">
        <f>COUNTIF(C:C,"&lt;0")</f>
        <v>0</v>
      </c>
      <c r="P984" t="e">
        <f>SUMIF(#REF!,"&gt;"&amp;AVERAGE(#REF!))</f>
        <v>#REF!</v>
      </c>
      <c r="Q984">
        <f t="shared" si="31"/>
        <v>27.565026697177728</v>
      </c>
      <c r="R984" t="str">
        <f>CONCATENATE("ID-",A984,"-",E984)</f>
        <v>ID-17898-Athens - Nice</v>
      </c>
      <c r="S984" t="str">
        <f>INDEX(B:B,MATCH(A984,A:A,0))</f>
        <v>17:52</v>
      </c>
      <c r="T984" t="str">
        <f>IF(OR(B984&gt;0,C984&gt;0),"Acceptable","Check")</f>
        <v>Acceptable</v>
      </c>
      <c r="U984">
        <f>COUNTIF(D:D, "Military - U.S. Army")</f>
        <v>23</v>
      </c>
      <c r="V984">
        <f>AVERAGEIF(C:C,"Fort Myer, Virginia", I:I)</f>
        <v>2</v>
      </c>
      <c r="W984">
        <v>1</v>
      </c>
      <c r="X984" t="str">
        <f>IFERROR(VLOOKUP("FlightNumber", A:D, 4, FALSE), "Flight Not Found")</f>
        <v>Flight Not Found</v>
      </c>
      <c r="Y984" t="str" cm="1">
        <f t="array" ref="Y984">IF(AND(B:B &gt; TIME(6, 0, 0), B:B &lt;= TIME(18, 0, 0)), "Day", "Night")</f>
        <v>Night</v>
      </c>
      <c r="Z984">
        <f>COUNTIFS(D:D, "Military - U.S. Army", C:C, "Fort Myer, Virginia")</f>
        <v>1</v>
      </c>
    </row>
    <row r="985" spans="1:26" x14ac:dyDescent="0.2">
      <c r="A985">
        <v>17900</v>
      </c>
      <c r="B985" t="s">
        <v>4402</v>
      </c>
      <c r="C985" t="s">
        <v>2538</v>
      </c>
      <c r="D985" t="s">
        <v>4403</v>
      </c>
      <c r="E985" t="s">
        <v>4404</v>
      </c>
      <c r="F985" t="s">
        <v>4405</v>
      </c>
      <c r="G985" t="s">
        <v>4406</v>
      </c>
      <c r="H985" t="s">
        <v>4407</v>
      </c>
      <c r="I985">
        <v>30</v>
      </c>
      <c r="J985">
        <v>14</v>
      </c>
      <c r="K985">
        <v>0</v>
      </c>
      <c r="L985" t="s">
        <v>4408</v>
      </c>
      <c r="M985">
        <f>SUM(B985,C985)</f>
        <v>0</v>
      </c>
      <c r="N985" t="str">
        <f t="shared" si="30"/>
        <v>No</v>
      </c>
      <c r="O985">
        <f>COUNTIF(C:C,"&lt;0")</f>
        <v>0</v>
      </c>
      <c r="P985" t="e">
        <f>SUMIF(#REF!,"&gt;"&amp;AVERAGE(#REF!))</f>
        <v>#REF!</v>
      </c>
      <c r="Q985">
        <f t="shared" si="31"/>
        <v>27.565026697177728</v>
      </c>
      <c r="R985" t="str">
        <f>CONCATENATE("ID-",A985,"-",E985)</f>
        <v>ID-17900-Seattle - New Haven</v>
      </c>
      <c r="S985" t="str">
        <f>INDEX(B:B,MATCH(A985,A:A,0))</f>
        <v>22:05</v>
      </c>
      <c r="T985" t="str">
        <f>IF(OR(B985&gt;0,C985&gt;0),"Acceptable","Check")</f>
        <v>Acceptable</v>
      </c>
      <c r="U985">
        <f>COUNTIF(D:D, "Military - U.S. Army")</f>
        <v>23</v>
      </c>
      <c r="V985">
        <f>AVERAGEIF(C:C,"Fort Myer, Virginia", I:I)</f>
        <v>2</v>
      </c>
      <c r="W985">
        <v>1</v>
      </c>
      <c r="X985" t="str">
        <f>IFERROR(VLOOKUP("FlightNumber", A:D, 4, FALSE), "Flight Not Found")</f>
        <v>Flight Not Found</v>
      </c>
      <c r="Y985" t="str" cm="1">
        <f t="array" ref="Y985">IF(AND(B:B &gt; TIME(6, 0, 0), B:B &lt;= TIME(18, 0, 0)), "Day", "Night")</f>
        <v>Night</v>
      </c>
      <c r="Z985">
        <f>COUNTIFS(D:D, "Military - U.S. Army", C:C, "Fort Myer, Virginia")</f>
        <v>1</v>
      </c>
    </row>
    <row r="986" spans="1:26" x14ac:dyDescent="0.2">
      <c r="A986">
        <v>17903</v>
      </c>
      <c r="C986" t="s">
        <v>4409</v>
      </c>
      <c r="D986" t="s">
        <v>3406</v>
      </c>
      <c r="F986" t="s">
        <v>3464</v>
      </c>
      <c r="G986" t="s">
        <v>4410</v>
      </c>
      <c r="H986" t="s">
        <v>4411</v>
      </c>
      <c r="I986">
        <v>17</v>
      </c>
      <c r="J986">
        <v>3</v>
      </c>
      <c r="K986">
        <v>0</v>
      </c>
      <c r="L986" t="s">
        <v>4412</v>
      </c>
      <c r="M986">
        <f>SUM(B986,C986)</f>
        <v>0</v>
      </c>
      <c r="N986" t="str">
        <f t="shared" si="30"/>
        <v>No</v>
      </c>
      <c r="O986">
        <f>COUNTIF(C:C,"&lt;0")</f>
        <v>0</v>
      </c>
      <c r="P986" t="e">
        <f>SUMIF(#REF!,"&gt;"&amp;AVERAGE(#REF!))</f>
        <v>#REF!</v>
      </c>
      <c r="Q986">
        <f t="shared" si="31"/>
        <v>27.565026697177728</v>
      </c>
      <c r="R986" t="str">
        <f>CONCATENATE("ID-",A986,"-",E986)</f>
        <v>ID-17903-</v>
      </c>
      <c r="S986">
        <f>INDEX(B:B,MATCH(A986,A:A,0))</f>
        <v>0</v>
      </c>
      <c r="T986" t="str">
        <f>IF(OR(B986&gt;0,C986&gt;0),"Acceptable","Check")</f>
        <v>Acceptable</v>
      </c>
      <c r="U986">
        <f>COUNTIF(D:D, "Military - U.S. Army")</f>
        <v>23</v>
      </c>
      <c r="V986">
        <f>AVERAGEIF(C:C,"Fort Myer, Virginia", I:I)</f>
        <v>2</v>
      </c>
      <c r="W986">
        <v>1</v>
      </c>
      <c r="X986" t="str">
        <f>IFERROR(VLOOKUP("FlightNumber", A:D, 4, FALSE), "Flight Not Found")</f>
        <v>Flight Not Found</v>
      </c>
      <c r="Y986" t="str" cm="1">
        <f t="array" ref="Y986">IF(AND(B:B &gt; TIME(6, 0, 0), B:B &lt;= TIME(18, 0, 0)), "Day", "Night")</f>
        <v>Night</v>
      </c>
      <c r="Z986">
        <f>COUNTIFS(D:D, "Military - U.S. Army", C:C, "Fort Myer, Virginia")</f>
        <v>1</v>
      </c>
    </row>
    <row r="987" spans="1:26" x14ac:dyDescent="0.2">
      <c r="A987">
        <v>17904</v>
      </c>
      <c r="B987" t="s">
        <v>4413</v>
      </c>
      <c r="C987" t="s">
        <v>4414</v>
      </c>
      <c r="D987" t="s">
        <v>4415</v>
      </c>
      <c r="E987" t="s">
        <v>4416</v>
      </c>
      <c r="F987" t="s">
        <v>2722</v>
      </c>
      <c r="G987" t="s">
        <v>4417</v>
      </c>
      <c r="H987" t="s">
        <v>4418</v>
      </c>
      <c r="I987">
        <v>2</v>
      </c>
      <c r="J987">
        <v>2</v>
      </c>
      <c r="K987">
        <v>0</v>
      </c>
      <c r="L987" t="s">
        <v>4419</v>
      </c>
      <c r="M987">
        <f>SUM(B987,C987)</f>
        <v>0</v>
      </c>
      <c r="N987" t="str">
        <f t="shared" si="30"/>
        <v>No</v>
      </c>
      <c r="O987">
        <f>COUNTIF(C:C,"&lt;0")</f>
        <v>0</v>
      </c>
      <c r="P987" t="e">
        <f>SUMIF(#REF!,"&gt;"&amp;AVERAGE(#REF!))</f>
        <v>#REF!</v>
      </c>
      <c r="Q987">
        <f t="shared" si="31"/>
        <v>27.565026697177728</v>
      </c>
      <c r="R987" t="str">
        <f>CONCATENATE("ID-",A987,"-",E987)</f>
        <v>ID-17904-Raleigh, NC - Boston, MA</v>
      </c>
      <c r="S987" t="str">
        <f>INDEX(B:B,MATCH(A987,A:A,0))</f>
        <v>07:20</v>
      </c>
      <c r="T987" t="str">
        <f>IF(OR(B987&gt;0,C987&gt;0),"Acceptable","Check")</f>
        <v>Acceptable</v>
      </c>
      <c r="U987">
        <f>COUNTIF(D:D, "Military - U.S. Army")</f>
        <v>23</v>
      </c>
      <c r="V987">
        <f>AVERAGEIF(C:C,"Fort Myer, Virginia", I:I)</f>
        <v>2</v>
      </c>
      <c r="W987">
        <v>2</v>
      </c>
      <c r="X987" t="str">
        <f>IFERROR(VLOOKUP("FlightNumber", A:D, 4, FALSE), "Flight Not Found")</f>
        <v>Flight Not Found</v>
      </c>
      <c r="Y987" t="str" cm="1">
        <f t="array" ref="Y987">IF(AND(B:B &gt; TIME(6, 0, 0), B:B &lt;= TIME(18, 0, 0)), "Day", "Night")</f>
        <v>Night</v>
      </c>
      <c r="Z987">
        <f>COUNTIFS(D:D, "Military - U.S. Army", C:C, "Fort Myer, Virginia")</f>
        <v>1</v>
      </c>
    </row>
    <row r="988" spans="1:26" x14ac:dyDescent="0.2">
      <c r="A988">
        <v>17909</v>
      </c>
      <c r="C988" t="s">
        <v>4420</v>
      </c>
      <c r="D988" t="s">
        <v>4421</v>
      </c>
      <c r="E988" t="s">
        <v>4422</v>
      </c>
      <c r="F988" t="s">
        <v>2313</v>
      </c>
      <c r="G988" t="s">
        <v>4423</v>
      </c>
      <c r="I988">
        <v>12</v>
      </c>
      <c r="J988">
        <v>12</v>
      </c>
      <c r="K988">
        <v>0</v>
      </c>
      <c r="L988" t="s">
        <v>4424</v>
      </c>
      <c r="M988">
        <f>SUM(B988,C988)</f>
        <v>0</v>
      </c>
      <c r="N988" t="str">
        <f t="shared" si="30"/>
        <v>No</v>
      </c>
      <c r="O988">
        <f>COUNTIF(C:C,"&lt;0")</f>
        <v>0</v>
      </c>
      <c r="P988" t="e">
        <f>SUMIF(#REF!,"&gt;"&amp;AVERAGE(#REF!))</f>
        <v>#REF!</v>
      </c>
      <c r="Q988">
        <f t="shared" si="31"/>
        <v>27.565026697177728</v>
      </c>
      <c r="R988" t="str">
        <f>CONCATENATE("ID-",A988,"-",E988)</f>
        <v>ID-17909-Porto Alegre - Sao Borja</v>
      </c>
      <c r="S988">
        <f>INDEX(B:B,MATCH(A988,A:A,0))</f>
        <v>0</v>
      </c>
      <c r="T988" t="str">
        <f>IF(OR(B988&gt;0,C988&gt;0),"Acceptable","Check")</f>
        <v>Acceptable</v>
      </c>
      <c r="U988">
        <f>COUNTIF(D:D, "Military - U.S. Army")</f>
        <v>23</v>
      </c>
      <c r="V988">
        <f>AVERAGEIF(C:C,"Fort Myer, Virginia", I:I)</f>
        <v>2</v>
      </c>
      <c r="W988">
        <v>1</v>
      </c>
      <c r="X988" t="str">
        <f>IFERROR(VLOOKUP("FlightNumber", A:D, 4, FALSE), "Flight Not Found")</f>
        <v>Flight Not Found</v>
      </c>
      <c r="Y988" t="str" cm="1">
        <f t="array" ref="Y988">IF(AND(B:B &gt; TIME(6, 0, 0), B:B &lt;= TIME(18, 0, 0)), "Day", "Night")</f>
        <v>Night</v>
      </c>
      <c r="Z988">
        <f>COUNTIFS(D:D, "Military - U.S. Army", C:C, "Fort Myer, Virginia")</f>
        <v>1</v>
      </c>
    </row>
    <row r="989" spans="1:26" x14ac:dyDescent="0.2">
      <c r="A989">
        <v>17913</v>
      </c>
      <c r="C989" t="s">
        <v>4425</v>
      </c>
      <c r="D989" t="s">
        <v>4397</v>
      </c>
      <c r="F989" t="s">
        <v>4426</v>
      </c>
      <c r="G989" t="s">
        <v>4427</v>
      </c>
      <c r="H989" t="s">
        <v>4428</v>
      </c>
      <c r="I989">
        <v>30</v>
      </c>
      <c r="J989">
        <v>30</v>
      </c>
      <c r="K989">
        <v>0</v>
      </c>
      <c r="L989" t="s">
        <v>4429</v>
      </c>
      <c r="M989">
        <f>SUM(B989,C989)</f>
        <v>0</v>
      </c>
      <c r="N989" t="str">
        <f t="shared" si="30"/>
        <v>No</v>
      </c>
      <c r="O989">
        <f>COUNTIF(C:C,"&lt;0")</f>
        <v>0</v>
      </c>
      <c r="P989" t="e">
        <f>SUMIF(#REF!,"&gt;"&amp;AVERAGE(#REF!))</f>
        <v>#REF!</v>
      </c>
      <c r="Q989">
        <f t="shared" si="31"/>
        <v>27.565026697177728</v>
      </c>
      <c r="R989" t="str">
        <f>CONCATENATE("ID-",A989,"-",E989)</f>
        <v>ID-17913-</v>
      </c>
      <c r="S989">
        <f>INDEX(B:B,MATCH(A989,A:A,0))</f>
        <v>0</v>
      </c>
      <c r="T989" t="str">
        <f>IF(OR(B989&gt;0,C989&gt;0),"Acceptable","Check")</f>
        <v>Acceptable</v>
      </c>
      <c r="U989">
        <f>COUNTIF(D:D, "Military - U.S. Army")</f>
        <v>23</v>
      </c>
      <c r="V989">
        <f>AVERAGEIF(C:C,"Fort Myer, Virginia", I:I)</f>
        <v>2</v>
      </c>
      <c r="W989">
        <v>1</v>
      </c>
      <c r="X989" t="str">
        <f>IFERROR(VLOOKUP("FlightNumber", A:D, 4, FALSE), "Flight Not Found")</f>
        <v>Flight Not Found</v>
      </c>
      <c r="Y989" t="str" cm="1">
        <f t="array" ref="Y989">IF(AND(B:B &gt; TIME(6, 0, 0), B:B &lt;= TIME(18, 0, 0)), "Day", "Night")</f>
        <v>Night</v>
      </c>
      <c r="Z989">
        <f>COUNTIFS(D:D, "Military - U.S. Army", C:C, "Fort Myer, Virginia")</f>
        <v>1</v>
      </c>
    </row>
    <row r="990" spans="1:26" x14ac:dyDescent="0.2">
      <c r="A990">
        <v>17914</v>
      </c>
      <c r="C990" t="s">
        <v>4430</v>
      </c>
      <c r="D990" t="s">
        <v>4431</v>
      </c>
      <c r="F990" t="s">
        <v>1809</v>
      </c>
      <c r="G990" t="s">
        <v>4432</v>
      </c>
      <c r="H990" t="s">
        <v>4433</v>
      </c>
      <c r="I990">
        <v>13</v>
      </c>
      <c r="J990">
        <v>13</v>
      </c>
      <c r="K990">
        <v>0</v>
      </c>
      <c r="M990">
        <f>SUM(B990,C990)</f>
        <v>0</v>
      </c>
      <c r="N990" t="str">
        <f t="shared" si="30"/>
        <v>No</v>
      </c>
      <c r="O990">
        <f>COUNTIF(C:C,"&lt;0")</f>
        <v>0</v>
      </c>
      <c r="P990" t="e">
        <f>SUMIF(#REF!,"&gt;"&amp;AVERAGE(#REF!))</f>
        <v>#REF!</v>
      </c>
      <c r="Q990">
        <f t="shared" si="31"/>
        <v>27.565026697177728</v>
      </c>
      <c r="R990" t="str">
        <f>CONCATENATE("ID-",A990,"-",E990)</f>
        <v>ID-17914-</v>
      </c>
      <c r="S990">
        <f>INDEX(B:B,MATCH(A990,A:A,0))</f>
        <v>0</v>
      </c>
      <c r="T990" t="str">
        <f>IF(OR(B990&gt;0,C990&gt;0),"Acceptable","Check")</f>
        <v>Acceptable</v>
      </c>
      <c r="U990">
        <f>COUNTIF(D:D, "Military - U.S. Army")</f>
        <v>23</v>
      </c>
      <c r="V990">
        <f>AVERAGEIF(C:C,"Fort Myer, Virginia", I:I)</f>
        <v>2</v>
      </c>
      <c r="W990">
        <v>1</v>
      </c>
      <c r="X990" t="str">
        <f>IFERROR(VLOOKUP("FlightNumber", A:D, 4, FALSE), "Flight Not Found")</f>
        <v>Flight Not Found</v>
      </c>
      <c r="Y990" t="str" cm="1">
        <f t="array" ref="Y990">IF(AND(B:B &gt; TIME(6, 0, 0), B:B &lt;= TIME(18, 0, 0)), "Day", "Night")</f>
        <v>Night</v>
      </c>
      <c r="Z990">
        <f>COUNTIFS(D:D, "Military - U.S. Army", C:C, "Fort Myer, Virginia")</f>
        <v>1</v>
      </c>
    </row>
    <row r="991" spans="1:26" x14ac:dyDescent="0.2">
      <c r="A991">
        <v>17915</v>
      </c>
      <c r="B991" t="s">
        <v>1720</v>
      </c>
      <c r="C991" t="s">
        <v>4434</v>
      </c>
      <c r="D991" t="s">
        <v>3406</v>
      </c>
      <c r="E991" t="s">
        <v>4435</v>
      </c>
      <c r="F991" t="s">
        <v>4436</v>
      </c>
      <c r="G991" t="s">
        <v>4437</v>
      </c>
      <c r="H991" t="s">
        <v>2129</v>
      </c>
      <c r="I991">
        <v>20</v>
      </c>
      <c r="J991">
        <v>20</v>
      </c>
      <c r="K991">
        <v>0</v>
      </c>
      <c r="L991" t="s">
        <v>4438</v>
      </c>
      <c r="M991">
        <f>SUM(B991,C991)</f>
        <v>0</v>
      </c>
      <c r="N991" t="str">
        <f t="shared" si="30"/>
        <v>No</v>
      </c>
      <c r="O991">
        <f>COUNTIF(C:C,"&lt;0")</f>
        <v>0</v>
      </c>
      <c r="P991" t="e">
        <f>SUMIF(#REF!,"&gt;"&amp;AVERAGE(#REF!))</f>
        <v>#REF!</v>
      </c>
      <c r="Q991">
        <f t="shared" si="31"/>
        <v>27.565026697177728</v>
      </c>
      <c r="R991" t="str">
        <f>CONCATENATE("ID-",A991,"-",E991)</f>
        <v>ID-17915-Bermuda - Kingston</v>
      </c>
      <c r="S991" t="str">
        <f>INDEX(B:B,MATCH(A991,A:A,0))</f>
        <v>13:40</v>
      </c>
      <c r="T991" t="str">
        <f>IF(OR(B991&gt;0,C991&gt;0),"Acceptable","Check")</f>
        <v>Acceptable</v>
      </c>
      <c r="U991">
        <f>COUNTIF(D:D, "Military - U.S. Army")</f>
        <v>23</v>
      </c>
      <c r="V991">
        <f>AVERAGEIF(C:C,"Fort Myer, Virginia", I:I)</f>
        <v>2</v>
      </c>
      <c r="W991">
        <v>1</v>
      </c>
      <c r="X991" t="str">
        <f>IFERROR(VLOOKUP("FlightNumber", A:D, 4, FALSE), "Flight Not Found")</f>
        <v>Flight Not Found</v>
      </c>
      <c r="Y991" t="str" cm="1">
        <f t="array" ref="Y991">IF(AND(B:B &gt; TIME(6, 0, 0), B:B &lt;= TIME(18, 0, 0)), "Day", "Night")</f>
        <v>Night</v>
      </c>
      <c r="Z991">
        <f>COUNTIFS(D:D, "Military - U.S. Army", C:C, "Fort Myer, Virginia")</f>
        <v>1</v>
      </c>
    </row>
    <row r="992" spans="1:26" x14ac:dyDescent="0.2">
      <c r="A992">
        <v>17915</v>
      </c>
      <c r="B992" t="s">
        <v>4439</v>
      </c>
      <c r="C992" t="s">
        <v>4440</v>
      </c>
      <c r="D992" t="s">
        <v>2606</v>
      </c>
      <c r="E992" t="s">
        <v>4441</v>
      </c>
      <c r="F992" t="s">
        <v>4442</v>
      </c>
      <c r="G992" t="s">
        <v>4443</v>
      </c>
      <c r="I992">
        <v>20</v>
      </c>
      <c r="J992">
        <v>20</v>
      </c>
      <c r="K992">
        <v>0</v>
      </c>
      <c r="L992" t="s">
        <v>4444</v>
      </c>
      <c r="M992">
        <f>SUM(B992,C992)</f>
        <v>0</v>
      </c>
      <c r="N992" t="str">
        <f t="shared" si="30"/>
        <v>No</v>
      </c>
      <c r="O992">
        <f>COUNTIF(C:C,"&lt;0")</f>
        <v>0</v>
      </c>
      <c r="P992" t="e">
        <f>SUMIF(#REF!,"&gt;"&amp;AVERAGE(#REF!))</f>
        <v>#REF!</v>
      </c>
      <c r="Q992">
        <f t="shared" si="31"/>
        <v>27.565026697177728</v>
      </c>
      <c r="R992" t="str">
        <f>CONCATENATE("ID-",A992,"-",E992)</f>
        <v>ID-17915-RAF Scampton - Keflavik - Kansas</v>
      </c>
      <c r="S992" t="str">
        <f>INDEX(B:B,MATCH(A992,A:A,0))</f>
        <v>13:40</v>
      </c>
      <c r="T992" t="str">
        <f>IF(OR(B992&gt;0,C992&gt;0),"Acceptable","Check")</f>
        <v>Acceptable</v>
      </c>
      <c r="U992">
        <f>COUNTIF(D:D, "Military - U.S. Army")</f>
        <v>23</v>
      </c>
      <c r="V992">
        <f>AVERAGEIF(C:C,"Fort Myer, Virginia", I:I)</f>
        <v>2</v>
      </c>
      <c r="W992">
        <v>1</v>
      </c>
      <c r="X992" t="str">
        <f>IFERROR(VLOOKUP("FlightNumber", A:D, 4, FALSE), "Flight Not Found")</f>
        <v>Flight Not Found</v>
      </c>
      <c r="Y992" t="str" cm="1">
        <f t="array" ref="Y992">IF(AND(B:B &gt; TIME(6, 0, 0), B:B &lt;= TIME(18, 0, 0)), "Day", "Night")</f>
        <v>Night</v>
      </c>
      <c r="Z992">
        <f>COUNTIFS(D:D, "Military - U.S. Army", C:C, "Fort Myer, Virginia")</f>
        <v>1</v>
      </c>
    </row>
    <row r="993" spans="1:26" x14ac:dyDescent="0.2">
      <c r="A993">
        <v>17918</v>
      </c>
      <c r="B993" t="s">
        <v>4445</v>
      </c>
      <c r="C993" t="s">
        <v>4446</v>
      </c>
      <c r="D993" t="s">
        <v>3980</v>
      </c>
      <c r="E993" t="s">
        <v>4447</v>
      </c>
      <c r="F993" t="s">
        <v>3676</v>
      </c>
      <c r="G993" t="s">
        <v>4448</v>
      </c>
      <c r="H993" t="s">
        <v>4449</v>
      </c>
      <c r="I993">
        <v>6</v>
      </c>
      <c r="J993">
        <v>5</v>
      </c>
      <c r="K993">
        <v>0</v>
      </c>
      <c r="L993" t="s">
        <v>4450</v>
      </c>
      <c r="M993">
        <f>SUM(B993,C993)</f>
        <v>0</v>
      </c>
      <c r="N993" t="str">
        <f t="shared" si="30"/>
        <v>No</v>
      </c>
      <c r="O993">
        <f>COUNTIF(C:C,"&lt;0")</f>
        <v>0</v>
      </c>
      <c r="P993" t="e">
        <f>SUMIF(#REF!,"&gt;"&amp;AVERAGE(#REF!))</f>
        <v>#REF!</v>
      </c>
      <c r="Q993">
        <f t="shared" si="31"/>
        <v>27.565026697177728</v>
      </c>
      <c r="R993" t="str">
        <f>CONCATENATE("ID-",A993,"-",E993)</f>
        <v>ID-17918-Homer - Anchorage</v>
      </c>
      <c r="S993" t="str">
        <f>INDEX(B:B,MATCH(A993,A:A,0))</f>
        <v>20:05</v>
      </c>
      <c r="T993" t="str">
        <f>IF(OR(B993&gt;0,C993&gt;0),"Acceptable","Check")</f>
        <v>Acceptable</v>
      </c>
      <c r="U993">
        <f>COUNTIF(D:D, "Military - U.S. Army")</f>
        <v>23</v>
      </c>
      <c r="V993">
        <f>AVERAGEIF(C:C,"Fort Myer, Virginia", I:I)</f>
        <v>2</v>
      </c>
      <c r="W993">
        <v>1</v>
      </c>
      <c r="X993" t="str">
        <f>IFERROR(VLOOKUP("FlightNumber", A:D, 4, FALSE), "Flight Not Found")</f>
        <v>Flight Not Found</v>
      </c>
      <c r="Y993" t="str" cm="1">
        <f t="array" ref="Y993">IF(AND(B:B &gt; TIME(6, 0, 0), B:B &lt;= TIME(18, 0, 0)), "Day", "Night")</f>
        <v>Night</v>
      </c>
      <c r="Z993">
        <f>COUNTIFS(D:D, "Military - U.S. Army", C:C, "Fort Myer, Virginia")</f>
        <v>1</v>
      </c>
    </row>
    <row r="994" spans="1:26" x14ac:dyDescent="0.2">
      <c r="A994">
        <v>17928</v>
      </c>
      <c r="B994" t="s">
        <v>4451</v>
      </c>
      <c r="C994" t="s">
        <v>4452</v>
      </c>
      <c r="D994" t="s">
        <v>1856</v>
      </c>
      <c r="F994" t="s">
        <v>4453</v>
      </c>
      <c r="G994" t="s">
        <v>4454</v>
      </c>
      <c r="H994" t="s">
        <v>4455</v>
      </c>
      <c r="I994">
        <v>35</v>
      </c>
      <c r="J994">
        <v>2</v>
      </c>
      <c r="K994">
        <v>0</v>
      </c>
      <c r="L994" t="s">
        <v>4456</v>
      </c>
      <c r="M994">
        <f>SUM(B994,C994)</f>
        <v>0</v>
      </c>
      <c r="N994" t="str">
        <f t="shared" si="30"/>
        <v>No</v>
      </c>
      <c r="O994">
        <f>COUNTIF(C:C,"&lt;0")</f>
        <v>0</v>
      </c>
      <c r="P994" t="e">
        <f>SUMIF(#REF!,"&gt;"&amp;AVERAGE(#REF!))</f>
        <v>#REF!</v>
      </c>
      <c r="Q994">
        <f t="shared" si="31"/>
        <v>27.565026697177728</v>
      </c>
      <c r="R994" t="str">
        <f>CONCATENATE("ID-",A994,"-",E994)</f>
        <v>ID-17928-</v>
      </c>
      <c r="S994" t="str">
        <f>INDEX(B:B,MATCH(A994,A:A,0))</f>
        <v>16:22</v>
      </c>
      <c r="T994" t="str">
        <f>IF(OR(B994&gt;0,C994&gt;0),"Acceptable","Check")</f>
        <v>Acceptable</v>
      </c>
      <c r="U994">
        <f>COUNTIF(D:D, "Military - U.S. Army")</f>
        <v>23</v>
      </c>
      <c r="V994">
        <f>AVERAGEIF(C:C,"Fort Myer, Virginia", I:I)</f>
        <v>2</v>
      </c>
      <c r="W994">
        <v>1</v>
      </c>
      <c r="X994" t="str">
        <f>IFERROR(VLOOKUP("FlightNumber", A:D, 4, FALSE), "Flight Not Found")</f>
        <v>Flight Not Found</v>
      </c>
      <c r="Y994" t="str" cm="1">
        <f t="array" ref="Y994">IF(AND(B:B &gt; TIME(6, 0, 0), B:B &lt;= TIME(18, 0, 0)), "Day", "Night")</f>
        <v>Night</v>
      </c>
      <c r="Z994">
        <f>COUNTIFS(D:D, "Military - U.S. Army", C:C, "Fort Myer, Virginia")</f>
        <v>1</v>
      </c>
    </row>
    <row r="995" spans="1:26" x14ac:dyDescent="0.2">
      <c r="A995">
        <v>17931</v>
      </c>
      <c r="C995" t="s">
        <v>4457</v>
      </c>
      <c r="D995" t="s">
        <v>4458</v>
      </c>
      <c r="F995" t="s">
        <v>3384</v>
      </c>
      <c r="G995" t="s">
        <v>4459</v>
      </c>
      <c r="H995" t="s">
        <v>4460</v>
      </c>
      <c r="I995">
        <v>6</v>
      </c>
      <c r="J995">
        <v>6</v>
      </c>
      <c r="K995">
        <v>0</v>
      </c>
      <c r="M995">
        <f>SUM(B995,C995)</f>
        <v>0</v>
      </c>
      <c r="N995" t="str">
        <f t="shared" si="30"/>
        <v>No</v>
      </c>
      <c r="O995">
        <f>COUNTIF(C:C,"&lt;0")</f>
        <v>0</v>
      </c>
      <c r="P995" t="e">
        <f>SUMIF(#REF!,"&gt;"&amp;AVERAGE(#REF!))</f>
        <v>#REF!</v>
      </c>
      <c r="Q995">
        <f t="shared" si="31"/>
        <v>27.565026697177728</v>
      </c>
      <c r="R995" t="str">
        <f>CONCATENATE("ID-",A995,"-",E995)</f>
        <v>ID-17931-</v>
      </c>
      <c r="S995">
        <f>INDEX(B:B,MATCH(A995,A:A,0))</f>
        <v>0</v>
      </c>
      <c r="T995" t="str">
        <f>IF(OR(B995&gt;0,C995&gt;0),"Acceptable","Check")</f>
        <v>Acceptable</v>
      </c>
      <c r="U995">
        <f>COUNTIF(D:D, "Military - U.S. Army")</f>
        <v>23</v>
      </c>
      <c r="V995">
        <f>AVERAGEIF(C:C,"Fort Myer, Virginia", I:I)</f>
        <v>2</v>
      </c>
      <c r="W995">
        <v>1</v>
      </c>
      <c r="X995" t="str">
        <f>IFERROR(VLOOKUP("FlightNumber", A:D, 4, FALSE), "Flight Not Found")</f>
        <v>Flight Not Found</v>
      </c>
      <c r="Y995" t="str" cm="1">
        <f t="array" ref="Y995">IF(AND(B:B &gt; TIME(6, 0, 0), B:B &lt;= TIME(18, 0, 0)), "Day", "Night")</f>
        <v>Night</v>
      </c>
      <c r="Z995">
        <f>COUNTIFS(D:D, "Military - U.S. Army", C:C, "Fort Myer, Virginia")</f>
        <v>1</v>
      </c>
    </row>
    <row r="996" spans="1:26" x14ac:dyDescent="0.2">
      <c r="A996">
        <v>17933</v>
      </c>
      <c r="C996" t="s">
        <v>4461</v>
      </c>
      <c r="D996" t="s">
        <v>4171</v>
      </c>
      <c r="E996" t="s">
        <v>4462</v>
      </c>
      <c r="F996" t="s">
        <v>4463</v>
      </c>
      <c r="G996" t="s">
        <v>4464</v>
      </c>
      <c r="H996" t="s">
        <v>4465</v>
      </c>
      <c r="I996">
        <v>53</v>
      </c>
      <c r="J996">
        <v>1</v>
      </c>
      <c r="K996">
        <v>0</v>
      </c>
      <c r="L996" t="s">
        <v>4466</v>
      </c>
      <c r="M996">
        <f>SUM(B996,C996)</f>
        <v>0</v>
      </c>
      <c r="N996" t="str">
        <f t="shared" si="30"/>
        <v>No</v>
      </c>
      <c r="O996">
        <f>COUNTIF(C:C,"&lt;0")</f>
        <v>0</v>
      </c>
      <c r="P996" t="e">
        <f>SUMIF(#REF!,"&gt;"&amp;AVERAGE(#REF!))</f>
        <v>#REF!</v>
      </c>
      <c r="Q996">
        <f t="shared" si="31"/>
        <v>27.565026697177728</v>
      </c>
      <c r="R996" t="str">
        <f>CONCATENATE("ID-",A996,"-",E996)</f>
        <v>ID-17933-Khartoum - Castel Benito</v>
      </c>
      <c r="S996">
        <f>INDEX(B:B,MATCH(A996,A:A,0))</f>
        <v>0</v>
      </c>
      <c r="T996" t="str">
        <f>IF(OR(B996&gt;0,C996&gt;0),"Acceptable","Check")</f>
        <v>Acceptable</v>
      </c>
      <c r="U996">
        <f>COUNTIF(D:D, "Military - U.S. Army")</f>
        <v>23</v>
      </c>
      <c r="V996">
        <f>AVERAGEIF(C:C,"Fort Myer, Virginia", I:I)</f>
        <v>2</v>
      </c>
      <c r="W996">
        <v>1</v>
      </c>
      <c r="X996" t="str">
        <f>IFERROR(VLOOKUP("FlightNumber", A:D, 4, FALSE), "Flight Not Found")</f>
        <v>Flight Not Found</v>
      </c>
      <c r="Y996" t="str" cm="1">
        <f t="array" ref="Y996">IF(AND(B:B &gt; TIME(6, 0, 0), B:B &lt;= TIME(18, 0, 0)), "Day", "Night")</f>
        <v>Night</v>
      </c>
      <c r="Z996">
        <f>COUNTIFS(D:D, "Military - U.S. Army", C:C, "Fort Myer, Virginia")</f>
        <v>1</v>
      </c>
    </row>
    <row r="997" spans="1:26" x14ac:dyDescent="0.2">
      <c r="A997">
        <v>17934</v>
      </c>
      <c r="C997" t="s">
        <v>4467</v>
      </c>
      <c r="D997" t="s">
        <v>3427</v>
      </c>
      <c r="F997" t="s">
        <v>3860</v>
      </c>
      <c r="G997" t="s">
        <v>4468</v>
      </c>
      <c r="I997">
        <v>14</v>
      </c>
      <c r="J997">
        <v>3</v>
      </c>
      <c r="K997">
        <v>0</v>
      </c>
      <c r="L997" t="s">
        <v>4366</v>
      </c>
      <c r="M997">
        <f>SUM(B997,C997)</f>
        <v>0</v>
      </c>
      <c r="N997" t="str">
        <f t="shared" si="30"/>
        <v>No</v>
      </c>
      <c r="O997">
        <f>COUNTIF(C:C,"&lt;0")</f>
        <v>0</v>
      </c>
      <c r="P997" t="e">
        <f>SUMIF(#REF!,"&gt;"&amp;AVERAGE(#REF!))</f>
        <v>#REF!</v>
      </c>
      <c r="Q997">
        <f t="shared" si="31"/>
        <v>27.565026697177728</v>
      </c>
      <c r="R997" t="str">
        <f>CONCATENATE("ID-",A997,"-",E997)</f>
        <v>ID-17934-</v>
      </c>
      <c r="S997">
        <f>INDEX(B:B,MATCH(A997,A:A,0))</f>
        <v>0</v>
      </c>
      <c r="T997" t="str">
        <f>IF(OR(B997&gt;0,C997&gt;0),"Acceptable","Check")</f>
        <v>Acceptable</v>
      </c>
      <c r="U997">
        <f>COUNTIF(D:D, "Military - U.S. Army")</f>
        <v>23</v>
      </c>
      <c r="V997">
        <f>AVERAGEIF(C:C,"Fort Myer, Virginia", I:I)</f>
        <v>2</v>
      </c>
      <c r="W997">
        <v>1</v>
      </c>
      <c r="X997" t="str">
        <f>IFERROR(VLOOKUP("FlightNumber", A:D, 4, FALSE), "Flight Not Found")</f>
        <v>Flight Not Found</v>
      </c>
      <c r="Y997" t="str" cm="1">
        <f t="array" ref="Y997">IF(AND(B:B &gt; TIME(6, 0, 0), B:B &lt;= TIME(18, 0, 0)), "Day", "Night")</f>
        <v>Night</v>
      </c>
      <c r="Z997">
        <f>COUNTIFS(D:D, "Military - U.S. Army", C:C, "Fort Myer, Virginia")</f>
        <v>1</v>
      </c>
    </row>
    <row r="998" spans="1:26" x14ac:dyDescent="0.2">
      <c r="A998">
        <v>17937</v>
      </c>
      <c r="B998" t="s">
        <v>4469</v>
      </c>
      <c r="C998" t="s">
        <v>2165</v>
      </c>
      <c r="D998" t="s">
        <v>4220</v>
      </c>
      <c r="E998" t="s">
        <v>4470</v>
      </c>
      <c r="F998" t="s">
        <v>4471</v>
      </c>
      <c r="G998" t="s">
        <v>4472</v>
      </c>
      <c r="H998" t="s">
        <v>4473</v>
      </c>
      <c r="I998">
        <v>27</v>
      </c>
      <c r="J998">
        <v>27</v>
      </c>
      <c r="K998">
        <v>0</v>
      </c>
      <c r="L998" t="s">
        <v>4474</v>
      </c>
      <c r="M998">
        <f>SUM(B998,C998)</f>
        <v>0</v>
      </c>
      <c r="N998" t="str">
        <f t="shared" si="30"/>
        <v>No</v>
      </c>
      <c r="O998">
        <f>COUNTIF(C:C,"&lt;0")</f>
        <v>0</v>
      </c>
      <c r="P998" t="e">
        <f>SUMIF(#REF!,"&gt;"&amp;AVERAGE(#REF!))</f>
        <v>#REF!</v>
      </c>
      <c r="Q998">
        <f t="shared" si="31"/>
        <v>27.565026697177728</v>
      </c>
      <c r="R998" t="str">
        <f>CONCATENATE("ID-",A998,"-",E998)</f>
        <v>ID-17937-Paris - Copenhagen</v>
      </c>
      <c r="S998" t="str">
        <f>INDEX(B:B,MATCH(A998,A:A,0))</f>
        <v>19:56</v>
      </c>
      <c r="T998" t="str">
        <f>IF(OR(B998&gt;0,C998&gt;0),"Acceptable","Check")</f>
        <v>Acceptable</v>
      </c>
      <c r="U998">
        <f>COUNTIF(D:D, "Military - U.S. Army")</f>
        <v>23</v>
      </c>
      <c r="V998">
        <f>AVERAGEIF(C:C,"Fort Myer, Virginia", I:I)</f>
        <v>2</v>
      </c>
      <c r="W998">
        <v>1</v>
      </c>
      <c r="X998" t="str">
        <f>IFERROR(VLOOKUP("FlightNumber", A:D, 4, FALSE), "Flight Not Found")</f>
        <v>Flight Not Found</v>
      </c>
      <c r="Y998" t="str" cm="1">
        <f t="array" ref="Y998">IF(AND(B:B &gt; TIME(6, 0, 0), B:B &lt;= TIME(18, 0, 0)), "Day", "Night")</f>
        <v>Night</v>
      </c>
      <c r="Z998">
        <f>COUNTIFS(D:D, "Military - U.S. Army", C:C, "Fort Myer, Virginia")</f>
        <v>1</v>
      </c>
    </row>
    <row r="999" spans="1:26" x14ac:dyDescent="0.2">
      <c r="A999">
        <v>17939</v>
      </c>
      <c r="C999" t="s">
        <v>4475</v>
      </c>
      <c r="D999" t="s">
        <v>3109</v>
      </c>
      <c r="E999" t="s">
        <v>4476</v>
      </c>
      <c r="F999" t="s">
        <v>1809</v>
      </c>
      <c r="G999" t="s">
        <v>4477</v>
      </c>
      <c r="H999" t="s">
        <v>4478</v>
      </c>
      <c r="I999">
        <v>16</v>
      </c>
      <c r="J999">
        <v>16</v>
      </c>
      <c r="K999">
        <v>0</v>
      </c>
      <c r="L999" t="s">
        <v>4479</v>
      </c>
      <c r="M999">
        <f>SUM(B999,C999)</f>
        <v>0</v>
      </c>
      <c r="N999" t="str">
        <f t="shared" si="30"/>
        <v>No</v>
      </c>
      <c r="O999">
        <f>COUNTIF(C:C,"&lt;0")</f>
        <v>0</v>
      </c>
      <c r="P999" t="e">
        <f>SUMIF(#REF!,"&gt;"&amp;AVERAGE(#REF!))</f>
        <v>#REF!</v>
      </c>
      <c r="Q999">
        <f t="shared" si="31"/>
        <v>27.565026697177728</v>
      </c>
      <c r="R999" t="str">
        <f>CONCATENATE("ID-",A999,"-",E999)</f>
        <v>ID-17939-Tingo Maria - Huanuco</v>
      </c>
      <c r="S999">
        <f>INDEX(B:B,MATCH(A999,A:A,0))</f>
        <v>0</v>
      </c>
      <c r="T999" t="str">
        <f>IF(OR(B999&gt;0,C999&gt;0),"Acceptable","Check")</f>
        <v>Acceptable</v>
      </c>
      <c r="U999">
        <f>COUNTIF(D:D, "Military - U.S. Army")</f>
        <v>23</v>
      </c>
      <c r="V999">
        <f>AVERAGEIF(C:C,"Fort Myer, Virginia", I:I)</f>
        <v>2</v>
      </c>
      <c r="W999">
        <v>1</v>
      </c>
      <c r="X999" t="str">
        <f>IFERROR(VLOOKUP("FlightNumber", A:D, 4, FALSE), "Flight Not Found")</f>
        <v>Flight Not Found</v>
      </c>
      <c r="Y999" t="str" cm="1">
        <f t="array" ref="Y999">IF(AND(B:B &gt; TIME(6, 0, 0), B:B &lt;= TIME(18, 0, 0)), "Day", "Night")</f>
        <v>Night</v>
      </c>
      <c r="Z999">
        <f>COUNTIFS(D:D, "Military - U.S. Army", C:C, "Fort Myer, Virginia")</f>
        <v>1</v>
      </c>
    </row>
    <row r="1000" spans="1:26" x14ac:dyDescent="0.2">
      <c r="A1000">
        <v>17948</v>
      </c>
      <c r="C1000" t="s">
        <v>4480</v>
      </c>
      <c r="D1000" t="s">
        <v>4481</v>
      </c>
      <c r="E1000" t="s">
        <v>4482</v>
      </c>
      <c r="F1000" t="s">
        <v>4483</v>
      </c>
      <c r="G1000" t="s">
        <v>4484</v>
      </c>
      <c r="H1000" t="s">
        <v>4485</v>
      </c>
      <c r="I1000">
        <v>14</v>
      </c>
      <c r="J1000">
        <v>14</v>
      </c>
      <c r="K1000">
        <v>0</v>
      </c>
      <c r="L1000" t="s">
        <v>4486</v>
      </c>
      <c r="M1000">
        <f>SUM(B1000,C1000)</f>
        <v>0</v>
      </c>
      <c r="N1000" t="str">
        <f t="shared" si="30"/>
        <v>No</v>
      </c>
      <c r="O1000">
        <f>COUNTIF(C:C,"&lt;0")</f>
        <v>0</v>
      </c>
      <c r="P1000" t="e">
        <f>SUMIF(#REF!,"&gt;"&amp;AVERAGE(#REF!))</f>
        <v>#REF!</v>
      </c>
      <c r="Q1000">
        <f t="shared" si="31"/>
        <v>27.565026697177728</v>
      </c>
      <c r="R1000" t="str">
        <f>CONCATENATE("ID-",A1000,"-",E1000)</f>
        <v>ID-17948-London - Glasgow</v>
      </c>
      <c r="S1000">
        <f>INDEX(B:B,MATCH(A1000,A:A,0))</f>
        <v>0</v>
      </c>
      <c r="T1000" t="str">
        <f>IF(OR(B1000&gt;0,C1000&gt;0),"Acceptable","Check")</f>
        <v>Acceptable</v>
      </c>
      <c r="U1000">
        <f>COUNTIF(D:D, "Military - U.S. Army")</f>
        <v>23</v>
      </c>
      <c r="V1000">
        <f>AVERAGEIF(C:C,"Fort Myer, Virginia", I:I)</f>
        <v>2</v>
      </c>
      <c r="W1000">
        <v>2</v>
      </c>
      <c r="X1000" t="str">
        <f>IFERROR(VLOOKUP("FlightNumber", A:D, 4, FALSE), "Flight Not Found")</f>
        <v>Flight Not Found</v>
      </c>
      <c r="Y1000" t="str" cm="1">
        <f t="array" ref="Y1000">IF(AND(B:B &gt; TIME(6, 0, 0), B:B &lt;= TIME(18, 0, 0)), "Day", "Night")</f>
        <v>Night</v>
      </c>
      <c r="Z1000">
        <f>COUNTIFS(D:D, "Military - U.S. Army", C:C, "Fort Myer, Virginia")</f>
        <v>1</v>
      </c>
    </row>
    <row r="1001" spans="1:26" x14ac:dyDescent="0.2">
      <c r="A1001">
        <v>17953</v>
      </c>
      <c r="C1001" t="s">
        <v>4487</v>
      </c>
      <c r="D1001" t="s">
        <v>4237</v>
      </c>
      <c r="E1001" t="s">
        <v>4488</v>
      </c>
      <c r="F1001" t="s">
        <v>1809</v>
      </c>
      <c r="G1001" t="s">
        <v>4489</v>
      </c>
      <c r="H1001" t="s">
        <v>4490</v>
      </c>
      <c r="I1001">
        <v>23</v>
      </c>
      <c r="J1001">
        <v>23</v>
      </c>
      <c r="K1001">
        <v>0</v>
      </c>
      <c r="L1001" t="s">
        <v>4491</v>
      </c>
      <c r="M1001">
        <f>SUM(B1001,C1001)</f>
        <v>0</v>
      </c>
      <c r="N1001" t="str">
        <f t="shared" si="30"/>
        <v>No</v>
      </c>
      <c r="O1001">
        <f>COUNTIF(C:C,"&lt;0")</f>
        <v>0</v>
      </c>
      <c r="P1001" t="e">
        <f>SUMIF(#REF!,"&gt;"&amp;AVERAGE(#REF!))</f>
        <v>#REF!</v>
      </c>
      <c r="Q1001">
        <f t="shared" si="31"/>
        <v>27.565026697177728</v>
      </c>
      <c r="R1001" t="str">
        <f>CONCATENATE("ID-",A1001,"-",E1001)</f>
        <v>ID-17953-Manila, Philippines - Hong Kong</v>
      </c>
      <c r="S1001" t="str">
        <f>INDEX(B:B,MATCH(A1001,A:A,0))</f>
        <v>08:00</v>
      </c>
      <c r="T1001" t="str">
        <f>IF(OR(B1001&gt;0,C1001&gt;0),"Acceptable","Check")</f>
        <v>Acceptable</v>
      </c>
      <c r="U1001">
        <f>COUNTIF(D:D, "Military - U.S. Army")</f>
        <v>23</v>
      </c>
      <c r="V1001">
        <f>AVERAGEIF(C:C,"Fort Myer, Virginia", I:I)</f>
        <v>2</v>
      </c>
      <c r="W1001">
        <v>1</v>
      </c>
      <c r="X1001" t="str">
        <f>IFERROR(VLOOKUP("FlightNumber", A:D, 4, FALSE), "Flight Not Found")</f>
        <v>Flight Not Found</v>
      </c>
      <c r="Y1001" t="str" cm="1">
        <f t="array" ref="Y1001">IF(AND(B:B &gt; TIME(6, 0, 0), B:B &lt;= TIME(18, 0, 0)), "Day", "Night")</f>
        <v>Night</v>
      </c>
      <c r="Z1001">
        <f>COUNTIFS(D:D, "Military - U.S. Army", C:C, "Fort Myer, Virginia")</f>
        <v>1</v>
      </c>
    </row>
    <row r="1002" spans="1:26" x14ac:dyDescent="0.2">
      <c r="A1002">
        <v>18947</v>
      </c>
      <c r="C1002" t="s">
        <v>4492</v>
      </c>
      <c r="D1002" t="s">
        <v>1960</v>
      </c>
      <c r="F1002" t="s">
        <v>1809</v>
      </c>
      <c r="G1002" t="s">
        <v>4493</v>
      </c>
      <c r="H1002" t="s">
        <v>2414</v>
      </c>
      <c r="I1002">
        <v>16</v>
      </c>
      <c r="J1002">
        <v>16</v>
      </c>
      <c r="K1002">
        <v>0</v>
      </c>
      <c r="L1002" t="s">
        <v>2319</v>
      </c>
      <c r="M1002">
        <f>SUM(B1002,C1002)</f>
        <v>0</v>
      </c>
      <c r="N1002" t="str">
        <f t="shared" si="30"/>
        <v>No</v>
      </c>
      <c r="O1002">
        <f>COUNTIF(C:C,"&lt;0")</f>
        <v>0</v>
      </c>
      <c r="P1002" t="e">
        <f>SUMIF(#REF!,"&gt;"&amp;AVERAGE(#REF!))</f>
        <v>#REF!</v>
      </c>
      <c r="Q1002">
        <f t="shared" si="31"/>
        <v>27.565026697177728</v>
      </c>
      <c r="R1002" t="str">
        <f>CONCATENATE("ID-",A1002,"-",E1002)</f>
        <v>ID-18947-</v>
      </c>
      <c r="S1002">
        <f>INDEX(B:B,MATCH(A1002,A:A,0))</f>
        <v>0</v>
      </c>
      <c r="T1002" t="str">
        <f>IF(OR(B1002&gt;0,C1002&gt;0),"Acceptable","Check")</f>
        <v>Acceptable</v>
      </c>
      <c r="U1002">
        <f>COUNTIF(D:D, "Military - U.S. Army")</f>
        <v>23</v>
      </c>
      <c r="V1002">
        <f>AVERAGEIF(C:C,"Fort Myer, Virginia", I:I)</f>
        <v>2</v>
      </c>
      <c r="W1002">
        <v>1</v>
      </c>
      <c r="X1002" t="str">
        <f>IFERROR(VLOOKUP("FlightNumber", A:D, 4, FALSE), "Flight Not Found")</f>
        <v>Flight Not Found</v>
      </c>
      <c r="Y1002" t="str" cm="1">
        <f t="array" ref="Y1002">IF(AND(B:B &gt; TIME(6, 0, 0), B:B &lt;= TIME(18, 0, 0)), "Day", "Night")</f>
        <v>Night</v>
      </c>
      <c r="Z1002">
        <f>COUNTIFS(D:D, "Military - U.S. Army", C:C, "Fort Myer, Virginia")</f>
        <v>1</v>
      </c>
    </row>
    <row r="1003" spans="1:26" x14ac:dyDescent="0.2">
      <c r="A1003">
        <v>17967</v>
      </c>
      <c r="B1003" t="s">
        <v>4439</v>
      </c>
      <c r="C1003" t="s">
        <v>4494</v>
      </c>
      <c r="D1003" t="s">
        <v>4495</v>
      </c>
      <c r="E1003" t="s">
        <v>4496</v>
      </c>
      <c r="F1003" t="s">
        <v>2313</v>
      </c>
      <c r="G1003" t="s">
        <v>4497</v>
      </c>
      <c r="H1003" t="s">
        <v>4498</v>
      </c>
      <c r="I1003">
        <v>16</v>
      </c>
      <c r="J1003">
        <v>16</v>
      </c>
      <c r="K1003">
        <v>0</v>
      </c>
      <c r="L1003" t="s">
        <v>4499</v>
      </c>
      <c r="M1003">
        <f>SUM(B1003,C1003)</f>
        <v>0</v>
      </c>
      <c r="N1003" t="str">
        <f t="shared" si="30"/>
        <v>No</v>
      </c>
      <c r="O1003">
        <f>COUNTIF(C:C,"&lt;0")</f>
        <v>0</v>
      </c>
      <c r="P1003" t="e">
        <f>SUMIF(#REF!,"&gt;"&amp;AVERAGE(#REF!))</f>
        <v>#REF!</v>
      </c>
      <c r="Q1003">
        <f t="shared" si="31"/>
        <v>27.565026697177728</v>
      </c>
      <c r="R1003" t="str">
        <f>CONCATENATE("ID-",A1003,"-",E1003)</f>
        <v>ID-17967-Coolangatta - Brisbane</v>
      </c>
      <c r="S1003" t="str">
        <f>INDEX(B:B,MATCH(A1003,A:A,0))</f>
        <v>09:50</v>
      </c>
      <c r="T1003" t="str">
        <f>IF(OR(B1003&gt;0,C1003&gt;0),"Acceptable","Check")</f>
        <v>Acceptable</v>
      </c>
      <c r="U1003">
        <f>COUNTIF(D:D, "Military - U.S. Army")</f>
        <v>23</v>
      </c>
      <c r="V1003">
        <f>AVERAGEIF(C:C,"Fort Myer, Virginia", I:I)</f>
        <v>2</v>
      </c>
      <c r="W1003">
        <v>1</v>
      </c>
      <c r="X1003" t="str">
        <f>IFERROR(VLOOKUP("FlightNumber", A:D, 4, FALSE), "Flight Not Found")</f>
        <v>Flight Not Found</v>
      </c>
      <c r="Y1003" t="str" cm="1">
        <f t="array" ref="Y1003">IF(AND(B:B &gt; TIME(6, 0, 0), B:B &lt;= TIME(18, 0, 0)), "Day", "Night")</f>
        <v>Night</v>
      </c>
      <c r="Z1003">
        <f>COUNTIFS(D:D, "Military - U.S. Army", C:C, "Fort Myer, Virginia")</f>
        <v>1</v>
      </c>
    </row>
    <row r="1004" spans="1:26" x14ac:dyDescent="0.2">
      <c r="A1004">
        <v>17972</v>
      </c>
      <c r="C1004" t="s">
        <v>2253</v>
      </c>
      <c r="D1004" t="s">
        <v>4500</v>
      </c>
      <c r="F1004" t="s">
        <v>3408</v>
      </c>
      <c r="G1004" t="s">
        <v>4501</v>
      </c>
      <c r="H1004" t="s">
        <v>4502</v>
      </c>
      <c r="I1004">
        <v>3</v>
      </c>
      <c r="J1004">
        <v>3</v>
      </c>
      <c r="K1004">
        <v>0</v>
      </c>
      <c r="L1004" t="s">
        <v>4503</v>
      </c>
      <c r="M1004">
        <f>SUM(B1004,C1004)</f>
        <v>0</v>
      </c>
      <c r="N1004" t="str">
        <f t="shared" si="30"/>
        <v>No</v>
      </c>
      <c r="O1004">
        <f>COUNTIF(C:C,"&lt;0")</f>
        <v>0</v>
      </c>
      <c r="P1004" t="e">
        <f>SUMIF(#REF!,"&gt;"&amp;AVERAGE(#REF!))</f>
        <v>#REF!</v>
      </c>
      <c r="Q1004">
        <f t="shared" si="31"/>
        <v>27.565026697177728</v>
      </c>
      <c r="R1004" t="str">
        <f>CONCATENATE("ID-",A1004,"-",E1004)</f>
        <v>ID-17972-</v>
      </c>
      <c r="S1004">
        <f>INDEX(B:B,MATCH(A1004,A:A,0))</f>
        <v>0</v>
      </c>
      <c r="T1004" t="str">
        <f>IF(OR(B1004&gt;0,C1004&gt;0),"Acceptable","Check")</f>
        <v>Acceptable</v>
      </c>
      <c r="U1004">
        <f>COUNTIF(D:D, "Military - U.S. Army")</f>
        <v>23</v>
      </c>
      <c r="V1004">
        <f>AVERAGEIF(C:C,"Fort Myer, Virginia", I:I)</f>
        <v>2</v>
      </c>
      <c r="W1004">
        <v>1</v>
      </c>
      <c r="X1004" t="str">
        <f>IFERROR(VLOOKUP("FlightNumber", A:D, 4, FALSE), "Flight Not Found")</f>
        <v>Flight Not Found</v>
      </c>
      <c r="Y1004" t="str" cm="1">
        <f t="array" ref="Y1004">IF(AND(B:B &gt; TIME(6, 0, 0), B:B &lt;= TIME(18, 0, 0)), "Day", "Night")</f>
        <v>Night</v>
      </c>
      <c r="Z1004">
        <f>COUNTIFS(D:D, "Military - U.S. Army", C:C, "Fort Myer, Virginia")</f>
        <v>1</v>
      </c>
    </row>
    <row r="1005" spans="1:26" x14ac:dyDescent="0.2">
      <c r="A1005">
        <v>17975</v>
      </c>
      <c r="B1005" t="s">
        <v>4504</v>
      </c>
      <c r="C1005" t="s">
        <v>4505</v>
      </c>
      <c r="D1005" t="s">
        <v>4271</v>
      </c>
      <c r="E1005" t="s">
        <v>4506</v>
      </c>
      <c r="F1005" t="s">
        <v>2313</v>
      </c>
      <c r="G1005" t="s">
        <v>4507</v>
      </c>
      <c r="H1005" t="s">
        <v>4508</v>
      </c>
      <c r="I1005">
        <v>15</v>
      </c>
      <c r="J1005">
        <v>15</v>
      </c>
      <c r="K1005">
        <v>0</v>
      </c>
      <c r="L1005" t="s">
        <v>4509</v>
      </c>
      <c r="M1005">
        <f>SUM(B1005,C1005)</f>
        <v>0</v>
      </c>
      <c r="N1005" t="str">
        <f t="shared" si="30"/>
        <v>No</v>
      </c>
      <c r="O1005">
        <f>COUNTIF(C:C,"&lt;0")</f>
        <v>0</v>
      </c>
      <c r="P1005" t="e">
        <f>SUMIF(#REF!,"&gt;"&amp;AVERAGE(#REF!))</f>
        <v>#REF!</v>
      </c>
      <c r="Q1005">
        <f t="shared" si="31"/>
        <v>27.565026697177728</v>
      </c>
      <c r="R1005" t="str">
        <f>CONCATENATE("ID-",A1005,"-",E1005)</f>
        <v>ID-17975-Auckland - Wellington</v>
      </c>
      <c r="S1005" t="str">
        <f>INDEX(B:B,MATCH(A1005,A:A,0))</f>
        <v>09:40</v>
      </c>
      <c r="T1005" t="str">
        <f>IF(OR(B1005&gt;0,C1005&gt;0),"Acceptable","Check")</f>
        <v>Acceptable</v>
      </c>
      <c r="U1005">
        <f>COUNTIF(D:D, "Military - U.S. Army")</f>
        <v>23</v>
      </c>
      <c r="V1005">
        <f>AVERAGEIF(C:C,"Fort Myer, Virginia", I:I)</f>
        <v>2</v>
      </c>
      <c r="W1005">
        <v>1</v>
      </c>
      <c r="X1005" t="str">
        <f>IFERROR(VLOOKUP("FlightNumber", A:D, 4, FALSE), "Flight Not Found")</f>
        <v>Flight Not Found</v>
      </c>
      <c r="Y1005" t="str" cm="1">
        <f t="array" ref="Y1005">IF(AND(B:B &gt; TIME(6, 0, 0), B:B &lt;= TIME(18, 0, 0)), "Day", "Night")</f>
        <v>Night</v>
      </c>
      <c r="Z1005">
        <f>COUNTIFS(D:D, "Military - U.S. Army", C:C, "Fort Myer, Virginia")</f>
        <v>1</v>
      </c>
    </row>
    <row r="1006" spans="1:26" x14ac:dyDescent="0.2">
      <c r="A1006">
        <v>18022</v>
      </c>
      <c r="B1006" t="s">
        <v>4510</v>
      </c>
      <c r="C1006" t="s">
        <v>4511</v>
      </c>
      <c r="D1006" t="s">
        <v>1569</v>
      </c>
      <c r="E1006" t="s">
        <v>4512</v>
      </c>
      <c r="F1006" t="s">
        <v>4513</v>
      </c>
      <c r="G1006" t="s">
        <v>4514</v>
      </c>
      <c r="H1006" t="s">
        <v>2362</v>
      </c>
      <c r="I1006">
        <v>31</v>
      </c>
      <c r="J1006">
        <v>31</v>
      </c>
      <c r="K1006">
        <v>0</v>
      </c>
      <c r="L1006" t="s">
        <v>4515</v>
      </c>
      <c r="M1006">
        <f>SUM(B1006,C1006)</f>
        <v>0</v>
      </c>
      <c r="N1006" t="str">
        <f t="shared" si="30"/>
        <v>No</v>
      </c>
      <c r="O1006">
        <f>COUNTIF(C:C,"&lt;0")</f>
        <v>0</v>
      </c>
      <c r="P1006" t="e">
        <f>SUMIF(#REF!,"&gt;"&amp;AVERAGE(#REF!))</f>
        <v>#REF!</v>
      </c>
      <c r="Q1006">
        <f t="shared" si="31"/>
        <v>27.565026697177728</v>
      </c>
      <c r="R1006" t="str">
        <f>CONCATENATE("ID-",A1006,"-",E1006)</f>
        <v>ID-18022-Barcelona - Torino</v>
      </c>
      <c r="S1006" t="str">
        <f>INDEX(B:B,MATCH(A1006,A:A,0))</f>
        <v>17:04</v>
      </c>
      <c r="T1006" t="str">
        <f>IF(OR(B1006&gt;0,C1006&gt;0),"Acceptable","Check")</f>
        <v>Acceptable</v>
      </c>
      <c r="U1006">
        <f>COUNTIF(D:D, "Military - U.S. Army")</f>
        <v>23</v>
      </c>
      <c r="V1006">
        <f>AVERAGEIF(C:C,"Fort Myer, Virginia", I:I)</f>
        <v>2</v>
      </c>
      <c r="W1006">
        <v>2</v>
      </c>
      <c r="X1006" t="str">
        <f>IFERROR(VLOOKUP("FlightNumber", A:D, 4, FALSE), "Flight Not Found")</f>
        <v>Flight Not Found</v>
      </c>
      <c r="Y1006" t="str" cm="1">
        <f t="array" ref="Y1006">IF(AND(B:B &gt; TIME(6, 0, 0), B:B &lt;= TIME(18, 0, 0)), "Day", "Night")</f>
        <v>Night</v>
      </c>
      <c r="Z1006">
        <f>COUNTIFS(D:D, "Military - U.S. Army", C:C, "Fort Myer, Virginia")</f>
        <v>1</v>
      </c>
    </row>
    <row r="1007" spans="1:26" x14ac:dyDescent="0.2">
      <c r="A1007">
        <v>18025</v>
      </c>
      <c r="B1007" t="s">
        <v>2618</v>
      </c>
      <c r="C1007" t="s">
        <v>4516</v>
      </c>
      <c r="D1007" t="s">
        <v>3661</v>
      </c>
      <c r="E1007" t="s">
        <v>4517</v>
      </c>
      <c r="F1007" t="s">
        <v>1809</v>
      </c>
      <c r="G1007" t="s">
        <v>4518</v>
      </c>
      <c r="H1007" t="s">
        <v>4519</v>
      </c>
      <c r="I1007">
        <v>13</v>
      </c>
      <c r="J1007">
        <v>13</v>
      </c>
      <c r="K1007">
        <v>0</v>
      </c>
      <c r="L1007" t="s">
        <v>4520</v>
      </c>
      <c r="M1007">
        <f>SUM(B1007,C1007)</f>
        <v>0</v>
      </c>
      <c r="N1007" t="str">
        <f t="shared" si="30"/>
        <v>No</v>
      </c>
      <c r="O1007">
        <f>COUNTIF(C:C,"&lt;0")</f>
        <v>0</v>
      </c>
      <c r="P1007" t="e">
        <f>SUMIF(#REF!,"&gt;"&amp;AVERAGE(#REF!))</f>
        <v>#REF!</v>
      </c>
      <c r="Q1007">
        <f t="shared" si="31"/>
        <v>27.565026697177728</v>
      </c>
      <c r="R1007" t="str">
        <f>CONCATENATE("ID-",A1007,"-",E1007)</f>
        <v>ID-18025-Daet - Manila</v>
      </c>
      <c r="S1007" t="str">
        <f>INDEX(B:B,MATCH(A1007,A:A,0))</f>
        <v>16:00</v>
      </c>
      <c r="T1007" t="str">
        <f>IF(OR(B1007&gt;0,C1007&gt;0),"Acceptable","Check")</f>
        <v>Acceptable</v>
      </c>
      <c r="U1007">
        <f>COUNTIF(D:D, "Military - U.S. Army")</f>
        <v>23</v>
      </c>
      <c r="V1007">
        <f>AVERAGEIF(C:C,"Fort Myer, Virginia", I:I)</f>
        <v>2</v>
      </c>
      <c r="W1007">
        <v>1</v>
      </c>
      <c r="X1007" t="str">
        <f>IFERROR(VLOOKUP("FlightNumber", A:D, 4, FALSE), "Flight Not Found")</f>
        <v>Flight Not Found</v>
      </c>
      <c r="Y1007" t="str" cm="1">
        <f t="array" ref="Y1007">IF(AND(B:B &gt; TIME(6, 0, 0), B:B &lt;= TIME(18, 0, 0)), "Day", "Night")</f>
        <v>Night</v>
      </c>
      <c r="Z1007">
        <f>COUNTIFS(D:D, "Military - U.S. Army", C:C, "Fort Myer, Virginia")</f>
        <v>1</v>
      </c>
    </row>
    <row r="1008" spans="1:26" x14ac:dyDescent="0.2">
      <c r="A1008">
        <v>18055</v>
      </c>
      <c r="C1008" t="s">
        <v>4521</v>
      </c>
      <c r="D1008" t="s">
        <v>4522</v>
      </c>
      <c r="E1008" t="s">
        <v>4523</v>
      </c>
      <c r="F1008" t="s">
        <v>1809</v>
      </c>
      <c r="G1008" t="s">
        <v>4524</v>
      </c>
      <c r="H1008" t="s">
        <v>4525</v>
      </c>
      <c r="I1008">
        <v>22</v>
      </c>
      <c r="J1008">
        <v>22</v>
      </c>
      <c r="K1008">
        <v>0</v>
      </c>
      <c r="L1008" t="s">
        <v>4526</v>
      </c>
      <c r="M1008">
        <f>SUM(B1008,C1008)</f>
        <v>0</v>
      </c>
      <c r="N1008" t="str">
        <f t="shared" si="30"/>
        <v>No</v>
      </c>
      <c r="O1008">
        <f>COUNTIF(C:C,"&lt;0")</f>
        <v>0</v>
      </c>
      <c r="P1008" t="e">
        <f>SUMIF(#REF!,"&gt;"&amp;AVERAGE(#REF!))</f>
        <v>#REF!</v>
      </c>
      <c r="Q1008">
        <f t="shared" si="31"/>
        <v>27.565026697177728</v>
      </c>
      <c r="R1008" t="str">
        <f>CONCATENATE("ID-",A1008,"-",E1008)</f>
        <v>ID-18055-Kavallo - Athens</v>
      </c>
      <c r="S1008">
        <f>INDEX(B:B,MATCH(A1008,A:A,0))</f>
        <v>0</v>
      </c>
      <c r="T1008" t="str">
        <f>IF(OR(B1008&gt;0,C1008&gt;0),"Acceptable","Check")</f>
        <v>Acceptable</v>
      </c>
      <c r="U1008">
        <f>COUNTIF(D:D, "Military - U.S. Army")</f>
        <v>23</v>
      </c>
      <c r="V1008">
        <f>AVERAGEIF(C:C,"Fort Myer, Virginia", I:I)</f>
        <v>2</v>
      </c>
      <c r="W1008">
        <v>1</v>
      </c>
      <c r="X1008" t="str">
        <f>IFERROR(VLOOKUP("FlightNumber", A:D, 4, FALSE), "Flight Not Found")</f>
        <v>Flight Not Found</v>
      </c>
      <c r="Y1008" t="str" cm="1">
        <f t="array" ref="Y1008">IF(AND(B:B &gt; TIME(6, 0, 0), B:B &lt;= TIME(18, 0, 0)), "Day", "Night")</f>
        <v>Night</v>
      </c>
      <c r="Z1008">
        <f>COUNTIFS(D:D, "Military - U.S. Army", C:C, "Fort Myer, Virginia")</f>
        <v>1</v>
      </c>
    </row>
    <row r="1009" spans="1:26" x14ac:dyDescent="0.2">
      <c r="A1009">
        <v>18056</v>
      </c>
      <c r="B1009" t="s">
        <v>2219</v>
      </c>
      <c r="C1009" t="s">
        <v>4527</v>
      </c>
      <c r="D1009" t="s">
        <v>4101</v>
      </c>
      <c r="E1009" t="s">
        <v>4528</v>
      </c>
      <c r="F1009" t="s">
        <v>3099</v>
      </c>
      <c r="G1009" t="s">
        <v>4529</v>
      </c>
      <c r="I1009">
        <v>27</v>
      </c>
      <c r="J1009">
        <v>27</v>
      </c>
      <c r="K1009">
        <v>0</v>
      </c>
      <c r="L1009" t="s">
        <v>4530</v>
      </c>
      <c r="M1009">
        <f>SUM(B1009,C1009)</f>
        <v>0</v>
      </c>
      <c r="N1009" t="str">
        <f t="shared" si="30"/>
        <v>No</v>
      </c>
      <c r="O1009">
        <f>COUNTIF(C:C,"&lt;0")</f>
        <v>0</v>
      </c>
      <c r="P1009" t="e">
        <f>SUMIF(#REF!,"&gt;"&amp;AVERAGE(#REF!))</f>
        <v>#REF!</v>
      </c>
      <c r="Q1009">
        <f t="shared" si="31"/>
        <v>27.565026697177728</v>
      </c>
      <c r="R1009" t="str">
        <f>CONCATENATE("ID-",A1009,"-",E1009)</f>
        <v>ID-18056-Florianpolis - Porto Alegre</v>
      </c>
      <c r="S1009" t="str">
        <f>INDEX(B:B,MATCH(A1009,A:A,0))</f>
        <v>14:00</v>
      </c>
      <c r="T1009" t="str">
        <f>IF(OR(B1009&gt;0,C1009&gt;0),"Acceptable","Check")</f>
        <v>Acceptable</v>
      </c>
      <c r="U1009">
        <f>COUNTIF(D:D, "Military - U.S. Army")</f>
        <v>23</v>
      </c>
      <c r="V1009">
        <f>AVERAGEIF(C:C,"Fort Myer, Virginia", I:I)</f>
        <v>2</v>
      </c>
      <c r="W1009">
        <v>1</v>
      </c>
      <c r="X1009" t="str">
        <f>IFERROR(VLOOKUP("FlightNumber", A:D, 4, FALSE), "Flight Not Found")</f>
        <v>Flight Not Found</v>
      </c>
      <c r="Y1009" t="str" cm="1">
        <f t="array" ref="Y1009">IF(AND(B:B &gt; TIME(6, 0, 0), B:B &lt;= TIME(18, 0, 0)), "Day", "Night")</f>
        <v>Night</v>
      </c>
      <c r="Z1009">
        <f>COUNTIFS(D:D, "Military - U.S. Army", C:C, "Fort Myer, Virginia")</f>
        <v>1</v>
      </c>
    </row>
    <row r="1010" spans="1:26" x14ac:dyDescent="0.2">
      <c r="A1010">
        <v>18056</v>
      </c>
      <c r="B1010" t="s">
        <v>4531</v>
      </c>
      <c r="C1010" t="s">
        <v>2350</v>
      </c>
      <c r="D1010" t="s">
        <v>4532</v>
      </c>
      <c r="E1010" t="s">
        <v>4391</v>
      </c>
      <c r="F1010" t="s">
        <v>4533</v>
      </c>
      <c r="G1010" t="s">
        <v>4534</v>
      </c>
      <c r="H1010" t="s">
        <v>4535</v>
      </c>
      <c r="I1010">
        <v>81</v>
      </c>
      <c r="J1010">
        <v>53</v>
      </c>
      <c r="K1010">
        <v>0</v>
      </c>
      <c r="L1010" t="s">
        <v>4536</v>
      </c>
      <c r="M1010">
        <f>SUM(B1010,C1010)</f>
        <v>0</v>
      </c>
      <c r="N1010" t="str">
        <f t="shared" si="30"/>
        <v>No</v>
      </c>
      <c r="O1010">
        <f>COUNTIF(C:C,"&lt;0")</f>
        <v>0</v>
      </c>
      <c r="P1010" t="e">
        <f>SUMIF(#REF!,"&gt;"&amp;AVERAGE(#REF!))</f>
        <v>#REF!</v>
      </c>
      <c r="Q1010">
        <f t="shared" si="31"/>
        <v>27.565026697177728</v>
      </c>
      <c r="R1010" t="str">
        <f>CONCATENATE("ID-",A1010,"-",E1010)</f>
        <v>ID-18056-San Juan - Miami</v>
      </c>
      <c r="S1010" t="str">
        <f>INDEX(B:B,MATCH(A1010,A:A,0))</f>
        <v>14:00</v>
      </c>
      <c r="T1010" t="str">
        <f>IF(OR(B1010&gt;0,C1010&gt;0),"Acceptable","Check")</f>
        <v>Acceptable</v>
      </c>
      <c r="U1010">
        <f>COUNTIF(D:D, "Military - U.S. Army")</f>
        <v>23</v>
      </c>
      <c r="V1010">
        <f>AVERAGEIF(C:C,"Fort Myer, Virginia", I:I)</f>
        <v>2</v>
      </c>
      <c r="W1010">
        <v>1</v>
      </c>
      <c r="X1010" t="str">
        <f>IFERROR(VLOOKUP("FlightNumber", A:D, 4, FALSE), "Flight Not Found")</f>
        <v>Flight Not Found</v>
      </c>
      <c r="Y1010" t="str" cm="1">
        <f t="array" ref="Y1010">IF(AND(B:B &gt; TIME(6, 0, 0), B:B &lt;= TIME(18, 0, 0)), "Day", "Night")</f>
        <v>Night</v>
      </c>
      <c r="Z1010">
        <f>COUNTIFS(D:D, "Military - U.S. Army", C:C, "Fort Myer, Virginia")</f>
        <v>1</v>
      </c>
    </row>
    <row r="1011" spans="1:26" x14ac:dyDescent="0.2">
      <c r="A1011">
        <v>18072</v>
      </c>
      <c r="C1011" t="s">
        <v>4537</v>
      </c>
      <c r="D1011" t="s">
        <v>283</v>
      </c>
      <c r="E1011" t="s">
        <v>4538</v>
      </c>
      <c r="F1011" t="s">
        <v>4539</v>
      </c>
      <c r="G1011" t="s">
        <v>4540</v>
      </c>
      <c r="H1011" t="s">
        <v>4541</v>
      </c>
      <c r="I1011">
        <v>33</v>
      </c>
      <c r="J1011">
        <v>33</v>
      </c>
      <c r="K1011">
        <v>0</v>
      </c>
      <c r="L1011" t="s">
        <v>4542</v>
      </c>
      <c r="M1011">
        <f>SUM(B1011,C1011)</f>
        <v>0</v>
      </c>
      <c r="N1011" t="str">
        <f t="shared" si="30"/>
        <v>No</v>
      </c>
      <c r="O1011">
        <f>COUNTIF(C:C,"&lt;0")</f>
        <v>0</v>
      </c>
      <c r="P1011" t="e">
        <f>SUMIF(#REF!,"&gt;"&amp;AVERAGE(#REF!))</f>
        <v>#REF!</v>
      </c>
      <c r="Q1011">
        <f t="shared" si="31"/>
        <v>27.565026697177728</v>
      </c>
      <c r="R1011" t="str">
        <f>CONCATENATE("ID-",A1011,"-",E1011)</f>
        <v>ID-18072-Batavia - Amsterdam</v>
      </c>
      <c r="S1011">
        <f>INDEX(B:B,MATCH(A1011,A:A,0))</f>
        <v>0</v>
      </c>
      <c r="T1011" t="str">
        <f>IF(OR(B1011&gt;0,C1011&gt;0),"Acceptable","Check")</f>
        <v>Acceptable</v>
      </c>
      <c r="U1011">
        <f>COUNTIF(D:D, "Military - U.S. Army")</f>
        <v>23</v>
      </c>
      <c r="V1011">
        <f>AVERAGEIF(C:C,"Fort Myer, Virginia", I:I)</f>
        <v>2</v>
      </c>
      <c r="W1011">
        <v>1</v>
      </c>
      <c r="X1011" t="str">
        <f>IFERROR(VLOOKUP("FlightNumber", A:D, 4, FALSE), "Flight Not Found")</f>
        <v>Flight Not Found</v>
      </c>
      <c r="Y1011" t="str" cm="1">
        <f t="array" ref="Y1011">IF(AND(B:B &gt; TIME(6, 0, 0), B:B &lt;= TIME(18, 0, 0)), "Day", "Night")</f>
        <v>Night</v>
      </c>
      <c r="Z1011">
        <f>COUNTIFS(D:D, "Military - U.S. Army", C:C, "Fort Myer, Virginia")</f>
        <v>1</v>
      </c>
    </row>
    <row r="1012" spans="1:26" x14ac:dyDescent="0.2">
      <c r="A1012">
        <v>18081</v>
      </c>
      <c r="C1012" t="s">
        <v>4543</v>
      </c>
      <c r="D1012" t="s">
        <v>4544</v>
      </c>
      <c r="E1012" t="s">
        <v>4545</v>
      </c>
      <c r="F1012" t="s">
        <v>4546</v>
      </c>
      <c r="G1012" t="s">
        <v>4547</v>
      </c>
      <c r="H1012" t="s">
        <v>4548</v>
      </c>
      <c r="I1012">
        <v>18</v>
      </c>
      <c r="J1012">
        <v>18</v>
      </c>
      <c r="K1012">
        <v>0</v>
      </c>
      <c r="L1012" t="s">
        <v>4549</v>
      </c>
      <c r="M1012">
        <f>SUM(B1012,C1012)</f>
        <v>0</v>
      </c>
      <c r="N1012" t="str">
        <f t="shared" si="30"/>
        <v>No</v>
      </c>
      <c r="O1012">
        <f>COUNTIF(C:C,"&lt;0")</f>
        <v>0</v>
      </c>
      <c r="P1012" t="e">
        <f>SUMIF(#REF!,"&gt;"&amp;AVERAGE(#REF!))</f>
        <v>#REF!</v>
      </c>
      <c r="Q1012">
        <f t="shared" si="31"/>
        <v>27.565026697177728</v>
      </c>
      <c r="R1012" t="str">
        <f>CONCATENATE("ID-",A1012,"-",E1012)</f>
        <v>ID-18081-Guildford - Darwin</v>
      </c>
      <c r="S1012">
        <f>INDEX(B:B,MATCH(A1012,A:A,0))</f>
        <v>0</v>
      </c>
      <c r="T1012" t="str">
        <f>IF(OR(B1012&gt;0,C1012&gt;0),"Acceptable","Check")</f>
        <v>Acceptable</v>
      </c>
      <c r="U1012">
        <f>COUNTIF(D:D, "Military - U.S. Army")</f>
        <v>23</v>
      </c>
      <c r="V1012">
        <f>AVERAGEIF(C:C,"Fort Myer, Virginia", I:I)</f>
        <v>2</v>
      </c>
      <c r="W1012">
        <v>3</v>
      </c>
      <c r="X1012" t="str">
        <f>IFERROR(VLOOKUP("FlightNumber", A:D, 4, FALSE), "Flight Not Found")</f>
        <v>Flight Not Found</v>
      </c>
      <c r="Y1012" t="str" cm="1">
        <f t="array" ref="Y1012">IF(AND(B:B &gt; TIME(6, 0, 0), B:B &lt;= TIME(18, 0, 0)), "Day", "Night")</f>
        <v>Night</v>
      </c>
      <c r="Z1012">
        <f>COUNTIFS(D:D, "Military - U.S. Army", C:C, "Fort Myer, Virginia")</f>
        <v>1</v>
      </c>
    </row>
    <row r="1013" spans="1:26" x14ac:dyDescent="0.2">
      <c r="A1013">
        <v>18091</v>
      </c>
      <c r="B1013" t="s">
        <v>4550</v>
      </c>
      <c r="C1013" t="s">
        <v>4551</v>
      </c>
      <c r="D1013" t="s">
        <v>283</v>
      </c>
      <c r="E1013" t="s">
        <v>4552</v>
      </c>
      <c r="F1013" t="s">
        <v>4553</v>
      </c>
      <c r="G1013" t="s">
        <v>4554</v>
      </c>
      <c r="H1013" t="s">
        <v>4555</v>
      </c>
      <c r="I1013">
        <v>45</v>
      </c>
      <c r="J1013">
        <v>45</v>
      </c>
      <c r="K1013">
        <v>0</v>
      </c>
      <c r="L1013" t="s">
        <v>4556</v>
      </c>
      <c r="M1013">
        <f>SUM(B1013,C1013)</f>
        <v>0</v>
      </c>
      <c r="N1013" t="str">
        <f t="shared" si="30"/>
        <v>No</v>
      </c>
      <c r="O1013">
        <f>COUNTIF(C:C,"&lt;0")</f>
        <v>0</v>
      </c>
      <c r="P1013" t="e">
        <f>SUMIF(#REF!,"&gt;"&amp;AVERAGE(#REF!))</f>
        <v>#REF!</v>
      </c>
      <c r="Q1013">
        <f t="shared" si="31"/>
        <v>27.565026697177728</v>
      </c>
      <c r="R1013" t="str">
        <f>CONCATENATE("ID-",A1013,"-",E1013)</f>
        <v>ID-18091-Delhi - Bombay</v>
      </c>
      <c r="S1013" t="str">
        <f>INDEX(B:B,MATCH(A1013,A:A,0))</f>
        <v>03:50</v>
      </c>
      <c r="T1013" t="str">
        <f>IF(OR(B1013&gt;0,C1013&gt;0),"Acceptable","Check")</f>
        <v>Acceptable</v>
      </c>
      <c r="U1013">
        <f>COUNTIF(D:D, "Military - U.S. Army")</f>
        <v>23</v>
      </c>
      <c r="V1013">
        <f>AVERAGEIF(C:C,"Fort Myer, Virginia", I:I)</f>
        <v>2</v>
      </c>
      <c r="W1013">
        <v>1</v>
      </c>
      <c r="X1013" t="str">
        <f>IFERROR(VLOOKUP("FlightNumber", A:D, 4, FALSE), "Flight Not Found")</f>
        <v>Flight Not Found</v>
      </c>
      <c r="Y1013" t="str" cm="1">
        <f t="array" ref="Y1013">IF(AND(B:B &gt; TIME(6, 0, 0), B:B &lt;= TIME(18, 0, 0)), "Day", "Night")</f>
        <v>Night</v>
      </c>
      <c r="Z1013">
        <f>COUNTIFS(D:D, "Military - U.S. Army", C:C, "Fort Myer, Virginia")</f>
        <v>1</v>
      </c>
    </row>
    <row r="1014" spans="1:26" x14ac:dyDescent="0.2">
      <c r="A1014">
        <v>18091</v>
      </c>
      <c r="B1014" t="s">
        <v>4557</v>
      </c>
      <c r="C1014" t="s">
        <v>4558</v>
      </c>
      <c r="D1014" t="s">
        <v>4559</v>
      </c>
      <c r="E1014" t="s">
        <v>4560</v>
      </c>
      <c r="F1014" t="s">
        <v>4561</v>
      </c>
      <c r="G1014" t="s">
        <v>4562</v>
      </c>
      <c r="H1014" t="s">
        <v>4563</v>
      </c>
      <c r="I1014">
        <v>48</v>
      </c>
      <c r="J1014">
        <v>35</v>
      </c>
      <c r="K1014">
        <v>0</v>
      </c>
      <c r="L1014" t="s">
        <v>4564</v>
      </c>
      <c r="M1014">
        <f>SUM(B1014,C1014)</f>
        <v>0</v>
      </c>
      <c r="N1014" t="str">
        <f t="shared" si="30"/>
        <v>No</v>
      </c>
      <c r="O1014">
        <f>COUNTIF(C:C,"&lt;0")</f>
        <v>0</v>
      </c>
      <c r="P1014" t="e">
        <f>SUMIF(#REF!,"&gt;"&amp;AVERAGE(#REF!))</f>
        <v>#REF!</v>
      </c>
      <c r="Q1014">
        <f t="shared" si="31"/>
        <v>27.565026697177728</v>
      </c>
      <c r="R1014" t="str">
        <f>CONCATENATE("ID-",A1014,"-",E1014)</f>
        <v>ID-18091-Albuquerque - Burbank</v>
      </c>
      <c r="S1014" t="str">
        <f>INDEX(B:B,MATCH(A1014,A:A,0))</f>
        <v>03:50</v>
      </c>
      <c r="T1014" t="str">
        <f>IF(OR(B1014&gt;0,C1014&gt;0),"Acceptable","Check")</f>
        <v>Acceptable</v>
      </c>
      <c r="U1014">
        <f>COUNTIF(D:D, "Military - U.S. Army")</f>
        <v>23</v>
      </c>
      <c r="V1014">
        <f>AVERAGEIF(C:C,"Fort Myer, Virginia", I:I)</f>
        <v>2</v>
      </c>
      <c r="W1014">
        <v>2</v>
      </c>
      <c r="X1014" t="str">
        <f>IFERROR(VLOOKUP("FlightNumber", A:D, 4, FALSE), "Flight Not Found")</f>
        <v>Flight Not Found</v>
      </c>
      <c r="Y1014" t="str" cm="1">
        <f t="array" ref="Y1014">IF(AND(B:B &gt; TIME(6, 0, 0), B:B &lt;= TIME(18, 0, 0)), "Day", "Night")</f>
        <v>Night</v>
      </c>
      <c r="Z1014">
        <f>COUNTIFS(D:D, "Military - U.S. Army", C:C, "Fort Myer, Virginia")</f>
        <v>1</v>
      </c>
    </row>
    <row r="1015" spans="1:26" x14ac:dyDescent="0.2">
      <c r="A1015">
        <v>18098</v>
      </c>
      <c r="B1015" t="s">
        <v>4565</v>
      </c>
      <c r="C1015" t="s">
        <v>2538</v>
      </c>
      <c r="D1015" t="s">
        <v>4566</v>
      </c>
      <c r="E1015" t="s">
        <v>1949</v>
      </c>
      <c r="F1015" t="s">
        <v>4567</v>
      </c>
      <c r="G1015" t="s">
        <v>4568</v>
      </c>
      <c r="H1015" t="s">
        <v>4569</v>
      </c>
      <c r="I1015">
        <v>32</v>
      </c>
      <c r="J1015">
        <v>2</v>
      </c>
      <c r="K1015">
        <v>4</v>
      </c>
      <c r="L1015" t="s">
        <v>4570</v>
      </c>
      <c r="M1015">
        <f>SUM(B1015,C1015)</f>
        <v>0</v>
      </c>
      <c r="N1015" t="str">
        <f t="shared" si="30"/>
        <v>No</v>
      </c>
      <c r="O1015">
        <f>COUNTIF(C:C,"&lt;0")</f>
        <v>0</v>
      </c>
      <c r="P1015" t="e">
        <f>SUMIF(#REF!,"&gt;"&amp;AVERAGE(#REF!))</f>
        <v>#REF!</v>
      </c>
      <c r="Q1015">
        <f t="shared" si="31"/>
        <v>27.565026697177728</v>
      </c>
      <c r="R1015" t="str">
        <f>CONCATENATE("ID-",A1015,"-",E1015)</f>
        <v>ID-18098-Seattle - Chicago</v>
      </c>
      <c r="S1015" t="str">
        <f>INDEX(B:B,MATCH(A1015,A:A,0))</f>
        <v>21:01</v>
      </c>
      <c r="T1015" t="str">
        <f>IF(OR(B1015&gt;0,C1015&gt;0),"Acceptable","Check")</f>
        <v>Acceptable</v>
      </c>
      <c r="U1015">
        <f>COUNTIF(D:D, "Military - U.S. Army")</f>
        <v>23</v>
      </c>
      <c r="V1015">
        <f>AVERAGEIF(C:C,"Fort Myer, Virginia", I:I)</f>
        <v>2</v>
      </c>
      <c r="W1015">
        <v>1</v>
      </c>
      <c r="X1015" t="str">
        <f>IFERROR(VLOOKUP("FlightNumber", A:D, 4, FALSE), "Flight Not Found")</f>
        <v>Flight Not Found</v>
      </c>
      <c r="Y1015" t="str" cm="1">
        <f t="array" ref="Y1015">IF(AND(B:B &gt; TIME(6, 0, 0), B:B &lt;= TIME(18, 0, 0)), "Day", "Night")</f>
        <v>Night</v>
      </c>
      <c r="Z1015">
        <f>COUNTIFS(D:D, "Military - U.S. Army", C:C, "Fort Myer, Virginia")</f>
        <v>1</v>
      </c>
    </row>
    <row r="1016" spans="1:26" x14ac:dyDescent="0.2">
      <c r="A1016">
        <v>18109</v>
      </c>
      <c r="B1016" t="s">
        <v>847</v>
      </c>
      <c r="C1016" t="s">
        <v>4571</v>
      </c>
      <c r="D1016" t="s">
        <v>4572</v>
      </c>
      <c r="E1016" t="s">
        <v>4573</v>
      </c>
      <c r="F1016" t="s">
        <v>4574</v>
      </c>
      <c r="G1016" t="s">
        <v>4575</v>
      </c>
      <c r="H1016" t="s">
        <v>4576</v>
      </c>
      <c r="I1016">
        <v>16</v>
      </c>
      <c r="J1016">
        <v>16</v>
      </c>
      <c r="K1016">
        <v>0</v>
      </c>
      <c r="L1016" t="s">
        <v>4577</v>
      </c>
      <c r="M1016">
        <f>SUM(B1016,C1016)</f>
        <v>0</v>
      </c>
      <c r="N1016" t="str">
        <f t="shared" si="30"/>
        <v>No</v>
      </c>
      <c r="O1016">
        <f>COUNTIF(C:C,"&lt;0")</f>
        <v>0</v>
      </c>
      <c r="P1016" t="e">
        <f>SUMIF(#REF!,"&gt;"&amp;AVERAGE(#REF!))</f>
        <v>#REF!</v>
      </c>
      <c r="Q1016">
        <f t="shared" si="31"/>
        <v>27.565026697177728</v>
      </c>
      <c r="R1016" t="str">
        <f>CONCATENATE("ID-",A1016,"-",E1016)</f>
        <v>ID-18109-New York City - Wilmington</v>
      </c>
      <c r="S1016" t="str">
        <f>INDEX(B:B,MATCH(A1016,A:A,0))</f>
        <v>10:45</v>
      </c>
      <c r="T1016" t="str">
        <f>IF(OR(B1016&gt;0,C1016&gt;0),"Acceptable","Check")</f>
        <v>Acceptable</v>
      </c>
      <c r="U1016">
        <f>COUNTIF(D:D, "Military - U.S. Army")</f>
        <v>23</v>
      </c>
      <c r="V1016">
        <f>AVERAGEIF(C:C,"Fort Myer, Virginia", I:I)</f>
        <v>2</v>
      </c>
      <c r="W1016">
        <v>1</v>
      </c>
      <c r="X1016" t="str">
        <f>IFERROR(VLOOKUP("FlightNumber", A:D, 4, FALSE), "Flight Not Found")</f>
        <v>Flight Not Found</v>
      </c>
      <c r="Y1016" t="str" cm="1">
        <f t="array" ref="Y1016">IF(AND(B:B &gt; TIME(6, 0, 0), B:B &lt;= TIME(18, 0, 0)), "Day", "Night")</f>
        <v>Night</v>
      </c>
      <c r="Z1016">
        <f>COUNTIFS(D:D, "Military - U.S. Army", C:C, "Fort Myer, Virginia")</f>
        <v>1</v>
      </c>
    </row>
    <row r="1017" spans="1:26" x14ac:dyDescent="0.2">
      <c r="A1017">
        <v>18112</v>
      </c>
      <c r="B1017" t="s">
        <v>3090</v>
      </c>
      <c r="C1017" t="s">
        <v>4578</v>
      </c>
      <c r="D1017" t="s">
        <v>2736</v>
      </c>
      <c r="E1017" t="s">
        <v>4579</v>
      </c>
      <c r="F1017" t="s">
        <v>3340</v>
      </c>
      <c r="G1017" t="s">
        <v>4580</v>
      </c>
      <c r="H1017" t="s">
        <v>4581</v>
      </c>
      <c r="I1017">
        <v>36</v>
      </c>
      <c r="J1017">
        <v>5</v>
      </c>
      <c r="K1017">
        <v>0</v>
      </c>
      <c r="L1017" t="s">
        <v>4582</v>
      </c>
      <c r="M1017">
        <f>SUM(B1017,C1017)</f>
        <v>0</v>
      </c>
      <c r="N1017" t="str">
        <f t="shared" si="30"/>
        <v>No</v>
      </c>
      <c r="O1017">
        <f>COUNTIF(C:C,"&lt;0")</f>
        <v>0</v>
      </c>
      <c r="P1017" t="e">
        <f>SUMIF(#REF!,"&gt;"&amp;AVERAGE(#REF!))</f>
        <v>#REF!</v>
      </c>
      <c r="Q1017">
        <f t="shared" si="31"/>
        <v>27.565026697177728</v>
      </c>
      <c r="R1017" t="str">
        <f>CONCATENATE("ID-",A1017,"-",E1017)</f>
        <v>ID-18112-Sao Paulo - Porto Alegre</v>
      </c>
      <c r="S1017" t="str">
        <f>INDEX(B:B,MATCH(A1017,A:A,0))</f>
        <v>11:30</v>
      </c>
      <c r="T1017" t="str">
        <f>IF(OR(B1017&gt;0,C1017&gt;0),"Acceptable","Check")</f>
        <v>Acceptable</v>
      </c>
      <c r="U1017">
        <f>COUNTIF(D:D, "Military - U.S. Army")</f>
        <v>23</v>
      </c>
      <c r="V1017">
        <f>AVERAGEIF(C:C,"Fort Myer, Virginia", I:I)</f>
        <v>2</v>
      </c>
      <c r="W1017">
        <v>2</v>
      </c>
      <c r="X1017" t="str">
        <f>IFERROR(VLOOKUP("FlightNumber", A:D, 4, FALSE), "Flight Not Found")</f>
        <v>Flight Not Found</v>
      </c>
      <c r="Y1017" t="str" cm="1">
        <f t="array" ref="Y1017">IF(AND(B:B &gt; TIME(6, 0, 0), B:B &lt;= TIME(18, 0, 0)), "Day", "Night")</f>
        <v>Night</v>
      </c>
      <c r="Z1017">
        <f>COUNTIFS(D:D, "Military - U.S. Army", C:C, "Fort Myer, Virginia")</f>
        <v>1</v>
      </c>
    </row>
    <row r="1018" spans="1:26" x14ac:dyDescent="0.2">
      <c r="A1018">
        <v>18113</v>
      </c>
      <c r="C1018" t="s">
        <v>4583</v>
      </c>
      <c r="D1018" t="s">
        <v>4584</v>
      </c>
      <c r="F1018" t="s">
        <v>1809</v>
      </c>
      <c r="G1018" t="s">
        <v>4585</v>
      </c>
      <c r="H1018" t="s">
        <v>4586</v>
      </c>
      <c r="I1018">
        <v>30</v>
      </c>
      <c r="J1018">
        <v>5</v>
      </c>
      <c r="K1018">
        <v>0</v>
      </c>
      <c r="L1018" t="s">
        <v>4587</v>
      </c>
      <c r="M1018">
        <f>SUM(B1018,C1018)</f>
        <v>0</v>
      </c>
      <c r="N1018" t="str">
        <f t="shared" si="30"/>
        <v>No</v>
      </c>
      <c r="O1018">
        <f>COUNTIF(C:C,"&lt;0")</f>
        <v>0</v>
      </c>
      <c r="P1018" t="e">
        <f>SUMIF(#REF!,"&gt;"&amp;AVERAGE(#REF!))</f>
        <v>#REF!</v>
      </c>
      <c r="Q1018">
        <f t="shared" si="31"/>
        <v>27.565026697177728</v>
      </c>
      <c r="R1018" t="str">
        <f>CONCATENATE("ID-",A1018,"-",E1018)</f>
        <v>ID-18113-</v>
      </c>
      <c r="S1018">
        <f>INDEX(B:B,MATCH(A1018,A:A,0))</f>
        <v>0</v>
      </c>
      <c r="T1018" t="str">
        <f>IF(OR(B1018&gt;0,C1018&gt;0),"Acceptable","Check")</f>
        <v>Acceptable</v>
      </c>
      <c r="U1018">
        <f>COUNTIF(D:D, "Military - U.S. Army")</f>
        <v>23</v>
      </c>
      <c r="V1018">
        <f>AVERAGEIF(C:C,"Fort Myer, Virginia", I:I)</f>
        <v>2</v>
      </c>
      <c r="W1018">
        <v>1</v>
      </c>
      <c r="X1018" t="str">
        <f>IFERROR(VLOOKUP("FlightNumber", A:D, 4, FALSE), "Flight Not Found")</f>
        <v>Flight Not Found</v>
      </c>
      <c r="Y1018" t="str" cm="1">
        <f t="array" ref="Y1018">IF(AND(B:B &gt; TIME(6, 0, 0), B:B &lt;= TIME(18, 0, 0)), "Day", "Night")</f>
        <v>Night</v>
      </c>
      <c r="Z1018">
        <f>COUNTIFS(D:D, "Military - U.S. Army", C:C, "Fort Myer, Virginia")</f>
        <v>1</v>
      </c>
    </row>
    <row r="1019" spans="1:26" x14ac:dyDescent="0.2">
      <c r="A1019">
        <v>18116</v>
      </c>
      <c r="C1019" t="s">
        <v>4588</v>
      </c>
      <c r="D1019" t="s">
        <v>4589</v>
      </c>
      <c r="E1019" t="s">
        <v>4590</v>
      </c>
      <c r="F1019" t="s">
        <v>4591</v>
      </c>
      <c r="G1019" t="s">
        <v>4592</v>
      </c>
      <c r="H1019" t="s">
        <v>4593</v>
      </c>
      <c r="I1019">
        <v>34</v>
      </c>
      <c r="J1019">
        <v>34</v>
      </c>
      <c r="K1019">
        <v>0</v>
      </c>
      <c r="L1019" t="s">
        <v>4594</v>
      </c>
      <c r="M1019">
        <f>SUM(B1019,C1019)</f>
        <v>0</v>
      </c>
      <c r="N1019" t="str">
        <f t="shared" si="30"/>
        <v>No</v>
      </c>
      <c r="O1019">
        <f>COUNTIF(C:C,"&lt;0")</f>
        <v>0</v>
      </c>
      <c r="P1019" t="e">
        <f>SUMIF(#REF!,"&gt;"&amp;AVERAGE(#REF!))</f>
        <v>#REF!</v>
      </c>
      <c r="Q1019">
        <f t="shared" si="31"/>
        <v>27.565026697177728</v>
      </c>
      <c r="R1019" t="str">
        <f>CONCATENATE("ID-",A1019,"-",E1019)</f>
        <v>ID-18116-Mers Nueva - Ambato</v>
      </c>
      <c r="S1019">
        <f>INDEX(B:B,MATCH(A1019,A:A,0))</f>
        <v>0</v>
      </c>
      <c r="T1019" t="str">
        <f>IF(OR(B1019&gt;0,C1019&gt;0),"Acceptable","Check")</f>
        <v>Acceptable</v>
      </c>
      <c r="U1019">
        <f>COUNTIF(D:D, "Military - U.S. Army")</f>
        <v>23</v>
      </c>
      <c r="V1019">
        <f>AVERAGEIF(C:C,"Fort Myer, Virginia", I:I)</f>
        <v>2</v>
      </c>
      <c r="W1019">
        <v>1</v>
      </c>
      <c r="X1019" t="str">
        <f>IFERROR(VLOOKUP("FlightNumber", A:D, 4, FALSE), "Flight Not Found")</f>
        <v>Flight Not Found</v>
      </c>
      <c r="Y1019" t="str" cm="1">
        <f t="array" ref="Y1019">IF(AND(B:B &gt; TIME(6, 0, 0), B:B &lt;= TIME(18, 0, 0)), "Day", "Night")</f>
        <v>Night</v>
      </c>
      <c r="Z1019">
        <f>COUNTIFS(D:D, "Military - U.S. Army", C:C, "Fort Myer, Virginia")</f>
        <v>1</v>
      </c>
    </row>
    <row r="1020" spans="1:26" x14ac:dyDescent="0.2">
      <c r="A1020">
        <v>18125</v>
      </c>
      <c r="C1020" t="s">
        <v>4595</v>
      </c>
      <c r="D1020" t="s">
        <v>4596</v>
      </c>
      <c r="E1020" t="s">
        <v>4597</v>
      </c>
      <c r="F1020" t="s">
        <v>4598</v>
      </c>
      <c r="G1020" t="s">
        <v>4599</v>
      </c>
      <c r="H1020" t="s">
        <v>4600</v>
      </c>
      <c r="I1020">
        <v>58</v>
      </c>
      <c r="J1020">
        <v>8</v>
      </c>
      <c r="K1020">
        <v>0</v>
      </c>
      <c r="L1020" t="s">
        <v>4601</v>
      </c>
      <c r="M1020">
        <f>SUM(B1020,C1020)</f>
        <v>0</v>
      </c>
      <c r="N1020" t="str">
        <f t="shared" si="30"/>
        <v>No</v>
      </c>
      <c r="O1020">
        <f>COUNTIF(C:C,"&lt;0")</f>
        <v>0</v>
      </c>
      <c r="P1020" t="e">
        <f>SUMIF(#REF!,"&gt;"&amp;AVERAGE(#REF!))</f>
        <v>#REF!</v>
      </c>
      <c r="Q1020">
        <f t="shared" si="31"/>
        <v>27.565026697177728</v>
      </c>
      <c r="R1020" t="str">
        <f>CONCATENATE("ID-",A1020,"-",E1020)</f>
        <v>ID-18125-Rome - Shannon</v>
      </c>
      <c r="S1020">
        <f>INDEX(B:B,MATCH(A1020,A:A,0))</f>
        <v>0</v>
      </c>
      <c r="T1020" t="str">
        <f>IF(OR(B1020&gt;0,C1020&gt;0),"Acceptable","Check")</f>
        <v>Acceptable</v>
      </c>
      <c r="U1020">
        <f>COUNTIF(D:D, "Military - U.S. Army")</f>
        <v>23</v>
      </c>
      <c r="V1020">
        <f>AVERAGEIF(C:C,"Fort Myer, Virginia", I:I)</f>
        <v>2</v>
      </c>
      <c r="W1020">
        <v>1</v>
      </c>
      <c r="X1020" t="str">
        <f>IFERROR(VLOOKUP("FlightNumber", A:D, 4, FALSE), "Flight Not Found")</f>
        <v>Flight Not Found</v>
      </c>
      <c r="Y1020" t="str" cm="1">
        <f t="array" ref="Y1020">IF(AND(B:B &gt; TIME(6, 0, 0), B:B &lt;= TIME(18, 0, 0)), "Day", "Night")</f>
        <v>Night</v>
      </c>
      <c r="Z1020">
        <f>COUNTIFS(D:D, "Military - U.S. Army", C:C, "Fort Myer, Virginia")</f>
        <v>1</v>
      </c>
    </row>
    <row r="1021" spans="1:26" x14ac:dyDescent="0.2">
      <c r="A1021">
        <v>18129</v>
      </c>
      <c r="B1021" t="s">
        <v>2141</v>
      </c>
      <c r="C1021" t="s">
        <v>4602</v>
      </c>
      <c r="D1021" t="s">
        <v>3358</v>
      </c>
      <c r="E1021" t="s">
        <v>4603</v>
      </c>
      <c r="F1021" t="s">
        <v>1809</v>
      </c>
      <c r="G1021" t="s">
        <v>4604</v>
      </c>
      <c r="H1021" t="s">
        <v>4605</v>
      </c>
      <c r="I1021">
        <v>24</v>
      </c>
      <c r="J1021">
        <v>24</v>
      </c>
      <c r="K1021">
        <v>0</v>
      </c>
      <c r="L1021" t="s">
        <v>4606</v>
      </c>
      <c r="M1021">
        <f>SUM(B1021,C1021)</f>
        <v>0</v>
      </c>
      <c r="N1021" t="str">
        <f t="shared" si="30"/>
        <v>No</v>
      </c>
      <c r="O1021">
        <f>COUNTIF(C:C,"&lt;0")</f>
        <v>0</v>
      </c>
      <c r="P1021" t="e">
        <f>SUMIF(#REF!,"&gt;"&amp;AVERAGE(#REF!))</f>
        <v>#REF!</v>
      </c>
      <c r="Q1021">
        <f t="shared" si="31"/>
        <v>27.565026697177728</v>
      </c>
      <c r="R1021" t="str">
        <f>CONCATENATE("ID-",A1021,"-",E1021)</f>
        <v>ID-18129-Belfast - Manchester</v>
      </c>
      <c r="S1021" t="str">
        <f>INDEX(B:B,MATCH(A1021,A:A,0))</f>
        <v>12:00</v>
      </c>
      <c r="T1021" t="str">
        <f>IF(OR(B1021&gt;0,C1021&gt;0),"Acceptable","Check")</f>
        <v>Acceptable</v>
      </c>
      <c r="U1021">
        <f>COUNTIF(D:D, "Military - U.S. Army")</f>
        <v>23</v>
      </c>
      <c r="V1021">
        <f>AVERAGEIF(C:C,"Fort Myer, Virginia", I:I)</f>
        <v>2</v>
      </c>
      <c r="W1021">
        <v>1</v>
      </c>
      <c r="X1021" t="str">
        <f>IFERROR(VLOOKUP("FlightNumber", A:D, 4, FALSE), "Flight Not Found")</f>
        <v>Flight Not Found</v>
      </c>
      <c r="Y1021" t="str" cm="1">
        <f t="array" ref="Y1021">IF(AND(B:B &gt; TIME(6, 0, 0), B:B &lt;= TIME(18, 0, 0)), "Day", "Night")</f>
        <v>Night</v>
      </c>
      <c r="Z1021">
        <f>COUNTIFS(D:D, "Military - U.S. Army", C:C, "Fort Myer, Virginia")</f>
        <v>1</v>
      </c>
    </row>
    <row r="1022" spans="1:26" x14ac:dyDescent="0.2">
      <c r="A1022">
        <v>18131</v>
      </c>
      <c r="B1022" t="s">
        <v>861</v>
      </c>
      <c r="C1022" t="s">
        <v>4607</v>
      </c>
      <c r="D1022" t="s">
        <v>2641</v>
      </c>
      <c r="E1022" t="s">
        <v>4608</v>
      </c>
      <c r="F1022" t="s">
        <v>4609</v>
      </c>
      <c r="G1022" t="s">
        <v>4610</v>
      </c>
      <c r="I1022">
        <v>21</v>
      </c>
      <c r="J1022">
        <v>21</v>
      </c>
      <c r="K1022">
        <v>0</v>
      </c>
      <c r="L1022" t="s">
        <v>4611</v>
      </c>
      <c r="M1022">
        <f>SUM(B1022,C1022)</f>
        <v>0</v>
      </c>
      <c r="N1022" t="str">
        <f t="shared" si="30"/>
        <v>No</v>
      </c>
      <c r="O1022">
        <f>COUNTIF(C:C,"&lt;0")</f>
        <v>0</v>
      </c>
      <c r="P1022" t="e">
        <f>SUMIF(#REF!,"&gt;"&amp;AVERAGE(#REF!))</f>
        <v>#REF!</v>
      </c>
      <c r="Q1022">
        <f t="shared" si="31"/>
        <v>27.565026697177728</v>
      </c>
      <c r="R1022" t="str">
        <f>CONCATENATE("ID-",A1022,"-",E1022)</f>
        <v>ID-18131-Churchhill - Winnipeg</v>
      </c>
      <c r="S1022" t="str">
        <f>INDEX(B:B,MATCH(A1022,A:A,0))</f>
        <v>23:30</v>
      </c>
      <c r="T1022" t="str">
        <f>IF(OR(B1022&gt;0,C1022&gt;0),"Acceptable","Check")</f>
        <v>Acceptable</v>
      </c>
      <c r="U1022">
        <f>COUNTIF(D:D, "Military - U.S. Army")</f>
        <v>23</v>
      </c>
      <c r="V1022">
        <f>AVERAGEIF(C:C,"Fort Myer, Virginia", I:I)</f>
        <v>2</v>
      </c>
      <c r="W1022">
        <v>1</v>
      </c>
      <c r="X1022" t="str">
        <f>IFERROR(VLOOKUP("FlightNumber", A:D, 4, FALSE), "Flight Not Found")</f>
        <v>Flight Not Found</v>
      </c>
      <c r="Y1022" t="str" cm="1">
        <f t="array" ref="Y1022">IF(AND(B:B &gt; TIME(6, 0, 0), B:B &lt;= TIME(18, 0, 0)), "Day", "Night")</f>
        <v>Night</v>
      </c>
      <c r="Z1022">
        <f>COUNTIFS(D:D, "Military - U.S. Army", C:C, "Fort Myer, Virginia")</f>
        <v>1</v>
      </c>
    </row>
    <row r="1023" spans="1:26" x14ac:dyDescent="0.2">
      <c r="A1023">
        <v>18137</v>
      </c>
      <c r="C1023" t="s">
        <v>4612</v>
      </c>
      <c r="D1023" t="s">
        <v>772</v>
      </c>
      <c r="E1023" t="s">
        <v>4613</v>
      </c>
      <c r="F1023" t="s">
        <v>3059</v>
      </c>
      <c r="G1023" t="s">
        <v>4614</v>
      </c>
      <c r="H1023" t="s">
        <v>4615</v>
      </c>
      <c r="I1023">
        <v>20</v>
      </c>
      <c r="J1023">
        <v>5</v>
      </c>
      <c r="K1023">
        <v>0</v>
      </c>
      <c r="L1023" t="s">
        <v>4616</v>
      </c>
      <c r="M1023">
        <f>SUM(B1023,C1023)</f>
        <v>0</v>
      </c>
      <c r="N1023" t="str">
        <f t="shared" si="30"/>
        <v>No</v>
      </c>
      <c r="O1023">
        <f>COUNTIF(C:C,"&lt;0")</f>
        <v>0</v>
      </c>
      <c r="P1023" t="e">
        <f>SUMIF(#REF!,"&gt;"&amp;AVERAGE(#REF!))</f>
        <v>#REF!</v>
      </c>
      <c r="Q1023">
        <f t="shared" si="31"/>
        <v>27.565026697177728</v>
      </c>
      <c r="R1023" t="str">
        <f>CONCATENATE("ID-",A1023,"-",E1023)</f>
        <v>ID-18137-Leopoldville - Elizabethville</v>
      </c>
      <c r="S1023">
        <f>INDEX(B:B,MATCH(A1023,A:A,0))</f>
        <v>0</v>
      </c>
      <c r="T1023" t="str">
        <f>IF(OR(B1023&gt;0,C1023&gt;0),"Acceptable","Check")</f>
        <v>Acceptable</v>
      </c>
      <c r="U1023">
        <f>COUNTIF(D:D, "Military - U.S. Army")</f>
        <v>23</v>
      </c>
      <c r="V1023">
        <f>AVERAGEIF(C:C,"Fort Myer, Virginia", I:I)</f>
        <v>2</v>
      </c>
      <c r="W1023">
        <v>1</v>
      </c>
      <c r="X1023" t="str">
        <f>IFERROR(VLOOKUP("FlightNumber", A:D, 4, FALSE), "Flight Not Found")</f>
        <v>Flight Not Found</v>
      </c>
      <c r="Y1023" t="str" cm="1">
        <f t="array" ref="Y1023">IF(AND(B:B &gt; TIME(6, 0, 0), B:B &lt;= TIME(18, 0, 0)), "Day", "Night")</f>
        <v>Night</v>
      </c>
      <c r="Z1023">
        <f>COUNTIFS(D:D, "Military - U.S. Army", C:C, "Fort Myer, Virginia")</f>
        <v>1</v>
      </c>
    </row>
    <row r="1024" spans="1:26" x14ac:dyDescent="0.2">
      <c r="A1024">
        <v>18150</v>
      </c>
      <c r="B1024" t="s">
        <v>847</v>
      </c>
      <c r="C1024" t="s">
        <v>4617</v>
      </c>
      <c r="D1024" t="s">
        <v>4618</v>
      </c>
      <c r="E1024" t="s">
        <v>4619</v>
      </c>
      <c r="F1024" t="s">
        <v>1809</v>
      </c>
      <c r="G1024" t="s">
        <v>4620</v>
      </c>
      <c r="H1024" t="s">
        <v>4621</v>
      </c>
      <c r="I1024">
        <v>23</v>
      </c>
      <c r="J1024">
        <v>23</v>
      </c>
      <c r="K1024">
        <v>0</v>
      </c>
      <c r="L1024" t="s">
        <v>4622</v>
      </c>
      <c r="M1024">
        <f>SUM(B1024,C1024)</f>
        <v>0</v>
      </c>
      <c r="N1024" t="str">
        <f t="shared" si="30"/>
        <v>No</v>
      </c>
      <c r="O1024">
        <f>COUNTIF(C:C,"&lt;0")</f>
        <v>0</v>
      </c>
      <c r="P1024" t="e">
        <f>SUMIF(#REF!,"&gt;"&amp;AVERAGE(#REF!))</f>
        <v>#REF!</v>
      </c>
      <c r="Q1024">
        <f t="shared" si="31"/>
        <v>27.565026697177728</v>
      </c>
      <c r="R1024" t="str">
        <f>CONCATENATE("ID-",A1024,"-",E1024)</f>
        <v>ID-18150-Montreal - Comeau Bay</v>
      </c>
      <c r="S1024" t="str">
        <f>INDEX(B:B,MATCH(A1024,A:A,0))</f>
        <v>10:45</v>
      </c>
      <c r="T1024" t="str">
        <f>IF(OR(B1024&gt;0,C1024&gt;0),"Acceptable","Check")</f>
        <v>Acceptable</v>
      </c>
      <c r="U1024">
        <f>COUNTIF(D:D, "Military - U.S. Army")</f>
        <v>23</v>
      </c>
      <c r="V1024">
        <f>AVERAGEIF(C:C,"Fort Myer, Virginia", I:I)</f>
        <v>2</v>
      </c>
      <c r="W1024">
        <v>1</v>
      </c>
      <c r="X1024" t="str">
        <f>IFERROR(VLOOKUP("FlightNumber", A:D, 4, FALSE), "Flight Not Found")</f>
        <v>Flight Not Found</v>
      </c>
      <c r="Y1024" t="str" cm="1">
        <f t="array" ref="Y1024">IF(AND(B:B &gt; TIME(6, 0, 0), B:B &lt;= TIME(18, 0, 0)), "Day", "Night")</f>
        <v>Night</v>
      </c>
      <c r="Z1024">
        <f>COUNTIFS(D:D, "Military - U.S. Army", C:C, "Fort Myer, Virginia")</f>
        <v>1</v>
      </c>
    </row>
    <row r="1025" spans="1:26" x14ac:dyDescent="0.2">
      <c r="A1025">
        <v>18167</v>
      </c>
      <c r="C1025" t="s">
        <v>4623</v>
      </c>
      <c r="D1025" t="s">
        <v>1608</v>
      </c>
      <c r="E1025" t="s">
        <v>4624</v>
      </c>
      <c r="F1025" t="s">
        <v>1809</v>
      </c>
      <c r="G1025" t="s">
        <v>4625</v>
      </c>
      <c r="H1025" t="s">
        <v>4626</v>
      </c>
      <c r="I1025">
        <v>24</v>
      </c>
      <c r="J1025">
        <v>24</v>
      </c>
      <c r="K1025">
        <v>0</v>
      </c>
      <c r="L1025" t="s">
        <v>4627</v>
      </c>
      <c r="M1025">
        <f>SUM(B1025,C1025)</f>
        <v>0</v>
      </c>
      <c r="N1025" t="str">
        <f t="shared" si="30"/>
        <v>No</v>
      </c>
      <c r="O1025">
        <f>COUNTIF(C:C,"&lt;0")</f>
        <v>0</v>
      </c>
      <c r="P1025" t="e">
        <f>SUMIF(#REF!,"&gt;"&amp;AVERAGE(#REF!))</f>
        <v>#REF!</v>
      </c>
      <c r="Q1025">
        <f t="shared" si="31"/>
        <v>27.565026697177728</v>
      </c>
      <c r="R1025" t="str">
        <f>CONCATENATE("ID-",A1025,"-",E1025)</f>
        <v>ID-18167-Tapacula - Mexico City</v>
      </c>
      <c r="S1025">
        <f>INDEX(B:B,MATCH(A1025,A:A,0))</f>
        <v>0</v>
      </c>
      <c r="T1025" t="str">
        <f>IF(OR(B1025&gt;0,C1025&gt;0),"Acceptable","Check")</f>
        <v>Acceptable</v>
      </c>
      <c r="U1025">
        <f>COUNTIF(D:D, "Military - U.S. Army")</f>
        <v>23</v>
      </c>
      <c r="V1025">
        <f>AVERAGEIF(C:C,"Fort Myer, Virginia", I:I)</f>
        <v>2</v>
      </c>
      <c r="W1025">
        <v>1</v>
      </c>
      <c r="X1025" t="str">
        <f>IFERROR(VLOOKUP("FlightNumber", A:D, 4, FALSE), "Flight Not Found")</f>
        <v>Flight Not Found</v>
      </c>
      <c r="Y1025" t="str" cm="1">
        <f t="array" ref="Y1025">IF(AND(B:B &gt; TIME(6, 0, 0), B:B &lt;= TIME(18, 0, 0)), "Day", "Night")</f>
        <v>Night</v>
      </c>
      <c r="Z1025">
        <f>COUNTIFS(D:D, "Military - U.S. Army", C:C, "Fort Myer, Virginia")</f>
        <v>1</v>
      </c>
    </row>
    <row r="1026" spans="1:26" x14ac:dyDescent="0.2">
      <c r="A1026">
        <v>18168</v>
      </c>
      <c r="C1026" t="s">
        <v>4628</v>
      </c>
      <c r="D1026" t="s">
        <v>3806</v>
      </c>
      <c r="F1026" t="s">
        <v>4629</v>
      </c>
      <c r="G1026" t="s">
        <v>4630</v>
      </c>
      <c r="H1026" t="s">
        <v>4631</v>
      </c>
      <c r="I1026">
        <v>27</v>
      </c>
      <c r="J1026">
        <v>5</v>
      </c>
      <c r="K1026">
        <v>0</v>
      </c>
      <c r="L1026" t="s">
        <v>4632</v>
      </c>
      <c r="M1026">
        <f>SUM(B1026,C1026)</f>
        <v>0</v>
      </c>
      <c r="N1026" t="str">
        <f t="shared" ref="N1026:N1089" si="32">IF(E1026="good","Yes","No")</f>
        <v>No</v>
      </c>
      <c r="O1026">
        <f>COUNTIF(C:C,"&lt;0")</f>
        <v>0</v>
      </c>
      <c r="P1026" t="e">
        <f>SUMIF(#REF!,"&gt;"&amp;AVERAGE(#REF!))</f>
        <v>#REF!</v>
      </c>
      <c r="Q1026">
        <f t="shared" si="31"/>
        <v>27.565026697177728</v>
      </c>
      <c r="R1026" t="str">
        <f>CONCATENATE("ID-",A1026,"-",E1026)</f>
        <v>ID-18168-</v>
      </c>
      <c r="S1026">
        <f>INDEX(B:B,MATCH(A1026,A:A,0))</f>
        <v>0</v>
      </c>
      <c r="T1026" t="str">
        <f>IF(OR(B1026&gt;0,C1026&gt;0),"Acceptable","Check")</f>
        <v>Acceptable</v>
      </c>
      <c r="U1026">
        <f>COUNTIF(D:D, "Military - U.S. Army")</f>
        <v>23</v>
      </c>
      <c r="V1026">
        <f>AVERAGEIF(C:C,"Fort Myer, Virginia", I:I)</f>
        <v>2</v>
      </c>
      <c r="W1026">
        <v>1</v>
      </c>
      <c r="X1026" t="str">
        <f>IFERROR(VLOOKUP("FlightNumber", A:D, 4, FALSE), "Flight Not Found")</f>
        <v>Flight Not Found</v>
      </c>
      <c r="Y1026" t="str" cm="1">
        <f t="array" ref="Y1026">IF(AND(B:B &gt; TIME(6, 0, 0), B:B &lt;= TIME(18, 0, 0)), "Day", "Night")</f>
        <v>Night</v>
      </c>
      <c r="Z1026">
        <f>COUNTIFS(D:D, "Military - U.S. Army", C:C, "Fort Myer, Virginia")</f>
        <v>1</v>
      </c>
    </row>
    <row r="1027" spans="1:26" x14ac:dyDescent="0.2">
      <c r="A1027">
        <v>18180</v>
      </c>
      <c r="C1027" t="s">
        <v>248</v>
      </c>
      <c r="D1027" t="s">
        <v>3695</v>
      </c>
      <c r="E1027" t="s">
        <v>4633</v>
      </c>
      <c r="F1027" t="s">
        <v>4561</v>
      </c>
      <c r="G1027" t="s">
        <v>4634</v>
      </c>
      <c r="H1027" t="s">
        <v>4635</v>
      </c>
      <c r="I1027">
        <v>4</v>
      </c>
      <c r="J1027">
        <v>4</v>
      </c>
      <c r="K1027">
        <v>0</v>
      </c>
      <c r="L1027" t="s">
        <v>4636</v>
      </c>
      <c r="M1027">
        <f>SUM(B1027,C1027)</f>
        <v>0</v>
      </c>
      <c r="N1027" t="str">
        <f t="shared" si="32"/>
        <v>No</v>
      </c>
      <c r="O1027">
        <f>COUNTIF(C:C,"&lt;0")</f>
        <v>0</v>
      </c>
      <c r="P1027" t="e">
        <f>SUMIF(#REF!,"&gt;"&amp;AVERAGE(#REF!))</f>
        <v>#REF!</v>
      </c>
      <c r="Q1027">
        <f t="shared" ref="Q1027:Q1090" si="33">AVERAGEIF(I:I,"&gt;0")</f>
        <v>27.565026697177728</v>
      </c>
      <c r="R1027" t="str">
        <f>CONCATENATE("ID-",A1027,"-",E1027)</f>
        <v>ID-18180-Las Vegas - Denver</v>
      </c>
      <c r="S1027">
        <f>INDEX(B:B,MATCH(A1027,A:A,0))</f>
        <v>0</v>
      </c>
      <c r="T1027" t="str">
        <f>IF(OR(B1027&gt;0,C1027&gt;0),"Acceptable","Check")</f>
        <v>Acceptable</v>
      </c>
      <c r="U1027">
        <f>COUNTIF(D:D, "Military - U.S. Army")</f>
        <v>23</v>
      </c>
      <c r="V1027">
        <f>AVERAGEIF(C:C,"Fort Myer, Virginia", I:I)</f>
        <v>2</v>
      </c>
      <c r="W1027">
        <v>1</v>
      </c>
      <c r="X1027" t="str">
        <f>IFERROR(VLOOKUP("FlightNumber", A:D, 4, FALSE), "Flight Not Found")</f>
        <v>Flight Not Found</v>
      </c>
      <c r="Y1027" t="str" cm="1">
        <f t="array" ref="Y1027">IF(AND(B:B &gt; TIME(6, 0, 0), B:B &lt;= TIME(18, 0, 0)), "Day", "Night")</f>
        <v>Night</v>
      </c>
      <c r="Z1027">
        <f>COUNTIFS(D:D, "Military - U.S. Army", C:C, "Fort Myer, Virginia")</f>
        <v>1</v>
      </c>
    </row>
    <row r="1028" spans="1:26" x14ac:dyDescent="0.2">
      <c r="A1028">
        <v>18199</v>
      </c>
      <c r="B1028" t="s">
        <v>4637</v>
      </c>
      <c r="C1028" t="s">
        <v>4638</v>
      </c>
      <c r="D1028" t="s">
        <v>1150</v>
      </c>
      <c r="E1028" t="s">
        <v>4639</v>
      </c>
      <c r="F1028" t="s">
        <v>4539</v>
      </c>
      <c r="G1028" t="s">
        <v>4640</v>
      </c>
      <c r="H1028" t="s">
        <v>4641</v>
      </c>
      <c r="I1028">
        <v>48</v>
      </c>
      <c r="J1028">
        <v>48</v>
      </c>
      <c r="K1028">
        <v>0</v>
      </c>
      <c r="L1028" t="s">
        <v>4642</v>
      </c>
      <c r="M1028">
        <f>SUM(B1028,C1028)</f>
        <v>0</v>
      </c>
      <c r="N1028" t="str">
        <f t="shared" si="32"/>
        <v>No</v>
      </c>
      <c r="O1028">
        <f>COUNTIF(C:C,"&lt;0")</f>
        <v>0</v>
      </c>
      <c r="P1028" t="e">
        <f>SUMIF(#REF!,"&gt;"&amp;AVERAGE(#REF!))</f>
        <v>#REF!</v>
      </c>
      <c r="Q1028">
        <f t="shared" si="33"/>
        <v>27.565026697177728</v>
      </c>
      <c r="R1028" t="str">
        <f>CONCATENATE("ID-",A1028,"-",E1028)</f>
        <v>ID-18199-Paris - Santa Maria - New York City</v>
      </c>
      <c r="S1028" t="str">
        <f>INDEX(B:B,MATCH(A1028,A:A,0))</f>
        <v>02:50</v>
      </c>
      <c r="T1028" t="str">
        <f>IF(OR(B1028&gt;0,C1028&gt;0),"Acceptable","Check")</f>
        <v>Acceptable</v>
      </c>
      <c r="U1028">
        <f>COUNTIF(D:D, "Military - U.S. Army")</f>
        <v>23</v>
      </c>
      <c r="V1028">
        <f>AVERAGEIF(C:C,"Fort Myer, Virginia", I:I)</f>
        <v>2</v>
      </c>
      <c r="W1028">
        <v>1</v>
      </c>
      <c r="X1028" t="str">
        <f>IFERROR(VLOOKUP("FlightNumber", A:D, 4, FALSE), "Flight Not Found")</f>
        <v>Flight Not Found</v>
      </c>
      <c r="Y1028" t="str" cm="1">
        <f t="array" ref="Y1028">IF(AND(B:B &gt; TIME(6, 0, 0), B:B &lt;= TIME(18, 0, 0)), "Day", "Night")</f>
        <v>Night</v>
      </c>
      <c r="Z1028">
        <f>COUNTIFS(D:D, "Military - U.S. Army", C:C, "Fort Myer, Virginia")</f>
        <v>1</v>
      </c>
    </row>
    <row r="1029" spans="1:26" x14ac:dyDescent="0.2">
      <c r="A1029">
        <v>18203</v>
      </c>
      <c r="B1029" t="s">
        <v>3253</v>
      </c>
      <c r="C1029" t="s">
        <v>4643</v>
      </c>
      <c r="D1029" t="s">
        <v>4644</v>
      </c>
      <c r="E1029" t="s">
        <v>4645</v>
      </c>
      <c r="F1029" t="s">
        <v>4646</v>
      </c>
      <c r="G1029" t="s">
        <v>4647</v>
      </c>
      <c r="H1029" t="s">
        <v>4648</v>
      </c>
      <c r="I1029">
        <v>55</v>
      </c>
      <c r="J1029">
        <v>55</v>
      </c>
      <c r="K1029">
        <v>0</v>
      </c>
      <c r="L1029" t="s">
        <v>4649</v>
      </c>
      <c r="M1029">
        <f>SUM(B1029,C1029)</f>
        <v>0</v>
      </c>
      <c r="N1029" t="str">
        <f t="shared" si="32"/>
        <v>No</v>
      </c>
      <c r="O1029">
        <f>COUNTIF(C:C,"&lt;0")</f>
        <v>0</v>
      </c>
      <c r="P1029" t="e">
        <f>SUMIF(#REF!,"&gt;"&amp;AVERAGE(#REF!))</f>
        <v>#REF!</v>
      </c>
      <c r="Q1029">
        <f t="shared" si="33"/>
        <v>27.565026697177728</v>
      </c>
      <c r="R1029" t="str">
        <f>CONCATENATE("ID-",A1029,"-",E1029)</f>
        <v>ID-18203-Boston - Washington D.C. - New Orleans</v>
      </c>
      <c r="S1029" t="str">
        <f>INDEX(B:B,MATCH(A1029,A:A,0))</f>
        <v>11:45</v>
      </c>
      <c r="T1029" t="str">
        <f>IF(OR(B1029&gt;0,C1029&gt;0),"Acceptable","Check")</f>
        <v>Acceptable</v>
      </c>
      <c r="U1029">
        <f>COUNTIF(D:D, "Military - U.S. Army")</f>
        <v>23</v>
      </c>
      <c r="V1029">
        <f>AVERAGEIF(C:C,"Fort Myer, Virginia", I:I)</f>
        <v>2</v>
      </c>
      <c r="W1029">
        <v>1</v>
      </c>
      <c r="X1029" t="str">
        <f>IFERROR(VLOOKUP("FlightNumber", A:D, 4, FALSE), "Flight Not Found")</f>
        <v>Flight Not Found</v>
      </c>
      <c r="Y1029" t="str" cm="1">
        <f t="array" ref="Y1029">IF(AND(B:B &gt; TIME(6, 0, 0), B:B &lt;= TIME(18, 0, 0)), "Day", "Night")</f>
        <v>Night</v>
      </c>
      <c r="Z1029">
        <f>COUNTIFS(D:D, "Military - U.S. Army", C:C, "Fort Myer, Virginia")</f>
        <v>1</v>
      </c>
    </row>
    <row r="1030" spans="1:26" x14ac:dyDescent="0.2">
      <c r="A1030">
        <v>18206</v>
      </c>
      <c r="B1030" t="s">
        <v>4650</v>
      </c>
      <c r="C1030" t="s">
        <v>4651</v>
      </c>
      <c r="D1030" t="s">
        <v>4652</v>
      </c>
      <c r="E1030" t="s">
        <v>4653</v>
      </c>
      <c r="F1030" t="s">
        <v>1809</v>
      </c>
      <c r="G1030" t="s">
        <v>4654</v>
      </c>
      <c r="H1030" t="s">
        <v>4655</v>
      </c>
      <c r="I1030">
        <v>3</v>
      </c>
      <c r="J1030">
        <v>3</v>
      </c>
      <c r="K1030">
        <v>0</v>
      </c>
      <c r="L1030" t="s">
        <v>4656</v>
      </c>
      <c r="M1030">
        <f>SUM(B1030,C1030)</f>
        <v>0</v>
      </c>
      <c r="N1030" t="str">
        <f t="shared" si="32"/>
        <v>No</v>
      </c>
      <c r="O1030">
        <f>COUNTIF(C:C,"&lt;0")</f>
        <v>0</v>
      </c>
      <c r="P1030" t="e">
        <f>SUMIF(#REF!,"&gt;"&amp;AVERAGE(#REF!))</f>
        <v>#REF!</v>
      </c>
      <c r="Q1030">
        <f t="shared" si="33"/>
        <v>27.565026697177728</v>
      </c>
      <c r="R1030" t="str">
        <f>CONCATENATE("ID-",A1030,"-",E1030)</f>
        <v>ID-18206-Philadelphia - Cleveland</v>
      </c>
      <c r="S1030" t="str">
        <f>INDEX(B:B,MATCH(A1030,A:A,0))</f>
        <v>21:34</v>
      </c>
      <c r="T1030" t="str">
        <f>IF(OR(B1030&gt;0,C1030&gt;0),"Acceptable","Check")</f>
        <v>Acceptable</v>
      </c>
      <c r="U1030">
        <f>COUNTIF(D:D, "Military - U.S. Army")</f>
        <v>23</v>
      </c>
      <c r="V1030">
        <f>AVERAGEIF(C:C,"Fort Myer, Virginia", I:I)</f>
        <v>2</v>
      </c>
      <c r="W1030">
        <v>2</v>
      </c>
      <c r="X1030" t="str">
        <f>IFERROR(VLOOKUP("FlightNumber", A:D, 4, FALSE), "Flight Not Found")</f>
        <v>Flight Not Found</v>
      </c>
      <c r="Y1030" t="str" cm="1">
        <f t="array" ref="Y1030">IF(AND(B:B &gt; TIME(6, 0, 0), B:B &lt;= TIME(18, 0, 0)), "Day", "Night")</f>
        <v>Night</v>
      </c>
      <c r="Z1030">
        <f>COUNTIFS(D:D, "Military - U.S. Army", C:C, "Fort Myer, Virginia")</f>
        <v>1</v>
      </c>
    </row>
    <row r="1031" spans="1:26" x14ac:dyDescent="0.2">
      <c r="A1031">
        <v>18222</v>
      </c>
      <c r="B1031" t="s">
        <v>4657</v>
      </c>
      <c r="C1031" t="s">
        <v>4658</v>
      </c>
      <c r="D1031" t="s">
        <v>4659</v>
      </c>
      <c r="E1031" t="s">
        <v>4660</v>
      </c>
      <c r="F1031" t="s">
        <v>2722</v>
      </c>
      <c r="G1031" t="s">
        <v>4661</v>
      </c>
      <c r="H1031" t="s">
        <v>4662</v>
      </c>
      <c r="I1031">
        <v>35</v>
      </c>
      <c r="J1031">
        <v>34</v>
      </c>
      <c r="K1031">
        <v>0</v>
      </c>
      <c r="L1031" t="s">
        <v>341</v>
      </c>
      <c r="M1031">
        <f>SUM(B1031,C1031)</f>
        <v>0</v>
      </c>
      <c r="N1031" t="str">
        <f t="shared" si="32"/>
        <v>No</v>
      </c>
      <c r="O1031">
        <f>COUNTIF(C:C,"&lt;0")</f>
        <v>0</v>
      </c>
      <c r="P1031" t="e">
        <f>SUMIF(#REF!,"&gt;"&amp;AVERAGE(#REF!))</f>
        <v>#REF!</v>
      </c>
      <c r="Q1031">
        <f t="shared" si="33"/>
        <v>27.565026697177728</v>
      </c>
      <c r="R1031" t="str">
        <f>CONCATENATE("ID-",A1031,"-",E1031)</f>
        <v>ID-18222-Brussels - Oslo</v>
      </c>
      <c r="S1031" t="str">
        <f>INDEX(B:B,MATCH(A1031,A:A,0))</f>
        <v>16:56</v>
      </c>
      <c r="T1031" t="str">
        <f>IF(OR(B1031&gt;0,C1031&gt;0),"Acceptable","Check")</f>
        <v>Acceptable</v>
      </c>
      <c r="U1031">
        <f>COUNTIF(D:D, "Military - U.S. Army")</f>
        <v>23</v>
      </c>
      <c r="V1031">
        <f>AVERAGEIF(C:C,"Fort Myer, Virginia", I:I)</f>
        <v>2</v>
      </c>
      <c r="W1031">
        <v>1</v>
      </c>
      <c r="X1031" t="str">
        <f>IFERROR(VLOOKUP("FlightNumber", A:D, 4, FALSE), "Flight Not Found")</f>
        <v>Flight Not Found</v>
      </c>
      <c r="Y1031" t="str" cm="1">
        <f t="array" ref="Y1031">IF(AND(B:B &gt; TIME(6, 0, 0), B:B &lt;= TIME(18, 0, 0)), "Day", "Night")</f>
        <v>Night</v>
      </c>
      <c r="Z1031">
        <f>COUNTIFS(D:D, "Military - U.S. Army", C:C, "Fort Myer, Virginia")</f>
        <v>1</v>
      </c>
    </row>
    <row r="1032" spans="1:26" x14ac:dyDescent="0.2">
      <c r="A1032">
        <v>18230</v>
      </c>
      <c r="B1032" t="s">
        <v>4663</v>
      </c>
      <c r="C1032" t="s">
        <v>4664</v>
      </c>
      <c r="D1032" t="s">
        <v>1150</v>
      </c>
      <c r="E1032" t="s">
        <v>4665</v>
      </c>
      <c r="F1032" t="s">
        <v>3475</v>
      </c>
      <c r="G1032" t="s">
        <v>4666</v>
      </c>
      <c r="H1032" t="s">
        <v>4667</v>
      </c>
      <c r="I1032">
        <v>38</v>
      </c>
      <c r="J1032">
        <v>5</v>
      </c>
      <c r="K1032">
        <v>0</v>
      </c>
      <c r="L1032" t="s">
        <v>4668</v>
      </c>
      <c r="M1032">
        <f>SUM(B1032,C1032)</f>
        <v>0</v>
      </c>
      <c r="N1032" t="str">
        <f t="shared" si="32"/>
        <v>No</v>
      </c>
      <c r="O1032">
        <f>COUNTIF(C:C,"&lt;0")</f>
        <v>0</v>
      </c>
      <c r="P1032" t="e">
        <f>SUMIF(#REF!,"&gt;"&amp;AVERAGE(#REF!))</f>
        <v>#REF!</v>
      </c>
      <c r="Q1032">
        <f t="shared" si="33"/>
        <v>27.565026697177728</v>
      </c>
      <c r="R1032" t="str">
        <f>CONCATENATE("ID-",A1032,"-",E1032)</f>
        <v>ID-18230-Paris - Lyons - Tunis</v>
      </c>
      <c r="S1032" t="str">
        <f>INDEX(B:B,MATCH(A1032,A:A,0))</f>
        <v>16:45</v>
      </c>
      <c r="T1032" t="str">
        <f>IF(OR(B1032&gt;0,C1032&gt;0),"Acceptable","Check")</f>
        <v>Acceptable</v>
      </c>
      <c r="U1032">
        <f>COUNTIF(D:D, "Military - U.S. Army")</f>
        <v>23</v>
      </c>
      <c r="V1032">
        <f>AVERAGEIF(C:C,"Fort Myer, Virginia", I:I)</f>
        <v>2</v>
      </c>
      <c r="W1032">
        <v>1</v>
      </c>
      <c r="X1032" t="str">
        <f>IFERROR(VLOOKUP("FlightNumber", A:D, 4, FALSE), "Flight Not Found")</f>
        <v>Flight Not Found</v>
      </c>
      <c r="Y1032" t="str" cm="1">
        <f t="array" ref="Y1032">IF(AND(B:B &gt; TIME(6, 0, 0), B:B &lt;= TIME(18, 0, 0)), "Day", "Night")</f>
        <v>Night</v>
      </c>
      <c r="Z1032">
        <f>COUNTIFS(D:D, "Military - U.S. Army", C:C, "Fort Myer, Virginia")</f>
        <v>1</v>
      </c>
    </row>
    <row r="1033" spans="1:26" x14ac:dyDescent="0.2">
      <c r="A1033">
        <v>18231</v>
      </c>
      <c r="B1033" t="s">
        <v>4669</v>
      </c>
      <c r="C1033" t="s">
        <v>4670</v>
      </c>
      <c r="D1033" t="s">
        <v>1326</v>
      </c>
      <c r="E1033" t="s">
        <v>4672</v>
      </c>
      <c r="F1033" t="s">
        <v>3916</v>
      </c>
      <c r="G1033" t="s">
        <v>4673</v>
      </c>
      <c r="H1033" t="s">
        <v>4674</v>
      </c>
      <c r="I1033">
        <v>46</v>
      </c>
      <c r="J1033">
        <v>28</v>
      </c>
      <c r="K1033">
        <v>0</v>
      </c>
      <c r="L1033" t="s">
        <v>4675</v>
      </c>
      <c r="M1033">
        <f>SUM(B1033,C1033)</f>
        <v>0</v>
      </c>
      <c r="N1033" t="str">
        <f t="shared" si="32"/>
        <v>No</v>
      </c>
      <c r="O1033">
        <f>COUNTIF(C:C,"&lt;0")</f>
        <v>0</v>
      </c>
      <c r="P1033" t="e">
        <f>SUMIF(#REF!,"&gt;"&amp;AVERAGE(#REF!))</f>
        <v>#REF!</v>
      </c>
      <c r="Q1033">
        <f t="shared" si="33"/>
        <v>27.565026697177728</v>
      </c>
      <c r="R1033" t="str">
        <f>CONCATENATE("ID-",A1033,"-",E1033)</f>
        <v>ID-18231-New York City - Mexico City</v>
      </c>
      <c r="S1033" t="str">
        <f>INDEX(B:B,MATCH(A1033,A:A,0))</f>
        <v>05:49</v>
      </c>
      <c r="T1033" t="str">
        <f>IF(OR(B1033&gt;0,C1033&gt;0),"Acceptable","Check")</f>
        <v>Acceptable</v>
      </c>
      <c r="U1033">
        <f>COUNTIF(D:D, "Military - U.S. Army")</f>
        <v>23</v>
      </c>
      <c r="V1033">
        <f>AVERAGEIF(C:C,"Fort Myer, Virginia", I:I)</f>
        <v>2</v>
      </c>
      <c r="W1033">
        <v>1</v>
      </c>
      <c r="X1033" t="str">
        <f>IFERROR(VLOOKUP("FlightNumber", A:D, 4, FALSE), "Flight Not Found")</f>
        <v>Flight Not Found</v>
      </c>
      <c r="Y1033" t="str" cm="1">
        <f t="array" ref="Y1033">IF(AND(B:B &gt; TIME(6, 0, 0), B:B &lt;= TIME(18, 0, 0)), "Day", "Night")</f>
        <v>Night</v>
      </c>
      <c r="Z1033">
        <f>COUNTIFS(D:D, "Military - U.S. Army", C:C, "Fort Myer, Virginia")</f>
        <v>1</v>
      </c>
    </row>
    <row r="1034" spans="1:26" x14ac:dyDescent="0.2">
      <c r="A1034">
        <v>18233</v>
      </c>
      <c r="C1034" t="s">
        <v>4676</v>
      </c>
      <c r="D1034" t="s">
        <v>4677</v>
      </c>
      <c r="E1034" t="s">
        <v>4678</v>
      </c>
      <c r="F1034" t="s">
        <v>4385</v>
      </c>
      <c r="G1034" t="s">
        <v>4679</v>
      </c>
      <c r="H1034" t="s">
        <v>4680</v>
      </c>
      <c r="I1034">
        <v>22</v>
      </c>
      <c r="J1034">
        <v>20</v>
      </c>
      <c r="K1034">
        <v>0</v>
      </c>
      <c r="L1034" t="s">
        <v>4681</v>
      </c>
      <c r="M1034">
        <f>SUM(B1034,C1034)</f>
        <v>0</v>
      </c>
      <c r="N1034" t="str">
        <f t="shared" si="32"/>
        <v>No</v>
      </c>
      <c r="O1034">
        <f>COUNTIF(C:C,"&lt;0")</f>
        <v>0</v>
      </c>
      <c r="P1034" t="e">
        <f>SUMIF(#REF!,"&gt;"&amp;AVERAGE(#REF!))</f>
        <v>#REF!</v>
      </c>
      <c r="Q1034">
        <f t="shared" si="33"/>
        <v>27.565026697177728</v>
      </c>
      <c r="R1034" t="str">
        <f>CONCATENATE("ID-",A1034,"-",E1034)</f>
        <v>ID-18233-Sao Palo, Brazil - Jacarezinho, Panama</v>
      </c>
      <c r="S1034">
        <f>INDEX(B:B,MATCH(A1034,A:A,0))</f>
        <v>0</v>
      </c>
      <c r="T1034" t="str">
        <f>IF(OR(B1034&gt;0,C1034&gt;0),"Acceptable","Check")</f>
        <v>Acceptable</v>
      </c>
      <c r="U1034">
        <f>COUNTIF(D:D, "Military - U.S. Army")</f>
        <v>23</v>
      </c>
      <c r="V1034">
        <f>AVERAGEIF(C:C,"Fort Myer, Virginia", I:I)</f>
        <v>2</v>
      </c>
      <c r="W1034">
        <v>1</v>
      </c>
      <c r="X1034" t="str">
        <f>IFERROR(VLOOKUP("FlightNumber", A:D, 4, FALSE), "Flight Not Found")</f>
        <v>Flight Not Found</v>
      </c>
      <c r="Y1034" t="str" cm="1">
        <f t="array" ref="Y1034">IF(AND(B:B &gt; TIME(6, 0, 0), B:B &lt;= TIME(18, 0, 0)), "Day", "Night")</f>
        <v>Night</v>
      </c>
      <c r="Z1034">
        <f>COUNTIFS(D:D, "Military - U.S. Army", C:C, "Fort Myer, Virginia")</f>
        <v>1</v>
      </c>
    </row>
    <row r="1035" spans="1:26" x14ac:dyDescent="0.2">
      <c r="A1035">
        <v>18239</v>
      </c>
      <c r="B1035" t="s">
        <v>2486</v>
      </c>
      <c r="C1035" t="s">
        <v>4682</v>
      </c>
      <c r="D1035" t="s">
        <v>4683</v>
      </c>
      <c r="E1035" t="s">
        <v>4684</v>
      </c>
      <c r="F1035" t="s">
        <v>1809</v>
      </c>
      <c r="G1035" t="s">
        <v>4685</v>
      </c>
      <c r="H1035" t="s">
        <v>4686</v>
      </c>
      <c r="I1035">
        <v>9</v>
      </c>
      <c r="J1035">
        <v>9</v>
      </c>
      <c r="K1035">
        <v>0</v>
      </c>
      <c r="L1035" t="s">
        <v>4687</v>
      </c>
      <c r="M1035">
        <f>SUM(B1035,C1035)</f>
        <v>0</v>
      </c>
      <c r="N1035" t="str">
        <f t="shared" si="32"/>
        <v>No</v>
      </c>
      <c r="O1035">
        <f>COUNTIF(C:C,"&lt;0")</f>
        <v>0</v>
      </c>
      <c r="P1035" t="e">
        <f>SUMIF(#REF!,"&gt;"&amp;AVERAGE(#REF!))</f>
        <v>#REF!</v>
      </c>
      <c r="Q1035">
        <f t="shared" si="33"/>
        <v>27.565026697177728</v>
      </c>
      <c r="R1035" t="str">
        <f>CONCATENATE("ID-",A1035,"-",E1035)</f>
        <v>ID-18239-Burbank - Oakland - Sacramento</v>
      </c>
      <c r="S1035" t="str">
        <f>INDEX(B:B,MATCH(A1035,A:A,0))</f>
        <v>17:15</v>
      </c>
      <c r="T1035" t="str">
        <f>IF(OR(B1035&gt;0,C1035&gt;0),"Acceptable","Check")</f>
        <v>Acceptable</v>
      </c>
      <c r="U1035">
        <f>COUNTIF(D:D, "Military - U.S. Army")</f>
        <v>23</v>
      </c>
      <c r="V1035">
        <f>AVERAGEIF(C:C,"Fort Myer, Virginia", I:I)</f>
        <v>2</v>
      </c>
      <c r="W1035">
        <v>1</v>
      </c>
      <c r="X1035" t="str">
        <f>IFERROR(VLOOKUP("FlightNumber", A:D, 4, FALSE), "Flight Not Found")</f>
        <v>Flight Not Found</v>
      </c>
      <c r="Y1035" t="str" cm="1">
        <f t="array" ref="Y1035">IF(AND(B:B &gt; TIME(6, 0, 0), B:B &lt;= TIME(18, 0, 0)), "Day", "Night")</f>
        <v>Night</v>
      </c>
      <c r="Z1035">
        <f>COUNTIFS(D:D, "Military - U.S. Army", C:C, "Fort Myer, Virginia")</f>
        <v>1</v>
      </c>
    </row>
    <row r="1036" spans="1:26" x14ac:dyDescent="0.2">
      <c r="A1036">
        <v>18241</v>
      </c>
      <c r="C1036" t="s">
        <v>4688</v>
      </c>
      <c r="D1036" t="s">
        <v>4255</v>
      </c>
      <c r="F1036" t="s">
        <v>4689</v>
      </c>
      <c r="G1036" t="s">
        <v>4690</v>
      </c>
      <c r="H1036" t="s">
        <v>4691</v>
      </c>
      <c r="I1036">
        <v>38</v>
      </c>
      <c r="J1036">
        <v>38</v>
      </c>
      <c r="K1036">
        <v>0</v>
      </c>
      <c r="M1036">
        <f>SUM(B1036,C1036)</f>
        <v>0</v>
      </c>
      <c r="N1036" t="str">
        <f t="shared" si="32"/>
        <v>No</v>
      </c>
      <c r="O1036">
        <f>COUNTIF(C:C,"&lt;0")</f>
        <v>0</v>
      </c>
      <c r="P1036" t="e">
        <f>SUMIF(#REF!,"&gt;"&amp;AVERAGE(#REF!))</f>
        <v>#REF!</v>
      </c>
      <c r="Q1036">
        <f t="shared" si="33"/>
        <v>27.565026697177728</v>
      </c>
      <c r="R1036" t="str">
        <f>CONCATENATE("ID-",A1036,"-",E1036)</f>
        <v>ID-18241-</v>
      </c>
      <c r="S1036">
        <f>INDEX(B:B,MATCH(A1036,A:A,0))</f>
        <v>0</v>
      </c>
      <c r="T1036" t="str">
        <f>IF(OR(B1036&gt;0,C1036&gt;0),"Acceptable","Check")</f>
        <v>Acceptable</v>
      </c>
      <c r="U1036">
        <f>COUNTIF(D:D, "Military - U.S. Army")</f>
        <v>23</v>
      </c>
      <c r="V1036">
        <f>AVERAGEIF(C:C,"Fort Myer, Virginia", I:I)</f>
        <v>2</v>
      </c>
      <c r="W1036">
        <v>1</v>
      </c>
      <c r="X1036" t="str">
        <f>IFERROR(VLOOKUP("FlightNumber", A:D, 4, FALSE), "Flight Not Found")</f>
        <v>Flight Not Found</v>
      </c>
      <c r="Y1036" t="str" cm="1">
        <f t="array" ref="Y1036">IF(AND(B:B &gt; TIME(6, 0, 0), B:B &lt;= TIME(18, 0, 0)), "Day", "Night")</f>
        <v>Night</v>
      </c>
      <c r="Z1036">
        <f>COUNTIFS(D:D, "Military - U.S. Army", C:C, "Fort Myer, Virginia")</f>
        <v>1</v>
      </c>
    </row>
    <row r="1037" spans="1:26" x14ac:dyDescent="0.2">
      <c r="A1037">
        <v>18242</v>
      </c>
      <c r="C1037" t="s">
        <v>4692</v>
      </c>
      <c r="D1037" t="s">
        <v>4255</v>
      </c>
      <c r="E1037" t="s">
        <v>4693</v>
      </c>
      <c r="F1037" t="s">
        <v>4689</v>
      </c>
      <c r="G1037" t="s">
        <v>4694</v>
      </c>
      <c r="H1037" t="s">
        <v>4695</v>
      </c>
      <c r="I1037">
        <v>40</v>
      </c>
      <c r="J1037">
        <v>17</v>
      </c>
      <c r="K1037">
        <v>0</v>
      </c>
      <c r="L1037" t="s">
        <v>4696</v>
      </c>
      <c r="M1037">
        <f>SUM(B1037,C1037)</f>
        <v>0</v>
      </c>
      <c r="N1037" t="str">
        <f t="shared" si="32"/>
        <v>No</v>
      </c>
      <c r="O1037">
        <f>COUNTIF(C:C,"&lt;0")</f>
        <v>0</v>
      </c>
      <c r="P1037" t="e">
        <f>SUMIF(#REF!,"&gt;"&amp;AVERAGE(#REF!))</f>
        <v>#REF!</v>
      </c>
      <c r="Q1037">
        <f t="shared" si="33"/>
        <v>27.565026697177728</v>
      </c>
      <c r="R1037" t="str">
        <f>CONCATENATE("ID-",A1037,"-",E1037)</f>
        <v>ID-18242-Chengdu - Hoikow</v>
      </c>
      <c r="S1037">
        <f>INDEX(B:B,MATCH(A1037,A:A,0))</f>
        <v>0</v>
      </c>
      <c r="T1037" t="str">
        <f>IF(OR(B1037&gt;0,C1037&gt;0),"Acceptable","Check")</f>
        <v>Acceptable</v>
      </c>
      <c r="U1037">
        <f>COUNTIF(D:D, "Military - U.S. Army")</f>
        <v>23</v>
      </c>
      <c r="V1037">
        <f>AVERAGEIF(C:C,"Fort Myer, Virginia", I:I)</f>
        <v>2</v>
      </c>
      <c r="W1037">
        <v>1</v>
      </c>
      <c r="X1037" t="str">
        <f>IFERROR(VLOOKUP("FlightNumber", A:D, 4, FALSE), "Flight Not Found")</f>
        <v>Flight Not Found</v>
      </c>
      <c r="Y1037" t="str" cm="1">
        <f t="array" ref="Y1037">IF(AND(B:B &gt; TIME(6, 0, 0), B:B &lt;= TIME(18, 0, 0)), "Day", "Night")</f>
        <v>Night</v>
      </c>
      <c r="Z1037">
        <f>COUNTIFS(D:D, "Military - U.S. Army", C:C, "Fort Myer, Virginia")</f>
        <v>1</v>
      </c>
    </row>
    <row r="1038" spans="1:26" x14ac:dyDescent="0.2">
      <c r="A1038">
        <v>18244</v>
      </c>
      <c r="B1038" t="s">
        <v>4697</v>
      </c>
      <c r="C1038" t="s">
        <v>4698</v>
      </c>
      <c r="D1038" t="s">
        <v>4699</v>
      </c>
      <c r="F1038" t="s">
        <v>1809</v>
      </c>
      <c r="G1038" t="s">
        <v>4700</v>
      </c>
      <c r="H1038" t="s">
        <v>4701</v>
      </c>
      <c r="I1038">
        <v>26</v>
      </c>
      <c r="J1038">
        <v>26</v>
      </c>
      <c r="K1038">
        <v>0</v>
      </c>
      <c r="L1038" t="s">
        <v>4702</v>
      </c>
      <c r="M1038">
        <f>SUM(B1038,C1038)</f>
        <v>0</v>
      </c>
      <c r="N1038" t="str">
        <f t="shared" si="32"/>
        <v>No</v>
      </c>
      <c r="O1038">
        <f>COUNTIF(C:C,"&lt;0")</f>
        <v>0</v>
      </c>
      <c r="P1038" t="e">
        <f>SUMIF(#REF!,"&gt;"&amp;AVERAGE(#REF!))</f>
        <v>#REF!</v>
      </c>
      <c r="Q1038">
        <f t="shared" si="33"/>
        <v>27.565026697177728</v>
      </c>
      <c r="R1038" t="str">
        <f>CONCATENATE("ID-",A1038,"-",E1038)</f>
        <v>ID-18244-</v>
      </c>
      <c r="S1038" t="str">
        <f>INDEX(B:B,MATCH(A1038,A:A,0))</f>
        <v>21:51</v>
      </c>
      <c r="T1038" t="str">
        <f>IF(OR(B1038&gt;0,C1038&gt;0),"Acceptable","Check")</f>
        <v>Acceptable</v>
      </c>
      <c r="U1038">
        <f>COUNTIF(D:D, "Military - U.S. Army")</f>
        <v>23</v>
      </c>
      <c r="V1038">
        <f>AVERAGEIF(C:C,"Fort Myer, Virginia", I:I)</f>
        <v>2</v>
      </c>
      <c r="W1038">
        <v>1</v>
      </c>
      <c r="X1038" t="str">
        <f>IFERROR(VLOOKUP("FlightNumber", A:D, 4, FALSE), "Flight Not Found")</f>
        <v>Flight Not Found</v>
      </c>
      <c r="Y1038" t="str" cm="1">
        <f t="array" ref="Y1038">IF(AND(B:B &gt; TIME(6, 0, 0), B:B &lt;= TIME(18, 0, 0)), "Day", "Night")</f>
        <v>Night</v>
      </c>
      <c r="Z1038">
        <f>COUNTIFS(D:D, "Military - U.S. Army", C:C, "Fort Myer, Virginia")</f>
        <v>1</v>
      </c>
    </row>
    <row r="1039" spans="1:26" x14ac:dyDescent="0.2">
      <c r="A1039">
        <v>18244</v>
      </c>
      <c r="B1039" t="s">
        <v>3084</v>
      </c>
      <c r="C1039" t="s">
        <v>4703</v>
      </c>
      <c r="D1039" t="s">
        <v>4704</v>
      </c>
      <c r="E1039" t="s">
        <v>4705</v>
      </c>
      <c r="F1039" t="s">
        <v>4706</v>
      </c>
      <c r="G1039" t="s">
        <v>4707</v>
      </c>
      <c r="H1039" t="s">
        <v>4708</v>
      </c>
      <c r="I1039">
        <v>23</v>
      </c>
      <c r="J1039">
        <v>6</v>
      </c>
      <c r="K1039">
        <v>0</v>
      </c>
      <c r="L1039" t="s">
        <v>4709</v>
      </c>
      <c r="M1039">
        <f>SUM(B1039,C1039)</f>
        <v>0</v>
      </c>
      <c r="N1039" t="str">
        <f t="shared" si="32"/>
        <v>No</v>
      </c>
      <c r="O1039">
        <f>COUNTIF(C:C,"&lt;0")</f>
        <v>0</v>
      </c>
      <c r="P1039" t="e">
        <f>SUMIF(#REF!,"&gt;"&amp;AVERAGE(#REF!))</f>
        <v>#REF!</v>
      </c>
      <c r="Q1039">
        <f t="shared" si="33"/>
        <v>27.565026697177728</v>
      </c>
      <c r="R1039" t="str">
        <f>CONCATENATE("ID-",A1039,"-",E1039)</f>
        <v>ID-18244-New Port News - Washington D.C.</v>
      </c>
      <c r="S1039" t="str">
        <f>INDEX(B:B,MATCH(A1039,A:A,0))</f>
        <v>21:51</v>
      </c>
      <c r="T1039" t="str">
        <f>IF(OR(B1039&gt;0,C1039&gt;0),"Acceptable","Check")</f>
        <v>Acceptable</v>
      </c>
      <c r="U1039">
        <f>COUNTIF(D:D, "Military - U.S. Army")</f>
        <v>23</v>
      </c>
      <c r="V1039">
        <f>AVERAGEIF(C:C,"Fort Myer, Virginia", I:I)</f>
        <v>2</v>
      </c>
      <c r="W1039">
        <v>1</v>
      </c>
      <c r="X1039" t="str">
        <f>IFERROR(VLOOKUP("FlightNumber", A:D, 4, FALSE), "Flight Not Found")</f>
        <v>Flight Not Found</v>
      </c>
      <c r="Y1039" t="str" cm="1">
        <f t="array" ref="Y1039">IF(AND(B:B &gt; TIME(6, 0, 0), B:B &lt;= TIME(18, 0, 0)), "Day", "Night")</f>
        <v>Night</v>
      </c>
      <c r="Z1039">
        <f>COUNTIFS(D:D, "Military - U.S. Army", C:C, "Fort Myer, Virginia")</f>
        <v>1</v>
      </c>
    </row>
    <row r="1040" spans="1:26" x14ac:dyDescent="0.2">
      <c r="A1040">
        <v>18248</v>
      </c>
      <c r="C1040" t="s">
        <v>4710</v>
      </c>
      <c r="D1040" t="s">
        <v>1608</v>
      </c>
      <c r="E1040" t="s">
        <v>4711</v>
      </c>
      <c r="F1040" t="s">
        <v>1809</v>
      </c>
      <c r="G1040" t="s">
        <v>4712</v>
      </c>
      <c r="H1040" t="s">
        <v>4713</v>
      </c>
      <c r="I1040">
        <v>17</v>
      </c>
      <c r="J1040">
        <v>17</v>
      </c>
      <c r="K1040">
        <v>0</v>
      </c>
      <c r="L1040" t="s">
        <v>1317</v>
      </c>
      <c r="M1040">
        <f>SUM(B1040,C1040)</f>
        <v>0</v>
      </c>
      <c r="N1040" t="str">
        <f t="shared" si="32"/>
        <v>No</v>
      </c>
      <c r="O1040">
        <f>COUNTIF(C:C,"&lt;0")</f>
        <v>0</v>
      </c>
      <c r="P1040" t="e">
        <f>SUMIF(#REF!,"&gt;"&amp;AVERAGE(#REF!))</f>
        <v>#REF!</v>
      </c>
      <c r="Q1040">
        <f t="shared" si="33"/>
        <v>27.565026697177728</v>
      </c>
      <c r="R1040" t="str">
        <f>CONCATENATE("ID-",A1040,"-",E1040)</f>
        <v>ID-18248-Mexico City - Merida</v>
      </c>
      <c r="S1040">
        <f>INDEX(B:B,MATCH(A1040,A:A,0))</f>
        <v>0</v>
      </c>
      <c r="T1040" t="str">
        <f>IF(OR(B1040&gt;0,C1040&gt;0),"Acceptable","Check")</f>
        <v>Acceptable</v>
      </c>
      <c r="U1040">
        <f>COUNTIF(D:D, "Military - U.S. Army")</f>
        <v>23</v>
      </c>
      <c r="V1040">
        <f>AVERAGEIF(C:C,"Fort Myer, Virginia", I:I)</f>
        <v>2</v>
      </c>
      <c r="W1040">
        <v>1</v>
      </c>
      <c r="X1040" t="str">
        <f>IFERROR(VLOOKUP("FlightNumber", A:D, 4, FALSE), "Flight Not Found")</f>
        <v>Flight Not Found</v>
      </c>
      <c r="Y1040" t="str" cm="1">
        <f t="array" ref="Y1040">IF(AND(B:B &gt; TIME(6, 0, 0), B:B &lt;= TIME(18, 0, 0)), "Day", "Night")</f>
        <v>Night</v>
      </c>
      <c r="Z1040">
        <f>COUNTIFS(D:D, "Military - U.S. Army", C:C, "Fort Myer, Virginia")</f>
        <v>1</v>
      </c>
    </row>
    <row r="1041" spans="1:26" x14ac:dyDescent="0.2">
      <c r="A1041">
        <v>18250</v>
      </c>
      <c r="B1041" t="s">
        <v>2758</v>
      </c>
      <c r="C1041" t="s">
        <v>4714</v>
      </c>
      <c r="D1041" t="s">
        <v>772</v>
      </c>
      <c r="F1041" t="s">
        <v>2668</v>
      </c>
      <c r="G1041" t="s">
        <v>4715</v>
      </c>
      <c r="H1041" t="s">
        <v>4716</v>
      </c>
      <c r="I1041">
        <v>8</v>
      </c>
      <c r="J1041">
        <v>8</v>
      </c>
      <c r="K1041">
        <v>0</v>
      </c>
      <c r="L1041" t="s">
        <v>4717</v>
      </c>
      <c r="M1041">
        <f>SUM(B1041,C1041)</f>
        <v>0</v>
      </c>
      <c r="N1041" t="str">
        <f t="shared" si="32"/>
        <v>No</v>
      </c>
      <c r="O1041">
        <f>COUNTIF(C:C,"&lt;0")</f>
        <v>0</v>
      </c>
      <c r="P1041" t="e">
        <f>SUMIF(#REF!,"&gt;"&amp;AVERAGE(#REF!))</f>
        <v>#REF!</v>
      </c>
      <c r="Q1041">
        <f t="shared" si="33"/>
        <v>27.565026697177728</v>
      </c>
      <c r="R1041" t="str">
        <f>CONCATENATE("ID-",A1041,"-",E1041)</f>
        <v>ID-18250-</v>
      </c>
      <c r="S1041" t="str">
        <f>INDEX(B:B,MATCH(A1041,A:A,0))</f>
        <v>20:30</v>
      </c>
      <c r="T1041" t="str">
        <f>IF(OR(B1041&gt;0,C1041&gt;0),"Acceptable","Check")</f>
        <v>Acceptable</v>
      </c>
      <c r="U1041">
        <f>COUNTIF(D:D, "Military - U.S. Army")</f>
        <v>23</v>
      </c>
      <c r="V1041">
        <f>AVERAGEIF(C:C,"Fort Myer, Virginia", I:I)</f>
        <v>2</v>
      </c>
      <c r="W1041">
        <v>1</v>
      </c>
      <c r="X1041" t="str">
        <f>IFERROR(VLOOKUP("FlightNumber", A:D, 4, FALSE), "Flight Not Found")</f>
        <v>Flight Not Found</v>
      </c>
      <c r="Y1041" t="str" cm="1">
        <f t="array" ref="Y1041">IF(AND(B:B &gt; TIME(6, 0, 0), B:B &lt;= TIME(18, 0, 0)), "Day", "Night")</f>
        <v>Night</v>
      </c>
      <c r="Z1041">
        <f>COUNTIFS(D:D, "Military - U.S. Army", C:C, "Fort Myer, Virginia")</f>
        <v>1</v>
      </c>
    </row>
    <row r="1042" spans="1:26" x14ac:dyDescent="0.2">
      <c r="A1042">
        <v>18262</v>
      </c>
      <c r="C1042" t="s">
        <v>4718</v>
      </c>
      <c r="D1042" t="s">
        <v>4719</v>
      </c>
      <c r="E1042" t="s">
        <v>4720</v>
      </c>
      <c r="F1042" t="s">
        <v>4721</v>
      </c>
      <c r="G1042" t="s">
        <v>4722</v>
      </c>
      <c r="H1042" t="s">
        <v>4723</v>
      </c>
      <c r="I1042">
        <v>7</v>
      </c>
      <c r="J1042">
        <v>7</v>
      </c>
      <c r="K1042">
        <v>0</v>
      </c>
      <c r="L1042" t="s">
        <v>4724</v>
      </c>
      <c r="M1042">
        <f>SUM(B1042,C1042)</f>
        <v>0</v>
      </c>
      <c r="N1042" t="str">
        <f t="shared" si="32"/>
        <v>No</v>
      </c>
      <c r="O1042">
        <f>COUNTIF(C:C,"&lt;0")</f>
        <v>0</v>
      </c>
      <c r="P1042" t="e">
        <f>SUMIF(#REF!,"&gt;"&amp;AVERAGE(#REF!))</f>
        <v>#REF!</v>
      </c>
      <c r="Q1042">
        <f t="shared" si="33"/>
        <v>27.565026697177728</v>
      </c>
      <c r="R1042" t="str">
        <f>CONCATENATE("ID-",A1042,"-",E1042)</f>
        <v>ID-18262-Agartala - Calcutta</v>
      </c>
      <c r="S1042">
        <f>INDEX(B:B,MATCH(A1042,A:A,0))</f>
        <v>0</v>
      </c>
      <c r="T1042" t="str">
        <f>IF(OR(B1042&gt;0,C1042&gt;0),"Acceptable","Check")</f>
        <v>Acceptable</v>
      </c>
      <c r="U1042">
        <f>COUNTIF(D:D, "Military - U.S. Army")</f>
        <v>23</v>
      </c>
      <c r="V1042">
        <f>AVERAGEIF(C:C,"Fort Myer, Virginia", I:I)</f>
        <v>2</v>
      </c>
      <c r="W1042">
        <v>1</v>
      </c>
      <c r="X1042" t="str">
        <f>IFERROR(VLOOKUP("FlightNumber", A:D, 4, FALSE), "Flight Not Found")</f>
        <v>Flight Not Found</v>
      </c>
      <c r="Y1042" t="str" cm="1">
        <f t="array" ref="Y1042">IF(AND(B:B &gt; TIME(6, 0, 0), B:B &lt;= TIME(18, 0, 0)), "Day", "Night")</f>
        <v>Night</v>
      </c>
      <c r="Z1042">
        <f>COUNTIFS(D:D, "Military - U.S. Army", C:C, "Fort Myer, Virginia")</f>
        <v>1</v>
      </c>
    </row>
    <row r="1043" spans="1:26" x14ac:dyDescent="0.2">
      <c r="A1043">
        <v>18281</v>
      </c>
      <c r="C1043" t="s">
        <v>4193</v>
      </c>
      <c r="D1043" t="s">
        <v>4725</v>
      </c>
      <c r="F1043" t="s">
        <v>1339</v>
      </c>
      <c r="I1043">
        <v>16</v>
      </c>
      <c r="J1043">
        <v>16</v>
      </c>
      <c r="K1043">
        <v>0</v>
      </c>
      <c r="L1043" t="s">
        <v>4726</v>
      </c>
      <c r="M1043">
        <f>SUM(B1043,C1043)</f>
        <v>0</v>
      </c>
      <c r="N1043" t="str">
        <f t="shared" si="32"/>
        <v>No</v>
      </c>
      <c r="O1043">
        <f>COUNTIF(C:C,"&lt;0")</f>
        <v>0</v>
      </c>
      <c r="P1043" t="e">
        <f>SUMIF(#REF!,"&gt;"&amp;AVERAGE(#REF!))</f>
        <v>#REF!</v>
      </c>
      <c r="Q1043">
        <f t="shared" si="33"/>
        <v>27.565026697177728</v>
      </c>
      <c r="R1043" t="str">
        <f>CONCATENATE("ID-",A1043,"-",E1043)</f>
        <v>ID-18281-</v>
      </c>
      <c r="S1043">
        <f>INDEX(B:B,MATCH(A1043,A:A,0))</f>
        <v>0</v>
      </c>
      <c r="T1043" t="str">
        <f>IF(OR(B1043&gt;0,C1043&gt;0),"Acceptable","Check")</f>
        <v>Acceptable</v>
      </c>
      <c r="U1043">
        <f>COUNTIF(D:D, "Military - U.S. Army")</f>
        <v>23</v>
      </c>
      <c r="V1043">
        <f>AVERAGEIF(C:C,"Fort Myer, Virginia", I:I)</f>
        <v>2</v>
      </c>
      <c r="W1043">
        <v>2</v>
      </c>
      <c r="X1043" t="str">
        <f>IFERROR(VLOOKUP("FlightNumber", A:D, 4, FALSE), "Flight Not Found")</f>
        <v>Flight Not Found</v>
      </c>
      <c r="Y1043" t="str" cm="1">
        <f t="array" ref="Y1043">IF(AND(B:B &gt; TIME(6, 0, 0), B:B &lt;= TIME(18, 0, 0)), "Day", "Night")</f>
        <v>Night</v>
      </c>
      <c r="Z1043">
        <f>COUNTIFS(D:D, "Military - U.S. Army", C:C, "Fort Myer, Virginia")</f>
        <v>1</v>
      </c>
    </row>
    <row r="1044" spans="1:26" x14ac:dyDescent="0.2">
      <c r="A1044">
        <v>18283</v>
      </c>
      <c r="B1044" t="s">
        <v>2141</v>
      </c>
      <c r="C1044" t="s">
        <v>4727</v>
      </c>
      <c r="D1044" t="s">
        <v>4728</v>
      </c>
      <c r="E1044" t="s">
        <v>4729</v>
      </c>
      <c r="F1044" t="s">
        <v>2465</v>
      </c>
      <c r="G1044" t="s">
        <v>4730</v>
      </c>
      <c r="I1044">
        <v>32</v>
      </c>
      <c r="J1044">
        <v>32</v>
      </c>
      <c r="K1044">
        <v>0</v>
      </c>
      <c r="L1044" t="s">
        <v>4731</v>
      </c>
      <c r="M1044">
        <f>SUM(B1044,C1044)</f>
        <v>0</v>
      </c>
      <c r="N1044" t="str">
        <f t="shared" si="32"/>
        <v>No</v>
      </c>
      <c r="O1044">
        <f>COUNTIF(C:C,"&lt;0")</f>
        <v>0</v>
      </c>
      <c r="P1044" t="e">
        <f>SUMIF(#REF!,"&gt;"&amp;AVERAGE(#REF!))</f>
        <v>#REF!</v>
      </c>
      <c r="Q1044">
        <f t="shared" si="33"/>
        <v>27.565026697177728</v>
      </c>
      <c r="R1044" t="str">
        <f>CONCATENATE("ID-",A1044,"-",E1044)</f>
        <v>ID-18283-Valle grande - Cochabamba</v>
      </c>
      <c r="S1044" t="str">
        <f>INDEX(B:B,MATCH(A1044,A:A,0))</f>
        <v>12:00</v>
      </c>
      <c r="T1044" t="str">
        <f>IF(OR(B1044&gt;0,C1044&gt;0),"Acceptable","Check")</f>
        <v>Acceptable</v>
      </c>
      <c r="U1044">
        <f>COUNTIF(D:D, "Military - U.S. Army")</f>
        <v>23</v>
      </c>
      <c r="V1044">
        <f>AVERAGEIF(C:C,"Fort Myer, Virginia", I:I)</f>
        <v>2</v>
      </c>
      <c r="W1044">
        <v>1</v>
      </c>
      <c r="X1044" t="str">
        <f>IFERROR(VLOOKUP("FlightNumber", A:D, 4, FALSE), "Flight Not Found")</f>
        <v>Flight Not Found</v>
      </c>
      <c r="Y1044" t="str" cm="1">
        <f t="array" ref="Y1044">IF(AND(B:B &gt; TIME(6, 0, 0), B:B &lt;= TIME(18, 0, 0)), "Day", "Night")</f>
        <v>Night</v>
      </c>
      <c r="Z1044">
        <f>COUNTIFS(D:D, "Military - U.S. Army", C:C, "Fort Myer, Virginia")</f>
        <v>1</v>
      </c>
    </row>
    <row r="1045" spans="1:26" x14ac:dyDescent="0.2">
      <c r="A1045">
        <v>18287</v>
      </c>
      <c r="C1045" t="s">
        <v>4732</v>
      </c>
      <c r="D1045" t="s">
        <v>4733</v>
      </c>
      <c r="E1045" t="s">
        <v>4734</v>
      </c>
      <c r="F1045" t="s">
        <v>4735</v>
      </c>
      <c r="G1045" t="s">
        <v>4736</v>
      </c>
      <c r="H1045" t="s">
        <v>4737</v>
      </c>
      <c r="I1045">
        <v>14</v>
      </c>
      <c r="J1045">
        <v>14</v>
      </c>
      <c r="K1045">
        <v>0</v>
      </c>
      <c r="L1045" t="s">
        <v>4738</v>
      </c>
      <c r="M1045">
        <f>SUM(B1045,C1045)</f>
        <v>0</v>
      </c>
      <c r="N1045" t="str">
        <f t="shared" si="32"/>
        <v>No</v>
      </c>
      <c r="O1045">
        <f>COUNTIF(C:C,"&lt;0")</f>
        <v>0</v>
      </c>
      <c r="P1045" t="e">
        <f>SUMIF(#REF!,"&gt;"&amp;AVERAGE(#REF!))</f>
        <v>#REF!</v>
      </c>
      <c r="Q1045">
        <f t="shared" si="33"/>
        <v>27.565026697177728</v>
      </c>
      <c r="R1045" t="str">
        <f>CONCATENATE("ID-",A1045,"-",E1045)</f>
        <v>ID-18287-Antananarivo - Tamatave</v>
      </c>
      <c r="S1045">
        <f>INDEX(B:B,MATCH(A1045,A:A,0))</f>
        <v>0</v>
      </c>
      <c r="T1045" t="str">
        <f>IF(OR(B1045&gt;0,C1045&gt;0),"Acceptable","Check")</f>
        <v>Acceptable</v>
      </c>
      <c r="U1045">
        <f>COUNTIF(D:D, "Military - U.S. Army")</f>
        <v>23</v>
      </c>
      <c r="V1045">
        <f>AVERAGEIF(C:C,"Fort Myer, Virginia", I:I)</f>
        <v>2</v>
      </c>
      <c r="W1045">
        <v>1</v>
      </c>
      <c r="X1045" t="str">
        <f>IFERROR(VLOOKUP("FlightNumber", A:D, 4, FALSE), "Flight Not Found")</f>
        <v>Flight Not Found</v>
      </c>
      <c r="Y1045" t="str" cm="1">
        <f t="array" ref="Y1045">IF(AND(B:B &gt; TIME(6, 0, 0), B:B &lt;= TIME(18, 0, 0)), "Day", "Night")</f>
        <v>Night</v>
      </c>
      <c r="Z1045">
        <f>COUNTIFS(D:D, "Military - U.S. Army", C:C, "Fort Myer, Virginia")</f>
        <v>1</v>
      </c>
    </row>
    <row r="1046" spans="1:26" x14ac:dyDescent="0.2">
      <c r="A1046">
        <v>18287</v>
      </c>
      <c r="C1046" t="s">
        <v>4739</v>
      </c>
      <c r="D1046" t="s">
        <v>3661</v>
      </c>
      <c r="E1046" t="s">
        <v>4740</v>
      </c>
      <c r="F1046" t="s">
        <v>1809</v>
      </c>
      <c r="G1046" t="s">
        <v>4741</v>
      </c>
      <c r="I1046">
        <v>4</v>
      </c>
      <c r="J1046">
        <v>4</v>
      </c>
      <c r="K1046">
        <v>0</v>
      </c>
      <c r="L1046" t="s">
        <v>4742</v>
      </c>
      <c r="M1046">
        <f>SUM(B1046,C1046)</f>
        <v>0</v>
      </c>
      <c r="N1046" t="str">
        <f t="shared" si="32"/>
        <v>No</v>
      </c>
      <c r="O1046">
        <f>COUNTIF(C:C,"&lt;0")</f>
        <v>0</v>
      </c>
      <c r="P1046" t="e">
        <f>SUMIF(#REF!,"&gt;"&amp;AVERAGE(#REF!))</f>
        <v>#REF!</v>
      </c>
      <c r="Q1046">
        <f t="shared" si="33"/>
        <v>27.565026697177728</v>
      </c>
      <c r="R1046" t="str">
        <f>CONCATENATE("ID-",A1046,"-",E1046)</f>
        <v>ID-18287-Iloilo - Manila</v>
      </c>
      <c r="S1046">
        <f>INDEX(B:B,MATCH(A1046,A:A,0))</f>
        <v>0</v>
      </c>
      <c r="T1046" t="str">
        <f>IF(OR(B1046&gt;0,C1046&gt;0),"Acceptable","Check")</f>
        <v>Acceptable</v>
      </c>
      <c r="U1046">
        <f>COUNTIF(D:D, "Military - U.S. Army")</f>
        <v>23</v>
      </c>
      <c r="V1046">
        <f>AVERAGEIF(C:C,"Fort Myer, Virginia", I:I)</f>
        <v>2</v>
      </c>
      <c r="W1046">
        <v>6</v>
      </c>
      <c r="X1046" t="str">
        <f>IFERROR(VLOOKUP("FlightNumber", A:D, 4, FALSE), "Flight Not Found")</f>
        <v>Flight Not Found</v>
      </c>
      <c r="Y1046" t="str" cm="1">
        <f t="array" ref="Y1046">IF(AND(B:B &gt; TIME(6, 0, 0), B:B &lt;= TIME(18, 0, 0)), "Day", "Night")</f>
        <v>Night</v>
      </c>
      <c r="Z1046">
        <f>COUNTIFS(D:D, "Military - U.S. Army", C:C, "Fort Myer, Virginia")</f>
        <v>1</v>
      </c>
    </row>
    <row r="1047" spans="1:26" x14ac:dyDescent="0.2">
      <c r="A1047">
        <v>18289</v>
      </c>
      <c r="C1047" t="s">
        <v>4743</v>
      </c>
      <c r="D1047" t="s">
        <v>2606</v>
      </c>
      <c r="E1047" t="s">
        <v>4744</v>
      </c>
      <c r="F1047" t="s">
        <v>3308</v>
      </c>
      <c r="G1047" t="s">
        <v>4745</v>
      </c>
      <c r="H1047" t="s">
        <v>4746</v>
      </c>
      <c r="I1047">
        <v>44</v>
      </c>
      <c r="J1047">
        <v>44</v>
      </c>
      <c r="K1047">
        <v>0</v>
      </c>
      <c r="L1047" t="s">
        <v>4747</v>
      </c>
      <c r="M1047">
        <f>SUM(B1047,C1047)</f>
        <v>0</v>
      </c>
      <c r="N1047" t="str">
        <f t="shared" si="32"/>
        <v>No</v>
      </c>
      <c r="O1047">
        <f>COUNTIF(C:C,"&lt;0")</f>
        <v>0</v>
      </c>
      <c r="P1047" t="e">
        <f>SUMIF(#REF!,"&gt;"&amp;AVERAGE(#REF!))</f>
        <v>#REF!</v>
      </c>
      <c r="Q1047">
        <f t="shared" si="33"/>
        <v>27.565026697177728</v>
      </c>
      <c r="R1047" t="str">
        <f>CONCATENATE("ID-",A1047,"-",E1047)</f>
        <v>ID-18289-Elmendorf - Great Falls, MT</v>
      </c>
      <c r="S1047">
        <f>INDEX(B:B,MATCH(A1047,A:A,0))</f>
        <v>0</v>
      </c>
      <c r="T1047" t="str">
        <f>IF(OR(B1047&gt;0,C1047&gt;0),"Acceptable","Check")</f>
        <v>Acceptable</v>
      </c>
      <c r="U1047">
        <f>COUNTIF(D:D, "Military - U.S. Army")</f>
        <v>23</v>
      </c>
      <c r="V1047">
        <f>AVERAGEIF(C:C,"Fort Myer, Virginia", I:I)</f>
        <v>2</v>
      </c>
      <c r="W1047">
        <v>1</v>
      </c>
      <c r="X1047" t="str">
        <f>IFERROR(VLOOKUP("FlightNumber", A:D, 4, FALSE), "Flight Not Found")</f>
        <v>Flight Not Found</v>
      </c>
      <c r="Y1047" t="str" cm="1">
        <f t="array" ref="Y1047">IF(AND(B:B &gt; TIME(6, 0, 0), B:B &lt;= TIME(18, 0, 0)), "Day", "Night")</f>
        <v>Night</v>
      </c>
      <c r="Z1047">
        <f>COUNTIFS(D:D, "Military - U.S. Army", C:C, "Fort Myer, Virginia")</f>
        <v>1</v>
      </c>
    </row>
    <row r="1048" spans="1:26" x14ac:dyDescent="0.2">
      <c r="A1048">
        <v>18296</v>
      </c>
      <c r="C1048" t="s">
        <v>2177</v>
      </c>
      <c r="D1048" t="s">
        <v>283</v>
      </c>
      <c r="E1048" t="s">
        <v>4748</v>
      </c>
      <c r="F1048" t="s">
        <v>1809</v>
      </c>
      <c r="G1048" t="s">
        <v>4749</v>
      </c>
      <c r="H1048" t="s">
        <v>4750</v>
      </c>
      <c r="I1048">
        <v>7</v>
      </c>
      <c r="J1048">
        <v>7</v>
      </c>
      <c r="K1048">
        <v>0</v>
      </c>
      <c r="L1048" t="s">
        <v>4751</v>
      </c>
      <c r="M1048">
        <f>SUM(B1048,C1048)</f>
        <v>0</v>
      </c>
      <c r="N1048" t="str">
        <f t="shared" si="32"/>
        <v>No</v>
      </c>
      <c r="O1048">
        <f>COUNTIF(C:C,"&lt;0")</f>
        <v>0</v>
      </c>
      <c r="P1048" t="e">
        <f>SUMIF(#REF!,"&gt;"&amp;AVERAGE(#REF!))</f>
        <v>#REF!</v>
      </c>
      <c r="Q1048">
        <f t="shared" si="33"/>
        <v>27.565026697177728</v>
      </c>
      <c r="R1048" t="str">
        <f>CONCATENATE("ID-",A1048,"-",E1048)</f>
        <v>ID-18296-Amsterdam - London</v>
      </c>
      <c r="S1048">
        <f>INDEX(B:B,MATCH(A1048,A:A,0))</f>
        <v>0</v>
      </c>
      <c r="T1048" t="str">
        <f>IF(OR(B1048&gt;0,C1048&gt;0),"Acceptable","Check")</f>
        <v>Acceptable</v>
      </c>
      <c r="U1048">
        <f>COUNTIF(D:D, "Military - U.S. Army")</f>
        <v>23</v>
      </c>
      <c r="V1048">
        <f>AVERAGEIF(C:C,"Fort Myer, Virginia", I:I)</f>
        <v>2</v>
      </c>
      <c r="W1048">
        <v>1</v>
      </c>
      <c r="X1048" t="str">
        <f>IFERROR(VLOOKUP("FlightNumber", A:D, 4, FALSE), "Flight Not Found")</f>
        <v>Flight Not Found</v>
      </c>
      <c r="Y1048" t="str" cm="1">
        <f t="array" ref="Y1048">IF(AND(B:B &gt; TIME(6, 0, 0), B:B &lt;= TIME(18, 0, 0)), "Day", "Night")</f>
        <v>Night</v>
      </c>
      <c r="Z1048">
        <f>COUNTIFS(D:D, "Military - U.S. Army", C:C, "Fort Myer, Virginia")</f>
        <v>1</v>
      </c>
    </row>
    <row r="1049" spans="1:26" x14ac:dyDescent="0.2">
      <c r="A1049">
        <v>18321</v>
      </c>
      <c r="C1049" t="s">
        <v>3235</v>
      </c>
      <c r="D1049" t="s">
        <v>766</v>
      </c>
      <c r="E1049" t="s">
        <v>4752</v>
      </c>
      <c r="F1049" t="s">
        <v>4753</v>
      </c>
      <c r="G1049" t="s">
        <v>4754</v>
      </c>
      <c r="H1049" t="s">
        <v>4755</v>
      </c>
      <c r="I1049">
        <v>5</v>
      </c>
      <c r="J1049">
        <v>5</v>
      </c>
      <c r="K1049">
        <v>0</v>
      </c>
      <c r="L1049" t="s">
        <v>4756</v>
      </c>
      <c r="M1049">
        <f>SUM(B1049,C1049)</f>
        <v>0</v>
      </c>
      <c r="N1049" t="str">
        <f t="shared" si="32"/>
        <v>No</v>
      </c>
      <c r="O1049">
        <f>COUNTIF(C:C,"&lt;0")</f>
        <v>0</v>
      </c>
      <c r="P1049" t="e">
        <f>SUMIF(#REF!,"&gt;"&amp;AVERAGE(#REF!))</f>
        <v>#REF!</v>
      </c>
      <c r="Q1049">
        <f t="shared" si="33"/>
        <v>27.565026697177728</v>
      </c>
      <c r="R1049" t="str">
        <f>CONCATENATE("ID-",A1049,"-",E1049)</f>
        <v>ID-18321-Ostrava - Prague</v>
      </c>
      <c r="S1049">
        <f>INDEX(B:B,MATCH(A1049,A:A,0))</f>
        <v>0</v>
      </c>
      <c r="T1049" t="str">
        <f>IF(OR(B1049&gt;0,C1049&gt;0),"Acceptable","Check")</f>
        <v>Acceptable</v>
      </c>
      <c r="U1049">
        <f>COUNTIF(D:D, "Military - U.S. Army")</f>
        <v>23</v>
      </c>
      <c r="V1049">
        <f>AVERAGEIF(C:C,"Fort Myer, Virginia", I:I)</f>
        <v>2</v>
      </c>
      <c r="W1049">
        <v>1</v>
      </c>
      <c r="X1049" t="str">
        <f>IFERROR(VLOOKUP("FlightNumber", A:D, 4, FALSE), "Flight Not Found")</f>
        <v>Flight Not Found</v>
      </c>
      <c r="Y1049" t="str" cm="1">
        <f t="array" ref="Y1049">IF(AND(B:B &gt; TIME(6, 0, 0), B:B &lt;= TIME(18, 0, 0)), "Day", "Night")</f>
        <v>Night</v>
      </c>
      <c r="Z1049">
        <f>COUNTIFS(D:D, "Military - U.S. Army", C:C, "Fort Myer, Virginia")</f>
        <v>1</v>
      </c>
    </row>
    <row r="1050" spans="1:26" x14ac:dyDescent="0.2">
      <c r="A1050">
        <v>18329</v>
      </c>
      <c r="B1050" t="s">
        <v>4757</v>
      </c>
      <c r="C1050" t="s">
        <v>4758</v>
      </c>
      <c r="D1050" t="s">
        <v>611</v>
      </c>
      <c r="E1050" t="s">
        <v>4759</v>
      </c>
      <c r="F1050" t="s">
        <v>4290</v>
      </c>
      <c r="G1050" t="s">
        <v>4760</v>
      </c>
      <c r="H1050" t="s">
        <v>4761</v>
      </c>
      <c r="I1050">
        <v>13</v>
      </c>
      <c r="J1050">
        <v>13</v>
      </c>
      <c r="K1050">
        <v>2</v>
      </c>
      <c r="L1050" t="s">
        <v>4762</v>
      </c>
      <c r="M1050">
        <f>SUM(B1050,C1050)</f>
        <v>0</v>
      </c>
      <c r="N1050" t="str">
        <f t="shared" si="32"/>
        <v>No</v>
      </c>
      <c r="O1050">
        <f>COUNTIF(C:C,"&lt;0")</f>
        <v>0</v>
      </c>
      <c r="P1050" t="e">
        <f>SUMIF(#REF!,"&gt;"&amp;AVERAGE(#REF!))</f>
        <v>#REF!</v>
      </c>
      <c r="Q1050">
        <f t="shared" si="33"/>
        <v>27.565026697177728</v>
      </c>
      <c r="R1050" t="str">
        <f>CONCATENATE("ID-",A1050,"-",E1050)</f>
        <v>ID-18329-Rochester Minn. - Minneapolis</v>
      </c>
      <c r="S1050" t="str">
        <f>INDEX(B:B,MATCH(A1050,A:A,0))</f>
        <v>20:59</v>
      </c>
      <c r="T1050" t="str">
        <f>IF(OR(B1050&gt;0,C1050&gt;0),"Acceptable","Check")</f>
        <v>Acceptable</v>
      </c>
      <c r="U1050">
        <f>COUNTIF(D:D, "Military - U.S. Army")</f>
        <v>23</v>
      </c>
      <c r="V1050">
        <f>AVERAGEIF(C:C,"Fort Myer, Virginia", I:I)</f>
        <v>2</v>
      </c>
      <c r="W1050">
        <v>1</v>
      </c>
      <c r="X1050" t="str">
        <f>IFERROR(VLOOKUP("FlightNumber", A:D, 4, FALSE), "Flight Not Found")</f>
        <v>Flight Not Found</v>
      </c>
      <c r="Y1050" t="str" cm="1">
        <f t="array" ref="Y1050">IF(AND(B:B &gt; TIME(6, 0, 0), B:B &lt;= TIME(18, 0, 0)), "Day", "Night")</f>
        <v>Night</v>
      </c>
      <c r="Z1050">
        <f>COUNTIFS(D:D, "Military - U.S. Army", C:C, "Fort Myer, Virginia")</f>
        <v>1</v>
      </c>
    </row>
    <row r="1051" spans="1:26" x14ac:dyDescent="0.2">
      <c r="A1051">
        <v>18332</v>
      </c>
      <c r="C1051" t="s">
        <v>4763</v>
      </c>
      <c r="D1051" t="s">
        <v>4764</v>
      </c>
      <c r="E1051" t="s">
        <v>4765</v>
      </c>
      <c r="F1051" t="s">
        <v>4591</v>
      </c>
      <c r="G1051" t="s">
        <v>4766</v>
      </c>
      <c r="H1051" t="s">
        <v>4767</v>
      </c>
      <c r="I1051">
        <v>4</v>
      </c>
      <c r="J1051">
        <v>4</v>
      </c>
      <c r="K1051">
        <v>0</v>
      </c>
      <c r="L1051" t="s">
        <v>4742</v>
      </c>
      <c r="M1051">
        <f>SUM(B1051,C1051)</f>
        <v>0</v>
      </c>
      <c r="N1051" t="str">
        <f t="shared" si="32"/>
        <v>No</v>
      </c>
      <c r="O1051">
        <f>COUNTIF(C:C,"&lt;0")</f>
        <v>0</v>
      </c>
      <c r="P1051" t="e">
        <f>SUMIF(#REF!,"&gt;"&amp;AVERAGE(#REF!))</f>
        <v>#REF!</v>
      </c>
      <c r="Q1051">
        <f t="shared" si="33"/>
        <v>27.565026697177728</v>
      </c>
      <c r="R1051" t="str">
        <f>CONCATENATE("ID-",A1051,"-",E1051)</f>
        <v>ID-18332-Hue - Tourane</v>
      </c>
      <c r="S1051">
        <f>INDEX(B:B,MATCH(A1051,A:A,0))</f>
        <v>0</v>
      </c>
      <c r="T1051" t="str">
        <f>IF(OR(B1051&gt;0,C1051&gt;0),"Acceptable","Check")</f>
        <v>Acceptable</v>
      </c>
      <c r="U1051">
        <f>COUNTIF(D:D, "Military - U.S. Army")</f>
        <v>23</v>
      </c>
      <c r="V1051">
        <f>AVERAGEIF(C:C,"Fort Myer, Virginia", I:I)</f>
        <v>2</v>
      </c>
      <c r="W1051">
        <v>5</v>
      </c>
      <c r="X1051" t="str">
        <f>IFERROR(VLOOKUP("FlightNumber", A:D, 4, FALSE), "Flight Not Found")</f>
        <v>Flight Not Found</v>
      </c>
      <c r="Y1051" t="str" cm="1">
        <f t="array" ref="Y1051">IF(AND(B:B &gt; TIME(6, 0, 0), B:B &lt;= TIME(18, 0, 0)), "Day", "Night")</f>
        <v>Night</v>
      </c>
      <c r="Z1051">
        <f>COUNTIFS(D:D, "Military - U.S. Army", C:C, "Fort Myer, Virginia")</f>
        <v>1</v>
      </c>
    </row>
    <row r="1052" spans="1:26" x14ac:dyDescent="0.2">
      <c r="A1052">
        <v>18334</v>
      </c>
      <c r="B1052" t="s">
        <v>4768</v>
      </c>
      <c r="C1052" t="s">
        <v>4769</v>
      </c>
      <c r="D1052" t="s">
        <v>4770</v>
      </c>
      <c r="E1052" t="s">
        <v>4771</v>
      </c>
      <c r="F1052" t="s">
        <v>4772</v>
      </c>
      <c r="G1052" t="s">
        <v>4773</v>
      </c>
      <c r="H1052" t="s">
        <v>4774</v>
      </c>
      <c r="I1052">
        <v>83</v>
      </c>
      <c r="J1052">
        <v>80</v>
      </c>
      <c r="K1052">
        <v>0</v>
      </c>
      <c r="L1052" t="s">
        <v>4775</v>
      </c>
      <c r="M1052">
        <f>SUM(B1052,C1052)</f>
        <v>0</v>
      </c>
      <c r="N1052" t="str">
        <f t="shared" si="32"/>
        <v>No</v>
      </c>
      <c r="O1052">
        <f>COUNTIF(C:C,"&lt;0")</f>
        <v>0</v>
      </c>
      <c r="P1052" t="e">
        <f>SUMIF(#REF!,"&gt;"&amp;AVERAGE(#REF!))</f>
        <v>#REF!</v>
      </c>
      <c r="Q1052">
        <f t="shared" si="33"/>
        <v>27.565026697177728</v>
      </c>
      <c r="R1052" t="str">
        <f>CONCATENATE("ID-",A1052,"-",E1052)</f>
        <v>ID-18334-Llandow - Dublin</v>
      </c>
      <c r="S1052" t="str">
        <f>INDEX(B:B,MATCH(A1052,A:A,0))</f>
        <v>14:50</v>
      </c>
      <c r="T1052" t="str">
        <f>IF(OR(B1052&gt;0,C1052&gt;0),"Acceptable","Check")</f>
        <v>Acceptable</v>
      </c>
      <c r="U1052">
        <f>COUNTIF(D:D, "Military - U.S. Army")</f>
        <v>23</v>
      </c>
      <c r="V1052">
        <f>AVERAGEIF(C:C,"Fort Myer, Virginia", I:I)</f>
        <v>2</v>
      </c>
      <c r="W1052">
        <v>1</v>
      </c>
      <c r="X1052" t="str">
        <f>IFERROR(VLOOKUP("FlightNumber", A:D, 4, FALSE), "Flight Not Found")</f>
        <v>Flight Not Found</v>
      </c>
      <c r="Y1052" t="str" cm="1">
        <f t="array" ref="Y1052">IF(AND(B:B &gt; TIME(6, 0, 0), B:B &lt;= TIME(18, 0, 0)), "Day", "Night")</f>
        <v>Night</v>
      </c>
      <c r="Z1052">
        <f>COUNTIFS(D:D, "Military - U.S. Army", C:C, "Fort Myer, Virginia")</f>
        <v>1</v>
      </c>
    </row>
    <row r="1053" spans="1:26" x14ac:dyDescent="0.2">
      <c r="A1053">
        <v>18347</v>
      </c>
      <c r="C1053" t="s">
        <v>4776</v>
      </c>
      <c r="D1053" t="s">
        <v>4777</v>
      </c>
      <c r="F1053" t="s">
        <v>1809</v>
      </c>
      <c r="G1053" t="s">
        <v>4778</v>
      </c>
      <c r="H1053" t="s">
        <v>4779</v>
      </c>
      <c r="I1053">
        <v>15</v>
      </c>
      <c r="J1053">
        <v>15</v>
      </c>
      <c r="K1053">
        <v>0</v>
      </c>
      <c r="L1053" t="s">
        <v>4780</v>
      </c>
      <c r="M1053">
        <f>SUM(B1053,C1053)</f>
        <v>0</v>
      </c>
      <c r="N1053" t="str">
        <f t="shared" si="32"/>
        <v>No</v>
      </c>
      <c r="O1053">
        <f>COUNTIF(C:C,"&lt;0")</f>
        <v>0</v>
      </c>
      <c r="P1053" t="e">
        <f>SUMIF(#REF!,"&gt;"&amp;AVERAGE(#REF!))</f>
        <v>#REF!</v>
      </c>
      <c r="Q1053">
        <f t="shared" si="33"/>
        <v>27.565026697177728</v>
      </c>
      <c r="R1053" t="str">
        <f>CONCATENATE("ID-",A1053,"-",E1053)</f>
        <v>ID-18347-</v>
      </c>
      <c r="S1053">
        <f>INDEX(B:B,MATCH(A1053,A:A,0))</f>
        <v>0</v>
      </c>
      <c r="T1053" t="str">
        <f>IF(OR(B1053&gt;0,C1053&gt;0),"Acceptable","Check")</f>
        <v>Acceptable</v>
      </c>
      <c r="U1053">
        <f>COUNTIF(D:D, "Military - U.S. Army")</f>
        <v>23</v>
      </c>
      <c r="V1053">
        <f>AVERAGEIF(C:C,"Fort Myer, Virginia", I:I)</f>
        <v>2</v>
      </c>
      <c r="W1053">
        <v>1</v>
      </c>
      <c r="X1053" t="str">
        <f>IFERROR(VLOOKUP("FlightNumber", A:D, 4, FALSE), "Flight Not Found")</f>
        <v>Flight Not Found</v>
      </c>
      <c r="Y1053" t="str" cm="1">
        <f t="array" ref="Y1053">IF(AND(B:B &gt; TIME(6, 0, 0), B:B &lt;= TIME(18, 0, 0)), "Day", "Night")</f>
        <v>Night</v>
      </c>
      <c r="Z1053">
        <f>COUNTIFS(D:D, "Military - U.S. Army", C:C, "Fort Myer, Virginia")</f>
        <v>1</v>
      </c>
    </row>
    <row r="1054" spans="1:26" x14ac:dyDescent="0.2">
      <c r="A1054">
        <v>18350</v>
      </c>
      <c r="C1054" t="s">
        <v>4781</v>
      </c>
      <c r="D1054" t="s">
        <v>4782</v>
      </c>
      <c r="F1054" t="s">
        <v>4783</v>
      </c>
      <c r="G1054" t="s">
        <v>4784</v>
      </c>
      <c r="H1054" t="s">
        <v>4785</v>
      </c>
      <c r="I1054">
        <v>12</v>
      </c>
      <c r="J1054">
        <v>12</v>
      </c>
      <c r="K1054">
        <v>0</v>
      </c>
      <c r="L1054" t="s">
        <v>4786</v>
      </c>
      <c r="M1054">
        <f>SUM(B1054,C1054)</f>
        <v>0</v>
      </c>
      <c r="N1054" t="str">
        <f t="shared" si="32"/>
        <v>No</v>
      </c>
      <c r="O1054">
        <f>COUNTIF(C:C,"&lt;0")</f>
        <v>0</v>
      </c>
      <c r="P1054" t="e">
        <f>SUMIF(#REF!,"&gt;"&amp;AVERAGE(#REF!))</f>
        <v>#REF!</v>
      </c>
      <c r="Q1054">
        <f t="shared" si="33"/>
        <v>27.565026697177728</v>
      </c>
      <c r="R1054" t="str">
        <f>CONCATENATE("ID-",A1054,"-",E1054)</f>
        <v>ID-18350-</v>
      </c>
      <c r="S1054">
        <f>INDEX(B:B,MATCH(A1054,A:A,0))</f>
        <v>0</v>
      </c>
      <c r="T1054" t="str">
        <f>IF(OR(B1054&gt;0,C1054&gt;0),"Acceptable","Check")</f>
        <v>Acceptable</v>
      </c>
      <c r="U1054">
        <f>COUNTIF(D:D, "Military - U.S. Army")</f>
        <v>23</v>
      </c>
      <c r="V1054">
        <f>AVERAGEIF(C:C,"Fort Myer, Virginia", I:I)</f>
        <v>2</v>
      </c>
      <c r="W1054">
        <v>1</v>
      </c>
      <c r="X1054" t="str">
        <f>IFERROR(VLOOKUP("FlightNumber", A:D, 4, FALSE), "Flight Not Found")</f>
        <v>Flight Not Found</v>
      </c>
      <c r="Y1054" t="str" cm="1">
        <f t="array" ref="Y1054">IF(AND(B:B &gt; TIME(6, 0, 0), B:B &lt;= TIME(18, 0, 0)), "Day", "Night")</f>
        <v>Night</v>
      </c>
      <c r="Z1054">
        <f>COUNTIFS(D:D, "Military - U.S. Army", C:C, "Fort Myer, Virginia")</f>
        <v>1</v>
      </c>
    </row>
    <row r="1055" spans="1:26" x14ac:dyDescent="0.2">
      <c r="A1055">
        <v>18358</v>
      </c>
      <c r="C1055" t="s">
        <v>4787</v>
      </c>
      <c r="D1055" t="s">
        <v>4788</v>
      </c>
      <c r="F1055" t="s">
        <v>2722</v>
      </c>
      <c r="G1055" t="s">
        <v>4789</v>
      </c>
      <c r="H1055" t="s">
        <v>4790</v>
      </c>
      <c r="I1055">
        <v>3</v>
      </c>
      <c r="J1055">
        <v>3</v>
      </c>
      <c r="K1055">
        <v>0</v>
      </c>
      <c r="L1055" t="s">
        <v>4791</v>
      </c>
      <c r="M1055">
        <f>SUM(B1055,C1055)</f>
        <v>0</v>
      </c>
      <c r="N1055" t="str">
        <f t="shared" si="32"/>
        <v>No</v>
      </c>
      <c r="O1055">
        <f>COUNTIF(C:C,"&lt;0")</f>
        <v>0</v>
      </c>
      <c r="P1055" t="e">
        <f>SUMIF(#REF!,"&gt;"&amp;AVERAGE(#REF!))</f>
        <v>#REF!</v>
      </c>
      <c r="Q1055">
        <f t="shared" si="33"/>
        <v>27.565026697177728</v>
      </c>
      <c r="R1055" t="str">
        <f>CONCATENATE("ID-",A1055,"-",E1055)</f>
        <v>ID-18358-</v>
      </c>
      <c r="S1055">
        <f>INDEX(B:B,MATCH(A1055,A:A,0))</f>
        <v>0</v>
      </c>
      <c r="T1055" t="str">
        <f>IF(OR(B1055&gt;0,C1055&gt;0),"Acceptable","Check")</f>
        <v>Acceptable</v>
      </c>
      <c r="U1055">
        <f>COUNTIF(D:D, "Military - U.S. Army")</f>
        <v>23</v>
      </c>
      <c r="V1055">
        <f>AVERAGEIF(C:C,"Fort Myer, Virginia", I:I)</f>
        <v>2</v>
      </c>
      <c r="W1055">
        <v>1</v>
      </c>
      <c r="X1055" t="str">
        <f>IFERROR(VLOOKUP("FlightNumber", A:D, 4, FALSE), "Flight Not Found")</f>
        <v>Flight Not Found</v>
      </c>
      <c r="Y1055" t="str" cm="1">
        <f t="array" ref="Y1055">IF(AND(B:B &gt; TIME(6, 0, 0), B:B &lt;= TIME(18, 0, 0)), "Day", "Night")</f>
        <v>Night</v>
      </c>
      <c r="Z1055">
        <f>COUNTIFS(D:D, "Military - U.S. Army", C:C, "Fort Myer, Virginia")</f>
        <v>1</v>
      </c>
    </row>
    <row r="1056" spans="1:26" x14ac:dyDescent="0.2">
      <c r="A1056">
        <v>18368</v>
      </c>
      <c r="C1056" t="s">
        <v>4792</v>
      </c>
      <c r="D1056" t="s">
        <v>4793</v>
      </c>
      <c r="F1056" t="s">
        <v>4794</v>
      </c>
      <c r="G1056" t="s">
        <v>4795</v>
      </c>
      <c r="I1056">
        <v>25</v>
      </c>
      <c r="J1056">
        <v>25</v>
      </c>
      <c r="K1056">
        <v>0</v>
      </c>
      <c r="M1056">
        <f>SUM(B1056,C1056)</f>
        <v>0</v>
      </c>
      <c r="N1056" t="str">
        <f t="shared" si="32"/>
        <v>No</v>
      </c>
      <c r="O1056">
        <f>COUNTIF(C:C,"&lt;0")</f>
        <v>0</v>
      </c>
      <c r="P1056" t="e">
        <f>SUMIF(#REF!,"&gt;"&amp;AVERAGE(#REF!))</f>
        <v>#REF!</v>
      </c>
      <c r="Q1056">
        <f t="shared" si="33"/>
        <v>27.565026697177728</v>
      </c>
      <c r="R1056" t="str">
        <f>CONCATENATE("ID-",A1056,"-",E1056)</f>
        <v>ID-18368-</v>
      </c>
      <c r="S1056">
        <f>INDEX(B:B,MATCH(A1056,A:A,0))</f>
        <v>0</v>
      </c>
      <c r="T1056" t="str">
        <f>IF(OR(B1056&gt;0,C1056&gt;0),"Acceptable","Check")</f>
        <v>Acceptable</v>
      </c>
      <c r="U1056">
        <f>COUNTIF(D:D, "Military - U.S. Army")</f>
        <v>23</v>
      </c>
      <c r="V1056">
        <f>AVERAGEIF(C:C,"Fort Myer, Virginia", I:I)</f>
        <v>2</v>
      </c>
      <c r="W1056">
        <v>1</v>
      </c>
      <c r="X1056" t="str">
        <f>IFERROR(VLOOKUP("FlightNumber", A:D, 4, FALSE), "Flight Not Found")</f>
        <v>Flight Not Found</v>
      </c>
      <c r="Y1056" t="str" cm="1">
        <f t="array" ref="Y1056">IF(AND(B:B &gt; TIME(6, 0, 0), B:B &lt;= TIME(18, 0, 0)), "Day", "Night")</f>
        <v>Night</v>
      </c>
      <c r="Z1056">
        <f>COUNTIFS(D:D, "Military - U.S. Army", C:C, "Fort Myer, Virginia")</f>
        <v>1</v>
      </c>
    </row>
    <row r="1057" spans="1:26" x14ac:dyDescent="0.2">
      <c r="A1057">
        <v>18374</v>
      </c>
      <c r="B1057" t="s">
        <v>4796</v>
      </c>
      <c r="C1057" t="s">
        <v>4797</v>
      </c>
      <c r="D1057" t="s">
        <v>2606</v>
      </c>
      <c r="E1057" t="s">
        <v>4798</v>
      </c>
      <c r="F1057" t="s">
        <v>4799</v>
      </c>
      <c r="G1057" t="s">
        <v>4800</v>
      </c>
      <c r="I1057">
        <v>35</v>
      </c>
      <c r="J1057">
        <v>35</v>
      </c>
      <c r="K1057">
        <v>0</v>
      </c>
      <c r="L1057" t="s">
        <v>4801</v>
      </c>
      <c r="M1057">
        <f>SUM(B1057,C1057)</f>
        <v>0</v>
      </c>
      <c r="N1057" t="str">
        <f t="shared" si="32"/>
        <v>No</v>
      </c>
      <c r="O1057">
        <f>COUNTIF(C:C,"&lt;0")</f>
        <v>0</v>
      </c>
      <c r="P1057" t="e">
        <f>SUMIF(#REF!,"&gt;"&amp;AVERAGE(#REF!))</f>
        <v>#REF!</v>
      </c>
      <c r="Q1057">
        <f t="shared" si="33"/>
        <v>27.565026697177728</v>
      </c>
      <c r="R1057" t="str">
        <f>CONCATENATE("ID-",A1057,"-",E1057)</f>
        <v>ID-18374-Philippines - Japan</v>
      </c>
      <c r="S1057" t="str">
        <f>INDEX(B:B,MATCH(A1057,A:A,0))</f>
        <v>23:25</v>
      </c>
      <c r="T1057" t="str">
        <f>IF(OR(B1057&gt;0,C1057&gt;0),"Acceptable","Check")</f>
        <v>Acceptable</v>
      </c>
      <c r="U1057">
        <f>COUNTIF(D:D, "Military - U.S. Army")</f>
        <v>23</v>
      </c>
      <c r="V1057">
        <f>AVERAGEIF(C:C,"Fort Myer, Virginia", I:I)</f>
        <v>2</v>
      </c>
      <c r="W1057">
        <v>1</v>
      </c>
      <c r="X1057" t="str">
        <f>IFERROR(VLOOKUP("FlightNumber", A:D, 4, FALSE), "Flight Not Found")</f>
        <v>Flight Not Found</v>
      </c>
      <c r="Y1057" t="str" cm="1">
        <f t="array" ref="Y1057">IF(AND(B:B &gt; TIME(6, 0, 0), B:B &lt;= TIME(18, 0, 0)), "Day", "Night")</f>
        <v>Night</v>
      </c>
      <c r="Z1057">
        <f>COUNTIFS(D:D, "Military - U.S. Army", C:C, "Fort Myer, Virginia")</f>
        <v>1</v>
      </c>
    </row>
    <row r="1058" spans="1:26" x14ac:dyDescent="0.2">
      <c r="A1058">
        <v>18385</v>
      </c>
      <c r="C1058" t="s">
        <v>4802</v>
      </c>
      <c r="D1058" t="s">
        <v>3427</v>
      </c>
      <c r="E1058" t="s">
        <v>4803</v>
      </c>
      <c r="F1058" t="s">
        <v>4804</v>
      </c>
      <c r="G1058" t="s">
        <v>4805</v>
      </c>
      <c r="H1058" t="s">
        <v>4806</v>
      </c>
      <c r="I1058">
        <v>15</v>
      </c>
      <c r="J1058">
        <v>15</v>
      </c>
      <c r="K1058">
        <v>0</v>
      </c>
      <c r="L1058" t="s">
        <v>4807</v>
      </c>
      <c r="M1058">
        <f>SUM(B1058,C1058)</f>
        <v>0</v>
      </c>
      <c r="N1058" t="str">
        <f t="shared" si="32"/>
        <v>No</v>
      </c>
      <c r="O1058">
        <f>COUNTIF(C:C,"&lt;0")</f>
        <v>0</v>
      </c>
      <c r="P1058" t="e">
        <f>SUMIF(#REF!,"&gt;"&amp;AVERAGE(#REF!))</f>
        <v>#REF!</v>
      </c>
      <c r="Q1058">
        <f t="shared" si="33"/>
        <v>27.565026697177728</v>
      </c>
      <c r="R1058" t="str">
        <f>CONCATENATE("ID-",A1058,"-",E1058)</f>
        <v>ID-18385-Quito - Guayaquil</v>
      </c>
      <c r="S1058">
        <f>INDEX(B:B,MATCH(A1058,A:A,0))</f>
        <v>0</v>
      </c>
      <c r="T1058" t="str">
        <f>IF(OR(B1058&gt;0,C1058&gt;0),"Acceptable","Check")</f>
        <v>Acceptable</v>
      </c>
      <c r="U1058">
        <f>COUNTIF(D:D, "Military - U.S. Army")</f>
        <v>23</v>
      </c>
      <c r="V1058">
        <f>AVERAGEIF(C:C,"Fort Myer, Virginia", I:I)</f>
        <v>2</v>
      </c>
      <c r="W1058">
        <v>1</v>
      </c>
      <c r="X1058" t="str">
        <f>IFERROR(VLOOKUP("FlightNumber", A:D, 4, FALSE), "Flight Not Found")</f>
        <v>Flight Not Found</v>
      </c>
      <c r="Y1058" t="str" cm="1">
        <f t="array" ref="Y1058">IF(AND(B:B &gt; TIME(6, 0, 0), B:B &lt;= TIME(18, 0, 0)), "Day", "Night")</f>
        <v>Night</v>
      </c>
      <c r="Z1058">
        <f>COUNTIFS(D:D, "Military - U.S. Army", C:C, "Fort Myer, Virginia")</f>
        <v>1</v>
      </c>
    </row>
    <row r="1059" spans="1:26" x14ac:dyDescent="0.2">
      <c r="A1059">
        <v>18400</v>
      </c>
      <c r="B1059" t="s">
        <v>4757</v>
      </c>
      <c r="C1059" t="s">
        <v>4808</v>
      </c>
      <c r="D1059" t="s">
        <v>2606</v>
      </c>
      <c r="E1059" t="s">
        <v>4809</v>
      </c>
      <c r="F1059" t="s">
        <v>4810</v>
      </c>
      <c r="I1059">
        <v>16</v>
      </c>
      <c r="J1059">
        <v>16</v>
      </c>
      <c r="K1059">
        <v>0</v>
      </c>
      <c r="L1059" t="s">
        <v>4811</v>
      </c>
      <c r="M1059">
        <f>SUM(B1059,C1059)</f>
        <v>0</v>
      </c>
      <c r="N1059" t="str">
        <f t="shared" si="32"/>
        <v>No</v>
      </c>
      <c r="O1059">
        <f>COUNTIF(C:C,"&lt;0")</f>
        <v>0</v>
      </c>
      <c r="P1059" t="e">
        <f>SUMIF(#REF!,"&gt;"&amp;AVERAGE(#REF!))</f>
        <v>#REF!</v>
      </c>
      <c r="Q1059">
        <f t="shared" si="33"/>
        <v>27.565026697177728</v>
      </c>
      <c r="R1059" t="str">
        <f>CONCATENATE("ID-",A1059,"-",E1059)</f>
        <v>ID-18400-Bermuda - England</v>
      </c>
      <c r="S1059" t="str">
        <f>INDEX(B:B,MATCH(A1059,A:A,0))</f>
        <v>20:59</v>
      </c>
      <c r="T1059" t="str">
        <f>IF(OR(B1059&gt;0,C1059&gt;0),"Acceptable","Check")</f>
        <v>Acceptable</v>
      </c>
      <c r="U1059">
        <f>COUNTIF(D:D, "Military - U.S. Army")</f>
        <v>23</v>
      </c>
      <c r="V1059">
        <f>AVERAGEIF(C:C,"Fort Myer, Virginia", I:I)</f>
        <v>2</v>
      </c>
      <c r="W1059">
        <v>1</v>
      </c>
      <c r="X1059" t="str">
        <f>IFERROR(VLOOKUP("FlightNumber", A:D, 4, FALSE), "Flight Not Found")</f>
        <v>Flight Not Found</v>
      </c>
      <c r="Y1059" t="str" cm="1">
        <f t="array" ref="Y1059">IF(AND(B:B &gt; TIME(6, 0, 0), B:B &lt;= TIME(18, 0, 0)), "Day", "Night")</f>
        <v>Night</v>
      </c>
      <c r="Z1059">
        <f>COUNTIFS(D:D, "Military - U.S. Army", C:C, "Fort Myer, Virginia")</f>
        <v>1</v>
      </c>
    </row>
    <row r="1060" spans="1:26" x14ac:dyDescent="0.2">
      <c r="A1060">
        <v>18406</v>
      </c>
      <c r="B1060" t="s">
        <v>1556</v>
      </c>
      <c r="C1060" t="s">
        <v>4812</v>
      </c>
      <c r="D1060" t="s">
        <v>2606</v>
      </c>
      <c r="F1060" t="s">
        <v>3063</v>
      </c>
      <c r="G1060" t="s">
        <v>4813</v>
      </c>
      <c r="H1060" t="s">
        <v>4814</v>
      </c>
      <c r="I1060">
        <v>39</v>
      </c>
      <c r="J1060">
        <v>39</v>
      </c>
      <c r="K1060">
        <v>0</v>
      </c>
      <c r="L1060" t="s">
        <v>4815</v>
      </c>
      <c r="M1060">
        <f>SUM(B1060,C1060)</f>
        <v>0</v>
      </c>
      <c r="N1060" t="str">
        <f t="shared" si="32"/>
        <v>No</v>
      </c>
      <c r="O1060">
        <f>COUNTIF(C:C,"&lt;0")</f>
        <v>0</v>
      </c>
      <c r="P1060" t="e">
        <f>SUMIF(#REF!,"&gt;"&amp;AVERAGE(#REF!))</f>
        <v>#REF!</v>
      </c>
      <c r="Q1060">
        <f t="shared" si="33"/>
        <v>27.565026697177728</v>
      </c>
      <c r="R1060" t="str">
        <f>CONCATENATE("ID-",A1060,"-",E1060)</f>
        <v>ID-18406-</v>
      </c>
      <c r="S1060" t="str">
        <f>INDEX(B:B,MATCH(A1060,A:A,0))</f>
        <v>10:20</v>
      </c>
      <c r="T1060" t="str">
        <f>IF(OR(B1060&gt;0,C1060&gt;0),"Acceptable","Check")</f>
        <v>Acceptable</v>
      </c>
      <c r="U1060">
        <f>COUNTIF(D:D, "Military - U.S. Army")</f>
        <v>23</v>
      </c>
      <c r="V1060">
        <f>AVERAGEIF(C:C,"Fort Myer, Virginia", I:I)</f>
        <v>2</v>
      </c>
      <c r="W1060">
        <v>3</v>
      </c>
      <c r="X1060" t="str">
        <f>IFERROR(VLOOKUP("FlightNumber", A:D, 4, FALSE), "Flight Not Found")</f>
        <v>Flight Not Found</v>
      </c>
      <c r="Y1060" t="str" cm="1">
        <f t="array" ref="Y1060">IF(AND(B:B &gt; TIME(6, 0, 0), B:B &lt;= TIME(18, 0, 0)), "Day", "Night")</f>
        <v>Night</v>
      </c>
      <c r="Z1060">
        <f>COUNTIFS(D:D, "Military - U.S. Army", C:C, "Fort Myer, Virginia")</f>
        <v>1</v>
      </c>
    </row>
    <row r="1061" spans="1:26" x14ac:dyDescent="0.2">
      <c r="A1061">
        <v>18410</v>
      </c>
      <c r="B1061" t="s">
        <v>729</v>
      </c>
      <c r="C1061" t="s">
        <v>4816</v>
      </c>
      <c r="D1061" t="s">
        <v>4817</v>
      </c>
      <c r="F1061" t="s">
        <v>4567</v>
      </c>
      <c r="G1061" t="s">
        <v>4818</v>
      </c>
      <c r="H1061" t="s">
        <v>4819</v>
      </c>
      <c r="I1061">
        <v>2</v>
      </c>
      <c r="J1061">
        <v>1</v>
      </c>
      <c r="K1061">
        <v>0</v>
      </c>
      <c r="L1061" t="s">
        <v>4820</v>
      </c>
      <c r="M1061">
        <f>SUM(B1061,C1061)</f>
        <v>0</v>
      </c>
      <c r="N1061" t="str">
        <f t="shared" si="32"/>
        <v>No</v>
      </c>
      <c r="O1061">
        <f>COUNTIF(C:C,"&lt;0")</f>
        <v>0</v>
      </c>
      <c r="P1061" t="e">
        <f>SUMIF(#REF!,"&gt;"&amp;AVERAGE(#REF!))</f>
        <v>#REF!</v>
      </c>
      <c r="Q1061">
        <f t="shared" si="33"/>
        <v>27.565026697177728</v>
      </c>
      <c r="R1061" t="str">
        <f>CONCATENATE("ID-",A1061,"-",E1061)</f>
        <v>ID-18410-</v>
      </c>
      <c r="S1061" t="str">
        <f>INDEX(B:B,MATCH(A1061,A:A,0))</f>
        <v>17:30</v>
      </c>
      <c r="T1061" t="str">
        <f>IF(OR(B1061&gt;0,C1061&gt;0),"Acceptable","Check")</f>
        <v>Acceptable</v>
      </c>
      <c r="U1061">
        <f>COUNTIF(D:D, "Military - U.S. Army")</f>
        <v>23</v>
      </c>
      <c r="V1061">
        <f>AVERAGEIF(C:C,"Fort Myer, Virginia", I:I)</f>
        <v>2</v>
      </c>
      <c r="W1061">
        <v>1</v>
      </c>
      <c r="X1061" t="str">
        <f>IFERROR(VLOOKUP("FlightNumber", A:D, 4, FALSE), "Flight Not Found")</f>
        <v>Flight Not Found</v>
      </c>
      <c r="Y1061" t="str" cm="1">
        <f t="array" ref="Y1061">IF(AND(B:B &gt; TIME(6, 0, 0), B:B &lt;= TIME(18, 0, 0)), "Day", "Night")</f>
        <v>Night</v>
      </c>
      <c r="Z1061">
        <f>COUNTIFS(D:D, "Military - U.S. Army", C:C, "Fort Myer, Virginia")</f>
        <v>1</v>
      </c>
    </row>
    <row r="1062" spans="1:26" x14ac:dyDescent="0.2">
      <c r="A1062">
        <v>18413</v>
      </c>
      <c r="C1062" t="s">
        <v>4821</v>
      </c>
      <c r="D1062" t="s">
        <v>4232</v>
      </c>
      <c r="E1062" t="s">
        <v>4822</v>
      </c>
      <c r="F1062" t="s">
        <v>1809</v>
      </c>
      <c r="G1062" t="s">
        <v>4823</v>
      </c>
      <c r="H1062" t="s">
        <v>4824</v>
      </c>
      <c r="I1062">
        <v>15</v>
      </c>
      <c r="J1062">
        <v>13</v>
      </c>
      <c r="K1062">
        <v>0</v>
      </c>
      <c r="L1062" t="s">
        <v>4825</v>
      </c>
      <c r="M1062">
        <f>SUM(B1062,C1062)</f>
        <v>0</v>
      </c>
      <c r="N1062" t="str">
        <f t="shared" si="32"/>
        <v>No</v>
      </c>
      <c r="O1062">
        <f>COUNTIF(C:C,"&lt;0")</f>
        <v>0</v>
      </c>
      <c r="P1062" t="e">
        <f>SUMIF(#REF!,"&gt;"&amp;AVERAGE(#REF!))</f>
        <v>#REF!</v>
      </c>
      <c r="Q1062">
        <f t="shared" si="33"/>
        <v>27.565026697177728</v>
      </c>
      <c r="R1062" t="str">
        <f>CONCATENATE("ID-",A1062,"-",E1062)</f>
        <v>ID-18413-Victoria - Salvador</v>
      </c>
      <c r="S1062">
        <f>INDEX(B:B,MATCH(A1062,A:A,0))</f>
        <v>0</v>
      </c>
      <c r="T1062" t="str">
        <f>IF(OR(B1062&gt;0,C1062&gt;0),"Acceptable","Check")</f>
        <v>Acceptable</v>
      </c>
      <c r="U1062">
        <f>COUNTIF(D:D, "Military - U.S. Army")</f>
        <v>23</v>
      </c>
      <c r="V1062">
        <f>AVERAGEIF(C:C,"Fort Myer, Virginia", I:I)</f>
        <v>2</v>
      </c>
      <c r="W1062">
        <v>1</v>
      </c>
      <c r="X1062" t="str">
        <f>IFERROR(VLOOKUP("FlightNumber", A:D, 4, FALSE), "Flight Not Found")</f>
        <v>Flight Not Found</v>
      </c>
      <c r="Y1062" t="str" cm="1">
        <f t="array" ref="Y1062">IF(AND(B:B &gt; TIME(6, 0, 0), B:B &lt;= TIME(18, 0, 0)), "Day", "Night")</f>
        <v>Night</v>
      </c>
      <c r="Z1062">
        <f>COUNTIFS(D:D, "Military - U.S. Army", C:C, "Fort Myer, Virginia")</f>
        <v>1</v>
      </c>
    </row>
    <row r="1063" spans="1:26" x14ac:dyDescent="0.2">
      <c r="A1063">
        <v>18419</v>
      </c>
      <c r="B1063" t="s">
        <v>4826</v>
      </c>
      <c r="C1063" t="s">
        <v>4827</v>
      </c>
      <c r="D1063" t="s">
        <v>4828</v>
      </c>
      <c r="E1063" t="s">
        <v>4829</v>
      </c>
      <c r="F1063" t="s">
        <v>4830</v>
      </c>
      <c r="G1063" t="s">
        <v>4831</v>
      </c>
      <c r="H1063" t="s">
        <v>4832</v>
      </c>
      <c r="I1063">
        <v>65</v>
      </c>
      <c r="J1063">
        <v>28</v>
      </c>
      <c r="K1063">
        <v>0</v>
      </c>
      <c r="L1063" t="s">
        <v>4833</v>
      </c>
      <c r="M1063">
        <f>SUM(B1063,C1063)</f>
        <v>0</v>
      </c>
      <c r="N1063" t="str">
        <f t="shared" si="32"/>
        <v>No</v>
      </c>
      <c r="O1063">
        <f>COUNTIF(C:C,"&lt;0")</f>
        <v>0</v>
      </c>
      <c r="P1063" t="e">
        <f>SUMIF(#REF!,"&gt;"&amp;AVERAGE(#REF!))</f>
        <v>#REF!</v>
      </c>
      <c r="Q1063">
        <f t="shared" si="33"/>
        <v>27.565026697177728</v>
      </c>
      <c r="R1063" t="str">
        <f>CONCATENATE("ID-",A1063,"-",E1063)</f>
        <v>ID-18419-San Juan - Wilmington NC</v>
      </c>
      <c r="S1063" t="str">
        <f>INDEX(B:B,MATCH(A1063,A:A,0))</f>
        <v>22:03</v>
      </c>
      <c r="T1063" t="str">
        <f>IF(OR(B1063&gt;0,C1063&gt;0),"Acceptable","Check")</f>
        <v>Acceptable</v>
      </c>
      <c r="U1063">
        <f>COUNTIF(D:D, "Military - U.S. Army")</f>
        <v>23</v>
      </c>
      <c r="V1063">
        <f>AVERAGEIF(C:C,"Fort Myer, Virginia", I:I)</f>
        <v>2</v>
      </c>
      <c r="W1063">
        <v>1</v>
      </c>
      <c r="X1063" t="str">
        <f>IFERROR(VLOOKUP("FlightNumber", A:D, 4, FALSE), "Flight Not Found")</f>
        <v>Flight Not Found</v>
      </c>
      <c r="Y1063" t="str" cm="1">
        <f t="array" ref="Y1063">IF(AND(B:B &gt; TIME(6, 0, 0), B:B &lt;= TIME(18, 0, 0)), "Day", "Night")</f>
        <v>Night</v>
      </c>
      <c r="Z1063">
        <f>COUNTIFS(D:D, "Military - U.S. Army", C:C, "Fort Myer, Virginia")</f>
        <v>1</v>
      </c>
    </row>
    <row r="1064" spans="1:26" x14ac:dyDescent="0.2">
      <c r="A1064">
        <v>18423</v>
      </c>
      <c r="B1064" t="s">
        <v>4834</v>
      </c>
      <c r="C1064" t="s">
        <v>4835</v>
      </c>
      <c r="D1064" t="s">
        <v>4836</v>
      </c>
      <c r="E1064" t="s">
        <v>4837</v>
      </c>
      <c r="F1064" t="s">
        <v>4838</v>
      </c>
      <c r="G1064" t="s">
        <v>4839</v>
      </c>
      <c r="H1064" t="s">
        <v>4840</v>
      </c>
      <c r="I1064">
        <v>15</v>
      </c>
      <c r="J1064">
        <v>15</v>
      </c>
      <c r="K1064">
        <v>0</v>
      </c>
      <c r="L1064" t="s">
        <v>4841</v>
      </c>
      <c r="M1064">
        <f>SUM(B1064,C1064)</f>
        <v>0</v>
      </c>
      <c r="N1064" t="str">
        <f t="shared" si="32"/>
        <v>No</v>
      </c>
      <c r="O1064">
        <f>COUNTIF(C:C,"&lt;0")</f>
        <v>0</v>
      </c>
      <c r="P1064" t="e">
        <f>SUMIF(#REF!,"&gt;"&amp;AVERAGE(#REF!))</f>
        <v>#REF!</v>
      </c>
      <c r="Q1064">
        <f t="shared" si="33"/>
        <v>27.565026697177728</v>
      </c>
      <c r="R1064" t="str">
        <f>CONCATENATE("ID-",A1064,"-",E1064)</f>
        <v>ID-18423-Kingston, Jamacia - Maracaibo, Venezuela</v>
      </c>
      <c r="S1064" t="str">
        <f>INDEX(B:B,MATCH(A1064,A:A,0))</f>
        <v>19:00</v>
      </c>
      <c r="T1064" t="str">
        <f>IF(OR(B1064&gt;0,C1064&gt;0),"Acceptable","Check")</f>
        <v>Acceptable</v>
      </c>
      <c r="U1064">
        <f>COUNTIF(D:D, "Military - U.S. Army")</f>
        <v>23</v>
      </c>
      <c r="V1064">
        <f>AVERAGEIF(C:C,"Fort Myer, Virginia", I:I)</f>
        <v>2</v>
      </c>
      <c r="W1064">
        <v>1</v>
      </c>
      <c r="X1064" t="str">
        <f>IFERROR(VLOOKUP("FlightNumber", A:D, 4, FALSE), "Flight Not Found")</f>
        <v>Flight Not Found</v>
      </c>
      <c r="Y1064" t="str" cm="1">
        <f t="array" ref="Y1064">IF(AND(B:B &gt; TIME(6, 0, 0), B:B &lt;= TIME(18, 0, 0)), "Day", "Night")</f>
        <v>Night</v>
      </c>
      <c r="Z1064">
        <f>COUNTIFS(D:D, "Military - U.S. Army", C:C, "Fort Myer, Virginia")</f>
        <v>1</v>
      </c>
    </row>
    <row r="1065" spans="1:26" x14ac:dyDescent="0.2">
      <c r="A1065">
        <v>18426</v>
      </c>
      <c r="B1065" t="s">
        <v>4842</v>
      </c>
      <c r="C1065" t="s">
        <v>4843</v>
      </c>
      <c r="D1065" t="s">
        <v>1150</v>
      </c>
      <c r="E1065" t="s">
        <v>1187</v>
      </c>
      <c r="F1065" t="s">
        <v>3434</v>
      </c>
      <c r="G1065" t="s">
        <v>4844</v>
      </c>
      <c r="H1065" t="s">
        <v>4845</v>
      </c>
      <c r="I1065">
        <v>52</v>
      </c>
      <c r="J1065">
        <v>46</v>
      </c>
      <c r="K1065">
        <v>0</v>
      </c>
      <c r="L1065" t="s">
        <v>4846</v>
      </c>
      <c r="M1065">
        <f>SUM(B1065,C1065)</f>
        <v>0</v>
      </c>
      <c r="N1065" t="str">
        <f t="shared" si="32"/>
        <v>No</v>
      </c>
      <c r="O1065">
        <f>COUNTIF(C:C,"&lt;0")</f>
        <v>0</v>
      </c>
      <c r="P1065" t="e">
        <f>SUMIF(#REF!,"&gt;"&amp;AVERAGE(#REF!))</f>
        <v>#REF!</v>
      </c>
      <c r="Q1065">
        <f t="shared" si="33"/>
        <v>27.565026697177728</v>
      </c>
      <c r="R1065" t="str">
        <f>CONCATENATE("ID-",A1065,"-",E1065)</f>
        <v>ID-18426-Saigon - Paris</v>
      </c>
      <c r="S1065" t="str">
        <f>INDEX(B:B,MATCH(A1065,A:A,0))</f>
        <v>21:52</v>
      </c>
      <c r="T1065" t="str">
        <f>IF(OR(B1065&gt;0,C1065&gt;0),"Acceptable","Check")</f>
        <v>Acceptable</v>
      </c>
      <c r="U1065">
        <f>COUNTIF(D:D, "Military - U.S. Army")</f>
        <v>23</v>
      </c>
      <c r="V1065">
        <f>AVERAGEIF(C:C,"Fort Myer, Virginia", I:I)</f>
        <v>2</v>
      </c>
      <c r="W1065">
        <v>1</v>
      </c>
      <c r="X1065" t="str">
        <f>IFERROR(VLOOKUP("FlightNumber", A:D, 4, FALSE), "Flight Not Found")</f>
        <v>Flight Not Found</v>
      </c>
      <c r="Y1065" t="str" cm="1">
        <f t="array" ref="Y1065">IF(AND(B:B &gt; TIME(6, 0, 0), B:B &lt;= TIME(18, 0, 0)), "Day", "Night")</f>
        <v>Night</v>
      </c>
      <c r="Z1065">
        <f>COUNTIFS(D:D, "Military - U.S. Army", C:C, "Fort Myer, Virginia")</f>
        <v>1</v>
      </c>
    </row>
    <row r="1066" spans="1:26" x14ac:dyDescent="0.2">
      <c r="A1066">
        <v>18428</v>
      </c>
      <c r="B1066" t="s">
        <v>4847</v>
      </c>
      <c r="C1066" t="s">
        <v>4843</v>
      </c>
      <c r="D1066" t="s">
        <v>1150</v>
      </c>
      <c r="E1066" t="s">
        <v>1187</v>
      </c>
      <c r="F1066" t="s">
        <v>3434</v>
      </c>
      <c r="G1066" t="s">
        <v>4848</v>
      </c>
      <c r="H1066" t="s">
        <v>4849</v>
      </c>
      <c r="I1066">
        <v>53</v>
      </c>
      <c r="J1066">
        <v>40</v>
      </c>
      <c r="K1066">
        <v>0</v>
      </c>
      <c r="L1066" t="s">
        <v>4850</v>
      </c>
      <c r="M1066">
        <f>SUM(B1066,C1066)</f>
        <v>0</v>
      </c>
      <c r="N1066" t="str">
        <f t="shared" si="32"/>
        <v>No</v>
      </c>
      <c r="O1066">
        <f>COUNTIF(C:C,"&lt;0")</f>
        <v>0</v>
      </c>
      <c r="P1066" t="e">
        <f>SUMIF(#REF!,"&gt;"&amp;AVERAGE(#REF!))</f>
        <v>#REF!</v>
      </c>
      <c r="Q1066">
        <f t="shared" si="33"/>
        <v>27.565026697177728</v>
      </c>
      <c r="R1066" t="str">
        <f>CONCATENATE("ID-",A1066,"-",E1066)</f>
        <v>ID-18428-Saigon - Paris</v>
      </c>
      <c r="S1066" t="str">
        <f>INDEX(B:B,MATCH(A1066,A:A,0))</f>
        <v>21:55</v>
      </c>
      <c r="T1066" t="str">
        <f>IF(OR(B1066&gt;0,C1066&gt;0),"Acceptable","Check")</f>
        <v>Acceptable</v>
      </c>
      <c r="U1066">
        <f>COUNTIF(D:D, "Military - U.S. Army")</f>
        <v>23</v>
      </c>
      <c r="V1066">
        <f>AVERAGEIF(C:C,"Fort Myer, Virginia", I:I)</f>
        <v>2</v>
      </c>
      <c r="W1066">
        <v>8</v>
      </c>
      <c r="X1066" t="str">
        <f>IFERROR(VLOOKUP("FlightNumber", A:D, 4, FALSE), "Flight Not Found")</f>
        <v>Flight Not Found</v>
      </c>
      <c r="Y1066" t="str" cm="1">
        <f t="array" ref="Y1066">IF(AND(B:B &gt; TIME(6, 0, 0), B:B &lt;= TIME(18, 0, 0)), "Day", "Night")</f>
        <v>Night</v>
      </c>
      <c r="Z1066">
        <f>COUNTIFS(D:D, "Military - U.S. Army", C:C, "Fort Myer, Virginia")</f>
        <v>1</v>
      </c>
    </row>
    <row r="1067" spans="1:26" x14ac:dyDescent="0.2">
      <c r="A1067">
        <v>18437</v>
      </c>
      <c r="B1067" t="s">
        <v>4796</v>
      </c>
      <c r="C1067" t="s">
        <v>4851</v>
      </c>
      <c r="D1067" t="s">
        <v>611</v>
      </c>
      <c r="E1067" t="s">
        <v>4852</v>
      </c>
      <c r="F1067" t="s">
        <v>3475</v>
      </c>
      <c r="G1067" t="s">
        <v>4853</v>
      </c>
      <c r="H1067" t="s">
        <v>4854</v>
      </c>
      <c r="I1067">
        <v>58</v>
      </c>
      <c r="J1067">
        <v>58</v>
      </c>
      <c r="K1067">
        <v>0</v>
      </c>
      <c r="L1067" t="s">
        <v>4855</v>
      </c>
      <c r="M1067">
        <f>SUM(B1067,C1067)</f>
        <v>0</v>
      </c>
      <c r="N1067" t="str">
        <f t="shared" si="32"/>
        <v>No</v>
      </c>
      <c r="O1067">
        <f>COUNTIF(C:C,"&lt;0")</f>
        <v>0</v>
      </c>
      <c r="P1067" t="e">
        <f>SUMIF(#REF!,"&gt;"&amp;AVERAGE(#REF!))</f>
        <v>#REF!</v>
      </c>
      <c r="Q1067">
        <f t="shared" si="33"/>
        <v>27.565026697177728</v>
      </c>
      <c r="R1067" t="str">
        <f>CONCATENATE("ID-",A1067,"-",E1067)</f>
        <v>ID-18437-New York City - Minneapolis-St. Paul</v>
      </c>
      <c r="S1067" t="str">
        <f>INDEX(B:B,MATCH(A1067,A:A,0))</f>
        <v>23:25</v>
      </c>
      <c r="T1067" t="str">
        <f>IF(OR(B1067&gt;0,C1067&gt;0),"Acceptable","Check")</f>
        <v>Acceptable</v>
      </c>
      <c r="U1067">
        <f>COUNTIF(D:D, "Military - U.S. Army")</f>
        <v>23</v>
      </c>
      <c r="V1067">
        <f>AVERAGEIF(C:C,"Fort Myer, Virginia", I:I)</f>
        <v>2</v>
      </c>
      <c r="W1067">
        <v>3</v>
      </c>
      <c r="X1067" t="str">
        <f>IFERROR(VLOOKUP("FlightNumber", A:D, 4, FALSE), "Flight Not Found")</f>
        <v>Flight Not Found</v>
      </c>
      <c r="Y1067" t="str" cm="1">
        <f t="array" ref="Y1067">IF(AND(B:B &gt; TIME(6, 0, 0), B:B &lt;= TIME(18, 0, 0)), "Day", "Night")</f>
        <v>Night</v>
      </c>
      <c r="Z1067">
        <f>COUNTIFS(D:D, "Military - U.S. Army", C:C, "Fort Myer, Virginia")</f>
        <v>1</v>
      </c>
    </row>
    <row r="1068" spans="1:26" x14ac:dyDescent="0.2">
      <c r="A1068">
        <v>18440</v>
      </c>
      <c r="B1068" t="s">
        <v>1451</v>
      </c>
      <c r="C1068" t="s">
        <v>4856</v>
      </c>
      <c r="D1068" t="s">
        <v>4857</v>
      </c>
      <c r="E1068" t="s">
        <v>4858</v>
      </c>
      <c r="F1068" t="s">
        <v>3434</v>
      </c>
      <c r="G1068" t="s">
        <v>4859</v>
      </c>
      <c r="H1068" t="s">
        <v>4860</v>
      </c>
      <c r="I1068">
        <v>29</v>
      </c>
      <c r="J1068">
        <v>29</v>
      </c>
      <c r="K1068">
        <v>0</v>
      </c>
      <c r="L1068" t="s">
        <v>4861</v>
      </c>
      <c r="M1068">
        <f>SUM(B1068,C1068)</f>
        <v>0</v>
      </c>
      <c r="N1068" t="str">
        <f t="shared" si="32"/>
        <v>No</v>
      </c>
      <c r="O1068">
        <f>COUNTIF(C:C,"&lt;0")</f>
        <v>0</v>
      </c>
      <c r="P1068" t="e">
        <f>SUMIF(#REF!,"&gt;"&amp;AVERAGE(#REF!))</f>
        <v>#REF!</v>
      </c>
      <c r="Q1068">
        <f t="shared" si="33"/>
        <v>27.565026697177728</v>
      </c>
      <c r="R1068" t="str">
        <f>CONCATENATE("ID-",A1068,"-",E1068)</f>
        <v>ID-18440-Guildford - Melbourne</v>
      </c>
      <c r="S1068" t="str">
        <f>INDEX(B:B,MATCH(A1068,A:A,0))</f>
        <v>23:00</v>
      </c>
      <c r="T1068" t="str">
        <f>IF(OR(B1068&gt;0,C1068&gt;0),"Acceptable","Check")</f>
        <v>Acceptable</v>
      </c>
      <c r="U1068">
        <f>COUNTIF(D:D, "Military - U.S. Army")</f>
        <v>23</v>
      </c>
      <c r="V1068">
        <f>AVERAGEIF(C:C,"Fort Myer, Virginia", I:I)</f>
        <v>2</v>
      </c>
      <c r="W1068">
        <v>1</v>
      </c>
      <c r="X1068" t="str">
        <f>IFERROR(VLOOKUP("FlightNumber", A:D, 4, FALSE), "Flight Not Found")</f>
        <v>Flight Not Found</v>
      </c>
      <c r="Y1068" t="str" cm="1">
        <f t="array" ref="Y1068">IF(AND(B:B &gt; TIME(6, 0, 0), B:B &lt;= TIME(18, 0, 0)), "Day", "Night")</f>
        <v>Night</v>
      </c>
      <c r="Z1068">
        <f>COUNTIFS(D:D, "Military - U.S. Army", C:C, "Fort Myer, Virginia")</f>
        <v>1</v>
      </c>
    </row>
    <row r="1069" spans="1:26" x14ac:dyDescent="0.2">
      <c r="A1069">
        <v>18451</v>
      </c>
      <c r="C1069" t="s">
        <v>4862</v>
      </c>
      <c r="D1069" t="s">
        <v>2606</v>
      </c>
      <c r="F1069" t="s">
        <v>3126</v>
      </c>
      <c r="G1069" t="s">
        <v>4863</v>
      </c>
      <c r="H1069" t="s">
        <v>4864</v>
      </c>
      <c r="I1069">
        <v>23</v>
      </c>
      <c r="J1069">
        <v>23</v>
      </c>
      <c r="K1069">
        <v>0</v>
      </c>
      <c r="L1069" t="s">
        <v>3731</v>
      </c>
      <c r="M1069">
        <f>SUM(B1069,C1069)</f>
        <v>0</v>
      </c>
      <c r="N1069" t="str">
        <f t="shared" si="32"/>
        <v>No</v>
      </c>
      <c r="O1069">
        <f>COUNTIF(C:C,"&lt;0")</f>
        <v>0</v>
      </c>
      <c r="P1069" t="e">
        <f>SUMIF(#REF!,"&gt;"&amp;AVERAGE(#REF!))</f>
        <v>#REF!</v>
      </c>
      <c r="Q1069">
        <f t="shared" si="33"/>
        <v>27.565026697177728</v>
      </c>
      <c r="R1069" t="str">
        <f>CONCATENATE("ID-",A1069,"-",E1069)</f>
        <v>ID-18451-</v>
      </c>
      <c r="S1069">
        <f>INDEX(B:B,MATCH(A1069,A:A,0))</f>
        <v>0</v>
      </c>
      <c r="T1069" t="str">
        <f>IF(OR(B1069&gt;0,C1069&gt;0),"Acceptable","Check")</f>
        <v>Acceptable</v>
      </c>
      <c r="U1069">
        <f>COUNTIF(D:D, "Military - U.S. Army")</f>
        <v>23</v>
      </c>
      <c r="V1069">
        <f>AVERAGEIF(C:C,"Fort Myer, Virginia", I:I)</f>
        <v>2</v>
      </c>
      <c r="W1069">
        <v>2</v>
      </c>
      <c r="X1069" t="str">
        <f>IFERROR(VLOOKUP("FlightNumber", A:D, 4, FALSE), "Flight Not Found")</f>
        <v>Flight Not Found</v>
      </c>
      <c r="Y1069" t="str" cm="1">
        <f t="array" ref="Y1069">IF(AND(B:B &gt; TIME(6, 0, 0), B:B &lt;= TIME(18, 0, 0)), "Day", "Night")</f>
        <v>Night</v>
      </c>
      <c r="Z1069">
        <f>COUNTIFS(D:D, "Military - U.S. Army", C:C, "Fort Myer, Virginia")</f>
        <v>1</v>
      </c>
    </row>
    <row r="1070" spans="1:26" x14ac:dyDescent="0.2">
      <c r="A1070">
        <v>18453</v>
      </c>
      <c r="C1070" t="s">
        <v>2915</v>
      </c>
      <c r="D1070" t="s">
        <v>4226</v>
      </c>
      <c r="E1070" t="s">
        <v>4865</v>
      </c>
      <c r="F1070" t="s">
        <v>1809</v>
      </c>
      <c r="G1070" t="s">
        <v>4866</v>
      </c>
      <c r="H1070" t="s">
        <v>4867</v>
      </c>
      <c r="I1070">
        <v>29</v>
      </c>
      <c r="J1070">
        <v>22</v>
      </c>
      <c r="K1070">
        <v>0</v>
      </c>
      <c r="L1070" t="s">
        <v>4868</v>
      </c>
      <c r="M1070">
        <f>SUM(B1070,C1070)</f>
        <v>0</v>
      </c>
      <c r="N1070" t="str">
        <f t="shared" si="32"/>
        <v>No</v>
      </c>
      <c r="O1070">
        <f>COUNTIF(C:C,"&lt;0")</f>
        <v>0</v>
      </c>
      <c r="P1070" t="e">
        <f>SUMIF(#REF!,"&gt;"&amp;AVERAGE(#REF!))</f>
        <v>#REF!</v>
      </c>
      <c r="Q1070">
        <f t="shared" si="33"/>
        <v>27.565026697177728</v>
      </c>
      <c r="R1070" t="str">
        <f>CONCATENATE("ID-",A1070,"-",E1070)</f>
        <v>ID-18453-Paris - Dakar</v>
      </c>
      <c r="S1070">
        <f>INDEX(B:B,MATCH(A1070,A:A,0))</f>
        <v>0</v>
      </c>
      <c r="T1070" t="str">
        <f>IF(OR(B1070&gt;0,C1070&gt;0),"Acceptable","Check")</f>
        <v>Acceptable</v>
      </c>
      <c r="U1070">
        <f>COUNTIF(D:D, "Military - U.S. Army")</f>
        <v>23</v>
      </c>
      <c r="V1070">
        <f>AVERAGEIF(C:C,"Fort Myer, Virginia", I:I)</f>
        <v>2</v>
      </c>
      <c r="W1070">
        <v>1</v>
      </c>
      <c r="X1070" t="str">
        <f>IFERROR(VLOOKUP("FlightNumber", A:D, 4, FALSE), "Flight Not Found")</f>
        <v>Flight Not Found</v>
      </c>
      <c r="Y1070" t="str" cm="1">
        <f t="array" ref="Y1070">IF(AND(B:B &gt; TIME(6, 0, 0), B:B &lt;= TIME(18, 0, 0)), "Day", "Night")</f>
        <v>Night</v>
      </c>
      <c r="Z1070">
        <f>COUNTIFS(D:D, "Military - U.S. Army", C:C, "Fort Myer, Virginia")</f>
        <v>1</v>
      </c>
    </row>
    <row r="1071" spans="1:26" x14ac:dyDescent="0.2">
      <c r="A1071">
        <v>18461</v>
      </c>
      <c r="C1071" t="s">
        <v>4869</v>
      </c>
      <c r="D1071" t="s">
        <v>4144</v>
      </c>
      <c r="E1071" t="s">
        <v>4870</v>
      </c>
      <c r="F1071" t="s">
        <v>1809</v>
      </c>
      <c r="G1071" t="s">
        <v>4871</v>
      </c>
      <c r="H1071" t="s">
        <v>4872</v>
      </c>
      <c r="I1071">
        <v>22</v>
      </c>
      <c r="J1071">
        <v>22</v>
      </c>
      <c r="K1071">
        <v>0</v>
      </c>
      <c r="L1071" t="s">
        <v>4873</v>
      </c>
      <c r="M1071">
        <f>SUM(B1071,C1071)</f>
        <v>0</v>
      </c>
      <c r="N1071" t="str">
        <f t="shared" si="32"/>
        <v>No</v>
      </c>
      <c r="O1071">
        <f>COUNTIF(C:C,"&lt;0")</f>
        <v>0</v>
      </c>
      <c r="P1071" t="e">
        <f>SUMIF(#REF!,"&gt;"&amp;AVERAGE(#REF!))</f>
        <v>#REF!</v>
      </c>
      <c r="Q1071">
        <f t="shared" si="33"/>
        <v>27.565026697177728</v>
      </c>
      <c r="R1071" t="str">
        <f>CONCATENATE("ID-",A1071,"-",E1071)</f>
        <v>ID-18461-Delhi - Sringagar</v>
      </c>
      <c r="S1071">
        <f>INDEX(B:B,MATCH(A1071,A:A,0))</f>
        <v>0</v>
      </c>
      <c r="T1071" t="str">
        <f>IF(OR(B1071&gt;0,C1071&gt;0),"Acceptable","Check")</f>
        <v>Acceptable</v>
      </c>
      <c r="U1071">
        <f>COUNTIF(D:D, "Military - U.S. Army")</f>
        <v>23</v>
      </c>
      <c r="V1071">
        <f>AVERAGEIF(C:C,"Fort Myer, Virginia", I:I)</f>
        <v>2</v>
      </c>
      <c r="W1071">
        <v>1</v>
      </c>
      <c r="X1071" t="str">
        <f>IFERROR(VLOOKUP("FlightNumber", A:D, 4, FALSE), "Flight Not Found")</f>
        <v>Flight Not Found</v>
      </c>
      <c r="Y1071" t="str" cm="1">
        <f t="array" ref="Y1071">IF(AND(B:B &gt; TIME(6, 0, 0), B:B &lt;= TIME(18, 0, 0)), "Day", "Night")</f>
        <v>Night</v>
      </c>
      <c r="Z1071">
        <f>COUNTIFS(D:D, "Military - U.S. Army", C:C, "Fort Myer, Virginia")</f>
        <v>1</v>
      </c>
    </row>
    <row r="1072" spans="1:26" x14ac:dyDescent="0.2">
      <c r="A1072">
        <v>18462</v>
      </c>
      <c r="C1072" t="s">
        <v>4874</v>
      </c>
      <c r="D1072" t="s">
        <v>4875</v>
      </c>
      <c r="E1072" t="s">
        <v>4876</v>
      </c>
      <c r="F1072" t="s">
        <v>1809</v>
      </c>
      <c r="G1072" t="s">
        <v>4877</v>
      </c>
      <c r="H1072" t="s">
        <v>4878</v>
      </c>
      <c r="I1072">
        <v>9</v>
      </c>
      <c r="J1072">
        <v>9</v>
      </c>
      <c r="K1072">
        <v>0</v>
      </c>
      <c r="M1072">
        <f>SUM(B1072,C1072)</f>
        <v>0</v>
      </c>
      <c r="N1072" t="str">
        <f t="shared" si="32"/>
        <v>No</v>
      </c>
      <c r="O1072">
        <f>COUNTIF(C:C,"&lt;0")</f>
        <v>0</v>
      </c>
      <c r="P1072" t="e">
        <f>SUMIF(#REF!,"&gt;"&amp;AVERAGE(#REF!))</f>
        <v>#REF!</v>
      </c>
      <c r="Q1072">
        <f t="shared" si="33"/>
        <v>27.565026697177728</v>
      </c>
      <c r="R1072" t="str">
        <f>CONCATENATE("ID-",A1072,"-",E1072)</f>
        <v>ID-18462-Nova Lisboa - Lobito</v>
      </c>
      <c r="S1072">
        <f>INDEX(B:B,MATCH(A1072,A:A,0))</f>
        <v>0</v>
      </c>
      <c r="T1072" t="str">
        <f>IF(OR(B1072&gt;0,C1072&gt;0),"Acceptable","Check")</f>
        <v>Acceptable</v>
      </c>
      <c r="U1072">
        <f>COUNTIF(D:D, "Military - U.S. Army")</f>
        <v>23</v>
      </c>
      <c r="V1072">
        <f>AVERAGEIF(C:C,"Fort Myer, Virginia", I:I)</f>
        <v>2</v>
      </c>
      <c r="W1072">
        <v>2</v>
      </c>
      <c r="X1072" t="str">
        <f>IFERROR(VLOOKUP("FlightNumber", A:D, 4, FALSE), "Flight Not Found")</f>
        <v>Flight Not Found</v>
      </c>
      <c r="Y1072" t="str" cm="1">
        <f t="array" ref="Y1072">IF(AND(B:B &gt; TIME(6, 0, 0), B:B &lt;= TIME(18, 0, 0)), "Day", "Night")</f>
        <v>Night</v>
      </c>
      <c r="Z1072">
        <f>COUNTIFS(D:D, "Military - U.S. Army", C:C, "Fort Myer, Virginia")</f>
        <v>1</v>
      </c>
    </row>
    <row r="1073" spans="1:26" x14ac:dyDescent="0.2">
      <c r="A1073">
        <v>18471</v>
      </c>
      <c r="B1073" t="s">
        <v>3830</v>
      </c>
      <c r="C1073" t="s">
        <v>4879</v>
      </c>
      <c r="D1073" t="s">
        <v>2606</v>
      </c>
      <c r="F1073" t="s">
        <v>4880</v>
      </c>
      <c r="G1073" t="s">
        <v>4881</v>
      </c>
      <c r="I1073">
        <v>26</v>
      </c>
      <c r="J1073">
        <v>25</v>
      </c>
      <c r="K1073">
        <v>0</v>
      </c>
      <c r="L1073" t="s">
        <v>4882</v>
      </c>
      <c r="M1073">
        <f>SUM(B1073,C1073)</f>
        <v>0</v>
      </c>
      <c r="N1073" t="str">
        <f t="shared" si="32"/>
        <v>No</v>
      </c>
      <c r="O1073">
        <f>COUNTIF(C:C,"&lt;0")</f>
        <v>0</v>
      </c>
      <c r="P1073" t="e">
        <f>SUMIF(#REF!,"&gt;"&amp;AVERAGE(#REF!))</f>
        <v>#REF!</v>
      </c>
      <c r="Q1073">
        <f t="shared" si="33"/>
        <v>27.565026697177728</v>
      </c>
      <c r="R1073" t="str">
        <f>CONCATENATE("ID-",A1073,"-",E1073)</f>
        <v>ID-18471-</v>
      </c>
      <c r="S1073" t="str">
        <f>INDEX(B:B,MATCH(A1073,A:A,0))</f>
        <v>04:30</v>
      </c>
      <c r="T1073" t="str">
        <f>IF(OR(B1073&gt;0,C1073&gt;0),"Acceptable","Check")</f>
        <v>Acceptable</v>
      </c>
      <c r="U1073">
        <f>COUNTIF(D:D, "Military - U.S. Army")</f>
        <v>23</v>
      </c>
      <c r="V1073">
        <f>AVERAGEIF(C:C,"Fort Myer, Virginia", I:I)</f>
        <v>2</v>
      </c>
      <c r="W1073">
        <v>1</v>
      </c>
      <c r="X1073" t="str">
        <f>IFERROR(VLOOKUP("FlightNumber", A:D, 4, FALSE), "Flight Not Found")</f>
        <v>Flight Not Found</v>
      </c>
      <c r="Y1073" t="str" cm="1">
        <f t="array" ref="Y1073">IF(AND(B:B &gt; TIME(6, 0, 0), B:B &lt;= TIME(18, 0, 0)), "Day", "Night")</f>
        <v>Night</v>
      </c>
      <c r="Z1073">
        <f>COUNTIFS(D:D, "Military - U.S. Army", C:C, "Fort Myer, Virginia")</f>
        <v>1</v>
      </c>
    </row>
    <row r="1074" spans="1:26" x14ac:dyDescent="0.2">
      <c r="A1074">
        <v>18472</v>
      </c>
      <c r="C1074" t="s">
        <v>4883</v>
      </c>
      <c r="D1074" t="s">
        <v>2335</v>
      </c>
      <c r="E1074" t="s">
        <v>4884</v>
      </c>
      <c r="F1074" t="s">
        <v>4885</v>
      </c>
      <c r="G1074" t="s">
        <v>4886</v>
      </c>
      <c r="H1074" t="s">
        <v>4887</v>
      </c>
      <c r="I1074">
        <v>50</v>
      </c>
      <c r="J1074">
        <v>50</v>
      </c>
      <c r="K1074">
        <v>0</v>
      </c>
      <c r="L1074" t="s">
        <v>4888</v>
      </c>
      <c r="M1074">
        <f>SUM(B1074,C1074)</f>
        <v>0</v>
      </c>
      <c r="N1074" t="str">
        <f t="shared" si="32"/>
        <v>No</v>
      </c>
      <c r="O1074">
        <f>COUNTIF(C:C,"&lt;0")</f>
        <v>0</v>
      </c>
      <c r="P1074" t="e">
        <f>SUMIF(#REF!,"&gt;"&amp;AVERAGE(#REF!))</f>
        <v>#REF!</v>
      </c>
      <c r="Q1074">
        <f t="shared" si="33"/>
        <v>27.565026697177728</v>
      </c>
      <c r="R1074" t="str">
        <f>CONCATENATE("ID-",A1074,"-",E1074)</f>
        <v>ID-18472-Rio de Janeiro - Porte Algegre</v>
      </c>
      <c r="S1074">
        <f>INDEX(B:B,MATCH(A1074,A:A,0))</f>
        <v>0</v>
      </c>
      <c r="T1074" t="str">
        <f>IF(OR(B1074&gt;0,C1074&gt;0),"Acceptable","Check")</f>
        <v>Acceptable</v>
      </c>
      <c r="U1074">
        <f>COUNTIF(D:D, "Military - U.S. Army")</f>
        <v>23</v>
      </c>
      <c r="V1074">
        <f>AVERAGEIF(C:C,"Fort Myer, Virginia", I:I)</f>
        <v>2</v>
      </c>
      <c r="W1074">
        <v>1</v>
      </c>
      <c r="X1074" t="str">
        <f>IFERROR(VLOOKUP("FlightNumber", A:D, 4, FALSE), "Flight Not Found")</f>
        <v>Flight Not Found</v>
      </c>
      <c r="Y1074" t="str" cm="1">
        <f t="array" ref="Y1074">IF(AND(B:B &gt; TIME(6, 0, 0), B:B &lt;= TIME(18, 0, 0)), "Day", "Night")</f>
        <v>Night</v>
      </c>
      <c r="Z1074">
        <f>COUNTIFS(D:D, "Military - U.S. Army", C:C, "Fort Myer, Virginia")</f>
        <v>1</v>
      </c>
    </row>
    <row r="1075" spans="1:26" x14ac:dyDescent="0.2">
      <c r="A1075">
        <v>18473</v>
      </c>
      <c r="C1075" t="s">
        <v>4889</v>
      </c>
      <c r="D1075" t="s">
        <v>4890</v>
      </c>
      <c r="E1075" t="s">
        <v>4891</v>
      </c>
      <c r="F1075" t="s">
        <v>4591</v>
      </c>
      <c r="G1075" t="s">
        <v>4892</v>
      </c>
      <c r="H1075" t="s">
        <v>4893</v>
      </c>
      <c r="I1075">
        <v>26</v>
      </c>
      <c r="J1075">
        <v>26</v>
      </c>
      <c r="K1075">
        <v>0</v>
      </c>
      <c r="L1075" t="s">
        <v>4894</v>
      </c>
      <c r="M1075">
        <f>SUM(B1075,C1075)</f>
        <v>0</v>
      </c>
      <c r="N1075" t="str">
        <f t="shared" si="32"/>
        <v>No</v>
      </c>
      <c r="O1075">
        <f>COUNTIF(C:C,"&lt;0")</f>
        <v>0</v>
      </c>
      <c r="P1075" t="e">
        <f>SUMIF(#REF!,"&gt;"&amp;AVERAGE(#REF!))</f>
        <v>#REF!</v>
      </c>
      <c r="Q1075">
        <f t="shared" si="33"/>
        <v>27.565026697177728</v>
      </c>
      <c r="R1075" t="str">
        <f>CONCATENATE("ID-",A1075,"-",E1075)</f>
        <v>ID-18473-Algiers - Gao</v>
      </c>
      <c r="S1075">
        <f>INDEX(B:B,MATCH(A1075,A:A,0))</f>
        <v>0</v>
      </c>
      <c r="T1075" t="str">
        <f>IF(OR(B1075&gt;0,C1075&gt;0),"Acceptable","Check")</f>
        <v>Acceptable</v>
      </c>
      <c r="U1075">
        <f>COUNTIF(D:D, "Military - U.S. Army")</f>
        <v>23</v>
      </c>
      <c r="V1075">
        <f>AVERAGEIF(C:C,"Fort Myer, Virginia", I:I)</f>
        <v>2</v>
      </c>
      <c r="W1075">
        <v>1</v>
      </c>
      <c r="X1075" t="str">
        <f>IFERROR(VLOOKUP("FlightNumber", A:D, 4, FALSE), "Flight Not Found")</f>
        <v>Flight Not Found</v>
      </c>
      <c r="Y1075" t="str" cm="1">
        <f t="array" ref="Y1075">IF(AND(B:B &gt; TIME(6, 0, 0), B:B &lt;= TIME(18, 0, 0)), "Day", "Night")</f>
        <v>Night</v>
      </c>
      <c r="Z1075">
        <f>COUNTIFS(D:D, "Military - U.S. Army", C:C, "Fort Myer, Virginia")</f>
        <v>1</v>
      </c>
    </row>
    <row r="1076" spans="1:26" x14ac:dyDescent="0.2">
      <c r="A1076">
        <v>18480</v>
      </c>
      <c r="B1076" t="s">
        <v>1610</v>
      </c>
      <c r="C1076" t="s">
        <v>4895</v>
      </c>
      <c r="D1076" t="s">
        <v>2606</v>
      </c>
      <c r="F1076" t="s">
        <v>4896</v>
      </c>
      <c r="G1076" t="s">
        <v>4897</v>
      </c>
      <c r="I1076">
        <v>20</v>
      </c>
      <c r="J1076">
        <v>12</v>
      </c>
      <c r="K1076">
        <v>7</v>
      </c>
      <c r="L1076" t="s">
        <v>4898</v>
      </c>
      <c r="M1076">
        <f>SUM(B1076,C1076)</f>
        <v>0</v>
      </c>
      <c r="N1076" t="str">
        <f t="shared" si="32"/>
        <v>No</v>
      </c>
      <c r="O1076">
        <f>COUNTIF(C:C,"&lt;0")</f>
        <v>0</v>
      </c>
      <c r="P1076" t="e">
        <f>SUMIF(#REF!,"&gt;"&amp;AVERAGE(#REF!))</f>
        <v>#REF!</v>
      </c>
      <c r="Q1076">
        <f t="shared" si="33"/>
        <v>27.565026697177728</v>
      </c>
      <c r="R1076" t="str">
        <f>CONCATENATE("ID-",A1076,"-",E1076)</f>
        <v>ID-18480-</v>
      </c>
      <c r="S1076" t="str">
        <f>INDEX(B:B,MATCH(A1076,A:A,0))</f>
        <v>22:00</v>
      </c>
      <c r="T1076" t="str">
        <f>IF(OR(B1076&gt;0,C1076&gt;0),"Acceptable","Check")</f>
        <v>Acceptable</v>
      </c>
      <c r="U1076">
        <f>COUNTIF(D:D, "Military - U.S. Army")</f>
        <v>23</v>
      </c>
      <c r="V1076">
        <f>AVERAGEIF(C:C,"Fort Myer, Virginia", I:I)</f>
        <v>2</v>
      </c>
      <c r="W1076">
        <v>1</v>
      </c>
      <c r="X1076" t="str">
        <f>IFERROR(VLOOKUP("FlightNumber", A:D, 4, FALSE), "Flight Not Found")</f>
        <v>Flight Not Found</v>
      </c>
      <c r="Y1076" t="str" cm="1">
        <f t="array" ref="Y1076">IF(AND(B:B &gt; TIME(6, 0, 0), B:B &lt;= TIME(18, 0, 0)), "Day", "Night")</f>
        <v>Night</v>
      </c>
      <c r="Z1076">
        <f>COUNTIFS(D:D, "Military - U.S. Army", C:C, "Fort Myer, Virginia")</f>
        <v>1</v>
      </c>
    </row>
    <row r="1077" spans="1:26" x14ac:dyDescent="0.2">
      <c r="A1077">
        <v>18500</v>
      </c>
      <c r="C1077" t="s">
        <v>4899</v>
      </c>
      <c r="D1077" t="s">
        <v>2331</v>
      </c>
      <c r="E1077" t="s">
        <v>4900</v>
      </c>
      <c r="F1077" t="s">
        <v>3099</v>
      </c>
      <c r="G1077" t="s">
        <v>4901</v>
      </c>
      <c r="H1077" t="s">
        <v>4902</v>
      </c>
      <c r="I1077">
        <v>12</v>
      </c>
      <c r="J1077">
        <v>12</v>
      </c>
      <c r="K1077">
        <v>0</v>
      </c>
      <c r="L1077" t="s">
        <v>4903</v>
      </c>
      <c r="M1077">
        <f>SUM(B1077,C1077)</f>
        <v>0</v>
      </c>
      <c r="N1077" t="str">
        <f t="shared" si="32"/>
        <v>No</v>
      </c>
      <c r="O1077">
        <f>COUNTIF(C:C,"&lt;0")</f>
        <v>0</v>
      </c>
      <c r="P1077" t="e">
        <f>SUMIF(#REF!,"&gt;"&amp;AVERAGE(#REF!))</f>
        <v>#REF!</v>
      </c>
      <c r="Q1077">
        <f t="shared" si="33"/>
        <v>27.565026697177728</v>
      </c>
      <c r="R1077" t="str">
        <f>CONCATENATE("ID-",A1077,"-",E1077)</f>
        <v>ID-18500-Changi, Singapore - Kota Baru</v>
      </c>
      <c r="S1077">
        <f>INDEX(B:B,MATCH(A1077,A:A,0))</f>
        <v>0</v>
      </c>
      <c r="T1077" t="str">
        <f>IF(OR(B1077&gt;0,C1077&gt;0),"Acceptable","Check")</f>
        <v>Acceptable</v>
      </c>
      <c r="U1077">
        <f>COUNTIF(D:D, "Military - U.S. Army")</f>
        <v>23</v>
      </c>
      <c r="V1077">
        <f>AVERAGEIF(C:C,"Fort Myer, Virginia", I:I)</f>
        <v>2</v>
      </c>
      <c r="W1077">
        <v>1</v>
      </c>
      <c r="X1077" t="str">
        <f>IFERROR(VLOOKUP("FlightNumber", A:D, 4, FALSE), "Flight Not Found")</f>
        <v>Flight Not Found</v>
      </c>
      <c r="Y1077" t="str" cm="1">
        <f t="array" ref="Y1077">IF(AND(B:B &gt; TIME(6, 0, 0), B:B &lt;= TIME(18, 0, 0)), "Day", "Night")</f>
        <v>Night</v>
      </c>
      <c r="Z1077">
        <f>COUNTIFS(D:D, "Military - U.S. Army", C:C, "Fort Myer, Virginia")</f>
        <v>1</v>
      </c>
    </row>
    <row r="1078" spans="1:26" x14ac:dyDescent="0.2">
      <c r="A1078">
        <v>18506</v>
      </c>
      <c r="B1078" t="s">
        <v>4904</v>
      </c>
      <c r="C1078" t="s">
        <v>4905</v>
      </c>
      <c r="D1078" t="s">
        <v>4906</v>
      </c>
      <c r="E1078" t="s">
        <v>3297</v>
      </c>
      <c r="F1078" t="s">
        <v>4908</v>
      </c>
      <c r="G1078" t="s">
        <v>4909</v>
      </c>
      <c r="H1078" t="s">
        <v>4910</v>
      </c>
      <c r="I1078">
        <v>55</v>
      </c>
      <c r="J1078">
        <v>55</v>
      </c>
      <c r="K1078">
        <v>0</v>
      </c>
      <c r="L1078" t="s">
        <v>4911</v>
      </c>
      <c r="M1078">
        <f>SUM(B1078,C1078)</f>
        <v>0</v>
      </c>
      <c r="N1078" t="str">
        <f t="shared" si="32"/>
        <v>No</v>
      </c>
      <c r="O1078">
        <f>COUNTIF(C:C,"&lt;0")</f>
        <v>0</v>
      </c>
      <c r="P1078" t="e">
        <f>SUMIF(#REF!,"&gt;"&amp;AVERAGE(#REF!))</f>
        <v>#REF!</v>
      </c>
      <c r="Q1078">
        <f t="shared" si="33"/>
        <v>27.565026697177728</v>
      </c>
      <c r="R1078" t="str">
        <f>CONCATENATE("ID-",A1078,"-",E1078)</f>
        <v>ID-18506-Cairo - Rome</v>
      </c>
      <c r="S1078" t="str">
        <f>INDEX(B:B,MATCH(A1078,A:A,0))</f>
        <v>00:03</v>
      </c>
      <c r="T1078" t="str">
        <f>IF(OR(B1078&gt;0,C1078&gt;0),"Acceptable","Check")</f>
        <v>Acceptable</v>
      </c>
      <c r="U1078">
        <f>COUNTIF(D:D, "Military - U.S. Army")</f>
        <v>23</v>
      </c>
      <c r="V1078">
        <f>AVERAGEIF(C:C,"Fort Myer, Virginia", I:I)</f>
        <v>2</v>
      </c>
      <c r="W1078">
        <v>2</v>
      </c>
      <c r="X1078" t="str">
        <f>IFERROR(VLOOKUP("FlightNumber", A:D, 4, FALSE), "Flight Not Found")</f>
        <v>Flight Not Found</v>
      </c>
      <c r="Y1078" t="str" cm="1">
        <f t="array" ref="Y1078">IF(AND(B:B &gt; TIME(6, 0, 0), B:B &lt;= TIME(18, 0, 0)), "Day", "Night")</f>
        <v>Night</v>
      </c>
      <c r="Z1078">
        <f>COUNTIFS(D:D, "Military - U.S. Army", C:C, "Fort Myer, Virginia")</f>
        <v>1</v>
      </c>
    </row>
    <row r="1079" spans="1:26" x14ac:dyDescent="0.2">
      <c r="A1079">
        <v>18510</v>
      </c>
      <c r="B1079" t="s">
        <v>3975</v>
      </c>
      <c r="C1079" t="s">
        <v>4912</v>
      </c>
      <c r="D1079" t="s">
        <v>4913</v>
      </c>
      <c r="E1079" t="s">
        <v>4914</v>
      </c>
      <c r="F1079" t="s">
        <v>1809</v>
      </c>
      <c r="G1079" t="s">
        <v>4915</v>
      </c>
      <c r="H1079" t="s">
        <v>4916</v>
      </c>
      <c r="I1079">
        <v>23</v>
      </c>
      <c r="J1079">
        <v>16</v>
      </c>
      <c r="K1079">
        <v>0</v>
      </c>
      <c r="L1079" t="s">
        <v>4917</v>
      </c>
      <c r="M1079">
        <f>SUM(B1079,C1079)</f>
        <v>0</v>
      </c>
      <c r="N1079" t="str">
        <f t="shared" si="32"/>
        <v>No</v>
      </c>
      <c r="O1079">
        <f>COUNTIF(C:C,"&lt;0")</f>
        <v>0</v>
      </c>
      <c r="P1079" t="e">
        <f>SUMIF(#REF!,"&gt;"&amp;AVERAGE(#REF!))</f>
        <v>#REF!</v>
      </c>
      <c r="Q1079">
        <f t="shared" si="33"/>
        <v>27.565026697177728</v>
      </c>
      <c r="R1079" t="str">
        <f>CONCATENATE("ID-",A1079,"-",E1079)</f>
        <v>ID-18510-Utica, NY - Newark, NJ</v>
      </c>
      <c r="S1079" t="str">
        <f>INDEX(B:B,MATCH(A1079,A:A,0))</f>
        <v>14:10</v>
      </c>
      <c r="T1079" t="str">
        <f>IF(OR(B1079&gt;0,C1079&gt;0),"Acceptable","Check")</f>
        <v>Acceptable</v>
      </c>
      <c r="U1079">
        <f>COUNTIF(D:D, "Military - U.S. Army")</f>
        <v>23</v>
      </c>
      <c r="V1079">
        <f>AVERAGEIF(C:C,"Fort Myer, Virginia", I:I)</f>
        <v>2</v>
      </c>
      <c r="W1079">
        <v>1</v>
      </c>
      <c r="X1079" t="str">
        <f>IFERROR(VLOOKUP("FlightNumber", A:D, 4, FALSE), "Flight Not Found")</f>
        <v>Flight Not Found</v>
      </c>
      <c r="Y1079" t="str" cm="1">
        <f t="array" ref="Y1079">IF(AND(B:B &gt; TIME(6, 0, 0), B:B &lt;= TIME(18, 0, 0)), "Day", "Night")</f>
        <v>Night</v>
      </c>
      <c r="Z1079">
        <f>COUNTIFS(D:D, "Military - U.S. Army", C:C, "Fort Myer, Virginia")</f>
        <v>1</v>
      </c>
    </row>
    <row r="1080" spans="1:26" x14ac:dyDescent="0.2">
      <c r="A1080">
        <v>18520</v>
      </c>
      <c r="C1080" t="s">
        <v>4918</v>
      </c>
      <c r="D1080" t="s">
        <v>4919</v>
      </c>
      <c r="F1080" t="s">
        <v>1809</v>
      </c>
      <c r="G1080" t="s">
        <v>4920</v>
      </c>
      <c r="H1080" t="s">
        <v>4921</v>
      </c>
      <c r="I1080">
        <v>8</v>
      </c>
      <c r="J1080">
        <v>8</v>
      </c>
      <c r="K1080">
        <v>0</v>
      </c>
      <c r="L1080" t="s">
        <v>2319</v>
      </c>
      <c r="M1080">
        <f>SUM(B1080,C1080)</f>
        <v>0</v>
      </c>
      <c r="N1080" t="str">
        <f t="shared" si="32"/>
        <v>No</v>
      </c>
      <c r="O1080">
        <f>COUNTIF(C:C,"&lt;0")</f>
        <v>0</v>
      </c>
      <c r="P1080" t="e">
        <f>SUMIF(#REF!,"&gt;"&amp;AVERAGE(#REF!))</f>
        <v>#REF!</v>
      </c>
      <c r="Q1080">
        <f t="shared" si="33"/>
        <v>27.565026697177728</v>
      </c>
      <c r="R1080" t="str">
        <f>CONCATENATE("ID-",A1080,"-",E1080)</f>
        <v>ID-18520-</v>
      </c>
      <c r="S1080">
        <f>INDEX(B:B,MATCH(A1080,A:A,0))</f>
        <v>0</v>
      </c>
      <c r="T1080" t="str">
        <f>IF(OR(B1080&gt;0,C1080&gt;0),"Acceptable","Check")</f>
        <v>Acceptable</v>
      </c>
      <c r="U1080">
        <f>COUNTIF(D:D, "Military - U.S. Army")</f>
        <v>23</v>
      </c>
      <c r="V1080">
        <f>AVERAGEIF(C:C,"Fort Myer, Virginia", I:I)</f>
        <v>2</v>
      </c>
      <c r="W1080">
        <v>1</v>
      </c>
      <c r="X1080" t="str">
        <f>IFERROR(VLOOKUP("FlightNumber", A:D, 4, FALSE), "Flight Not Found")</f>
        <v>Flight Not Found</v>
      </c>
      <c r="Y1080" t="str" cm="1">
        <f t="array" ref="Y1080">IF(AND(B:B &gt; TIME(6, 0, 0), B:B &lt;= TIME(18, 0, 0)), "Day", "Night")</f>
        <v>Night</v>
      </c>
      <c r="Z1080">
        <f>COUNTIFS(D:D, "Military - U.S. Army", C:C, "Fort Myer, Virginia")</f>
        <v>1</v>
      </c>
    </row>
    <row r="1081" spans="1:26" x14ac:dyDescent="0.2">
      <c r="A1081">
        <v>18526</v>
      </c>
      <c r="B1081" t="s">
        <v>1562</v>
      </c>
      <c r="C1081" t="s">
        <v>4922</v>
      </c>
      <c r="D1081" t="s">
        <v>29</v>
      </c>
      <c r="E1081" t="s">
        <v>4923</v>
      </c>
      <c r="F1081" t="s">
        <v>4924</v>
      </c>
      <c r="G1081" t="s">
        <v>4925</v>
      </c>
      <c r="H1081" t="s">
        <v>4926</v>
      </c>
      <c r="I1081">
        <v>26</v>
      </c>
      <c r="J1081">
        <v>26</v>
      </c>
      <c r="K1081">
        <v>0</v>
      </c>
      <c r="L1081" t="s">
        <v>4927</v>
      </c>
      <c r="M1081">
        <f>SUM(B1081,C1081)</f>
        <v>0</v>
      </c>
      <c r="N1081" t="str">
        <f t="shared" si="32"/>
        <v>No</v>
      </c>
      <c r="O1081">
        <f>COUNTIF(C:C,"&lt;0")</f>
        <v>0</v>
      </c>
      <c r="P1081" t="e">
        <f>SUMIF(#REF!,"&gt;"&amp;AVERAGE(#REF!))</f>
        <v>#REF!</v>
      </c>
      <c r="Q1081">
        <f t="shared" si="33"/>
        <v>27.565026697177728</v>
      </c>
      <c r="R1081" t="str">
        <f>CONCATENATE("ID-",A1081,"-",E1081)</f>
        <v>ID-18526-Kwajzalein - Tokyo</v>
      </c>
      <c r="S1081" t="str">
        <f>INDEX(B:B,MATCH(A1081,A:A,0))</f>
        <v>05:20</v>
      </c>
      <c r="T1081" t="str">
        <f>IF(OR(B1081&gt;0,C1081&gt;0),"Acceptable","Check")</f>
        <v>Acceptable</v>
      </c>
      <c r="U1081">
        <f>COUNTIF(D:D, "Military - U.S. Army")</f>
        <v>23</v>
      </c>
      <c r="V1081">
        <f>AVERAGEIF(C:C,"Fort Myer, Virginia", I:I)</f>
        <v>2</v>
      </c>
      <c r="W1081">
        <v>2</v>
      </c>
      <c r="X1081" t="str">
        <f>IFERROR(VLOOKUP("FlightNumber", A:D, 4, FALSE), "Flight Not Found")</f>
        <v>Flight Not Found</v>
      </c>
      <c r="Y1081" t="str" cm="1">
        <f t="array" ref="Y1081">IF(AND(B:B &gt; TIME(6, 0, 0), B:B &lt;= TIME(18, 0, 0)), "Day", "Night")</f>
        <v>Night</v>
      </c>
      <c r="Z1081">
        <f>COUNTIFS(D:D, "Military - U.S. Army", C:C, "Fort Myer, Virginia")</f>
        <v>1</v>
      </c>
    </row>
    <row r="1082" spans="1:26" x14ac:dyDescent="0.2">
      <c r="A1082">
        <v>18527</v>
      </c>
      <c r="C1082" t="s">
        <v>4928</v>
      </c>
      <c r="D1082" t="s">
        <v>3971</v>
      </c>
      <c r="E1082" t="s">
        <v>4929</v>
      </c>
      <c r="F1082" t="s">
        <v>1809</v>
      </c>
      <c r="G1082" t="s">
        <v>4930</v>
      </c>
      <c r="H1082" t="s">
        <v>4931</v>
      </c>
      <c r="I1082">
        <v>11</v>
      </c>
      <c r="J1082">
        <v>10</v>
      </c>
      <c r="K1082">
        <v>0</v>
      </c>
      <c r="L1082" t="s">
        <v>4932</v>
      </c>
      <c r="M1082">
        <f>SUM(B1082,C1082)</f>
        <v>0</v>
      </c>
      <c r="N1082" t="str">
        <f t="shared" si="32"/>
        <v>No</v>
      </c>
      <c r="O1082">
        <f>COUNTIF(C:C,"&lt;0")</f>
        <v>0</v>
      </c>
      <c r="P1082" t="e">
        <f>SUMIF(#REF!,"&gt;"&amp;AVERAGE(#REF!))</f>
        <v>#REF!</v>
      </c>
      <c r="Q1082">
        <f t="shared" si="33"/>
        <v>27.565026697177728</v>
      </c>
      <c r="R1082" t="str">
        <f>CONCATENATE("ID-",A1082,"-",E1082)</f>
        <v>ID-18527-Belgrad - Paula</v>
      </c>
      <c r="S1082">
        <f>INDEX(B:B,MATCH(A1082,A:A,0))</f>
        <v>0</v>
      </c>
      <c r="T1082" t="str">
        <f>IF(OR(B1082&gt;0,C1082&gt;0),"Acceptable","Check")</f>
        <v>Acceptable</v>
      </c>
      <c r="U1082">
        <f>COUNTIF(D:D, "Military - U.S. Army")</f>
        <v>23</v>
      </c>
      <c r="V1082">
        <f>AVERAGEIF(C:C,"Fort Myer, Virginia", I:I)</f>
        <v>2</v>
      </c>
      <c r="W1082">
        <v>1</v>
      </c>
      <c r="X1082" t="str">
        <f>IFERROR(VLOOKUP("FlightNumber", A:D, 4, FALSE), "Flight Not Found")</f>
        <v>Flight Not Found</v>
      </c>
      <c r="Y1082" t="str" cm="1">
        <f t="array" ref="Y1082">IF(AND(B:B &gt; TIME(6, 0, 0), B:B &lt;= TIME(18, 0, 0)), "Day", "Night")</f>
        <v>Night</v>
      </c>
      <c r="Z1082">
        <f>COUNTIFS(D:D, "Military - U.S. Army", C:C, "Fort Myer, Virginia")</f>
        <v>1</v>
      </c>
    </row>
    <row r="1083" spans="1:26" x14ac:dyDescent="0.2">
      <c r="A1083">
        <v>18529</v>
      </c>
      <c r="C1083" t="s">
        <v>4933</v>
      </c>
      <c r="D1083" t="s">
        <v>4934</v>
      </c>
      <c r="E1083" t="s">
        <v>4935</v>
      </c>
      <c r="F1083" t="s">
        <v>4936</v>
      </c>
      <c r="G1083" t="s">
        <v>4937</v>
      </c>
      <c r="H1083" t="s">
        <v>4938</v>
      </c>
      <c r="I1083">
        <v>10</v>
      </c>
      <c r="J1083">
        <v>10</v>
      </c>
      <c r="K1083">
        <v>0</v>
      </c>
      <c r="L1083" t="s">
        <v>4939</v>
      </c>
      <c r="M1083">
        <f>SUM(B1083,C1083)</f>
        <v>0</v>
      </c>
      <c r="N1083" t="str">
        <f t="shared" si="32"/>
        <v>No</v>
      </c>
      <c r="O1083">
        <f>COUNTIF(C:C,"&lt;0")</f>
        <v>0</v>
      </c>
      <c r="P1083" t="e">
        <f>SUMIF(#REF!,"&gt;"&amp;AVERAGE(#REF!))</f>
        <v>#REF!</v>
      </c>
      <c r="Q1083">
        <f t="shared" si="33"/>
        <v>27.565026697177728</v>
      </c>
      <c r="R1083" t="str">
        <f>CONCATENATE("ID-",A1083,"-",E1083)</f>
        <v>ID-18529-Karlstad - Stockholm</v>
      </c>
      <c r="S1083">
        <f>INDEX(B:B,MATCH(A1083,A:A,0))</f>
        <v>0</v>
      </c>
      <c r="T1083" t="str">
        <f>IF(OR(B1083&gt;0,C1083&gt;0),"Acceptable","Check")</f>
        <v>Acceptable</v>
      </c>
      <c r="U1083">
        <f>COUNTIF(D:D, "Military - U.S. Army")</f>
        <v>23</v>
      </c>
      <c r="V1083">
        <f>AVERAGEIF(C:C,"Fort Myer, Virginia", I:I)</f>
        <v>2</v>
      </c>
      <c r="W1083">
        <v>1</v>
      </c>
      <c r="X1083" t="str">
        <f>IFERROR(VLOOKUP("FlightNumber", A:D, 4, FALSE), "Flight Not Found")</f>
        <v>Flight Not Found</v>
      </c>
      <c r="Y1083" t="str" cm="1">
        <f t="array" ref="Y1083">IF(AND(B:B &gt; TIME(6, 0, 0), B:B &lt;= TIME(18, 0, 0)), "Day", "Night")</f>
        <v>Night</v>
      </c>
      <c r="Z1083">
        <f>COUNTIFS(D:D, "Military - U.S. Army", C:C, "Fort Myer, Virginia")</f>
        <v>1</v>
      </c>
    </row>
    <row r="1084" spans="1:26" x14ac:dyDescent="0.2">
      <c r="A1084">
        <v>18532</v>
      </c>
      <c r="B1084" t="s">
        <v>46</v>
      </c>
      <c r="C1084" t="s">
        <v>4940</v>
      </c>
      <c r="D1084" t="s">
        <v>2606</v>
      </c>
      <c r="E1084" t="s">
        <v>4941</v>
      </c>
      <c r="F1084" t="s">
        <v>3308</v>
      </c>
      <c r="G1084" t="s">
        <v>4942</v>
      </c>
      <c r="H1084" t="s">
        <v>4943</v>
      </c>
      <c r="I1084">
        <v>51</v>
      </c>
      <c r="J1084">
        <v>23</v>
      </c>
      <c r="K1084">
        <v>0</v>
      </c>
      <c r="L1084" t="s">
        <v>4944</v>
      </c>
      <c r="M1084">
        <f>SUM(B1084,C1084)</f>
        <v>0</v>
      </c>
      <c r="N1084" t="str">
        <f t="shared" si="32"/>
        <v>No</v>
      </c>
      <c r="O1084">
        <f>COUNTIF(C:C,"&lt;0")</f>
        <v>0</v>
      </c>
      <c r="P1084" t="e">
        <f>SUMIF(#REF!,"&gt;"&amp;AVERAGE(#REF!))</f>
        <v>#REF!</v>
      </c>
      <c r="Q1084">
        <f t="shared" si="33"/>
        <v>27.565026697177728</v>
      </c>
      <c r="R1084" t="str">
        <f>CONCATENATE("ID-",A1084,"-",E1084)</f>
        <v>ID-18532-Ashiya AB - Kimpo AB</v>
      </c>
      <c r="S1084" t="str">
        <f>INDEX(B:B,MATCH(A1084,A:A,0))</f>
        <v>01:00</v>
      </c>
      <c r="T1084" t="str">
        <f>IF(OR(B1084&gt;0,C1084&gt;0),"Acceptable","Check")</f>
        <v>Acceptable</v>
      </c>
      <c r="U1084">
        <f>COUNTIF(D:D, "Military - U.S. Army")</f>
        <v>23</v>
      </c>
      <c r="V1084">
        <f>AVERAGEIF(C:C,"Fort Myer, Virginia", I:I)</f>
        <v>2</v>
      </c>
      <c r="W1084">
        <v>1</v>
      </c>
      <c r="X1084" t="str">
        <f>IFERROR(VLOOKUP("FlightNumber", A:D, 4, FALSE), "Flight Not Found")</f>
        <v>Flight Not Found</v>
      </c>
      <c r="Y1084" t="str" cm="1">
        <f t="array" ref="Y1084">IF(AND(B:B &gt; TIME(6, 0, 0), B:B &lt;= TIME(18, 0, 0)), "Day", "Night")</f>
        <v>Night</v>
      </c>
      <c r="Z1084">
        <f>COUNTIFS(D:D, "Military - U.S. Army", C:C, "Fort Myer, Virginia")</f>
        <v>1</v>
      </c>
    </row>
    <row r="1085" spans="1:26" x14ac:dyDescent="0.2">
      <c r="A1085">
        <v>18549</v>
      </c>
      <c r="C1085" t="s">
        <v>2915</v>
      </c>
      <c r="D1085" t="s">
        <v>4945</v>
      </c>
      <c r="E1085" t="s">
        <v>4946</v>
      </c>
      <c r="F1085" t="s">
        <v>1809</v>
      </c>
      <c r="G1085" t="s">
        <v>4947</v>
      </c>
      <c r="H1085" t="s">
        <v>4948</v>
      </c>
      <c r="I1085">
        <v>7</v>
      </c>
      <c r="J1085">
        <v>4</v>
      </c>
      <c r="K1085">
        <v>0</v>
      </c>
      <c r="M1085">
        <f>SUM(B1085,C1085)</f>
        <v>0</v>
      </c>
      <c r="N1085" t="str">
        <f t="shared" si="32"/>
        <v>No</v>
      </c>
      <c r="O1085">
        <f>COUNTIF(C:C,"&lt;0")</f>
        <v>0</v>
      </c>
      <c r="P1085" t="e">
        <f>SUMIF(#REF!,"&gt;"&amp;AVERAGE(#REF!))</f>
        <v>#REF!</v>
      </c>
      <c r="Q1085">
        <f t="shared" si="33"/>
        <v>27.565026697177728</v>
      </c>
      <c r="R1085" t="str">
        <f>CONCATENATE("ID-",A1085,"-",E1085)</f>
        <v>ID-18549-Casablanca -  Algiers</v>
      </c>
      <c r="S1085">
        <f>INDEX(B:B,MATCH(A1085,A:A,0))</f>
        <v>0</v>
      </c>
      <c r="T1085" t="str">
        <f>IF(OR(B1085&gt;0,C1085&gt;0),"Acceptable","Check")</f>
        <v>Acceptable</v>
      </c>
      <c r="U1085">
        <f>COUNTIF(D:D, "Military - U.S. Army")</f>
        <v>23</v>
      </c>
      <c r="V1085">
        <f>AVERAGEIF(C:C,"Fort Myer, Virginia", I:I)</f>
        <v>2</v>
      </c>
      <c r="W1085">
        <v>1</v>
      </c>
      <c r="X1085" t="str">
        <f>IFERROR(VLOOKUP("FlightNumber", A:D, 4, FALSE), "Flight Not Found")</f>
        <v>Flight Not Found</v>
      </c>
      <c r="Y1085" t="str" cm="1">
        <f t="array" ref="Y1085">IF(AND(B:B &gt; TIME(6, 0, 0), B:B &lt;= TIME(18, 0, 0)), "Day", "Night")</f>
        <v>Night</v>
      </c>
      <c r="Z1085">
        <f>COUNTIFS(D:D, "Military - U.S. Army", C:C, "Fort Myer, Virginia")</f>
        <v>1</v>
      </c>
    </row>
    <row r="1086" spans="1:26" x14ac:dyDescent="0.2">
      <c r="A1086">
        <v>18549</v>
      </c>
      <c r="C1086" t="s">
        <v>4949</v>
      </c>
      <c r="D1086" t="s">
        <v>611</v>
      </c>
      <c r="E1086" t="s">
        <v>994</v>
      </c>
      <c r="F1086" t="s">
        <v>4290</v>
      </c>
      <c r="G1086" t="s">
        <v>4950</v>
      </c>
      <c r="H1086" t="s">
        <v>4229</v>
      </c>
      <c r="I1086">
        <v>6</v>
      </c>
      <c r="J1086">
        <v>6</v>
      </c>
      <c r="K1086">
        <v>0</v>
      </c>
      <c r="L1086" t="s">
        <v>4951</v>
      </c>
      <c r="M1086">
        <f>SUM(B1086,C1086)</f>
        <v>0</v>
      </c>
      <c r="N1086" t="str">
        <f t="shared" si="32"/>
        <v>No</v>
      </c>
      <c r="O1086">
        <f>COUNTIF(C:C,"&lt;0")</f>
        <v>0</v>
      </c>
      <c r="P1086" t="e">
        <f>SUMIF(#REF!,"&gt;"&amp;AVERAGE(#REF!))</f>
        <v>#REF!</v>
      </c>
      <c r="Q1086">
        <f t="shared" si="33"/>
        <v>27.565026697177728</v>
      </c>
      <c r="R1086" t="str">
        <f>CONCATENATE("ID-",A1086,"-",E1086)</f>
        <v>ID-18549-Training</v>
      </c>
      <c r="S1086">
        <f>INDEX(B:B,MATCH(A1086,A:A,0))</f>
        <v>0</v>
      </c>
      <c r="T1086" t="str">
        <f>IF(OR(B1086&gt;0,C1086&gt;0),"Acceptable","Check")</f>
        <v>Acceptable</v>
      </c>
      <c r="U1086">
        <f>COUNTIF(D:D, "Military - U.S. Army")</f>
        <v>23</v>
      </c>
      <c r="V1086">
        <f>AVERAGEIF(C:C,"Fort Myer, Virginia", I:I)</f>
        <v>2</v>
      </c>
      <c r="W1086">
        <v>2</v>
      </c>
      <c r="X1086" t="str">
        <f>IFERROR(VLOOKUP("FlightNumber", A:D, 4, FALSE), "Flight Not Found")</f>
        <v>Flight Not Found</v>
      </c>
      <c r="Y1086" t="str" cm="1">
        <f t="array" ref="Y1086">IF(AND(B:B &gt; TIME(6, 0, 0), B:B &lt;= TIME(18, 0, 0)), "Day", "Night")</f>
        <v>Night</v>
      </c>
      <c r="Z1086">
        <f>COUNTIFS(D:D, "Military - U.S. Army", C:C, "Fort Myer, Virginia")</f>
        <v>1</v>
      </c>
    </row>
    <row r="1087" spans="1:26" x14ac:dyDescent="0.2">
      <c r="A1087">
        <v>18553</v>
      </c>
      <c r="C1087" t="s">
        <v>1652</v>
      </c>
      <c r="D1087" t="s">
        <v>3358</v>
      </c>
      <c r="E1087" t="s">
        <v>4482</v>
      </c>
      <c r="F1087" t="s">
        <v>2722</v>
      </c>
      <c r="G1087" t="s">
        <v>4952</v>
      </c>
      <c r="H1087" t="s">
        <v>4953</v>
      </c>
      <c r="I1087">
        <v>29</v>
      </c>
      <c r="J1087">
        <v>28</v>
      </c>
      <c r="K1087">
        <v>0</v>
      </c>
      <c r="L1087" t="s">
        <v>4954</v>
      </c>
      <c r="M1087">
        <f>SUM(B1087,C1087)</f>
        <v>0</v>
      </c>
      <c r="N1087" t="str">
        <f t="shared" si="32"/>
        <v>No</v>
      </c>
      <c r="O1087">
        <f>COUNTIF(C:C,"&lt;0")</f>
        <v>0</v>
      </c>
      <c r="P1087" t="e">
        <f>SUMIF(#REF!,"&gt;"&amp;AVERAGE(#REF!))</f>
        <v>#REF!</v>
      </c>
      <c r="Q1087">
        <f t="shared" si="33"/>
        <v>27.565026697177728</v>
      </c>
      <c r="R1087" t="str">
        <f>CONCATENATE("ID-",A1087,"-",E1087)</f>
        <v>ID-18553-London - Glasgow</v>
      </c>
      <c r="S1087">
        <f>INDEX(B:B,MATCH(A1087,A:A,0))</f>
        <v>0</v>
      </c>
      <c r="T1087" t="str">
        <f>IF(OR(B1087&gt;0,C1087&gt;0),"Acceptable","Check")</f>
        <v>Acceptable</v>
      </c>
      <c r="U1087">
        <f>COUNTIF(D:D, "Military - U.S. Army")</f>
        <v>23</v>
      </c>
      <c r="V1087">
        <f>AVERAGEIF(C:C,"Fort Myer, Virginia", I:I)</f>
        <v>2</v>
      </c>
      <c r="W1087">
        <v>1</v>
      </c>
      <c r="X1087" t="str">
        <f>IFERROR(VLOOKUP("FlightNumber", A:D, 4, FALSE), "Flight Not Found")</f>
        <v>Flight Not Found</v>
      </c>
      <c r="Y1087" t="str" cm="1">
        <f t="array" ref="Y1087">IF(AND(B:B &gt; TIME(6, 0, 0), B:B &lt;= TIME(18, 0, 0)), "Day", "Night")</f>
        <v>Night</v>
      </c>
      <c r="Z1087">
        <f>COUNTIFS(D:D, "Military - U.S. Army", C:C, "Fort Myer, Virginia")</f>
        <v>1</v>
      </c>
    </row>
    <row r="1088" spans="1:26" x14ac:dyDescent="0.2">
      <c r="A1088">
        <v>18567</v>
      </c>
      <c r="B1088" t="s">
        <v>4955</v>
      </c>
      <c r="C1088" t="s">
        <v>4956</v>
      </c>
      <c r="D1088" t="s">
        <v>3358</v>
      </c>
      <c r="E1088" t="s">
        <v>4957</v>
      </c>
      <c r="F1088" t="s">
        <v>4958</v>
      </c>
      <c r="G1088" t="s">
        <v>4959</v>
      </c>
      <c r="H1088" t="s">
        <v>4960</v>
      </c>
      <c r="I1088">
        <v>30</v>
      </c>
      <c r="J1088">
        <v>28</v>
      </c>
      <c r="K1088">
        <v>0</v>
      </c>
      <c r="L1088" t="s">
        <v>4961</v>
      </c>
      <c r="M1088">
        <f>SUM(B1088,C1088)</f>
        <v>0</v>
      </c>
      <c r="N1088" t="str">
        <f t="shared" si="32"/>
        <v>No</v>
      </c>
      <c r="O1088">
        <f>COUNTIF(C:C,"&lt;0")</f>
        <v>0</v>
      </c>
      <c r="P1088" t="e">
        <f>SUMIF(#REF!,"&gt;"&amp;AVERAGE(#REF!))</f>
        <v>#REF!</v>
      </c>
      <c r="Q1088">
        <f t="shared" si="33"/>
        <v>27.565026697177728</v>
      </c>
      <c r="R1088" t="str">
        <f>CONCATENATE("ID-",A1088,"-",E1088)</f>
        <v>ID-18567-Paris - London</v>
      </c>
      <c r="S1088" t="str">
        <f>INDEX(B:B,MATCH(A1088,A:A,0))</f>
        <v>19:54</v>
      </c>
      <c r="T1088" t="str">
        <f>IF(OR(B1088&gt;0,C1088&gt;0),"Acceptable","Check")</f>
        <v>Acceptable</v>
      </c>
      <c r="U1088">
        <f>COUNTIF(D:D, "Military - U.S. Army")</f>
        <v>23</v>
      </c>
      <c r="V1088">
        <f>AVERAGEIF(C:C,"Fort Myer, Virginia", I:I)</f>
        <v>2</v>
      </c>
      <c r="W1088">
        <v>2</v>
      </c>
      <c r="X1088" t="str">
        <f>IFERROR(VLOOKUP("FlightNumber", A:D, 4, FALSE), "Flight Not Found")</f>
        <v>Flight Not Found</v>
      </c>
      <c r="Y1088" t="str" cm="1">
        <f t="array" ref="Y1088">IF(AND(B:B &gt; TIME(6, 0, 0), B:B &lt;= TIME(18, 0, 0)), "Day", "Night")</f>
        <v>Night</v>
      </c>
      <c r="Z1088">
        <f>COUNTIFS(D:D, "Military - U.S. Army", C:C, "Fort Myer, Virginia")</f>
        <v>1</v>
      </c>
    </row>
    <row r="1089" spans="1:26" x14ac:dyDescent="0.2">
      <c r="A1089">
        <v>18570</v>
      </c>
      <c r="B1089" t="s">
        <v>4962</v>
      </c>
      <c r="C1089" t="s">
        <v>4963</v>
      </c>
      <c r="D1089" t="s">
        <v>4002</v>
      </c>
      <c r="E1089" t="s">
        <v>4965</v>
      </c>
      <c r="F1089" t="s">
        <v>4966</v>
      </c>
      <c r="G1089" t="s">
        <v>4967</v>
      </c>
      <c r="H1089" t="s">
        <v>4968</v>
      </c>
      <c r="I1089">
        <v>48</v>
      </c>
      <c r="J1089">
        <v>48</v>
      </c>
      <c r="K1089">
        <v>0</v>
      </c>
      <c r="L1089" t="s">
        <v>4969</v>
      </c>
      <c r="M1089">
        <f>SUM(B1089,C1089)</f>
        <v>0</v>
      </c>
      <c r="N1089" t="str">
        <f t="shared" si="32"/>
        <v>No</v>
      </c>
      <c r="O1089">
        <f>COUNTIF(C:C,"&lt;0")</f>
        <v>0</v>
      </c>
      <c r="P1089" t="e">
        <f>SUMIF(#REF!,"&gt;"&amp;AVERAGE(#REF!))</f>
        <v>#REF!</v>
      </c>
      <c r="Q1089">
        <f t="shared" si="33"/>
        <v>27.565026697177728</v>
      </c>
      <c r="R1089" t="str">
        <f>CONCATENATE("ID-",A1089,"-",E1089)</f>
        <v>ID-18570-Bombay - Cairo - Geneva - London</v>
      </c>
      <c r="S1089" t="str">
        <f>INDEX(B:B,MATCH(A1089,A:A,0))</f>
        <v>09:43</v>
      </c>
      <c r="T1089" t="str">
        <f>IF(OR(B1089&gt;0,C1089&gt;0),"Acceptable","Check")</f>
        <v>Acceptable</v>
      </c>
      <c r="U1089">
        <f>COUNTIF(D:D, "Military - U.S. Army")</f>
        <v>23</v>
      </c>
      <c r="V1089">
        <f>AVERAGEIF(C:C,"Fort Myer, Virginia", I:I)</f>
        <v>2</v>
      </c>
      <c r="W1089">
        <v>2</v>
      </c>
      <c r="X1089" t="str">
        <f>IFERROR(VLOOKUP("FlightNumber", A:D, 4, FALSE), "Flight Not Found")</f>
        <v>Flight Not Found</v>
      </c>
      <c r="Y1089" t="str" cm="1">
        <f t="array" ref="Y1089">IF(AND(B:B &gt; TIME(6, 0, 0), B:B &lt;= TIME(18, 0, 0)), "Day", "Night")</f>
        <v>Night</v>
      </c>
      <c r="Z1089">
        <f>COUNTIFS(D:D, "Military - U.S. Army", C:C, "Fort Myer, Virginia")</f>
        <v>1</v>
      </c>
    </row>
    <row r="1090" spans="1:26" x14ac:dyDescent="0.2">
      <c r="A1090">
        <v>18573</v>
      </c>
      <c r="B1090" t="s">
        <v>4970</v>
      </c>
      <c r="C1090" t="s">
        <v>4971</v>
      </c>
      <c r="D1090" t="s">
        <v>611</v>
      </c>
      <c r="E1090" t="s">
        <v>4972</v>
      </c>
      <c r="F1090" t="s">
        <v>4290</v>
      </c>
      <c r="G1090" t="s">
        <v>4973</v>
      </c>
      <c r="H1090" t="s">
        <v>4974</v>
      </c>
      <c r="I1090">
        <v>21</v>
      </c>
      <c r="J1090">
        <v>21</v>
      </c>
      <c r="K1090">
        <v>0</v>
      </c>
      <c r="L1090" t="s">
        <v>4975</v>
      </c>
      <c r="M1090">
        <f>SUM(B1090,C1090)</f>
        <v>0</v>
      </c>
      <c r="N1090" t="str">
        <f t="shared" ref="N1090:N1153" si="34">IF(E1090="good","Yes","No")</f>
        <v>No</v>
      </c>
      <c r="O1090">
        <f>COUNTIF(C:C,"&lt;0")</f>
        <v>0</v>
      </c>
      <c r="P1090" t="e">
        <f>SUMIF(#REF!,"&gt;"&amp;AVERAGE(#REF!))</f>
        <v>#REF!</v>
      </c>
      <c r="Q1090">
        <f t="shared" si="33"/>
        <v>27.565026697177728</v>
      </c>
      <c r="R1090" t="str">
        <f>CONCATENATE("ID-",A1090,"-",E1090)</f>
        <v>ID-18573-Helena - Butte</v>
      </c>
      <c r="S1090" t="str">
        <f>INDEX(B:B,MATCH(A1090,A:A,0))</f>
        <v>08:15</v>
      </c>
      <c r="T1090" t="str">
        <f>IF(OR(B1090&gt;0,C1090&gt;0),"Acceptable","Check")</f>
        <v>Acceptable</v>
      </c>
      <c r="U1090">
        <f>COUNTIF(D:D, "Military - U.S. Army")</f>
        <v>23</v>
      </c>
      <c r="V1090">
        <f>AVERAGEIF(C:C,"Fort Myer, Virginia", I:I)</f>
        <v>2</v>
      </c>
      <c r="W1090">
        <v>3</v>
      </c>
      <c r="X1090" t="str">
        <f>IFERROR(VLOOKUP("FlightNumber", A:D, 4, FALSE), "Flight Not Found")</f>
        <v>Flight Not Found</v>
      </c>
      <c r="Y1090" t="str" cm="1">
        <f t="array" ref="Y1090">IF(AND(B:B &gt; TIME(6, 0, 0), B:B &lt;= TIME(18, 0, 0)), "Day", "Night")</f>
        <v>Night</v>
      </c>
      <c r="Z1090">
        <f>COUNTIFS(D:D, "Military - U.S. Army", C:C, "Fort Myer, Virginia")</f>
        <v>1</v>
      </c>
    </row>
    <row r="1091" spans="1:26" x14ac:dyDescent="0.2">
      <c r="A1091">
        <v>18580</v>
      </c>
      <c r="B1091" t="s">
        <v>4976</v>
      </c>
      <c r="C1091" t="s">
        <v>4977</v>
      </c>
      <c r="D1091" t="s">
        <v>4978</v>
      </c>
      <c r="E1091" t="s">
        <v>4979</v>
      </c>
      <c r="F1091" t="s">
        <v>4980</v>
      </c>
      <c r="G1091" t="s">
        <v>4981</v>
      </c>
      <c r="H1091" t="s">
        <v>4982</v>
      </c>
      <c r="I1091">
        <v>52</v>
      </c>
      <c r="J1091">
        <v>52</v>
      </c>
      <c r="K1091">
        <v>0</v>
      </c>
      <c r="L1091" t="s">
        <v>4983</v>
      </c>
      <c r="M1091">
        <f>SUM(B1091,C1091)</f>
        <v>0</v>
      </c>
      <c r="N1091" t="str">
        <f t="shared" si="34"/>
        <v>No</v>
      </c>
      <c r="O1091">
        <f>COUNTIF(C:C,"&lt;0")</f>
        <v>0</v>
      </c>
      <c r="P1091" t="e">
        <f>SUMIF(#REF!,"&gt;"&amp;AVERAGE(#REF!))</f>
        <v>#REF!</v>
      </c>
      <c r="Q1091">
        <f t="shared" ref="Q1091:Q1154" si="35">AVERAGEIF(I:I,"&gt;0")</f>
        <v>27.565026697177728</v>
      </c>
      <c r="R1091" t="str">
        <f>CONCATENATE("ID-",A1091,"-",E1091)</f>
        <v>ID-18580-Rome - Paris</v>
      </c>
      <c r="S1091" t="str">
        <f>INDEX(B:B,MATCH(A1091,A:A,0))</f>
        <v>18:00</v>
      </c>
      <c r="T1091" t="str">
        <f>IF(OR(B1091&gt;0,C1091&gt;0),"Acceptable","Check")</f>
        <v>Acceptable</v>
      </c>
      <c r="U1091">
        <f>COUNTIF(D:D, "Military - U.S. Army")</f>
        <v>23</v>
      </c>
      <c r="V1091">
        <f>AVERAGEIF(C:C,"Fort Myer, Virginia", I:I)</f>
        <v>2</v>
      </c>
      <c r="W1091">
        <v>1</v>
      </c>
      <c r="X1091" t="str">
        <f>IFERROR(VLOOKUP("FlightNumber", A:D, 4, FALSE), "Flight Not Found")</f>
        <v>Flight Not Found</v>
      </c>
      <c r="Y1091" t="str" cm="1">
        <f t="array" ref="Y1091">IF(AND(B:B &gt; TIME(6, 0, 0), B:B &lt;= TIME(18, 0, 0)), "Day", "Night")</f>
        <v>Night</v>
      </c>
      <c r="Z1091">
        <f>COUNTIFS(D:D, "Military - U.S. Army", C:C, "Fort Myer, Virginia")</f>
        <v>1</v>
      </c>
    </row>
    <row r="1092" spans="1:26" x14ac:dyDescent="0.2">
      <c r="A1092">
        <v>18584</v>
      </c>
      <c r="C1092" t="s">
        <v>4984</v>
      </c>
      <c r="D1092" t="s">
        <v>4985</v>
      </c>
      <c r="F1092" t="s">
        <v>1809</v>
      </c>
      <c r="G1092" t="s">
        <v>4986</v>
      </c>
      <c r="H1092" t="s">
        <v>4987</v>
      </c>
      <c r="I1092">
        <v>23</v>
      </c>
      <c r="J1092">
        <v>2</v>
      </c>
      <c r="K1092">
        <v>0</v>
      </c>
      <c r="L1092" t="s">
        <v>4988</v>
      </c>
      <c r="M1092">
        <f>SUM(B1092,C1092)</f>
        <v>0</v>
      </c>
      <c r="N1092" t="str">
        <f t="shared" si="34"/>
        <v>No</v>
      </c>
      <c r="O1092">
        <f>COUNTIF(C:C,"&lt;0")</f>
        <v>0</v>
      </c>
      <c r="P1092" t="e">
        <f>SUMIF(#REF!,"&gt;"&amp;AVERAGE(#REF!))</f>
        <v>#REF!</v>
      </c>
      <c r="Q1092">
        <f t="shared" si="35"/>
        <v>27.565026697177728</v>
      </c>
      <c r="R1092" t="str">
        <f>CONCATENATE("ID-",A1092,"-",E1092)</f>
        <v>ID-18584-</v>
      </c>
      <c r="S1092">
        <f>INDEX(B:B,MATCH(A1092,A:A,0))</f>
        <v>0</v>
      </c>
      <c r="T1092" t="str">
        <f>IF(OR(B1092&gt;0,C1092&gt;0),"Acceptable","Check")</f>
        <v>Acceptable</v>
      </c>
      <c r="U1092">
        <f>COUNTIF(D:D, "Military - U.S. Army")</f>
        <v>23</v>
      </c>
      <c r="V1092">
        <f>AVERAGEIF(C:C,"Fort Myer, Virginia", I:I)</f>
        <v>2</v>
      </c>
      <c r="W1092">
        <v>1</v>
      </c>
      <c r="X1092" t="str">
        <f>IFERROR(VLOOKUP("FlightNumber", A:D, 4, FALSE), "Flight Not Found")</f>
        <v>Flight Not Found</v>
      </c>
      <c r="Y1092" t="str" cm="1">
        <f t="array" ref="Y1092">IF(AND(B:B &gt; TIME(6, 0, 0), B:B &lt;= TIME(18, 0, 0)), "Day", "Night")</f>
        <v>Night</v>
      </c>
      <c r="Z1092">
        <f>COUNTIFS(D:D, "Military - U.S. Army", C:C, "Fort Myer, Virginia")</f>
        <v>1</v>
      </c>
    </row>
    <row r="1093" spans="1:26" x14ac:dyDescent="0.2">
      <c r="A1093">
        <v>18588</v>
      </c>
      <c r="C1093" t="s">
        <v>4989</v>
      </c>
      <c r="D1093" t="s">
        <v>4836</v>
      </c>
      <c r="E1093" t="s">
        <v>4990</v>
      </c>
      <c r="F1093" t="s">
        <v>1809</v>
      </c>
      <c r="G1093" t="s">
        <v>4991</v>
      </c>
      <c r="H1093" t="s">
        <v>4992</v>
      </c>
      <c r="I1093">
        <v>21</v>
      </c>
      <c r="J1093">
        <v>21</v>
      </c>
      <c r="K1093">
        <v>0</v>
      </c>
      <c r="L1093" t="s">
        <v>4993</v>
      </c>
      <c r="M1093">
        <f>SUM(B1093,C1093)</f>
        <v>0</v>
      </c>
      <c r="N1093" t="str">
        <f t="shared" si="34"/>
        <v>No</v>
      </c>
      <c r="O1093">
        <f>COUNTIF(C:C,"&lt;0")</f>
        <v>0</v>
      </c>
      <c r="P1093" t="e">
        <f>SUMIF(#REF!,"&gt;"&amp;AVERAGE(#REF!))</f>
        <v>#REF!</v>
      </c>
      <c r="Q1093">
        <f t="shared" si="35"/>
        <v>27.565026697177728</v>
      </c>
      <c r="R1093" t="str">
        <f>CONCATENATE("ID-",A1093,"-",E1093)</f>
        <v>ID-18588-Chico, CA - Billings, WY</v>
      </c>
      <c r="S1093">
        <f>INDEX(B:B,MATCH(A1093,A:A,0))</f>
        <v>0</v>
      </c>
      <c r="T1093" t="str">
        <f>IF(OR(B1093&gt;0,C1093&gt;0),"Acceptable","Check")</f>
        <v>Acceptable</v>
      </c>
      <c r="U1093">
        <f>COUNTIF(D:D, "Military - U.S. Army")</f>
        <v>23</v>
      </c>
      <c r="V1093">
        <f>AVERAGEIF(C:C,"Fort Myer, Virginia", I:I)</f>
        <v>2</v>
      </c>
      <c r="W1093">
        <v>1</v>
      </c>
      <c r="X1093" t="str">
        <f>IFERROR(VLOOKUP("FlightNumber", A:D, 4, FALSE), "Flight Not Found")</f>
        <v>Flight Not Found</v>
      </c>
      <c r="Y1093" t="str" cm="1">
        <f t="array" ref="Y1093">IF(AND(B:B &gt; TIME(6, 0, 0), B:B &lt;= TIME(18, 0, 0)), "Day", "Night")</f>
        <v>Night</v>
      </c>
      <c r="Z1093">
        <f>COUNTIFS(D:D, "Military - U.S. Army", C:C, "Fort Myer, Virginia")</f>
        <v>1</v>
      </c>
    </row>
    <row r="1094" spans="1:26" x14ac:dyDescent="0.2">
      <c r="A1094">
        <v>18590</v>
      </c>
      <c r="C1094" t="s">
        <v>4994</v>
      </c>
      <c r="D1094" t="s">
        <v>3109</v>
      </c>
      <c r="E1094" t="s">
        <v>4995</v>
      </c>
      <c r="F1094" t="s">
        <v>1809</v>
      </c>
      <c r="G1094" t="s">
        <v>4996</v>
      </c>
      <c r="H1094" t="s">
        <v>4997</v>
      </c>
      <c r="I1094">
        <v>9</v>
      </c>
      <c r="J1094">
        <v>9</v>
      </c>
      <c r="K1094">
        <v>0</v>
      </c>
      <c r="L1094" t="s">
        <v>4998</v>
      </c>
      <c r="M1094">
        <f>SUM(B1094,C1094)</f>
        <v>0</v>
      </c>
      <c r="N1094" t="str">
        <f t="shared" si="34"/>
        <v>No</v>
      </c>
      <c r="O1094">
        <f>COUNTIF(C:C,"&lt;0")</f>
        <v>0</v>
      </c>
      <c r="P1094" t="e">
        <f>SUMIF(#REF!,"&gt;"&amp;AVERAGE(#REF!))</f>
        <v>#REF!</v>
      </c>
      <c r="Q1094">
        <f t="shared" si="35"/>
        <v>27.565026697177728</v>
      </c>
      <c r="R1094" t="str">
        <f>CONCATENATE("ID-",A1094,"-",E1094)</f>
        <v>ID-18590-Maldorado - Quincemil</v>
      </c>
      <c r="S1094">
        <f>INDEX(B:B,MATCH(A1094,A:A,0))</f>
        <v>0</v>
      </c>
      <c r="T1094" t="str">
        <f>IF(OR(B1094&gt;0,C1094&gt;0),"Acceptable","Check")</f>
        <v>Acceptable</v>
      </c>
      <c r="U1094">
        <f>COUNTIF(D:D, "Military - U.S. Army")</f>
        <v>23</v>
      </c>
      <c r="V1094">
        <f>AVERAGEIF(C:C,"Fort Myer, Virginia", I:I)</f>
        <v>2</v>
      </c>
      <c r="W1094">
        <v>1</v>
      </c>
      <c r="X1094" t="str">
        <f>IFERROR(VLOOKUP("FlightNumber", A:D, 4, FALSE), "Flight Not Found")</f>
        <v>Flight Not Found</v>
      </c>
      <c r="Y1094" t="str" cm="1">
        <f t="array" ref="Y1094">IF(AND(B:B &gt; TIME(6, 0, 0), B:B &lt;= TIME(18, 0, 0)), "Day", "Night")</f>
        <v>Night</v>
      </c>
      <c r="Z1094">
        <f>COUNTIFS(D:D, "Military - U.S. Army", C:C, "Fort Myer, Virginia")</f>
        <v>1</v>
      </c>
    </row>
    <row r="1095" spans="1:26" x14ac:dyDescent="0.2">
      <c r="A1095">
        <v>18592</v>
      </c>
      <c r="C1095" t="s">
        <v>4999</v>
      </c>
      <c r="D1095" t="s">
        <v>5000</v>
      </c>
      <c r="F1095" t="s">
        <v>2722</v>
      </c>
      <c r="G1095" t="s">
        <v>5001</v>
      </c>
      <c r="H1095" t="s">
        <v>5002</v>
      </c>
      <c r="I1095">
        <v>3</v>
      </c>
      <c r="J1095">
        <v>3</v>
      </c>
      <c r="K1095">
        <v>0</v>
      </c>
      <c r="L1095" t="s">
        <v>5003</v>
      </c>
      <c r="M1095">
        <f>SUM(B1095,C1095)</f>
        <v>0</v>
      </c>
      <c r="N1095" t="str">
        <f t="shared" si="34"/>
        <v>No</v>
      </c>
      <c r="O1095">
        <f>COUNTIF(C:C,"&lt;0")</f>
        <v>0</v>
      </c>
      <c r="P1095" t="e">
        <f>SUMIF(#REF!,"&gt;"&amp;AVERAGE(#REF!))</f>
        <v>#REF!</v>
      </c>
      <c r="Q1095">
        <f t="shared" si="35"/>
        <v>27.565026697177728</v>
      </c>
      <c r="R1095" t="str">
        <f>CONCATENATE("ID-",A1095,"-",E1095)</f>
        <v>ID-18592-</v>
      </c>
      <c r="S1095">
        <f>INDEX(B:B,MATCH(A1095,A:A,0))</f>
        <v>0</v>
      </c>
      <c r="T1095" t="str">
        <f>IF(OR(B1095&gt;0,C1095&gt;0),"Acceptable","Check")</f>
        <v>Acceptable</v>
      </c>
      <c r="U1095">
        <f>COUNTIF(D:D, "Military - U.S. Army")</f>
        <v>23</v>
      </c>
      <c r="V1095">
        <f>AVERAGEIF(C:C,"Fort Myer, Virginia", I:I)</f>
        <v>2</v>
      </c>
      <c r="W1095">
        <v>1</v>
      </c>
      <c r="X1095" t="str">
        <f>IFERROR(VLOOKUP("FlightNumber", A:D, 4, FALSE), "Flight Not Found")</f>
        <v>Flight Not Found</v>
      </c>
      <c r="Y1095" t="str" cm="1">
        <f t="array" ref="Y1095">IF(AND(B:B &gt; TIME(6, 0, 0), B:B &lt;= TIME(18, 0, 0)), "Day", "Night")</f>
        <v>Night</v>
      </c>
      <c r="Z1095">
        <f>COUNTIFS(D:D, "Military - U.S. Army", C:C, "Fort Myer, Virginia")</f>
        <v>1</v>
      </c>
    </row>
    <row r="1096" spans="1:26" x14ac:dyDescent="0.2">
      <c r="A1096">
        <v>18598</v>
      </c>
      <c r="C1096" t="s">
        <v>5004</v>
      </c>
      <c r="D1096" t="s">
        <v>4919</v>
      </c>
      <c r="F1096" t="s">
        <v>1809</v>
      </c>
      <c r="G1096" t="s">
        <v>5005</v>
      </c>
      <c r="H1096" t="s">
        <v>5006</v>
      </c>
      <c r="I1096">
        <v>8</v>
      </c>
      <c r="J1096">
        <v>8</v>
      </c>
      <c r="K1096">
        <v>0</v>
      </c>
      <c r="L1096" t="s">
        <v>4807</v>
      </c>
      <c r="M1096">
        <f>SUM(B1096,C1096)</f>
        <v>0</v>
      </c>
      <c r="N1096" t="str">
        <f t="shared" si="34"/>
        <v>No</v>
      </c>
      <c r="O1096">
        <f>COUNTIF(C:C,"&lt;0")</f>
        <v>0</v>
      </c>
      <c r="P1096" t="e">
        <f>SUMIF(#REF!,"&gt;"&amp;AVERAGE(#REF!))</f>
        <v>#REF!</v>
      </c>
      <c r="Q1096">
        <f t="shared" si="35"/>
        <v>27.565026697177728</v>
      </c>
      <c r="R1096" t="str">
        <f>CONCATENATE("ID-",A1096,"-",E1096)</f>
        <v>ID-18598-</v>
      </c>
      <c r="S1096">
        <f>INDEX(B:B,MATCH(A1096,A:A,0))</f>
        <v>0</v>
      </c>
      <c r="T1096" t="str">
        <f>IF(OR(B1096&gt;0,C1096&gt;0),"Acceptable","Check")</f>
        <v>Acceptable</v>
      </c>
      <c r="U1096">
        <f>COUNTIF(D:D, "Military - U.S. Army")</f>
        <v>23</v>
      </c>
      <c r="V1096">
        <f>AVERAGEIF(C:C,"Fort Myer, Virginia", I:I)</f>
        <v>2</v>
      </c>
      <c r="W1096">
        <v>1</v>
      </c>
      <c r="X1096" t="str">
        <f>IFERROR(VLOOKUP("FlightNumber", A:D, 4, FALSE), "Flight Not Found")</f>
        <v>Flight Not Found</v>
      </c>
      <c r="Y1096" t="str" cm="1">
        <f t="array" ref="Y1096">IF(AND(B:B &gt; TIME(6, 0, 0), B:B &lt;= TIME(18, 0, 0)), "Day", "Night")</f>
        <v>Night</v>
      </c>
      <c r="Z1096">
        <f>COUNTIFS(D:D, "Military - U.S. Army", C:C, "Fort Myer, Virginia")</f>
        <v>1</v>
      </c>
    </row>
    <row r="1097" spans="1:26" x14ac:dyDescent="0.2">
      <c r="A1097">
        <v>18605</v>
      </c>
      <c r="C1097" t="s">
        <v>5007</v>
      </c>
      <c r="D1097" t="s">
        <v>4945</v>
      </c>
      <c r="E1097" t="s">
        <v>5008</v>
      </c>
      <c r="F1097" t="s">
        <v>1809</v>
      </c>
      <c r="G1097" t="s">
        <v>5009</v>
      </c>
      <c r="H1097" t="s">
        <v>5010</v>
      </c>
      <c r="I1097">
        <v>7</v>
      </c>
      <c r="J1097">
        <v>5</v>
      </c>
      <c r="K1097">
        <v>0</v>
      </c>
      <c r="L1097" t="s">
        <v>5011</v>
      </c>
      <c r="M1097">
        <f>SUM(B1097,C1097)</f>
        <v>0</v>
      </c>
      <c r="N1097" t="str">
        <f t="shared" si="34"/>
        <v>No</v>
      </c>
      <c r="O1097">
        <f>COUNTIF(C:C,"&lt;0")</f>
        <v>0</v>
      </c>
      <c r="P1097" t="e">
        <f>SUMIF(#REF!,"&gt;"&amp;AVERAGE(#REF!))</f>
        <v>#REF!</v>
      </c>
      <c r="Q1097">
        <f t="shared" si="35"/>
        <v>27.565026697177728</v>
      </c>
      <c r="R1097" t="str">
        <f>CONCATENATE("ID-",A1097,"-",E1097)</f>
        <v>ID-18605-Casablanca - Perpignan</v>
      </c>
      <c r="S1097">
        <f>INDEX(B:B,MATCH(A1097,A:A,0))</f>
        <v>0</v>
      </c>
      <c r="T1097" t="str">
        <f>IF(OR(B1097&gt;0,C1097&gt;0),"Acceptable","Check")</f>
        <v>Acceptable</v>
      </c>
      <c r="U1097">
        <f>COUNTIF(D:D, "Military - U.S. Army")</f>
        <v>23</v>
      </c>
      <c r="V1097">
        <f>AVERAGEIF(C:C,"Fort Myer, Virginia", I:I)</f>
        <v>2</v>
      </c>
      <c r="W1097">
        <v>3</v>
      </c>
      <c r="X1097" t="str">
        <f>IFERROR(VLOOKUP("FlightNumber", A:D, 4, FALSE), "Flight Not Found")</f>
        <v>Flight Not Found</v>
      </c>
      <c r="Y1097" t="str" cm="1">
        <f t="array" ref="Y1097">IF(AND(B:B &gt; TIME(6, 0, 0), B:B &lt;= TIME(18, 0, 0)), "Day", "Night")</f>
        <v>Night</v>
      </c>
      <c r="Z1097">
        <f>COUNTIFS(D:D, "Military - U.S. Army", C:C, "Fort Myer, Virginia")</f>
        <v>1</v>
      </c>
    </row>
    <row r="1098" spans="1:26" x14ac:dyDescent="0.2">
      <c r="A1098">
        <v>18605</v>
      </c>
      <c r="C1098" t="s">
        <v>3176</v>
      </c>
      <c r="D1098" t="s">
        <v>5012</v>
      </c>
      <c r="F1098" t="s">
        <v>2515</v>
      </c>
      <c r="G1098" t="s">
        <v>5013</v>
      </c>
      <c r="H1098" t="s">
        <v>5014</v>
      </c>
      <c r="I1098">
        <v>56</v>
      </c>
      <c r="J1098">
        <v>46</v>
      </c>
      <c r="K1098">
        <v>0</v>
      </c>
      <c r="L1098" t="s">
        <v>5015</v>
      </c>
      <c r="M1098">
        <f>SUM(B1098,C1098)</f>
        <v>0</v>
      </c>
      <c r="N1098" t="str">
        <f t="shared" si="34"/>
        <v>No</v>
      </c>
      <c r="O1098">
        <f>COUNTIF(C:C,"&lt;0")</f>
        <v>0</v>
      </c>
      <c r="P1098" t="e">
        <f>SUMIF(#REF!,"&gt;"&amp;AVERAGE(#REF!))</f>
        <v>#REF!</v>
      </c>
      <c r="Q1098">
        <f t="shared" si="35"/>
        <v>27.565026697177728</v>
      </c>
      <c r="R1098" t="str">
        <f>CONCATENATE("ID-",A1098,"-",E1098)</f>
        <v>ID-18605-</v>
      </c>
      <c r="S1098">
        <f>INDEX(B:B,MATCH(A1098,A:A,0))</f>
        <v>0</v>
      </c>
      <c r="T1098" t="str">
        <f>IF(OR(B1098&gt;0,C1098&gt;0),"Acceptable","Check")</f>
        <v>Acceptable</v>
      </c>
      <c r="U1098">
        <f>COUNTIF(D:D, "Military - U.S. Army")</f>
        <v>23</v>
      </c>
      <c r="V1098">
        <f>AVERAGEIF(C:C,"Fort Myer, Virginia", I:I)</f>
        <v>2</v>
      </c>
      <c r="W1098">
        <v>4</v>
      </c>
      <c r="X1098" t="str">
        <f>IFERROR(VLOOKUP("FlightNumber", A:D, 4, FALSE), "Flight Not Found")</f>
        <v>Flight Not Found</v>
      </c>
      <c r="Y1098" t="str" cm="1">
        <f t="array" ref="Y1098">IF(AND(B:B &gt; TIME(6, 0, 0), B:B &lt;= TIME(18, 0, 0)), "Day", "Night")</f>
        <v>Night</v>
      </c>
      <c r="Z1098">
        <f>COUNTIFS(D:D, "Military - U.S. Army", C:C, "Fort Myer, Virginia")</f>
        <v>1</v>
      </c>
    </row>
    <row r="1099" spans="1:26" x14ac:dyDescent="0.2">
      <c r="A1099">
        <v>18610</v>
      </c>
      <c r="C1099" t="s">
        <v>5016</v>
      </c>
      <c r="D1099" t="s">
        <v>4002</v>
      </c>
      <c r="F1099" t="s">
        <v>1809</v>
      </c>
      <c r="G1099" t="s">
        <v>5017</v>
      </c>
      <c r="H1099" t="s">
        <v>5018</v>
      </c>
      <c r="I1099">
        <v>21</v>
      </c>
      <c r="J1099">
        <v>21</v>
      </c>
      <c r="K1099">
        <v>0</v>
      </c>
      <c r="L1099" t="s">
        <v>5019</v>
      </c>
      <c r="M1099">
        <f>SUM(B1099,C1099)</f>
        <v>0</v>
      </c>
      <c r="N1099" t="str">
        <f t="shared" si="34"/>
        <v>No</v>
      </c>
      <c r="O1099">
        <f>COUNTIF(C:C,"&lt;0")</f>
        <v>0</v>
      </c>
      <c r="P1099" t="e">
        <f>SUMIF(#REF!,"&gt;"&amp;AVERAGE(#REF!))</f>
        <v>#REF!</v>
      </c>
      <c r="Q1099">
        <f t="shared" si="35"/>
        <v>27.565026697177728</v>
      </c>
      <c r="R1099" t="str">
        <f>CONCATENATE("ID-",A1099,"-",E1099)</f>
        <v>ID-18610-</v>
      </c>
      <c r="S1099">
        <f>INDEX(B:B,MATCH(A1099,A:A,0))</f>
        <v>0</v>
      </c>
      <c r="T1099" t="str">
        <f>IF(OR(B1099&gt;0,C1099&gt;0),"Acceptable","Check")</f>
        <v>Acceptable</v>
      </c>
      <c r="U1099">
        <f>COUNTIF(D:D, "Military - U.S. Army")</f>
        <v>23</v>
      </c>
      <c r="V1099">
        <f>AVERAGEIF(C:C,"Fort Myer, Virginia", I:I)</f>
        <v>2</v>
      </c>
      <c r="W1099">
        <v>1</v>
      </c>
      <c r="X1099" t="str">
        <f>IFERROR(VLOOKUP("FlightNumber", A:D, 4, FALSE), "Flight Not Found")</f>
        <v>Flight Not Found</v>
      </c>
      <c r="Y1099" t="str" cm="1">
        <f t="array" ref="Y1099">IF(AND(B:B &gt; TIME(6, 0, 0), B:B &lt;= TIME(18, 0, 0)), "Day", "Night")</f>
        <v>Night</v>
      </c>
      <c r="Z1099">
        <f>COUNTIFS(D:D, "Military - U.S. Army", C:C, "Fort Myer, Virginia")</f>
        <v>1</v>
      </c>
    </row>
    <row r="1100" spans="1:26" x14ac:dyDescent="0.2">
      <c r="A1100">
        <v>18610</v>
      </c>
      <c r="C1100" t="s">
        <v>5020</v>
      </c>
      <c r="D1100" t="s">
        <v>2614</v>
      </c>
      <c r="F1100" t="s">
        <v>1809</v>
      </c>
      <c r="G1100" t="s">
        <v>5021</v>
      </c>
      <c r="H1100" t="s">
        <v>5022</v>
      </c>
      <c r="I1100">
        <v>9</v>
      </c>
      <c r="J1100">
        <v>9</v>
      </c>
      <c r="K1100">
        <v>3</v>
      </c>
      <c r="L1100" t="s">
        <v>5023</v>
      </c>
      <c r="M1100">
        <f>SUM(B1100,C1100)</f>
        <v>0</v>
      </c>
      <c r="N1100" t="str">
        <f t="shared" si="34"/>
        <v>No</v>
      </c>
      <c r="O1100">
        <f>COUNTIF(C:C,"&lt;0")</f>
        <v>0</v>
      </c>
      <c r="P1100" t="e">
        <f>SUMIF(#REF!,"&gt;"&amp;AVERAGE(#REF!))</f>
        <v>#REF!</v>
      </c>
      <c r="Q1100">
        <f t="shared" si="35"/>
        <v>27.565026697177728</v>
      </c>
      <c r="R1100" t="str">
        <f>CONCATENATE("ID-",A1100,"-",E1100)</f>
        <v>ID-18610-</v>
      </c>
      <c r="S1100">
        <f>INDEX(B:B,MATCH(A1100,A:A,0))</f>
        <v>0</v>
      </c>
      <c r="T1100" t="str">
        <f>IF(OR(B1100&gt;0,C1100&gt;0),"Acceptable","Check")</f>
        <v>Acceptable</v>
      </c>
      <c r="U1100">
        <f>COUNTIF(D:D, "Military - U.S. Army")</f>
        <v>23</v>
      </c>
      <c r="V1100">
        <f>AVERAGEIF(C:C,"Fort Myer, Virginia", I:I)</f>
        <v>2</v>
      </c>
      <c r="W1100">
        <v>1</v>
      </c>
      <c r="X1100" t="str">
        <f>IFERROR(VLOOKUP("FlightNumber", A:D, 4, FALSE), "Flight Not Found")</f>
        <v>Flight Not Found</v>
      </c>
      <c r="Y1100" t="str" cm="1">
        <f t="array" ref="Y1100">IF(AND(B:B &gt; TIME(6, 0, 0), B:B &lt;= TIME(18, 0, 0)), "Day", "Night")</f>
        <v>Night</v>
      </c>
      <c r="Z1100">
        <f>COUNTIFS(D:D, "Military - U.S. Army", C:C, "Fort Myer, Virginia")</f>
        <v>1</v>
      </c>
    </row>
    <row r="1101" spans="1:26" x14ac:dyDescent="0.2">
      <c r="A1101">
        <v>18612</v>
      </c>
      <c r="B1101" t="s">
        <v>3160</v>
      </c>
      <c r="C1101" t="s">
        <v>5024</v>
      </c>
      <c r="D1101" t="s">
        <v>4276</v>
      </c>
      <c r="E1101" t="s">
        <v>5025</v>
      </c>
      <c r="F1101" t="s">
        <v>2558</v>
      </c>
      <c r="G1101" t="s">
        <v>5026</v>
      </c>
      <c r="H1101" t="s">
        <v>5027</v>
      </c>
      <c r="I1101">
        <v>31</v>
      </c>
      <c r="J1101">
        <v>31</v>
      </c>
      <c r="K1101">
        <v>0</v>
      </c>
      <c r="L1101" t="s">
        <v>5028</v>
      </c>
      <c r="M1101">
        <f>SUM(B1101,C1101)</f>
        <v>0</v>
      </c>
      <c r="N1101" t="str">
        <f t="shared" si="34"/>
        <v>No</v>
      </c>
      <c r="O1101">
        <f>COUNTIF(C:C,"&lt;0")</f>
        <v>0</v>
      </c>
      <c r="P1101" t="e">
        <f>SUMIF(#REF!,"&gt;"&amp;AVERAGE(#REF!))</f>
        <v>#REF!</v>
      </c>
      <c r="Q1101">
        <f t="shared" si="35"/>
        <v>27.565026697177728</v>
      </c>
      <c r="R1101" t="str">
        <f>CONCATENATE("ID-",A1101,"-",E1101)</f>
        <v>ID-18612-Merida - Caracas</v>
      </c>
      <c r="S1101" t="str">
        <f>INDEX(B:B,MATCH(A1101,A:A,0))</f>
        <v>13:30</v>
      </c>
      <c r="T1101" t="str">
        <f>IF(OR(B1101&gt;0,C1101&gt;0),"Acceptable","Check")</f>
        <v>Acceptable</v>
      </c>
      <c r="U1101">
        <f>COUNTIF(D:D, "Military - U.S. Army")</f>
        <v>23</v>
      </c>
      <c r="V1101">
        <f>AVERAGEIF(C:C,"Fort Myer, Virginia", I:I)</f>
        <v>2</v>
      </c>
      <c r="W1101">
        <v>1</v>
      </c>
      <c r="X1101" t="str">
        <f>IFERROR(VLOOKUP("FlightNumber", A:D, 4, FALSE), "Flight Not Found")</f>
        <v>Flight Not Found</v>
      </c>
      <c r="Y1101" t="str" cm="1">
        <f t="array" ref="Y1101">IF(AND(B:B &gt; TIME(6, 0, 0), B:B &lt;= TIME(18, 0, 0)), "Day", "Night")</f>
        <v>Night</v>
      </c>
      <c r="Z1101">
        <f>COUNTIFS(D:D, "Military - U.S. Army", C:C, "Fort Myer, Virginia")</f>
        <v>1</v>
      </c>
    </row>
    <row r="1102" spans="1:26" x14ac:dyDescent="0.2">
      <c r="A1102">
        <v>18616</v>
      </c>
      <c r="B1102" t="s">
        <v>1310</v>
      </c>
      <c r="C1102" t="s">
        <v>5029</v>
      </c>
      <c r="D1102" t="s">
        <v>2606</v>
      </c>
      <c r="E1102" t="s">
        <v>5030</v>
      </c>
      <c r="F1102" t="s">
        <v>5031</v>
      </c>
      <c r="G1102" t="s">
        <v>5032</v>
      </c>
      <c r="H1102" t="s">
        <v>5033</v>
      </c>
      <c r="I1102">
        <v>38</v>
      </c>
      <c r="J1102">
        <v>38</v>
      </c>
      <c r="K1102">
        <v>0</v>
      </c>
      <c r="L1102" t="s">
        <v>5034</v>
      </c>
      <c r="M1102">
        <f>SUM(B1102,C1102)</f>
        <v>0</v>
      </c>
      <c r="N1102" t="str">
        <f t="shared" si="34"/>
        <v>No</v>
      </c>
      <c r="O1102">
        <f>COUNTIF(C:C,"&lt;0")</f>
        <v>0</v>
      </c>
      <c r="P1102" t="e">
        <f>SUMIF(#REF!,"&gt;"&amp;AVERAGE(#REF!))</f>
        <v>#REF!</v>
      </c>
      <c r="Q1102">
        <f t="shared" si="35"/>
        <v>27.565026697177728</v>
      </c>
      <c r="R1102" t="str">
        <f>CONCATENATE("ID-",A1102,"-",E1102)</f>
        <v>ID-18616-Naha AB - Clark AB</v>
      </c>
      <c r="S1102" t="str">
        <f>INDEX(B:B,MATCH(A1102,A:A,0))</f>
        <v>07:30</v>
      </c>
      <c r="T1102" t="str">
        <f>IF(OR(B1102&gt;0,C1102&gt;0),"Acceptable","Check")</f>
        <v>Acceptable</v>
      </c>
      <c r="U1102">
        <f>COUNTIF(D:D, "Military - U.S. Army")</f>
        <v>23</v>
      </c>
      <c r="V1102">
        <f>AVERAGEIF(C:C,"Fort Myer, Virginia", I:I)</f>
        <v>2</v>
      </c>
      <c r="W1102">
        <v>1</v>
      </c>
      <c r="X1102" t="str">
        <f>IFERROR(VLOOKUP("FlightNumber", A:D, 4, FALSE), "Flight Not Found")</f>
        <v>Flight Not Found</v>
      </c>
      <c r="Y1102" t="str" cm="1">
        <f t="array" ref="Y1102">IF(AND(B:B &gt; TIME(6, 0, 0), B:B &lt;= TIME(18, 0, 0)), "Day", "Night")</f>
        <v>Night</v>
      </c>
      <c r="Z1102">
        <f>COUNTIFS(D:D, "Military - U.S. Army", C:C, "Fort Myer, Virginia")</f>
        <v>1</v>
      </c>
    </row>
    <row r="1103" spans="1:26" x14ac:dyDescent="0.2">
      <c r="A1103">
        <v>18619</v>
      </c>
      <c r="B1103" t="s">
        <v>5035</v>
      </c>
      <c r="C1103" t="s">
        <v>5036</v>
      </c>
      <c r="D1103" t="s">
        <v>4618</v>
      </c>
      <c r="E1103" t="s">
        <v>5037</v>
      </c>
      <c r="F1103" t="s">
        <v>1809</v>
      </c>
      <c r="G1103" t="s">
        <v>5038</v>
      </c>
      <c r="H1103" t="s">
        <v>5039</v>
      </c>
      <c r="I1103">
        <v>18</v>
      </c>
      <c r="J1103">
        <v>2</v>
      </c>
      <c r="K1103">
        <v>0</v>
      </c>
      <c r="L1103" t="s">
        <v>5040</v>
      </c>
      <c r="M1103">
        <f>SUM(B1103,C1103)</f>
        <v>0</v>
      </c>
      <c r="N1103" t="str">
        <f t="shared" si="34"/>
        <v>No</v>
      </c>
      <c r="O1103">
        <f>COUNTIF(C:C,"&lt;0")</f>
        <v>0</v>
      </c>
      <c r="P1103" t="e">
        <f>SUMIF(#REF!,"&gt;"&amp;AVERAGE(#REF!))</f>
        <v>#REF!</v>
      </c>
      <c r="Q1103">
        <f t="shared" si="35"/>
        <v>27.565026697177728</v>
      </c>
      <c r="R1103" t="str">
        <f>CONCATENATE("ID-",A1103,"-",E1103)</f>
        <v>ID-18619-Vancouver - Penticton</v>
      </c>
      <c r="S1103" t="str">
        <f>INDEX(B:B,MATCH(A1103,A:A,0))</f>
        <v>13:53</v>
      </c>
      <c r="T1103" t="str">
        <f>IF(OR(B1103&gt;0,C1103&gt;0),"Acceptable","Check")</f>
        <v>Acceptable</v>
      </c>
      <c r="U1103">
        <f>COUNTIF(D:D, "Military - U.S. Army")</f>
        <v>23</v>
      </c>
      <c r="V1103">
        <f>AVERAGEIF(C:C,"Fort Myer, Virginia", I:I)</f>
        <v>2</v>
      </c>
      <c r="W1103">
        <v>1</v>
      </c>
      <c r="X1103" t="str">
        <f>IFERROR(VLOOKUP("FlightNumber", A:D, 4, FALSE), "Flight Not Found")</f>
        <v>Flight Not Found</v>
      </c>
      <c r="Y1103" t="str" cm="1">
        <f t="array" ref="Y1103">IF(AND(B:B &gt; TIME(6, 0, 0), B:B &lt;= TIME(18, 0, 0)), "Day", "Night")</f>
        <v>Night</v>
      </c>
      <c r="Z1103">
        <f>COUNTIFS(D:D, "Military - U.S. Army", C:C, "Fort Myer, Virginia")</f>
        <v>1</v>
      </c>
    </row>
    <row r="1104" spans="1:26" x14ac:dyDescent="0.2">
      <c r="A1104">
        <v>18627</v>
      </c>
      <c r="C1104" t="s">
        <v>5041</v>
      </c>
      <c r="D1104" t="s">
        <v>5042</v>
      </c>
      <c r="E1104" t="s">
        <v>5043</v>
      </c>
      <c r="F1104" t="s">
        <v>1809</v>
      </c>
      <c r="G1104" t="s">
        <v>5044</v>
      </c>
      <c r="H1104" t="s">
        <v>5045</v>
      </c>
      <c r="I1104">
        <v>18</v>
      </c>
      <c r="J1104">
        <v>17</v>
      </c>
      <c r="K1104">
        <v>0</v>
      </c>
      <c r="L1104" t="s">
        <v>5046</v>
      </c>
      <c r="M1104">
        <f>SUM(B1104,C1104)</f>
        <v>0</v>
      </c>
      <c r="N1104" t="str">
        <f t="shared" si="34"/>
        <v>No</v>
      </c>
      <c r="O1104">
        <f>COUNTIF(C:C,"&lt;0")</f>
        <v>0</v>
      </c>
      <c r="P1104" t="e">
        <f>SUMIF(#REF!,"&gt;"&amp;AVERAGE(#REF!))</f>
        <v>#REF!</v>
      </c>
      <c r="Q1104">
        <f t="shared" si="35"/>
        <v>27.565026697177728</v>
      </c>
      <c r="R1104" t="str">
        <f>CONCATENATE("ID-",A1104,"-",E1104)</f>
        <v>ID-18627-Mar del Plata - Buenos</v>
      </c>
      <c r="S1104">
        <f>INDEX(B:B,MATCH(A1104,A:A,0))</f>
        <v>0</v>
      </c>
      <c r="T1104" t="str">
        <f>IF(OR(B1104&gt;0,C1104&gt;0),"Acceptable","Check")</f>
        <v>Acceptable</v>
      </c>
      <c r="U1104">
        <f>COUNTIF(D:D, "Military - U.S. Army")</f>
        <v>23</v>
      </c>
      <c r="V1104">
        <f>AVERAGEIF(C:C,"Fort Myer, Virginia", I:I)</f>
        <v>2</v>
      </c>
      <c r="W1104">
        <v>1</v>
      </c>
      <c r="X1104" t="str">
        <f>IFERROR(VLOOKUP("FlightNumber", A:D, 4, FALSE), "Flight Not Found")</f>
        <v>Flight Not Found</v>
      </c>
      <c r="Y1104" t="str" cm="1">
        <f t="array" ref="Y1104">IF(AND(B:B &gt; TIME(6, 0, 0), B:B &lt;= TIME(18, 0, 0)), "Day", "Night")</f>
        <v>Night</v>
      </c>
      <c r="Z1104">
        <f>COUNTIFS(D:D, "Military - U.S. Army", C:C, "Fort Myer, Virginia")</f>
        <v>1</v>
      </c>
    </row>
    <row r="1105" spans="1:26" x14ac:dyDescent="0.2">
      <c r="A1105">
        <v>18640</v>
      </c>
      <c r="C1105" t="s">
        <v>5047</v>
      </c>
      <c r="D1105" t="s">
        <v>5048</v>
      </c>
      <c r="F1105" t="s">
        <v>4172</v>
      </c>
      <c r="G1105" t="s">
        <v>5049</v>
      </c>
      <c r="H1105" t="s">
        <v>5050</v>
      </c>
      <c r="I1105">
        <v>12</v>
      </c>
      <c r="J1105">
        <v>12</v>
      </c>
      <c r="K1105">
        <v>0</v>
      </c>
      <c r="L1105" t="s">
        <v>5051</v>
      </c>
      <c r="M1105">
        <f>SUM(B1105,C1105)</f>
        <v>0</v>
      </c>
      <c r="N1105" t="str">
        <f t="shared" si="34"/>
        <v>No</v>
      </c>
      <c r="O1105">
        <f>COUNTIF(C:C,"&lt;0")</f>
        <v>0</v>
      </c>
      <c r="P1105" t="e">
        <f>SUMIF(#REF!,"&gt;"&amp;AVERAGE(#REF!))</f>
        <v>#REF!</v>
      </c>
      <c r="Q1105">
        <f t="shared" si="35"/>
        <v>27.565026697177728</v>
      </c>
      <c r="R1105" t="str">
        <f>CONCATENATE("ID-",A1105,"-",E1105)</f>
        <v>ID-18640-</v>
      </c>
      <c r="S1105">
        <f>INDEX(B:B,MATCH(A1105,A:A,0))</f>
        <v>0</v>
      </c>
      <c r="T1105" t="str">
        <f>IF(OR(B1105&gt;0,C1105&gt;0),"Acceptable","Check")</f>
        <v>Acceptable</v>
      </c>
      <c r="U1105">
        <f>COUNTIF(D:D, "Military - U.S. Army")</f>
        <v>23</v>
      </c>
      <c r="V1105">
        <f>AVERAGEIF(C:C,"Fort Myer, Virginia", I:I)</f>
        <v>2</v>
      </c>
      <c r="W1105">
        <v>1</v>
      </c>
      <c r="X1105" t="str">
        <f>IFERROR(VLOOKUP("FlightNumber", A:D, 4, FALSE), "Flight Not Found")</f>
        <v>Flight Not Found</v>
      </c>
      <c r="Y1105" t="str" cm="1">
        <f t="array" ref="Y1105">IF(AND(B:B &gt; TIME(6, 0, 0), B:B &lt;= TIME(18, 0, 0)), "Day", "Night")</f>
        <v>Night</v>
      </c>
      <c r="Z1105">
        <f>COUNTIFS(D:D, "Military - U.S. Army", C:C, "Fort Myer, Virginia")</f>
        <v>1</v>
      </c>
    </row>
    <row r="1106" spans="1:26" x14ac:dyDescent="0.2">
      <c r="A1106">
        <v>18641</v>
      </c>
      <c r="C1106" t="s">
        <v>5052</v>
      </c>
      <c r="D1106" t="s">
        <v>5053</v>
      </c>
      <c r="E1106" t="s">
        <v>5054</v>
      </c>
      <c r="F1106" t="s">
        <v>1809</v>
      </c>
      <c r="G1106" t="s">
        <v>5055</v>
      </c>
      <c r="H1106" t="s">
        <v>5056</v>
      </c>
      <c r="I1106">
        <v>10</v>
      </c>
      <c r="J1106">
        <v>10</v>
      </c>
      <c r="K1106">
        <v>0</v>
      </c>
      <c r="L1106" t="s">
        <v>5057</v>
      </c>
      <c r="M1106">
        <f>SUM(B1106,C1106)</f>
        <v>0</v>
      </c>
      <c r="N1106" t="str">
        <f t="shared" si="34"/>
        <v>No</v>
      </c>
      <c r="O1106">
        <f>COUNTIF(C:C,"&lt;0")</f>
        <v>0</v>
      </c>
      <c r="P1106" t="e">
        <f>SUMIF(#REF!,"&gt;"&amp;AVERAGE(#REF!))</f>
        <v>#REF!</v>
      </c>
      <c r="Q1106">
        <f t="shared" si="35"/>
        <v>27.565026697177728</v>
      </c>
      <c r="R1106" t="str">
        <f>CONCATENATE("ID-",A1106,"-",E1106)</f>
        <v>ID-18641-Butterworth - Kota Bharu</v>
      </c>
      <c r="S1106">
        <f>INDEX(B:B,MATCH(A1106,A:A,0))</f>
        <v>0</v>
      </c>
      <c r="T1106" t="str">
        <f>IF(OR(B1106&gt;0,C1106&gt;0),"Acceptable","Check")</f>
        <v>Acceptable</v>
      </c>
      <c r="U1106">
        <f>COUNTIF(D:D, "Military - U.S. Army")</f>
        <v>23</v>
      </c>
      <c r="V1106">
        <f>AVERAGEIF(C:C,"Fort Myer, Virginia", I:I)</f>
        <v>2</v>
      </c>
      <c r="W1106">
        <v>1</v>
      </c>
      <c r="X1106" t="str">
        <f>IFERROR(VLOOKUP("FlightNumber", A:D, 4, FALSE), "Flight Not Found")</f>
        <v>Flight Not Found</v>
      </c>
      <c r="Y1106" t="str" cm="1">
        <f t="array" ref="Y1106">IF(AND(B:B &gt; TIME(6, 0, 0), B:B &lt;= TIME(18, 0, 0)), "Day", "Night")</f>
        <v>Night</v>
      </c>
      <c r="Z1106">
        <f>COUNTIFS(D:D, "Military - U.S. Army", C:C, "Fort Myer, Virginia")</f>
        <v>1</v>
      </c>
    </row>
    <row r="1107" spans="1:26" x14ac:dyDescent="0.2">
      <c r="A1107">
        <v>18642</v>
      </c>
      <c r="B1107" t="s">
        <v>5058</v>
      </c>
      <c r="C1107" t="s">
        <v>5059</v>
      </c>
      <c r="D1107" t="s">
        <v>3068</v>
      </c>
      <c r="E1107" t="s">
        <v>5060</v>
      </c>
      <c r="F1107" t="s">
        <v>3434</v>
      </c>
      <c r="G1107" t="s">
        <v>5061</v>
      </c>
      <c r="H1107" t="s">
        <v>5062</v>
      </c>
      <c r="I1107">
        <v>28</v>
      </c>
      <c r="J1107">
        <v>7</v>
      </c>
      <c r="K1107">
        <v>0</v>
      </c>
      <c r="L1107" t="s">
        <v>5063</v>
      </c>
      <c r="M1107">
        <f>SUM(B1107,C1107)</f>
        <v>0</v>
      </c>
      <c r="N1107" t="str">
        <f t="shared" si="34"/>
        <v>No</v>
      </c>
      <c r="O1107">
        <f>COUNTIF(C:C,"&lt;0")</f>
        <v>0</v>
      </c>
      <c r="P1107" t="e">
        <f>SUMIF(#REF!,"&gt;"&amp;AVERAGE(#REF!))</f>
        <v>#REF!</v>
      </c>
      <c r="Q1107">
        <f t="shared" si="35"/>
        <v>27.565026697177728</v>
      </c>
      <c r="R1107" t="str">
        <f>CONCATENATE("ID-",A1107,"-",E1107)</f>
        <v>ID-18642-Newark - Philadelphia</v>
      </c>
      <c r="S1107" t="str">
        <f>INDEX(B:B,MATCH(A1107,A:A,0))</f>
        <v>14:13</v>
      </c>
      <c r="T1107" t="str">
        <f>IF(OR(B1107&gt;0,C1107&gt;0),"Acceptable","Check")</f>
        <v>Acceptable</v>
      </c>
      <c r="U1107">
        <f>COUNTIF(D:D, "Military - U.S. Army")</f>
        <v>23</v>
      </c>
      <c r="V1107">
        <f>AVERAGEIF(C:C,"Fort Myer, Virginia", I:I)</f>
        <v>2</v>
      </c>
      <c r="W1107">
        <v>1</v>
      </c>
      <c r="X1107" t="str">
        <f>IFERROR(VLOOKUP("FlightNumber", A:D, 4, FALSE), "Flight Not Found")</f>
        <v>Flight Not Found</v>
      </c>
      <c r="Y1107" t="str" cm="1">
        <f t="array" ref="Y1107">IF(AND(B:B &gt; TIME(6, 0, 0), B:B &lt;= TIME(18, 0, 0)), "Day", "Night")</f>
        <v>Night</v>
      </c>
      <c r="Z1107">
        <f>COUNTIFS(D:D, "Military - U.S. Army", C:C, "Fort Myer, Virginia")</f>
        <v>1</v>
      </c>
    </row>
    <row r="1108" spans="1:26" x14ac:dyDescent="0.2">
      <c r="A1108">
        <v>18644</v>
      </c>
      <c r="B1108" t="s">
        <v>5064</v>
      </c>
      <c r="C1108" t="s">
        <v>5065</v>
      </c>
      <c r="D1108" t="s">
        <v>611</v>
      </c>
      <c r="E1108" t="s">
        <v>5066</v>
      </c>
      <c r="F1108" t="s">
        <v>4290</v>
      </c>
      <c r="G1108" t="s">
        <v>5067</v>
      </c>
      <c r="H1108" t="s">
        <v>5068</v>
      </c>
      <c r="I1108">
        <v>10</v>
      </c>
      <c r="J1108">
        <v>10</v>
      </c>
      <c r="K1108">
        <v>0</v>
      </c>
      <c r="L1108" t="s">
        <v>5069</v>
      </c>
      <c r="M1108">
        <f>SUM(B1108,C1108)</f>
        <v>0</v>
      </c>
      <c r="N1108" t="str">
        <f t="shared" si="34"/>
        <v>No</v>
      </c>
      <c r="O1108">
        <f>COUNTIF(C:C,"&lt;0")</f>
        <v>0</v>
      </c>
      <c r="P1108" t="e">
        <f>SUMIF(#REF!,"&gt;"&amp;AVERAGE(#REF!))</f>
        <v>#REF!</v>
      </c>
      <c r="Q1108">
        <f t="shared" si="35"/>
        <v>27.565026697177728</v>
      </c>
      <c r="R1108" t="str">
        <f>CONCATENATE("ID-",A1108,"-",E1108)</f>
        <v>ID-18644-Minneapolis - Seattle</v>
      </c>
      <c r="S1108" t="str">
        <f>INDEX(B:B,MATCH(A1108,A:A,0))</f>
        <v>12:14</v>
      </c>
      <c r="T1108" t="str">
        <f>IF(OR(B1108&gt;0,C1108&gt;0),"Acceptable","Check")</f>
        <v>Acceptable</v>
      </c>
      <c r="U1108">
        <f>COUNTIF(D:D, "Military - U.S. Army")</f>
        <v>23</v>
      </c>
      <c r="V1108">
        <f>AVERAGEIF(C:C,"Fort Myer, Virginia", I:I)</f>
        <v>2</v>
      </c>
      <c r="W1108">
        <v>1</v>
      </c>
      <c r="X1108" t="str">
        <f>IFERROR(VLOOKUP("FlightNumber", A:D, 4, FALSE), "Flight Not Found")</f>
        <v>Flight Not Found</v>
      </c>
      <c r="Y1108" t="str" cm="1">
        <f t="array" ref="Y1108">IF(AND(B:B &gt; TIME(6, 0, 0), B:B &lt;= TIME(18, 0, 0)), "Day", "Night")</f>
        <v>Night</v>
      </c>
      <c r="Z1108">
        <f>COUNTIFS(D:D, "Military - U.S. Army", C:C, "Fort Myer, Virginia")</f>
        <v>1</v>
      </c>
    </row>
    <row r="1109" spans="1:26" x14ac:dyDescent="0.2">
      <c r="A1109">
        <v>18645</v>
      </c>
      <c r="B1109" t="s">
        <v>1402</v>
      </c>
      <c r="C1109" t="s">
        <v>5070</v>
      </c>
      <c r="D1109" t="s">
        <v>5071</v>
      </c>
      <c r="E1109" t="s">
        <v>5072</v>
      </c>
      <c r="F1109" t="s">
        <v>5073</v>
      </c>
      <c r="G1109" t="s">
        <v>5074</v>
      </c>
      <c r="H1109" t="s">
        <v>2265</v>
      </c>
      <c r="I1109">
        <v>17</v>
      </c>
      <c r="J1109">
        <v>14</v>
      </c>
      <c r="K1109">
        <v>0</v>
      </c>
      <c r="L1109" t="s">
        <v>5075</v>
      </c>
      <c r="M1109">
        <f>SUM(B1109,C1109)</f>
        <v>0</v>
      </c>
      <c r="N1109" t="str">
        <f t="shared" si="34"/>
        <v>No</v>
      </c>
      <c r="O1109">
        <f>COUNTIF(C:C,"&lt;0")</f>
        <v>0</v>
      </c>
      <c r="P1109" t="e">
        <f>SUMIF(#REF!,"&gt;"&amp;AVERAGE(#REF!))</f>
        <v>#REF!</v>
      </c>
      <c r="Q1109">
        <f t="shared" si="35"/>
        <v>27.565026697177728</v>
      </c>
      <c r="R1109" t="str">
        <f>CONCATENATE("ID-",A1109,"-",E1109)</f>
        <v>ID-18645-Paris - Rome</v>
      </c>
      <c r="S1109" t="str">
        <f>INDEX(B:B,MATCH(A1109,A:A,0))</f>
        <v>14:36</v>
      </c>
      <c r="T1109" t="str">
        <f>IF(OR(B1109&gt;0,C1109&gt;0),"Acceptable","Check")</f>
        <v>Acceptable</v>
      </c>
      <c r="U1109">
        <f>COUNTIF(D:D, "Military - U.S. Army")</f>
        <v>23</v>
      </c>
      <c r="V1109">
        <f>AVERAGEIF(C:C,"Fort Myer, Virginia", I:I)</f>
        <v>2</v>
      </c>
      <c r="W1109">
        <v>1</v>
      </c>
      <c r="X1109" t="str">
        <f>IFERROR(VLOOKUP("FlightNumber", A:D, 4, FALSE), "Flight Not Found")</f>
        <v>Flight Not Found</v>
      </c>
      <c r="Y1109" t="str" cm="1">
        <f t="array" ref="Y1109">IF(AND(B:B &gt; TIME(6, 0, 0), B:B &lt;= TIME(18, 0, 0)), "Day", "Night")</f>
        <v>Night</v>
      </c>
      <c r="Z1109">
        <f>COUNTIFS(D:D, "Military - U.S. Army", C:C, "Fort Myer, Virginia")</f>
        <v>1</v>
      </c>
    </row>
    <row r="1110" spans="1:26" x14ac:dyDescent="0.2">
      <c r="A1110">
        <v>18656</v>
      </c>
      <c r="B1110" t="s">
        <v>906</v>
      </c>
      <c r="C1110" t="s">
        <v>5076</v>
      </c>
      <c r="D1110" t="s">
        <v>2326</v>
      </c>
      <c r="E1110" t="s">
        <v>5077</v>
      </c>
      <c r="F1110" t="s">
        <v>5078</v>
      </c>
      <c r="G1110" t="s">
        <v>5079</v>
      </c>
      <c r="I1110">
        <v>16</v>
      </c>
      <c r="J1110">
        <v>16</v>
      </c>
      <c r="K1110">
        <v>0</v>
      </c>
      <c r="L1110" t="s">
        <v>5080</v>
      </c>
      <c r="M1110">
        <f>SUM(B1110,C1110)</f>
        <v>0</v>
      </c>
      <c r="N1110" t="str">
        <f t="shared" si="34"/>
        <v>No</v>
      </c>
      <c r="O1110">
        <f>COUNTIF(C:C,"&lt;0")</f>
        <v>0</v>
      </c>
      <c r="P1110" t="e">
        <f>SUMIF(#REF!,"&gt;"&amp;AVERAGE(#REF!))</f>
        <v>#REF!</v>
      </c>
      <c r="Q1110">
        <f t="shared" si="35"/>
        <v>27.565026697177728</v>
      </c>
      <c r="R1110" t="str">
        <f>CONCATENATE("ID-",A1110,"-",E1110)</f>
        <v>ID-18656-Hong Kong - Iwakuni, Japan</v>
      </c>
      <c r="S1110" t="str">
        <f>INDEX(B:B,MATCH(A1110,A:A,0))</f>
        <v>08:40</v>
      </c>
      <c r="T1110" t="str">
        <f>IF(OR(B1110&gt;0,C1110&gt;0),"Acceptable","Check")</f>
        <v>Acceptable</v>
      </c>
      <c r="U1110">
        <f>COUNTIF(D:D, "Military - U.S. Army")</f>
        <v>23</v>
      </c>
      <c r="V1110">
        <f>AVERAGEIF(C:C,"Fort Myer, Virginia", I:I)</f>
        <v>2</v>
      </c>
      <c r="W1110">
        <v>2</v>
      </c>
      <c r="X1110" t="str">
        <f>IFERROR(VLOOKUP("FlightNumber", A:D, 4, FALSE), "Flight Not Found")</f>
        <v>Flight Not Found</v>
      </c>
      <c r="Y1110" t="str" cm="1">
        <f t="array" ref="Y1110">IF(AND(B:B &gt; TIME(6, 0, 0), B:B &lt;= TIME(18, 0, 0)), "Day", "Night")</f>
        <v>Night</v>
      </c>
      <c r="Z1110">
        <f>COUNTIFS(D:D, "Military - U.S. Army", C:C, "Fort Myer, Virginia")</f>
        <v>1</v>
      </c>
    </row>
    <row r="1111" spans="1:26" x14ac:dyDescent="0.2">
      <c r="A1111">
        <v>18659</v>
      </c>
      <c r="B1111" t="s">
        <v>4663</v>
      </c>
      <c r="C1111" t="s">
        <v>5081</v>
      </c>
      <c r="D1111" t="s">
        <v>5082</v>
      </c>
      <c r="E1111" t="s">
        <v>5083</v>
      </c>
      <c r="F1111" t="s">
        <v>1809</v>
      </c>
      <c r="G1111" t="s">
        <v>5084</v>
      </c>
      <c r="H1111" t="s">
        <v>5085</v>
      </c>
      <c r="I1111">
        <v>20</v>
      </c>
      <c r="J1111">
        <v>20</v>
      </c>
      <c r="K1111">
        <v>0</v>
      </c>
      <c r="L1111" t="s">
        <v>5086</v>
      </c>
      <c r="M1111">
        <f>SUM(B1111,C1111)</f>
        <v>0</v>
      </c>
      <c r="N1111" t="str">
        <f t="shared" si="34"/>
        <v>No</v>
      </c>
      <c r="O1111">
        <f>COUNTIF(C:C,"&lt;0")</f>
        <v>0</v>
      </c>
      <c r="P1111" t="e">
        <f>SUMIF(#REF!,"&gt;"&amp;AVERAGE(#REF!))</f>
        <v>#REF!</v>
      </c>
      <c r="Q1111">
        <f t="shared" si="35"/>
        <v>27.565026697177728</v>
      </c>
      <c r="R1111" t="str">
        <f>CONCATENATE("ID-",A1111,"-",E1111)</f>
        <v>ID-18659-Vestmannaeyar Island - Reykjavík</v>
      </c>
      <c r="S1111" t="str">
        <f>INDEX(B:B,MATCH(A1111,A:A,0))</f>
        <v>16:45</v>
      </c>
      <c r="T1111" t="str">
        <f>IF(OR(B1111&gt;0,C1111&gt;0),"Acceptable","Check")</f>
        <v>Acceptable</v>
      </c>
      <c r="U1111">
        <f>COUNTIF(D:D, "Military - U.S. Army")</f>
        <v>23</v>
      </c>
      <c r="V1111">
        <f>AVERAGEIF(C:C,"Fort Myer, Virginia", I:I)</f>
        <v>2</v>
      </c>
      <c r="W1111">
        <v>1</v>
      </c>
      <c r="X1111" t="str">
        <f>IFERROR(VLOOKUP("FlightNumber", A:D, 4, FALSE), "Flight Not Found")</f>
        <v>Flight Not Found</v>
      </c>
      <c r="Y1111" t="str" cm="1">
        <f t="array" ref="Y1111">IF(AND(B:B &gt; TIME(6, 0, 0), B:B &lt;= TIME(18, 0, 0)), "Day", "Night")</f>
        <v>Night</v>
      </c>
      <c r="Z1111">
        <f>COUNTIFS(D:D, "Military - U.S. Army", C:C, "Fort Myer, Virginia")</f>
        <v>1</v>
      </c>
    </row>
    <row r="1112" spans="1:26" x14ac:dyDescent="0.2">
      <c r="A1112">
        <v>18660</v>
      </c>
      <c r="C1112" t="s">
        <v>5087</v>
      </c>
      <c r="D1112" t="s">
        <v>5088</v>
      </c>
      <c r="F1112" t="s">
        <v>3149</v>
      </c>
      <c r="G1112" t="s">
        <v>5089</v>
      </c>
      <c r="I1112">
        <v>14</v>
      </c>
      <c r="J1112">
        <v>14</v>
      </c>
      <c r="K1112">
        <v>0</v>
      </c>
      <c r="L1112" t="s">
        <v>5090</v>
      </c>
      <c r="M1112">
        <f>SUM(B1112,C1112)</f>
        <v>0</v>
      </c>
      <c r="N1112" t="str">
        <f t="shared" si="34"/>
        <v>No</v>
      </c>
      <c r="O1112">
        <f>COUNTIF(C:C,"&lt;0")</f>
        <v>0</v>
      </c>
      <c r="P1112" t="e">
        <f>SUMIF(#REF!,"&gt;"&amp;AVERAGE(#REF!))</f>
        <v>#REF!</v>
      </c>
      <c r="Q1112">
        <f t="shared" si="35"/>
        <v>27.565026697177728</v>
      </c>
      <c r="R1112" t="str">
        <f>CONCATENATE("ID-",A1112,"-",E1112)</f>
        <v>ID-18660-</v>
      </c>
      <c r="S1112">
        <f>INDEX(B:B,MATCH(A1112,A:A,0))</f>
        <v>0</v>
      </c>
      <c r="T1112" t="str">
        <f>IF(OR(B1112&gt;0,C1112&gt;0),"Acceptable","Check")</f>
        <v>Acceptable</v>
      </c>
      <c r="U1112">
        <f>COUNTIF(D:D, "Military - U.S. Army")</f>
        <v>23</v>
      </c>
      <c r="V1112">
        <f>AVERAGEIF(C:C,"Fort Myer, Virginia", I:I)</f>
        <v>2</v>
      </c>
      <c r="W1112">
        <v>1</v>
      </c>
      <c r="X1112" t="str">
        <f>IFERROR(VLOOKUP("FlightNumber", A:D, 4, FALSE), "Flight Not Found")</f>
        <v>Flight Not Found</v>
      </c>
      <c r="Y1112" t="str" cm="1">
        <f t="array" ref="Y1112">IF(AND(B:B &gt; TIME(6, 0, 0), B:B &lt;= TIME(18, 0, 0)), "Day", "Night")</f>
        <v>Night</v>
      </c>
      <c r="Z1112">
        <f>COUNTIFS(D:D, "Military - U.S. Army", C:C, "Fort Myer, Virginia")</f>
        <v>1</v>
      </c>
    </row>
    <row r="1113" spans="1:26" x14ac:dyDescent="0.2">
      <c r="A1113">
        <v>18662</v>
      </c>
      <c r="C1113" t="s">
        <v>5091</v>
      </c>
      <c r="D1113" t="s">
        <v>1150</v>
      </c>
      <c r="E1113" t="s">
        <v>5092</v>
      </c>
      <c r="F1113" t="s">
        <v>3475</v>
      </c>
      <c r="G1113" t="s">
        <v>5093</v>
      </c>
      <c r="H1113" t="s">
        <v>5094</v>
      </c>
      <c r="I1113">
        <v>29</v>
      </c>
      <c r="J1113">
        <v>29</v>
      </c>
      <c r="K1113">
        <v>0</v>
      </c>
      <c r="L1113" t="s">
        <v>5095</v>
      </c>
      <c r="M1113">
        <f>SUM(B1113,C1113)</f>
        <v>0</v>
      </c>
      <c r="N1113" t="str">
        <f t="shared" si="34"/>
        <v>No</v>
      </c>
      <c r="O1113">
        <f>COUNTIF(C:C,"&lt;0")</f>
        <v>0</v>
      </c>
      <c r="P1113" t="e">
        <f>SUMIF(#REF!,"&gt;"&amp;AVERAGE(#REF!))</f>
        <v>#REF!</v>
      </c>
      <c r="Q1113">
        <f t="shared" si="35"/>
        <v>27.565026697177728</v>
      </c>
      <c r="R1113" t="str">
        <f>CONCATENATE("ID-",A1113,"-",E1113)</f>
        <v>ID-18662-Douala - Niamey</v>
      </c>
      <c r="S1113">
        <f>INDEX(B:B,MATCH(A1113,A:A,0))</f>
        <v>0</v>
      </c>
      <c r="T1113" t="str">
        <f>IF(OR(B1113&gt;0,C1113&gt;0),"Acceptable","Check")</f>
        <v>Acceptable</v>
      </c>
      <c r="U1113">
        <f>COUNTIF(D:D, "Military - U.S. Army")</f>
        <v>23</v>
      </c>
      <c r="V1113">
        <f>AVERAGEIF(C:C,"Fort Myer, Virginia", I:I)</f>
        <v>2</v>
      </c>
      <c r="W1113">
        <v>1</v>
      </c>
      <c r="X1113" t="str">
        <f>IFERROR(VLOOKUP("FlightNumber", A:D, 4, FALSE), "Flight Not Found")</f>
        <v>Flight Not Found</v>
      </c>
      <c r="Y1113" t="str" cm="1">
        <f t="array" ref="Y1113">IF(AND(B:B &gt; TIME(6, 0, 0), B:B &lt;= TIME(18, 0, 0)), "Day", "Night")</f>
        <v>Night</v>
      </c>
      <c r="Z1113">
        <f>COUNTIFS(D:D, "Military - U.S. Army", C:C, "Fort Myer, Virginia")</f>
        <v>1</v>
      </c>
    </row>
    <row r="1114" spans="1:26" x14ac:dyDescent="0.2">
      <c r="A1114">
        <v>18673</v>
      </c>
      <c r="C1114" t="s">
        <v>5096</v>
      </c>
      <c r="D1114" t="s">
        <v>4793</v>
      </c>
      <c r="F1114" t="s">
        <v>2917</v>
      </c>
      <c r="G1114" t="s">
        <v>5097</v>
      </c>
      <c r="I1114">
        <v>2</v>
      </c>
      <c r="J1114">
        <v>2</v>
      </c>
      <c r="K1114">
        <v>0</v>
      </c>
      <c r="L1114" t="s">
        <v>4742</v>
      </c>
      <c r="M1114">
        <f>SUM(B1114,C1114)</f>
        <v>0</v>
      </c>
      <c r="N1114" t="str">
        <f t="shared" si="34"/>
        <v>No</v>
      </c>
      <c r="O1114">
        <f>COUNTIF(C:C,"&lt;0")</f>
        <v>0</v>
      </c>
      <c r="P1114" t="e">
        <f>SUMIF(#REF!,"&gt;"&amp;AVERAGE(#REF!))</f>
        <v>#REF!</v>
      </c>
      <c r="Q1114">
        <f t="shared" si="35"/>
        <v>27.565026697177728</v>
      </c>
      <c r="R1114" t="str">
        <f>CONCATENATE("ID-",A1114,"-",E1114)</f>
        <v>ID-18673-</v>
      </c>
      <c r="S1114">
        <f>INDEX(B:B,MATCH(A1114,A:A,0))</f>
        <v>0</v>
      </c>
      <c r="T1114" t="str">
        <f>IF(OR(B1114&gt;0,C1114&gt;0),"Acceptable","Check")</f>
        <v>Acceptable</v>
      </c>
      <c r="U1114">
        <f>COUNTIF(D:D, "Military - U.S. Army")</f>
        <v>23</v>
      </c>
      <c r="V1114">
        <f>AVERAGEIF(C:C,"Fort Myer, Virginia", I:I)</f>
        <v>2</v>
      </c>
      <c r="W1114">
        <v>1</v>
      </c>
      <c r="X1114" t="str">
        <f>IFERROR(VLOOKUP("FlightNumber", A:D, 4, FALSE), "Flight Not Found")</f>
        <v>Flight Not Found</v>
      </c>
      <c r="Y1114" t="str" cm="1">
        <f t="array" ref="Y1114">IF(AND(B:B &gt; TIME(6, 0, 0), B:B &lt;= TIME(18, 0, 0)), "Day", "Night")</f>
        <v>Night</v>
      </c>
      <c r="Z1114">
        <f>COUNTIFS(D:D, "Military - U.S. Army", C:C, "Fort Myer, Virginia")</f>
        <v>1</v>
      </c>
    </row>
    <row r="1115" spans="1:26" x14ac:dyDescent="0.2">
      <c r="A1115">
        <v>18689</v>
      </c>
      <c r="B1115" t="s">
        <v>5098</v>
      </c>
      <c r="C1115" t="s">
        <v>5099</v>
      </c>
      <c r="D1115" t="s">
        <v>5100</v>
      </c>
      <c r="E1115" t="s">
        <v>5101</v>
      </c>
      <c r="F1115" t="s">
        <v>1809</v>
      </c>
      <c r="G1115" t="s">
        <v>5102</v>
      </c>
      <c r="H1115" t="s">
        <v>5103</v>
      </c>
      <c r="I1115">
        <v>25</v>
      </c>
      <c r="J1115">
        <v>16</v>
      </c>
      <c r="K1115">
        <v>0</v>
      </c>
      <c r="L1115" t="s">
        <v>5104</v>
      </c>
      <c r="M1115">
        <f>SUM(B1115,C1115)</f>
        <v>0</v>
      </c>
      <c r="N1115" t="str">
        <f t="shared" si="34"/>
        <v>No</v>
      </c>
      <c r="O1115">
        <f>COUNTIF(C:C,"&lt;0")</f>
        <v>0</v>
      </c>
      <c r="P1115" t="e">
        <f>SUMIF(#REF!,"&gt;"&amp;AVERAGE(#REF!))</f>
        <v>#REF!</v>
      </c>
      <c r="Q1115">
        <f t="shared" si="35"/>
        <v>27.565026697177728</v>
      </c>
      <c r="R1115" t="str">
        <f>CONCATENATE("ID-",A1115,"-",E1115)</f>
        <v>ID-18689-Kansas City, MO - Omaha, NB - Sioux City, Iowa</v>
      </c>
      <c r="S1115" t="str">
        <f>INDEX(B:B,MATCH(A1115,A:A,0))</f>
        <v>09:12</v>
      </c>
      <c r="T1115" t="str">
        <f>IF(OR(B1115&gt;0,C1115&gt;0),"Acceptable","Check")</f>
        <v>Acceptable</v>
      </c>
      <c r="U1115">
        <f>COUNTIF(D:D, "Military - U.S. Army")</f>
        <v>23</v>
      </c>
      <c r="V1115">
        <f>AVERAGEIF(C:C,"Fort Myer, Virginia", I:I)</f>
        <v>2</v>
      </c>
      <c r="W1115">
        <v>1</v>
      </c>
      <c r="X1115" t="str">
        <f>IFERROR(VLOOKUP("FlightNumber", A:D, 4, FALSE), "Flight Not Found")</f>
        <v>Flight Not Found</v>
      </c>
      <c r="Y1115" t="str" cm="1">
        <f t="array" ref="Y1115">IF(AND(B:B &gt; TIME(6, 0, 0), B:B &lt;= TIME(18, 0, 0)), "Day", "Night")</f>
        <v>Night</v>
      </c>
      <c r="Z1115">
        <f>COUNTIFS(D:D, "Military - U.S. Army", C:C, "Fort Myer, Virginia")</f>
        <v>1</v>
      </c>
    </row>
    <row r="1116" spans="1:26" x14ac:dyDescent="0.2">
      <c r="A1116">
        <v>18698</v>
      </c>
      <c r="C1116" t="s">
        <v>5105</v>
      </c>
      <c r="D1116" t="s">
        <v>5106</v>
      </c>
      <c r="F1116" t="s">
        <v>3475</v>
      </c>
      <c r="G1116" t="s">
        <v>5107</v>
      </c>
      <c r="H1116" t="s">
        <v>5108</v>
      </c>
      <c r="I1116">
        <v>24</v>
      </c>
      <c r="J1116">
        <v>24</v>
      </c>
      <c r="K1116">
        <v>0</v>
      </c>
      <c r="L1116" t="s">
        <v>5109</v>
      </c>
      <c r="M1116">
        <f>SUM(B1116,C1116)</f>
        <v>0</v>
      </c>
      <c r="N1116" t="str">
        <f t="shared" si="34"/>
        <v>No</v>
      </c>
      <c r="O1116">
        <f>COUNTIF(C:C,"&lt;0")</f>
        <v>0</v>
      </c>
      <c r="P1116" t="e">
        <f>SUMIF(#REF!,"&gt;"&amp;AVERAGE(#REF!))</f>
        <v>#REF!</v>
      </c>
      <c r="Q1116">
        <f t="shared" si="35"/>
        <v>27.565026697177728</v>
      </c>
      <c r="R1116" t="str">
        <f>CONCATENATE("ID-",A1116,"-",E1116)</f>
        <v>ID-18698-</v>
      </c>
      <c r="S1116">
        <f>INDEX(B:B,MATCH(A1116,A:A,0))</f>
        <v>0</v>
      </c>
      <c r="T1116" t="str">
        <f>IF(OR(B1116&gt;0,C1116&gt;0),"Acceptable","Check")</f>
        <v>Acceptable</v>
      </c>
      <c r="U1116">
        <f>COUNTIF(D:D, "Military - U.S. Army")</f>
        <v>23</v>
      </c>
      <c r="V1116">
        <f>AVERAGEIF(C:C,"Fort Myer, Virginia", I:I)</f>
        <v>2</v>
      </c>
      <c r="W1116">
        <v>1</v>
      </c>
      <c r="X1116" t="str">
        <f>IFERROR(VLOOKUP("FlightNumber", A:D, 4, FALSE), "Flight Not Found")</f>
        <v>Flight Not Found</v>
      </c>
      <c r="Y1116" t="str" cm="1">
        <f t="array" ref="Y1116">IF(AND(B:B &gt; TIME(6, 0, 0), B:B &lt;= TIME(18, 0, 0)), "Day", "Night")</f>
        <v>Night</v>
      </c>
      <c r="Z1116">
        <f>COUNTIFS(D:D, "Military - U.S. Army", C:C, "Fort Myer, Virginia")</f>
        <v>1</v>
      </c>
    </row>
    <row r="1117" spans="1:26" x14ac:dyDescent="0.2">
      <c r="A1117">
        <v>18708</v>
      </c>
      <c r="C1117" t="s">
        <v>5110</v>
      </c>
      <c r="D1117" t="s">
        <v>4282</v>
      </c>
      <c r="F1117" t="s">
        <v>2465</v>
      </c>
      <c r="G1117" t="s">
        <v>5111</v>
      </c>
      <c r="H1117" t="s">
        <v>5112</v>
      </c>
      <c r="I1117">
        <v>27</v>
      </c>
      <c r="J1117">
        <v>27</v>
      </c>
      <c r="K1117">
        <v>0</v>
      </c>
      <c r="L1117" t="s">
        <v>5113</v>
      </c>
      <c r="M1117">
        <f>SUM(B1117,C1117)</f>
        <v>0</v>
      </c>
      <c r="N1117" t="str">
        <f t="shared" si="34"/>
        <v>No</v>
      </c>
      <c r="O1117">
        <f>COUNTIF(C:C,"&lt;0")</f>
        <v>0</v>
      </c>
      <c r="P1117" t="e">
        <f>SUMIF(#REF!,"&gt;"&amp;AVERAGE(#REF!))</f>
        <v>#REF!</v>
      </c>
      <c r="Q1117">
        <f t="shared" si="35"/>
        <v>27.565026697177728</v>
      </c>
      <c r="R1117" t="str">
        <f>CONCATENATE("ID-",A1117,"-",E1117)</f>
        <v>ID-18708-</v>
      </c>
      <c r="S1117">
        <f>INDEX(B:B,MATCH(A1117,A:A,0))</f>
        <v>0</v>
      </c>
      <c r="T1117" t="str">
        <f>IF(OR(B1117&gt;0,C1117&gt;0),"Acceptable","Check")</f>
        <v>Acceptable</v>
      </c>
      <c r="U1117">
        <f>COUNTIF(D:D, "Military - U.S. Army")</f>
        <v>23</v>
      </c>
      <c r="V1117">
        <f>AVERAGEIF(C:C,"Fort Myer, Virginia", I:I)</f>
        <v>2</v>
      </c>
      <c r="W1117">
        <v>1</v>
      </c>
      <c r="X1117" t="str">
        <f>IFERROR(VLOOKUP("FlightNumber", A:D, 4, FALSE), "Flight Not Found")</f>
        <v>Flight Not Found</v>
      </c>
      <c r="Y1117" t="str" cm="1">
        <f t="array" ref="Y1117">IF(AND(B:B &gt; TIME(6, 0, 0), B:B &lt;= TIME(18, 0, 0)), "Day", "Night")</f>
        <v>Night</v>
      </c>
      <c r="Z1117">
        <f>COUNTIFS(D:D, "Military - U.S. Army", C:C, "Fort Myer, Virginia")</f>
        <v>1</v>
      </c>
    </row>
    <row r="1118" spans="1:26" x14ac:dyDescent="0.2">
      <c r="A1118">
        <v>18709</v>
      </c>
      <c r="B1118" t="s">
        <v>5114</v>
      </c>
      <c r="C1118" t="s">
        <v>5115</v>
      </c>
      <c r="D1118" t="s">
        <v>2606</v>
      </c>
      <c r="E1118" t="s">
        <v>5116</v>
      </c>
      <c r="F1118" t="s">
        <v>5117</v>
      </c>
      <c r="G1118" t="s">
        <v>5118</v>
      </c>
      <c r="H1118" t="s">
        <v>5119</v>
      </c>
      <c r="I1118">
        <v>53</v>
      </c>
      <c r="J1118">
        <v>53</v>
      </c>
      <c r="K1118">
        <v>0</v>
      </c>
      <c r="L1118" t="s">
        <v>5120</v>
      </c>
      <c r="M1118">
        <f>SUM(B1118,C1118)</f>
        <v>0</v>
      </c>
      <c r="N1118" t="str">
        <f t="shared" si="34"/>
        <v>No</v>
      </c>
      <c r="O1118">
        <f>COUNTIF(C:C,"&lt;0")</f>
        <v>0</v>
      </c>
      <c r="P1118" t="e">
        <f>SUMIF(#REF!,"&gt;"&amp;AVERAGE(#REF!))</f>
        <v>#REF!</v>
      </c>
      <c r="Q1118">
        <f t="shared" si="35"/>
        <v>27.565026697177728</v>
      </c>
      <c r="R1118" t="str">
        <f>CONCATENATE("ID-",A1118,"-",E1118)</f>
        <v>ID-18709-Loring AFB - Lakeheath AFB</v>
      </c>
      <c r="S1118" t="str">
        <f>INDEX(B:B,MATCH(A1118,A:A,0))</f>
        <v>23:50</v>
      </c>
      <c r="T1118" t="str">
        <f>IF(OR(B1118&gt;0,C1118&gt;0),"Acceptable","Check")</f>
        <v>Acceptable</v>
      </c>
      <c r="U1118">
        <f>COUNTIF(D:D, "Military - U.S. Army")</f>
        <v>23</v>
      </c>
      <c r="V1118">
        <f>AVERAGEIF(C:C,"Fort Myer, Virginia", I:I)</f>
        <v>2</v>
      </c>
      <c r="W1118">
        <v>1</v>
      </c>
      <c r="X1118" t="str">
        <f>IFERROR(VLOOKUP("FlightNumber", A:D, 4, FALSE), "Flight Not Found")</f>
        <v>Flight Not Found</v>
      </c>
      <c r="Y1118" t="str" cm="1">
        <f t="array" ref="Y1118">IF(AND(B:B &gt; TIME(6, 0, 0), B:B &lt;= TIME(18, 0, 0)), "Day", "Night")</f>
        <v>Night</v>
      </c>
      <c r="Z1118">
        <f>COUNTIFS(D:D, "Military - U.S. Army", C:C, "Fort Myer, Virginia")</f>
        <v>1</v>
      </c>
    </row>
    <row r="1119" spans="1:26" x14ac:dyDescent="0.2">
      <c r="A1119">
        <v>24303</v>
      </c>
      <c r="C1119" t="s">
        <v>5121</v>
      </c>
      <c r="D1119" t="s">
        <v>5122</v>
      </c>
      <c r="F1119" t="s">
        <v>5123</v>
      </c>
      <c r="G1119" t="s">
        <v>5124</v>
      </c>
      <c r="H1119" t="s">
        <v>5125</v>
      </c>
      <c r="I1119">
        <v>10</v>
      </c>
      <c r="J1119">
        <v>10</v>
      </c>
      <c r="K1119">
        <v>0</v>
      </c>
      <c r="L1119" t="s">
        <v>3731</v>
      </c>
      <c r="M1119">
        <f>SUM(B1119,C1119)</f>
        <v>0</v>
      </c>
      <c r="N1119" t="str">
        <f t="shared" si="34"/>
        <v>No</v>
      </c>
      <c r="O1119">
        <f>COUNTIF(C:C,"&lt;0")</f>
        <v>0</v>
      </c>
      <c r="P1119" t="e">
        <f>SUMIF(#REF!,"&gt;"&amp;AVERAGE(#REF!))</f>
        <v>#REF!</v>
      </c>
      <c r="Q1119">
        <f t="shared" si="35"/>
        <v>27.565026697177728</v>
      </c>
      <c r="R1119" t="str">
        <f>CONCATENATE("ID-",A1119,"-",E1119)</f>
        <v>ID-24303-</v>
      </c>
      <c r="S1119">
        <f>INDEX(B:B,MATCH(A1119,A:A,0))</f>
        <v>0</v>
      </c>
      <c r="T1119" t="str">
        <f>IF(OR(B1119&gt;0,C1119&gt;0),"Acceptable","Check")</f>
        <v>Acceptable</v>
      </c>
      <c r="U1119">
        <f>COUNTIF(D:D, "Military - U.S. Army")</f>
        <v>23</v>
      </c>
      <c r="V1119">
        <f>AVERAGEIF(C:C,"Fort Myer, Virginia", I:I)</f>
        <v>2</v>
      </c>
      <c r="W1119">
        <v>7</v>
      </c>
      <c r="X1119" t="str">
        <f>IFERROR(VLOOKUP("FlightNumber", A:D, 4, FALSE), "Flight Not Found")</f>
        <v>Flight Not Found</v>
      </c>
      <c r="Y1119" t="str" cm="1">
        <f t="array" ref="Y1119">IF(AND(B:B &gt; TIME(6, 0, 0), B:B &lt;= TIME(18, 0, 0)), "Day", "Night")</f>
        <v>Night</v>
      </c>
      <c r="Z1119">
        <f>COUNTIFS(D:D, "Military - U.S. Army", C:C, "Fort Myer, Virginia")</f>
        <v>1</v>
      </c>
    </row>
    <row r="1120" spans="1:26" x14ac:dyDescent="0.2">
      <c r="A1120">
        <v>18709</v>
      </c>
      <c r="C1120" t="s">
        <v>5126</v>
      </c>
      <c r="D1120" t="s">
        <v>4134</v>
      </c>
      <c r="F1120" t="s">
        <v>1809</v>
      </c>
      <c r="G1120" t="s">
        <v>5127</v>
      </c>
      <c r="H1120" t="s">
        <v>5128</v>
      </c>
      <c r="I1120">
        <v>14</v>
      </c>
      <c r="J1120">
        <v>3</v>
      </c>
      <c r="K1120">
        <v>0</v>
      </c>
      <c r="L1120" t="s">
        <v>5129</v>
      </c>
      <c r="M1120">
        <f>SUM(B1120,C1120)</f>
        <v>0</v>
      </c>
      <c r="N1120" t="str">
        <f t="shared" si="34"/>
        <v>No</v>
      </c>
      <c r="O1120">
        <f>COUNTIF(C:C,"&lt;0")</f>
        <v>0</v>
      </c>
      <c r="P1120" t="e">
        <f>SUMIF(#REF!,"&gt;"&amp;AVERAGE(#REF!))</f>
        <v>#REF!</v>
      </c>
      <c r="Q1120">
        <f t="shared" si="35"/>
        <v>27.565026697177728</v>
      </c>
      <c r="R1120" t="str">
        <f>CONCATENATE("ID-",A1120,"-",E1120)</f>
        <v>ID-18709-</v>
      </c>
      <c r="S1120" t="str">
        <f>INDEX(B:B,MATCH(A1120,A:A,0))</f>
        <v>23:50</v>
      </c>
      <c r="T1120" t="str">
        <f>IF(OR(B1120&gt;0,C1120&gt;0),"Acceptable","Check")</f>
        <v>Acceptable</v>
      </c>
      <c r="U1120">
        <f>COUNTIF(D:D, "Military - U.S. Army")</f>
        <v>23</v>
      </c>
      <c r="V1120">
        <f>AVERAGEIF(C:C,"Fort Myer, Virginia", I:I)</f>
        <v>2</v>
      </c>
      <c r="W1120">
        <v>1</v>
      </c>
      <c r="X1120" t="str">
        <f>IFERROR(VLOOKUP("FlightNumber", A:D, 4, FALSE), "Flight Not Found")</f>
        <v>Flight Not Found</v>
      </c>
      <c r="Y1120" t="str" cm="1">
        <f t="array" ref="Y1120">IF(AND(B:B &gt; TIME(6, 0, 0), B:B &lt;= TIME(18, 0, 0)), "Day", "Night")</f>
        <v>Night</v>
      </c>
      <c r="Z1120">
        <f>COUNTIFS(D:D, "Military - U.S. Army", C:C, "Fort Myer, Virginia")</f>
        <v>1</v>
      </c>
    </row>
    <row r="1121" spans="1:26" x14ac:dyDescent="0.2">
      <c r="A1121">
        <v>18713</v>
      </c>
      <c r="C1121" t="s">
        <v>5130</v>
      </c>
      <c r="D1121" t="s">
        <v>5042</v>
      </c>
      <c r="E1121" t="s">
        <v>5131</v>
      </c>
      <c r="F1121" t="s">
        <v>1809</v>
      </c>
      <c r="G1121" t="s">
        <v>5132</v>
      </c>
      <c r="H1121" t="s">
        <v>5133</v>
      </c>
      <c r="I1121">
        <v>20</v>
      </c>
      <c r="J1121">
        <v>11</v>
      </c>
      <c r="K1121">
        <v>2</v>
      </c>
      <c r="L1121" t="s">
        <v>5134</v>
      </c>
      <c r="M1121">
        <f>SUM(B1121,C1121)</f>
        <v>0</v>
      </c>
      <c r="N1121" t="str">
        <f t="shared" si="34"/>
        <v>No</v>
      </c>
      <c r="O1121">
        <f>COUNTIF(C:C,"&lt;0")</f>
        <v>0</v>
      </c>
      <c r="P1121" t="e">
        <f>SUMIF(#REF!,"&gt;"&amp;AVERAGE(#REF!))</f>
        <v>#REF!</v>
      </c>
      <c r="Q1121">
        <f t="shared" si="35"/>
        <v>27.565026697177728</v>
      </c>
      <c r="R1121" t="str">
        <f>CONCATENATE("ID-",A1121,"-",E1121)</f>
        <v>ID-18713-Ushuaia - Buenos Aires</v>
      </c>
      <c r="S1121">
        <f>INDEX(B:B,MATCH(A1121,A:A,0))</f>
        <v>0</v>
      </c>
      <c r="T1121" t="str">
        <f>IF(OR(B1121&gt;0,C1121&gt;0),"Acceptable","Check")</f>
        <v>Acceptable</v>
      </c>
      <c r="U1121">
        <f>COUNTIF(D:D, "Military - U.S. Army")</f>
        <v>23</v>
      </c>
      <c r="V1121">
        <f>AVERAGEIF(C:C,"Fort Myer, Virginia", I:I)</f>
        <v>2</v>
      </c>
      <c r="W1121">
        <v>2</v>
      </c>
      <c r="X1121" t="str">
        <f>IFERROR(VLOOKUP("FlightNumber", A:D, 4, FALSE), "Flight Not Found")</f>
        <v>Flight Not Found</v>
      </c>
      <c r="Y1121" t="str" cm="1">
        <f t="array" ref="Y1121">IF(AND(B:B &gt; TIME(6, 0, 0), B:B &lt;= TIME(18, 0, 0)), "Day", "Night")</f>
        <v>Night</v>
      </c>
      <c r="Z1121">
        <f>COUNTIFS(D:D, "Military - U.S. Army", C:C, "Fort Myer, Virginia")</f>
        <v>1</v>
      </c>
    </row>
    <row r="1122" spans="1:26" x14ac:dyDescent="0.2">
      <c r="A1122">
        <v>18720</v>
      </c>
      <c r="C1122" t="s">
        <v>5135</v>
      </c>
      <c r="D1122" t="s">
        <v>3427</v>
      </c>
      <c r="F1122" t="s">
        <v>1809</v>
      </c>
      <c r="G1122" t="s">
        <v>5136</v>
      </c>
      <c r="H1122" t="s">
        <v>1672</v>
      </c>
      <c r="I1122">
        <v>26</v>
      </c>
      <c r="J1122">
        <v>26</v>
      </c>
      <c r="K1122">
        <v>0</v>
      </c>
      <c r="M1122">
        <f>SUM(B1122,C1122)</f>
        <v>0</v>
      </c>
      <c r="N1122" t="str">
        <f t="shared" si="34"/>
        <v>No</v>
      </c>
      <c r="O1122">
        <f>COUNTIF(C:C,"&lt;0")</f>
        <v>0</v>
      </c>
      <c r="P1122" t="e">
        <f>SUMIF(#REF!,"&gt;"&amp;AVERAGE(#REF!))</f>
        <v>#REF!</v>
      </c>
      <c r="Q1122">
        <f t="shared" si="35"/>
        <v>27.565026697177728</v>
      </c>
      <c r="R1122" t="str">
        <f>CONCATENATE("ID-",A1122,"-",E1122)</f>
        <v>ID-18720-</v>
      </c>
      <c r="S1122">
        <f>INDEX(B:B,MATCH(A1122,A:A,0))</f>
        <v>0</v>
      </c>
      <c r="T1122" t="str">
        <f>IF(OR(B1122&gt;0,C1122&gt;0),"Acceptable","Check")</f>
        <v>Acceptable</v>
      </c>
      <c r="U1122">
        <f>COUNTIF(D:D, "Military - U.S. Army")</f>
        <v>23</v>
      </c>
      <c r="V1122">
        <f>AVERAGEIF(C:C,"Fort Myer, Virginia", I:I)</f>
        <v>2</v>
      </c>
      <c r="W1122">
        <v>1</v>
      </c>
      <c r="X1122" t="str">
        <f>IFERROR(VLOOKUP("FlightNumber", A:D, 4, FALSE), "Flight Not Found")</f>
        <v>Flight Not Found</v>
      </c>
      <c r="Y1122" t="str" cm="1">
        <f t="array" ref="Y1122">IF(AND(B:B &gt; TIME(6, 0, 0), B:B &lt;= TIME(18, 0, 0)), "Day", "Night")</f>
        <v>Night</v>
      </c>
      <c r="Z1122">
        <f>COUNTIFS(D:D, "Military - U.S. Army", C:C, "Fort Myer, Virginia")</f>
        <v>1</v>
      </c>
    </row>
    <row r="1123" spans="1:26" x14ac:dyDescent="0.2">
      <c r="A1123">
        <v>18724</v>
      </c>
      <c r="B1123" t="s">
        <v>2758</v>
      </c>
      <c r="C1123" t="s">
        <v>5137</v>
      </c>
      <c r="D1123" t="s">
        <v>5138</v>
      </c>
      <c r="E1123" t="s">
        <v>5139</v>
      </c>
      <c r="F1123" t="s">
        <v>1809</v>
      </c>
      <c r="G1123" t="s">
        <v>5140</v>
      </c>
      <c r="H1123" t="s">
        <v>5141</v>
      </c>
      <c r="I1123">
        <v>22</v>
      </c>
      <c r="J1123">
        <v>22</v>
      </c>
      <c r="K1123">
        <v>0</v>
      </c>
      <c r="L1123" t="s">
        <v>5142</v>
      </c>
      <c r="M1123">
        <f>SUM(B1123,C1123)</f>
        <v>0</v>
      </c>
      <c r="N1123" t="str">
        <f t="shared" si="34"/>
        <v>No</v>
      </c>
      <c r="O1123">
        <f>COUNTIF(C:C,"&lt;0")</f>
        <v>0</v>
      </c>
      <c r="P1123" t="e">
        <f>SUMIF(#REF!,"&gt;"&amp;AVERAGE(#REF!))</f>
        <v>#REF!</v>
      </c>
      <c r="Q1123">
        <f t="shared" si="35"/>
        <v>27.565026697177728</v>
      </c>
      <c r="R1123" t="str">
        <f>CONCATENATE("ID-",A1123,"-",E1123)</f>
        <v>ID-18724-Santa Maria - Santa Barbara - Oxnard - Los Angeles</v>
      </c>
      <c r="S1123" t="str">
        <f>INDEX(B:B,MATCH(A1123,A:A,0))</f>
        <v>20:30</v>
      </c>
      <c r="T1123" t="str">
        <f>IF(OR(B1123&gt;0,C1123&gt;0),"Acceptable","Check")</f>
        <v>Acceptable</v>
      </c>
      <c r="U1123">
        <f>COUNTIF(D:D, "Military - U.S. Army")</f>
        <v>23</v>
      </c>
      <c r="V1123">
        <f>AVERAGEIF(C:C,"Fort Myer, Virginia", I:I)</f>
        <v>2</v>
      </c>
      <c r="W1123">
        <v>1</v>
      </c>
      <c r="X1123" t="str">
        <f>IFERROR(VLOOKUP("FlightNumber", A:D, 4, FALSE), "Flight Not Found")</f>
        <v>Flight Not Found</v>
      </c>
      <c r="Y1123" t="str" cm="1">
        <f t="array" ref="Y1123">IF(AND(B:B &gt; TIME(6, 0, 0), B:B &lt;= TIME(18, 0, 0)), "Day", "Night")</f>
        <v>Night</v>
      </c>
      <c r="Z1123">
        <f>COUNTIFS(D:D, "Military - U.S. Army", C:C, "Fort Myer, Virginia")</f>
        <v>1</v>
      </c>
    </row>
    <row r="1124" spans="1:26" x14ac:dyDescent="0.2">
      <c r="A1124">
        <v>18726</v>
      </c>
      <c r="B1124" t="s">
        <v>5143</v>
      </c>
      <c r="C1124" t="s">
        <v>5144</v>
      </c>
      <c r="D1124" t="s">
        <v>2606</v>
      </c>
      <c r="E1124" t="s">
        <v>5145</v>
      </c>
      <c r="F1124" t="s">
        <v>2983</v>
      </c>
      <c r="G1124" t="s">
        <v>5146</v>
      </c>
      <c r="H1124" t="s">
        <v>5147</v>
      </c>
      <c r="I1124">
        <v>21</v>
      </c>
      <c r="J1124">
        <v>21</v>
      </c>
      <c r="K1124">
        <v>0</v>
      </c>
      <c r="L1124" t="s">
        <v>5148</v>
      </c>
      <c r="M1124">
        <f>SUM(B1124,C1124)</f>
        <v>0</v>
      </c>
      <c r="N1124" t="str">
        <f t="shared" si="34"/>
        <v>No</v>
      </c>
      <c r="O1124">
        <f>COUNTIF(C:C,"&lt;0")</f>
        <v>0</v>
      </c>
      <c r="P1124" t="e">
        <f>SUMIF(#REF!,"&gt;"&amp;AVERAGE(#REF!))</f>
        <v>#REF!</v>
      </c>
      <c r="Q1124">
        <f t="shared" si="35"/>
        <v>27.565026697177728</v>
      </c>
      <c r="R1124" t="str">
        <f>CONCATENATE("ID-",A1124,"-",E1124)</f>
        <v>ID-18726-Godman AFB - Charleston, WV</v>
      </c>
      <c r="S1124" t="str">
        <f>INDEX(B:B,MATCH(A1124,A:A,0))</f>
        <v>11:35</v>
      </c>
      <c r="T1124" t="str">
        <f>IF(OR(B1124&gt;0,C1124&gt;0),"Acceptable","Check")</f>
        <v>Acceptable</v>
      </c>
      <c r="U1124">
        <f>COUNTIF(D:D, "Military - U.S. Army")</f>
        <v>23</v>
      </c>
      <c r="V1124">
        <f>AVERAGEIF(C:C,"Fort Myer, Virginia", I:I)</f>
        <v>2</v>
      </c>
      <c r="W1124">
        <v>1</v>
      </c>
      <c r="X1124" t="str">
        <f>IFERROR(VLOOKUP("FlightNumber", A:D, 4, FALSE), "Flight Not Found")</f>
        <v>Flight Not Found</v>
      </c>
      <c r="Y1124" t="str" cm="1">
        <f t="array" ref="Y1124">IF(AND(B:B &gt; TIME(6, 0, 0), B:B &lt;= TIME(18, 0, 0)), "Day", "Night")</f>
        <v>Night</v>
      </c>
      <c r="Z1124">
        <f>COUNTIFS(D:D, "Military - U.S. Army", C:C, "Fort Myer, Virginia")</f>
        <v>1</v>
      </c>
    </row>
    <row r="1125" spans="1:26" x14ac:dyDescent="0.2">
      <c r="A1125">
        <v>18727</v>
      </c>
      <c r="C1125" t="s">
        <v>5149</v>
      </c>
      <c r="D1125" t="s">
        <v>5150</v>
      </c>
      <c r="E1125" t="s">
        <v>5151</v>
      </c>
      <c r="F1125" t="s">
        <v>1809</v>
      </c>
      <c r="G1125" t="s">
        <v>5152</v>
      </c>
      <c r="I1125">
        <v>16</v>
      </c>
      <c r="J1125">
        <v>16</v>
      </c>
      <c r="K1125">
        <v>0</v>
      </c>
      <c r="L1125" t="s">
        <v>5153</v>
      </c>
      <c r="M1125">
        <f>SUM(B1125,C1125)</f>
        <v>0</v>
      </c>
      <c r="N1125" t="str">
        <f t="shared" si="34"/>
        <v>No</v>
      </c>
      <c r="O1125">
        <f>COUNTIF(C:C,"&lt;0")</f>
        <v>0</v>
      </c>
      <c r="P1125" t="e">
        <f>SUMIF(#REF!,"&gt;"&amp;AVERAGE(#REF!))</f>
        <v>#REF!</v>
      </c>
      <c r="Q1125">
        <f t="shared" si="35"/>
        <v>27.565026697177728</v>
      </c>
      <c r="R1125" t="str">
        <f>CONCATENATE("ID-",A1125,"-",E1125)</f>
        <v>ID-18727-Bangkok - Hong Kong</v>
      </c>
      <c r="S1125">
        <f>INDEX(B:B,MATCH(A1125,A:A,0))</f>
        <v>0</v>
      </c>
      <c r="T1125" t="str">
        <f>IF(OR(B1125&gt;0,C1125&gt;0),"Acceptable","Check")</f>
        <v>Acceptable</v>
      </c>
      <c r="U1125">
        <f>COUNTIF(D:D, "Military - U.S. Army")</f>
        <v>23</v>
      </c>
      <c r="V1125">
        <f>AVERAGEIF(C:C,"Fort Myer, Virginia", I:I)</f>
        <v>2</v>
      </c>
      <c r="W1125">
        <v>1</v>
      </c>
      <c r="X1125" t="str">
        <f>IFERROR(VLOOKUP("FlightNumber", A:D, 4, FALSE), "Flight Not Found")</f>
        <v>Flight Not Found</v>
      </c>
      <c r="Y1125" t="str" cm="1">
        <f t="array" ref="Y1125">IF(AND(B:B &gt; TIME(6, 0, 0), B:B &lt;= TIME(18, 0, 0)), "Day", "Night")</f>
        <v>Night</v>
      </c>
      <c r="Z1125">
        <f>COUNTIFS(D:D, "Military - U.S. Army", C:C, "Fort Myer, Virginia")</f>
        <v>1</v>
      </c>
    </row>
    <row r="1126" spans="1:26" x14ac:dyDescent="0.2">
      <c r="A1126">
        <v>18743</v>
      </c>
      <c r="B1126" t="s">
        <v>5154</v>
      </c>
      <c r="C1126" t="s">
        <v>5155</v>
      </c>
      <c r="D1126" t="s">
        <v>5156</v>
      </c>
      <c r="E1126" t="s">
        <v>5158</v>
      </c>
      <c r="F1126" t="s">
        <v>5159</v>
      </c>
      <c r="G1126" t="s">
        <v>5160</v>
      </c>
      <c r="H1126" t="s">
        <v>5161</v>
      </c>
      <c r="I1126">
        <v>43</v>
      </c>
      <c r="J1126">
        <v>43</v>
      </c>
      <c r="K1126">
        <v>0</v>
      </c>
      <c r="L1126" t="s">
        <v>5162</v>
      </c>
      <c r="M1126">
        <f>SUM(B1126,C1126)</f>
        <v>0</v>
      </c>
      <c r="N1126" t="str">
        <f t="shared" si="34"/>
        <v>No</v>
      </c>
      <c r="O1126">
        <f>COUNTIF(C:C,"&lt;0")</f>
        <v>0</v>
      </c>
      <c r="P1126" t="e">
        <f>SUMIF(#REF!,"&gt;"&amp;AVERAGE(#REF!))</f>
        <v>#REF!</v>
      </c>
      <c r="Q1126">
        <f t="shared" si="35"/>
        <v>27.565026697177728</v>
      </c>
      <c r="R1126" t="str">
        <f>CONCATENATE("ID-",A1126,"-",E1126)</f>
        <v>ID-18743-Miami - Havana</v>
      </c>
      <c r="S1126" t="str">
        <f>INDEX(B:B,MATCH(A1126,A:A,0))</f>
        <v>11:49</v>
      </c>
      <c r="T1126" t="str">
        <f>IF(OR(B1126&gt;0,C1126&gt;0),"Acceptable","Check")</f>
        <v>Acceptable</v>
      </c>
      <c r="U1126">
        <f>COUNTIF(D:D, "Military - U.S. Army")</f>
        <v>23</v>
      </c>
      <c r="V1126">
        <f>AVERAGEIF(C:C,"Fort Myer, Virginia", I:I)</f>
        <v>2</v>
      </c>
      <c r="W1126">
        <v>1</v>
      </c>
      <c r="X1126" t="str">
        <f>IFERROR(VLOOKUP("FlightNumber", A:D, 4, FALSE), "Flight Not Found")</f>
        <v>Flight Not Found</v>
      </c>
      <c r="Y1126" t="str" cm="1">
        <f t="array" ref="Y1126">IF(AND(B:B &gt; TIME(6, 0, 0), B:B &lt;= TIME(18, 0, 0)), "Day", "Night")</f>
        <v>Night</v>
      </c>
      <c r="Z1126">
        <f>COUNTIFS(D:D, "Military - U.S. Army", C:C, "Fort Myer, Virginia")</f>
        <v>1</v>
      </c>
    </row>
    <row r="1127" spans="1:26" x14ac:dyDescent="0.2">
      <c r="A1127">
        <v>18746</v>
      </c>
      <c r="B1127" t="s">
        <v>1512</v>
      </c>
      <c r="C1127" t="s">
        <v>1009</v>
      </c>
      <c r="D1127" t="s">
        <v>1144</v>
      </c>
      <c r="E1127" t="s">
        <v>5163</v>
      </c>
      <c r="F1127" t="s">
        <v>1809</v>
      </c>
      <c r="G1127" t="s">
        <v>5164</v>
      </c>
      <c r="H1127" t="s">
        <v>5165</v>
      </c>
      <c r="I1127">
        <v>11</v>
      </c>
      <c r="J1127">
        <v>11</v>
      </c>
      <c r="K1127">
        <v>0</v>
      </c>
      <c r="L1127" t="s">
        <v>5166</v>
      </c>
      <c r="M1127">
        <f>SUM(B1127,C1127)</f>
        <v>0</v>
      </c>
      <c r="N1127" t="str">
        <f t="shared" si="34"/>
        <v>No</v>
      </c>
      <c r="O1127">
        <f>COUNTIF(C:C,"&lt;0")</f>
        <v>0</v>
      </c>
      <c r="P1127" t="e">
        <f>SUMIF(#REF!,"&gt;"&amp;AVERAGE(#REF!))</f>
        <v>#REF!</v>
      </c>
      <c r="Q1127">
        <f t="shared" si="35"/>
        <v>27.565026697177728</v>
      </c>
      <c r="R1127" t="str">
        <f>CONCATENATE("ID-",A1127,"-",E1127)</f>
        <v>ID-18746-Cleveland - Fort Wayne - South Bend - Chicago</v>
      </c>
      <c r="S1127" t="str">
        <f>INDEX(B:B,MATCH(A1127,A:A,0))</f>
        <v>19:32</v>
      </c>
      <c r="T1127" t="str">
        <f>IF(OR(B1127&gt;0,C1127&gt;0),"Acceptable","Check")</f>
        <v>Acceptable</v>
      </c>
      <c r="U1127">
        <f>COUNTIF(D:D, "Military - U.S. Army")</f>
        <v>23</v>
      </c>
      <c r="V1127">
        <f>AVERAGEIF(C:C,"Fort Myer, Virginia", I:I)</f>
        <v>2</v>
      </c>
      <c r="W1127">
        <v>2</v>
      </c>
      <c r="X1127" t="str">
        <f>IFERROR(VLOOKUP("FlightNumber", A:D, 4, FALSE), "Flight Not Found")</f>
        <v>Flight Not Found</v>
      </c>
      <c r="Y1127" t="str" cm="1">
        <f t="array" ref="Y1127">IF(AND(B:B &gt; TIME(6, 0, 0), B:B &lt;= TIME(18, 0, 0)), "Day", "Night")</f>
        <v>Night</v>
      </c>
      <c r="Z1127">
        <f>COUNTIFS(D:D, "Military - U.S. Army", C:C, "Fort Myer, Virginia")</f>
        <v>1</v>
      </c>
    </row>
    <row r="1128" spans="1:26" x14ac:dyDescent="0.2">
      <c r="A1128">
        <v>18754</v>
      </c>
      <c r="B1128" t="s">
        <v>1109</v>
      </c>
      <c r="C1128" t="s">
        <v>5167</v>
      </c>
      <c r="D1128" t="s">
        <v>2606</v>
      </c>
      <c r="F1128" t="s">
        <v>5168</v>
      </c>
      <c r="G1128" t="s">
        <v>5169</v>
      </c>
      <c r="I1128">
        <v>25</v>
      </c>
      <c r="J1128">
        <v>23</v>
      </c>
      <c r="K1128">
        <v>0</v>
      </c>
      <c r="L1128" t="s">
        <v>5170</v>
      </c>
      <c r="M1128">
        <f>SUM(B1128,C1128)</f>
        <v>0</v>
      </c>
      <c r="N1128" t="str">
        <f t="shared" si="34"/>
        <v>No</v>
      </c>
      <c r="O1128">
        <f>COUNTIF(C:C,"&lt;0")</f>
        <v>0</v>
      </c>
      <c r="P1128" t="e">
        <f>SUMIF(#REF!,"&gt;"&amp;AVERAGE(#REF!))</f>
        <v>#REF!</v>
      </c>
      <c r="Q1128">
        <f t="shared" si="35"/>
        <v>27.565026697177728</v>
      </c>
      <c r="R1128" t="str">
        <f>CONCATENATE("ID-",A1128,"-",E1128)</f>
        <v>ID-18754-</v>
      </c>
      <c r="S1128" t="str">
        <f>INDEX(B:B,MATCH(A1128,A:A,0))</f>
        <v>12:30</v>
      </c>
      <c r="T1128" t="str">
        <f>IF(OR(B1128&gt;0,C1128&gt;0),"Acceptable","Check")</f>
        <v>Acceptable</v>
      </c>
      <c r="U1128">
        <f>COUNTIF(D:D, "Military - U.S. Army")</f>
        <v>23</v>
      </c>
      <c r="V1128">
        <f>AVERAGEIF(C:C,"Fort Myer, Virginia", I:I)</f>
        <v>2</v>
      </c>
      <c r="W1128">
        <v>1</v>
      </c>
      <c r="X1128" t="str">
        <f>IFERROR(VLOOKUP("FlightNumber", A:D, 4, FALSE), "Flight Not Found")</f>
        <v>Flight Not Found</v>
      </c>
      <c r="Y1128" t="str" cm="1">
        <f t="array" ref="Y1128">IF(AND(B:B &gt; TIME(6, 0, 0), B:B &lt;= TIME(18, 0, 0)), "Day", "Night")</f>
        <v>Night</v>
      </c>
      <c r="Z1128">
        <f>COUNTIFS(D:D, "Military - U.S. Army", C:C, "Fort Myer, Virginia")</f>
        <v>1</v>
      </c>
    </row>
    <row r="1129" spans="1:26" x14ac:dyDescent="0.2">
      <c r="A1129">
        <v>18756</v>
      </c>
      <c r="C1129" t="s">
        <v>5171</v>
      </c>
      <c r="D1129" t="s">
        <v>5172</v>
      </c>
      <c r="E1129" t="s">
        <v>5173</v>
      </c>
      <c r="F1129" t="s">
        <v>5174</v>
      </c>
      <c r="G1129" t="s">
        <v>5175</v>
      </c>
      <c r="H1129" t="s">
        <v>5176</v>
      </c>
      <c r="I1129">
        <v>32</v>
      </c>
      <c r="J1129">
        <v>2</v>
      </c>
      <c r="K1129">
        <v>0</v>
      </c>
      <c r="L1129" t="s">
        <v>5177</v>
      </c>
      <c r="M1129">
        <f>SUM(B1129,C1129)</f>
        <v>0</v>
      </c>
      <c r="N1129" t="str">
        <f t="shared" si="34"/>
        <v>No</v>
      </c>
      <c r="O1129">
        <f>COUNTIF(C:C,"&lt;0")</f>
        <v>0</v>
      </c>
      <c r="P1129" t="e">
        <f>SUMIF(#REF!,"&gt;"&amp;AVERAGE(#REF!))</f>
        <v>#REF!</v>
      </c>
      <c r="Q1129">
        <f t="shared" si="35"/>
        <v>27.565026697177728</v>
      </c>
      <c r="R1129" t="str">
        <f>CONCATENATE("ID-",A1129,"-",E1129)</f>
        <v>ID-18756-Bordeaux - Bovingdon</v>
      </c>
      <c r="S1129">
        <f>INDEX(B:B,MATCH(A1129,A:A,0))</f>
        <v>0</v>
      </c>
      <c r="T1129" t="str">
        <f>IF(OR(B1129&gt;0,C1129&gt;0),"Acceptable","Check")</f>
        <v>Acceptable</v>
      </c>
      <c r="U1129">
        <f>COUNTIF(D:D, "Military - U.S. Army")</f>
        <v>23</v>
      </c>
      <c r="V1129">
        <f>AVERAGEIF(C:C,"Fort Myer, Virginia", I:I)</f>
        <v>2</v>
      </c>
      <c r="W1129">
        <v>1</v>
      </c>
      <c r="X1129" t="str">
        <f>IFERROR(VLOOKUP("FlightNumber", A:D, 4, FALSE), "Flight Not Found")</f>
        <v>Flight Not Found</v>
      </c>
      <c r="Y1129" t="str" cm="1">
        <f t="array" ref="Y1129">IF(AND(B:B &gt; TIME(6, 0, 0), B:B &lt;= TIME(18, 0, 0)), "Day", "Night")</f>
        <v>Night</v>
      </c>
      <c r="Z1129">
        <f>COUNTIFS(D:D, "Military - U.S. Army", C:C, "Fort Myer, Virginia")</f>
        <v>1</v>
      </c>
    </row>
    <row r="1130" spans="1:26" x14ac:dyDescent="0.2">
      <c r="A1130">
        <v>18766</v>
      </c>
      <c r="C1130" t="s">
        <v>5178</v>
      </c>
      <c r="D1130" t="s">
        <v>2614</v>
      </c>
      <c r="E1130" t="s">
        <v>5179</v>
      </c>
      <c r="F1130" t="s">
        <v>1809</v>
      </c>
      <c r="G1130" t="s">
        <v>5180</v>
      </c>
      <c r="H1130" t="s">
        <v>5181</v>
      </c>
      <c r="I1130">
        <v>6</v>
      </c>
      <c r="J1130">
        <v>6</v>
      </c>
      <c r="K1130">
        <v>0</v>
      </c>
      <c r="L1130" t="s">
        <v>5182</v>
      </c>
      <c r="M1130">
        <f>SUM(B1130,C1130)</f>
        <v>0</v>
      </c>
      <c r="N1130" t="str">
        <f t="shared" si="34"/>
        <v>No</v>
      </c>
      <c r="O1130">
        <f>COUNTIF(C:C,"&lt;0")</f>
        <v>0</v>
      </c>
      <c r="P1130" t="e">
        <f>SUMIF(#REF!,"&gt;"&amp;AVERAGE(#REF!))</f>
        <v>#REF!</v>
      </c>
      <c r="Q1130">
        <f t="shared" si="35"/>
        <v>27.565026697177728</v>
      </c>
      <c r="R1130" t="str">
        <f>CONCATENATE("ID-",A1130,"-",E1130)</f>
        <v>ID-18766-Santa Cruz de Rio Prado - Presidente Prudent</v>
      </c>
      <c r="S1130">
        <f>INDEX(B:B,MATCH(A1130,A:A,0))</f>
        <v>0</v>
      </c>
      <c r="T1130" t="str">
        <f>IF(OR(B1130&gt;0,C1130&gt;0),"Acceptable","Check")</f>
        <v>Acceptable</v>
      </c>
      <c r="U1130">
        <f>COUNTIF(D:D, "Military - U.S. Army")</f>
        <v>23</v>
      </c>
      <c r="V1130">
        <f>AVERAGEIF(C:C,"Fort Myer, Virginia", I:I)</f>
        <v>2</v>
      </c>
      <c r="W1130">
        <v>1</v>
      </c>
      <c r="X1130" t="str">
        <f>IFERROR(VLOOKUP("FlightNumber", A:D, 4, FALSE), "Flight Not Found")</f>
        <v>Flight Not Found</v>
      </c>
      <c r="Y1130" t="str" cm="1">
        <f t="array" ref="Y1130">IF(AND(B:B &gt; TIME(6, 0, 0), B:B &lt;= TIME(18, 0, 0)), "Day", "Night")</f>
        <v>Night</v>
      </c>
      <c r="Z1130">
        <f>COUNTIFS(D:D, "Military - U.S. Army", C:C, "Fort Myer, Virginia")</f>
        <v>1</v>
      </c>
    </row>
    <row r="1131" spans="1:26" x14ac:dyDescent="0.2">
      <c r="A1131">
        <v>18782</v>
      </c>
      <c r="C1131" t="s">
        <v>5183</v>
      </c>
      <c r="D1131" t="s">
        <v>2606</v>
      </c>
      <c r="F1131" t="s">
        <v>5184</v>
      </c>
      <c r="I1131">
        <v>10</v>
      </c>
      <c r="J1131">
        <v>10</v>
      </c>
      <c r="K1131">
        <v>0</v>
      </c>
      <c r="L1131" t="s">
        <v>5185</v>
      </c>
      <c r="M1131">
        <f>SUM(B1131,C1131)</f>
        <v>0</v>
      </c>
      <c r="N1131" t="str">
        <f t="shared" si="34"/>
        <v>No</v>
      </c>
      <c r="O1131">
        <f>COUNTIF(C:C,"&lt;0")</f>
        <v>0</v>
      </c>
      <c r="P1131" t="e">
        <f>SUMIF(#REF!,"&gt;"&amp;AVERAGE(#REF!))</f>
        <v>#REF!</v>
      </c>
      <c r="Q1131">
        <f t="shared" si="35"/>
        <v>27.565026697177728</v>
      </c>
      <c r="R1131" t="str">
        <f>CONCATENATE("ID-",A1131,"-",E1131)</f>
        <v>ID-18782-</v>
      </c>
      <c r="S1131">
        <f>INDEX(B:B,MATCH(A1131,A:A,0))</f>
        <v>0</v>
      </c>
      <c r="T1131" t="str">
        <f>IF(OR(B1131&gt;0,C1131&gt;0),"Acceptable","Check")</f>
        <v>Acceptable</v>
      </c>
      <c r="U1131">
        <f>COUNTIF(D:D, "Military - U.S. Army")</f>
        <v>23</v>
      </c>
      <c r="V1131">
        <f>AVERAGEIF(C:C,"Fort Myer, Virginia", I:I)</f>
        <v>2</v>
      </c>
      <c r="W1131">
        <v>1</v>
      </c>
      <c r="X1131" t="str">
        <f>IFERROR(VLOOKUP("FlightNumber", A:D, 4, FALSE), "Flight Not Found")</f>
        <v>Flight Not Found</v>
      </c>
      <c r="Y1131" t="str" cm="1">
        <f t="array" ref="Y1131">IF(AND(B:B &gt; TIME(6, 0, 0), B:B &lt;= TIME(18, 0, 0)), "Day", "Night")</f>
        <v>Night</v>
      </c>
      <c r="Z1131">
        <f>COUNTIFS(D:D, "Military - U.S. Army", C:C, "Fort Myer, Virginia")</f>
        <v>1</v>
      </c>
    </row>
    <row r="1132" spans="1:26" x14ac:dyDescent="0.2">
      <c r="A1132">
        <v>18785</v>
      </c>
      <c r="C1132" t="s">
        <v>455</v>
      </c>
      <c r="D1132" t="s">
        <v>5186</v>
      </c>
      <c r="F1132" t="s">
        <v>4015</v>
      </c>
      <c r="G1132" t="s">
        <v>5187</v>
      </c>
      <c r="H1132" t="s">
        <v>5188</v>
      </c>
      <c r="I1132">
        <v>19</v>
      </c>
      <c r="J1132">
        <v>2</v>
      </c>
      <c r="K1132">
        <v>0</v>
      </c>
      <c r="L1132" t="s">
        <v>5189</v>
      </c>
      <c r="M1132">
        <f>SUM(B1132,C1132)</f>
        <v>0</v>
      </c>
      <c r="N1132" t="str">
        <f t="shared" si="34"/>
        <v>No</v>
      </c>
      <c r="O1132">
        <f>COUNTIF(C:C,"&lt;0")</f>
        <v>0</v>
      </c>
      <c r="P1132" t="e">
        <f>SUMIF(#REF!,"&gt;"&amp;AVERAGE(#REF!))</f>
        <v>#REF!</v>
      </c>
      <c r="Q1132">
        <f t="shared" si="35"/>
        <v>27.565026697177728</v>
      </c>
      <c r="R1132" t="str">
        <f>CONCATENATE("ID-",A1132,"-",E1132)</f>
        <v>ID-18785-</v>
      </c>
      <c r="S1132">
        <f>INDEX(B:B,MATCH(A1132,A:A,0))</f>
        <v>0</v>
      </c>
      <c r="T1132" t="str">
        <f>IF(OR(B1132&gt;0,C1132&gt;0),"Acceptable","Check")</f>
        <v>Acceptable</v>
      </c>
      <c r="U1132">
        <f>COUNTIF(D:D, "Military - U.S. Army")</f>
        <v>23</v>
      </c>
      <c r="V1132">
        <f>AVERAGEIF(C:C,"Fort Myer, Virginia", I:I)</f>
        <v>2</v>
      </c>
      <c r="W1132">
        <v>1</v>
      </c>
      <c r="X1132" t="str">
        <f>IFERROR(VLOOKUP("FlightNumber", A:D, 4, FALSE), "Flight Not Found")</f>
        <v>Flight Not Found</v>
      </c>
      <c r="Y1132" t="str" cm="1">
        <f t="array" ref="Y1132">IF(AND(B:B &gt; TIME(6, 0, 0), B:B &lt;= TIME(18, 0, 0)), "Day", "Night")</f>
        <v>Night</v>
      </c>
      <c r="Z1132">
        <f>COUNTIFS(D:D, "Military - U.S. Army", C:C, "Fort Myer, Virginia")</f>
        <v>1</v>
      </c>
    </row>
    <row r="1133" spans="1:26" x14ac:dyDescent="0.2">
      <c r="A1133">
        <v>18794</v>
      </c>
      <c r="C1133" t="s">
        <v>1403</v>
      </c>
      <c r="D1133" t="s">
        <v>5190</v>
      </c>
      <c r="F1133" t="s">
        <v>2722</v>
      </c>
      <c r="G1133" t="s">
        <v>5191</v>
      </c>
      <c r="H1133" t="s">
        <v>5192</v>
      </c>
      <c r="I1133">
        <v>3</v>
      </c>
      <c r="J1133">
        <v>3</v>
      </c>
      <c r="K1133">
        <v>0</v>
      </c>
      <c r="L1133" t="s">
        <v>4742</v>
      </c>
      <c r="M1133">
        <f>SUM(B1133,C1133)</f>
        <v>0</v>
      </c>
      <c r="N1133" t="str">
        <f t="shared" si="34"/>
        <v>No</v>
      </c>
      <c r="O1133">
        <f>COUNTIF(C:C,"&lt;0")</f>
        <v>0</v>
      </c>
      <c r="P1133" t="e">
        <f>SUMIF(#REF!,"&gt;"&amp;AVERAGE(#REF!))</f>
        <v>#REF!</v>
      </c>
      <c r="Q1133">
        <f t="shared" si="35"/>
        <v>27.565026697177728</v>
      </c>
      <c r="R1133" t="str">
        <f>CONCATENATE("ID-",A1133,"-",E1133)</f>
        <v>ID-18794-</v>
      </c>
      <c r="S1133">
        <f>INDEX(B:B,MATCH(A1133,A:A,0))</f>
        <v>0</v>
      </c>
      <c r="T1133" t="str">
        <f>IF(OR(B1133&gt;0,C1133&gt;0),"Acceptable","Check")</f>
        <v>Acceptable</v>
      </c>
      <c r="U1133">
        <f>COUNTIF(D:D, "Military - U.S. Army")</f>
        <v>23</v>
      </c>
      <c r="V1133">
        <f>AVERAGEIF(C:C,"Fort Myer, Virginia", I:I)</f>
        <v>2</v>
      </c>
      <c r="W1133">
        <v>1</v>
      </c>
      <c r="X1133" t="str">
        <f>IFERROR(VLOOKUP("FlightNumber", A:D, 4, FALSE), "Flight Not Found")</f>
        <v>Flight Not Found</v>
      </c>
      <c r="Y1133" t="str" cm="1">
        <f t="array" ref="Y1133">IF(AND(B:B &gt; TIME(6, 0, 0), B:B &lt;= TIME(18, 0, 0)), "Day", "Night")</f>
        <v>Night</v>
      </c>
      <c r="Z1133">
        <f>COUNTIFS(D:D, "Military - U.S. Army", C:C, "Fort Myer, Virginia")</f>
        <v>1</v>
      </c>
    </row>
    <row r="1134" spans="1:26" x14ac:dyDescent="0.2">
      <c r="A1134">
        <v>18801</v>
      </c>
      <c r="B1134" t="s">
        <v>5193</v>
      </c>
      <c r="C1134" t="s">
        <v>5194</v>
      </c>
      <c r="D1134" t="s">
        <v>1856</v>
      </c>
      <c r="E1134" t="s">
        <v>5195</v>
      </c>
      <c r="F1134" t="s">
        <v>4885</v>
      </c>
      <c r="G1134" t="s">
        <v>5196</v>
      </c>
      <c r="H1134" t="s">
        <v>5197</v>
      </c>
      <c r="I1134">
        <v>40</v>
      </c>
      <c r="J1134">
        <v>40</v>
      </c>
      <c r="K1134">
        <v>0</v>
      </c>
      <c r="L1134" t="s">
        <v>5198</v>
      </c>
      <c r="M1134">
        <f>SUM(B1134,C1134)</f>
        <v>0</v>
      </c>
      <c r="N1134" t="str">
        <f t="shared" si="34"/>
        <v>No</v>
      </c>
      <c r="O1134">
        <f>COUNTIF(C:C,"&lt;0")</f>
        <v>0</v>
      </c>
      <c r="P1134" t="e">
        <f>SUMIF(#REF!,"&gt;"&amp;AVERAGE(#REF!))</f>
        <v>#REF!</v>
      </c>
      <c r="Q1134">
        <f t="shared" si="35"/>
        <v>27.565026697177728</v>
      </c>
      <c r="R1134" t="str">
        <f>CONCATENATE("ID-",A1134,"-",E1134)</f>
        <v>ID-18801-Johannesburg - Accra - Monrovia - New York</v>
      </c>
      <c r="S1134" t="str">
        <f>INDEX(B:B,MATCH(A1134,A:A,0))</f>
        <v>03:25</v>
      </c>
      <c r="T1134" t="str">
        <f>IF(OR(B1134&gt;0,C1134&gt;0),"Acceptable","Check")</f>
        <v>Acceptable</v>
      </c>
      <c r="U1134">
        <f>COUNTIF(D:D, "Military - U.S. Army")</f>
        <v>23</v>
      </c>
      <c r="V1134">
        <f>AVERAGEIF(C:C,"Fort Myer, Virginia", I:I)</f>
        <v>2</v>
      </c>
      <c r="W1134">
        <v>1</v>
      </c>
      <c r="X1134" t="str">
        <f>IFERROR(VLOOKUP("FlightNumber", A:D, 4, FALSE), "Flight Not Found")</f>
        <v>Flight Not Found</v>
      </c>
      <c r="Y1134" t="str" cm="1">
        <f t="array" ref="Y1134">IF(AND(B:B &gt; TIME(6, 0, 0), B:B &lt;= TIME(18, 0, 0)), "Day", "Night")</f>
        <v>Night</v>
      </c>
      <c r="Z1134">
        <f>COUNTIFS(D:D, "Military - U.S. Army", C:C, "Fort Myer, Virginia")</f>
        <v>1</v>
      </c>
    </row>
    <row r="1135" spans="1:26" x14ac:dyDescent="0.2">
      <c r="A1135">
        <v>18808</v>
      </c>
      <c r="C1135" t="s">
        <v>5199</v>
      </c>
      <c r="D1135" t="s">
        <v>3971</v>
      </c>
      <c r="E1135" t="s">
        <v>5200</v>
      </c>
      <c r="F1135" t="s">
        <v>5201</v>
      </c>
      <c r="G1135" t="s">
        <v>5202</v>
      </c>
      <c r="H1135" t="s">
        <v>146</v>
      </c>
      <c r="I1135">
        <v>14</v>
      </c>
      <c r="J1135">
        <v>14</v>
      </c>
      <c r="K1135">
        <v>0</v>
      </c>
      <c r="L1135" t="s">
        <v>5203</v>
      </c>
      <c r="M1135">
        <f>SUM(B1135,C1135)</f>
        <v>0</v>
      </c>
      <c r="N1135" t="str">
        <f t="shared" si="34"/>
        <v>No</v>
      </c>
      <c r="O1135">
        <f>COUNTIF(C:C,"&lt;0")</f>
        <v>0</v>
      </c>
      <c r="P1135" t="e">
        <f>SUMIF(#REF!,"&gt;"&amp;AVERAGE(#REF!))</f>
        <v>#REF!</v>
      </c>
      <c r="Q1135">
        <f t="shared" si="35"/>
        <v>27.565026697177728</v>
      </c>
      <c r="R1135" t="str">
        <f>CONCATENATE("ID-",A1135,"-",E1135)</f>
        <v>ID-18808-Rejeka and Zagreb</v>
      </c>
      <c r="S1135">
        <f>INDEX(B:B,MATCH(A1135,A:A,0))</f>
        <v>0</v>
      </c>
      <c r="T1135" t="str">
        <f>IF(OR(B1135&gt;0,C1135&gt;0),"Acceptable","Check")</f>
        <v>Acceptable</v>
      </c>
      <c r="U1135">
        <f>COUNTIF(D:D, "Military - U.S. Army")</f>
        <v>23</v>
      </c>
      <c r="V1135">
        <f>AVERAGEIF(C:C,"Fort Myer, Virginia", I:I)</f>
        <v>2</v>
      </c>
      <c r="W1135">
        <v>3</v>
      </c>
      <c r="X1135" t="str">
        <f>IFERROR(VLOOKUP("FlightNumber", A:D, 4, FALSE), "Flight Not Found")</f>
        <v>Flight Not Found</v>
      </c>
      <c r="Y1135" t="str" cm="1">
        <f t="array" ref="Y1135">IF(AND(B:B &gt; TIME(6, 0, 0), B:B &lt;= TIME(18, 0, 0)), "Day", "Night")</f>
        <v>Night</v>
      </c>
      <c r="Z1135">
        <f>COUNTIFS(D:D, "Military - U.S. Army", C:C, "Fort Myer, Virginia")</f>
        <v>1</v>
      </c>
    </row>
    <row r="1136" spans="1:26" x14ac:dyDescent="0.2">
      <c r="A1136">
        <v>18809</v>
      </c>
      <c r="B1136" t="s">
        <v>991</v>
      </c>
      <c r="C1136" t="s">
        <v>5204</v>
      </c>
      <c r="D1136" t="s">
        <v>1144</v>
      </c>
      <c r="E1136" t="s">
        <v>5205</v>
      </c>
      <c r="F1136" t="s">
        <v>5206</v>
      </c>
      <c r="G1136" t="s">
        <v>5207</v>
      </c>
      <c r="H1136" t="s">
        <v>5208</v>
      </c>
      <c r="I1136">
        <v>50</v>
      </c>
      <c r="J1136">
        <v>50</v>
      </c>
      <c r="K1136">
        <v>0</v>
      </c>
      <c r="L1136" t="s">
        <v>5209</v>
      </c>
      <c r="M1136">
        <f>SUM(B1136,C1136)</f>
        <v>0</v>
      </c>
      <c r="N1136" t="str">
        <f t="shared" si="34"/>
        <v>No</v>
      </c>
      <c r="O1136">
        <f>COUNTIF(C:C,"&lt;0")</f>
        <v>0</v>
      </c>
      <c r="P1136" t="e">
        <f>SUMIF(#REF!,"&gt;"&amp;AVERAGE(#REF!))</f>
        <v>#REF!</v>
      </c>
      <c r="Q1136">
        <f t="shared" si="35"/>
        <v>27.565026697177728</v>
      </c>
      <c r="R1136" t="str">
        <f>CONCATENATE("ID-",A1136,"-",E1136)</f>
        <v>ID-18809-Salt Lake City - Denver</v>
      </c>
      <c r="S1136" t="str">
        <f>INDEX(B:B,MATCH(A1136,A:A,0))</f>
        <v>02:00</v>
      </c>
      <c r="T1136" t="str">
        <f>IF(OR(B1136&gt;0,C1136&gt;0),"Acceptable","Check")</f>
        <v>Acceptable</v>
      </c>
      <c r="U1136">
        <f>COUNTIF(D:D, "Military - U.S. Army")</f>
        <v>23</v>
      </c>
      <c r="V1136">
        <f>AVERAGEIF(C:C,"Fort Myer, Virginia", I:I)</f>
        <v>2</v>
      </c>
      <c r="W1136">
        <v>1</v>
      </c>
      <c r="X1136" t="str">
        <f>IFERROR(VLOOKUP("FlightNumber", A:D, 4, FALSE), "Flight Not Found")</f>
        <v>Flight Not Found</v>
      </c>
      <c r="Y1136" t="str" cm="1">
        <f t="array" ref="Y1136">IF(AND(B:B &gt; TIME(6, 0, 0), B:B &lt;= TIME(18, 0, 0)), "Day", "Night")</f>
        <v>Night</v>
      </c>
      <c r="Z1136">
        <f>COUNTIFS(D:D, "Military - U.S. Army", C:C, "Fort Myer, Virginia")</f>
        <v>1</v>
      </c>
    </row>
    <row r="1137" spans="1:26" x14ac:dyDescent="0.2">
      <c r="A1137">
        <v>18821</v>
      </c>
      <c r="C1137" t="s">
        <v>5210</v>
      </c>
      <c r="D1137" t="s">
        <v>5000</v>
      </c>
      <c r="F1137" t="s">
        <v>3099</v>
      </c>
      <c r="G1137" t="s">
        <v>5211</v>
      </c>
      <c r="H1137" t="s">
        <v>5212</v>
      </c>
      <c r="I1137">
        <v>3</v>
      </c>
      <c r="J1137">
        <v>3</v>
      </c>
      <c r="K1137">
        <v>0</v>
      </c>
      <c r="L1137" t="s">
        <v>4742</v>
      </c>
      <c r="M1137">
        <f>SUM(B1137,C1137)</f>
        <v>0</v>
      </c>
      <c r="N1137" t="str">
        <f t="shared" si="34"/>
        <v>No</v>
      </c>
      <c r="O1137">
        <f>COUNTIF(C:C,"&lt;0")</f>
        <v>0</v>
      </c>
      <c r="P1137" t="e">
        <f>SUMIF(#REF!,"&gt;"&amp;AVERAGE(#REF!))</f>
        <v>#REF!</v>
      </c>
      <c r="Q1137">
        <f t="shared" si="35"/>
        <v>27.565026697177728</v>
      </c>
      <c r="R1137" t="str">
        <f>CONCATENATE("ID-",A1137,"-",E1137)</f>
        <v>ID-18821-</v>
      </c>
      <c r="S1137">
        <f>INDEX(B:B,MATCH(A1137,A:A,0))</f>
        <v>0</v>
      </c>
      <c r="T1137" t="str">
        <f>IF(OR(B1137&gt;0,C1137&gt;0),"Acceptable","Check")</f>
        <v>Acceptable</v>
      </c>
      <c r="U1137">
        <f>COUNTIF(D:D, "Military - U.S. Army")</f>
        <v>23</v>
      </c>
      <c r="V1137">
        <f>AVERAGEIF(C:C,"Fort Myer, Virginia", I:I)</f>
        <v>2</v>
      </c>
      <c r="W1137">
        <v>1</v>
      </c>
      <c r="X1137" t="str">
        <f>IFERROR(VLOOKUP("FlightNumber", A:D, 4, FALSE), "Flight Not Found")</f>
        <v>Flight Not Found</v>
      </c>
      <c r="Y1137" t="str" cm="1">
        <f t="array" ref="Y1137">IF(AND(B:B &gt; TIME(6, 0, 0), B:B &lt;= TIME(18, 0, 0)), "Day", "Night")</f>
        <v>Night</v>
      </c>
      <c r="Z1137">
        <f>COUNTIFS(D:D, "Military - U.S. Army", C:C, "Fort Myer, Virginia")</f>
        <v>1</v>
      </c>
    </row>
    <row r="1138" spans="1:26" x14ac:dyDescent="0.2">
      <c r="A1138">
        <v>18821</v>
      </c>
      <c r="C1138" t="s">
        <v>5213</v>
      </c>
      <c r="D1138" t="s">
        <v>5214</v>
      </c>
      <c r="E1138" t="s">
        <v>5215</v>
      </c>
      <c r="F1138" t="s">
        <v>1809</v>
      </c>
      <c r="G1138" t="s">
        <v>5216</v>
      </c>
      <c r="H1138" t="s">
        <v>5217</v>
      </c>
      <c r="I1138">
        <v>33</v>
      </c>
      <c r="J1138">
        <v>33</v>
      </c>
      <c r="K1138">
        <v>0</v>
      </c>
      <c r="L1138" t="s">
        <v>5218</v>
      </c>
      <c r="M1138">
        <f>SUM(B1138,C1138)</f>
        <v>0</v>
      </c>
      <c r="N1138" t="str">
        <f t="shared" si="34"/>
        <v>No</v>
      </c>
      <c r="O1138">
        <f>COUNTIF(C:C,"&lt;0")</f>
        <v>0</v>
      </c>
      <c r="P1138" t="e">
        <f>SUMIF(#REF!,"&gt;"&amp;AVERAGE(#REF!))</f>
        <v>#REF!</v>
      </c>
      <c r="Q1138">
        <f t="shared" si="35"/>
        <v>27.565026697177728</v>
      </c>
      <c r="R1138" t="str">
        <f>CONCATENATE("ID-",A1138,"-",E1138)</f>
        <v>ID-18821-Maceio - Aracaju</v>
      </c>
      <c r="S1138">
        <f>INDEX(B:B,MATCH(A1138,A:A,0))</f>
        <v>0</v>
      </c>
      <c r="T1138" t="str">
        <f>IF(OR(B1138&gt;0,C1138&gt;0),"Acceptable","Check")</f>
        <v>Acceptable</v>
      </c>
      <c r="U1138">
        <f>COUNTIF(D:D, "Military - U.S. Army")</f>
        <v>23</v>
      </c>
      <c r="V1138">
        <f>AVERAGEIF(C:C,"Fort Myer, Virginia", I:I)</f>
        <v>2</v>
      </c>
      <c r="W1138">
        <v>1</v>
      </c>
      <c r="X1138" t="str">
        <f>IFERROR(VLOOKUP("FlightNumber", A:D, 4, FALSE), "Flight Not Found")</f>
        <v>Flight Not Found</v>
      </c>
      <c r="Y1138" t="str" cm="1">
        <f t="array" ref="Y1138">IF(AND(B:B &gt; TIME(6, 0, 0), B:B &lt;= TIME(18, 0, 0)), "Day", "Night")</f>
        <v>Night</v>
      </c>
      <c r="Z1138">
        <f>COUNTIFS(D:D, "Military - U.S. Army", C:C, "Fort Myer, Virginia")</f>
        <v>1</v>
      </c>
    </row>
    <row r="1139" spans="1:26" x14ac:dyDescent="0.2">
      <c r="A1139">
        <v>18945</v>
      </c>
      <c r="C1139" t="s">
        <v>5219</v>
      </c>
      <c r="D1139" t="s">
        <v>5220</v>
      </c>
      <c r="E1139" t="s">
        <v>5221</v>
      </c>
      <c r="F1139" t="s">
        <v>5222</v>
      </c>
      <c r="G1139" t="s">
        <v>5223</v>
      </c>
      <c r="H1139" t="s">
        <v>5224</v>
      </c>
      <c r="I1139">
        <v>36</v>
      </c>
      <c r="J1139">
        <v>36</v>
      </c>
      <c r="K1139">
        <v>0</v>
      </c>
      <c r="L1139" t="s">
        <v>5225</v>
      </c>
      <c r="M1139">
        <f>SUM(B1139,C1139)</f>
        <v>0</v>
      </c>
      <c r="N1139" t="str">
        <f t="shared" si="34"/>
        <v>No</v>
      </c>
      <c r="O1139">
        <f>COUNTIF(C:C,"&lt;0")</f>
        <v>0</v>
      </c>
      <c r="P1139" t="e">
        <f>SUMIF(#REF!,"&gt;"&amp;AVERAGE(#REF!))</f>
        <v>#REF!</v>
      </c>
      <c r="Q1139">
        <f t="shared" si="35"/>
        <v>27.565026697177728</v>
      </c>
      <c r="R1139" t="str">
        <f>CONCATENATE("ID-",A1139,"-",E1139)</f>
        <v>ID-18945-Frankfort - Bordeaux</v>
      </c>
      <c r="S1139">
        <f>INDEX(B:B,MATCH(A1139,A:A,0))</f>
        <v>0</v>
      </c>
      <c r="T1139" t="str">
        <f>IF(OR(B1139&gt;0,C1139&gt;0),"Acceptable","Check")</f>
        <v>Acceptable</v>
      </c>
      <c r="U1139">
        <f>COUNTIF(D:D, "Military - U.S. Army")</f>
        <v>23</v>
      </c>
      <c r="V1139">
        <f>AVERAGEIF(C:C,"Fort Myer, Virginia", I:I)</f>
        <v>2</v>
      </c>
      <c r="W1139">
        <v>2</v>
      </c>
      <c r="X1139" t="str">
        <f>IFERROR(VLOOKUP("FlightNumber", A:D, 4, FALSE), "Flight Not Found")</f>
        <v>Flight Not Found</v>
      </c>
      <c r="Y1139" t="str" cm="1">
        <f t="array" ref="Y1139">IF(AND(B:B &gt; TIME(6, 0, 0), B:B &lt;= TIME(18, 0, 0)), "Day", "Night")</f>
        <v>Night</v>
      </c>
      <c r="Z1139">
        <f>COUNTIFS(D:D, "Military - U.S. Army", C:C, "Fort Myer, Virginia")</f>
        <v>1</v>
      </c>
    </row>
    <row r="1140" spans="1:26" x14ac:dyDescent="0.2">
      <c r="A1140">
        <v>18821</v>
      </c>
      <c r="B1140" t="s">
        <v>3782</v>
      </c>
      <c r="C1140" t="s">
        <v>5226</v>
      </c>
      <c r="D1140" t="s">
        <v>2331</v>
      </c>
      <c r="F1140" t="s">
        <v>5227</v>
      </c>
      <c r="G1140" t="s">
        <v>5228</v>
      </c>
      <c r="I1140">
        <v>10</v>
      </c>
      <c r="J1140">
        <v>10</v>
      </c>
      <c r="K1140">
        <v>0</v>
      </c>
      <c r="L1140" t="s">
        <v>5229</v>
      </c>
      <c r="M1140">
        <f>SUM(B1140,C1140)</f>
        <v>0</v>
      </c>
      <c r="N1140" t="str">
        <f t="shared" si="34"/>
        <v>No</v>
      </c>
      <c r="O1140">
        <f>COUNTIF(C:C,"&lt;0")</f>
        <v>0</v>
      </c>
      <c r="P1140" t="e">
        <f>SUMIF(#REF!,"&gt;"&amp;AVERAGE(#REF!))</f>
        <v>#REF!</v>
      </c>
      <c r="Q1140">
        <f t="shared" si="35"/>
        <v>27.565026697177728</v>
      </c>
      <c r="R1140" t="str">
        <f>CONCATENATE("ID-",A1140,"-",E1140)</f>
        <v>ID-18821-</v>
      </c>
      <c r="S1140">
        <f>INDEX(B:B,MATCH(A1140,A:A,0))</f>
        <v>0</v>
      </c>
      <c r="T1140" t="str">
        <f>IF(OR(B1140&gt;0,C1140&gt;0),"Acceptable","Check")</f>
        <v>Acceptable</v>
      </c>
      <c r="U1140">
        <f>COUNTIF(D:D, "Military - U.S. Army")</f>
        <v>23</v>
      </c>
      <c r="V1140">
        <f>AVERAGEIF(C:C,"Fort Myer, Virginia", I:I)</f>
        <v>2</v>
      </c>
      <c r="W1140">
        <v>1</v>
      </c>
      <c r="X1140" t="str">
        <f>IFERROR(VLOOKUP("FlightNumber", A:D, 4, FALSE), "Flight Not Found")</f>
        <v>Flight Not Found</v>
      </c>
      <c r="Y1140" t="str" cm="1">
        <f t="array" ref="Y1140">IF(AND(B:B &gt; TIME(6, 0, 0), B:B &lt;= TIME(18, 0, 0)), "Day", "Night")</f>
        <v>Night</v>
      </c>
      <c r="Z1140">
        <f>COUNTIFS(D:D, "Military - U.S. Army", C:C, "Fort Myer, Virginia")</f>
        <v>1</v>
      </c>
    </row>
    <row r="1141" spans="1:26" x14ac:dyDescent="0.2">
      <c r="A1141">
        <v>18825</v>
      </c>
      <c r="C1141" t="s">
        <v>1759</v>
      </c>
      <c r="D1141" t="s">
        <v>379</v>
      </c>
      <c r="F1141" t="s">
        <v>5230</v>
      </c>
      <c r="G1141" t="s">
        <v>5231</v>
      </c>
      <c r="H1141" t="s">
        <v>5232</v>
      </c>
      <c r="I1141">
        <v>7</v>
      </c>
      <c r="J1141">
        <v>7</v>
      </c>
      <c r="K1141">
        <v>0</v>
      </c>
      <c r="L1141" t="s">
        <v>5233</v>
      </c>
      <c r="M1141">
        <f>SUM(B1141,C1141)</f>
        <v>0</v>
      </c>
      <c r="N1141" t="str">
        <f t="shared" si="34"/>
        <v>No</v>
      </c>
      <c r="O1141">
        <f>COUNTIF(C:C,"&lt;0")</f>
        <v>0</v>
      </c>
      <c r="P1141" t="e">
        <f>SUMIF(#REF!,"&gt;"&amp;AVERAGE(#REF!))</f>
        <v>#REF!</v>
      </c>
      <c r="Q1141">
        <f t="shared" si="35"/>
        <v>27.565026697177728</v>
      </c>
      <c r="R1141" t="str">
        <f>CONCATENATE("ID-",A1141,"-",E1141)</f>
        <v>ID-18825-</v>
      </c>
      <c r="S1141">
        <f>INDEX(B:B,MATCH(A1141,A:A,0))</f>
        <v>0</v>
      </c>
      <c r="T1141" t="str">
        <f>IF(OR(B1141&gt;0,C1141&gt;0),"Acceptable","Check")</f>
        <v>Acceptable</v>
      </c>
      <c r="U1141">
        <f>COUNTIF(D:D, "Military - U.S. Army")</f>
        <v>23</v>
      </c>
      <c r="V1141">
        <f>AVERAGEIF(C:C,"Fort Myer, Virginia", I:I)</f>
        <v>2</v>
      </c>
      <c r="W1141">
        <v>2</v>
      </c>
      <c r="X1141" t="str">
        <f>IFERROR(VLOOKUP("FlightNumber", A:D, 4, FALSE), "Flight Not Found")</f>
        <v>Flight Not Found</v>
      </c>
      <c r="Y1141" t="str" cm="1">
        <f t="array" ref="Y1141">IF(AND(B:B &gt; TIME(6, 0, 0), B:B &lt;= TIME(18, 0, 0)), "Day", "Night")</f>
        <v>Night</v>
      </c>
      <c r="Z1141">
        <f>COUNTIFS(D:D, "Military - U.S. Army", C:C, "Fort Myer, Virginia")</f>
        <v>1</v>
      </c>
    </row>
    <row r="1142" spans="1:26" x14ac:dyDescent="0.2">
      <c r="A1142">
        <v>18829</v>
      </c>
      <c r="C1142" t="s">
        <v>5234</v>
      </c>
      <c r="D1142" t="s">
        <v>5235</v>
      </c>
      <c r="E1142" t="s">
        <v>5236</v>
      </c>
      <c r="F1142" t="s">
        <v>2722</v>
      </c>
      <c r="G1142" t="s">
        <v>5237</v>
      </c>
      <c r="H1142" t="s">
        <v>5238</v>
      </c>
      <c r="I1142">
        <v>3</v>
      </c>
      <c r="J1142">
        <v>3</v>
      </c>
      <c r="K1142">
        <v>0</v>
      </c>
      <c r="L1142" t="s">
        <v>4742</v>
      </c>
      <c r="M1142">
        <f>SUM(B1142,C1142)</f>
        <v>0</v>
      </c>
      <c r="N1142" t="str">
        <f t="shared" si="34"/>
        <v>No</v>
      </c>
      <c r="O1142">
        <f>COUNTIF(C:C,"&lt;0")</f>
        <v>0</v>
      </c>
      <c r="P1142" t="e">
        <f>SUMIF(#REF!,"&gt;"&amp;AVERAGE(#REF!))</f>
        <v>#REF!</v>
      </c>
      <c r="Q1142">
        <f t="shared" si="35"/>
        <v>27.565026697177728</v>
      </c>
      <c r="R1142" t="str">
        <f>CONCATENATE("ID-",A1142,"-",E1142)</f>
        <v>ID-18829-Pakse, Laos  - Saigon, Vietnam</v>
      </c>
      <c r="S1142">
        <f>INDEX(B:B,MATCH(A1142,A:A,0))</f>
        <v>0</v>
      </c>
      <c r="T1142" t="str">
        <f>IF(OR(B1142&gt;0,C1142&gt;0),"Acceptable","Check")</f>
        <v>Acceptable</v>
      </c>
      <c r="U1142">
        <f>COUNTIF(D:D, "Military - U.S. Army")</f>
        <v>23</v>
      </c>
      <c r="V1142">
        <f>AVERAGEIF(C:C,"Fort Myer, Virginia", I:I)</f>
        <v>2</v>
      </c>
      <c r="W1142">
        <v>1</v>
      </c>
      <c r="X1142" t="str">
        <f>IFERROR(VLOOKUP("FlightNumber", A:D, 4, FALSE), "Flight Not Found")</f>
        <v>Flight Not Found</v>
      </c>
      <c r="Y1142" t="str" cm="1">
        <f t="array" ref="Y1142">IF(AND(B:B &gt; TIME(6, 0, 0), B:B &lt;= TIME(18, 0, 0)), "Day", "Night")</f>
        <v>Night</v>
      </c>
      <c r="Z1142">
        <f>COUNTIFS(D:D, "Military - U.S. Army", C:C, "Fort Myer, Virginia")</f>
        <v>1</v>
      </c>
    </row>
    <row r="1143" spans="1:26" x14ac:dyDescent="0.2">
      <c r="A1143">
        <v>18830</v>
      </c>
      <c r="B1143" t="s">
        <v>1297</v>
      </c>
      <c r="C1143" t="s">
        <v>5239</v>
      </c>
      <c r="D1143" t="s">
        <v>4618</v>
      </c>
      <c r="E1143" t="s">
        <v>5240</v>
      </c>
      <c r="F1143" t="s">
        <v>2515</v>
      </c>
      <c r="G1143" t="s">
        <v>5241</v>
      </c>
      <c r="H1143" t="s">
        <v>5242</v>
      </c>
      <c r="I1143">
        <v>37</v>
      </c>
      <c r="J1143">
        <v>37</v>
      </c>
      <c r="K1143">
        <v>0</v>
      </c>
      <c r="L1143" t="s">
        <v>5243</v>
      </c>
      <c r="M1143">
        <f>SUM(B1143,C1143)</f>
        <v>0</v>
      </c>
      <c r="N1143" t="str">
        <f t="shared" si="34"/>
        <v>No</v>
      </c>
      <c r="O1143">
        <f>COUNTIF(C:C,"&lt;0")</f>
        <v>0</v>
      </c>
      <c r="P1143" t="e">
        <f>SUMIF(#REF!,"&gt;"&amp;AVERAGE(#REF!))</f>
        <v>#REF!</v>
      </c>
      <c r="Q1143">
        <f t="shared" si="35"/>
        <v>27.565026697177728</v>
      </c>
      <c r="R1143" t="str">
        <f>CONCATENATE("ID-",A1143,"-",E1143)</f>
        <v>ID-18830-Vancouver - Tokyo</v>
      </c>
      <c r="S1143" t="str">
        <f>INDEX(B:B,MATCH(A1143,A:A,0))</f>
        <v>00:00</v>
      </c>
      <c r="T1143" t="str">
        <f>IF(OR(B1143&gt;0,C1143&gt;0),"Acceptable","Check")</f>
        <v>Acceptable</v>
      </c>
      <c r="U1143">
        <f>COUNTIF(D:D, "Military - U.S. Army")</f>
        <v>23</v>
      </c>
      <c r="V1143">
        <f>AVERAGEIF(C:C,"Fort Myer, Virginia", I:I)</f>
        <v>2</v>
      </c>
      <c r="W1143">
        <v>1</v>
      </c>
      <c r="X1143" t="str">
        <f>IFERROR(VLOOKUP("FlightNumber", A:D, 4, FALSE), "Flight Not Found")</f>
        <v>Flight Not Found</v>
      </c>
      <c r="Y1143" t="str" cm="1">
        <f t="array" ref="Y1143">IF(AND(B:B &gt; TIME(6, 0, 0), B:B &lt;= TIME(18, 0, 0)), "Day", "Night")</f>
        <v>Night</v>
      </c>
      <c r="Z1143">
        <f>COUNTIFS(D:D, "Military - U.S. Army", C:C, "Fort Myer, Virginia")</f>
        <v>1</v>
      </c>
    </row>
    <row r="1144" spans="1:26" x14ac:dyDescent="0.2">
      <c r="A1144">
        <v>18833</v>
      </c>
      <c r="C1144" t="s">
        <v>5244</v>
      </c>
      <c r="D1144" t="s">
        <v>772</v>
      </c>
      <c r="F1144" t="s">
        <v>1809</v>
      </c>
      <c r="G1144" t="s">
        <v>5245</v>
      </c>
      <c r="H1144" t="s">
        <v>5246</v>
      </c>
      <c r="I1144">
        <v>3</v>
      </c>
      <c r="J1144">
        <v>3</v>
      </c>
      <c r="K1144">
        <v>0</v>
      </c>
      <c r="L1144" t="s">
        <v>5247</v>
      </c>
      <c r="M1144">
        <f>SUM(B1144,C1144)</f>
        <v>0</v>
      </c>
      <c r="N1144" t="str">
        <f t="shared" si="34"/>
        <v>No</v>
      </c>
      <c r="O1144">
        <f>COUNTIF(C:C,"&lt;0")</f>
        <v>0</v>
      </c>
      <c r="P1144" t="e">
        <f>SUMIF(#REF!,"&gt;"&amp;AVERAGE(#REF!))</f>
        <v>#REF!</v>
      </c>
      <c r="Q1144">
        <f t="shared" si="35"/>
        <v>27.565026697177728</v>
      </c>
      <c r="R1144" t="str">
        <f>CONCATENATE("ID-",A1144,"-",E1144)</f>
        <v>ID-18833-</v>
      </c>
      <c r="S1144">
        <f>INDEX(B:B,MATCH(A1144,A:A,0))</f>
        <v>0</v>
      </c>
      <c r="T1144" t="str">
        <f>IF(OR(B1144&gt;0,C1144&gt;0),"Acceptable","Check")</f>
        <v>Acceptable</v>
      </c>
      <c r="U1144">
        <f>COUNTIF(D:D, "Military - U.S. Army")</f>
        <v>23</v>
      </c>
      <c r="V1144">
        <f>AVERAGEIF(C:C,"Fort Myer, Virginia", I:I)</f>
        <v>2</v>
      </c>
      <c r="W1144">
        <v>2</v>
      </c>
      <c r="X1144" t="str">
        <f>IFERROR(VLOOKUP("FlightNumber", A:D, 4, FALSE), "Flight Not Found")</f>
        <v>Flight Not Found</v>
      </c>
      <c r="Y1144" t="str" cm="1">
        <f t="array" ref="Y1144">IF(AND(B:B &gt; TIME(6, 0, 0), B:B &lt;= TIME(18, 0, 0)), "Day", "Night")</f>
        <v>Night</v>
      </c>
      <c r="Z1144">
        <f>COUNTIFS(D:D, "Military - U.S. Army", C:C, "Fort Myer, Virginia")</f>
        <v>1</v>
      </c>
    </row>
    <row r="1145" spans="1:26" x14ac:dyDescent="0.2">
      <c r="A1145">
        <v>18838</v>
      </c>
      <c r="C1145" t="s">
        <v>5248</v>
      </c>
      <c r="D1145" t="s">
        <v>5249</v>
      </c>
      <c r="E1145" t="s">
        <v>5250</v>
      </c>
      <c r="F1145" t="s">
        <v>2917</v>
      </c>
      <c r="G1145" t="s">
        <v>5251</v>
      </c>
      <c r="H1145" t="s">
        <v>5252</v>
      </c>
      <c r="I1145">
        <v>7</v>
      </c>
      <c r="J1145">
        <v>7</v>
      </c>
      <c r="K1145">
        <v>0</v>
      </c>
      <c r="L1145" t="s">
        <v>1758</v>
      </c>
      <c r="M1145">
        <f>SUM(B1145,C1145)</f>
        <v>0</v>
      </c>
      <c r="N1145" t="str">
        <f t="shared" si="34"/>
        <v>No</v>
      </c>
      <c r="O1145">
        <f>COUNTIF(C:C,"&lt;0")</f>
        <v>0</v>
      </c>
      <c r="P1145" t="e">
        <f>SUMIF(#REF!,"&gt;"&amp;AVERAGE(#REF!))</f>
        <v>#REF!</v>
      </c>
      <c r="Q1145">
        <f t="shared" si="35"/>
        <v>27.565026697177728</v>
      </c>
      <c r="R1145" t="str">
        <f>CONCATENATE("ID-",A1145,"-",E1145)</f>
        <v>ID-18838-Cochabamba - Rio de Janeiro</v>
      </c>
      <c r="S1145">
        <f>INDEX(B:B,MATCH(A1145,A:A,0))</f>
        <v>0</v>
      </c>
      <c r="T1145" t="str">
        <f>IF(OR(B1145&gt;0,C1145&gt;0),"Acceptable","Check")</f>
        <v>Acceptable</v>
      </c>
      <c r="U1145">
        <f>COUNTIF(D:D, "Military - U.S. Army")</f>
        <v>23</v>
      </c>
      <c r="V1145">
        <f>AVERAGEIF(C:C,"Fort Myer, Virginia", I:I)</f>
        <v>2</v>
      </c>
      <c r="W1145">
        <v>2</v>
      </c>
      <c r="X1145" t="str">
        <f>IFERROR(VLOOKUP("FlightNumber", A:D, 4, FALSE), "Flight Not Found")</f>
        <v>Flight Not Found</v>
      </c>
      <c r="Y1145" t="str" cm="1">
        <f t="array" ref="Y1145">IF(AND(B:B &gt; TIME(6, 0, 0), B:B &lt;= TIME(18, 0, 0)), "Day", "Night")</f>
        <v>Night</v>
      </c>
      <c r="Z1145">
        <f>COUNTIFS(D:D, "Military - U.S. Army", C:C, "Fort Myer, Virginia")</f>
        <v>1</v>
      </c>
    </row>
    <row r="1146" spans="1:26" x14ac:dyDescent="0.2">
      <c r="A1146">
        <v>18848</v>
      </c>
      <c r="C1146" t="s">
        <v>5253</v>
      </c>
      <c r="D1146" t="s">
        <v>5254</v>
      </c>
      <c r="G1146" t="s">
        <v>5255</v>
      </c>
      <c r="H1146" t="s">
        <v>5256</v>
      </c>
      <c r="I1146">
        <v>2</v>
      </c>
      <c r="J1146">
        <v>2</v>
      </c>
      <c r="K1146">
        <v>0</v>
      </c>
      <c r="L1146" t="s">
        <v>5257</v>
      </c>
      <c r="M1146">
        <f>SUM(B1146,C1146)</f>
        <v>0</v>
      </c>
      <c r="N1146" t="str">
        <f t="shared" si="34"/>
        <v>No</v>
      </c>
      <c r="O1146">
        <f>COUNTIF(C:C,"&lt;0")</f>
        <v>0</v>
      </c>
      <c r="P1146" t="e">
        <f>SUMIF(#REF!,"&gt;"&amp;AVERAGE(#REF!))</f>
        <v>#REF!</v>
      </c>
      <c r="Q1146">
        <f t="shared" si="35"/>
        <v>27.565026697177728</v>
      </c>
      <c r="R1146" t="str">
        <f>CONCATENATE("ID-",A1146,"-",E1146)</f>
        <v>ID-18848-</v>
      </c>
      <c r="S1146">
        <f>INDEX(B:B,MATCH(A1146,A:A,0))</f>
        <v>0</v>
      </c>
      <c r="T1146" t="str">
        <f>IF(OR(B1146&gt;0,C1146&gt;0),"Acceptable","Check")</f>
        <v>Acceptable</v>
      </c>
      <c r="U1146">
        <f>COUNTIF(D:D, "Military - U.S. Army")</f>
        <v>23</v>
      </c>
      <c r="V1146">
        <f>AVERAGEIF(C:C,"Fort Myer, Virginia", I:I)</f>
        <v>2</v>
      </c>
      <c r="W1146">
        <v>2</v>
      </c>
      <c r="X1146" t="str">
        <f>IFERROR(VLOOKUP("FlightNumber", A:D, 4, FALSE), "Flight Not Found")</f>
        <v>Flight Not Found</v>
      </c>
      <c r="Y1146" t="str" cm="1">
        <f t="array" ref="Y1146">IF(AND(B:B &gt; TIME(6, 0, 0), B:B &lt;= TIME(18, 0, 0)), "Day", "Night")</f>
        <v>Night</v>
      </c>
      <c r="Z1146">
        <f>COUNTIFS(D:D, "Military - U.S. Army", C:C, "Fort Myer, Virginia")</f>
        <v>1</v>
      </c>
    </row>
    <row r="1147" spans="1:26" x14ac:dyDescent="0.2">
      <c r="A1147">
        <v>18851</v>
      </c>
      <c r="B1147" t="s">
        <v>5258</v>
      </c>
      <c r="C1147" t="s">
        <v>5259</v>
      </c>
      <c r="D1147" t="s">
        <v>1150</v>
      </c>
      <c r="E1147" t="s">
        <v>994</v>
      </c>
      <c r="F1147" t="s">
        <v>4015</v>
      </c>
      <c r="G1147" t="s">
        <v>5260</v>
      </c>
      <c r="H1147" t="s">
        <v>5261</v>
      </c>
      <c r="I1147">
        <v>5</v>
      </c>
      <c r="J1147">
        <v>5</v>
      </c>
      <c r="K1147">
        <v>0</v>
      </c>
      <c r="L1147" t="s">
        <v>5262</v>
      </c>
      <c r="M1147">
        <f>SUM(B1147,C1147)</f>
        <v>0</v>
      </c>
      <c r="N1147" t="str">
        <f t="shared" si="34"/>
        <v>No</v>
      </c>
      <c r="O1147">
        <f>COUNTIF(C:C,"&lt;0")</f>
        <v>0</v>
      </c>
      <c r="P1147" t="e">
        <f>SUMIF(#REF!,"&gt;"&amp;AVERAGE(#REF!))</f>
        <v>#REF!</v>
      </c>
      <c r="Q1147">
        <f t="shared" si="35"/>
        <v>27.565026697177728</v>
      </c>
      <c r="R1147" t="str">
        <f>CONCATENATE("ID-",A1147,"-",E1147)</f>
        <v>ID-18851-Training</v>
      </c>
      <c r="S1147" t="str">
        <f>INDEX(B:B,MATCH(A1147,A:A,0))</f>
        <v>09:25</v>
      </c>
      <c r="T1147" t="str">
        <f>IF(OR(B1147&gt;0,C1147&gt;0),"Acceptable","Check")</f>
        <v>Acceptable</v>
      </c>
      <c r="U1147">
        <f>COUNTIF(D:D, "Military - U.S. Army")</f>
        <v>23</v>
      </c>
      <c r="V1147">
        <f>AVERAGEIF(C:C,"Fort Myer, Virginia", I:I)</f>
        <v>2</v>
      </c>
      <c r="W1147">
        <v>3</v>
      </c>
      <c r="X1147" t="str">
        <f>IFERROR(VLOOKUP("FlightNumber", A:D, 4, FALSE), "Flight Not Found")</f>
        <v>Flight Not Found</v>
      </c>
      <c r="Y1147" t="str" cm="1">
        <f t="array" ref="Y1147">IF(AND(B:B &gt; TIME(6, 0, 0), B:B &lt;= TIME(18, 0, 0)), "Day", "Night")</f>
        <v>Night</v>
      </c>
      <c r="Z1147">
        <f>COUNTIFS(D:D, "Military - U.S. Army", C:C, "Fort Myer, Virginia")</f>
        <v>1</v>
      </c>
    </row>
    <row r="1148" spans="1:26" x14ac:dyDescent="0.2">
      <c r="A1148">
        <v>18857</v>
      </c>
      <c r="C1148" t="s">
        <v>5263</v>
      </c>
      <c r="D1148" t="s">
        <v>4677</v>
      </c>
      <c r="F1148" t="s">
        <v>1809</v>
      </c>
      <c r="G1148" t="s">
        <v>5264</v>
      </c>
      <c r="H1148" t="s">
        <v>5265</v>
      </c>
      <c r="I1148">
        <v>10</v>
      </c>
      <c r="J1148">
        <v>10</v>
      </c>
      <c r="K1148">
        <v>0</v>
      </c>
      <c r="M1148">
        <f>SUM(B1148,C1148)</f>
        <v>0</v>
      </c>
      <c r="N1148" t="str">
        <f t="shared" si="34"/>
        <v>No</v>
      </c>
      <c r="O1148">
        <f>COUNTIF(C:C,"&lt;0")</f>
        <v>0</v>
      </c>
      <c r="P1148" t="e">
        <f>SUMIF(#REF!,"&gt;"&amp;AVERAGE(#REF!))</f>
        <v>#REF!</v>
      </c>
      <c r="Q1148">
        <f t="shared" si="35"/>
        <v>27.565026697177728</v>
      </c>
      <c r="R1148" t="str">
        <f>CONCATENATE("ID-",A1148,"-",E1148)</f>
        <v>ID-18857-</v>
      </c>
      <c r="S1148">
        <f>INDEX(B:B,MATCH(A1148,A:A,0))</f>
        <v>0</v>
      </c>
      <c r="T1148" t="str">
        <f>IF(OR(B1148&gt;0,C1148&gt;0),"Acceptable","Check")</f>
        <v>Acceptable</v>
      </c>
      <c r="U1148">
        <f>COUNTIF(D:D, "Military - U.S. Army")</f>
        <v>23</v>
      </c>
      <c r="V1148">
        <f>AVERAGEIF(C:C,"Fort Myer, Virginia", I:I)</f>
        <v>2</v>
      </c>
      <c r="W1148">
        <v>1</v>
      </c>
      <c r="X1148" t="str">
        <f>IFERROR(VLOOKUP("FlightNumber", A:D, 4, FALSE), "Flight Not Found")</f>
        <v>Flight Not Found</v>
      </c>
      <c r="Y1148" t="str" cm="1">
        <f t="array" ref="Y1148">IF(AND(B:B &gt; TIME(6, 0, 0), B:B &lt;= TIME(18, 0, 0)), "Day", "Night")</f>
        <v>Night</v>
      </c>
      <c r="Z1148">
        <f>COUNTIFS(D:D, "Military - U.S. Army", C:C, "Fort Myer, Virginia")</f>
        <v>1</v>
      </c>
    </row>
    <row r="1149" spans="1:26" x14ac:dyDescent="0.2">
      <c r="A1149">
        <v>18864</v>
      </c>
      <c r="B1149" t="s">
        <v>5266</v>
      </c>
      <c r="C1149" t="s">
        <v>5267</v>
      </c>
      <c r="D1149" t="s">
        <v>1144</v>
      </c>
      <c r="E1149" t="s">
        <v>5268</v>
      </c>
      <c r="F1149" t="s">
        <v>5206</v>
      </c>
      <c r="G1149" t="s">
        <v>5269</v>
      </c>
      <c r="H1149" t="s">
        <v>5270</v>
      </c>
      <c r="I1149">
        <v>50</v>
      </c>
      <c r="J1149">
        <v>50</v>
      </c>
      <c r="K1149">
        <v>0</v>
      </c>
      <c r="L1149" t="s">
        <v>5271</v>
      </c>
      <c r="M1149">
        <f>SUM(B1149,C1149)</f>
        <v>0</v>
      </c>
      <c r="N1149" t="str">
        <f t="shared" si="34"/>
        <v>No</v>
      </c>
      <c r="O1149">
        <f>COUNTIF(C:C,"&lt;0")</f>
        <v>0</v>
      </c>
      <c r="P1149" t="e">
        <f>SUMIF(#REF!,"&gt;"&amp;AVERAGE(#REF!))</f>
        <v>#REF!</v>
      </c>
      <c r="Q1149">
        <f t="shared" si="35"/>
        <v>27.565026697177728</v>
      </c>
      <c r="R1149" t="str">
        <f>CONCATENATE("ID-",A1149,"-",E1149)</f>
        <v>ID-18864-Boston - Hartford - Cleveland - Chicago - Oakland</v>
      </c>
      <c r="S1149" t="str">
        <f>INDEX(B:B,MATCH(A1149,A:A,0))</f>
        <v>04:28</v>
      </c>
      <c r="T1149" t="str">
        <f>IF(OR(B1149&gt;0,C1149&gt;0),"Acceptable","Check")</f>
        <v>Acceptable</v>
      </c>
      <c r="U1149">
        <f>COUNTIF(D:D, "Military - U.S. Army")</f>
        <v>23</v>
      </c>
      <c r="V1149">
        <f>AVERAGEIF(C:C,"Fort Myer, Virginia", I:I)</f>
        <v>2</v>
      </c>
      <c r="W1149">
        <v>1</v>
      </c>
      <c r="X1149" t="str">
        <f>IFERROR(VLOOKUP("FlightNumber", A:D, 4, FALSE), "Flight Not Found")</f>
        <v>Flight Not Found</v>
      </c>
      <c r="Y1149" t="str" cm="1">
        <f t="array" ref="Y1149">IF(AND(B:B &gt; TIME(6, 0, 0), B:B &lt;= TIME(18, 0, 0)), "Day", "Night")</f>
        <v>Night</v>
      </c>
      <c r="Z1149">
        <f>COUNTIFS(D:D, "Military - U.S. Army", C:C, "Fort Myer, Virginia")</f>
        <v>1</v>
      </c>
    </row>
    <row r="1150" spans="1:26" x14ac:dyDescent="0.2">
      <c r="A1150">
        <v>18879</v>
      </c>
      <c r="C1150" t="s">
        <v>1923</v>
      </c>
      <c r="D1150" t="s">
        <v>2614</v>
      </c>
      <c r="F1150" t="s">
        <v>1809</v>
      </c>
      <c r="G1150" t="s">
        <v>5272</v>
      </c>
      <c r="H1150" t="s">
        <v>5273</v>
      </c>
      <c r="I1150">
        <v>13</v>
      </c>
      <c r="J1150">
        <v>13</v>
      </c>
      <c r="K1150">
        <v>3</v>
      </c>
      <c r="L1150" t="s">
        <v>5274</v>
      </c>
      <c r="M1150">
        <f>SUM(B1150,C1150)</f>
        <v>0</v>
      </c>
      <c r="N1150" t="str">
        <f t="shared" si="34"/>
        <v>No</v>
      </c>
      <c r="O1150">
        <f>COUNTIF(C:C,"&lt;0")</f>
        <v>0</v>
      </c>
      <c r="P1150" t="e">
        <f>SUMIF(#REF!,"&gt;"&amp;AVERAGE(#REF!))</f>
        <v>#REF!</v>
      </c>
      <c r="Q1150">
        <f t="shared" si="35"/>
        <v>27.565026697177728</v>
      </c>
      <c r="R1150" t="str">
        <f>CONCATENATE("ID-",A1150,"-",E1150)</f>
        <v>ID-18879-</v>
      </c>
      <c r="S1150">
        <f>INDEX(B:B,MATCH(A1150,A:A,0))</f>
        <v>0</v>
      </c>
      <c r="T1150" t="str">
        <f>IF(OR(B1150&gt;0,C1150&gt;0),"Acceptable","Check")</f>
        <v>Acceptable</v>
      </c>
      <c r="U1150">
        <f>COUNTIF(D:D, "Military - U.S. Army")</f>
        <v>23</v>
      </c>
      <c r="V1150">
        <f>AVERAGEIF(C:C,"Fort Myer, Virginia", I:I)</f>
        <v>2</v>
      </c>
      <c r="W1150">
        <v>1</v>
      </c>
      <c r="X1150" t="str">
        <f>IFERROR(VLOOKUP("FlightNumber", A:D, 4, FALSE), "Flight Not Found")</f>
        <v>Flight Not Found</v>
      </c>
      <c r="Y1150" t="str" cm="1">
        <f t="array" ref="Y1150">IF(AND(B:B &gt; TIME(6, 0, 0), B:B &lt;= TIME(18, 0, 0)), "Day", "Night")</f>
        <v>Night</v>
      </c>
      <c r="Z1150">
        <f>COUNTIFS(D:D, "Military - U.S. Army", C:C, "Fort Myer, Virginia")</f>
        <v>1</v>
      </c>
    </row>
    <row r="1151" spans="1:26" x14ac:dyDescent="0.2">
      <c r="A1151">
        <v>18883</v>
      </c>
      <c r="B1151" t="s">
        <v>5275</v>
      </c>
      <c r="C1151" t="s">
        <v>5276</v>
      </c>
      <c r="D1151" t="s">
        <v>1144</v>
      </c>
      <c r="F1151" t="s">
        <v>5277</v>
      </c>
      <c r="G1151" t="s">
        <v>5278</v>
      </c>
      <c r="H1151" t="s">
        <v>5279</v>
      </c>
      <c r="I1151">
        <v>3</v>
      </c>
      <c r="J1151">
        <v>3</v>
      </c>
      <c r="K1151">
        <v>0</v>
      </c>
      <c r="L1151" t="s">
        <v>5280</v>
      </c>
      <c r="M1151">
        <f>SUM(B1151,C1151)</f>
        <v>0</v>
      </c>
      <c r="N1151" t="str">
        <f t="shared" si="34"/>
        <v>No</v>
      </c>
      <c r="O1151">
        <f>COUNTIF(C:C,"&lt;0")</f>
        <v>0</v>
      </c>
      <c r="P1151" t="e">
        <f>SUMIF(#REF!,"&gt;"&amp;AVERAGE(#REF!))</f>
        <v>#REF!</v>
      </c>
      <c r="Q1151">
        <f t="shared" si="35"/>
        <v>27.565026697177728</v>
      </c>
      <c r="R1151" t="str">
        <f>CONCATENATE("ID-",A1151,"-",E1151)</f>
        <v>ID-18883-</v>
      </c>
      <c r="S1151" t="str">
        <f>INDEX(B:B,MATCH(A1151,A:A,0))</f>
        <v>10:46</v>
      </c>
      <c r="T1151" t="str">
        <f>IF(OR(B1151&gt;0,C1151&gt;0),"Acceptable","Check")</f>
        <v>Acceptable</v>
      </c>
      <c r="U1151">
        <f>COUNTIF(D:D, "Military - U.S. Army")</f>
        <v>23</v>
      </c>
      <c r="V1151">
        <f>AVERAGEIF(C:C,"Fort Myer, Virginia", I:I)</f>
        <v>2</v>
      </c>
      <c r="W1151">
        <v>1</v>
      </c>
      <c r="X1151" t="str">
        <f>IFERROR(VLOOKUP("FlightNumber", A:D, 4, FALSE), "Flight Not Found")</f>
        <v>Flight Not Found</v>
      </c>
      <c r="Y1151" t="str" cm="1">
        <f t="array" ref="Y1151">IF(AND(B:B &gt; TIME(6, 0, 0), B:B &lt;= TIME(18, 0, 0)), "Day", "Night")</f>
        <v>Night</v>
      </c>
      <c r="Z1151">
        <f>COUNTIFS(D:D, "Military - U.S. Army", C:C, "Fort Myer, Virginia")</f>
        <v>1</v>
      </c>
    </row>
    <row r="1152" spans="1:26" x14ac:dyDescent="0.2">
      <c r="A1152">
        <v>18883</v>
      </c>
      <c r="B1152" t="s">
        <v>1109</v>
      </c>
      <c r="C1152" t="s">
        <v>5281</v>
      </c>
      <c r="D1152" t="s">
        <v>5282</v>
      </c>
      <c r="E1152" t="s">
        <v>5283</v>
      </c>
      <c r="F1152" t="s">
        <v>1809</v>
      </c>
      <c r="G1152" t="s">
        <v>5284</v>
      </c>
      <c r="H1152" t="s">
        <v>5285</v>
      </c>
      <c r="I1152">
        <v>39</v>
      </c>
      <c r="J1152">
        <v>39</v>
      </c>
      <c r="K1152">
        <v>0</v>
      </c>
      <c r="L1152" t="s">
        <v>5286</v>
      </c>
      <c r="M1152">
        <f>SUM(B1152,C1152)</f>
        <v>0</v>
      </c>
      <c r="N1152" t="str">
        <f t="shared" si="34"/>
        <v>No</v>
      </c>
      <c r="O1152">
        <f>COUNTIF(C:C,"&lt;0")</f>
        <v>0</v>
      </c>
      <c r="P1152" t="e">
        <f>SUMIF(#REF!,"&gt;"&amp;AVERAGE(#REF!))</f>
        <v>#REF!</v>
      </c>
      <c r="Q1152">
        <f t="shared" si="35"/>
        <v>27.565026697177728</v>
      </c>
      <c r="R1152" t="str">
        <f>CONCATENATE("ID-",A1152,"-",E1152)</f>
        <v>ID-18883-Perpignan - Oran</v>
      </c>
      <c r="S1152" t="str">
        <f>INDEX(B:B,MATCH(A1152,A:A,0))</f>
        <v>10:46</v>
      </c>
      <c r="T1152" t="str">
        <f>IF(OR(B1152&gt;0,C1152&gt;0),"Acceptable","Check")</f>
        <v>Acceptable</v>
      </c>
      <c r="U1152">
        <f>COUNTIF(D:D, "Military - U.S. Army")</f>
        <v>23</v>
      </c>
      <c r="V1152">
        <f>AVERAGEIF(C:C,"Fort Myer, Virginia", I:I)</f>
        <v>2</v>
      </c>
      <c r="W1152">
        <v>4</v>
      </c>
      <c r="X1152" t="str">
        <f>IFERROR(VLOOKUP("FlightNumber", A:D, 4, FALSE), "Flight Not Found")</f>
        <v>Flight Not Found</v>
      </c>
      <c r="Y1152" t="str" cm="1">
        <f t="array" ref="Y1152">IF(AND(B:B &gt; TIME(6, 0, 0), B:B &lt;= TIME(18, 0, 0)), "Day", "Night")</f>
        <v>Night</v>
      </c>
      <c r="Z1152">
        <f>COUNTIFS(D:D, "Military - U.S. Army", C:C, "Fort Myer, Virginia")</f>
        <v>1</v>
      </c>
    </row>
    <row r="1153" spans="1:26" x14ac:dyDescent="0.2">
      <c r="A1153">
        <v>18886</v>
      </c>
      <c r="C1153" t="s">
        <v>3003</v>
      </c>
      <c r="D1153" t="s">
        <v>4002</v>
      </c>
      <c r="E1153" t="s">
        <v>5287</v>
      </c>
      <c r="F1153" t="s">
        <v>5288</v>
      </c>
      <c r="G1153" t="s">
        <v>5289</v>
      </c>
      <c r="H1153" t="s">
        <v>5290</v>
      </c>
      <c r="I1153">
        <v>28</v>
      </c>
      <c r="J1153">
        <v>22</v>
      </c>
      <c r="K1153">
        <v>0</v>
      </c>
      <c r="L1153" t="s">
        <v>5291</v>
      </c>
      <c r="M1153">
        <f>SUM(B1153,C1153)</f>
        <v>0</v>
      </c>
      <c r="N1153" t="str">
        <f t="shared" si="34"/>
        <v>No</v>
      </c>
      <c r="O1153">
        <f>COUNTIF(C:C,"&lt;0")</f>
        <v>0</v>
      </c>
      <c r="P1153" t="e">
        <f>SUMIF(#REF!,"&gt;"&amp;AVERAGE(#REF!))</f>
        <v>#REF!</v>
      </c>
      <c r="Q1153">
        <f t="shared" si="35"/>
        <v>27.565026697177728</v>
      </c>
      <c r="R1153" t="str">
        <f>CONCATENATE("ID-",A1153,"-",E1153)</f>
        <v>ID-18886-Bangalore - Trivandrum</v>
      </c>
      <c r="S1153">
        <f>INDEX(B:B,MATCH(A1153,A:A,0))</f>
        <v>0</v>
      </c>
      <c r="T1153" t="str">
        <f>IF(OR(B1153&gt;0,C1153&gt;0),"Acceptable","Check")</f>
        <v>Acceptable</v>
      </c>
      <c r="U1153">
        <f>COUNTIF(D:D, "Military - U.S. Army")</f>
        <v>23</v>
      </c>
      <c r="V1153">
        <f>AVERAGEIF(C:C,"Fort Myer, Virginia", I:I)</f>
        <v>2</v>
      </c>
      <c r="W1153">
        <v>1</v>
      </c>
      <c r="X1153" t="str">
        <f>IFERROR(VLOOKUP("FlightNumber", A:D, 4, FALSE), "Flight Not Found")</f>
        <v>Flight Not Found</v>
      </c>
      <c r="Y1153" t="str" cm="1">
        <f t="array" ref="Y1153">IF(AND(B:B &gt; TIME(6, 0, 0), B:B &lt;= TIME(18, 0, 0)), "Day", "Night")</f>
        <v>Night</v>
      </c>
      <c r="Z1153">
        <f>COUNTIFS(D:D, "Military - U.S. Army", C:C, "Fort Myer, Virginia")</f>
        <v>1</v>
      </c>
    </row>
    <row r="1154" spans="1:26" x14ac:dyDescent="0.2">
      <c r="A1154">
        <v>18900</v>
      </c>
      <c r="C1154" t="s">
        <v>5292</v>
      </c>
      <c r="D1154" t="s">
        <v>5293</v>
      </c>
      <c r="F1154" t="s">
        <v>5294</v>
      </c>
      <c r="G1154" t="s">
        <v>5295</v>
      </c>
      <c r="H1154" t="s">
        <v>5296</v>
      </c>
      <c r="I1154">
        <v>27</v>
      </c>
      <c r="J1154">
        <v>27</v>
      </c>
      <c r="K1154">
        <v>0</v>
      </c>
      <c r="M1154">
        <f>SUM(B1154,C1154)</f>
        <v>0</v>
      </c>
      <c r="N1154" t="str">
        <f t="shared" ref="N1154:N1217" si="36">IF(E1154="good","Yes","No")</f>
        <v>No</v>
      </c>
      <c r="O1154">
        <f>COUNTIF(C:C,"&lt;0")</f>
        <v>0</v>
      </c>
      <c r="P1154" t="e">
        <f>SUMIF(#REF!,"&gt;"&amp;AVERAGE(#REF!))</f>
        <v>#REF!</v>
      </c>
      <c r="Q1154">
        <f t="shared" si="35"/>
        <v>27.565026697177728</v>
      </c>
      <c r="R1154" t="str">
        <f>CONCATENATE("ID-",A1154,"-",E1154)</f>
        <v>ID-18900-</v>
      </c>
      <c r="S1154">
        <f>INDEX(B:B,MATCH(A1154,A:A,0))</f>
        <v>0</v>
      </c>
      <c r="T1154" t="str">
        <f>IF(OR(B1154&gt;0,C1154&gt;0),"Acceptable","Check")</f>
        <v>Acceptable</v>
      </c>
      <c r="U1154">
        <f>COUNTIF(D:D, "Military - U.S. Army")</f>
        <v>23</v>
      </c>
      <c r="V1154">
        <f>AVERAGEIF(C:C,"Fort Myer, Virginia", I:I)</f>
        <v>2</v>
      </c>
      <c r="W1154">
        <v>1</v>
      </c>
      <c r="X1154" t="str">
        <f>IFERROR(VLOOKUP("FlightNumber", A:D, 4, FALSE), "Flight Not Found")</f>
        <v>Flight Not Found</v>
      </c>
      <c r="Y1154" t="str" cm="1">
        <f t="array" ref="Y1154">IF(AND(B:B &gt; TIME(6, 0, 0), B:B &lt;= TIME(18, 0, 0)), "Day", "Night")</f>
        <v>Night</v>
      </c>
      <c r="Z1154">
        <f>COUNTIFS(D:D, "Military - U.S. Army", C:C, "Fort Myer, Virginia")</f>
        <v>1</v>
      </c>
    </row>
    <row r="1155" spans="1:26" x14ac:dyDescent="0.2">
      <c r="A1155">
        <v>18909</v>
      </c>
      <c r="C1155" t="s">
        <v>5297</v>
      </c>
      <c r="D1155" t="s">
        <v>5298</v>
      </c>
      <c r="E1155" t="s">
        <v>5299</v>
      </c>
      <c r="F1155" t="s">
        <v>1809</v>
      </c>
      <c r="G1155" t="s">
        <v>5300</v>
      </c>
      <c r="H1155" t="s">
        <v>5301</v>
      </c>
      <c r="I1155">
        <v>8</v>
      </c>
      <c r="J1155">
        <v>8</v>
      </c>
      <c r="K1155">
        <v>0</v>
      </c>
      <c r="L1155" t="s">
        <v>4807</v>
      </c>
      <c r="M1155">
        <f>SUM(B1155,C1155)</f>
        <v>0</v>
      </c>
      <c r="N1155" t="str">
        <f t="shared" si="36"/>
        <v>No</v>
      </c>
      <c r="O1155">
        <f>COUNTIF(C:C,"&lt;0")</f>
        <v>0</v>
      </c>
      <c r="P1155" t="e">
        <f>SUMIF(#REF!,"&gt;"&amp;AVERAGE(#REF!))</f>
        <v>#REF!</v>
      </c>
      <c r="Q1155">
        <f t="shared" ref="Q1155:Q1218" si="37">AVERAGEIF(I:I,"&gt;0")</f>
        <v>27.565026697177728</v>
      </c>
      <c r="R1155" t="str">
        <f>CONCATENATE("ID-",A1155,"-",E1155)</f>
        <v>ID-18909-Mexico City - Villahermossa</v>
      </c>
      <c r="S1155">
        <f>INDEX(B:B,MATCH(A1155,A:A,0))</f>
        <v>0</v>
      </c>
      <c r="T1155" t="str">
        <f>IF(OR(B1155&gt;0,C1155&gt;0),"Acceptable","Check")</f>
        <v>Acceptable</v>
      </c>
      <c r="U1155">
        <f>COUNTIF(D:D, "Military - U.S. Army")</f>
        <v>23</v>
      </c>
      <c r="V1155">
        <f>AVERAGEIF(C:C,"Fort Myer, Virginia", I:I)</f>
        <v>2</v>
      </c>
      <c r="W1155">
        <v>2</v>
      </c>
      <c r="X1155" t="str">
        <f>IFERROR(VLOOKUP("FlightNumber", A:D, 4, FALSE), "Flight Not Found")</f>
        <v>Flight Not Found</v>
      </c>
      <c r="Y1155" t="str" cm="1">
        <f t="array" ref="Y1155">IF(AND(B:B &gt; TIME(6, 0, 0), B:B &lt;= TIME(18, 0, 0)), "Day", "Night")</f>
        <v>Night</v>
      </c>
      <c r="Z1155">
        <f>COUNTIFS(D:D, "Military - U.S. Army", C:C, "Fort Myer, Virginia")</f>
        <v>1</v>
      </c>
    </row>
    <row r="1156" spans="1:26" x14ac:dyDescent="0.2">
      <c r="A1156">
        <v>18916</v>
      </c>
      <c r="C1156" t="s">
        <v>5302</v>
      </c>
      <c r="D1156" t="s">
        <v>2312</v>
      </c>
      <c r="E1156" t="s">
        <v>5303</v>
      </c>
      <c r="F1156" t="s">
        <v>1809</v>
      </c>
      <c r="G1156" t="s">
        <v>5304</v>
      </c>
      <c r="H1156" t="s">
        <v>5305</v>
      </c>
      <c r="I1156">
        <v>17</v>
      </c>
      <c r="J1156">
        <v>17</v>
      </c>
      <c r="K1156">
        <v>0</v>
      </c>
      <c r="L1156" t="s">
        <v>5306</v>
      </c>
      <c r="M1156">
        <f>SUM(B1156,C1156)</f>
        <v>0</v>
      </c>
      <c r="N1156" t="str">
        <f t="shared" si="36"/>
        <v>No</v>
      </c>
      <c r="O1156">
        <f>COUNTIF(C:C,"&lt;0")</f>
        <v>0</v>
      </c>
      <c r="P1156" t="e">
        <f>SUMIF(#REF!,"&gt;"&amp;AVERAGE(#REF!))</f>
        <v>#REF!</v>
      </c>
      <c r="Q1156">
        <f t="shared" si="37"/>
        <v>27.565026697177728</v>
      </c>
      <c r="R1156" t="str">
        <f>CONCATENATE("ID-",A1156,"-",E1156)</f>
        <v>ID-18916-Port Elizabeth - Durbin</v>
      </c>
      <c r="S1156">
        <f>INDEX(B:B,MATCH(A1156,A:A,0))</f>
        <v>0</v>
      </c>
      <c r="T1156" t="str">
        <f>IF(OR(B1156&gt;0,C1156&gt;0),"Acceptable","Check")</f>
        <v>Acceptable</v>
      </c>
      <c r="U1156">
        <f>COUNTIF(D:D, "Military - U.S. Army")</f>
        <v>23</v>
      </c>
      <c r="V1156">
        <f>AVERAGEIF(C:C,"Fort Myer, Virginia", I:I)</f>
        <v>2</v>
      </c>
      <c r="W1156">
        <v>1</v>
      </c>
      <c r="X1156" t="str">
        <f>IFERROR(VLOOKUP("FlightNumber", A:D, 4, FALSE), "Flight Not Found")</f>
        <v>Flight Not Found</v>
      </c>
      <c r="Y1156" t="str" cm="1">
        <f t="array" ref="Y1156">IF(AND(B:B &gt; TIME(6, 0, 0), B:B &lt;= TIME(18, 0, 0)), "Day", "Night")</f>
        <v>Night</v>
      </c>
      <c r="Z1156">
        <f>COUNTIFS(D:D, "Military - U.S. Army", C:C, "Fort Myer, Virginia")</f>
        <v>1</v>
      </c>
    </row>
    <row r="1157" spans="1:26" x14ac:dyDescent="0.2">
      <c r="A1157">
        <v>18916</v>
      </c>
      <c r="C1157" t="s">
        <v>5307</v>
      </c>
      <c r="D1157" t="s">
        <v>2606</v>
      </c>
      <c r="E1157" t="s">
        <v>5308</v>
      </c>
      <c r="F1157" t="s">
        <v>5309</v>
      </c>
      <c r="G1157" t="s">
        <v>5310</v>
      </c>
      <c r="H1157" t="s">
        <v>5311</v>
      </c>
      <c r="I1157">
        <v>12</v>
      </c>
      <c r="J1157">
        <v>12</v>
      </c>
      <c r="K1157">
        <v>0</v>
      </c>
      <c r="L1157" t="s">
        <v>5312</v>
      </c>
      <c r="M1157">
        <f>SUM(B1157,C1157)</f>
        <v>0</v>
      </c>
      <c r="N1157" t="str">
        <f t="shared" si="36"/>
        <v>No</v>
      </c>
      <c r="O1157">
        <f>COUNTIF(C:C,"&lt;0")</f>
        <v>0</v>
      </c>
      <c r="P1157" t="e">
        <f>SUMIF(#REF!,"&gt;"&amp;AVERAGE(#REF!))</f>
        <v>#REF!</v>
      </c>
      <c r="Q1157">
        <f t="shared" si="37"/>
        <v>27.565026697177728</v>
      </c>
      <c r="R1157" t="str">
        <f>CONCATENATE("ID-",A1157,"-",E1157)</f>
        <v>ID-18916-Azores - Westover AFB</v>
      </c>
      <c r="S1157">
        <f>INDEX(B:B,MATCH(A1157,A:A,0))</f>
        <v>0</v>
      </c>
      <c r="T1157" t="str">
        <f>IF(OR(B1157&gt;0,C1157&gt;0),"Acceptable","Check")</f>
        <v>Acceptable</v>
      </c>
      <c r="U1157">
        <f>COUNTIF(D:D, "Military - U.S. Army")</f>
        <v>23</v>
      </c>
      <c r="V1157">
        <f>AVERAGEIF(C:C,"Fort Myer, Virginia", I:I)</f>
        <v>2</v>
      </c>
      <c r="W1157">
        <v>1</v>
      </c>
      <c r="X1157" t="str">
        <f>IFERROR(VLOOKUP("FlightNumber", A:D, 4, FALSE), "Flight Not Found")</f>
        <v>Flight Not Found</v>
      </c>
      <c r="Y1157" t="str" cm="1">
        <f t="array" ref="Y1157">IF(AND(B:B &gt; TIME(6, 0, 0), B:B &lt;= TIME(18, 0, 0)), "Day", "Night")</f>
        <v>Night</v>
      </c>
      <c r="Z1157">
        <f>COUNTIFS(D:D, "Military - U.S. Army", C:C, "Fort Myer, Virginia")</f>
        <v>1</v>
      </c>
    </row>
    <row r="1158" spans="1:26" x14ac:dyDescent="0.2">
      <c r="A1158">
        <v>18918</v>
      </c>
      <c r="B1158" t="s">
        <v>5313</v>
      </c>
      <c r="C1158" t="s">
        <v>5314</v>
      </c>
      <c r="D1158" t="s">
        <v>5315</v>
      </c>
      <c r="E1158" t="s">
        <v>5316</v>
      </c>
      <c r="F1158" t="s">
        <v>3860</v>
      </c>
      <c r="G1158" t="s">
        <v>5317</v>
      </c>
      <c r="H1158" t="s">
        <v>5318</v>
      </c>
      <c r="I1158">
        <v>23</v>
      </c>
      <c r="J1158">
        <v>23</v>
      </c>
      <c r="K1158">
        <v>0</v>
      </c>
      <c r="L1158" t="s">
        <v>5319</v>
      </c>
      <c r="M1158">
        <f>SUM(B1158,C1158)</f>
        <v>0</v>
      </c>
      <c r="N1158" t="str">
        <f t="shared" si="36"/>
        <v>No</v>
      </c>
      <c r="O1158">
        <f>COUNTIF(C:C,"&lt;0")</f>
        <v>0</v>
      </c>
      <c r="P1158" t="e">
        <f>SUMIF(#REF!,"&gt;"&amp;AVERAGE(#REF!))</f>
        <v>#REF!</v>
      </c>
      <c r="Q1158">
        <f t="shared" si="37"/>
        <v>27.565026697177728</v>
      </c>
      <c r="R1158" t="str">
        <f>CONCATENATE("ID-",A1158,"-",E1158)</f>
        <v>ID-18918-Kildala - Vancouver</v>
      </c>
      <c r="S1158" t="str">
        <f>INDEX(B:B,MATCH(A1158,A:A,0))</f>
        <v>18:55</v>
      </c>
      <c r="T1158" t="str">
        <f>IF(OR(B1158&gt;0,C1158&gt;0),"Acceptable","Check")</f>
        <v>Acceptable</v>
      </c>
      <c r="U1158">
        <f>COUNTIF(D:D, "Military - U.S. Army")</f>
        <v>23</v>
      </c>
      <c r="V1158">
        <f>AVERAGEIF(C:C,"Fort Myer, Virginia", I:I)</f>
        <v>2</v>
      </c>
      <c r="W1158">
        <v>1</v>
      </c>
      <c r="X1158" t="str">
        <f>IFERROR(VLOOKUP("FlightNumber", A:D, 4, FALSE), "Flight Not Found")</f>
        <v>Flight Not Found</v>
      </c>
      <c r="Y1158" t="str" cm="1">
        <f t="array" ref="Y1158">IF(AND(B:B &gt; TIME(6, 0, 0), B:B &lt;= TIME(18, 0, 0)), "Day", "Night")</f>
        <v>Night</v>
      </c>
      <c r="Z1158">
        <f>COUNTIFS(D:D, "Military - U.S. Army", C:C, "Fort Myer, Virginia")</f>
        <v>1</v>
      </c>
    </row>
    <row r="1159" spans="1:26" x14ac:dyDescent="0.2">
      <c r="A1159">
        <v>18923</v>
      </c>
      <c r="C1159" t="s">
        <v>5320</v>
      </c>
      <c r="D1159" t="s">
        <v>3971</v>
      </c>
      <c r="E1159" t="s">
        <v>5321</v>
      </c>
      <c r="F1159" t="s">
        <v>1809</v>
      </c>
      <c r="G1159" t="s">
        <v>5322</v>
      </c>
      <c r="H1159" t="s">
        <v>5323</v>
      </c>
      <c r="I1159">
        <v>12</v>
      </c>
      <c r="J1159">
        <v>12</v>
      </c>
      <c r="K1159">
        <v>0</v>
      </c>
      <c r="L1159" t="s">
        <v>341</v>
      </c>
      <c r="M1159">
        <f>SUM(B1159,C1159)</f>
        <v>0</v>
      </c>
      <c r="N1159" t="str">
        <f t="shared" si="36"/>
        <v>No</v>
      </c>
      <c r="O1159">
        <f>COUNTIF(C:C,"&lt;0")</f>
        <v>0</v>
      </c>
      <c r="P1159" t="e">
        <f>SUMIF(#REF!,"&gt;"&amp;AVERAGE(#REF!))</f>
        <v>#REF!</v>
      </c>
      <c r="Q1159">
        <f t="shared" si="37"/>
        <v>27.565026697177728</v>
      </c>
      <c r="R1159" t="str">
        <f>CONCATENATE("ID-",A1159,"-",E1159)</f>
        <v>ID-18923-Belgrad - Skopje</v>
      </c>
      <c r="S1159">
        <f>INDEX(B:B,MATCH(A1159,A:A,0))</f>
        <v>0</v>
      </c>
      <c r="T1159" t="str">
        <f>IF(OR(B1159&gt;0,C1159&gt;0),"Acceptable","Check")</f>
        <v>Acceptable</v>
      </c>
      <c r="U1159">
        <f>COUNTIF(D:D, "Military - U.S. Army")</f>
        <v>23</v>
      </c>
      <c r="V1159">
        <f>AVERAGEIF(C:C,"Fort Myer, Virginia", I:I)</f>
        <v>2</v>
      </c>
      <c r="W1159">
        <v>1</v>
      </c>
      <c r="X1159" t="str">
        <f>IFERROR(VLOOKUP("FlightNumber", A:D, 4, FALSE), "Flight Not Found")</f>
        <v>Flight Not Found</v>
      </c>
      <c r="Y1159" t="str" cm="1">
        <f t="array" ref="Y1159">IF(AND(B:B &gt; TIME(6, 0, 0), B:B &lt;= TIME(18, 0, 0)), "Day", "Night")</f>
        <v>Night</v>
      </c>
      <c r="Z1159">
        <f>COUNTIFS(D:D, "Military - U.S. Army", C:C, "Fort Myer, Virginia")</f>
        <v>1</v>
      </c>
    </row>
    <row r="1160" spans="1:26" x14ac:dyDescent="0.2">
      <c r="A1160">
        <v>18928</v>
      </c>
      <c r="B1160" t="s">
        <v>4834</v>
      </c>
      <c r="C1160" t="s">
        <v>5324</v>
      </c>
      <c r="D1160" t="s">
        <v>5325</v>
      </c>
      <c r="F1160" t="s">
        <v>2465</v>
      </c>
      <c r="G1160" t="s">
        <v>5326</v>
      </c>
      <c r="I1160">
        <v>27</v>
      </c>
      <c r="J1160">
        <v>25</v>
      </c>
      <c r="K1160">
        <v>0</v>
      </c>
      <c r="L1160" t="s">
        <v>5327</v>
      </c>
      <c r="M1160">
        <f>SUM(B1160,C1160)</f>
        <v>0</v>
      </c>
      <c r="N1160" t="str">
        <f t="shared" si="36"/>
        <v>No</v>
      </c>
      <c r="O1160">
        <f>COUNTIF(C:C,"&lt;0")</f>
        <v>0</v>
      </c>
      <c r="P1160" t="e">
        <f>SUMIF(#REF!,"&gt;"&amp;AVERAGE(#REF!))</f>
        <v>#REF!</v>
      </c>
      <c r="Q1160">
        <f t="shared" si="37"/>
        <v>27.565026697177728</v>
      </c>
      <c r="R1160" t="str">
        <f>CONCATENATE("ID-",A1160,"-",E1160)</f>
        <v>ID-18928-</v>
      </c>
      <c r="S1160" t="str">
        <f>INDEX(B:B,MATCH(A1160,A:A,0))</f>
        <v>19:00</v>
      </c>
      <c r="T1160" t="str">
        <f>IF(OR(B1160&gt;0,C1160&gt;0),"Acceptable","Check")</f>
        <v>Acceptable</v>
      </c>
      <c r="U1160">
        <f>COUNTIF(D:D, "Military - U.S. Army")</f>
        <v>23</v>
      </c>
      <c r="V1160">
        <f>AVERAGEIF(C:C,"Fort Myer, Virginia", I:I)</f>
        <v>2</v>
      </c>
      <c r="W1160">
        <v>1</v>
      </c>
      <c r="X1160" t="str">
        <f>IFERROR(VLOOKUP("FlightNumber", A:D, 4, FALSE), "Flight Not Found")</f>
        <v>Flight Not Found</v>
      </c>
      <c r="Y1160" t="str" cm="1">
        <f t="array" ref="Y1160">IF(AND(B:B &gt; TIME(6, 0, 0), B:B &lt;= TIME(18, 0, 0)), "Day", "Night")</f>
        <v>Night</v>
      </c>
      <c r="Z1160">
        <f>COUNTIFS(D:D, "Military - U.S. Army", C:C, "Fort Myer, Virginia")</f>
        <v>1</v>
      </c>
    </row>
    <row r="1161" spans="1:26" x14ac:dyDescent="0.2">
      <c r="A1161">
        <v>18937</v>
      </c>
      <c r="B1161" t="s">
        <v>5328</v>
      </c>
      <c r="C1161" t="s">
        <v>5329</v>
      </c>
      <c r="D1161" t="s">
        <v>4596</v>
      </c>
      <c r="E1161" t="s">
        <v>5330</v>
      </c>
      <c r="F1161" t="s">
        <v>4290</v>
      </c>
      <c r="G1161" t="s">
        <v>5331</v>
      </c>
      <c r="H1161" t="s">
        <v>5332</v>
      </c>
      <c r="I1161">
        <v>29</v>
      </c>
      <c r="J1161">
        <v>1</v>
      </c>
      <c r="K1161">
        <v>0</v>
      </c>
      <c r="L1161" t="s">
        <v>5333</v>
      </c>
      <c r="M1161">
        <f>SUM(B1161,C1161)</f>
        <v>0</v>
      </c>
      <c r="N1161" t="str">
        <f t="shared" si="36"/>
        <v>No</v>
      </c>
      <c r="O1161">
        <f>COUNTIF(C:C,"&lt;0")</f>
        <v>0</v>
      </c>
      <c r="P1161" t="e">
        <f>SUMIF(#REF!,"&gt;"&amp;AVERAGE(#REF!))</f>
        <v>#REF!</v>
      </c>
      <c r="Q1161">
        <f t="shared" si="37"/>
        <v>27.565026697177728</v>
      </c>
      <c r="R1161" t="str">
        <f>CONCATENATE("ID-",A1161,"-",E1161)</f>
        <v>ID-18937-Oakland - Albuquerque</v>
      </c>
      <c r="S1161" t="str">
        <f>INDEX(B:B,MATCH(A1161,A:A,0))</f>
        <v>09:29</v>
      </c>
      <c r="T1161" t="str">
        <f>IF(OR(B1161&gt;0,C1161&gt;0),"Acceptable","Check")</f>
        <v>Acceptable</v>
      </c>
      <c r="U1161">
        <f>COUNTIF(D:D, "Military - U.S. Army")</f>
        <v>23</v>
      </c>
      <c r="V1161">
        <f>AVERAGEIF(C:C,"Fort Myer, Virginia", I:I)</f>
        <v>2</v>
      </c>
      <c r="W1161">
        <v>1</v>
      </c>
      <c r="X1161" t="str">
        <f>IFERROR(VLOOKUP("FlightNumber", A:D, 4, FALSE), "Flight Not Found")</f>
        <v>Flight Not Found</v>
      </c>
      <c r="Y1161" t="str" cm="1">
        <f t="array" ref="Y1161">IF(AND(B:B &gt; TIME(6, 0, 0), B:B &lt;= TIME(18, 0, 0)), "Day", "Night")</f>
        <v>Night</v>
      </c>
      <c r="Z1161">
        <f>COUNTIFS(D:D, "Military - U.S. Army", C:C, "Fort Myer, Virginia")</f>
        <v>1</v>
      </c>
    </row>
    <row r="1162" spans="1:26" x14ac:dyDescent="0.2">
      <c r="A1162">
        <v>18951</v>
      </c>
      <c r="C1162" t="s">
        <v>3383</v>
      </c>
      <c r="D1162" t="s">
        <v>5334</v>
      </c>
      <c r="E1162" t="s">
        <v>5335</v>
      </c>
      <c r="F1162" t="s">
        <v>1809</v>
      </c>
      <c r="G1162" t="s">
        <v>5336</v>
      </c>
      <c r="H1162" t="s">
        <v>5337</v>
      </c>
      <c r="I1162">
        <v>5</v>
      </c>
      <c r="J1162">
        <v>5</v>
      </c>
      <c r="K1162">
        <v>0</v>
      </c>
      <c r="L1162" t="s">
        <v>5338</v>
      </c>
      <c r="M1162">
        <f>SUM(B1162,C1162)</f>
        <v>0</v>
      </c>
      <c r="N1162" t="str">
        <f t="shared" si="36"/>
        <v>No</v>
      </c>
      <c r="O1162">
        <f>COUNTIF(C:C,"&lt;0")</f>
        <v>0</v>
      </c>
      <c r="P1162" t="e">
        <f>SUMIF(#REF!,"&gt;"&amp;AVERAGE(#REF!))</f>
        <v>#REF!</v>
      </c>
      <c r="Q1162">
        <f t="shared" si="37"/>
        <v>27.565026697177728</v>
      </c>
      <c r="R1162" t="str">
        <f>CONCATENATE("ID-",A1162,"-",E1162)</f>
        <v>ID-18951-Ankara - Cairo</v>
      </c>
      <c r="S1162">
        <f>INDEX(B:B,MATCH(A1162,A:A,0))</f>
        <v>0</v>
      </c>
      <c r="T1162" t="str">
        <f>IF(OR(B1162&gt;0,C1162&gt;0),"Acceptable","Check")</f>
        <v>Acceptable</v>
      </c>
      <c r="U1162">
        <f>COUNTIF(D:D, "Military - U.S. Army")</f>
        <v>23</v>
      </c>
      <c r="V1162">
        <f>AVERAGEIF(C:C,"Fort Myer, Virginia", I:I)</f>
        <v>2</v>
      </c>
      <c r="W1162">
        <v>2</v>
      </c>
      <c r="X1162" t="str">
        <f>IFERROR(VLOOKUP("FlightNumber", A:D, 4, FALSE), "Flight Not Found")</f>
        <v>Flight Not Found</v>
      </c>
      <c r="Y1162" t="str" cm="1">
        <f t="array" ref="Y1162">IF(AND(B:B &gt; TIME(6, 0, 0), B:B &lt;= TIME(18, 0, 0)), "Day", "Night")</f>
        <v>Night</v>
      </c>
      <c r="Z1162">
        <f>COUNTIFS(D:D, "Military - U.S. Army", C:C, "Fort Myer, Virginia")</f>
        <v>1</v>
      </c>
    </row>
    <row r="1163" spans="1:26" x14ac:dyDescent="0.2">
      <c r="A1163">
        <v>18953</v>
      </c>
      <c r="C1163" t="s">
        <v>5339</v>
      </c>
      <c r="D1163" t="s">
        <v>4788</v>
      </c>
      <c r="F1163" t="s">
        <v>1809</v>
      </c>
      <c r="G1163" t="s">
        <v>5340</v>
      </c>
      <c r="H1163" t="s">
        <v>5341</v>
      </c>
      <c r="I1163">
        <v>17</v>
      </c>
      <c r="J1163">
        <v>16</v>
      </c>
      <c r="K1163">
        <v>0</v>
      </c>
      <c r="L1163" t="s">
        <v>5342</v>
      </c>
      <c r="M1163">
        <f>SUM(B1163,C1163)</f>
        <v>0</v>
      </c>
      <c r="N1163" t="str">
        <f t="shared" si="36"/>
        <v>No</v>
      </c>
      <c r="O1163">
        <f>COUNTIF(C:C,"&lt;0")</f>
        <v>0</v>
      </c>
      <c r="P1163" t="e">
        <f>SUMIF(#REF!,"&gt;"&amp;AVERAGE(#REF!))</f>
        <v>#REF!</v>
      </c>
      <c r="Q1163">
        <f t="shared" si="37"/>
        <v>27.565026697177728</v>
      </c>
      <c r="R1163" t="str">
        <f>CONCATENATE("ID-",A1163,"-",E1163)</f>
        <v>ID-18953-</v>
      </c>
      <c r="S1163">
        <f>INDEX(B:B,MATCH(A1163,A:A,0))</f>
        <v>0</v>
      </c>
      <c r="T1163" t="str">
        <f>IF(OR(B1163&gt;0,C1163&gt;0),"Acceptable","Check")</f>
        <v>Acceptable</v>
      </c>
      <c r="U1163">
        <f>COUNTIF(D:D, "Military - U.S. Army")</f>
        <v>23</v>
      </c>
      <c r="V1163">
        <f>AVERAGEIF(C:C,"Fort Myer, Virginia", I:I)</f>
        <v>2</v>
      </c>
      <c r="W1163">
        <v>1</v>
      </c>
      <c r="X1163" t="str">
        <f>IFERROR(VLOOKUP("FlightNumber", A:D, 4, FALSE), "Flight Not Found")</f>
        <v>Flight Not Found</v>
      </c>
      <c r="Y1163" t="str" cm="1">
        <f t="array" ref="Y1163">IF(AND(B:B &gt; TIME(6, 0, 0), B:B &lt;= TIME(18, 0, 0)), "Day", "Night")</f>
        <v>Night</v>
      </c>
      <c r="Z1163">
        <f>COUNTIFS(D:D, "Military - U.S. Army", C:C, "Fort Myer, Virginia")</f>
        <v>1</v>
      </c>
    </row>
    <row r="1164" spans="1:26" x14ac:dyDescent="0.2">
      <c r="A1164">
        <v>18956</v>
      </c>
      <c r="C1164" t="s">
        <v>5343</v>
      </c>
      <c r="D1164" t="s">
        <v>5344</v>
      </c>
      <c r="E1164" t="s">
        <v>5345</v>
      </c>
      <c r="F1164" t="s">
        <v>3475</v>
      </c>
      <c r="G1164" t="s">
        <v>5346</v>
      </c>
      <c r="H1164" t="s">
        <v>5347</v>
      </c>
      <c r="I1164">
        <v>7</v>
      </c>
      <c r="J1164">
        <v>6</v>
      </c>
      <c r="K1164">
        <v>0</v>
      </c>
      <c r="L1164" t="s">
        <v>5348</v>
      </c>
      <c r="M1164">
        <f>SUM(B1164,C1164)</f>
        <v>0</v>
      </c>
      <c r="N1164" t="str">
        <f t="shared" si="36"/>
        <v>No</v>
      </c>
      <c r="O1164">
        <f>COUNTIF(C:C,"&lt;0")</f>
        <v>0</v>
      </c>
      <c r="P1164" t="e">
        <f>SUMIF(#REF!,"&gt;"&amp;AVERAGE(#REF!))</f>
        <v>#REF!</v>
      </c>
      <c r="Q1164">
        <f t="shared" si="37"/>
        <v>27.565026697177728</v>
      </c>
      <c r="R1164" t="str">
        <f>CONCATENATE("ID-",A1164,"-",E1164)</f>
        <v>ID-18956-Zurich - Rome</v>
      </c>
      <c r="S1164">
        <f>INDEX(B:B,MATCH(A1164,A:A,0))</f>
        <v>0</v>
      </c>
      <c r="T1164" t="str">
        <f>IF(OR(B1164&gt;0,C1164&gt;0),"Acceptable","Check")</f>
        <v>Acceptable</v>
      </c>
      <c r="U1164">
        <f>COUNTIF(D:D, "Military - U.S. Army")</f>
        <v>23</v>
      </c>
      <c r="V1164">
        <f>AVERAGEIF(C:C,"Fort Myer, Virginia", I:I)</f>
        <v>2</v>
      </c>
      <c r="W1164">
        <v>1</v>
      </c>
      <c r="X1164" t="str">
        <f>IFERROR(VLOOKUP("FlightNumber", A:D, 4, FALSE), "Flight Not Found")</f>
        <v>Flight Not Found</v>
      </c>
      <c r="Y1164" t="str" cm="1">
        <f t="array" ref="Y1164">IF(AND(B:B &gt; TIME(6, 0, 0), B:B &lt;= TIME(18, 0, 0)), "Day", "Night")</f>
        <v>Night</v>
      </c>
      <c r="Z1164">
        <f>COUNTIFS(D:D, "Military - U.S. Army", C:C, "Fort Myer, Virginia")</f>
        <v>1</v>
      </c>
    </row>
    <row r="1165" spans="1:26" x14ac:dyDescent="0.2">
      <c r="A1165">
        <v>18959</v>
      </c>
      <c r="C1165" t="s">
        <v>5349</v>
      </c>
      <c r="D1165" t="s">
        <v>5350</v>
      </c>
      <c r="F1165" t="s">
        <v>5351</v>
      </c>
      <c r="G1165" t="s">
        <v>5352</v>
      </c>
      <c r="H1165" t="s">
        <v>5353</v>
      </c>
      <c r="I1165">
        <v>21</v>
      </c>
      <c r="J1165">
        <v>13</v>
      </c>
      <c r="K1165">
        <v>0</v>
      </c>
      <c r="M1165">
        <f>SUM(B1165,C1165)</f>
        <v>0</v>
      </c>
      <c r="N1165" t="str">
        <f t="shared" si="36"/>
        <v>No</v>
      </c>
      <c r="O1165">
        <f>COUNTIF(C:C,"&lt;0")</f>
        <v>0</v>
      </c>
      <c r="P1165" t="e">
        <f>SUMIF(#REF!,"&gt;"&amp;AVERAGE(#REF!))</f>
        <v>#REF!</v>
      </c>
      <c r="Q1165">
        <f t="shared" si="37"/>
        <v>27.565026697177728</v>
      </c>
      <c r="R1165" t="str">
        <f>CONCATENATE("ID-",A1165,"-",E1165)</f>
        <v>ID-18959-</v>
      </c>
      <c r="S1165">
        <f>INDEX(B:B,MATCH(A1165,A:A,0))</f>
        <v>0</v>
      </c>
      <c r="T1165" t="str">
        <f>IF(OR(B1165&gt;0,C1165&gt;0),"Acceptable","Check")</f>
        <v>Acceptable</v>
      </c>
      <c r="U1165">
        <f>COUNTIF(D:D, "Military - U.S. Army")</f>
        <v>23</v>
      </c>
      <c r="V1165">
        <f>AVERAGEIF(C:C,"Fort Myer, Virginia", I:I)</f>
        <v>2</v>
      </c>
      <c r="W1165">
        <v>1</v>
      </c>
      <c r="X1165" t="str">
        <f>IFERROR(VLOOKUP("FlightNumber", A:D, 4, FALSE), "Flight Not Found")</f>
        <v>Flight Not Found</v>
      </c>
      <c r="Y1165" t="str" cm="1">
        <f t="array" ref="Y1165">IF(AND(B:B &gt; TIME(6, 0, 0), B:B &lt;= TIME(18, 0, 0)), "Day", "Night")</f>
        <v>Night</v>
      </c>
      <c r="Z1165">
        <f>COUNTIFS(D:D, "Military - U.S. Army", C:C, "Fort Myer, Virginia")</f>
        <v>1</v>
      </c>
    </row>
    <row r="1166" spans="1:26" x14ac:dyDescent="0.2">
      <c r="A1166">
        <v>18966</v>
      </c>
      <c r="B1166" t="s">
        <v>5354</v>
      </c>
      <c r="C1166" t="s">
        <v>3694</v>
      </c>
      <c r="D1166" t="s">
        <v>1144</v>
      </c>
      <c r="E1166" t="s">
        <v>994</v>
      </c>
      <c r="F1166" t="s">
        <v>1716</v>
      </c>
      <c r="G1166" t="s">
        <v>5355</v>
      </c>
      <c r="H1166" t="s">
        <v>5356</v>
      </c>
      <c r="I1166">
        <v>3</v>
      </c>
      <c r="J1166">
        <v>3</v>
      </c>
      <c r="K1166">
        <v>0</v>
      </c>
      <c r="L1166" t="s">
        <v>5357</v>
      </c>
      <c r="M1166">
        <f>SUM(B1166,C1166)</f>
        <v>0</v>
      </c>
      <c r="N1166" t="str">
        <f t="shared" si="36"/>
        <v>No</v>
      </c>
      <c r="O1166">
        <f>COUNTIF(C:C,"&lt;0")</f>
        <v>0</v>
      </c>
      <c r="P1166" t="e">
        <f>SUMIF(#REF!,"&gt;"&amp;AVERAGE(#REF!))</f>
        <v>#REF!</v>
      </c>
      <c r="Q1166">
        <f t="shared" si="37"/>
        <v>27.565026697177728</v>
      </c>
      <c r="R1166" t="str">
        <f>CONCATENATE("ID-",A1166,"-",E1166)</f>
        <v>ID-18966-Training</v>
      </c>
      <c r="S1166" t="str">
        <f>INDEX(B:B,MATCH(A1166,A:A,0))</f>
        <v>07:25</v>
      </c>
      <c r="T1166" t="str">
        <f>IF(OR(B1166&gt;0,C1166&gt;0),"Acceptable","Check")</f>
        <v>Acceptable</v>
      </c>
      <c r="U1166">
        <f>COUNTIF(D:D, "Military - U.S. Army")</f>
        <v>23</v>
      </c>
      <c r="V1166">
        <f>AVERAGEIF(C:C,"Fort Myer, Virginia", I:I)</f>
        <v>2</v>
      </c>
      <c r="W1166">
        <v>1</v>
      </c>
      <c r="X1166" t="str">
        <f>IFERROR(VLOOKUP("FlightNumber", A:D, 4, FALSE), "Flight Not Found")</f>
        <v>Flight Not Found</v>
      </c>
      <c r="Y1166" t="str" cm="1">
        <f t="array" ref="Y1166">IF(AND(B:B &gt; TIME(6, 0, 0), B:B &lt;= TIME(18, 0, 0)), "Day", "Night")</f>
        <v>Night</v>
      </c>
      <c r="Z1166">
        <f>COUNTIFS(D:D, "Military - U.S. Army", C:C, "Fort Myer, Virginia")</f>
        <v>1</v>
      </c>
    </row>
    <row r="1167" spans="1:26" x14ac:dyDescent="0.2">
      <c r="A1167">
        <v>18975</v>
      </c>
      <c r="C1167" t="s">
        <v>5358</v>
      </c>
      <c r="D1167" t="s">
        <v>379</v>
      </c>
      <c r="F1167" t="s">
        <v>5359</v>
      </c>
      <c r="G1167" t="s">
        <v>5360</v>
      </c>
      <c r="I1167">
        <v>3</v>
      </c>
      <c r="J1167">
        <v>3</v>
      </c>
      <c r="K1167">
        <v>0</v>
      </c>
      <c r="M1167">
        <f>SUM(B1167,C1167)</f>
        <v>0</v>
      </c>
      <c r="N1167" t="str">
        <f t="shared" si="36"/>
        <v>No</v>
      </c>
      <c r="O1167">
        <f>COUNTIF(C:C,"&lt;0")</f>
        <v>0</v>
      </c>
      <c r="P1167" t="e">
        <f>SUMIF(#REF!,"&gt;"&amp;AVERAGE(#REF!))</f>
        <v>#REF!</v>
      </c>
      <c r="Q1167">
        <f t="shared" si="37"/>
        <v>27.565026697177728</v>
      </c>
      <c r="R1167" t="str">
        <f>CONCATENATE("ID-",A1167,"-",E1167)</f>
        <v>ID-18975-</v>
      </c>
      <c r="S1167">
        <f>INDEX(B:B,MATCH(A1167,A:A,0))</f>
        <v>0</v>
      </c>
      <c r="T1167" t="str">
        <f>IF(OR(B1167&gt;0,C1167&gt;0),"Acceptable","Check")</f>
        <v>Acceptable</v>
      </c>
      <c r="U1167">
        <f>COUNTIF(D:D, "Military - U.S. Army")</f>
        <v>23</v>
      </c>
      <c r="V1167">
        <f>AVERAGEIF(C:C,"Fort Myer, Virginia", I:I)</f>
        <v>2</v>
      </c>
      <c r="W1167">
        <v>1</v>
      </c>
      <c r="X1167" t="str">
        <f>IFERROR(VLOOKUP("FlightNumber", A:D, 4, FALSE), "Flight Not Found")</f>
        <v>Flight Not Found</v>
      </c>
      <c r="Y1167" t="str" cm="1">
        <f t="array" ref="Y1167">IF(AND(B:B &gt; TIME(6, 0, 0), B:B &lt;= TIME(18, 0, 0)), "Day", "Night")</f>
        <v>Night</v>
      </c>
      <c r="Z1167">
        <f>COUNTIFS(D:D, "Military - U.S. Army", C:C, "Fort Myer, Virginia")</f>
        <v>1</v>
      </c>
    </row>
    <row r="1168" spans="1:26" x14ac:dyDescent="0.2">
      <c r="A1168">
        <v>18978</v>
      </c>
      <c r="B1168" t="s">
        <v>5361</v>
      </c>
      <c r="C1168" t="s">
        <v>103</v>
      </c>
      <c r="D1168" t="s">
        <v>5362</v>
      </c>
      <c r="E1168" t="s">
        <v>5363</v>
      </c>
      <c r="F1168" t="s">
        <v>5364</v>
      </c>
      <c r="G1168" t="s">
        <v>5365</v>
      </c>
      <c r="H1168" t="s">
        <v>5366</v>
      </c>
      <c r="I1168">
        <v>56</v>
      </c>
      <c r="J1168">
        <v>56</v>
      </c>
      <c r="K1168">
        <v>1</v>
      </c>
      <c r="L1168" t="s">
        <v>5367</v>
      </c>
      <c r="M1168">
        <f>SUM(B1168,C1168)</f>
        <v>0</v>
      </c>
      <c r="N1168" t="str">
        <f t="shared" si="36"/>
        <v>No</v>
      </c>
      <c r="O1168">
        <f>COUNTIF(C:C,"&lt;0")</f>
        <v>0</v>
      </c>
      <c r="P1168" t="e">
        <f>SUMIF(#REF!,"&gt;"&amp;AVERAGE(#REF!))</f>
        <v>#REF!</v>
      </c>
      <c r="Q1168">
        <f t="shared" si="37"/>
        <v>27.565026697177728</v>
      </c>
      <c r="R1168" t="str">
        <f>CONCATENATE("ID-",A1168,"-",E1168)</f>
        <v>ID-18978-Fort Smith - Newark</v>
      </c>
      <c r="S1168" t="str">
        <f>INDEX(B:B,MATCH(A1168,A:A,0))</f>
        <v>15:09</v>
      </c>
      <c r="T1168" t="str">
        <f>IF(OR(B1168&gt;0,C1168&gt;0),"Acceptable","Check")</f>
        <v>Acceptable</v>
      </c>
      <c r="U1168">
        <f>COUNTIF(D:D, "Military - U.S. Army")</f>
        <v>23</v>
      </c>
      <c r="V1168">
        <f>AVERAGEIF(C:C,"Fort Myer, Virginia", I:I)</f>
        <v>2</v>
      </c>
      <c r="W1168">
        <v>1</v>
      </c>
      <c r="X1168" t="str">
        <f>IFERROR(VLOOKUP("FlightNumber", A:D, 4, FALSE), "Flight Not Found")</f>
        <v>Flight Not Found</v>
      </c>
      <c r="Y1168" t="str" cm="1">
        <f t="array" ref="Y1168">IF(AND(B:B &gt; TIME(6, 0, 0), B:B &lt;= TIME(18, 0, 0)), "Day", "Night")</f>
        <v>Night</v>
      </c>
      <c r="Z1168">
        <f>COUNTIFS(D:D, "Military - U.S. Army", C:C, "Fort Myer, Virginia")</f>
        <v>1</v>
      </c>
    </row>
    <row r="1169" spans="1:26" x14ac:dyDescent="0.2">
      <c r="A1169">
        <v>18985</v>
      </c>
      <c r="C1169" t="s">
        <v>4918</v>
      </c>
      <c r="D1169" t="s">
        <v>1349</v>
      </c>
      <c r="F1169" t="s">
        <v>5368</v>
      </c>
      <c r="G1169" t="s">
        <v>5369</v>
      </c>
      <c r="H1169" t="s">
        <v>5370</v>
      </c>
      <c r="I1169">
        <v>22</v>
      </c>
      <c r="J1169">
        <v>22</v>
      </c>
      <c r="K1169">
        <v>0</v>
      </c>
      <c r="L1169" t="s">
        <v>5371</v>
      </c>
      <c r="M1169">
        <f>SUM(B1169,C1169)</f>
        <v>0</v>
      </c>
      <c r="N1169" t="str">
        <f t="shared" si="36"/>
        <v>No</v>
      </c>
      <c r="O1169">
        <f>COUNTIF(C:C,"&lt;0")</f>
        <v>0</v>
      </c>
      <c r="P1169" t="e">
        <f>SUMIF(#REF!,"&gt;"&amp;AVERAGE(#REF!))</f>
        <v>#REF!</v>
      </c>
      <c r="Q1169">
        <f t="shared" si="37"/>
        <v>27.565026697177728</v>
      </c>
      <c r="R1169" t="str">
        <f>CONCATENATE("ID-",A1169,"-",E1169)</f>
        <v>ID-18985-</v>
      </c>
      <c r="S1169">
        <f>INDEX(B:B,MATCH(A1169,A:A,0))</f>
        <v>0</v>
      </c>
      <c r="T1169" t="str">
        <f>IF(OR(B1169&gt;0,C1169&gt;0),"Acceptable","Check")</f>
        <v>Acceptable</v>
      </c>
      <c r="U1169">
        <f>COUNTIF(D:D, "Military - U.S. Army")</f>
        <v>23</v>
      </c>
      <c r="V1169">
        <f>AVERAGEIF(C:C,"Fort Myer, Virginia", I:I)</f>
        <v>2</v>
      </c>
      <c r="W1169">
        <v>4</v>
      </c>
      <c r="X1169" t="str">
        <f>IFERROR(VLOOKUP("FlightNumber", A:D, 4, FALSE), "Flight Not Found")</f>
        <v>Flight Not Found</v>
      </c>
      <c r="Y1169" t="str" cm="1">
        <f t="array" ref="Y1169">IF(AND(B:B &gt; TIME(6, 0, 0), B:B &lt;= TIME(18, 0, 0)), "Day", "Night")</f>
        <v>Night</v>
      </c>
      <c r="Z1169">
        <f>COUNTIFS(D:D, "Military - U.S. Army", C:C, "Fort Myer, Virginia")</f>
        <v>1</v>
      </c>
    </row>
    <row r="1170" spans="1:26" x14ac:dyDescent="0.2">
      <c r="A1170">
        <v>18991</v>
      </c>
      <c r="B1170" t="s">
        <v>5372</v>
      </c>
      <c r="C1170" t="s">
        <v>5373</v>
      </c>
      <c r="D1170" t="s">
        <v>5374</v>
      </c>
      <c r="E1170" t="s">
        <v>5375</v>
      </c>
      <c r="F1170" t="s">
        <v>5376</v>
      </c>
      <c r="G1170" t="s">
        <v>5377</v>
      </c>
      <c r="H1170" t="s">
        <v>5378</v>
      </c>
      <c r="I1170">
        <v>40</v>
      </c>
      <c r="J1170">
        <v>26</v>
      </c>
      <c r="K1170">
        <v>0</v>
      </c>
      <c r="L1170" t="s">
        <v>5379</v>
      </c>
      <c r="M1170">
        <f>SUM(B1170,C1170)</f>
        <v>0</v>
      </c>
      <c r="N1170" t="str">
        <f t="shared" si="36"/>
        <v>No</v>
      </c>
      <c r="O1170">
        <f>COUNTIF(C:C,"&lt;0")</f>
        <v>0</v>
      </c>
      <c r="P1170" t="e">
        <f>SUMIF(#REF!,"&gt;"&amp;AVERAGE(#REF!))</f>
        <v>#REF!</v>
      </c>
      <c r="Q1170">
        <f t="shared" si="37"/>
        <v>27.565026697177728</v>
      </c>
      <c r="R1170" t="str">
        <f>CONCATENATE("ID-",A1170,"-",E1170)</f>
        <v>ID-18991-Pittsburgh - Buffalo</v>
      </c>
      <c r="S1170" t="str">
        <f>INDEX(B:B,MATCH(A1170,A:A,0))</f>
        <v>22:25</v>
      </c>
      <c r="T1170" t="str">
        <f>IF(OR(B1170&gt;0,C1170&gt;0),"Acceptable","Check")</f>
        <v>Acceptable</v>
      </c>
      <c r="U1170">
        <f>COUNTIF(D:D, "Military - U.S. Army")</f>
        <v>23</v>
      </c>
      <c r="V1170">
        <f>AVERAGEIF(C:C,"Fort Myer, Virginia", I:I)</f>
        <v>2</v>
      </c>
      <c r="W1170">
        <v>1</v>
      </c>
      <c r="X1170" t="str">
        <f>IFERROR(VLOOKUP("FlightNumber", A:D, 4, FALSE), "Flight Not Found")</f>
        <v>Flight Not Found</v>
      </c>
      <c r="Y1170" t="str" cm="1">
        <f t="array" ref="Y1170">IF(AND(B:B &gt; TIME(6, 0, 0), B:B &lt;= TIME(18, 0, 0)), "Day", "Night")</f>
        <v>Night</v>
      </c>
      <c r="Z1170">
        <f>COUNTIFS(D:D, "Military - U.S. Army", C:C, "Fort Myer, Virginia")</f>
        <v>1</v>
      </c>
    </row>
    <row r="1171" spans="1:26" x14ac:dyDescent="0.2">
      <c r="A1171">
        <v>18992</v>
      </c>
      <c r="B1171" t="s">
        <v>5380</v>
      </c>
      <c r="C1171" t="s">
        <v>5381</v>
      </c>
      <c r="D1171" t="s">
        <v>4596</v>
      </c>
      <c r="E1171" t="s">
        <v>5383</v>
      </c>
      <c r="F1171" t="s">
        <v>5384</v>
      </c>
      <c r="G1171" t="s">
        <v>5385</v>
      </c>
      <c r="H1171" t="s">
        <v>5386</v>
      </c>
      <c r="I1171">
        <v>4</v>
      </c>
      <c r="J1171">
        <v>4</v>
      </c>
      <c r="K1171">
        <v>0</v>
      </c>
      <c r="L1171" t="s">
        <v>5387</v>
      </c>
      <c r="M1171">
        <f>SUM(B1171,C1171)</f>
        <v>0</v>
      </c>
      <c r="N1171" t="str">
        <f t="shared" si="36"/>
        <v>No</v>
      </c>
      <c r="O1171">
        <f>COUNTIF(C:C,"&lt;0")</f>
        <v>0</v>
      </c>
      <c r="P1171" t="e">
        <f>SUMIF(#REF!,"&gt;"&amp;AVERAGE(#REF!))</f>
        <v>#REF!</v>
      </c>
      <c r="Q1171">
        <f t="shared" si="37"/>
        <v>27.565026697177728</v>
      </c>
      <c r="R1171" t="str">
        <f>CONCATENATE("ID-",A1171,"-",E1171)</f>
        <v>ID-18992-Umiat - Fairbanks</v>
      </c>
      <c r="S1171" t="str">
        <f>INDEX(B:B,MATCH(A1171,A:A,0))</f>
        <v>22:07</v>
      </c>
      <c r="T1171" t="str">
        <f>IF(OR(B1171&gt;0,C1171&gt;0),"Acceptable","Check")</f>
        <v>Acceptable</v>
      </c>
      <c r="U1171">
        <f>COUNTIF(D:D, "Military - U.S. Army")</f>
        <v>23</v>
      </c>
      <c r="V1171">
        <f>AVERAGEIF(C:C,"Fort Myer, Virginia", I:I)</f>
        <v>2</v>
      </c>
      <c r="W1171">
        <v>1</v>
      </c>
      <c r="X1171" t="str">
        <f>IFERROR(VLOOKUP("FlightNumber", A:D, 4, FALSE), "Flight Not Found")</f>
        <v>Flight Not Found</v>
      </c>
      <c r="Y1171" t="str" cm="1">
        <f t="array" ref="Y1171">IF(AND(B:B &gt; TIME(6, 0, 0), B:B &lt;= TIME(18, 0, 0)), "Day", "Night")</f>
        <v>Night</v>
      </c>
      <c r="Z1171">
        <f>COUNTIFS(D:D, "Military - U.S. Army", C:C, "Fort Myer, Virginia")</f>
        <v>1</v>
      </c>
    </row>
    <row r="1172" spans="1:26" x14ac:dyDescent="0.2">
      <c r="A1172">
        <v>18992</v>
      </c>
      <c r="B1172" t="s">
        <v>2833</v>
      </c>
      <c r="C1172" t="s">
        <v>5388</v>
      </c>
      <c r="D1172" t="s">
        <v>2606</v>
      </c>
      <c r="E1172" t="s">
        <v>5389</v>
      </c>
      <c r="F1172" t="s">
        <v>4880</v>
      </c>
      <c r="G1172" t="s">
        <v>5390</v>
      </c>
      <c r="I1172">
        <v>28</v>
      </c>
      <c r="J1172">
        <v>28</v>
      </c>
      <c r="K1172">
        <v>0</v>
      </c>
      <c r="L1172" t="s">
        <v>5391</v>
      </c>
      <c r="M1172">
        <f>SUM(B1172,C1172)</f>
        <v>0</v>
      </c>
      <c r="N1172" t="str">
        <f t="shared" si="36"/>
        <v>No</v>
      </c>
      <c r="O1172">
        <f>COUNTIF(C:C,"&lt;0")</f>
        <v>0</v>
      </c>
      <c r="P1172" t="e">
        <f>SUMIF(#REF!,"&gt;"&amp;AVERAGE(#REF!))</f>
        <v>#REF!</v>
      </c>
      <c r="Q1172">
        <f t="shared" si="37"/>
        <v>27.565026697177728</v>
      </c>
      <c r="R1172" t="str">
        <f>CONCATENATE("ID-",A1172,"-",E1172)</f>
        <v>ID-18992-New York - Williams AFB</v>
      </c>
      <c r="S1172" t="str">
        <f>INDEX(B:B,MATCH(A1172,A:A,0))</f>
        <v>22:07</v>
      </c>
      <c r="T1172" t="str">
        <f>IF(OR(B1172&gt;0,C1172&gt;0),"Acceptable","Check")</f>
        <v>Acceptable</v>
      </c>
      <c r="U1172">
        <f>COUNTIF(D:D, "Military - U.S. Army")</f>
        <v>23</v>
      </c>
      <c r="V1172">
        <f>AVERAGEIF(C:C,"Fort Myer, Virginia", I:I)</f>
        <v>2</v>
      </c>
      <c r="W1172">
        <v>1</v>
      </c>
      <c r="X1172" t="str">
        <f>IFERROR(VLOOKUP("FlightNumber", A:D, 4, FALSE), "Flight Not Found")</f>
        <v>Flight Not Found</v>
      </c>
      <c r="Y1172" t="str" cm="1">
        <f t="array" ref="Y1172">IF(AND(B:B &gt; TIME(6, 0, 0), B:B &lt;= TIME(18, 0, 0)), "Day", "Night")</f>
        <v>Night</v>
      </c>
      <c r="Z1172">
        <f>COUNTIFS(D:D, "Military - U.S. Army", C:C, "Fort Myer, Virginia")</f>
        <v>1</v>
      </c>
    </row>
    <row r="1173" spans="1:26" x14ac:dyDescent="0.2">
      <c r="A1173">
        <v>18993</v>
      </c>
      <c r="C1173" t="s">
        <v>5339</v>
      </c>
      <c r="D1173" t="s">
        <v>5392</v>
      </c>
      <c r="F1173" t="s">
        <v>2722</v>
      </c>
      <c r="G1173" t="s">
        <v>5393</v>
      </c>
      <c r="H1173" t="s">
        <v>5394</v>
      </c>
      <c r="I1173">
        <v>3</v>
      </c>
      <c r="J1173">
        <v>3</v>
      </c>
      <c r="K1173">
        <v>0</v>
      </c>
      <c r="L1173" t="s">
        <v>5395</v>
      </c>
      <c r="M1173">
        <f>SUM(B1173,C1173)</f>
        <v>0</v>
      </c>
      <c r="N1173" t="str">
        <f t="shared" si="36"/>
        <v>No</v>
      </c>
      <c r="O1173">
        <f>COUNTIF(C:C,"&lt;0")</f>
        <v>0</v>
      </c>
      <c r="P1173" t="e">
        <f>SUMIF(#REF!,"&gt;"&amp;AVERAGE(#REF!))</f>
        <v>#REF!</v>
      </c>
      <c r="Q1173">
        <f t="shared" si="37"/>
        <v>27.565026697177728</v>
      </c>
      <c r="R1173" t="str">
        <f>CONCATENATE("ID-",A1173,"-",E1173)</f>
        <v>ID-18993-</v>
      </c>
      <c r="S1173">
        <f>INDEX(B:B,MATCH(A1173,A:A,0))</f>
        <v>0</v>
      </c>
      <c r="T1173" t="str">
        <f>IF(OR(B1173&gt;0,C1173&gt;0),"Acceptable","Check")</f>
        <v>Acceptable</v>
      </c>
      <c r="U1173">
        <f>COUNTIF(D:D, "Military - U.S. Army")</f>
        <v>23</v>
      </c>
      <c r="V1173">
        <f>AVERAGEIF(C:C,"Fort Myer, Virginia", I:I)</f>
        <v>2</v>
      </c>
      <c r="W1173">
        <v>2</v>
      </c>
      <c r="X1173" t="str">
        <f>IFERROR(VLOOKUP("FlightNumber", A:D, 4, FALSE), "Flight Not Found")</f>
        <v>Flight Not Found</v>
      </c>
      <c r="Y1173" t="str" cm="1">
        <f t="array" ref="Y1173">IF(AND(B:B &gt; TIME(6, 0, 0), B:B &lt;= TIME(18, 0, 0)), "Day", "Night")</f>
        <v>Night</v>
      </c>
      <c r="Z1173">
        <f>COUNTIFS(D:D, "Military - U.S. Army", C:C, "Fort Myer, Virginia")</f>
        <v>1</v>
      </c>
    </row>
    <row r="1174" spans="1:26" x14ac:dyDescent="0.2">
      <c r="A1174">
        <v>18995</v>
      </c>
      <c r="C1174" t="s">
        <v>5396</v>
      </c>
      <c r="D1174" t="s">
        <v>1150</v>
      </c>
      <c r="F1174" t="s">
        <v>1339</v>
      </c>
      <c r="G1174" t="s">
        <v>5397</v>
      </c>
      <c r="H1174" t="s">
        <v>5398</v>
      </c>
      <c r="I1174">
        <v>11</v>
      </c>
      <c r="J1174">
        <v>6</v>
      </c>
      <c r="K1174">
        <v>0</v>
      </c>
      <c r="M1174">
        <f>SUM(B1174,C1174)</f>
        <v>0</v>
      </c>
      <c r="N1174" t="str">
        <f t="shared" si="36"/>
        <v>No</v>
      </c>
      <c r="O1174">
        <f>COUNTIF(C:C,"&lt;0")</f>
        <v>0</v>
      </c>
      <c r="P1174" t="e">
        <f>SUMIF(#REF!,"&gt;"&amp;AVERAGE(#REF!))</f>
        <v>#REF!</v>
      </c>
      <c r="Q1174">
        <f t="shared" si="37"/>
        <v>27.565026697177728</v>
      </c>
      <c r="R1174" t="str">
        <f>CONCATENATE("ID-",A1174,"-",E1174)</f>
        <v>ID-18995-</v>
      </c>
      <c r="S1174">
        <f>INDEX(B:B,MATCH(A1174,A:A,0))</f>
        <v>0</v>
      </c>
      <c r="T1174" t="str">
        <f>IF(OR(B1174&gt;0,C1174&gt;0),"Acceptable","Check")</f>
        <v>Acceptable</v>
      </c>
      <c r="U1174">
        <f>COUNTIF(D:D, "Military - U.S. Army")</f>
        <v>23</v>
      </c>
      <c r="V1174">
        <f>AVERAGEIF(C:C,"Fort Myer, Virginia", I:I)</f>
        <v>2</v>
      </c>
      <c r="W1174">
        <v>1</v>
      </c>
      <c r="X1174" t="str">
        <f>IFERROR(VLOOKUP("FlightNumber", A:D, 4, FALSE), "Flight Not Found")</f>
        <v>Flight Not Found</v>
      </c>
      <c r="Y1174" t="str" cm="1">
        <f t="array" ref="Y1174">IF(AND(B:B &gt; TIME(6, 0, 0), B:B &lt;= TIME(18, 0, 0)), "Day", "Night")</f>
        <v>Night</v>
      </c>
      <c r="Z1174">
        <f>COUNTIFS(D:D, "Military - U.S. Army", C:C, "Fort Myer, Virginia")</f>
        <v>1</v>
      </c>
    </row>
    <row r="1175" spans="1:26" x14ac:dyDescent="0.2">
      <c r="A1175">
        <v>19003</v>
      </c>
      <c r="B1175" t="s">
        <v>3113</v>
      </c>
      <c r="C1175" t="s">
        <v>5399</v>
      </c>
      <c r="D1175" t="s">
        <v>5400</v>
      </c>
      <c r="E1175" t="s">
        <v>5401</v>
      </c>
      <c r="F1175" t="s">
        <v>1809</v>
      </c>
      <c r="G1175" t="s">
        <v>5402</v>
      </c>
      <c r="H1175" t="s">
        <v>5403</v>
      </c>
      <c r="I1175">
        <v>23</v>
      </c>
      <c r="J1175">
        <v>23</v>
      </c>
      <c r="K1175">
        <v>0</v>
      </c>
      <c r="L1175" t="s">
        <v>5404</v>
      </c>
      <c r="M1175">
        <f>SUM(B1175,C1175)</f>
        <v>0</v>
      </c>
      <c r="N1175" t="str">
        <f t="shared" si="36"/>
        <v>No</v>
      </c>
      <c r="O1175">
        <f>COUNTIF(C:C,"&lt;0")</f>
        <v>0</v>
      </c>
      <c r="P1175" t="e">
        <f>SUMIF(#REF!,"&gt;"&amp;AVERAGE(#REF!))</f>
        <v>#REF!</v>
      </c>
      <c r="Q1175">
        <f t="shared" si="37"/>
        <v>27.565026697177728</v>
      </c>
      <c r="R1175" t="str">
        <f>CONCATENATE("ID-",A1175,"-",E1175)</f>
        <v>ID-19003-Northolt - Dublin</v>
      </c>
      <c r="S1175" t="str">
        <f>INDEX(B:B,MATCH(A1175,A:A,0))</f>
        <v>19:15</v>
      </c>
      <c r="T1175" t="str">
        <f>IF(OR(B1175&gt;0,C1175&gt;0),"Acceptable","Check")</f>
        <v>Acceptable</v>
      </c>
      <c r="U1175">
        <f>COUNTIF(D:D, "Military - U.S. Army")</f>
        <v>23</v>
      </c>
      <c r="V1175">
        <f>AVERAGEIF(C:C,"Fort Myer, Virginia", I:I)</f>
        <v>2</v>
      </c>
      <c r="W1175">
        <v>1</v>
      </c>
      <c r="X1175" t="str">
        <f>IFERROR(VLOOKUP("FlightNumber", A:D, 4, FALSE), "Flight Not Found")</f>
        <v>Flight Not Found</v>
      </c>
      <c r="Y1175" t="str" cm="1">
        <f t="array" ref="Y1175">IF(AND(B:B &gt; TIME(6, 0, 0), B:B &lt;= TIME(18, 0, 0)), "Day", "Night")</f>
        <v>Night</v>
      </c>
      <c r="Z1175">
        <f>COUNTIFS(D:D, "Military - U.S. Army", C:C, "Fort Myer, Virginia")</f>
        <v>1</v>
      </c>
    </row>
    <row r="1176" spans="1:26" x14ac:dyDescent="0.2">
      <c r="A1176">
        <v>19012</v>
      </c>
      <c r="B1176" t="s">
        <v>3638</v>
      </c>
      <c r="C1176" t="s">
        <v>5405</v>
      </c>
      <c r="D1176" t="s">
        <v>611</v>
      </c>
      <c r="E1176" t="s">
        <v>5407</v>
      </c>
      <c r="F1176" t="s">
        <v>3475</v>
      </c>
      <c r="G1176" t="s">
        <v>5408</v>
      </c>
      <c r="H1176" t="s">
        <v>5409</v>
      </c>
      <c r="I1176">
        <v>43</v>
      </c>
      <c r="J1176">
        <v>36</v>
      </c>
      <c r="K1176">
        <v>0</v>
      </c>
      <c r="L1176" t="s">
        <v>5410</v>
      </c>
      <c r="M1176">
        <f>SUM(B1176,C1176)</f>
        <v>0</v>
      </c>
      <c r="N1176" t="str">
        <f t="shared" si="36"/>
        <v>No</v>
      </c>
      <c r="O1176">
        <f>COUNTIF(C:C,"&lt;0")</f>
        <v>0</v>
      </c>
      <c r="P1176" t="e">
        <f>SUMIF(#REF!,"&gt;"&amp;AVERAGE(#REF!))</f>
        <v>#REF!</v>
      </c>
      <c r="Q1176">
        <f t="shared" si="37"/>
        <v>27.565026697177728</v>
      </c>
      <c r="R1176" t="str">
        <f>CONCATENATE("ID-",A1176,"-",E1176)</f>
        <v>ID-19012-Tokyo - Elmendorf AFB</v>
      </c>
      <c r="S1176" t="str">
        <f>INDEX(B:B,MATCH(A1176,A:A,0))</f>
        <v>01:38</v>
      </c>
      <c r="T1176" t="str">
        <f>IF(OR(B1176&gt;0,C1176&gt;0),"Acceptable","Check")</f>
        <v>Acceptable</v>
      </c>
      <c r="U1176">
        <f>COUNTIF(D:D, "Military - U.S. Army")</f>
        <v>23</v>
      </c>
      <c r="V1176">
        <f>AVERAGEIF(C:C,"Fort Myer, Virginia", I:I)</f>
        <v>2</v>
      </c>
      <c r="W1176">
        <v>1</v>
      </c>
      <c r="X1176" t="str">
        <f>IFERROR(VLOOKUP("FlightNumber", A:D, 4, FALSE), "Flight Not Found")</f>
        <v>Flight Not Found</v>
      </c>
      <c r="Y1176" t="str" cm="1">
        <f t="array" ref="Y1176">IF(AND(B:B &gt; TIME(6, 0, 0), B:B &lt;= TIME(18, 0, 0)), "Day", "Night")</f>
        <v>Night</v>
      </c>
      <c r="Z1176">
        <f>COUNTIFS(D:D, "Military - U.S. Army", C:C, "Fort Myer, Virginia")</f>
        <v>1</v>
      </c>
    </row>
    <row r="1177" spans="1:26" x14ac:dyDescent="0.2">
      <c r="A1177">
        <v>19015</v>
      </c>
      <c r="B1177" t="s">
        <v>5411</v>
      </c>
      <c r="C1177" t="s">
        <v>103</v>
      </c>
      <c r="D1177" t="s">
        <v>1326</v>
      </c>
      <c r="E1177" t="s">
        <v>5412</v>
      </c>
      <c r="F1177" t="s">
        <v>5413</v>
      </c>
      <c r="G1177" t="s">
        <v>5414</v>
      </c>
      <c r="H1177" t="s">
        <v>5415</v>
      </c>
      <c r="I1177">
        <v>23</v>
      </c>
      <c r="J1177">
        <v>23</v>
      </c>
      <c r="K1177">
        <v>7</v>
      </c>
      <c r="L1177" t="s">
        <v>5416</v>
      </c>
      <c r="M1177">
        <f>SUM(B1177,C1177)</f>
        <v>0</v>
      </c>
      <c r="N1177" t="str">
        <f t="shared" si="36"/>
        <v>No</v>
      </c>
      <c r="O1177">
        <f>COUNTIF(C:C,"&lt;0")</f>
        <v>0</v>
      </c>
      <c r="P1177" t="e">
        <f>SUMIF(#REF!,"&gt;"&amp;AVERAGE(#REF!))</f>
        <v>#REF!</v>
      </c>
      <c r="Q1177">
        <f t="shared" si="37"/>
        <v>27.565026697177728</v>
      </c>
      <c r="R1177" t="str">
        <f>CONCATENATE("ID-",A1177,"-",E1177)</f>
        <v>ID-19015-Buffalo - Newark</v>
      </c>
      <c r="S1177" t="str">
        <f>INDEX(B:B,MATCH(A1177,A:A,0))</f>
        <v>15:43</v>
      </c>
      <c r="T1177" t="str">
        <f>IF(OR(B1177&gt;0,C1177&gt;0),"Acceptable","Check")</f>
        <v>Acceptable</v>
      </c>
      <c r="U1177">
        <f>COUNTIF(D:D, "Military - U.S. Army")</f>
        <v>23</v>
      </c>
      <c r="V1177">
        <f>AVERAGEIF(C:C,"Fort Myer, Virginia", I:I)</f>
        <v>2</v>
      </c>
      <c r="W1177">
        <v>1</v>
      </c>
      <c r="X1177" t="str">
        <f>IFERROR(VLOOKUP("FlightNumber", A:D, 4, FALSE), "Flight Not Found")</f>
        <v>Flight Not Found</v>
      </c>
      <c r="Y1177" t="str" cm="1">
        <f t="array" ref="Y1177">IF(AND(B:B &gt; TIME(6, 0, 0), B:B &lt;= TIME(18, 0, 0)), "Day", "Night")</f>
        <v>Night</v>
      </c>
      <c r="Z1177">
        <f>COUNTIFS(D:D, "Military - U.S. Army", C:C, "Fort Myer, Virginia")</f>
        <v>1</v>
      </c>
    </row>
    <row r="1178" spans="1:26" x14ac:dyDescent="0.2">
      <c r="A1178">
        <v>19028</v>
      </c>
      <c r="C1178" t="s">
        <v>5417</v>
      </c>
      <c r="D1178" t="s">
        <v>772</v>
      </c>
      <c r="F1178" t="s">
        <v>1809</v>
      </c>
      <c r="G1178" t="s">
        <v>5418</v>
      </c>
      <c r="H1178" t="s">
        <v>5419</v>
      </c>
      <c r="I1178">
        <v>15</v>
      </c>
      <c r="J1178">
        <v>15</v>
      </c>
      <c r="K1178">
        <v>0</v>
      </c>
      <c r="L1178" t="s">
        <v>5420</v>
      </c>
      <c r="M1178">
        <f>SUM(B1178,C1178)</f>
        <v>0</v>
      </c>
      <c r="N1178" t="str">
        <f t="shared" si="36"/>
        <v>No</v>
      </c>
      <c r="O1178">
        <f>COUNTIF(C:C,"&lt;0")</f>
        <v>0</v>
      </c>
      <c r="P1178" t="e">
        <f>SUMIF(#REF!,"&gt;"&amp;AVERAGE(#REF!))</f>
        <v>#REF!</v>
      </c>
      <c r="Q1178">
        <f t="shared" si="37"/>
        <v>27.565026697177728</v>
      </c>
      <c r="R1178" t="str">
        <f>CONCATENATE("ID-",A1178,"-",E1178)</f>
        <v>ID-19028-</v>
      </c>
      <c r="S1178">
        <f>INDEX(B:B,MATCH(A1178,A:A,0))</f>
        <v>0</v>
      </c>
      <c r="T1178" t="str">
        <f>IF(OR(B1178&gt;0,C1178&gt;0),"Acceptable","Check")</f>
        <v>Acceptable</v>
      </c>
      <c r="U1178">
        <f>COUNTIF(D:D, "Military - U.S. Army")</f>
        <v>23</v>
      </c>
      <c r="V1178">
        <f>AVERAGEIF(C:C,"Fort Myer, Virginia", I:I)</f>
        <v>2</v>
      </c>
      <c r="W1178">
        <v>1</v>
      </c>
      <c r="X1178" t="str">
        <f>IFERROR(VLOOKUP("FlightNumber", A:D, 4, FALSE), "Flight Not Found")</f>
        <v>Flight Not Found</v>
      </c>
      <c r="Y1178" t="str" cm="1">
        <f t="array" ref="Y1178">IF(AND(B:B &gt; TIME(6, 0, 0), B:B &lt;= TIME(18, 0, 0)), "Day", "Night")</f>
        <v>Night</v>
      </c>
      <c r="Z1178">
        <f>COUNTIFS(D:D, "Military - U.S. Army", C:C, "Fort Myer, Virginia")</f>
        <v>1</v>
      </c>
    </row>
    <row r="1179" spans="1:26" x14ac:dyDescent="0.2">
      <c r="A1179">
        <v>19031</v>
      </c>
      <c r="C1179" t="s">
        <v>5421</v>
      </c>
      <c r="D1179" t="s">
        <v>2606</v>
      </c>
      <c r="F1179" t="s">
        <v>4810</v>
      </c>
      <c r="I1179">
        <v>17</v>
      </c>
      <c r="J1179">
        <v>17</v>
      </c>
      <c r="L1179" t="s">
        <v>5422</v>
      </c>
      <c r="M1179">
        <f>SUM(B1179,C1179)</f>
        <v>0</v>
      </c>
      <c r="N1179" t="str">
        <f t="shared" si="36"/>
        <v>No</v>
      </c>
      <c r="O1179">
        <f>COUNTIF(C:C,"&lt;0")</f>
        <v>0</v>
      </c>
      <c r="P1179" t="e">
        <f>SUMIF(#REF!,"&gt;"&amp;AVERAGE(#REF!))</f>
        <v>#REF!</v>
      </c>
      <c r="Q1179">
        <f t="shared" si="37"/>
        <v>27.565026697177728</v>
      </c>
      <c r="R1179" t="str">
        <f>CONCATENATE("ID-",A1179,"-",E1179)</f>
        <v>ID-19031-</v>
      </c>
      <c r="S1179">
        <f>INDEX(B:B,MATCH(A1179,A:A,0))</f>
        <v>0</v>
      </c>
      <c r="T1179" t="str">
        <f>IF(OR(B1179&gt;0,C1179&gt;0),"Acceptable","Check")</f>
        <v>Acceptable</v>
      </c>
      <c r="U1179">
        <f>COUNTIF(D:D, "Military - U.S. Army")</f>
        <v>23</v>
      </c>
      <c r="V1179">
        <f>AVERAGEIF(C:C,"Fort Myer, Virginia", I:I)</f>
        <v>2</v>
      </c>
      <c r="W1179">
        <v>1</v>
      </c>
      <c r="X1179" t="str">
        <f>IFERROR(VLOOKUP("FlightNumber", A:D, 4, FALSE), "Flight Not Found")</f>
        <v>Flight Not Found</v>
      </c>
      <c r="Y1179" t="str" cm="1">
        <f t="array" ref="Y1179">IF(AND(B:B &gt; TIME(6, 0, 0), B:B &lt;= TIME(18, 0, 0)), "Day", "Night")</f>
        <v>Night</v>
      </c>
      <c r="Z1179">
        <f>COUNTIFS(D:D, "Military - U.S. Army", C:C, "Fort Myer, Virginia")</f>
        <v>1</v>
      </c>
    </row>
    <row r="1180" spans="1:26" x14ac:dyDescent="0.2">
      <c r="A1180">
        <v>19035</v>
      </c>
      <c r="B1180" t="s">
        <v>3986</v>
      </c>
      <c r="C1180" t="s">
        <v>103</v>
      </c>
      <c r="D1180" t="s">
        <v>3068</v>
      </c>
      <c r="F1180" t="s">
        <v>3916</v>
      </c>
      <c r="G1180" t="s">
        <v>5423</v>
      </c>
      <c r="H1180" t="s">
        <v>5424</v>
      </c>
      <c r="I1180">
        <v>63</v>
      </c>
      <c r="J1180">
        <v>29</v>
      </c>
      <c r="K1180">
        <v>4</v>
      </c>
      <c r="L1180" t="s">
        <v>5425</v>
      </c>
      <c r="M1180">
        <f>SUM(B1180,C1180)</f>
        <v>0</v>
      </c>
      <c r="N1180" t="str">
        <f t="shared" si="36"/>
        <v>No</v>
      </c>
      <c r="O1180">
        <f>COUNTIF(C:C,"&lt;0")</f>
        <v>0</v>
      </c>
      <c r="P1180" t="e">
        <f>SUMIF(#REF!,"&gt;"&amp;AVERAGE(#REF!))</f>
        <v>#REF!</v>
      </c>
      <c r="Q1180">
        <f t="shared" si="37"/>
        <v>27.565026697177728</v>
      </c>
      <c r="R1180" t="str">
        <f>CONCATENATE("ID-",A1180,"-",E1180)</f>
        <v>ID-19035-</v>
      </c>
      <c r="S1180" t="str">
        <f>INDEX(B:B,MATCH(A1180,A:A,0))</f>
        <v>00:20</v>
      </c>
      <c r="T1180" t="str">
        <f>IF(OR(B1180&gt;0,C1180&gt;0),"Acceptable","Check")</f>
        <v>Acceptable</v>
      </c>
      <c r="U1180">
        <f>COUNTIF(D:D, "Military - U.S. Army")</f>
        <v>23</v>
      </c>
      <c r="V1180">
        <f>AVERAGEIF(C:C,"Fort Myer, Virginia", I:I)</f>
        <v>2</v>
      </c>
      <c r="W1180">
        <v>1</v>
      </c>
      <c r="X1180" t="str">
        <f>IFERROR(VLOOKUP("FlightNumber", A:D, 4, FALSE), "Flight Not Found")</f>
        <v>Flight Not Found</v>
      </c>
      <c r="Y1180" t="str" cm="1">
        <f t="array" ref="Y1180">IF(AND(B:B &gt; TIME(6, 0, 0), B:B &lt;= TIME(18, 0, 0)), "Day", "Night")</f>
        <v>Night</v>
      </c>
      <c r="Z1180">
        <f>COUNTIFS(D:D, "Military - U.S. Army", C:C, "Fort Myer, Virginia")</f>
        <v>1</v>
      </c>
    </row>
    <row r="1181" spans="1:26" x14ac:dyDescent="0.2">
      <c r="A1181">
        <v>19366</v>
      </c>
      <c r="B1181" t="s">
        <v>3239</v>
      </c>
      <c r="C1181" t="s">
        <v>5426</v>
      </c>
      <c r="D1181" t="s">
        <v>5427</v>
      </c>
      <c r="E1181" t="s">
        <v>5428</v>
      </c>
      <c r="F1181" t="s">
        <v>5429</v>
      </c>
      <c r="G1181" t="s">
        <v>5430</v>
      </c>
      <c r="H1181" t="s">
        <v>5431</v>
      </c>
      <c r="I1181">
        <v>7</v>
      </c>
      <c r="J1181">
        <v>7</v>
      </c>
      <c r="K1181">
        <v>0</v>
      </c>
      <c r="L1181" t="s">
        <v>5432</v>
      </c>
      <c r="M1181">
        <f>SUM(B1181,C1181)</f>
        <v>0</v>
      </c>
      <c r="N1181" t="str">
        <f t="shared" si="36"/>
        <v>No</v>
      </c>
      <c r="O1181">
        <f>COUNTIF(C:C,"&lt;0")</f>
        <v>0</v>
      </c>
      <c r="P1181" t="e">
        <f>SUMIF(#REF!,"&gt;"&amp;AVERAGE(#REF!))</f>
        <v>#REF!</v>
      </c>
      <c r="Q1181">
        <f t="shared" si="37"/>
        <v>27.565026697177728</v>
      </c>
      <c r="R1181" t="str">
        <f>CONCATENATE("ID-",A1181,"-",E1181)</f>
        <v>ID-19366-San Francisco - Seattle</v>
      </c>
      <c r="S1181" t="str">
        <f>INDEX(B:B,MATCH(A1181,A:A,0))</f>
        <v>20:55</v>
      </c>
      <c r="T1181" t="str">
        <f>IF(OR(B1181&gt;0,C1181&gt;0),"Acceptable","Check")</f>
        <v>Acceptable</v>
      </c>
      <c r="U1181">
        <f>COUNTIF(D:D, "Military - U.S. Army")</f>
        <v>23</v>
      </c>
      <c r="V1181">
        <f>AVERAGEIF(C:C,"Fort Myer, Virginia", I:I)</f>
        <v>2</v>
      </c>
      <c r="W1181">
        <v>1</v>
      </c>
      <c r="X1181" t="str">
        <f>IFERROR(VLOOKUP("FlightNumber", A:D, 4, FALSE), "Flight Not Found")</f>
        <v>Flight Not Found</v>
      </c>
      <c r="Y1181" t="str" cm="1">
        <f t="array" ref="Y1181">IF(AND(B:B &gt; TIME(6, 0, 0), B:B &lt;= TIME(18, 0, 0)), "Day", "Night")</f>
        <v>Night</v>
      </c>
      <c r="Z1181">
        <f>COUNTIFS(D:D, "Military - U.S. Army", C:C, "Fort Myer, Virginia")</f>
        <v>1</v>
      </c>
    </row>
    <row r="1182" spans="1:26" x14ac:dyDescent="0.2">
      <c r="A1182">
        <v>19040</v>
      </c>
      <c r="B1182" t="s">
        <v>5433</v>
      </c>
      <c r="C1182" t="s">
        <v>5434</v>
      </c>
      <c r="D1182" t="s">
        <v>5172</v>
      </c>
      <c r="E1182" t="s">
        <v>5435</v>
      </c>
      <c r="F1182" t="s">
        <v>5436</v>
      </c>
      <c r="G1182" t="s">
        <v>5437</v>
      </c>
      <c r="H1182" t="s">
        <v>2934</v>
      </c>
      <c r="I1182">
        <v>31</v>
      </c>
      <c r="J1182">
        <v>31</v>
      </c>
      <c r="K1182">
        <v>0</v>
      </c>
      <c r="L1182" t="s">
        <v>5438</v>
      </c>
      <c r="M1182">
        <f>SUM(B1182,C1182)</f>
        <v>0</v>
      </c>
      <c r="N1182" t="str">
        <f t="shared" si="36"/>
        <v>No</v>
      </c>
      <c r="O1182">
        <f>COUNTIF(C:C,"&lt;0")</f>
        <v>0</v>
      </c>
      <c r="P1182" t="e">
        <f>SUMIF(#REF!,"&gt;"&amp;AVERAGE(#REF!))</f>
        <v>#REF!</v>
      </c>
      <c r="Q1182">
        <f t="shared" si="37"/>
        <v>27.565026697177728</v>
      </c>
      <c r="R1182" t="str">
        <f>CONCATENATE("ID-",A1182,"-",E1182)</f>
        <v>ID-19040-Nice - Malta</v>
      </c>
      <c r="S1182" t="str">
        <f>INDEX(B:B,MATCH(A1182,A:A,0))</f>
        <v>17:34</v>
      </c>
      <c r="T1182" t="str">
        <f>IF(OR(B1182&gt;0,C1182&gt;0),"Acceptable","Check")</f>
        <v>Acceptable</v>
      </c>
      <c r="U1182">
        <f>COUNTIF(D:D, "Military - U.S. Army")</f>
        <v>23</v>
      </c>
      <c r="V1182">
        <f>AVERAGEIF(C:C,"Fort Myer, Virginia", I:I)</f>
        <v>2</v>
      </c>
      <c r="W1182">
        <v>2</v>
      </c>
      <c r="X1182" t="str">
        <f>IFERROR(VLOOKUP("FlightNumber", A:D, 4, FALSE), "Flight Not Found")</f>
        <v>Flight Not Found</v>
      </c>
      <c r="Y1182" t="str" cm="1">
        <f t="array" ref="Y1182">IF(AND(B:B &gt; TIME(6, 0, 0), B:B &lt;= TIME(18, 0, 0)), "Day", "Night")</f>
        <v>Night</v>
      </c>
      <c r="Z1182">
        <f>COUNTIFS(D:D, "Military - U.S. Army", C:C, "Fort Myer, Virginia")</f>
        <v>1</v>
      </c>
    </row>
    <row r="1183" spans="1:26" x14ac:dyDescent="0.2">
      <c r="A1183">
        <v>19043</v>
      </c>
      <c r="C1183" t="s">
        <v>5439</v>
      </c>
      <c r="D1183" t="s">
        <v>5440</v>
      </c>
      <c r="F1183" t="s">
        <v>5441</v>
      </c>
      <c r="G1183" t="s">
        <v>5442</v>
      </c>
      <c r="H1183" t="s">
        <v>2344</v>
      </c>
      <c r="I1183">
        <v>9</v>
      </c>
      <c r="J1183">
        <v>9</v>
      </c>
      <c r="K1183">
        <v>0</v>
      </c>
      <c r="M1183">
        <f>SUM(B1183,C1183)</f>
        <v>0</v>
      </c>
      <c r="N1183" t="str">
        <f t="shared" si="36"/>
        <v>No</v>
      </c>
      <c r="O1183">
        <f>COUNTIF(C:C,"&lt;0")</f>
        <v>0</v>
      </c>
      <c r="P1183" t="e">
        <f>SUMIF(#REF!,"&gt;"&amp;AVERAGE(#REF!))</f>
        <v>#REF!</v>
      </c>
      <c r="Q1183">
        <f t="shared" si="37"/>
        <v>27.565026697177728</v>
      </c>
      <c r="R1183" t="str">
        <f>CONCATENATE("ID-",A1183,"-",E1183)</f>
        <v>ID-19043-</v>
      </c>
      <c r="S1183">
        <f>INDEX(B:B,MATCH(A1183,A:A,0))</f>
        <v>0</v>
      </c>
      <c r="T1183" t="str">
        <f>IF(OR(B1183&gt;0,C1183&gt;0),"Acceptable","Check")</f>
        <v>Acceptable</v>
      </c>
      <c r="U1183">
        <f>COUNTIF(D:D, "Military - U.S. Army")</f>
        <v>23</v>
      </c>
      <c r="V1183">
        <f>AVERAGEIF(C:C,"Fort Myer, Virginia", I:I)</f>
        <v>2</v>
      </c>
      <c r="W1183">
        <v>1</v>
      </c>
      <c r="X1183" t="str">
        <f>IFERROR(VLOOKUP("FlightNumber", A:D, 4, FALSE), "Flight Not Found")</f>
        <v>Flight Not Found</v>
      </c>
      <c r="Y1183" t="str" cm="1">
        <f t="array" ref="Y1183">IF(AND(B:B &gt; TIME(6, 0, 0), B:B &lt;= TIME(18, 0, 0)), "Day", "Night")</f>
        <v>Night</v>
      </c>
      <c r="Z1183">
        <f>COUNTIFS(D:D, "Military - U.S. Army", C:C, "Fort Myer, Virginia")</f>
        <v>1</v>
      </c>
    </row>
    <row r="1184" spans="1:26" x14ac:dyDescent="0.2">
      <c r="A1184">
        <v>19043</v>
      </c>
      <c r="B1184" t="s">
        <v>5443</v>
      </c>
      <c r="C1184" t="s">
        <v>5444</v>
      </c>
      <c r="D1184" t="s">
        <v>4788</v>
      </c>
      <c r="F1184" t="s">
        <v>1809</v>
      </c>
      <c r="G1184" t="s">
        <v>5445</v>
      </c>
      <c r="H1184" t="s">
        <v>5446</v>
      </c>
      <c r="I1184">
        <v>16</v>
      </c>
      <c r="J1184">
        <v>3</v>
      </c>
      <c r="K1184">
        <v>0</v>
      </c>
      <c r="L1184" t="s">
        <v>5447</v>
      </c>
      <c r="M1184">
        <f>SUM(B1184,C1184)</f>
        <v>0</v>
      </c>
      <c r="N1184" t="str">
        <f t="shared" si="36"/>
        <v>No</v>
      </c>
      <c r="O1184">
        <f>COUNTIF(C:C,"&lt;0")</f>
        <v>0</v>
      </c>
      <c r="P1184" t="e">
        <f>SUMIF(#REF!,"&gt;"&amp;AVERAGE(#REF!))</f>
        <v>#REF!</v>
      </c>
      <c r="Q1184">
        <f t="shared" si="37"/>
        <v>27.565026697177728</v>
      </c>
      <c r="R1184" t="str">
        <f>CONCATENATE("ID-",A1184,"-",E1184)</f>
        <v>ID-19043-</v>
      </c>
      <c r="S1184">
        <f>INDEX(B:B,MATCH(A1184,A:A,0))</f>
        <v>0</v>
      </c>
      <c r="T1184" t="str">
        <f>IF(OR(B1184&gt;0,C1184&gt;0),"Acceptable","Check")</f>
        <v>Acceptable</v>
      </c>
      <c r="U1184">
        <f>COUNTIF(D:D, "Military - U.S. Army")</f>
        <v>23</v>
      </c>
      <c r="V1184">
        <f>AVERAGEIF(C:C,"Fort Myer, Virginia", I:I)</f>
        <v>2</v>
      </c>
      <c r="W1184">
        <v>1</v>
      </c>
      <c r="X1184" t="str">
        <f>IFERROR(VLOOKUP("FlightNumber", A:D, 4, FALSE), "Flight Not Found")</f>
        <v>Flight Not Found</v>
      </c>
      <c r="Y1184" t="str" cm="1">
        <f t="array" ref="Y1184">IF(AND(B:B &gt; TIME(6, 0, 0), B:B &lt;= TIME(18, 0, 0)), "Day", "Night")</f>
        <v>Night</v>
      </c>
      <c r="Z1184">
        <f>COUNTIFS(D:D, "Military - U.S. Army", C:C, "Fort Myer, Virginia")</f>
        <v>1</v>
      </c>
    </row>
    <row r="1185" spans="1:26" x14ac:dyDescent="0.2">
      <c r="A1185">
        <v>19052</v>
      </c>
      <c r="C1185" t="s">
        <v>5448</v>
      </c>
      <c r="D1185" t="s">
        <v>2335</v>
      </c>
      <c r="E1185" t="s">
        <v>5449</v>
      </c>
      <c r="F1185" t="s">
        <v>1716</v>
      </c>
      <c r="G1185" t="s">
        <v>5450</v>
      </c>
      <c r="H1185" t="s">
        <v>5451</v>
      </c>
      <c r="I1185">
        <v>8</v>
      </c>
      <c r="J1185">
        <v>8</v>
      </c>
      <c r="K1185">
        <v>0</v>
      </c>
      <c r="L1185" t="s">
        <v>5452</v>
      </c>
      <c r="M1185">
        <f>SUM(B1185,C1185)</f>
        <v>0</v>
      </c>
      <c r="N1185" t="str">
        <f t="shared" si="36"/>
        <v>No</v>
      </c>
      <c r="O1185">
        <f>COUNTIF(C:C,"&lt;0")</f>
        <v>0</v>
      </c>
      <c r="P1185" t="e">
        <f>SUMIF(#REF!,"&gt;"&amp;AVERAGE(#REF!))</f>
        <v>#REF!</v>
      </c>
      <c r="Q1185">
        <f t="shared" si="37"/>
        <v>27.565026697177728</v>
      </c>
      <c r="R1185" t="str">
        <f>CONCATENATE("ID-",A1185,"-",E1185)</f>
        <v>ID-19052-Rio de Janeiro - Guiana</v>
      </c>
      <c r="S1185">
        <f>INDEX(B:B,MATCH(A1185,A:A,0))</f>
        <v>0</v>
      </c>
      <c r="T1185" t="str">
        <f>IF(OR(B1185&gt;0,C1185&gt;0),"Acceptable","Check")</f>
        <v>Acceptable</v>
      </c>
      <c r="U1185">
        <f>COUNTIF(D:D, "Military - U.S. Army")</f>
        <v>23</v>
      </c>
      <c r="V1185">
        <f>AVERAGEIF(C:C,"Fort Myer, Virginia", I:I)</f>
        <v>2</v>
      </c>
      <c r="W1185">
        <v>1</v>
      </c>
      <c r="X1185" t="str">
        <f>IFERROR(VLOOKUP("FlightNumber", A:D, 4, FALSE), "Flight Not Found")</f>
        <v>Flight Not Found</v>
      </c>
      <c r="Y1185" t="str" cm="1">
        <f t="array" ref="Y1185">IF(AND(B:B &gt; TIME(6, 0, 0), B:B &lt;= TIME(18, 0, 0)), "Day", "Night")</f>
        <v>Night</v>
      </c>
      <c r="Z1185">
        <f>COUNTIFS(D:D, "Military - U.S. Army", C:C, "Fort Myer, Virginia")</f>
        <v>1</v>
      </c>
    </row>
    <row r="1186" spans="1:26" x14ac:dyDescent="0.2">
      <c r="A1186">
        <v>19056</v>
      </c>
      <c r="B1186" t="s">
        <v>5453</v>
      </c>
      <c r="C1186" t="s">
        <v>5454</v>
      </c>
      <c r="D1186" t="s">
        <v>1150</v>
      </c>
      <c r="E1186" t="s">
        <v>5455</v>
      </c>
      <c r="F1186" t="s">
        <v>5368</v>
      </c>
      <c r="G1186" t="s">
        <v>5456</v>
      </c>
      <c r="H1186" t="s">
        <v>5457</v>
      </c>
      <c r="I1186">
        <v>38</v>
      </c>
      <c r="J1186">
        <v>38</v>
      </c>
      <c r="K1186">
        <v>0</v>
      </c>
      <c r="L1186" t="s">
        <v>5458</v>
      </c>
      <c r="M1186">
        <f>SUM(B1186,C1186)</f>
        <v>0</v>
      </c>
      <c r="N1186" t="str">
        <f t="shared" si="36"/>
        <v>No</v>
      </c>
      <c r="O1186">
        <f>COUNTIF(C:C,"&lt;0")</f>
        <v>0</v>
      </c>
      <c r="P1186" t="e">
        <f>SUMIF(#REF!,"&gt;"&amp;AVERAGE(#REF!))</f>
        <v>#REF!</v>
      </c>
      <c r="Q1186">
        <f t="shared" si="37"/>
        <v>27.565026697177728</v>
      </c>
      <c r="R1186" t="str">
        <f>CONCATENATE("ID-",A1186,"-",E1186)</f>
        <v>ID-19056-Nice - Paris</v>
      </c>
      <c r="S1186" t="str">
        <f>INDEX(B:B,MATCH(A1186,A:A,0))</f>
        <v>08:10</v>
      </c>
      <c r="T1186" t="str">
        <f>IF(OR(B1186&gt;0,C1186&gt;0),"Acceptable","Check")</f>
        <v>Acceptable</v>
      </c>
      <c r="U1186">
        <f>COUNTIF(D:D, "Military - U.S. Army")</f>
        <v>23</v>
      </c>
      <c r="V1186">
        <f>AVERAGEIF(C:C,"Fort Myer, Virginia", I:I)</f>
        <v>2</v>
      </c>
      <c r="W1186">
        <v>1</v>
      </c>
      <c r="X1186" t="str">
        <f>IFERROR(VLOOKUP("FlightNumber", A:D, 4, FALSE), "Flight Not Found")</f>
        <v>Flight Not Found</v>
      </c>
      <c r="Y1186" t="str" cm="1">
        <f t="array" ref="Y1186">IF(AND(B:B &gt; TIME(6, 0, 0), B:B &lt;= TIME(18, 0, 0)), "Day", "Night")</f>
        <v>Night</v>
      </c>
      <c r="Z1186">
        <f>COUNTIFS(D:D, "Military - U.S. Army", C:C, "Fort Myer, Virginia")</f>
        <v>1</v>
      </c>
    </row>
    <row r="1187" spans="1:26" x14ac:dyDescent="0.2">
      <c r="A1187">
        <v>19063</v>
      </c>
      <c r="C1187" t="s">
        <v>5459</v>
      </c>
      <c r="D1187" t="s">
        <v>3661</v>
      </c>
      <c r="F1187" t="s">
        <v>5460</v>
      </c>
      <c r="G1187" t="s">
        <v>5461</v>
      </c>
      <c r="H1187" t="s">
        <v>5462</v>
      </c>
      <c r="I1187">
        <v>3</v>
      </c>
      <c r="J1187">
        <v>3</v>
      </c>
      <c r="K1187">
        <v>0</v>
      </c>
      <c r="L1187" t="s">
        <v>5463</v>
      </c>
      <c r="M1187">
        <f>SUM(B1187,C1187)</f>
        <v>0</v>
      </c>
      <c r="N1187" t="str">
        <f t="shared" si="36"/>
        <v>No</v>
      </c>
      <c r="O1187">
        <f>COUNTIF(C:C,"&lt;0")</f>
        <v>0</v>
      </c>
      <c r="P1187" t="e">
        <f>SUMIF(#REF!,"&gt;"&amp;AVERAGE(#REF!))</f>
        <v>#REF!</v>
      </c>
      <c r="Q1187">
        <f t="shared" si="37"/>
        <v>27.565026697177728</v>
      </c>
      <c r="R1187" t="str">
        <f>CONCATENATE("ID-",A1187,"-",E1187)</f>
        <v>ID-19063-</v>
      </c>
      <c r="S1187">
        <f>INDEX(B:B,MATCH(A1187,A:A,0))</f>
        <v>0</v>
      </c>
      <c r="T1187" t="str">
        <f>IF(OR(B1187&gt;0,C1187&gt;0),"Acceptable","Check")</f>
        <v>Acceptable</v>
      </c>
      <c r="U1187">
        <f>COUNTIF(D:D, "Military - U.S. Army")</f>
        <v>23</v>
      </c>
      <c r="V1187">
        <f>AVERAGEIF(C:C,"Fort Myer, Virginia", I:I)</f>
        <v>2</v>
      </c>
      <c r="W1187">
        <v>1</v>
      </c>
      <c r="X1187" t="str">
        <f>IFERROR(VLOOKUP("FlightNumber", A:D, 4, FALSE), "Flight Not Found")</f>
        <v>Flight Not Found</v>
      </c>
      <c r="Y1187" t="str" cm="1">
        <f t="array" ref="Y1187">IF(AND(B:B &gt; TIME(6, 0, 0), B:B &lt;= TIME(18, 0, 0)), "Day", "Night")</f>
        <v>Night</v>
      </c>
      <c r="Z1187">
        <f>COUNTIFS(D:D, "Military - U.S. Army", C:C, "Fort Myer, Virginia")</f>
        <v>1</v>
      </c>
    </row>
    <row r="1188" spans="1:26" x14ac:dyDescent="0.2">
      <c r="A1188">
        <v>19065</v>
      </c>
      <c r="C1188" t="s">
        <v>5464</v>
      </c>
      <c r="D1188" t="s">
        <v>5465</v>
      </c>
      <c r="E1188" t="s">
        <v>994</v>
      </c>
      <c r="F1188" t="s">
        <v>5466</v>
      </c>
      <c r="I1188">
        <v>15</v>
      </c>
      <c r="J1188">
        <v>15</v>
      </c>
      <c r="L1188" t="s">
        <v>5467</v>
      </c>
      <c r="M1188">
        <f>SUM(B1188,C1188)</f>
        <v>0</v>
      </c>
      <c r="N1188" t="str">
        <f t="shared" si="36"/>
        <v>No</v>
      </c>
      <c r="O1188">
        <f>COUNTIF(C:C,"&lt;0")</f>
        <v>0</v>
      </c>
      <c r="P1188" t="e">
        <f>SUMIF(#REF!,"&gt;"&amp;AVERAGE(#REF!))</f>
        <v>#REF!</v>
      </c>
      <c r="Q1188">
        <f t="shared" si="37"/>
        <v>27.565026697177728</v>
      </c>
      <c r="R1188" t="str">
        <f>CONCATENATE("ID-",A1188,"-",E1188)</f>
        <v>ID-19065-Training</v>
      </c>
      <c r="S1188">
        <f>INDEX(B:B,MATCH(A1188,A:A,0))</f>
        <v>0</v>
      </c>
      <c r="T1188" t="str">
        <f>IF(OR(B1188&gt;0,C1188&gt;0),"Acceptable","Check")</f>
        <v>Acceptable</v>
      </c>
      <c r="U1188">
        <f>COUNTIF(D:D, "Military - U.S. Army")</f>
        <v>23</v>
      </c>
      <c r="V1188">
        <f>AVERAGEIF(C:C,"Fort Myer, Virginia", I:I)</f>
        <v>2</v>
      </c>
      <c r="W1188">
        <v>1</v>
      </c>
      <c r="X1188" t="str">
        <f>IFERROR(VLOOKUP("FlightNumber", A:D, 4, FALSE), "Flight Not Found")</f>
        <v>Flight Not Found</v>
      </c>
      <c r="Y1188" t="str" cm="1">
        <f t="array" ref="Y1188">IF(AND(B:B &gt; TIME(6, 0, 0), B:B &lt;= TIME(18, 0, 0)), "Day", "Night")</f>
        <v>Night</v>
      </c>
      <c r="Z1188">
        <f>COUNTIFS(D:D, "Military - U.S. Army", C:C, "Fort Myer, Virginia")</f>
        <v>1</v>
      </c>
    </row>
    <row r="1189" spans="1:26" x14ac:dyDescent="0.2">
      <c r="A1189">
        <v>19075</v>
      </c>
      <c r="C1189" t="s">
        <v>5468</v>
      </c>
      <c r="D1189" t="s">
        <v>5469</v>
      </c>
      <c r="E1189" t="s">
        <v>5470</v>
      </c>
      <c r="F1189" t="s">
        <v>2558</v>
      </c>
      <c r="G1189" t="s">
        <v>5471</v>
      </c>
      <c r="H1189" t="s">
        <v>5472</v>
      </c>
      <c r="I1189">
        <v>4</v>
      </c>
      <c r="J1189">
        <v>4</v>
      </c>
      <c r="K1189">
        <v>0</v>
      </c>
      <c r="L1189" t="s">
        <v>5473</v>
      </c>
      <c r="M1189">
        <f>SUM(B1189,C1189)</f>
        <v>0</v>
      </c>
      <c r="N1189" t="str">
        <f t="shared" si="36"/>
        <v>No</v>
      </c>
      <c r="O1189">
        <f>COUNTIF(C:C,"&lt;0")</f>
        <v>0</v>
      </c>
      <c r="P1189" t="e">
        <f>SUMIF(#REF!,"&gt;"&amp;AVERAGE(#REF!))</f>
        <v>#REF!</v>
      </c>
      <c r="Q1189">
        <f t="shared" si="37"/>
        <v>27.565026697177728</v>
      </c>
      <c r="R1189" t="str">
        <f>CONCATENATE("ID-",A1189,"-",E1189)</f>
        <v>ID-19075-St. Johns - Goose Bay</v>
      </c>
      <c r="S1189">
        <f>INDEX(B:B,MATCH(A1189,A:A,0))</f>
        <v>0</v>
      </c>
      <c r="T1189" t="str">
        <f>IF(OR(B1189&gt;0,C1189&gt;0),"Acceptable","Check")</f>
        <v>Acceptable</v>
      </c>
      <c r="U1189">
        <f>COUNTIF(D:D, "Military - U.S. Army")</f>
        <v>23</v>
      </c>
      <c r="V1189">
        <f>AVERAGEIF(C:C,"Fort Myer, Virginia", I:I)</f>
        <v>2</v>
      </c>
      <c r="W1189">
        <v>1</v>
      </c>
      <c r="X1189" t="str">
        <f>IFERROR(VLOOKUP("FlightNumber", A:D, 4, FALSE), "Flight Not Found")</f>
        <v>Flight Not Found</v>
      </c>
      <c r="Y1189" t="str" cm="1">
        <f t="array" ref="Y1189">IF(AND(B:B &gt; TIME(6, 0, 0), B:B &lt;= TIME(18, 0, 0)), "Day", "Night")</f>
        <v>Night</v>
      </c>
      <c r="Z1189">
        <f>COUNTIFS(D:D, "Military - U.S. Army", C:C, "Fort Myer, Virginia")</f>
        <v>1</v>
      </c>
    </row>
    <row r="1190" spans="1:26" x14ac:dyDescent="0.2">
      <c r="A1190">
        <v>19075</v>
      </c>
      <c r="B1190" t="s">
        <v>847</v>
      </c>
      <c r="C1190" t="s">
        <v>474</v>
      </c>
      <c r="D1190" t="s">
        <v>283</v>
      </c>
      <c r="E1190" t="s">
        <v>5474</v>
      </c>
      <c r="F1190" t="s">
        <v>3916</v>
      </c>
      <c r="G1190" t="s">
        <v>5475</v>
      </c>
      <c r="H1190" t="s">
        <v>5476</v>
      </c>
      <c r="I1190">
        <v>47</v>
      </c>
      <c r="J1190">
        <v>44</v>
      </c>
      <c r="K1190">
        <v>0</v>
      </c>
      <c r="L1190" t="s">
        <v>5477</v>
      </c>
      <c r="M1190">
        <f>SUM(B1190,C1190)</f>
        <v>0</v>
      </c>
      <c r="N1190" t="str">
        <f t="shared" si="36"/>
        <v>No</v>
      </c>
      <c r="O1190">
        <f>COUNTIF(C:C,"&lt;0")</f>
        <v>0</v>
      </c>
      <c r="P1190" t="e">
        <f>SUMIF(#REF!,"&gt;"&amp;AVERAGE(#REF!))</f>
        <v>#REF!</v>
      </c>
      <c r="Q1190">
        <f t="shared" si="37"/>
        <v>27.565026697177728</v>
      </c>
      <c r="R1190" t="str">
        <f>CONCATENATE("ID-",A1190,"-",E1190)</f>
        <v>ID-19075-Rome - Frankfort</v>
      </c>
      <c r="S1190">
        <f>INDEX(B:B,MATCH(A1190,A:A,0))</f>
        <v>0</v>
      </c>
      <c r="T1190" t="str">
        <f>IF(OR(B1190&gt;0,C1190&gt;0),"Acceptable","Check")</f>
        <v>Acceptable</v>
      </c>
      <c r="U1190">
        <f>COUNTIF(D:D, "Military - U.S. Army")</f>
        <v>23</v>
      </c>
      <c r="V1190">
        <f>AVERAGEIF(C:C,"Fort Myer, Virginia", I:I)</f>
        <v>2</v>
      </c>
      <c r="W1190">
        <v>1</v>
      </c>
      <c r="X1190" t="str">
        <f>IFERROR(VLOOKUP("FlightNumber", A:D, 4, FALSE), "Flight Not Found")</f>
        <v>Flight Not Found</v>
      </c>
      <c r="Y1190" t="str" cm="1">
        <f t="array" ref="Y1190">IF(AND(B:B &gt; TIME(6, 0, 0), B:B &lt;= TIME(18, 0, 0)), "Day", "Night")</f>
        <v>Night</v>
      </c>
      <c r="Z1190">
        <f>COUNTIFS(D:D, "Military - U.S. Army", C:C, "Fort Myer, Virginia")</f>
        <v>1</v>
      </c>
    </row>
    <row r="1191" spans="1:26" x14ac:dyDescent="0.2">
      <c r="A1191">
        <v>19077</v>
      </c>
      <c r="B1191" t="s">
        <v>5478</v>
      </c>
      <c r="C1191" t="s">
        <v>5479</v>
      </c>
      <c r="D1191" t="s">
        <v>5480</v>
      </c>
      <c r="F1191" t="s">
        <v>2313</v>
      </c>
      <c r="G1191" t="s">
        <v>5481</v>
      </c>
      <c r="H1191" t="s">
        <v>5482</v>
      </c>
      <c r="I1191">
        <v>21</v>
      </c>
      <c r="J1191">
        <v>17</v>
      </c>
      <c r="K1191">
        <v>0</v>
      </c>
      <c r="L1191" t="s">
        <v>5483</v>
      </c>
      <c r="M1191">
        <f>SUM(B1191,C1191)</f>
        <v>0</v>
      </c>
      <c r="N1191" t="str">
        <f t="shared" si="36"/>
        <v>No</v>
      </c>
      <c r="O1191">
        <f>COUNTIF(C:C,"&lt;0")</f>
        <v>0</v>
      </c>
      <c r="P1191" t="e">
        <f>SUMIF(#REF!,"&gt;"&amp;AVERAGE(#REF!))</f>
        <v>#REF!</v>
      </c>
      <c r="Q1191">
        <f t="shared" si="37"/>
        <v>27.565026697177728</v>
      </c>
      <c r="R1191" t="str">
        <f>CONCATENATE("ID-",A1191,"-",E1191)</f>
        <v>ID-19077-</v>
      </c>
      <c r="S1191" t="str">
        <f>INDEX(B:B,MATCH(A1191,A:A,0))</f>
        <v>03:10</v>
      </c>
      <c r="T1191" t="str">
        <f>IF(OR(B1191&gt;0,C1191&gt;0),"Acceptable","Check")</f>
        <v>Acceptable</v>
      </c>
      <c r="U1191">
        <f>COUNTIF(D:D, "Military - U.S. Army")</f>
        <v>23</v>
      </c>
      <c r="V1191">
        <f>AVERAGEIF(C:C,"Fort Myer, Virginia", I:I)</f>
        <v>2</v>
      </c>
      <c r="W1191">
        <v>1</v>
      </c>
      <c r="X1191" t="str">
        <f>IFERROR(VLOOKUP("FlightNumber", A:D, 4, FALSE), "Flight Not Found")</f>
        <v>Flight Not Found</v>
      </c>
      <c r="Y1191" t="str" cm="1">
        <f t="array" ref="Y1191">IF(AND(B:B &gt; TIME(6, 0, 0), B:B &lt;= TIME(18, 0, 0)), "Day", "Night")</f>
        <v>Night</v>
      </c>
      <c r="Z1191">
        <f>COUNTIFS(D:D, "Military - U.S. Army", C:C, "Fort Myer, Virginia")</f>
        <v>1</v>
      </c>
    </row>
    <row r="1192" spans="1:26" x14ac:dyDescent="0.2">
      <c r="A1192">
        <v>19079</v>
      </c>
      <c r="C1192" t="s">
        <v>5484</v>
      </c>
      <c r="D1192" t="s">
        <v>3546</v>
      </c>
      <c r="I1192">
        <v>70</v>
      </c>
      <c r="J1192">
        <v>70</v>
      </c>
      <c r="K1192">
        <v>0</v>
      </c>
      <c r="L1192" t="s">
        <v>5485</v>
      </c>
      <c r="M1192">
        <f>SUM(B1192,C1192)</f>
        <v>0</v>
      </c>
      <c r="N1192" t="str">
        <f t="shared" si="36"/>
        <v>No</v>
      </c>
      <c r="O1192">
        <f>COUNTIF(C:C,"&lt;0")</f>
        <v>0</v>
      </c>
      <c r="P1192" t="e">
        <f>SUMIF(#REF!,"&gt;"&amp;AVERAGE(#REF!))</f>
        <v>#REF!</v>
      </c>
      <c r="Q1192">
        <f t="shared" si="37"/>
        <v>27.565026697177728</v>
      </c>
      <c r="R1192" t="str">
        <f>CONCATENATE("ID-",A1192,"-",E1192)</f>
        <v>ID-19079-</v>
      </c>
      <c r="S1192">
        <f>INDEX(B:B,MATCH(A1192,A:A,0))</f>
        <v>0</v>
      </c>
      <c r="T1192" t="str">
        <f>IF(OR(B1192&gt;0,C1192&gt;0),"Acceptable","Check")</f>
        <v>Acceptable</v>
      </c>
      <c r="U1192">
        <f>COUNTIF(D:D, "Military - U.S. Army")</f>
        <v>23</v>
      </c>
      <c r="V1192">
        <f>AVERAGEIF(C:C,"Fort Myer, Virginia", I:I)</f>
        <v>2</v>
      </c>
      <c r="W1192">
        <v>1</v>
      </c>
      <c r="X1192" t="str">
        <f>IFERROR(VLOOKUP("FlightNumber", A:D, 4, FALSE), "Flight Not Found")</f>
        <v>Flight Not Found</v>
      </c>
      <c r="Y1192" t="str" cm="1">
        <f t="array" ref="Y1192">IF(AND(B:B &gt; TIME(6, 0, 0), B:B &lt;= TIME(18, 0, 0)), "Day", "Night")</f>
        <v>Night</v>
      </c>
      <c r="Z1192">
        <f>COUNTIFS(D:D, "Military - U.S. Army", C:C, "Fort Myer, Virginia")</f>
        <v>1</v>
      </c>
    </row>
    <row r="1193" spans="1:26" x14ac:dyDescent="0.2">
      <c r="A1193">
        <v>19082</v>
      </c>
      <c r="C1193" t="s">
        <v>5486</v>
      </c>
      <c r="D1193" t="s">
        <v>1485</v>
      </c>
      <c r="F1193" t="s">
        <v>1809</v>
      </c>
      <c r="G1193" t="s">
        <v>5487</v>
      </c>
      <c r="I1193">
        <v>12</v>
      </c>
      <c r="J1193">
        <v>12</v>
      </c>
      <c r="K1193">
        <v>0</v>
      </c>
      <c r="L1193" t="s">
        <v>5488</v>
      </c>
      <c r="M1193">
        <f>SUM(B1193,C1193)</f>
        <v>0</v>
      </c>
      <c r="N1193" t="str">
        <f t="shared" si="36"/>
        <v>No</v>
      </c>
      <c r="O1193">
        <f>COUNTIF(C:C,"&lt;0")</f>
        <v>0</v>
      </c>
      <c r="P1193" t="e">
        <f>SUMIF(#REF!,"&gt;"&amp;AVERAGE(#REF!))</f>
        <v>#REF!</v>
      </c>
      <c r="Q1193">
        <f t="shared" si="37"/>
        <v>27.565026697177728</v>
      </c>
      <c r="R1193" t="str">
        <f>CONCATENATE("ID-",A1193,"-",E1193)</f>
        <v>ID-19082-</v>
      </c>
      <c r="S1193">
        <f>INDEX(B:B,MATCH(A1193,A:A,0))</f>
        <v>0</v>
      </c>
      <c r="T1193" t="str">
        <f>IF(OR(B1193&gt;0,C1193&gt;0),"Acceptable","Check")</f>
        <v>Acceptable</v>
      </c>
      <c r="U1193">
        <f>COUNTIF(D:D, "Military - U.S. Army")</f>
        <v>23</v>
      </c>
      <c r="V1193">
        <f>AVERAGEIF(C:C,"Fort Myer, Virginia", I:I)</f>
        <v>2</v>
      </c>
      <c r="W1193">
        <v>1</v>
      </c>
      <c r="X1193" t="str">
        <f>IFERROR(VLOOKUP("FlightNumber", A:D, 4, FALSE), "Flight Not Found")</f>
        <v>Flight Not Found</v>
      </c>
      <c r="Y1193" t="str" cm="1">
        <f t="array" ref="Y1193">IF(AND(B:B &gt; TIME(6, 0, 0), B:B &lt;= TIME(18, 0, 0)), "Day", "Night")</f>
        <v>Night</v>
      </c>
      <c r="Z1193">
        <f>COUNTIFS(D:D, "Military - U.S. Army", C:C, "Fort Myer, Virginia")</f>
        <v>1</v>
      </c>
    </row>
    <row r="1194" spans="1:26" x14ac:dyDescent="0.2">
      <c r="A1194">
        <v>19083</v>
      </c>
      <c r="C1194" t="s">
        <v>5489</v>
      </c>
      <c r="D1194" t="s">
        <v>3661</v>
      </c>
      <c r="F1194" t="s">
        <v>1809</v>
      </c>
      <c r="G1194" t="s">
        <v>5490</v>
      </c>
      <c r="H1194" t="s">
        <v>5491</v>
      </c>
      <c r="I1194">
        <v>29</v>
      </c>
      <c r="J1194">
        <v>10</v>
      </c>
      <c r="K1194">
        <v>0</v>
      </c>
      <c r="L1194" t="s">
        <v>2319</v>
      </c>
      <c r="M1194">
        <f>SUM(B1194,C1194)</f>
        <v>0</v>
      </c>
      <c r="N1194" t="str">
        <f t="shared" si="36"/>
        <v>No</v>
      </c>
      <c r="O1194">
        <f>COUNTIF(C:C,"&lt;0")</f>
        <v>0</v>
      </c>
      <c r="P1194" t="e">
        <f>SUMIF(#REF!,"&gt;"&amp;AVERAGE(#REF!))</f>
        <v>#REF!</v>
      </c>
      <c r="Q1194">
        <f t="shared" si="37"/>
        <v>27.565026697177728</v>
      </c>
      <c r="R1194" t="str">
        <f>CONCATENATE("ID-",A1194,"-",E1194)</f>
        <v>ID-19083-</v>
      </c>
      <c r="S1194">
        <f>INDEX(B:B,MATCH(A1194,A:A,0))</f>
        <v>0</v>
      </c>
      <c r="T1194" t="str">
        <f>IF(OR(B1194&gt;0,C1194&gt;0),"Acceptable","Check")</f>
        <v>Acceptable</v>
      </c>
      <c r="U1194">
        <f>COUNTIF(D:D, "Military - U.S. Army")</f>
        <v>23</v>
      </c>
      <c r="V1194">
        <f>AVERAGEIF(C:C,"Fort Myer, Virginia", I:I)</f>
        <v>2</v>
      </c>
      <c r="W1194">
        <v>2</v>
      </c>
      <c r="X1194" t="str">
        <f>IFERROR(VLOOKUP("FlightNumber", A:D, 4, FALSE), "Flight Not Found")</f>
        <v>Flight Not Found</v>
      </c>
      <c r="Y1194" t="str" cm="1">
        <f t="array" ref="Y1194">IF(AND(B:B &gt; TIME(6, 0, 0), B:B &lt;= TIME(18, 0, 0)), "Day", "Night")</f>
        <v>Night</v>
      </c>
      <c r="Z1194">
        <f>COUNTIFS(D:D, "Military - U.S. Army", C:C, "Fort Myer, Virginia")</f>
        <v>1</v>
      </c>
    </row>
    <row r="1195" spans="1:26" x14ac:dyDescent="0.2">
      <c r="A1195">
        <v>19089</v>
      </c>
      <c r="B1195" t="s">
        <v>5492</v>
      </c>
      <c r="C1195" t="s">
        <v>356</v>
      </c>
      <c r="D1195" t="s">
        <v>5493</v>
      </c>
      <c r="F1195" t="s">
        <v>4567</v>
      </c>
      <c r="G1195" t="s">
        <v>5494</v>
      </c>
      <c r="H1195" t="s">
        <v>5495</v>
      </c>
      <c r="I1195">
        <v>2</v>
      </c>
      <c r="J1195">
        <v>2</v>
      </c>
      <c r="K1195">
        <v>3</v>
      </c>
      <c r="L1195" t="s">
        <v>5496</v>
      </c>
      <c r="M1195">
        <f>SUM(B1195,C1195)</f>
        <v>0</v>
      </c>
      <c r="N1195" t="str">
        <f t="shared" si="36"/>
        <v>No</v>
      </c>
      <c r="O1195">
        <f>COUNTIF(C:C,"&lt;0")</f>
        <v>0</v>
      </c>
      <c r="P1195" t="e">
        <f>SUMIF(#REF!,"&gt;"&amp;AVERAGE(#REF!))</f>
        <v>#REF!</v>
      </c>
      <c r="Q1195">
        <f t="shared" si="37"/>
        <v>27.565026697177728</v>
      </c>
      <c r="R1195" t="str">
        <f>CONCATENATE("ID-",A1195,"-",E1195)</f>
        <v>ID-19089-</v>
      </c>
      <c r="S1195" t="str">
        <f>INDEX(B:B,MATCH(A1195,A:A,0))</f>
        <v>08:25</v>
      </c>
      <c r="T1195" t="str">
        <f>IF(OR(B1195&gt;0,C1195&gt;0),"Acceptable","Check")</f>
        <v>Acceptable</v>
      </c>
      <c r="U1195">
        <f>COUNTIF(D:D, "Military - U.S. Army")</f>
        <v>23</v>
      </c>
      <c r="V1195">
        <f>AVERAGEIF(C:C,"Fort Myer, Virginia", I:I)</f>
        <v>2</v>
      </c>
      <c r="W1195">
        <v>1</v>
      </c>
      <c r="X1195" t="str">
        <f>IFERROR(VLOOKUP("FlightNumber", A:D, 4, FALSE), "Flight Not Found")</f>
        <v>Flight Not Found</v>
      </c>
      <c r="Y1195" t="str" cm="1">
        <f t="array" ref="Y1195">IF(AND(B:B &gt; TIME(6, 0, 0), B:B &lt;= TIME(18, 0, 0)), "Day", "Night")</f>
        <v>Night</v>
      </c>
      <c r="Z1195">
        <f>COUNTIFS(D:D, "Military - U.S. Army", C:C, "Fort Myer, Virginia")</f>
        <v>1</v>
      </c>
    </row>
    <row r="1196" spans="1:26" x14ac:dyDescent="0.2">
      <c r="A1196">
        <v>19093</v>
      </c>
      <c r="B1196" t="s">
        <v>5497</v>
      </c>
      <c r="C1196" t="s">
        <v>5498</v>
      </c>
      <c r="D1196" t="s">
        <v>5499</v>
      </c>
      <c r="E1196" t="s">
        <v>5500</v>
      </c>
      <c r="F1196" t="s">
        <v>4290</v>
      </c>
      <c r="G1196" t="s">
        <v>5501</v>
      </c>
      <c r="H1196" t="s">
        <v>5502</v>
      </c>
      <c r="I1196">
        <v>37</v>
      </c>
      <c r="J1196">
        <v>37</v>
      </c>
      <c r="K1196">
        <v>0</v>
      </c>
      <c r="L1196" t="s">
        <v>5503</v>
      </c>
      <c r="M1196">
        <f>SUM(B1196,C1196)</f>
        <v>0</v>
      </c>
      <c r="N1196" t="str">
        <f t="shared" si="36"/>
        <v>No</v>
      </c>
      <c r="O1196">
        <f>COUNTIF(C:C,"&lt;0")</f>
        <v>0</v>
      </c>
      <c r="P1196" t="e">
        <f>SUMIF(#REF!,"&gt;"&amp;AVERAGE(#REF!))</f>
        <v>#REF!</v>
      </c>
      <c r="Q1196">
        <f t="shared" si="37"/>
        <v>27.565026697177728</v>
      </c>
      <c r="R1196" t="str">
        <f>CONCATENATE("ID-",A1196,"-",E1196)</f>
        <v>ID-19093-Tokyo - Osaka</v>
      </c>
      <c r="S1196" t="str">
        <f>INDEX(B:B,MATCH(A1196,A:A,0))</f>
        <v>08:07</v>
      </c>
      <c r="T1196" t="str">
        <f>IF(OR(B1196&gt;0,C1196&gt;0),"Acceptable","Check")</f>
        <v>Acceptable</v>
      </c>
      <c r="U1196">
        <f>COUNTIF(D:D, "Military - U.S. Army")</f>
        <v>23</v>
      </c>
      <c r="V1196">
        <f>AVERAGEIF(C:C,"Fort Myer, Virginia", I:I)</f>
        <v>2</v>
      </c>
      <c r="W1196">
        <v>1</v>
      </c>
      <c r="X1196" t="str">
        <f>IFERROR(VLOOKUP("FlightNumber", A:D, 4, FALSE), "Flight Not Found")</f>
        <v>Flight Not Found</v>
      </c>
      <c r="Y1196" t="str" cm="1">
        <f t="array" ref="Y1196">IF(AND(B:B &gt; TIME(6, 0, 0), B:B &lt;= TIME(18, 0, 0)), "Day", "Night")</f>
        <v>Night</v>
      </c>
      <c r="Z1196">
        <f>COUNTIFS(D:D, "Military - U.S. Army", C:C, "Fort Myer, Virginia")</f>
        <v>1</v>
      </c>
    </row>
    <row r="1197" spans="1:26" x14ac:dyDescent="0.2">
      <c r="A1197">
        <v>19094</v>
      </c>
      <c r="C1197" t="s">
        <v>5504</v>
      </c>
      <c r="D1197" t="s">
        <v>5392</v>
      </c>
      <c r="F1197" t="s">
        <v>2722</v>
      </c>
      <c r="G1197" t="s">
        <v>5505</v>
      </c>
      <c r="H1197" t="s">
        <v>5506</v>
      </c>
      <c r="I1197">
        <v>4</v>
      </c>
      <c r="J1197">
        <v>4</v>
      </c>
      <c r="K1197">
        <v>0</v>
      </c>
      <c r="L1197" t="s">
        <v>5507</v>
      </c>
      <c r="M1197">
        <f>SUM(B1197,C1197)</f>
        <v>0</v>
      </c>
      <c r="N1197" t="str">
        <f t="shared" si="36"/>
        <v>No</v>
      </c>
      <c r="O1197">
        <f>COUNTIF(C:C,"&lt;0")</f>
        <v>0</v>
      </c>
      <c r="P1197" t="e">
        <f>SUMIF(#REF!,"&gt;"&amp;AVERAGE(#REF!))</f>
        <v>#REF!</v>
      </c>
      <c r="Q1197">
        <f t="shared" si="37"/>
        <v>27.565026697177728</v>
      </c>
      <c r="R1197" t="str">
        <f>CONCATENATE("ID-",A1197,"-",E1197)</f>
        <v>ID-19094-</v>
      </c>
      <c r="S1197">
        <f>INDEX(B:B,MATCH(A1197,A:A,0))</f>
        <v>0</v>
      </c>
      <c r="T1197" t="str">
        <f>IF(OR(B1197&gt;0,C1197&gt;0),"Acceptable","Check")</f>
        <v>Acceptable</v>
      </c>
      <c r="U1197">
        <f>COUNTIF(D:D, "Military - U.S. Army")</f>
        <v>23</v>
      </c>
      <c r="V1197">
        <f>AVERAGEIF(C:C,"Fort Myer, Virginia", I:I)</f>
        <v>2</v>
      </c>
      <c r="W1197">
        <v>1</v>
      </c>
      <c r="X1197" t="str">
        <f>IFERROR(VLOOKUP("FlightNumber", A:D, 4, FALSE), "Flight Not Found")</f>
        <v>Flight Not Found</v>
      </c>
      <c r="Y1197" t="str" cm="1">
        <f t="array" ref="Y1197">IF(AND(B:B &gt; TIME(6, 0, 0), B:B &lt;= TIME(18, 0, 0)), "Day", "Night")</f>
        <v>Night</v>
      </c>
      <c r="Z1197">
        <f>COUNTIFS(D:D, "Military - U.S. Army", C:C, "Fort Myer, Virginia")</f>
        <v>1</v>
      </c>
    </row>
    <row r="1198" spans="1:26" x14ac:dyDescent="0.2">
      <c r="A1198">
        <v>19095</v>
      </c>
      <c r="B1198" t="s">
        <v>5508</v>
      </c>
      <c r="C1198" t="s">
        <v>5509</v>
      </c>
      <c r="D1198" t="s">
        <v>1856</v>
      </c>
      <c r="E1198" t="s">
        <v>5510</v>
      </c>
      <c r="F1198" t="s">
        <v>3475</v>
      </c>
      <c r="G1198" t="s">
        <v>5511</v>
      </c>
      <c r="H1198" t="s">
        <v>5512</v>
      </c>
      <c r="I1198">
        <v>69</v>
      </c>
      <c r="J1198">
        <v>52</v>
      </c>
      <c r="K1198">
        <v>0</v>
      </c>
      <c r="L1198" t="s">
        <v>5513</v>
      </c>
      <c r="M1198">
        <f>SUM(B1198,C1198)</f>
        <v>0</v>
      </c>
      <c r="N1198" t="str">
        <f t="shared" si="36"/>
        <v>No</v>
      </c>
      <c r="O1198">
        <f>COUNTIF(C:C,"&lt;0")</f>
        <v>0</v>
      </c>
      <c r="P1198" t="e">
        <f>SUMIF(#REF!,"&gt;"&amp;AVERAGE(#REF!))</f>
        <v>#REF!</v>
      </c>
      <c r="Q1198">
        <f t="shared" si="37"/>
        <v>27.565026697177728</v>
      </c>
      <c r="R1198" t="str">
        <f>CONCATENATE("ID-",A1198,"-",E1198)</f>
        <v>ID-19095-San Juan - New York City</v>
      </c>
      <c r="S1198" t="str">
        <f>INDEX(B:B,MATCH(A1198,A:A,0))</f>
        <v>12:20</v>
      </c>
      <c r="T1198" t="str">
        <f>IF(OR(B1198&gt;0,C1198&gt;0),"Acceptable","Check")</f>
        <v>Acceptable</v>
      </c>
      <c r="U1198">
        <f>COUNTIF(D:D, "Military - U.S. Army")</f>
        <v>23</v>
      </c>
      <c r="V1198">
        <f>AVERAGEIF(C:C,"Fort Myer, Virginia", I:I)</f>
        <v>2</v>
      </c>
      <c r="W1198">
        <v>1</v>
      </c>
      <c r="X1198" t="str">
        <f>IFERROR(VLOOKUP("FlightNumber", A:D, 4, FALSE), "Flight Not Found")</f>
        <v>Flight Not Found</v>
      </c>
      <c r="Y1198" t="str" cm="1">
        <f t="array" ref="Y1198">IF(AND(B:B &gt; TIME(6, 0, 0), B:B &lt;= TIME(18, 0, 0)), "Day", "Night")</f>
        <v>Night</v>
      </c>
      <c r="Z1198">
        <f>COUNTIFS(D:D, "Military - U.S. Army", C:C, "Fort Myer, Virginia")</f>
        <v>1</v>
      </c>
    </row>
    <row r="1199" spans="1:26" x14ac:dyDescent="0.2">
      <c r="A1199">
        <v>19102</v>
      </c>
      <c r="B1199" t="s">
        <v>5514</v>
      </c>
      <c r="C1199" t="s">
        <v>5515</v>
      </c>
      <c r="D1199" t="s">
        <v>5516</v>
      </c>
      <c r="E1199" t="s">
        <v>5517</v>
      </c>
      <c r="F1199" t="s">
        <v>5518</v>
      </c>
      <c r="G1199" t="s">
        <v>5519</v>
      </c>
      <c r="H1199" t="s">
        <v>5520</v>
      </c>
      <c r="I1199">
        <v>29</v>
      </c>
      <c r="J1199">
        <v>29</v>
      </c>
      <c r="K1199">
        <v>0</v>
      </c>
      <c r="L1199" t="s">
        <v>5521</v>
      </c>
      <c r="M1199">
        <f>SUM(B1199,C1199)</f>
        <v>0</v>
      </c>
      <c r="N1199" t="str">
        <f t="shared" si="36"/>
        <v>No</v>
      </c>
      <c r="O1199">
        <f>COUNTIF(C:C,"&lt;0")</f>
        <v>0</v>
      </c>
      <c r="P1199" t="e">
        <f>SUMIF(#REF!,"&gt;"&amp;AVERAGE(#REF!))</f>
        <v>#REF!</v>
      </c>
      <c r="Q1199">
        <f t="shared" si="37"/>
        <v>27.565026697177728</v>
      </c>
      <c r="R1199" t="str">
        <f>CONCATENATE("ID-",A1199,"-",E1199)</f>
        <v>ID-19102-Kansas City, MO - Phoenix - Burbank</v>
      </c>
      <c r="S1199" t="str">
        <f>INDEX(B:B,MATCH(A1199,A:A,0))</f>
        <v>03:34</v>
      </c>
      <c r="T1199" t="str">
        <f>IF(OR(B1199&gt;0,C1199&gt;0),"Acceptable","Check")</f>
        <v>Acceptable</v>
      </c>
      <c r="U1199">
        <f>COUNTIF(D:D, "Military - U.S. Army")</f>
        <v>23</v>
      </c>
      <c r="V1199">
        <f>AVERAGEIF(C:C,"Fort Myer, Virginia", I:I)</f>
        <v>2</v>
      </c>
      <c r="W1199">
        <v>3</v>
      </c>
      <c r="X1199" t="str">
        <f>IFERROR(VLOOKUP("FlightNumber", A:D, 4, FALSE), "Flight Not Found")</f>
        <v>Flight Not Found</v>
      </c>
      <c r="Y1199" t="str" cm="1">
        <f t="array" ref="Y1199">IF(AND(B:B &gt; TIME(6, 0, 0), B:B &lt;= TIME(18, 0, 0)), "Day", "Night")</f>
        <v>Night</v>
      </c>
      <c r="Z1199">
        <f>COUNTIFS(D:D, "Military - U.S. Army", C:C, "Fort Myer, Virginia")</f>
        <v>1</v>
      </c>
    </row>
    <row r="1200" spans="1:26" x14ac:dyDescent="0.2">
      <c r="A1200">
        <v>19708</v>
      </c>
      <c r="C1200" t="s">
        <v>5522</v>
      </c>
      <c r="D1200" t="s">
        <v>5522</v>
      </c>
      <c r="E1200" t="s">
        <v>5523</v>
      </c>
      <c r="F1200" t="s">
        <v>3063</v>
      </c>
      <c r="G1200" t="s">
        <v>5524</v>
      </c>
      <c r="H1200" t="s">
        <v>5525</v>
      </c>
      <c r="I1200">
        <v>2</v>
      </c>
      <c r="J1200">
        <v>2</v>
      </c>
      <c r="K1200">
        <v>0</v>
      </c>
      <c r="L1200" t="s">
        <v>5526</v>
      </c>
      <c r="M1200">
        <f>SUM(B1200,C1200)</f>
        <v>0</v>
      </c>
      <c r="N1200" t="str">
        <f t="shared" si="36"/>
        <v>No</v>
      </c>
      <c r="O1200">
        <f>COUNTIF(C:C,"&lt;0")</f>
        <v>0</v>
      </c>
      <c r="P1200" t="e">
        <f>SUMIF(#REF!,"&gt;"&amp;AVERAGE(#REF!))</f>
        <v>#REF!</v>
      </c>
      <c r="Q1200">
        <f t="shared" si="37"/>
        <v>27.565026697177728</v>
      </c>
      <c r="R1200" t="str">
        <f>CONCATENATE("ID-",A1200,"-",E1200)</f>
        <v>ID-19708-Brownsville, TX - Guatemala City</v>
      </c>
      <c r="S1200">
        <f>INDEX(B:B,MATCH(A1200,A:A,0))</f>
        <v>0</v>
      </c>
      <c r="T1200" t="str">
        <f>IF(OR(B1200&gt;0,C1200&gt;0),"Acceptable","Check")</f>
        <v>Acceptable</v>
      </c>
      <c r="U1200">
        <f>COUNTIF(D:D, "Military - U.S. Army")</f>
        <v>23</v>
      </c>
      <c r="V1200">
        <f>AVERAGEIF(C:C,"Fort Myer, Virginia", I:I)</f>
        <v>2</v>
      </c>
      <c r="W1200">
        <v>1</v>
      </c>
      <c r="X1200" t="str">
        <f>IFERROR(VLOOKUP("FlightNumber", A:D, 4, FALSE), "Flight Not Found")</f>
        <v>Flight Not Found</v>
      </c>
      <c r="Y1200" t="str" cm="1">
        <f t="array" ref="Y1200">IF(AND(B:B &gt; TIME(6, 0, 0), B:B &lt;= TIME(18, 0, 0)), "Day", "Night")</f>
        <v>Night</v>
      </c>
      <c r="Z1200">
        <f>COUNTIFS(D:D, "Military - U.S. Army", C:C, "Fort Myer, Virginia")</f>
        <v>1</v>
      </c>
    </row>
    <row r="1201" spans="1:26" x14ac:dyDescent="0.2">
      <c r="A1201">
        <v>19113</v>
      </c>
      <c r="B1201" t="s">
        <v>1487</v>
      </c>
      <c r="C1201" t="s">
        <v>5527</v>
      </c>
      <c r="D1201" t="s">
        <v>1856</v>
      </c>
      <c r="E1201" t="s">
        <v>5529</v>
      </c>
      <c r="F1201" t="s">
        <v>5530</v>
      </c>
      <c r="G1201" t="s">
        <v>5531</v>
      </c>
      <c r="H1201" t="s">
        <v>5532</v>
      </c>
      <c r="I1201">
        <v>50</v>
      </c>
      <c r="J1201">
        <v>50</v>
      </c>
      <c r="K1201">
        <v>0</v>
      </c>
      <c r="L1201" t="s">
        <v>5533</v>
      </c>
      <c r="M1201">
        <f>SUM(B1201,C1201)</f>
        <v>0</v>
      </c>
      <c r="N1201" t="str">
        <f t="shared" si="36"/>
        <v>No</v>
      </c>
      <c r="O1201">
        <f>COUNTIF(C:C,"&lt;0")</f>
        <v>0</v>
      </c>
      <c r="P1201" t="e">
        <f>SUMIF(#REF!,"&gt;"&amp;AVERAGE(#REF!))</f>
        <v>#REF!</v>
      </c>
      <c r="Q1201">
        <f t="shared" si="37"/>
        <v>27.565026697177728</v>
      </c>
      <c r="R1201" t="str">
        <f>CONCATENATE("ID-",A1201,"-",E1201)</f>
        <v>ID-19113-Rio de Janeiro - New York City</v>
      </c>
      <c r="S1201" t="str">
        <f>INDEX(B:B,MATCH(A1201,A:A,0))</f>
        <v>04:40</v>
      </c>
      <c r="T1201" t="str">
        <f>IF(OR(B1201&gt;0,C1201&gt;0),"Acceptable","Check")</f>
        <v>Acceptable</v>
      </c>
      <c r="U1201">
        <f>COUNTIF(D:D, "Military - U.S. Army")</f>
        <v>23</v>
      </c>
      <c r="V1201">
        <f>AVERAGEIF(C:C,"Fort Myer, Virginia", I:I)</f>
        <v>2</v>
      </c>
      <c r="W1201">
        <v>1</v>
      </c>
      <c r="X1201" t="str">
        <f>IFERROR(VLOOKUP("FlightNumber", A:D, 4, FALSE), "Flight Not Found")</f>
        <v>Flight Not Found</v>
      </c>
      <c r="Y1201" t="str" cm="1">
        <f t="array" ref="Y1201">IF(AND(B:B &gt; TIME(6, 0, 0), B:B &lt;= TIME(18, 0, 0)), "Day", "Night")</f>
        <v>Night</v>
      </c>
      <c r="Z1201">
        <f>COUNTIFS(D:D, "Military - U.S. Army", C:C, "Fort Myer, Virginia")</f>
        <v>1</v>
      </c>
    </row>
    <row r="1202" spans="1:26" x14ac:dyDescent="0.2">
      <c r="A1202">
        <v>19114</v>
      </c>
      <c r="C1202" t="s">
        <v>5534</v>
      </c>
      <c r="D1202" t="s">
        <v>4788</v>
      </c>
      <c r="E1202" t="s">
        <v>5535</v>
      </c>
      <c r="F1202" t="s">
        <v>1809</v>
      </c>
      <c r="G1202" t="s">
        <v>5536</v>
      </c>
      <c r="H1202" t="s">
        <v>5537</v>
      </c>
      <c r="I1202">
        <v>9</v>
      </c>
      <c r="J1202">
        <v>9</v>
      </c>
      <c r="K1202">
        <v>0</v>
      </c>
      <c r="L1202" t="s">
        <v>5538</v>
      </c>
      <c r="M1202">
        <f>SUM(B1202,C1202)</f>
        <v>0</v>
      </c>
      <c r="N1202" t="str">
        <f t="shared" si="36"/>
        <v>No</v>
      </c>
      <c r="O1202">
        <f>COUNTIF(C:C,"&lt;0")</f>
        <v>0</v>
      </c>
      <c r="P1202" t="e">
        <f>SUMIF(#REF!,"&gt;"&amp;AVERAGE(#REF!))</f>
        <v>#REF!</v>
      </c>
      <c r="Q1202">
        <f t="shared" si="37"/>
        <v>27.565026697177728</v>
      </c>
      <c r="R1202" t="str">
        <f>CONCATENATE("ID-",A1202,"-",E1202)</f>
        <v>ID-19114-Madras - Delhi</v>
      </c>
      <c r="S1202">
        <f>INDEX(B:B,MATCH(A1202,A:A,0))</f>
        <v>0</v>
      </c>
      <c r="T1202" t="str">
        <f>IF(OR(B1202&gt;0,C1202&gt;0),"Acceptable","Check")</f>
        <v>Acceptable</v>
      </c>
      <c r="U1202">
        <f>COUNTIF(D:D, "Military - U.S. Army")</f>
        <v>23</v>
      </c>
      <c r="V1202">
        <f>AVERAGEIF(C:C,"Fort Myer, Virginia", I:I)</f>
        <v>2</v>
      </c>
      <c r="W1202">
        <v>1</v>
      </c>
      <c r="X1202" t="str">
        <f>IFERROR(VLOOKUP("FlightNumber", A:D, 4, FALSE), "Flight Not Found")</f>
        <v>Flight Not Found</v>
      </c>
      <c r="Y1202" t="str" cm="1">
        <f t="array" ref="Y1202">IF(AND(B:B &gt; TIME(6, 0, 0), B:B &lt;= TIME(18, 0, 0)), "Day", "Night")</f>
        <v>Night</v>
      </c>
      <c r="Z1202">
        <f>COUNTIFS(D:D, "Military - U.S. Army", C:C, "Fort Myer, Virginia")</f>
        <v>1</v>
      </c>
    </row>
    <row r="1203" spans="1:26" x14ac:dyDescent="0.2">
      <c r="A1203">
        <v>19119</v>
      </c>
      <c r="C1203" t="s">
        <v>5539</v>
      </c>
      <c r="D1203" t="s">
        <v>5540</v>
      </c>
      <c r="E1203" t="s">
        <v>5541</v>
      </c>
      <c r="F1203" t="s">
        <v>2722</v>
      </c>
      <c r="G1203" t="s">
        <v>5542</v>
      </c>
      <c r="H1203" t="s">
        <v>5543</v>
      </c>
      <c r="I1203">
        <v>29</v>
      </c>
      <c r="J1203">
        <v>11</v>
      </c>
      <c r="K1203">
        <v>0</v>
      </c>
      <c r="L1203" t="s">
        <v>5544</v>
      </c>
      <c r="M1203">
        <f>SUM(B1203,C1203)</f>
        <v>0</v>
      </c>
      <c r="N1203" t="str">
        <f t="shared" si="36"/>
        <v>No</v>
      </c>
      <c r="O1203">
        <f>COUNTIF(C:C,"&lt;0")</f>
        <v>0</v>
      </c>
      <c r="P1203" t="e">
        <f>SUMIF(#REF!,"&gt;"&amp;AVERAGE(#REF!))</f>
        <v>#REF!</v>
      </c>
      <c r="Q1203">
        <f t="shared" si="37"/>
        <v>27.565026697177728</v>
      </c>
      <c r="R1203" t="str">
        <f>CONCATENATE("ID-",A1203,"-",E1203)</f>
        <v>ID-19119-Amsterdam, Netherlands - Jarsberg, Norway</v>
      </c>
      <c r="S1203">
        <f>INDEX(B:B,MATCH(A1203,A:A,0))</f>
        <v>0</v>
      </c>
      <c r="T1203" t="str">
        <f>IF(OR(B1203&gt;0,C1203&gt;0),"Acceptable","Check")</f>
        <v>Acceptable</v>
      </c>
      <c r="U1203">
        <f>COUNTIF(D:D, "Military - U.S. Army")</f>
        <v>23</v>
      </c>
      <c r="V1203">
        <f>AVERAGEIF(C:C,"Fort Myer, Virginia", I:I)</f>
        <v>2</v>
      </c>
      <c r="W1203">
        <v>1</v>
      </c>
      <c r="X1203" t="str">
        <f>IFERROR(VLOOKUP("FlightNumber", A:D, 4, FALSE), "Flight Not Found")</f>
        <v>Flight Not Found</v>
      </c>
      <c r="Y1203" t="str" cm="1">
        <f t="array" ref="Y1203">IF(AND(B:B &gt; TIME(6, 0, 0), B:B &lt;= TIME(18, 0, 0)), "Day", "Night")</f>
        <v>Night</v>
      </c>
      <c r="Z1203">
        <f>COUNTIFS(D:D, "Military - U.S. Army", C:C, "Fort Myer, Virginia")</f>
        <v>1</v>
      </c>
    </row>
    <row r="1204" spans="1:26" x14ac:dyDescent="0.2">
      <c r="A1204">
        <v>19123</v>
      </c>
      <c r="C1204" t="s">
        <v>5545</v>
      </c>
      <c r="D1204" t="s">
        <v>4985</v>
      </c>
      <c r="F1204" t="s">
        <v>1809</v>
      </c>
      <c r="G1204" t="s">
        <v>5546</v>
      </c>
      <c r="H1204" t="s">
        <v>5547</v>
      </c>
      <c r="I1204">
        <v>17</v>
      </c>
      <c r="J1204">
        <v>17</v>
      </c>
      <c r="K1204">
        <v>0</v>
      </c>
      <c r="L1204" t="s">
        <v>3742</v>
      </c>
      <c r="M1204">
        <f>SUM(B1204,C1204)</f>
        <v>0</v>
      </c>
      <c r="N1204" t="str">
        <f t="shared" si="36"/>
        <v>No</v>
      </c>
      <c r="O1204">
        <f>COUNTIF(C:C,"&lt;0")</f>
        <v>0</v>
      </c>
      <c r="P1204" t="e">
        <f>SUMIF(#REF!,"&gt;"&amp;AVERAGE(#REF!))</f>
        <v>#REF!</v>
      </c>
      <c r="Q1204">
        <f t="shared" si="37"/>
        <v>27.565026697177728</v>
      </c>
      <c r="R1204" t="str">
        <f>CONCATENATE("ID-",A1204,"-",E1204)</f>
        <v>ID-19123-</v>
      </c>
      <c r="S1204">
        <f>INDEX(B:B,MATCH(A1204,A:A,0))</f>
        <v>0</v>
      </c>
      <c r="T1204" t="str">
        <f>IF(OR(B1204&gt;0,C1204&gt;0),"Acceptable","Check")</f>
        <v>Acceptable</v>
      </c>
      <c r="U1204">
        <f>COUNTIF(D:D, "Military - U.S. Army")</f>
        <v>23</v>
      </c>
      <c r="V1204">
        <f>AVERAGEIF(C:C,"Fort Myer, Virginia", I:I)</f>
        <v>2</v>
      </c>
      <c r="W1204">
        <v>1</v>
      </c>
      <c r="X1204" t="str">
        <f>IFERROR(VLOOKUP("FlightNumber", A:D, 4, FALSE), "Flight Not Found")</f>
        <v>Flight Not Found</v>
      </c>
      <c r="Y1204" t="str" cm="1">
        <f t="array" ref="Y1204">IF(AND(B:B &gt; TIME(6, 0, 0), B:B &lt;= TIME(18, 0, 0)), "Day", "Night")</f>
        <v>Night</v>
      </c>
      <c r="Z1204">
        <f>COUNTIFS(D:D, "Military - U.S. Army", C:C, "Fort Myer, Virginia")</f>
        <v>1</v>
      </c>
    </row>
    <row r="1205" spans="1:26" x14ac:dyDescent="0.2">
      <c r="A1205">
        <v>19127</v>
      </c>
      <c r="C1205" t="s">
        <v>1923</v>
      </c>
      <c r="D1205" t="s">
        <v>2614</v>
      </c>
      <c r="E1205" t="s">
        <v>5548</v>
      </c>
      <c r="F1205" t="s">
        <v>1809</v>
      </c>
      <c r="G1205" t="s">
        <v>5549</v>
      </c>
      <c r="H1205" t="s">
        <v>5550</v>
      </c>
      <c r="I1205">
        <v>22</v>
      </c>
      <c r="J1205">
        <v>5</v>
      </c>
      <c r="K1205">
        <v>0</v>
      </c>
      <c r="L1205" t="s">
        <v>5551</v>
      </c>
      <c r="M1205">
        <f>SUM(B1205,C1205)</f>
        <v>0</v>
      </c>
      <c r="N1205" t="str">
        <f t="shared" si="36"/>
        <v>No</v>
      </c>
      <c r="O1205">
        <f>COUNTIF(C:C,"&lt;0")</f>
        <v>0</v>
      </c>
      <c r="P1205" t="e">
        <f>SUMIF(#REF!,"&gt;"&amp;AVERAGE(#REF!))</f>
        <v>#REF!</v>
      </c>
      <c r="Q1205">
        <f t="shared" si="37"/>
        <v>27.565026697177728</v>
      </c>
      <c r="R1205" t="str">
        <f>CONCATENATE("ID-",A1205,"-",E1205)</f>
        <v>ID-19127-Sao Paulo - Bauru</v>
      </c>
      <c r="S1205">
        <f>INDEX(B:B,MATCH(A1205,A:A,0))</f>
        <v>0</v>
      </c>
      <c r="T1205" t="str">
        <f>IF(OR(B1205&gt;0,C1205&gt;0),"Acceptable","Check")</f>
        <v>Acceptable</v>
      </c>
      <c r="U1205">
        <f>COUNTIF(D:D, "Military - U.S. Army")</f>
        <v>23</v>
      </c>
      <c r="V1205">
        <f>AVERAGEIF(C:C,"Fort Myer, Virginia", I:I)</f>
        <v>2</v>
      </c>
      <c r="W1205">
        <v>1</v>
      </c>
      <c r="X1205" t="str">
        <f>IFERROR(VLOOKUP("FlightNumber", A:D, 4, FALSE), "Flight Not Found")</f>
        <v>Flight Not Found</v>
      </c>
      <c r="Y1205" t="str" cm="1">
        <f t="array" ref="Y1205">IF(AND(B:B &gt; TIME(6, 0, 0), B:B &lt;= TIME(18, 0, 0)), "Day", "Night")</f>
        <v>Night</v>
      </c>
      <c r="Z1205">
        <f>COUNTIFS(D:D, "Military - U.S. Army", C:C, "Fort Myer, Virginia")</f>
        <v>1</v>
      </c>
    </row>
    <row r="1206" spans="1:26" x14ac:dyDescent="0.2">
      <c r="A1206">
        <v>19138</v>
      </c>
      <c r="C1206" t="s">
        <v>5552</v>
      </c>
      <c r="D1206" t="s">
        <v>5249</v>
      </c>
      <c r="F1206" t="s">
        <v>2917</v>
      </c>
      <c r="G1206" t="s">
        <v>5553</v>
      </c>
      <c r="H1206" t="s">
        <v>5554</v>
      </c>
      <c r="I1206">
        <v>6</v>
      </c>
      <c r="J1206">
        <v>6</v>
      </c>
      <c r="K1206">
        <v>0</v>
      </c>
      <c r="L1206" t="s">
        <v>5555</v>
      </c>
      <c r="M1206">
        <f>SUM(B1206,C1206)</f>
        <v>0</v>
      </c>
      <c r="N1206" t="str">
        <f t="shared" si="36"/>
        <v>No</v>
      </c>
      <c r="O1206">
        <f>COUNTIF(C:C,"&lt;0")</f>
        <v>0</v>
      </c>
      <c r="P1206" t="e">
        <f>SUMIF(#REF!,"&gt;"&amp;AVERAGE(#REF!))</f>
        <v>#REF!</v>
      </c>
      <c r="Q1206">
        <f t="shared" si="37"/>
        <v>27.565026697177728</v>
      </c>
      <c r="R1206" t="str">
        <f>CONCATENATE("ID-",A1206,"-",E1206)</f>
        <v>ID-19138-</v>
      </c>
      <c r="S1206">
        <f>INDEX(B:B,MATCH(A1206,A:A,0))</f>
        <v>0</v>
      </c>
      <c r="T1206" t="str">
        <f>IF(OR(B1206&gt;0,C1206&gt;0),"Acceptable","Check")</f>
        <v>Acceptable</v>
      </c>
      <c r="U1206">
        <f>COUNTIF(D:D, "Military - U.S. Army")</f>
        <v>23</v>
      </c>
      <c r="V1206">
        <f>AVERAGEIF(C:C,"Fort Myer, Virginia", I:I)</f>
        <v>2</v>
      </c>
      <c r="W1206">
        <v>1</v>
      </c>
      <c r="X1206" t="str">
        <f>IFERROR(VLOOKUP("FlightNumber", A:D, 4, FALSE), "Flight Not Found")</f>
        <v>Flight Not Found</v>
      </c>
      <c r="Y1206" t="str" cm="1">
        <f t="array" ref="Y1206">IF(AND(B:B &gt; TIME(6, 0, 0), B:B &lt;= TIME(18, 0, 0)), "Day", "Night")</f>
        <v>Night</v>
      </c>
      <c r="Z1206">
        <f>COUNTIFS(D:D, "Military - U.S. Army", C:C, "Fort Myer, Virginia")</f>
        <v>1</v>
      </c>
    </row>
    <row r="1207" spans="1:26" x14ac:dyDescent="0.2">
      <c r="A1207">
        <v>19140</v>
      </c>
      <c r="B1207" t="s">
        <v>81</v>
      </c>
      <c r="C1207" t="s">
        <v>5556</v>
      </c>
      <c r="D1207" t="s">
        <v>2212</v>
      </c>
      <c r="E1207" t="s">
        <v>5557</v>
      </c>
      <c r="F1207" t="s">
        <v>5558</v>
      </c>
      <c r="G1207" t="s">
        <v>5559</v>
      </c>
      <c r="H1207" t="s">
        <v>5560</v>
      </c>
      <c r="I1207">
        <v>18</v>
      </c>
      <c r="J1207">
        <v>1</v>
      </c>
      <c r="K1207">
        <v>0</v>
      </c>
      <c r="L1207" t="s">
        <v>5561</v>
      </c>
      <c r="M1207">
        <f>SUM(B1207,C1207)</f>
        <v>0</v>
      </c>
      <c r="N1207" t="str">
        <f t="shared" si="36"/>
        <v>No</v>
      </c>
      <c r="O1207">
        <f>COUNTIF(C:C,"&lt;0")</f>
        <v>0</v>
      </c>
      <c r="P1207" t="e">
        <f>SUMIF(#REF!,"&gt;"&amp;AVERAGE(#REF!))</f>
        <v>#REF!</v>
      </c>
      <c r="Q1207">
        <f t="shared" si="37"/>
        <v>27.565026697177728</v>
      </c>
      <c r="R1207" t="str">
        <f>CONCATENATE("ID-",A1207,"-",E1207)</f>
        <v>ID-19140-Tripoli - Kano</v>
      </c>
      <c r="S1207" t="str">
        <f>INDEX(B:B,MATCH(A1207,A:A,0))</f>
        <v>08:45</v>
      </c>
      <c r="T1207" t="str">
        <f>IF(OR(B1207&gt;0,C1207&gt;0),"Acceptable","Check")</f>
        <v>Acceptable</v>
      </c>
      <c r="U1207">
        <f>COUNTIF(D:D, "Military - U.S. Army")</f>
        <v>23</v>
      </c>
      <c r="V1207">
        <f>AVERAGEIF(C:C,"Fort Myer, Virginia", I:I)</f>
        <v>2</v>
      </c>
      <c r="W1207">
        <v>1</v>
      </c>
      <c r="X1207" t="str">
        <f>IFERROR(VLOOKUP("FlightNumber", A:D, 4, FALSE), "Flight Not Found")</f>
        <v>Flight Not Found</v>
      </c>
      <c r="Y1207" t="str" cm="1">
        <f t="array" ref="Y1207">IF(AND(B:B &gt; TIME(6, 0, 0), B:B &lt;= TIME(18, 0, 0)), "Day", "Night")</f>
        <v>Night</v>
      </c>
      <c r="Z1207">
        <f>COUNTIFS(D:D, "Military - U.S. Army", C:C, "Fort Myer, Virginia")</f>
        <v>1</v>
      </c>
    </row>
    <row r="1208" spans="1:26" x14ac:dyDescent="0.2">
      <c r="A1208">
        <v>19158</v>
      </c>
      <c r="B1208" t="s">
        <v>5562</v>
      </c>
      <c r="C1208" t="s">
        <v>5563</v>
      </c>
      <c r="D1208" t="s">
        <v>5564</v>
      </c>
      <c r="E1208" t="s">
        <v>5565</v>
      </c>
      <c r="F1208" t="s">
        <v>1809</v>
      </c>
      <c r="G1208" t="s">
        <v>5566</v>
      </c>
      <c r="H1208" t="s">
        <v>5567</v>
      </c>
      <c r="I1208">
        <v>8</v>
      </c>
      <c r="J1208">
        <v>8</v>
      </c>
      <c r="K1208">
        <v>0</v>
      </c>
      <c r="L1208" t="s">
        <v>5568</v>
      </c>
      <c r="M1208">
        <f>SUM(B1208,C1208)</f>
        <v>0</v>
      </c>
      <c r="N1208" t="str">
        <f t="shared" si="36"/>
        <v>No</v>
      </c>
      <c r="O1208">
        <f>COUNTIF(C:C,"&lt;0")</f>
        <v>0</v>
      </c>
      <c r="P1208" t="e">
        <f>SUMIF(#REF!,"&gt;"&amp;AVERAGE(#REF!))</f>
        <v>#REF!</v>
      </c>
      <c r="Q1208">
        <f t="shared" si="37"/>
        <v>27.565026697177728</v>
      </c>
      <c r="R1208" t="str">
        <f>CONCATENATE("ID-",A1208,"-",E1208)</f>
        <v>ID-19158-Radio surveillance mission</v>
      </c>
      <c r="S1208" t="str">
        <f>INDEX(B:B,MATCH(A1208,A:A,0))</f>
        <v>11:29</v>
      </c>
      <c r="T1208" t="str">
        <f>IF(OR(B1208&gt;0,C1208&gt;0),"Acceptable","Check")</f>
        <v>Acceptable</v>
      </c>
      <c r="U1208">
        <f>COUNTIF(D:D, "Military - U.S. Army")</f>
        <v>23</v>
      </c>
      <c r="V1208">
        <f>AVERAGEIF(C:C,"Fort Myer, Virginia", I:I)</f>
        <v>2</v>
      </c>
      <c r="W1208">
        <v>1</v>
      </c>
      <c r="X1208" t="str">
        <f>IFERROR(VLOOKUP("FlightNumber", A:D, 4, FALSE), "Flight Not Found")</f>
        <v>Flight Not Found</v>
      </c>
      <c r="Y1208" t="str" cm="1">
        <f t="array" ref="Y1208">IF(AND(B:B &gt; TIME(6, 0, 0), B:B &lt;= TIME(18, 0, 0)), "Day", "Night")</f>
        <v>Night</v>
      </c>
      <c r="Z1208">
        <f>COUNTIFS(D:D, "Military - U.S. Army", C:C, "Fort Myer, Virginia")</f>
        <v>1</v>
      </c>
    </row>
    <row r="1209" spans="1:26" x14ac:dyDescent="0.2">
      <c r="A1209">
        <v>19169</v>
      </c>
      <c r="C1209" t="s">
        <v>5569</v>
      </c>
      <c r="D1209" t="s">
        <v>2606</v>
      </c>
      <c r="F1209" t="s">
        <v>5570</v>
      </c>
      <c r="I1209">
        <v>11</v>
      </c>
      <c r="J1209">
        <v>11</v>
      </c>
      <c r="K1209">
        <v>0</v>
      </c>
      <c r="L1209" t="s">
        <v>5571</v>
      </c>
      <c r="M1209">
        <f>SUM(B1209,C1209)</f>
        <v>0</v>
      </c>
      <c r="N1209" t="str">
        <f t="shared" si="36"/>
        <v>No</v>
      </c>
      <c r="O1209">
        <f>COUNTIF(C:C,"&lt;0")</f>
        <v>0</v>
      </c>
      <c r="P1209" t="e">
        <f>SUMIF(#REF!,"&gt;"&amp;AVERAGE(#REF!))</f>
        <v>#REF!</v>
      </c>
      <c r="Q1209">
        <f t="shared" si="37"/>
        <v>27.565026697177728</v>
      </c>
      <c r="R1209" t="str">
        <f>CONCATENATE("ID-",A1209,"-",E1209)</f>
        <v>ID-19169-</v>
      </c>
      <c r="S1209">
        <f>INDEX(B:B,MATCH(A1209,A:A,0))</f>
        <v>0</v>
      </c>
      <c r="T1209" t="str">
        <f>IF(OR(B1209&gt;0,C1209&gt;0),"Acceptable","Check")</f>
        <v>Acceptable</v>
      </c>
      <c r="U1209">
        <f>COUNTIF(D:D, "Military - U.S. Army")</f>
        <v>23</v>
      </c>
      <c r="V1209">
        <f>AVERAGEIF(C:C,"Fort Myer, Virginia", I:I)</f>
        <v>2</v>
      </c>
      <c r="W1209">
        <v>1</v>
      </c>
      <c r="X1209" t="str">
        <f>IFERROR(VLOOKUP("FlightNumber", A:D, 4, FALSE), "Flight Not Found")</f>
        <v>Flight Not Found</v>
      </c>
      <c r="Y1209" t="str" cm="1">
        <f t="array" ref="Y1209">IF(AND(B:B &gt; TIME(6, 0, 0), B:B &lt;= TIME(18, 0, 0)), "Day", "Night")</f>
        <v>Night</v>
      </c>
      <c r="Z1209">
        <f>COUNTIFS(D:D, "Military - U.S. Army", C:C, "Fort Myer, Virginia")</f>
        <v>1</v>
      </c>
    </row>
    <row r="1210" spans="1:26" x14ac:dyDescent="0.2">
      <c r="A1210">
        <v>19170</v>
      </c>
      <c r="C1210" t="s">
        <v>5572</v>
      </c>
      <c r="D1210" t="s">
        <v>2331</v>
      </c>
      <c r="F1210" t="s">
        <v>5573</v>
      </c>
      <c r="G1210" t="s">
        <v>5574</v>
      </c>
      <c r="I1210">
        <v>13</v>
      </c>
      <c r="J1210">
        <v>11</v>
      </c>
      <c r="K1210">
        <v>0</v>
      </c>
      <c r="L1210" t="s">
        <v>5575</v>
      </c>
      <c r="M1210">
        <f>SUM(B1210,C1210)</f>
        <v>0</v>
      </c>
      <c r="N1210" t="str">
        <f t="shared" si="36"/>
        <v>No</v>
      </c>
      <c r="O1210">
        <f>COUNTIF(C:C,"&lt;0")</f>
        <v>0</v>
      </c>
      <c r="P1210" t="e">
        <f>SUMIF(#REF!,"&gt;"&amp;AVERAGE(#REF!))</f>
        <v>#REF!</v>
      </c>
      <c r="Q1210">
        <f t="shared" si="37"/>
        <v>27.565026697177728</v>
      </c>
      <c r="R1210" t="str">
        <f>CONCATENATE("ID-",A1210,"-",E1210)</f>
        <v>ID-19170-</v>
      </c>
      <c r="S1210">
        <f>INDEX(B:B,MATCH(A1210,A:A,0))</f>
        <v>0</v>
      </c>
      <c r="T1210" t="str">
        <f>IF(OR(B1210&gt;0,C1210&gt;0),"Acceptable","Check")</f>
        <v>Acceptable</v>
      </c>
      <c r="U1210">
        <f>COUNTIF(D:D, "Military - U.S. Army")</f>
        <v>23</v>
      </c>
      <c r="V1210">
        <f>AVERAGEIF(C:C,"Fort Myer, Virginia", I:I)</f>
        <v>2</v>
      </c>
      <c r="W1210">
        <v>2</v>
      </c>
      <c r="X1210" t="str">
        <f>IFERROR(VLOOKUP("FlightNumber", A:D, 4, FALSE), "Flight Not Found")</f>
        <v>Flight Not Found</v>
      </c>
      <c r="Y1210" t="str" cm="1">
        <f t="array" ref="Y1210">IF(AND(B:B &gt; TIME(6, 0, 0), B:B &lt;= TIME(18, 0, 0)), "Day", "Night")</f>
        <v>Night</v>
      </c>
      <c r="Z1210">
        <f>COUNTIFS(D:D, "Military - U.S. Army", C:C, "Fort Myer, Virginia")</f>
        <v>1</v>
      </c>
    </row>
    <row r="1211" spans="1:26" x14ac:dyDescent="0.2">
      <c r="A1211">
        <v>19202</v>
      </c>
      <c r="B1211" t="s">
        <v>5576</v>
      </c>
      <c r="C1211" t="s">
        <v>5577</v>
      </c>
      <c r="D1211" t="s">
        <v>1856</v>
      </c>
      <c r="E1211" t="s">
        <v>5579</v>
      </c>
      <c r="F1211" t="s">
        <v>5580</v>
      </c>
      <c r="G1211" t="s">
        <v>5581</v>
      </c>
      <c r="H1211" t="s">
        <v>5582</v>
      </c>
      <c r="I1211">
        <v>27</v>
      </c>
      <c r="J1211">
        <v>1</v>
      </c>
      <c r="K1211">
        <v>0</v>
      </c>
      <c r="L1211" t="s">
        <v>5583</v>
      </c>
      <c r="M1211">
        <f>SUM(B1211,C1211)</f>
        <v>0</v>
      </c>
      <c r="N1211" t="str">
        <f t="shared" si="36"/>
        <v>No</v>
      </c>
      <c r="O1211">
        <f>COUNTIF(C:C,"&lt;0")</f>
        <v>0</v>
      </c>
      <c r="P1211" t="e">
        <f>SUMIF(#REF!,"&gt;"&amp;AVERAGE(#REF!))</f>
        <v>#REF!</v>
      </c>
      <c r="Q1211">
        <f t="shared" si="37"/>
        <v>27.565026697177728</v>
      </c>
      <c r="R1211" t="str">
        <f>CONCATENATE("ID-",A1211,"-",E1211)</f>
        <v>ID-19202-Rio de Janeiro - Buenos Aires</v>
      </c>
      <c r="S1211" t="str">
        <f>INDEX(B:B,MATCH(A1211,A:A,0))</f>
        <v>11:46</v>
      </c>
      <c r="T1211" t="str">
        <f>IF(OR(B1211&gt;0,C1211&gt;0),"Acceptable","Check")</f>
        <v>Acceptable</v>
      </c>
      <c r="U1211">
        <f>COUNTIF(D:D, "Military - U.S. Army")</f>
        <v>23</v>
      </c>
      <c r="V1211">
        <f>AVERAGEIF(C:C,"Fort Myer, Virginia", I:I)</f>
        <v>2</v>
      </c>
      <c r="W1211">
        <v>1</v>
      </c>
      <c r="X1211" t="str">
        <f>IFERROR(VLOOKUP("FlightNumber", A:D, 4, FALSE), "Flight Not Found")</f>
        <v>Flight Not Found</v>
      </c>
      <c r="Y1211" t="str" cm="1">
        <f t="array" ref="Y1211">IF(AND(B:B &gt; TIME(6, 0, 0), B:B &lt;= TIME(18, 0, 0)), "Day", "Night")</f>
        <v>Night</v>
      </c>
      <c r="Z1211">
        <f>COUNTIFS(D:D, "Military - U.S. Army", C:C, "Fort Myer, Virginia")</f>
        <v>1</v>
      </c>
    </row>
    <row r="1212" spans="1:26" x14ac:dyDescent="0.2">
      <c r="A1212">
        <v>19218</v>
      </c>
      <c r="C1212" t="s">
        <v>5584</v>
      </c>
      <c r="D1212" t="s">
        <v>5585</v>
      </c>
      <c r="E1212" t="s">
        <v>5586</v>
      </c>
      <c r="F1212" t="s">
        <v>1809</v>
      </c>
      <c r="G1212" t="s">
        <v>5587</v>
      </c>
      <c r="H1212" t="s">
        <v>5588</v>
      </c>
      <c r="I1212">
        <v>24</v>
      </c>
      <c r="J1212">
        <v>24</v>
      </c>
      <c r="K1212">
        <v>0</v>
      </c>
      <c r="L1212" t="s">
        <v>5589</v>
      </c>
      <c r="M1212">
        <f>SUM(B1212,C1212)</f>
        <v>0</v>
      </c>
      <c r="N1212" t="str">
        <f t="shared" si="36"/>
        <v>No</v>
      </c>
      <c r="O1212">
        <f>COUNTIF(C:C,"&lt;0")</f>
        <v>0</v>
      </c>
      <c r="P1212" t="e">
        <f>SUMIF(#REF!,"&gt;"&amp;AVERAGE(#REF!))</f>
        <v>#REF!</v>
      </c>
      <c r="Q1212">
        <f t="shared" si="37"/>
        <v>27.565026697177728</v>
      </c>
      <c r="R1212" t="str">
        <f>CONCATENATE("ID-",A1212,"-",E1212)</f>
        <v>ID-19218-Rio Verde - Goiania</v>
      </c>
      <c r="S1212">
        <f>INDEX(B:B,MATCH(A1212,A:A,0))</f>
        <v>0</v>
      </c>
      <c r="T1212" t="str">
        <f>IF(OR(B1212&gt;0,C1212&gt;0),"Acceptable","Check")</f>
        <v>Acceptable</v>
      </c>
      <c r="U1212">
        <f>COUNTIF(D:D, "Military - U.S. Army")</f>
        <v>23</v>
      </c>
      <c r="V1212">
        <f>AVERAGEIF(C:C,"Fort Myer, Virginia", I:I)</f>
        <v>2</v>
      </c>
      <c r="W1212">
        <v>1</v>
      </c>
      <c r="X1212" t="str">
        <f>IFERROR(VLOOKUP("FlightNumber", A:D, 4, FALSE), "Flight Not Found")</f>
        <v>Flight Not Found</v>
      </c>
      <c r="Y1212" t="str" cm="1">
        <f t="array" ref="Y1212">IF(AND(B:B &gt; TIME(6, 0, 0), B:B &lt;= TIME(18, 0, 0)), "Day", "Night")</f>
        <v>Night</v>
      </c>
      <c r="Z1212">
        <f>COUNTIFS(D:D, "Military - U.S. Army", C:C, "Fort Myer, Virginia")</f>
        <v>1</v>
      </c>
    </row>
    <row r="1213" spans="1:26" x14ac:dyDescent="0.2">
      <c r="A1213">
        <v>19227</v>
      </c>
      <c r="B1213" t="s">
        <v>46</v>
      </c>
      <c r="C1213" t="s">
        <v>5590</v>
      </c>
      <c r="D1213" t="s">
        <v>5591</v>
      </c>
      <c r="E1213" t="s">
        <v>5592</v>
      </c>
      <c r="F1213" t="s">
        <v>5593</v>
      </c>
      <c r="G1213" t="s">
        <v>5594</v>
      </c>
      <c r="H1213" t="s">
        <v>5595</v>
      </c>
      <c r="I1213">
        <v>57</v>
      </c>
      <c r="J1213">
        <v>7</v>
      </c>
      <c r="K1213">
        <v>0</v>
      </c>
      <c r="L1213" t="s">
        <v>5596</v>
      </c>
      <c r="M1213">
        <f>SUM(B1213,C1213)</f>
        <v>0</v>
      </c>
      <c r="N1213" t="str">
        <f t="shared" si="36"/>
        <v>No</v>
      </c>
      <c r="O1213">
        <f>COUNTIF(C:C,"&lt;0")</f>
        <v>0</v>
      </c>
      <c r="P1213" t="e">
        <f>SUMIF(#REF!,"&gt;"&amp;AVERAGE(#REF!))</f>
        <v>#REF!</v>
      </c>
      <c r="Q1213">
        <f t="shared" si="37"/>
        <v>27.565026697177728</v>
      </c>
      <c r="R1213" t="str">
        <f>CONCATENATE("ID-",A1213,"-",E1213)</f>
        <v>ID-19227-Blackbushe - Malta - Khartoum</v>
      </c>
      <c r="S1213" t="str">
        <f>INDEX(B:B,MATCH(A1213,A:A,0))</f>
        <v>01:00</v>
      </c>
      <c r="T1213" t="str">
        <f>IF(OR(B1213&gt;0,C1213&gt;0),"Acceptable","Check")</f>
        <v>Acceptable</v>
      </c>
      <c r="U1213">
        <f>COUNTIF(D:D, "Military - U.S. Army")</f>
        <v>23</v>
      </c>
      <c r="V1213">
        <f>AVERAGEIF(C:C,"Fort Myer, Virginia", I:I)</f>
        <v>2</v>
      </c>
      <c r="W1213">
        <v>1</v>
      </c>
      <c r="X1213" t="str">
        <f>IFERROR(VLOOKUP("FlightNumber", A:D, 4, FALSE), "Flight Not Found")</f>
        <v>Flight Not Found</v>
      </c>
      <c r="Y1213" t="str" cm="1">
        <f t="array" ref="Y1213">IF(AND(B:B &gt; TIME(6, 0, 0), B:B &lt;= TIME(18, 0, 0)), "Day", "Night")</f>
        <v>Night</v>
      </c>
      <c r="Z1213">
        <f>COUNTIFS(D:D, "Military - U.S. Army", C:C, "Fort Myer, Virginia")</f>
        <v>1</v>
      </c>
    </row>
    <row r="1214" spans="1:26" x14ac:dyDescent="0.2">
      <c r="A1214">
        <v>19232</v>
      </c>
      <c r="B1214" t="s">
        <v>85</v>
      </c>
      <c r="C1214" t="s">
        <v>5597</v>
      </c>
      <c r="D1214" t="s">
        <v>5122</v>
      </c>
      <c r="E1214" t="s">
        <v>5598</v>
      </c>
      <c r="F1214" t="s">
        <v>5599</v>
      </c>
      <c r="G1214" t="s">
        <v>5600</v>
      </c>
      <c r="I1214">
        <v>18</v>
      </c>
      <c r="J1214">
        <v>18</v>
      </c>
      <c r="K1214">
        <v>0</v>
      </c>
      <c r="L1214" t="s">
        <v>5601</v>
      </c>
      <c r="M1214">
        <f>SUM(B1214,C1214)</f>
        <v>0</v>
      </c>
      <c r="N1214" t="str">
        <f t="shared" si="36"/>
        <v>No</v>
      </c>
      <c r="O1214">
        <f>COUNTIF(C:C,"&lt;0")</f>
        <v>0</v>
      </c>
      <c r="P1214" t="e">
        <f>SUMIF(#REF!,"&gt;"&amp;AVERAGE(#REF!))</f>
        <v>#REF!</v>
      </c>
      <c r="Q1214">
        <f t="shared" si="37"/>
        <v>27.565026697177728</v>
      </c>
      <c r="R1214" t="str">
        <f>CONCATENATE("ID-",A1214,"-",E1214)</f>
        <v>ID-19232-Khewra - Peshawar</v>
      </c>
      <c r="S1214" t="str">
        <f>INDEX(B:B,MATCH(A1214,A:A,0))</f>
        <v>07:00</v>
      </c>
      <c r="T1214" t="str">
        <f>IF(OR(B1214&gt;0,C1214&gt;0),"Acceptable","Check")</f>
        <v>Acceptable</v>
      </c>
      <c r="U1214">
        <f>COUNTIF(D:D, "Military - U.S. Army")</f>
        <v>23</v>
      </c>
      <c r="V1214">
        <f>AVERAGEIF(C:C,"Fort Myer, Virginia", I:I)</f>
        <v>2</v>
      </c>
      <c r="W1214">
        <v>1</v>
      </c>
      <c r="X1214" t="str">
        <f>IFERROR(VLOOKUP("FlightNumber", A:D, 4, FALSE), "Flight Not Found")</f>
        <v>Flight Not Found</v>
      </c>
      <c r="Y1214" t="str" cm="1">
        <f t="array" ref="Y1214">IF(AND(B:B &gt; TIME(6, 0, 0), B:B &lt;= TIME(18, 0, 0)), "Day", "Night")</f>
        <v>Night</v>
      </c>
      <c r="Z1214">
        <f>COUNTIFS(D:D, "Military - U.S. Army", C:C, "Fort Myer, Virginia")</f>
        <v>1</v>
      </c>
    </row>
    <row r="1215" spans="1:26" x14ac:dyDescent="0.2">
      <c r="A1215">
        <v>19235</v>
      </c>
      <c r="B1215" t="s">
        <v>5602</v>
      </c>
      <c r="C1215" t="s">
        <v>5603</v>
      </c>
      <c r="D1215" t="s">
        <v>5604</v>
      </c>
      <c r="E1215" t="s">
        <v>5605</v>
      </c>
      <c r="F1215" t="s">
        <v>2081</v>
      </c>
      <c r="G1215" t="s">
        <v>5606</v>
      </c>
      <c r="H1215" t="s">
        <v>5607</v>
      </c>
      <c r="I1215">
        <v>4</v>
      </c>
      <c r="J1215">
        <v>2</v>
      </c>
      <c r="K1215">
        <v>0</v>
      </c>
      <c r="L1215" t="s">
        <v>5608</v>
      </c>
      <c r="M1215">
        <f>SUM(B1215,C1215)</f>
        <v>0</v>
      </c>
      <c r="N1215" t="str">
        <f t="shared" si="36"/>
        <v>No</v>
      </c>
      <c r="O1215">
        <f>COUNTIF(C:C,"&lt;0")</f>
        <v>0</v>
      </c>
      <c r="P1215" t="e">
        <f>SUMIF(#REF!,"&gt;"&amp;AVERAGE(#REF!))</f>
        <v>#REF!</v>
      </c>
      <c r="Q1215">
        <f t="shared" si="37"/>
        <v>27.565026697177728</v>
      </c>
      <c r="R1215" t="str">
        <f>CONCATENATE("ID-",A1215,"-",E1215)</f>
        <v>ID-19235-Juba - Wadi Halfa</v>
      </c>
      <c r="S1215" t="str">
        <f>INDEX(B:B,MATCH(A1215,A:A,0))</f>
        <v>21:05</v>
      </c>
      <c r="T1215" t="str">
        <f>IF(OR(B1215&gt;0,C1215&gt;0),"Acceptable","Check")</f>
        <v>Acceptable</v>
      </c>
      <c r="U1215">
        <f>COUNTIF(D:D, "Military - U.S. Army")</f>
        <v>23</v>
      </c>
      <c r="V1215">
        <f>AVERAGEIF(C:C,"Fort Myer, Virginia", I:I)</f>
        <v>2</v>
      </c>
      <c r="W1215">
        <v>1</v>
      </c>
      <c r="X1215" t="str">
        <f>IFERROR(VLOOKUP("FlightNumber", A:D, 4, FALSE), "Flight Not Found")</f>
        <v>Flight Not Found</v>
      </c>
      <c r="Y1215" t="str" cm="1">
        <f t="array" ref="Y1215">IF(AND(B:B &gt; TIME(6, 0, 0), B:B &lt;= TIME(18, 0, 0)), "Day", "Night")</f>
        <v>Night</v>
      </c>
      <c r="Z1215">
        <f>COUNTIFS(D:D, "Military - U.S. Army", C:C, "Fort Myer, Virginia")</f>
        <v>1</v>
      </c>
    </row>
    <row r="1216" spans="1:26" x14ac:dyDescent="0.2">
      <c r="A1216">
        <v>19243</v>
      </c>
      <c r="B1216" t="s">
        <v>2833</v>
      </c>
      <c r="C1216" t="s">
        <v>5609</v>
      </c>
      <c r="D1216" t="s">
        <v>5610</v>
      </c>
      <c r="F1216" t="s">
        <v>5611</v>
      </c>
      <c r="G1216" t="s">
        <v>5612</v>
      </c>
      <c r="I1216">
        <v>1</v>
      </c>
      <c r="J1216">
        <v>1</v>
      </c>
      <c r="K1216">
        <v>52</v>
      </c>
      <c r="L1216" t="s">
        <v>5613</v>
      </c>
      <c r="M1216">
        <f>SUM(B1216,C1216)</f>
        <v>0</v>
      </c>
      <c r="N1216" t="str">
        <f t="shared" si="36"/>
        <v>No</v>
      </c>
      <c r="O1216">
        <f>COUNTIF(C:C,"&lt;0")</f>
        <v>0</v>
      </c>
      <c r="P1216" t="e">
        <f>SUMIF(#REF!,"&gt;"&amp;AVERAGE(#REF!))</f>
        <v>#REF!</v>
      </c>
      <c r="Q1216">
        <f t="shared" si="37"/>
        <v>27.565026697177728</v>
      </c>
      <c r="R1216" t="str">
        <f>CONCATENATE("ID-",A1216,"-",E1216)</f>
        <v>ID-19243-</v>
      </c>
      <c r="S1216" t="str">
        <f>INDEX(B:B,MATCH(A1216,A:A,0))</f>
        <v>15:40</v>
      </c>
      <c r="T1216" t="str">
        <f>IF(OR(B1216&gt;0,C1216&gt;0),"Acceptable","Check")</f>
        <v>Acceptable</v>
      </c>
      <c r="U1216">
        <f>COUNTIF(D:D, "Military - U.S. Army")</f>
        <v>23</v>
      </c>
      <c r="V1216">
        <f>AVERAGEIF(C:C,"Fort Myer, Virginia", I:I)</f>
        <v>2</v>
      </c>
      <c r="W1216">
        <v>1</v>
      </c>
      <c r="X1216" t="str">
        <f>IFERROR(VLOOKUP("FlightNumber", A:D, 4, FALSE), "Flight Not Found")</f>
        <v>Flight Not Found</v>
      </c>
      <c r="Y1216" t="str" cm="1">
        <f t="array" ref="Y1216">IF(AND(B:B &gt; TIME(6, 0, 0), B:B &lt;= TIME(18, 0, 0)), "Day", "Night")</f>
        <v>Night</v>
      </c>
      <c r="Z1216">
        <f>COUNTIFS(D:D, "Military - U.S. Army", C:C, "Fort Myer, Virginia")</f>
        <v>1</v>
      </c>
    </row>
    <row r="1217" spans="1:26" x14ac:dyDescent="0.2">
      <c r="A1217">
        <v>19247</v>
      </c>
      <c r="C1217" t="s">
        <v>5614</v>
      </c>
      <c r="D1217" t="s">
        <v>5615</v>
      </c>
      <c r="F1217" t="s">
        <v>3335</v>
      </c>
      <c r="I1217">
        <v>46</v>
      </c>
      <c r="J1217">
        <v>46</v>
      </c>
      <c r="K1217">
        <v>0</v>
      </c>
      <c r="M1217">
        <f>SUM(B1217,C1217)</f>
        <v>0</v>
      </c>
      <c r="N1217" t="str">
        <f t="shared" si="36"/>
        <v>No</v>
      </c>
      <c r="O1217">
        <f>COUNTIF(C:C,"&lt;0")</f>
        <v>0</v>
      </c>
      <c r="P1217" t="e">
        <f>SUMIF(#REF!,"&gt;"&amp;AVERAGE(#REF!))</f>
        <v>#REF!</v>
      </c>
      <c r="Q1217">
        <f t="shared" si="37"/>
        <v>27.565026697177728</v>
      </c>
      <c r="R1217" t="str">
        <f>CONCATENATE("ID-",A1217,"-",E1217)</f>
        <v>ID-19247-</v>
      </c>
      <c r="S1217">
        <f>INDEX(B:B,MATCH(A1217,A:A,0))</f>
        <v>0</v>
      </c>
      <c r="T1217" t="str">
        <f>IF(OR(B1217&gt;0,C1217&gt;0),"Acceptable","Check")</f>
        <v>Acceptable</v>
      </c>
      <c r="U1217">
        <f>COUNTIF(D:D, "Military - U.S. Army")</f>
        <v>23</v>
      </c>
      <c r="V1217">
        <f>AVERAGEIF(C:C,"Fort Myer, Virginia", I:I)</f>
        <v>2</v>
      </c>
      <c r="W1217">
        <v>1</v>
      </c>
      <c r="X1217" t="str">
        <f>IFERROR(VLOOKUP("FlightNumber", A:D, 4, FALSE), "Flight Not Found")</f>
        <v>Flight Not Found</v>
      </c>
      <c r="Y1217" t="str" cm="1">
        <f t="array" ref="Y1217">IF(AND(B:B &gt; TIME(6, 0, 0), B:B &lt;= TIME(18, 0, 0)), "Day", "Night")</f>
        <v>Night</v>
      </c>
      <c r="Z1217">
        <f>COUNTIFS(D:D, "Military - U.S. Army", C:C, "Fort Myer, Virginia")</f>
        <v>1</v>
      </c>
    </row>
    <row r="1218" spans="1:26" x14ac:dyDescent="0.2">
      <c r="A1218">
        <v>19710</v>
      </c>
      <c r="B1218" t="s">
        <v>5616</v>
      </c>
      <c r="C1218" t="s">
        <v>5617</v>
      </c>
      <c r="D1218" t="s">
        <v>2606</v>
      </c>
      <c r="F1218" t="s">
        <v>4810</v>
      </c>
      <c r="G1218" t="s">
        <v>5618</v>
      </c>
      <c r="I1218">
        <v>16</v>
      </c>
      <c r="J1218">
        <v>11</v>
      </c>
      <c r="K1218">
        <v>8</v>
      </c>
      <c r="L1218" t="s">
        <v>5619</v>
      </c>
      <c r="M1218">
        <f>SUM(B1218,C1218)</f>
        <v>0</v>
      </c>
      <c r="N1218" t="str">
        <f t="shared" ref="N1218:N1281" si="38">IF(E1218="good","Yes","No")</f>
        <v>No</v>
      </c>
      <c r="O1218">
        <f>COUNTIF(C:C,"&lt;0")</f>
        <v>0</v>
      </c>
      <c r="P1218" t="e">
        <f>SUMIF(#REF!,"&gt;"&amp;AVERAGE(#REF!))</f>
        <v>#REF!</v>
      </c>
      <c r="Q1218">
        <f t="shared" si="37"/>
        <v>27.565026697177728</v>
      </c>
      <c r="R1218" t="str">
        <f>CONCATENATE("ID-",A1218,"-",E1218)</f>
        <v>ID-19710-</v>
      </c>
      <c r="S1218" t="str">
        <f>INDEX(B:B,MATCH(A1218,A:A,0))</f>
        <v>06:50</v>
      </c>
      <c r="T1218" t="str">
        <f>IF(OR(B1218&gt;0,C1218&gt;0),"Acceptable","Check")</f>
        <v>Acceptable</v>
      </c>
      <c r="U1218">
        <f>COUNTIF(D:D, "Military - U.S. Army")</f>
        <v>23</v>
      </c>
      <c r="V1218">
        <f>AVERAGEIF(C:C,"Fort Myer, Virginia", I:I)</f>
        <v>2</v>
      </c>
      <c r="W1218">
        <v>1</v>
      </c>
      <c r="X1218" t="str">
        <f>IFERROR(VLOOKUP("FlightNumber", A:D, 4, FALSE), "Flight Not Found")</f>
        <v>Flight Not Found</v>
      </c>
      <c r="Y1218" t="str" cm="1">
        <f t="array" ref="Y1218">IF(AND(B:B &gt; TIME(6, 0, 0), B:B &lt;= TIME(18, 0, 0)), "Day", "Night")</f>
        <v>Night</v>
      </c>
      <c r="Z1218">
        <f>COUNTIFS(D:D, "Military - U.S. Army", C:C, "Fort Myer, Virginia")</f>
        <v>1</v>
      </c>
    </row>
    <row r="1219" spans="1:26" x14ac:dyDescent="0.2">
      <c r="A1219">
        <v>19252</v>
      </c>
      <c r="C1219" t="s">
        <v>1772</v>
      </c>
      <c r="D1219" t="s">
        <v>5392</v>
      </c>
      <c r="F1219" t="s">
        <v>2722</v>
      </c>
      <c r="G1219" t="s">
        <v>5620</v>
      </c>
      <c r="H1219" t="s">
        <v>5621</v>
      </c>
      <c r="I1219">
        <v>3</v>
      </c>
      <c r="J1219">
        <v>3</v>
      </c>
      <c r="K1219">
        <v>0</v>
      </c>
      <c r="L1219" t="s">
        <v>5622</v>
      </c>
      <c r="M1219">
        <f>SUM(B1219,C1219)</f>
        <v>0</v>
      </c>
      <c r="N1219" t="str">
        <f t="shared" si="38"/>
        <v>No</v>
      </c>
      <c r="O1219">
        <f>COUNTIF(C:C,"&lt;0")</f>
        <v>0</v>
      </c>
      <c r="P1219" t="e">
        <f>SUMIF(#REF!,"&gt;"&amp;AVERAGE(#REF!))</f>
        <v>#REF!</v>
      </c>
      <c r="Q1219">
        <f t="shared" ref="Q1219:Q1282" si="39">AVERAGEIF(I:I,"&gt;0")</f>
        <v>27.565026697177728</v>
      </c>
      <c r="R1219" t="str">
        <f>CONCATENATE("ID-",A1219,"-",E1219)</f>
        <v>ID-19252-</v>
      </c>
      <c r="S1219">
        <f>INDEX(B:B,MATCH(A1219,A:A,0))</f>
        <v>0</v>
      </c>
      <c r="T1219" t="str">
        <f>IF(OR(B1219&gt;0,C1219&gt;0),"Acceptable","Check")</f>
        <v>Acceptable</v>
      </c>
      <c r="U1219">
        <f>COUNTIF(D:D, "Military - U.S. Army")</f>
        <v>23</v>
      </c>
      <c r="V1219">
        <f>AVERAGEIF(C:C,"Fort Myer, Virginia", I:I)</f>
        <v>2</v>
      </c>
      <c r="W1219">
        <v>3</v>
      </c>
      <c r="X1219" t="str">
        <f>IFERROR(VLOOKUP("FlightNumber", A:D, 4, FALSE), "Flight Not Found")</f>
        <v>Flight Not Found</v>
      </c>
      <c r="Y1219" t="str" cm="1">
        <f t="array" ref="Y1219">IF(AND(B:B &gt; TIME(6, 0, 0), B:B &lt;= TIME(18, 0, 0)), "Day", "Night")</f>
        <v>Night</v>
      </c>
      <c r="Z1219">
        <f>COUNTIFS(D:D, "Military - U.S. Army", C:C, "Fort Myer, Virginia")</f>
        <v>1</v>
      </c>
    </row>
    <row r="1220" spans="1:26" x14ac:dyDescent="0.2">
      <c r="A1220">
        <v>19275</v>
      </c>
      <c r="C1220" t="s">
        <v>5623</v>
      </c>
      <c r="D1220" t="s">
        <v>2331</v>
      </c>
      <c r="F1220" t="s">
        <v>5573</v>
      </c>
      <c r="G1220" t="s">
        <v>5624</v>
      </c>
      <c r="I1220">
        <v>14</v>
      </c>
      <c r="J1220">
        <v>14</v>
      </c>
      <c r="K1220">
        <v>0</v>
      </c>
      <c r="L1220" t="s">
        <v>5625</v>
      </c>
      <c r="M1220">
        <f>SUM(B1220,C1220)</f>
        <v>0</v>
      </c>
      <c r="N1220" t="str">
        <f t="shared" si="38"/>
        <v>No</v>
      </c>
      <c r="O1220">
        <f>COUNTIF(C:C,"&lt;0")</f>
        <v>0</v>
      </c>
      <c r="P1220" t="e">
        <f>SUMIF(#REF!,"&gt;"&amp;AVERAGE(#REF!))</f>
        <v>#REF!</v>
      </c>
      <c r="Q1220">
        <f t="shared" si="39"/>
        <v>27.565026697177728</v>
      </c>
      <c r="R1220" t="str">
        <f>CONCATENATE("ID-",A1220,"-",E1220)</f>
        <v>ID-19275-</v>
      </c>
      <c r="S1220">
        <f>INDEX(B:B,MATCH(A1220,A:A,0))</f>
        <v>0</v>
      </c>
      <c r="T1220" t="str">
        <f>IF(OR(B1220&gt;0,C1220&gt;0),"Acceptable","Check")</f>
        <v>Acceptable</v>
      </c>
      <c r="U1220">
        <f>COUNTIF(D:D, "Military - U.S. Army")</f>
        <v>23</v>
      </c>
      <c r="V1220">
        <f>AVERAGEIF(C:C,"Fort Myer, Virginia", I:I)</f>
        <v>2</v>
      </c>
      <c r="W1220">
        <v>1</v>
      </c>
      <c r="X1220" t="str">
        <f>IFERROR(VLOOKUP("FlightNumber", A:D, 4, FALSE), "Flight Not Found")</f>
        <v>Flight Not Found</v>
      </c>
      <c r="Y1220" t="str" cm="1">
        <f t="array" ref="Y1220">IF(AND(B:B &gt; TIME(6, 0, 0), B:B &lt;= TIME(18, 0, 0)), "Day", "Night")</f>
        <v>Night</v>
      </c>
      <c r="Z1220">
        <f>COUNTIFS(D:D, "Military - U.S. Army", C:C, "Fort Myer, Virginia")</f>
        <v>1</v>
      </c>
    </row>
    <row r="1221" spans="1:26" x14ac:dyDescent="0.2">
      <c r="A1221">
        <v>19281</v>
      </c>
      <c r="C1221" t="s">
        <v>5626</v>
      </c>
      <c r="D1221" t="s">
        <v>4677</v>
      </c>
      <c r="E1221" t="s">
        <v>4579</v>
      </c>
      <c r="F1221" t="s">
        <v>1809</v>
      </c>
      <c r="G1221" t="s">
        <v>5627</v>
      </c>
      <c r="H1221" t="s">
        <v>5628</v>
      </c>
      <c r="I1221">
        <v>28</v>
      </c>
      <c r="J1221">
        <v>14</v>
      </c>
      <c r="K1221">
        <v>0</v>
      </c>
      <c r="L1221" t="s">
        <v>5629</v>
      </c>
      <c r="M1221">
        <f>SUM(B1221,C1221)</f>
        <v>0</v>
      </c>
      <c r="N1221" t="str">
        <f t="shared" si="38"/>
        <v>No</v>
      </c>
      <c r="O1221">
        <f>COUNTIF(C:C,"&lt;0")</f>
        <v>0</v>
      </c>
      <c r="P1221" t="e">
        <f>SUMIF(#REF!,"&gt;"&amp;AVERAGE(#REF!))</f>
        <v>#REF!</v>
      </c>
      <c r="Q1221">
        <f t="shared" si="39"/>
        <v>27.565026697177728</v>
      </c>
      <c r="R1221" t="str">
        <f>CONCATENATE("ID-",A1221,"-",E1221)</f>
        <v>ID-19281-Sao Paulo - Porto Alegre</v>
      </c>
      <c r="S1221">
        <f>INDEX(B:B,MATCH(A1221,A:A,0))</f>
        <v>0</v>
      </c>
      <c r="T1221" t="str">
        <f>IF(OR(B1221&gt;0,C1221&gt;0),"Acceptable","Check")</f>
        <v>Acceptable</v>
      </c>
      <c r="U1221">
        <f>COUNTIF(D:D, "Military - U.S. Army")</f>
        <v>23</v>
      </c>
      <c r="V1221">
        <f>AVERAGEIF(C:C,"Fort Myer, Virginia", I:I)</f>
        <v>2</v>
      </c>
      <c r="W1221">
        <v>3</v>
      </c>
      <c r="X1221" t="str">
        <f>IFERROR(VLOOKUP("FlightNumber", A:D, 4, FALSE), "Flight Not Found")</f>
        <v>Flight Not Found</v>
      </c>
      <c r="Y1221" t="str" cm="1">
        <f t="array" ref="Y1221">IF(AND(B:B &gt; TIME(6, 0, 0), B:B &lt;= TIME(18, 0, 0)), "Day", "Night")</f>
        <v>Night</v>
      </c>
      <c r="Z1221">
        <f>COUNTIFS(D:D, "Military - U.S. Army", C:C, "Fort Myer, Virginia")</f>
        <v>1</v>
      </c>
    </row>
    <row r="1222" spans="1:26" x14ac:dyDescent="0.2">
      <c r="A1222">
        <v>19283</v>
      </c>
      <c r="C1222" t="s">
        <v>5630</v>
      </c>
      <c r="D1222" t="s">
        <v>2606</v>
      </c>
      <c r="F1222" t="s">
        <v>2972</v>
      </c>
      <c r="G1222" t="s">
        <v>5631</v>
      </c>
      <c r="H1222" t="s">
        <v>5632</v>
      </c>
      <c r="I1222">
        <v>25</v>
      </c>
      <c r="J1222">
        <v>25</v>
      </c>
      <c r="K1222">
        <v>0</v>
      </c>
      <c r="L1222" t="s">
        <v>5633</v>
      </c>
      <c r="M1222">
        <f>SUM(B1222,C1222)</f>
        <v>0</v>
      </c>
      <c r="N1222" t="str">
        <f t="shared" si="38"/>
        <v>No</v>
      </c>
      <c r="O1222">
        <f>COUNTIF(C:C,"&lt;0")</f>
        <v>0</v>
      </c>
      <c r="P1222" t="e">
        <f>SUMIF(#REF!,"&gt;"&amp;AVERAGE(#REF!))</f>
        <v>#REF!</v>
      </c>
      <c r="Q1222">
        <f t="shared" si="39"/>
        <v>27.565026697177728</v>
      </c>
      <c r="R1222" t="str">
        <f>CONCATENATE("ID-",A1222,"-",E1222)</f>
        <v>ID-19283-</v>
      </c>
      <c r="S1222">
        <f>INDEX(B:B,MATCH(A1222,A:A,0))</f>
        <v>0</v>
      </c>
      <c r="T1222" t="str">
        <f>IF(OR(B1222&gt;0,C1222&gt;0),"Acceptable","Check")</f>
        <v>Acceptable</v>
      </c>
      <c r="U1222">
        <f>COUNTIF(D:D, "Military - U.S. Army")</f>
        <v>23</v>
      </c>
      <c r="V1222">
        <f>AVERAGEIF(C:C,"Fort Myer, Virginia", I:I)</f>
        <v>2</v>
      </c>
      <c r="W1222">
        <v>1</v>
      </c>
      <c r="X1222" t="str">
        <f>IFERROR(VLOOKUP("FlightNumber", A:D, 4, FALSE), "Flight Not Found")</f>
        <v>Flight Not Found</v>
      </c>
      <c r="Y1222" t="str" cm="1">
        <f t="array" ref="Y1222">IF(AND(B:B &gt; TIME(6, 0, 0), B:B &lt;= TIME(18, 0, 0)), "Day", "Night")</f>
        <v>Night</v>
      </c>
      <c r="Z1222">
        <f>COUNTIFS(D:D, "Military - U.S. Army", C:C, "Fort Myer, Virginia")</f>
        <v>1</v>
      </c>
    </row>
    <row r="1223" spans="1:26" x14ac:dyDescent="0.2">
      <c r="A1223">
        <v>19296</v>
      </c>
      <c r="B1223" t="s">
        <v>398</v>
      </c>
      <c r="C1223" t="s">
        <v>5634</v>
      </c>
      <c r="D1223" t="s">
        <v>2606</v>
      </c>
      <c r="F1223" t="s">
        <v>5635</v>
      </c>
      <c r="G1223" t="s">
        <v>5636</v>
      </c>
      <c r="H1223" t="s">
        <v>5637</v>
      </c>
      <c r="I1223">
        <v>16</v>
      </c>
      <c r="J1223">
        <v>16</v>
      </c>
      <c r="K1223">
        <v>0</v>
      </c>
      <c r="L1223" t="s">
        <v>5638</v>
      </c>
      <c r="M1223">
        <f>SUM(B1223,C1223)</f>
        <v>0</v>
      </c>
      <c r="N1223" t="str">
        <f t="shared" si="38"/>
        <v>No</v>
      </c>
      <c r="O1223">
        <f>COUNTIF(C:C,"&lt;0")</f>
        <v>0</v>
      </c>
      <c r="P1223" t="e">
        <f>SUMIF(#REF!,"&gt;"&amp;AVERAGE(#REF!))</f>
        <v>#REF!</v>
      </c>
      <c r="Q1223">
        <f t="shared" si="39"/>
        <v>27.565026697177728</v>
      </c>
      <c r="R1223" t="str">
        <f>CONCATENATE("ID-",A1223,"-",E1223)</f>
        <v>ID-19296-</v>
      </c>
      <c r="S1223" t="str">
        <f>INDEX(B:B,MATCH(A1223,A:A,0))</f>
        <v>08:30</v>
      </c>
      <c r="T1223" t="str">
        <f>IF(OR(B1223&gt;0,C1223&gt;0),"Acceptable","Check")</f>
        <v>Acceptable</v>
      </c>
      <c r="U1223">
        <f>COUNTIF(D:D, "Military - U.S. Army")</f>
        <v>23</v>
      </c>
      <c r="V1223">
        <f>AVERAGEIF(C:C,"Fort Myer, Virginia", I:I)</f>
        <v>2</v>
      </c>
      <c r="W1223">
        <v>1</v>
      </c>
      <c r="X1223" t="str">
        <f>IFERROR(VLOOKUP("FlightNumber", A:D, 4, FALSE), "Flight Not Found")</f>
        <v>Flight Not Found</v>
      </c>
      <c r="Y1223" t="str" cm="1">
        <f t="array" ref="Y1223">IF(AND(B:B &gt; TIME(6, 0, 0), B:B &lt;= TIME(18, 0, 0)), "Day", "Night")</f>
        <v>Night</v>
      </c>
      <c r="Z1223">
        <f>COUNTIFS(D:D, "Military - U.S. Army", C:C, "Fort Myer, Virginia")</f>
        <v>1</v>
      </c>
    </row>
    <row r="1224" spans="1:26" x14ac:dyDescent="0.2">
      <c r="A1224">
        <v>19304</v>
      </c>
      <c r="C1224" t="s">
        <v>5639</v>
      </c>
      <c r="D1224" t="s">
        <v>5640</v>
      </c>
      <c r="E1224" t="s">
        <v>5641</v>
      </c>
      <c r="F1224" t="s">
        <v>4980</v>
      </c>
      <c r="G1224" t="s">
        <v>5642</v>
      </c>
      <c r="H1224" t="s">
        <v>5643</v>
      </c>
      <c r="I1224">
        <v>6</v>
      </c>
      <c r="J1224">
        <v>5</v>
      </c>
      <c r="K1224">
        <v>0</v>
      </c>
      <c r="M1224">
        <f>SUM(B1224,C1224)</f>
        <v>0</v>
      </c>
      <c r="N1224" t="str">
        <f t="shared" si="38"/>
        <v>No</v>
      </c>
      <c r="O1224">
        <f>COUNTIF(C:C,"&lt;0")</f>
        <v>0</v>
      </c>
      <c r="P1224" t="e">
        <f>SUMIF(#REF!,"&gt;"&amp;AVERAGE(#REF!))</f>
        <v>#REF!</v>
      </c>
      <c r="Q1224">
        <f t="shared" si="39"/>
        <v>27.565026697177728</v>
      </c>
      <c r="R1224" t="str">
        <f>CONCATENATE("ID-",A1224,"-",E1224)</f>
        <v>ID-19304-Fort Lamy - Beirut</v>
      </c>
      <c r="S1224">
        <f>INDEX(B:B,MATCH(A1224,A:A,0))</f>
        <v>0</v>
      </c>
      <c r="T1224" t="str">
        <f>IF(OR(B1224&gt;0,C1224&gt;0),"Acceptable","Check")</f>
        <v>Acceptable</v>
      </c>
      <c r="U1224">
        <f>COUNTIF(D:D, "Military - U.S. Army")</f>
        <v>23</v>
      </c>
      <c r="V1224">
        <f>AVERAGEIF(C:C,"Fort Myer, Virginia", I:I)</f>
        <v>2</v>
      </c>
      <c r="W1224">
        <v>3</v>
      </c>
      <c r="X1224" t="str">
        <f>IFERROR(VLOOKUP("FlightNumber", A:D, 4, FALSE), "Flight Not Found")</f>
        <v>Flight Not Found</v>
      </c>
      <c r="Y1224" t="str" cm="1">
        <f t="array" ref="Y1224">IF(AND(B:B &gt; TIME(6, 0, 0), B:B &lt;= TIME(18, 0, 0)), "Day", "Night")</f>
        <v>Night</v>
      </c>
      <c r="Z1224">
        <f>COUNTIFS(D:D, "Military - U.S. Army", C:C, "Fort Myer, Virginia")</f>
        <v>1</v>
      </c>
    </row>
    <row r="1225" spans="1:26" x14ac:dyDescent="0.2">
      <c r="A1225">
        <v>19305</v>
      </c>
      <c r="B1225" t="s">
        <v>2741</v>
      </c>
      <c r="C1225" t="s">
        <v>5644</v>
      </c>
      <c r="D1225" t="s">
        <v>2606</v>
      </c>
      <c r="E1225" t="s">
        <v>5645</v>
      </c>
      <c r="F1225" t="s">
        <v>5646</v>
      </c>
      <c r="G1225" t="s">
        <v>5647</v>
      </c>
      <c r="H1225" t="s">
        <v>4982</v>
      </c>
      <c r="I1225">
        <v>19</v>
      </c>
      <c r="J1225">
        <v>19</v>
      </c>
      <c r="K1225">
        <v>0</v>
      </c>
      <c r="L1225" t="s">
        <v>5648</v>
      </c>
      <c r="M1225">
        <f>SUM(B1225,C1225)</f>
        <v>0</v>
      </c>
      <c r="N1225" t="str">
        <f t="shared" si="38"/>
        <v>No</v>
      </c>
      <c r="O1225">
        <f>COUNTIF(C:C,"&lt;0")</f>
        <v>0</v>
      </c>
      <c r="P1225" t="e">
        <f>SUMIF(#REF!,"&gt;"&amp;AVERAGE(#REF!))</f>
        <v>#REF!</v>
      </c>
      <c r="Q1225">
        <f t="shared" si="39"/>
        <v>27.565026697177728</v>
      </c>
      <c r="R1225" t="str">
        <f>CONCATENATE("ID-",A1225,"-",E1225)</f>
        <v>ID-19305-Elmendorf AFB - Big Delta</v>
      </c>
      <c r="S1225" t="str">
        <f>INDEX(B:B,MATCH(A1225,A:A,0))</f>
        <v>03:00</v>
      </c>
      <c r="T1225" t="str">
        <f>IF(OR(B1225&gt;0,C1225&gt;0),"Acceptable","Check")</f>
        <v>Acceptable</v>
      </c>
      <c r="U1225">
        <f>COUNTIF(D:D, "Military - U.S. Army")</f>
        <v>23</v>
      </c>
      <c r="V1225">
        <f>AVERAGEIF(C:C,"Fort Myer, Virginia", I:I)</f>
        <v>2</v>
      </c>
      <c r="W1225">
        <v>1</v>
      </c>
      <c r="X1225" t="str">
        <f>IFERROR(VLOOKUP("FlightNumber", A:D, 4, FALSE), "Flight Not Found")</f>
        <v>Flight Not Found</v>
      </c>
      <c r="Y1225" t="str" cm="1">
        <f t="array" ref="Y1225">IF(AND(B:B &gt; TIME(6, 0, 0), B:B &lt;= TIME(18, 0, 0)), "Day", "Night")</f>
        <v>Night</v>
      </c>
      <c r="Z1225">
        <f>COUNTIFS(D:D, "Military - U.S. Army", C:C, "Fort Myer, Virginia")</f>
        <v>1</v>
      </c>
    </row>
    <row r="1226" spans="1:26" x14ac:dyDescent="0.2">
      <c r="A1226">
        <v>19312</v>
      </c>
      <c r="B1226" t="s">
        <v>5649</v>
      </c>
      <c r="C1226" t="s">
        <v>5650</v>
      </c>
      <c r="D1226" t="s">
        <v>2606</v>
      </c>
      <c r="F1226" t="s">
        <v>5646</v>
      </c>
      <c r="G1226" t="s">
        <v>5651</v>
      </c>
      <c r="I1226">
        <v>44</v>
      </c>
      <c r="J1226">
        <v>44</v>
      </c>
      <c r="K1226">
        <v>0</v>
      </c>
      <c r="L1226" t="s">
        <v>5652</v>
      </c>
      <c r="M1226">
        <f>SUM(B1226,C1226)</f>
        <v>0</v>
      </c>
      <c r="N1226" t="str">
        <f t="shared" si="38"/>
        <v>No</v>
      </c>
      <c r="O1226">
        <f>COUNTIF(C:C,"&lt;0")</f>
        <v>0</v>
      </c>
      <c r="P1226" t="e">
        <f>SUMIF(#REF!,"&gt;"&amp;AVERAGE(#REF!))</f>
        <v>#REF!</v>
      </c>
      <c r="Q1226">
        <f t="shared" si="39"/>
        <v>27.565026697177728</v>
      </c>
      <c r="R1226" t="str">
        <f>CONCATENATE("ID-",A1226,"-",E1226)</f>
        <v>ID-19312-</v>
      </c>
      <c r="S1226" t="str">
        <f>INDEX(B:B,MATCH(A1226,A:A,0))</f>
        <v>14:45</v>
      </c>
      <c r="T1226" t="str">
        <f>IF(OR(B1226&gt;0,C1226&gt;0),"Acceptable","Check")</f>
        <v>Acceptable</v>
      </c>
      <c r="U1226">
        <f>COUNTIF(D:D, "Military - U.S. Army")</f>
        <v>23</v>
      </c>
      <c r="V1226">
        <f>AVERAGEIF(C:C,"Fort Myer, Virginia", I:I)</f>
        <v>2</v>
      </c>
      <c r="W1226">
        <v>1</v>
      </c>
      <c r="X1226" t="str">
        <f>IFERROR(VLOOKUP("FlightNumber", A:D, 4, FALSE), "Flight Not Found")</f>
        <v>Flight Not Found</v>
      </c>
      <c r="Y1226" t="str" cm="1">
        <f t="array" ref="Y1226">IF(AND(B:B &gt; TIME(6, 0, 0), B:B &lt;= TIME(18, 0, 0)), "Day", "Night")</f>
        <v>Night</v>
      </c>
      <c r="Z1226">
        <f>COUNTIFS(D:D, "Military - U.S. Army", C:C, "Fort Myer, Virginia")</f>
        <v>1</v>
      </c>
    </row>
    <row r="1227" spans="1:26" x14ac:dyDescent="0.2">
      <c r="A1227">
        <v>19313</v>
      </c>
      <c r="C1227" t="s">
        <v>5653</v>
      </c>
      <c r="D1227" t="s">
        <v>2606</v>
      </c>
      <c r="E1227" t="s">
        <v>5654</v>
      </c>
      <c r="F1227" t="s">
        <v>5646</v>
      </c>
      <c r="G1227" t="s">
        <v>5655</v>
      </c>
      <c r="H1227" t="s">
        <v>5656</v>
      </c>
      <c r="I1227">
        <v>20</v>
      </c>
      <c r="J1227">
        <v>20</v>
      </c>
      <c r="K1227">
        <v>0</v>
      </c>
      <c r="L1227" t="s">
        <v>5657</v>
      </c>
      <c r="M1227">
        <f>SUM(B1227,C1227)</f>
        <v>0</v>
      </c>
      <c r="N1227" t="str">
        <f t="shared" si="38"/>
        <v>No</v>
      </c>
      <c r="O1227">
        <f>COUNTIF(C:C,"&lt;0")</f>
        <v>0</v>
      </c>
      <c r="P1227" t="e">
        <f>SUMIF(#REF!,"&gt;"&amp;AVERAGE(#REF!))</f>
        <v>#REF!</v>
      </c>
      <c r="Q1227">
        <f t="shared" si="39"/>
        <v>27.565026697177728</v>
      </c>
      <c r="R1227" t="str">
        <f>CONCATENATE("ID-",A1227,"-",E1227)</f>
        <v>ID-19313-Elemndorf AFB - Kodiak NAS</v>
      </c>
      <c r="S1227">
        <f>INDEX(B:B,MATCH(A1227,A:A,0))</f>
        <v>0</v>
      </c>
      <c r="T1227" t="str">
        <f>IF(OR(B1227&gt;0,C1227&gt;0),"Acceptable","Check")</f>
        <v>Acceptable</v>
      </c>
      <c r="U1227">
        <f>COUNTIF(D:D, "Military - U.S. Army")</f>
        <v>23</v>
      </c>
      <c r="V1227">
        <f>AVERAGEIF(C:C,"Fort Myer, Virginia", I:I)</f>
        <v>2</v>
      </c>
      <c r="W1227">
        <v>1</v>
      </c>
      <c r="X1227" t="str">
        <f>IFERROR(VLOOKUP("FlightNumber", A:D, 4, FALSE), "Flight Not Found")</f>
        <v>Flight Not Found</v>
      </c>
      <c r="Y1227" t="str" cm="1">
        <f t="array" ref="Y1227">IF(AND(B:B &gt; TIME(6, 0, 0), B:B &lt;= TIME(18, 0, 0)), "Day", "Night")</f>
        <v>Night</v>
      </c>
      <c r="Z1227">
        <f>COUNTIFS(D:D, "Military - U.S. Army", C:C, "Fort Myer, Virginia")</f>
        <v>1</v>
      </c>
    </row>
    <row r="1228" spans="1:26" x14ac:dyDescent="0.2">
      <c r="A1228">
        <v>19315</v>
      </c>
      <c r="C1228" t="s">
        <v>5658</v>
      </c>
      <c r="D1228" t="s">
        <v>2606</v>
      </c>
      <c r="E1228" t="s">
        <v>5659</v>
      </c>
      <c r="F1228" t="s">
        <v>5660</v>
      </c>
      <c r="I1228">
        <v>16</v>
      </c>
      <c r="J1228">
        <v>9</v>
      </c>
      <c r="K1228">
        <v>0</v>
      </c>
      <c r="L1228" t="s">
        <v>5661</v>
      </c>
      <c r="M1228">
        <f>SUM(B1228,C1228)</f>
        <v>0</v>
      </c>
      <c r="N1228" t="str">
        <f t="shared" si="38"/>
        <v>No</v>
      </c>
      <c r="O1228">
        <f>COUNTIF(C:C,"&lt;0")</f>
        <v>0</v>
      </c>
      <c r="P1228" t="e">
        <f>SUMIF(#REF!,"&gt;"&amp;AVERAGE(#REF!))</f>
        <v>#REF!</v>
      </c>
      <c r="Q1228">
        <f t="shared" si="39"/>
        <v>27.565026697177728</v>
      </c>
      <c r="R1228" t="str">
        <f>CONCATENATE("ID-",A1228,"-",E1228)</f>
        <v>ID-19315-Great Falls - Denver, Colorado</v>
      </c>
      <c r="S1228">
        <f>INDEX(B:B,MATCH(A1228,A:A,0))</f>
        <v>0</v>
      </c>
      <c r="T1228" t="str">
        <f>IF(OR(B1228&gt;0,C1228&gt;0),"Acceptable","Check")</f>
        <v>Acceptable</v>
      </c>
      <c r="U1228">
        <f>COUNTIF(D:D, "Military - U.S. Army")</f>
        <v>23</v>
      </c>
      <c r="V1228">
        <f>AVERAGEIF(C:C,"Fort Myer, Virginia", I:I)</f>
        <v>2</v>
      </c>
      <c r="W1228">
        <v>1</v>
      </c>
      <c r="X1228" t="str">
        <f>IFERROR(VLOOKUP("FlightNumber", A:D, 4, FALSE), "Flight Not Found")</f>
        <v>Flight Not Found</v>
      </c>
      <c r="Y1228" t="str" cm="1">
        <f t="array" ref="Y1228">IF(AND(B:B &gt; TIME(6, 0, 0), B:B &lt;= TIME(18, 0, 0)), "Day", "Night")</f>
        <v>Night</v>
      </c>
      <c r="Z1228">
        <f>COUNTIFS(D:D, "Military - U.S. Army", C:C, "Fort Myer, Virginia")</f>
        <v>1</v>
      </c>
    </row>
    <row r="1229" spans="1:26" x14ac:dyDescent="0.2">
      <c r="A1229">
        <v>19320</v>
      </c>
      <c r="B1229" t="s">
        <v>5662</v>
      </c>
      <c r="C1229" t="s">
        <v>5663</v>
      </c>
      <c r="D1229" t="s">
        <v>2606</v>
      </c>
      <c r="F1229" t="s">
        <v>5117</v>
      </c>
      <c r="G1229" t="s">
        <v>5664</v>
      </c>
      <c r="H1229" t="s">
        <v>5665</v>
      </c>
      <c r="I1229">
        <v>52</v>
      </c>
      <c r="J1229">
        <v>52</v>
      </c>
      <c r="K1229">
        <v>0</v>
      </c>
      <c r="L1229" t="s">
        <v>5666</v>
      </c>
      <c r="M1229">
        <f>SUM(B1229,C1229)</f>
        <v>0</v>
      </c>
      <c r="N1229" t="str">
        <f t="shared" si="38"/>
        <v>No</v>
      </c>
      <c r="O1229">
        <f>COUNTIF(C:C,"&lt;0")</f>
        <v>0</v>
      </c>
      <c r="P1229" t="e">
        <f>SUMIF(#REF!,"&gt;"&amp;AVERAGE(#REF!))</f>
        <v>#REF!</v>
      </c>
      <c r="Q1229">
        <f t="shared" si="39"/>
        <v>27.565026697177728</v>
      </c>
      <c r="R1229" t="str">
        <f>CONCATENATE("ID-",A1229,"-",E1229)</f>
        <v>ID-19320-</v>
      </c>
      <c r="S1229" t="str">
        <f>INDEX(B:B,MATCH(A1229,A:A,0))</f>
        <v>20:15</v>
      </c>
      <c r="T1229" t="str">
        <f>IF(OR(B1229&gt;0,C1229&gt;0),"Acceptable","Check")</f>
        <v>Acceptable</v>
      </c>
      <c r="U1229">
        <f>COUNTIF(D:D, "Military - U.S. Army")</f>
        <v>23</v>
      </c>
      <c r="V1229">
        <f>AVERAGEIF(C:C,"Fort Myer, Virginia", I:I)</f>
        <v>2</v>
      </c>
      <c r="W1229">
        <v>1</v>
      </c>
      <c r="X1229" t="str">
        <f>IFERROR(VLOOKUP("FlightNumber", A:D, 4, FALSE), "Flight Not Found")</f>
        <v>Flight Not Found</v>
      </c>
      <c r="Y1229" t="str" cm="1">
        <f t="array" ref="Y1229">IF(AND(B:B &gt; TIME(6, 0, 0), B:B &lt;= TIME(18, 0, 0)), "Day", "Night")</f>
        <v>Night</v>
      </c>
      <c r="Z1229">
        <f>COUNTIFS(D:D, "Military - U.S. Army", C:C, "Fort Myer, Virginia")</f>
        <v>1</v>
      </c>
    </row>
    <row r="1230" spans="1:26" x14ac:dyDescent="0.2">
      <c r="A1230">
        <v>19326</v>
      </c>
      <c r="B1230" t="s">
        <v>5667</v>
      </c>
      <c r="C1230" t="s">
        <v>5668</v>
      </c>
      <c r="D1230" t="s">
        <v>2606</v>
      </c>
      <c r="F1230" t="s">
        <v>5669</v>
      </c>
      <c r="I1230">
        <v>38</v>
      </c>
      <c r="J1230">
        <v>37</v>
      </c>
      <c r="K1230">
        <v>0</v>
      </c>
      <c r="L1230" t="s">
        <v>5670</v>
      </c>
      <c r="M1230">
        <f>SUM(B1230,C1230)</f>
        <v>0</v>
      </c>
      <c r="N1230" t="str">
        <f t="shared" si="38"/>
        <v>No</v>
      </c>
      <c r="O1230">
        <f>COUNTIF(C:C,"&lt;0")</f>
        <v>0</v>
      </c>
      <c r="P1230" t="e">
        <f>SUMIF(#REF!,"&gt;"&amp;AVERAGE(#REF!))</f>
        <v>#REF!</v>
      </c>
      <c r="Q1230">
        <f t="shared" si="39"/>
        <v>27.565026697177728</v>
      </c>
      <c r="R1230" t="str">
        <f>CONCATENATE("ID-",A1230,"-",E1230)</f>
        <v>ID-19326-</v>
      </c>
      <c r="S1230" t="str">
        <f>INDEX(B:B,MATCH(A1230,A:A,0))</f>
        <v>00:50</v>
      </c>
      <c r="T1230" t="str">
        <f>IF(OR(B1230&gt;0,C1230&gt;0),"Acceptable","Check")</f>
        <v>Acceptable</v>
      </c>
      <c r="U1230">
        <f>COUNTIF(D:D, "Military - U.S. Army")</f>
        <v>23</v>
      </c>
      <c r="V1230">
        <f>AVERAGEIF(C:C,"Fort Myer, Virginia", I:I)</f>
        <v>2</v>
      </c>
      <c r="W1230">
        <v>1</v>
      </c>
      <c r="X1230" t="str">
        <f>IFERROR(VLOOKUP("FlightNumber", A:D, 4, FALSE), "Flight Not Found")</f>
        <v>Flight Not Found</v>
      </c>
      <c r="Y1230" t="str" cm="1">
        <f t="array" ref="Y1230">IF(AND(B:B &gt; TIME(6, 0, 0), B:B &lt;= TIME(18, 0, 0)), "Day", "Night")</f>
        <v>Night</v>
      </c>
      <c r="Z1230">
        <f>COUNTIFS(D:D, "Military - U.S. Army", C:C, "Fort Myer, Virginia")</f>
        <v>1</v>
      </c>
    </row>
    <row r="1231" spans="1:26" x14ac:dyDescent="0.2">
      <c r="A1231">
        <v>19334</v>
      </c>
      <c r="C1231" t="s">
        <v>5671</v>
      </c>
      <c r="D1231" t="s">
        <v>5672</v>
      </c>
      <c r="E1231" t="s">
        <v>5673</v>
      </c>
      <c r="F1231" t="s">
        <v>3548</v>
      </c>
      <c r="I1231">
        <v>18</v>
      </c>
      <c r="J1231">
        <v>18</v>
      </c>
      <c r="K1231">
        <v>0</v>
      </c>
      <c r="L1231" t="s">
        <v>5203</v>
      </c>
      <c r="M1231">
        <f>SUM(B1231,C1231)</f>
        <v>0</v>
      </c>
      <c r="N1231" t="str">
        <f t="shared" si="38"/>
        <v>No</v>
      </c>
      <c r="O1231">
        <f>COUNTIF(C:C,"&lt;0")</f>
        <v>0</v>
      </c>
      <c r="P1231" t="e">
        <f>SUMIF(#REF!,"&gt;"&amp;AVERAGE(#REF!))</f>
        <v>#REF!</v>
      </c>
      <c r="Q1231">
        <f t="shared" si="39"/>
        <v>27.565026697177728</v>
      </c>
      <c r="R1231" t="str">
        <f>CONCATENATE("ID-",A1231,"-",E1231)</f>
        <v>ID-19334-Sofia - Varna</v>
      </c>
      <c r="S1231">
        <f>INDEX(B:B,MATCH(A1231,A:A,0))</f>
        <v>0</v>
      </c>
      <c r="T1231" t="str">
        <f>IF(OR(B1231&gt;0,C1231&gt;0),"Acceptable","Check")</f>
        <v>Acceptable</v>
      </c>
      <c r="U1231">
        <f>COUNTIF(D:D, "Military - U.S. Army")</f>
        <v>23</v>
      </c>
      <c r="V1231">
        <f>AVERAGEIF(C:C,"Fort Myer, Virginia", I:I)</f>
        <v>2</v>
      </c>
      <c r="W1231">
        <v>1</v>
      </c>
      <c r="X1231" t="str">
        <f>IFERROR(VLOOKUP("FlightNumber", A:D, 4, FALSE), "Flight Not Found")</f>
        <v>Flight Not Found</v>
      </c>
      <c r="Y1231" t="str" cm="1">
        <f t="array" ref="Y1231">IF(AND(B:B &gt; TIME(6, 0, 0), B:B &lt;= TIME(18, 0, 0)), "Day", "Night")</f>
        <v>Night</v>
      </c>
      <c r="Z1231">
        <f>COUNTIFS(D:D, "Military - U.S. Army", C:C, "Fort Myer, Virginia")</f>
        <v>1</v>
      </c>
    </row>
    <row r="1232" spans="1:26" x14ac:dyDescent="0.2">
      <c r="A1232">
        <v>19334</v>
      </c>
      <c r="B1232" t="s">
        <v>1487</v>
      </c>
      <c r="C1232" t="s">
        <v>5674</v>
      </c>
      <c r="D1232" t="s">
        <v>1312</v>
      </c>
      <c r="E1232" t="s">
        <v>5675</v>
      </c>
      <c r="F1232" t="s">
        <v>3475</v>
      </c>
      <c r="G1232" t="s">
        <v>5676</v>
      </c>
      <c r="H1232" t="s">
        <v>5677</v>
      </c>
      <c r="I1232">
        <v>41</v>
      </c>
      <c r="J1232">
        <v>37</v>
      </c>
      <c r="K1232">
        <v>0</v>
      </c>
      <c r="L1232" t="s">
        <v>5678</v>
      </c>
      <c r="M1232">
        <f>SUM(B1232,C1232)</f>
        <v>0</v>
      </c>
      <c r="N1232" t="str">
        <f t="shared" si="38"/>
        <v>No</v>
      </c>
      <c r="O1232">
        <f>COUNTIF(C:C,"&lt;0")</f>
        <v>0</v>
      </c>
      <c r="P1232" t="e">
        <f>SUMIF(#REF!,"&gt;"&amp;AVERAGE(#REF!))</f>
        <v>#REF!</v>
      </c>
      <c r="Q1232">
        <f t="shared" si="39"/>
        <v>27.565026697177728</v>
      </c>
      <c r="R1232" t="str">
        <f>CONCATENATE("ID-",A1232,"-",E1232)</f>
        <v>ID-19334-Madrid - Azores - Bermuda - Havana</v>
      </c>
      <c r="S1232">
        <f>INDEX(B:B,MATCH(A1232,A:A,0))</f>
        <v>0</v>
      </c>
      <c r="T1232" t="str">
        <f>IF(OR(B1232&gt;0,C1232&gt;0),"Acceptable","Check")</f>
        <v>Acceptable</v>
      </c>
      <c r="U1232">
        <f>COUNTIF(D:D, "Military - U.S. Army")</f>
        <v>23</v>
      </c>
      <c r="V1232">
        <f>AVERAGEIF(C:C,"Fort Myer, Virginia", I:I)</f>
        <v>2</v>
      </c>
      <c r="W1232">
        <v>1</v>
      </c>
      <c r="X1232" t="str">
        <f>IFERROR(VLOOKUP("FlightNumber", A:D, 4, FALSE), "Flight Not Found")</f>
        <v>Flight Not Found</v>
      </c>
      <c r="Y1232" t="str" cm="1">
        <f t="array" ref="Y1232">IF(AND(B:B &gt; TIME(6, 0, 0), B:B &lt;= TIME(18, 0, 0)), "Day", "Night")</f>
        <v>Night</v>
      </c>
      <c r="Z1232">
        <f>COUNTIFS(D:D, "Military - U.S. Army", C:C, "Fort Myer, Virginia")</f>
        <v>1</v>
      </c>
    </row>
    <row r="1233" spans="1:26" x14ac:dyDescent="0.2">
      <c r="A1233">
        <v>19348</v>
      </c>
      <c r="B1233" t="s">
        <v>27</v>
      </c>
      <c r="C1233" t="s">
        <v>5679</v>
      </c>
      <c r="D1233" t="s">
        <v>2606</v>
      </c>
      <c r="F1233" t="s">
        <v>5117</v>
      </c>
      <c r="G1233" t="s">
        <v>5680</v>
      </c>
      <c r="H1233" t="s">
        <v>5681</v>
      </c>
      <c r="I1233">
        <v>115</v>
      </c>
      <c r="J1233">
        <v>87</v>
      </c>
      <c r="K1233">
        <v>0</v>
      </c>
      <c r="L1233" t="s">
        <v>5682</v>
      </c>
      <c r="M1233">
        <f>SUM(B1233,C1233)</f>
        <v>0</v>
      </c>
      <c r="N1233" t="str">
        <f t="shared" si="38"/>
        <v>No</v>
      </c>
      <c r="O1233">
        <f>COUNTIF(C:C,"&lt;0")</f>
        <v>0</v>
      </c>
      <c r="P1233" t="e">
        <f>SUMIF(#REF!,"&gt;"&amp;AVERAGE(#REF!))</f>
        <v>#REF!</v>
      </c>
      <c r="Q1233">
        <f t="shared" si="39"/>
        <v>27.565026697177728</v>
      </c>
      <c r="R1233" t="str">
        <f>CONCATENATE("ID-",A1233,"-",E1233)</f>
        <v>ID-19348-</v>
      </c>
      <c r="S1233" t="str">
        <f>INDEX(B:B,MATCH(A1233,A:A,0))</f>
        <v>06:30</v>
      </c>
      <c r="T1233" t="str">
        <f>IF(OR(B1233&gt;0,C1233&gt;0),"Acceptable","Check")</f>
        <v>Acceptable</v>
      </c>
      <c r="U1233">
        <f>COUNTIF(D:D, "Military - U.S. Army")</f>
        <v>23</v>
      </c>
      <c r="V1233">
        <f>AVERAGEIF(C:C,"Fort Myer, Virginia", I:I)</f>
        <v>2</v>
      </c>
      <c r="W1233">
        <v>3</v>
      </c>
      <c r="X1233" t="str">
        <f>IFERROR(VLOOKUP("FlightNumber", A:D, 4, FALSE), "Flight Not Found")</f>
        <v>Flight Not Found</v>
      </c>
      <c r="Y1233" t="str" cm="1">
        <f t="array" ref="Y1233">IF(AND(B:B &gt; TIME(6, 0, 0), B:B &lt;= TIME(18, 0, 0)), "Day", "Night")</f>
        <v>Night</v>
      </c>
      <c r="Z1233">
        <f>COUNTIFS(D:D, "Military - U.S. Army", C:C, "Fort Myer, Virginia")</f>
        <v>1</v>
      </c>
    </row>
    <row r="1234" spans="1:26" x14ac:dyDescent="0.2">
      <c r="A1234">
        <v>19349</v>
      </c>
      <c r="C1234" t="s">
        <v>976</v>
      </c>
      <c r="D1234" t="s">
        <v>5683</v>
      </c>
      <c r="F1234" t="s">
        <v>3063</v>
      </c>
      <c r="G1234" t="s">
        <v>5684</v>
      </c>
      <c r="H1234" t="s">
        <v>5685</v>
      </c>
      <c r="I1234">
        <v>3</v>
      </c>
      <c r="J1234">
        <v>3</v>
      </c>
      <c r="K1234">
        <v>0</v>
      </c>
      <c r="L1234" t="s">
        <v>5686</v>
      </c>
      <c r="M1234">
        <f>SUM(B1234,C1234)</f>
        <v>0</v>
      </c>
      <c r="N1234" t="str">
        <f t="shared" si="38"/>
        <v>No</v>
      </c>
      <c r="O1234">
        <f>COUNTIF(C:C,"&lt;0")</f>
        <v>0</v>
      </c>
      <c r="P1234" t="e">
        <f>SUMIF(#REF!,"&gt;"&amp;AVERAGE(#REF!))</f>
        <v>#REF!</v>
      </c>
      <c r="Q1234">
        <f t="shared" si="39"/>
        <v>27.565026697177728</v>
      </c>
      <c r="R1234" t="str">
        <f>CONCATENATE("ID-",A1234,"-",E1234)</f>
        <v>ID-19349-</v>
      </c>
      <c r="S1234">
        <f>INDEX(B:B,MATCH(A1234,A:A,0))</f>
        <v>0</v>
      </c>
      <c r="T1234" t="str">
        <f>IF(OR(B1234&gt;0,C1234&gt;0),"Acceptable","Check")</f>
        <v>Acceptable</v>
      </c>
      <c r="U1234">
        <f>COUNTIF(D:D, "Military - U.S. Army")</f>
        <v>23</v>
      </c>
      <c r="V1234">
        <f>AVERAGEIF(C:C,"Fort Myer, Virginia", I:I)</f>
        <v>2</v>
      </c>
      <c r="W1234">
        <v>1</v>
      </c>
      <c r="X1234" t="str">
        <f>IFERROR(VLOOKUP("FlightNumber", A:D, 4, FALSE), "Flight Not Found")</f>
        <v>Flight Not Found</v>
      </c>
      <c r="Y1234" t="str" cm="1">
        <f t="array" ref="Y1234">IF(AND(B:B &gt; TIME(6, 0, 0), B:B &lt;= TIME(18, 0, 0)), "Day", "Night")</f>
        <v>Night</v>
      </c>
      <c r="Z1234">
        <f>COUNTIFS(D:D, "Military - U.S. Army", C:C, "Fort Myer, Virginia")</f>
        <v>1</v>
      </c>
    </row>
    <row r="1235" spans="1:26" x14ac:dyDescent="0.2">
      <c r="A1235">
        <v>19353</v>
      </c>
      <c r="C1235" t="s">
        <v>5687</v>
      </c>
      <c r="D1235" t="s">
        <v>4276</v>
      </c>
      <c r="F1235" t="s">
        <v>1809</v>
      </c>
      <c r="G1235" t="s">
        <v>5688</v>
      </c>
      <c r="H1235" t="s">
        <v>5689</v>
      </c>
      <c r="I1235">
        <v>5</v>
      </c>
      <c r="J1235">
        <v>3</v>
      </c>
      <c r="K1235">
        <v>0</v>
      </c>
      <c r="L1235" t="s">
        <v>5690</v>
      </c>
      <c r="M1235">
        <f>SUM(B1235,C1235)</f>
        <v>0</v>
      </c>
      <c r="N1235" t="str">
        <f t="shared" si="38"/>
        <v>No</v>
      </c>
      <c r="O1235">
        <f>COUNTIF(C:C,"&lt;0")</f>
        <v>0</v>
      </c>
      <c r="P1235" t="e">
        <f>SUMIF(#REF!,"&gt;"&amp;AVERAGE(#REF!))</f>
        <v>#REF!</v>
      </c>
      <c r="Q1235">
        <f t="shared" si="39"/>
        <v>27.565026697177728</v>
      </c>
      <c r="R1235" t="str">
        <f>CONCATENATE("ID-",A1235,"-",E1235)</f>
        <v>ID-19353-</v>
      </c>
      <c r="S1235">
        <f>INDEX(B:B,MATCH(A1235,A:A,0))</f>
        <v>0</v>
      </c>
      <c r="T1235" t="str">
        <f>IF(OR(B1235&gt;0,C1235&gt;0),"Acceptable","Check")</f>
        <v>Acceptable</v>
      </c>
      <c r="U1235">
        <f>COUNTIF(D:D, "Military - U.S. Army")</f>
        <v>23</v>
      </c>
      <c r="V1235">
        <f>AVERAGEIF(C:C,"Fort Myer, Virginia", I:I)</f>
        <v>2</v>
      </c>
      <c r="W1235">
        <v>2</v>
      </c>
      <c r="X1235" t="str">
        <f>IFERROR(VLOOKUP("FlightNumber", A:D, 4, FALSE), "Flight Not Found")</f>
        <v>Flight Not Found</v>
      </c>
      <c r="Y1235" t="str" cm="1">
        <f t="array" ref="Y1235">IF(AND(B:B &gt; TIME(6, 0, 0), B:B &lt;= TIME(18, 0, 0)), "Day", "Night")</f>
        <v>Night</v>
      </c>
      <c r="Z1235">
        <f>COUNTIFS(D:D, "Military - U.S. Army", C:C, "Fort Myer, Virginia")</f>
        <v>1</v>
      </c>
    </row>
    <row r="1236" spans="1:26" x14ac:dyDescent="0.2">
      <c r="A1236">
        <v>19353</v>
      </c>
      <c r="C1236" t="s">
        <v>4918</v>
      </c>
      <c r="D1236" t="s">
        <v>4919</v>
      </c>
      <c r="E1236" t="s">
        <v>5691</v>
      </c>
      <c r="F1236" t="s">
        <v>1809</v>
      </c>
      <c r="G1236" t="s">
        <v>5692</v>
      </c>
      <c r="H1236" t="s">
        <v>5693</v>
      </c>
      <c r="I1236">
        <v>29</v>
      </c>
      <c r="J1236">
        <v>27</v>
      </c>
      <c r="K1236">
        <v>0</v>
      </c>
      <c r="L1236" t="s">
        <v>156</v>
      </c>
      <c r="M1236">
        <f>SUM(B1236,C1236)</f>
        <v>0</v>
      </c>
      <c r="N1236" t="str">
        <f t="shared" si="38"/>
        <v>No</v>
      </c>
      <c r="O1236">
        <f>COUNTIF(C:C,"&lt;0")</f>
        <v>0</v>
      </c>
      <c r="P1236" t="e">
        <f>SUMIF(#REF!,"&gt;"&amp;AVERAGE(#REF!))</f>
        <v>#REF!</v>
      </c>
      <c r="Q1236">
        <f t="shared" si="39"/>
        <v>27.565026697177728</v>
      </c>
      <c r="R1236" t="str">
        <f>CONCATENATE("ID-",A1236,"-",E1236)</f>
        <v>ID-19353-Abadan - Tehran</v>
      </c>
      <c r="S1236">
        <f>INDEX(B:B,MATCH(A1236,A:A,0))</f>
        <v>0</v>
      </c>
      <c r="T1236" t="str">
        <f>IF(OR(B1236&gt;0,C1236&gt;0),"Acceptable","Check")</f>
        <v>Acceptable</v>
      </c>
      <c r="U1236">
        <f>COUNTIF(D:D, "Military - U.S. Army")</f>
        <v>23</v>
      </c>
      <c r="V1236">
        <f>AVERAGEIF(C:C,"Fort Myer, Virginia", I:I)</f>
        <v>2</v>
      </c>
      <c r="W1236">
        <v>1</v>
      </c>
      <c r="X1236" t="str">
        <f>IFERROR(VLOOKUP("FlightNumber", A:D, 4, FALSE), "Flight Not Found")</f>
        <v>Flight Not Found</v>
      </c>
      <c r="Y1236" t="str" cm="1">
        <f t="array" ref="Y1236">IF(AND(B:B &gt; TIME(6, 0, 0), B:B &lt;= TIME(18, 0, 0)), "Day", "Night")</f>
        <v>Night</v>
      </c>
      <c r="Z1236">
        <f>COUNTIFS(D:D, "Military - U.S. Army", C:C, "Fort Myer, Virginia")</f>
        <v>1</v>
      </c>
    </row>
    <row r="1237" spans="1:26" x14ac:dyDescent="0.2">
      <c r="A1237">
        <v>19358</v>
      </c>
      <c r="C1237" t="s">
        <v>5694</v>
      </c>
      <c r="D1237" t="s">
        <v>3661</v>
      </c>
      <c r="F1237" t="s">
        <v>1809</v>
      </c>
      <c r="G1237" t="s">
        <v>5695</v>
      </c>
      <c r="I1237">
        <v>10</v>
      </c>
      <c r="J1237">
        <v>2</v>
      </c>
      <c r="K1237">
        <v>0</v>
      </c>
      <c r="L1237" t="s">
        <v>5696</v>
      </c>
      <c r="M1237">
        <f>SUM(B1237,C1237)</f>
        <v>0</v>
      </c>
      <c r="N1237" t="str">
        <f t="shared" si="38"/>
        <v>No</v>
      </c>
      <c r="O1237">
        <f>COUNTIF(C:C,"&lt;0")</f>
        <v>0</v>
      </c>
      <c r="P1237" t="e">
        <f>SUMIF(#REF!,"&gt;"&amp;AVERAGE(#REF!))</f>
        <v>#REF!</v>
      </c>
      <c r="Q1237">
        <f t="shared" si="39"/>
        <v>27.565026697177728</v>
      </c>
      <c r="R1237" t="str">
        <f>CONCATENATE("ID-",A1237,"-",E1237)</f>
        <v>ID-19358-</v>
      </c>
      <c r="S1237">
        <f>INDEX(B:B,MATCH(A1237,A:A,0))</f>
        <v>0</v>
      </c>
      <c r="T1237" t="str">
        <f>IF(OR(B1237&gt;0,C1237&gt;0),"Acceptable","Check")</f>
        <v>Acceptable</v>
      </c>
      <c r="U1237">
        <f>COUNTIF(D:D, "Military - U.S. Army")</f>
        <v>23</v>
      </c>
      <c r="V1237">
        <f>AVERAGEIF(C:C,"Fort Myer, Virginia", I:I)</f>
        <v>2</v>
      </c>
      <c r="W1237">
        <v>1</v>
      </c>
      <c r="X1237" t="str">
        <f>IFERROR(VLOOKUP("FlightNumber", A:D, 4, FALSE), "Flight Not Found")</f>
        <v>Flight Not Found</v>
      </c>
      <c r="Y1237" t="str" cm="1">
        <f t="array" ref="Y1237">IF(AND(B:B &gt; TIME(6, 0, 0), B:B &lt;= TIME(18, 0, 0)), "Day", "Night")</f>
        <v>Night</v>
      </c>
      <c r="Z1237">
        <f>COUNTIFS(D:D, "Military - U.S. Army", C:C, "Fort Myer, Virginia")</f>
        <v>1</v>
      </c>
    </row>
    <row r="1238" spans="1:26" x14ac:dyDescent="0.2">
      <c r="A1238">
        <v>19364</v>
      </c>
      <c r="B1238" t="s">
        <v>5697</v>
      </c>
      <c r="C1238" t="s">
        <v>5698</v>
      </c>
      <c r="D1238" t="s">
        <v>3358</v>
      </c>
      <c r="E1238" t="s">
        <v>5699</v>
      </c>
      <c r="F1238" t="s">
        <v>5700</v>
      </c>
      <c r="G1238" t="s">
        <v>5701</v>
      </c>
      <c r="H1238" t="s">
        <v>5702</v>
      </c>
      <c r="I1238">
        <v>35</v>
      </c>
      <c r="J1238">
        <v>27</v>
      </c>
      <c r="K1238">
        <v>0</v>
      </c>
      <c r="L1238" t="s">
        <v>5703</v>
      </c>
      <c r="M1238">
        <f>SUM(B1238,C1238)</f>
        <v>0</v>
      </c>
      <c r="N1238" t="str">
        <f t="shared" si="38"/>
        <v>No</v>
      </c>
      <c r="O1238">
        <f>COUNTIF(C:C,"&lt;0")</f>
        <v>0</v>
      </c>
      <c r="P1238" t="e">
        <f>SUMIF(#REF!,"&gt;"&amp;AVERAGE(#REF!))</f>
        <v>#REF!</v>
      </c>
      <c r="Q1238">
        <f t="shared" si="39"/>
        <v>27.565026697177728</v>
      </c>
      <c r="R1238" t="str">
        <f>CONCATENATE("ID-",A1238,"-",E1238)</f>
        <v>ID-19364-Northolt - Belfast</v>
      </c>
      <c r="S1238" t="str">
        <f>INDEX(B:B,MATCH(A1238,A:A,0))</f>
        <v>20:53</v>
      </c>
      <c r="T1238" t="str">
        <f>IF(OR(B1238&gt;0,C1238&gt;0),"Acceptable","Check")</f>
        <v>Acceptable</v>
      </c>
      <c r="U1238">
        <f>COUNTIF(D:D, "Military - U.S. Army")</f>
        <v>23</v>
      </c>
      <c r="V1238">
        <f>AVERAGEIF(C:C,"Fort Myer, Virginia", I:I)</f>
        <v>2</v>
      </c>
      <c r="W1238">
        <v>1</v>
      </c>
      <c r="X1238" t="str">
        <f>IFERROR(VLOOKUP("FlightNumber", A:D, 4, FALSE), "Flight Not Found")</f>
        <v>Flight Not Found</v>
      </c>
      <c r="Y1238" t="str" cm="1">
        <f t="array" ref="Y1238">IF(AND(B:B &gt; TIME(6, 0, 0), B:B &lt;= TIME(18, 0, 0)), "Day", "Night")</f>
        <v>Night</v>
      </c>
      <c r="Z1238">
        <f>COUNTIFS(D:D, "Military - U.S. Army", C:C, "Fort Myer, Virginia")</f>
        <v>1</v>
      </c>
    </row>
    <row r="1239" spans="1:26" x14ac:dyDescent="0.2">
      <c r="A1239">
        <v>25612</v>
      </c>
      <c r="C1239" t="s">
        <v>5704</v>
      </c>
      <c r="D1239" t="s">
        <v>5705</v>
      </c>
      <c r="F1239" t="s">
        <v>5706</v>
      </c>
      <c r="G1239" t="s">
        <v>5707</v>
      </c>
      <c r="H1239" t="s">
        <v>5708</v>
      </c>
      <c r="I1239">
        <v>10</v>
      </c>
      <c r="J1239">
        <v>10</v>
      </c>
      <c r="K1239">
        <v>0</v>
      </c>
      <c r="M1239">
        <f>SUM(B1239,C1239)</f>
        <v>0</v>
      </c>
      <c r="N1239" t="str">
        <f t="shared" si="38"/>
        <v>No</v>
      </c>
      <c r="O1239">
        <f>COUNTIF(C:C,"&lt;0")</f>
        <v>0</v>
      </c>
      <c r="P1239" t="e">
        <f>SUMIF(#REF!,"&gt;"&amp;AVERAGE(#REF!))</f>
        <v>#REF!</v>
      </c>
      <c r="Q1239">
        <f t="shared" si="39"/>
        <v>27.565026697177728</v>
      </c>
      <c r="R1239" t="str">
        <f>CONCATENATE("ID-",A1239,"-",E1239)</f>
        <v>ID-25612-</v>
      </c>
      <c r="S1239">
        <f>INDEX(B:B,MATCH(A1239,A:A,0))</f>
        <v>0</v>
      </c>
      <c r="T1239" t="str">
        <f>IF(OR(B1239&gt;0,C1239&gt;0),"Acceptable","Check")</f>
        <v>Acceptable</v>
      </c>
      <c r="U1239">
        <f>COUNTIF(D:D, "Military - U.S. Army")</f>
        <v>23</v>
      </c>
      <c r="V1239">
        <f>AVERAGEIF(C:C,"Fort Myer, Virginia", I:I)</f>
        <v>2</v>
      </c>
      <c r="W1239">
        <v>2</v>
      </c>
      <c r="X1239" t="str">
        <f>IFERROR(VLOOKUP("FlightNumber", A:D, 4, FALSE), "Flight Not Found")</f>
        <v>Flight Not Found</v>
      </c>
      <c r="Y1239" t="str" cm="1">
        <f t="array" ref="Y1239">IF(AND(B:B &gt; TIME(6, 0, 0), B:B &lt;= TIME(18, 0, 0)), "Day", "Night")</f>
        <v>Night</v>
      </c>
      <c r="Z1239">
        <f>COUNTIFS(D:D, "Military - U.S. Army", C:C, "Fort Myer, Virginia")</f>
        <v>1</v>
      </c>
    </row>
    <row r="1240" spans="1:26" x14ac:dyDescent="0.2">
      <c r="A1240">
        <v>19366</v>
      </c>
      <c r="B1240" t="s">
        <v>5709</v>
      </c>
      <c r="C1240" t="s">
        <v>5710</v>
      </c>
      <c r="D1240" t="s">
        <v>5711</v>
      </c>
      <c r="E1240" t="s">
        <v>5712</v>
      </c>
      <c r="F1240" t="s">
        <v>3335</v>
      </c>
      <c r="G1240" t="s">
        <v>5713</v>
      </c>
      <c r="H1240" t="s">
        <v>5714</v>
      </c>
      <c r="I1240">
        <v>40</v>
      </c>
      <c r="J1240">
        <v>40</v>
      </c>
      <c r="K1240">
        <v>0</v>
      </c>
      <c r="L1240" t="s">
        <v>5715</v>
      </c>
      <c r="M1240">
        <f>SUM(B1240,C1240)</f>
        <v>0</v>
      </c>
      <c r="N1240" t="str">
        <f t="shared" si="38"/>
        <v>No</v>
      </c>
      <c r="O1240">
        <f>COUNTIF(C:C,"&lt;0")</f>
        <v>0</v>
      </c>
      <c r="P1240" t="e">
        <f>SUMIF(#REF!,"&gt;"&amp;AVERAGE(#REF!))</f>
        <v>#REF!</v>
      </c>
      <c r="Q1240">
        <f t="shared" si="39"/>
        <v>27.565026697177728</v>
      </c>
      <c r="R1240" t="str">
        <f>CONCATENATE("ID-",A1240,"-",E1240)</f>
        <v>ID-19366-Boeing Field - Cheyenne</v>
      </c>
      <c r="S1240" t="str">
        <f>INDEX(B:B,MATCH(A1240,A:A,0))</f>
        <v>20:55</v>
      </c>
      <c r="T1240" t="str">
        <f>IF(OR(B1240&gt;0,C1240&gt;0),"Acceptable","Check")</f>
        <v>Acceptable</v>
      </c>
      <c r="U1240">
        <f>COUNTIF(D:D, "Military - U.S. Army")</f>
        <v>23</v>
      </c>
      <c r="V1240">
        <f>AVERAGEIF(C:C,"Fort Myer, Virginia", I:I)</f>
        <v>2</v>
      </c>
      <c r="W1240">
        <v>1</v>
      </c>
      <c r="X1240" t="str">
        <f>IFERROR(VLOOKUP("FlightNumber", A:D, 4, FALSE), "Flight Not Found")</f>
        <v>Flight Not Found</v>
      </c>
      <c r="Y1240" t="str" cm="1">
        <f t="array" ref="Y1240">IF(AND(B:B &gt; TIME(6, 0, 0), B:B &lt;= TIME(18, 0, 0)), "Day", "Night")</f>
        <v>Night</v>
      </c>
      <c r="Z1240">
        <f>COUNTIFS(D:D, "Military - U.S. Army", C:C, "Fort Myer, Virginia")</f>
        <v>1</v>
      </c>
    </row>
    <row r="1241" spans="1:26" x14ac:dyDescent="0.2">
      <c r="A1241">
        <v>19374</v>
      </c>
      <c r="B1241" t="s">
        <v>5716</v>
      </c>
      <c r="C1241" t="s">
        <v>5717</v>
      </c>
      <c r="D1241" t="s">
        <v>2326</v>
      </c>
      <c r="F1241" t="s">
        <v>5718</v>
      </c>
      <c r="G1241" t="s">
        <v>5719</v>
      </c>
      <c r="I1241">
        <v>26</v>
      </c>
      <c r="J1241">
        <v>26</v>
      </c>
      <c r="K1241">
        <v>0</v>
      </c>
      <c r="M1241">
        <f>SUM(B1241,C1241)</f>
        <v>0</v>
      </c>
      <c r="N1241" t="str">
        <f t="shared" si="38"/>
        <v>No</v>
      </c>
      <c r="O1241">
        <f>COUNTIF(C:C,"&lt;0")</f>
        <v>0</v>
      </c>
      <c r="P1241" t="e">
        <f>SUMIF(#REF!,"&gt;"&amp;AVERAGE(#REF!))</f>
        <v>#REF!</v>
      </c>
      <c r="Q1241">
        <f t="shared" si="39"/>
        <v>27.565026697177728</v>
      </c>
      <c r="R1241" t="str">
        <f>CONCATENATE("ID-",A1241,"-",E1241)</f>
        <v>ID-19374-</v>
      </c>
      <c r="S1241" t="str">
        <f>INDEX(B:B,MATCH(A1241,A:A,0))</f>
        <v>04:48</v>
      </c>
      <c r="T1241" t="str">
        <f>IF(OR(B1241&gt;0,C1241&gt;0),"Acceptable","Check")</f>
        <v>Acceptable</v>
      </c>
      <c r="U1241">
        <f>COUNTIF(D:D, "Military - U.S. Army")</f>
        <v>23</v>
      </c>
      <c r="V1241">
        <f>AVERAGEIF(C:C,"Fort Myer, Virginia", I:I)</f>
        <v>2</v>
      </c>
      <c r="W1241">
        <v>2</v>
      </c>
      <c r="X1241" t="str">
        <f>IFERROR(VLOOKUP("FlightNumber", A:D, 4, FALSE), "Flight Not Found")</f>
        <v>Flight Not Found</v>
      </c>
      <c r="Y1241" t="str" cm="1">
        <f t="array" ref="Y1241">IF(AND(B:B &gt; TIME(6, 0, 0), B:B &lt;= TIME(18, 0, 0)), "Day", "Night")</f>
        <v>Night</v>
      </c>
      <c r="Z1241">
        <f>COUNTIFS(D:D, "Military - U.S. Army", C:C, "Fort Myer, Virginia")</f>
        <v>1</v>
      </c>
    </row>
    <row r="1242" spans="1:26" x14ac:dyDescent="0.2">
      <c r="A1242">
        <v>19385</v>
      </c>
      <c r="C1242" t="s">
        <v>5720</v>
      </c>
      <c r="D1242" t="s">
        <v>2195</v>
      </c>
      <c r="E1242" t="s">
        <v>1954</v>
      </c>
      <c r="F1242" t="s">
        <v>1809</v>
      </c>
      <c r="G1242" t="s">
        <v>5721</v>
      </c>
      <c r="H1242" t="s">
        <v>5722</v>
      </c>
      <c r="I1242">
        <v>19</v>
      </c>
      <c r="J1242">
        <v>19</v>
      </c>
      <c r="K1242">
        <v>0</v>
      </c>
      <c r="L1242" t="s">
        <v>5723</v>
      </c>
      <c r="M1242">
        <f>SUM(B1242,C1242)</f>
        <v>0</v>
      </c>
      <c r="N1242" t="str">
        <f t="shared" si="38"/>
        <v>No</v>
      </c>
      <c r="O1242">
        <f>COUNTIF(C:C,"&lt;0")</f>
        <v>0</v>
      </c>
      <c r="P1242" t="e">
        <f>SUMIF(#REF!,"&gt;"&amp;AVERAGE(#REF!))</f>
        <v>#REF!</v>
      </c>
      <c r="Q1242">
        <f t="shared" si="39"/>
        <v>27.565026697177728</v>
      </c>
      <c r="R1242" t="str">
        <f>CONCATENATE("ID-",A1242,"-",E1242)</f>
        <v>ID-19385-Cagliari - Rome</v>
      </c>
      <c r="S1242">
        <f>INDEX(B:B,MATCH(A1242,A:A,0))</f>
        <v>0</v>
      </c>
      <c r="T1242" t="str">
        <f>IF(OR(B1242&gt;0,C1242&gt;0),"Acceptable","Check")</f>
        <v>Acceptable</v>
      </c>
      <c r="U1242">
        <f>COUNTIF(D:D, "Military - U.S. Army")</f>
        <v>23</v>
      </c>
      <c r="V1242">
        <f>AVERAGEIF(C:C,"Fort Myer, Virginia", I:I)</f>
        <v>2</v>
      </c>
      <c r="W1242">
        <v>1</v>
      </c>
      <c r="X1242" t="str">
        <f>IFERROR(VLOOKUP("FlightNumber", A:D, 4, FALSE), "Flight Not Found")</f>
        <v>Flight Not Found</v>
      </c>
      <c r="Y1242" t="str" cm="1">
        <f t="array" ref="Y1242">IF(AND(B:B &gt; TIME(6, 0, 0), B:B &lt;= TIME(18, 0, 0)), "Day", "Night")</f>
        <v>Night</v>
      </c>
      <c r="Z1242">
        <f>COUNTIFS(D:D, "Military - U.S. Army", C:C, "Fort Myer, Virginia")</f>
        <v>1</v>
      </c>
    </row>
    <row r="1243" spans="1:26" x14ac:dyDescent="0.2">
      <c r="A1243">
        <v>19392</v>
      </c>
      <c r="B1243" t="s">
        <v>320</v>
      </c>
      <c r="C1243" t="s">
        <v>5724</v>
      </c>
      <c r="D1243" t="s">
        <v>5725</v>
      </c>
      <c r="E1243" t="s">
        <v>5726</v>
      </c>
      <c r="F1243" t="s">
        <v>3464</v>
      </c>
      <c r="G1243" t="s">
        <v>5727</v>
      </c>
      <c r="H1243" t="s">
        <v>5728</v>
      </c>
      <c r="I1243">
        <v>39</v>
      </c>
      <c r="J1243">
        <v>39</v>
      </c>
      <c r="K1243">
        <v>0</v>
      </c>
      <c r="L1243" t="s">
        <v>5729</v>
      </c>
      <c r="M1243">
        <f>SUM(B1243,C1243)</f>
        <v>0</v>
      </c>
      <c r="N1243" t="str">
        <f t="shared" si="38"/>
        <v>No</v>
      </c>
      <c r="O1243">
        <f>COUNTIF(C:C,"&lt;0")</f>
        <v>0</v>
      </c>
      <c r="P1243" t="e">
        <f>SUMIF(#REF!,"&gt;"&amp;AVERAGE(#REF!))</f>
        <v>#REF!</v>
      </c>
      <c r="Q1243">
        <f t="shared" si="39"/>
        <v>27.565026697177728</v>
      </c>
      <c r="R1243" t="str">
        <f>CONCATENATE("ID-",A1243,"-",E1243)</f>
        <v>ID-19392-Lajes, Azores - Gander</v>
      </c>
      <c r="S1243" t="str">
        <f>INDEX(B:B,MATCH(A1243,A:A,0))</f>
        <v>05:30</v>
      </c>
      <c r="T1243" t="str">
        <f>IF(OR(B1243&gt;0,C1243&gt;0),"Acceptable","Check")</f>
        <v>Acceptable</v>
      </c>
      <c r="U1243">
        <f>COUNTIF(D:D, "Military - U.S. Army")</f>
        <v>23</v>
      </c>
      <c r="V1243">
        <f>AVERAGEIF(C:C,"Fort Myer, Virginia", I:I)</f>
        <v>2</v>
      </c>
      <c r="W1243">
        <v>2</v>
      </c>
      <c r="X1243" t="str">
        <f>IFERROR(VLOOKUP("FlightNumber", A:D, 4, FALSE), "Flight Not Found")</f>
        <v>Flight Not Found</v>
      </c>
      <c r="Y1243" t="str" cm="1">
        <f t="array" ref="Y1243">IF(AND(B:B &gt; TIME(6, 0, 0), B:B &lt;= TIME(18, 0, 0)), "Day", "Night")</f>
        <v>Night</v>
      </c>
      <c r="Z1243">
        <f>COUNTIFS(D:D, "Military - U.S. Army", C:C, "Fort Myer, Virginia")</f>
        <v>1</v>
      </c>
    </row>
    <row r="1244" spans="1:26" x14ac:dyDescent="0.2">
      <c r="A1244">
        <v>19393</v>
      </c>
      <c r="C1244" t="s">
        <v>5730</v>
      </c>
      <c r="D1244" t="s">
        <v>5731</v>
      </c>
      <c r="F1244" t="s">
        <v>1809</v>
      </c>
      <c r="G1244" t="s">
        <v>5732</v>
      </c>
      <c r="H1244" t="s">
        <v>5733</v>
      </c>
      <c r="I1244">
        <v>18</v>
      </c>
      <c r="J1244">
        <v>18</v>
      </c>
      <c r="K1244">
        <v>0</v>
      </c>
      <c r="L1244" t="s">
        <v>5734</v>
      </c>
      <c r="M1244">
        <f>SUM(B1244,C1244)</f>
        <v>0</v>
      </c>
      <c r="N1244" t="str">
        <f t="shared" si="38"/>
        <v>No</v>
      </c>
      <c r="O1244">
        <f>COUNTIF(C:C,"&lt;0")</f>
        <v>0</v>
      </c>
      <c r="P1244" t="e">
        <f>SUMIF(#REF!,"&gt;"&amp;AVERAGE(#REF!))</f>
        <v>#REF!</v>
      </c>
      <c r="Q1244">
        <f t="shared" si="39"/>
        <v>27.565026697177728</v>
      </c>
      <c r="R1244" t="str">
        <f>CONCATENATE("ID-",A1244,"-",E1244)</f>
        <v>ID-19393-</v>
      </c>
      <c r="S1244">
        <f>INDEX(B:B,MATCH(A1244,A:A,0))</f>
        <v>0</v>
      </c>
      <c r="T1244" t="str">
        <f>IF(OR(B1244&gt;0,C1244&gt;0),"Acceptable","Check")</f>
        <v>Acceptable</v>
      </c>
      <c r="U1244">
        <f>COUNTIF(D:D, "Military - U.S. Army")</f>
        <v>23</v>
      </c>
      <c r="V1244">
        <f>AVERAGEIF(C:C,"Fort Myer, Virginia", I:I)</f>
        <v>2</v>
      </c>
      <c r="W1244">
        <v>1</v>
      </c>
      <c r="X1244" t="str">
        <f>IFERROR(VLOOKUP("FlightNumber", A:D, 4, FALSE), "Flight Not Found")</f>
        <v>Flight Not Found</v>
      </c>
      <c r="Y1244" t="str" cm="1">
        <f t="array" ref="Y1244">IF(AND(B:B &gt; TIME(6, 0, 0), B:B &lt;= TIME(18, 0, 0)), "Day", "Night")</f>
        <v>Night</v>
      </c>
      <c r="Z1244">
        <f>COUNTIFS(D:D, "Military - U.S. Army", C:C, "Fort Myer, Virginia")</f>
        <v>1</v>
      </c>
    </row>
    <row r="1245" spans="1:26" x14ac:dyDescent="0.2">
      <c r="A1245">
        <v>19397</v>
      </c>
      <c r="C1245" t="s">
        <v>5735</v>
      </c>
      <c r="D1245" t="s">
        <v>5736</v>
      </c>
      <c r="F1245" t="s">
        <v>3475</v>
      </c>
      <c r="G1245" t="s">
        <v>5737</v>
      </c>
      <c r="H1245" t="s">
        <v>5738</v>
      </c>
      <c r="I1245">
        <v>20</v>
      </c>
      <c r="J1245">
        <v>5</v>
      </c>
      <c r="K1245">
        <v>0</v>
      </c>
      <c r="L1245" t="s">
        <v>5739</v>
      </c>
      <c r="M1245">
        <f>SUM(B1245,C1245)</f>
        <v>0</v>
      </c>
      <c r="N1245" t="str">
        <f t="shared" si="38"/>
        <v>No</v>
      </c>
      <c r="O1245">
        <f>COUNTIF(C:C,"&lt;0")</f>
        <v>0</v>
      </c>
      <c r="P1245" t="e">
        <f>SUMIF(#REF!,"&gt;"&amp;AVERAGE(#REF!))</f>
        <v>#REF!</v>
      </c>
      <c r="Q1245">
        <f t="shared" si="39"/>
        <v>27.565026697177728</v>
      </c>
      <c r="R1245" t="str">
        <f>CONCATENATE("ID-",A1245,"-",E1245)</f>
        <v>ID-19397-</v>
      </c>
      <c r="S1245">
        <f>INDEX(B:B,MATCH(A1245,A:A,0))</f>
        <v>0</v>
      </c>
      <c r="T1245" t="str">
        <f>IF(OR(B1245&gt;0,C1245&gt;0),"Acceptable","Check")</f>
        <v>Acceptable</v>
      </c>
      <c r="U1245">
        <f>COUNTIF(D:D, "Military - U.S. Army")</f>
        <v>23</v>
      </c>
      <c r="V1245">
        <f>AVERAGEIF(C:C,"Fort Myer, Virginia", I:I)</f>
        <v>2</v>
      </c>
      <c r="W1245">
        <v>1</v>
      </c>
      <c r="X1245" t="str">
        <f>IFERROR(VLOOKUP("FlightNumber", A:D, 4, FALSE), "Flight Not Found")</f>
        <v>Flight Not Found</v>
      </c>
      <c r="Y1245" t="str" cm="1">
        <f t="array" ref="Y1245">IF(AND(B:B &gt; TIME(6, 0, 0), B:B &lt;= TIME(18, 0, 0)), "Day", "Night")</f>
        <v>Night</v>
      </c>
      <c r="Z1245">
        <f>COUNTIFS(D:D, "Military - U.S. Army", C:C, "Fort Myer, Virginia")</f>
        <v>1</v>
      </c>
    </row>
    <row r="1246" spans="1:26" x14ac:dyDescent="0.2">
      <c r="A1246">
        <v>19399</v>
      </c>
      <c r="B1246" t="s">
        <v>4834</v>
      </c>
      <c r="C1246" t="s">
        <v>3383</v>
      </c>
      <c r="D1246" t="s">
        <v>5740</v>
      </c>
      <c r="F1246" t="s">
        <v>5741</v>
      </c>
      <c r="G1246" t="s">
        <v>5742</v>
      </c>
      <c r="I1246">
        <v>35</v>
      </c>
      <c r="J1246">
        <v>30</v>
      </c>
      <c r="K1246">
        <v>0</v>
      </c>
      <c r="L1246" t="s">
        <v>5743</v>
      </c>
      <c r="M1246">
        <f>SUM(B1246,C1246)</f>
        <v>0</v>
      </c>
      <c r="N1246" t="str">
        <f t="shared" si="38"/>
        <v>No</v>
      </c>
      <c r="O1246">
        <f>COUNTIF(C:C,"&lt;0")</f>
        <v>0</v>
      </c>
      <c r="P1246" t="e">
        <f>SUMIF(#REF!,"&gt;"&amp;AVERAGE(#REF!))</f>
        <v>#REF!</v>
      </c>
      <c r="Q1246">
        <f t="shared" si="39"/>
        <v>27.565026697177728</v>
      </c>
      <c r="R1246" t="str">
        <f>CONCATENATE("ID-",A1246,"-",E1246)</f>
        <v>ID-19399-</v>
      </c>
      <c r="S1246" t="str">
        <f>INDEX(B:B,MATCH(A1246,A:A,0))</f>
        <v>19:00</v>
      </c>
      <c r="T1246" t="str">
        <f>IF(OR(B1246&gt;0,C1246&gt;0),"Acceptable","Check")</f>
        <v>Acceptable</v>
      </c>
      <c r="U1246">
        <f>COUNTIF(D:D, "Military - U.S. Army")</f>
        <v>23</v>
      </c>
      <c r="V1246">
        <f>AVERAGEIF(C:C,"Fort Myer, Virginia", I:I)</f>
        <v>2</v>
      </c>
      <c r="W1246">
        <v>1</v>
      </c>
      <c r="X1246" t="str">
        <f>IFERROR(VLOOKUP("FlightNumber", A:D, 4, FALSE), "Flight Not Found")</f>
        <v>Flight Not Found</v>
      </c>
      <c r="Y1246" t="str" cm="1">
        <f t="array" ref="Y1246">IF(AND(B:B &gt; TIME(6, 0, 0), B:B &lt;= TIME(18, 0, 0)), "Day", "Night")</f>
        <v>Night</v>
      </c>
      <c r="Z1246">
        <f>COUNTIFS(D:D, "Military - U.S. Army", C:C, "Fort Myer, Virginia")</f>
        <v>1</v>
      </c>
    </row>
    <row r="1247" spans="1:26" x14ac:dyDescent="0.2">
      <c r="A1247">
        <v>19404</v>
      </c>
      <c r="B1247" t="s">
        <v>5744</v>
      </c>
      <c r="C1247" t="s">
        <v>5745</v>
      </c>
      <c r="D1247" t="s">
        <v>3068</v>
      </c>
      <c r="E1247" t="s">
        <v>5746</v>
      </c>
      <c r="F1247" t="s">
        <v>3916</v>
      </c>
      <c r="G1247" t="s">
        <v>5747</v>
      </c>
      <c r="H1247" t="s">
        <v>5748</v>
      </c>
      <c r="I1247">
        <v>46</v>
      </c>
      <c r="J1247">
        <v>46</v>
      </c>
      <c r="K1247">
        <v>0</v>
      </c>
      <c r="L1247" t="s">
        <v>5749</v>
      </c>
      <c r="M1247">
        <f>SUM(B1247,C1247)</f>
        <v>0</v>
      </c>
      <c r="N1247" t="str">
        <f t="shared" si="38"/>
        <v>No</v>
      </c>
      <c r="O1247">
        <f>COUNTIF(C:C,"&lt;0")</f>
        <v>0</v>
      </c>
      <c r="P1247" t="e">
        <f>SUMIF(#REF!,"&gt;"&amp;AVERAGE(#REF!))</f>
        <v>#REF!</v>
      </c>
      <c r="Q1247">
        <f t="shared" si="39"/>
        <v>27.565026697177728</v>
      </c>
      <c r="R1247" t="str">
        <f>CONCATENATE("ID-",A1247,"-",E1247)</f>
        <v>ID-19404-Miami - Orlando - New Orleans</v>
      </c>
      <c r="S1247" t="str">
        <f>INDEX(B:B,MATCH(A1247,A:A,0))</f>
        <v>17:10</v>
      </c>
      <c r="T1247" t="str">
        <f>IF(OR(B1247&gt;0,C1247&gt;0),"Acceptable","Check")</f>
        <v>Acceptable</v>
      </c>
      <c r="U1247">
        <f>COUNTIF(D:D, "Military - U.S. Army")</f>
        <v>23</v>
      </c>
      <c r="V1247">
        <f>AVERAGEIF(C:C,"Fort Myer, Virginia", I:I)</f>
        <v>2</v>
      </c>
      <c r="W1247">
        <v>1</v>
      </c>
      <c r="X1247" t="str">
        <f>IFERROR(VLOOKUP("FlightNumber", A:D, 4, FALSE), "Flight Not Found")</f>
        <v>Flight Not Found</v>
      </c>
      <c r="Y1247" t="str" cm="1">
        <f t="array" ref="Y1247">IF(AND(B:B &gt; TIME(6, 0, 0), B:B &lt;= TIME(18, 0, 0)), "Day", "Night")</f>
        <v>Night</v>
      </c>
      <c r="Z1247">
        <f>COUNTIFS(D:D, "Military - U.S. Army", C:C, "Fort Myer, Virginia")</f>
        <v>1</v>
      </c>
    </row>
    <row r="1248" spans="1:26" x14ac:dyDescent="0.2">
      <c r="A1248">
        <v>19421</v>
      </c>
      <c r="B1248" t="s">
        <v>5750</v>
      </c>
      <c r="C1248" t="s">
        <v>4265</v>
      </c>
      <c r="D1248" t="s">
        <v>4618</v>
      </c>
      <c r="E1248" t="s">
        <v>5751</v>
      </c>
      <c r="F1248" t="s">
        <v>5752</v>
      </c>
      <c r="G1248" t="s">
        <v>5753</v>
      </c>
      <c r="H1248" t="s">
        <v>5754</v>
      </c>
      <c r="I1248">
        <v>11</v>
      </c>
      <c r="J1248">
        <v>11</v>
      </c>
      <c r="K1248">
        <v>0</v>
      </c>
      <c r="L1248" t="s">
        <v>5755</v>
      </c>
      <c r="M1248">
        <f>SUM(B1248,C1248)</f>
        <v>0</v>
      </c>
      <c r="N1248" t="str">
        <f t="shared" si="38"/>
        <v>No</v>
      </c>
      <c r="O1248">
        <f>COUNTIF(C:C,"&lt;0")</f>
        <v>0</v>
      </c>
      <c r="P1248" t="e">
        <f>SUMIF(#REF!,"&gt;"&amp;AVERAGE(#REF!))</f>
        <v>#REF!</v>
      </c>
      <c r="Q1248">
        <f t="shared" si="39"/>
        <v>27.565026697177728</v>
      </c>
      <c r="R1248" t="str">
        <f>CONCATENATE("ID-",A1248,"-",E1248)</f>
        <v>ID-19421-Karachi - Rangoon</v>
      </c>
      <c r="S1248" t="str">
        <f>INDEX(B:B,MATCH(A1248,A:A,0))</f>
        <v>03:35</v>
      </c>
      <c r="T1248" t="str">
        <f>IF(OR(B1248&gt;0,C1248&gt;0),"Acceptable","Check")</f>
        <v>Acceptable</v>
      </c>
      <c r="U1248">
        <f>COUNTIF(D:D, "Military - U.S. Army")</f>
        <v>23</v>
      </c>
      <c r="V1248">
        <f>AVERAGEIF(C:C,"Fort Myer, Virginia", I:I)</f>
        <v>2</v>
      </c>
      <c r="W1248">
        <v>1</v>
      </c>
      <c r="X1248" t="str">
        <f>IFERROR(VLOOKUP("FlightNumber", A:D, 4, FALSE), "Flight Not Found")</f>
        <v>Flight Not Found</v>
      </c>
      <c r="Y1248" t="str" cm="1">
        <f t="array" ref="Y1248">IF(AND(B:B &gt; TIME(6, 0, 0), B:B &lt;= TIME(18, 0, 0)), "Day", "Night")</f>
        <v>Night</v>
      </c>
      <c r="Z1248">
        <f>COUNTIFS(D:D, "Military - U.S. Army", C:C, "Fort Myer, Virginia")</f>
        <v>1</v>
      </c>
    </row>
    <row r="1249" spans="1:26" x14ac:dyDescent="0.2">
      <c r="A1249">
        <v>19422</v>
      </c>
      <c r="C1249" t="s">
        <v>5756</v>
      </c>
      <c r="D1249" t="s">
        <v>3695</v>
      </c>
      <c r="E1249" t="s">
        <v>5758</v>
      </c>
      <c r="F1249" t="s">
        <v>5759</v>
      </c>
      <c r="G1249" t="s">
        <v>5760</v>
      </c>
      <c r="H1249" t="s">
        <v>5761</v>
      </c>
      <c r="I1249">
        <v>2</v>
      </c>
      <c r="J1249">
        <v>2</v>
      </c>
      <c r="K1249">
        <v>0</v>
      </c>
      <c r="L1249" t="s">
        <v>5762</v>
      </c>
      <c r="M1249">
        <f>SUM(B1249,C1249)</f>
        <v>0</v>
      </c>
      <c r="N1249" t="str">
        <f t="shared" si="38"/>
        <v>No</v>
      </c>
      <c r="O1249">
        <f>COUNTIF(C:C,"&lt;0")</f>
        <v>0</v>
      </c>
      <c r="P1249" t="e">
        <f>SUMIF(#REF!,"&gt;"&amp;AVERAGE(#REF!))</f>
        <v>#REF!</v>
      </c>
      <c r="Q1249">
        <f t="shared" si="39"/>
        <v>27.565026697177728</v>
      </c>
      <c r="R1249" t="str">
        <f>CONCATENATE("ID-",A1249,"-",E1249)</f>
        <v>ID-19422-New York, NY - Winsor Locks, CT</v>
      </c>
      <c r="S1249">
        <f>INDEX(B:B,MATCH(A1249,A:A,0))</f>
        <v>0</v>
      </c>
      <c r="T1249" t="str">
        <f>IF(OR(B1249&gt;0,C1249&gt;0),"Acceptable","Check")</f>
        <v>Acceptable</v>
      </c>
      <c r="U1249">
        <f>COUNTIF(D:D, "Military - U.S. Army")</f>
        <v>23</v>
      </c>
      <c r="V1249">
        <f>AVERAGEIF(C:C,"Fort Myer, Virginia", I:I)</f>
        <v>2</v>
      </c>
      <c r="W1249">
        <v>2</v>
      </c>
      <c r="X1249" t="str">
        <f>IFERROR(VLOOKUP("FlightNumber", A:D, 4, FALSE), "Flight Not Found")</f>
        <v>Flight Not Found</v>
      </c>
      <c r="Y1249" t="str" cm="1">
        <f t="array" ref="Y1249">IF(AND(B:B &gt; TIME(6, 0, 0), B:B &lt;= TIME(18, 0, 0)), "Day", "Night")</f>
        <v>Night</v>
      </c>
      <c r="Z1249">
        <f>COUNTIFS(D:D, "Military - U.S. Army", C:C, "Fort Myer, Virginia")</f>
        <v>1</v>
      </c>
    </row>
    <row r="1250" spans="1:26" x14ac:dyDescent="0.2">
      <c r="A1250">
        <v>19432</v>
      </c>
      <c r="C1250" t="s">
        <v>5763</v>
      </c>
      <c r="D1250" t="s">
        <v>5764</v>
      </c>
      <c r="E1250" t="s">
        <v>5765</v>
      </c>
      <c r="F1250" t="s">
        <v>5766</v>
      </c>
      <c r="G1250" t="s">
        <v>5767</v>
      </c>
      <c r="H1250" t="s">
        <v>5768</v>
      </c>
      <c r="I1250">
        <v>16</v>
      </c>
      <c r="J1250">
        <v>16</v>
      </c>
      <c r="K1250">
        <v>0</v>
      </c>
      <c r="L1250" t="s">
        <v>5769</v>
      </c>
      <c r="M1250">
        <f>SUM(B1250,C1250)</f>
        <v>0</v>
      </c>
      <c r="N1250" t="str">
        <f t="shared" si="38"/>
        <v>No</v>
      </c>
      <c r="O1250">
        <f>COUNTIF(C:C,"&lt;0")</f>
        <v>0</v>
      </c>
      <c r="P1250" t="e">
        <f>SUMIF(#REF!,"&gt;"&amp;AVERAGE(#REF!))</f>
        <v>#REF!</v>
      </c>
      <c r="Q1250">
        <f t="shared" si="39"/>
        <v>27.565026697177728</v>
      </c>
      <c r="R1250" t="str">
        <f>CONCATENATE("ID-",A1250,"-",E1250)</f>
        <v>ID-19432-Delhi - Dacca</v>
      </c>
      <c r="S1250">
        <f>INDEX(B:B,MATCH(A1250,A:A,0))</f>
        <v>0</v>
      </c>
      <c r="T1250" t="str">
        <f>IF(OR(B1250&gt;0,C1250&gt;0),"Acceptable","Check")</f>
        <v>Acceptable</v>
      </c>
      <c r="U1250">
        <f>COUNTIF(D:D, "Military - U.S. Army")</f>
        <v>23</v>
      </c>
      <c r="V1250">
        <f>AVERAGEIF(C:C,"Fort Myer, Virginia", I:I)</f>
        <v>2</v>
      </c>
      <c r="W1250">
        <v>2</v>
      </c>
      <c r="X1250" t="str">
        <f>IFERROR(VLOOKUP("FlightNumber", A:D, 4, FALSE), "Flight Not Found")</f>
        <v>Flight Not Found</v>
      </c>
      <c r="Y1250" t="str" cm="1">
        <f t="array" ref="Y1250">IF(AND(B:B &gt; TIME(6, 0, 0), B:B &lt;= TIME(18, 0, 0)), "Day", "Night")</f>
        <v>Night</v>
      </c>
      <c r="Z1250">
        <f>COUNTIFS(D:D, "Military - U.S. Army", C:C, "Fort Myer, Virginia")</f>
        <v>1</v>
      </c>
    </row>
    <row r="1251" spans="1:26" x14ac:dyDescent="0.2">
      <c r="A1251">
        <v>19435</v>
      </c>
      <c r="C1251" t="s">
        <v>5770</v>
      </c>
      <c r="D1251" t="s">
        <v>4226</v>
      </c>
      <c r="E1251" t="s">
        <v>5771</v>
      </c>
      <c r="F1251" t="s">
        <v>1809</v>
      </c>
      <c r="G1251" t="s">
        <v>5772</v>
      </c>
      <c r="H1251" t="s">
        <v>5773</v>
      </c>
      <c r="I1251">
        <v>8</v>
      </c>
      <c r="J1251">
        <v>8</v>
      </c>
      <c r="K1251">
        <v>0</v>
      </c>
      <c r="L1251" t="s">
        <v>5774</v>
      </c>
      <c r="M1251">
        <f>SUM(B1251,C1251)</f>
        <v>0</v>
      </c>
      <c r="N1251" t="str">
        <f t="shared" si="38"/>
        <v>No</v>
      </c>
      <c r="O1251">
        <f>COUNTIF(C:C,"&lt;0")</f>
        <v>0</v>
      </c>
      <c r="P1251" t="e">
        <f>SUMIF(#REF!,"&gt;"&amp;AVERAGE(#REF!))</f>
        <v>#REF!</v>
      </c>
      <c r="Q1251">
        <f t="shared" si="39"/>
        <v>27.565026697177728</v>
      </c>
      <c r="R1251" t="str">
        <f>CONCATENATE("ID-",A1251,"-",E1251)</f>
        <v>ID-19435-Hue - Da Nang</v>
      </c>
      <c r="S1251">
        <f>INDEX(B:B,MATCH(A1251,A:A,0))</f>
        <v>0</v>
      </c>
      <c r="T1251" t="str">
        <f>IF(OR(B1251&gt;0,C1251&gt;0),"Acceptable","Check")</f>
        <v>Acceptable</v>
      </c>
      <c r="U1251">
        <f>COUNTIF(D:D, "Military - U.S. Army")</f>
        <v>23</v>
      </c>
      <c r="V1251">
        <f>AVERAGEIF(C:C,"Fort Myer, Virginia", I:I)</f>
        <v>2</v>
      </c>
      <c r="W1251">
        <v>1</v>
      </c>
      <c r="X1251" t="str">
        <f>IFERROR(VLOOKUP("FlightNumber", A:D, 4, FALSE), "Flight Not Found")</f>
        <v>Flight Not Found</v>
      </c>
      <c r="Y1251" t="str" cm="1">
        <f t="array" ref="Y1251">IF(AND(B:B &gt; TIME(6, 0, 0), B:B &lt;= TIME(18, 0, 0)), "Day", "Night")</f>
        <v>Night</v>
      </c>
      <c r="Z1251">
        <f>COUNTIFS(D:D, "Military - U.S. Army", C:C, "Fort Myer, Virginia")</f>
        <v>1</v>
      </c>
    </row>
    <row r="1252" spans="1:26" x14ac:dyDescent="0.2">
      <c r="A1252">
        <v>19436</v>
      </c>
      <c r="B1252" t="s">
        <v>2883</v>
      </c>
      <c r="C1252" t="s">
        <v>5775</v>
      </c>
      <c r="D1252" t="s">
        <v>2606</v>
      </c>
      <c r="E1252" t="s">
        <v>5776</v>
      </c>
      <c r="F1252" t="s">
        <v>5777</v>
      </c>
      <c r="G1252" t="s">
        <v>5778</v>
      </c>
      <c r="I1252">
        <v>23</v>
      </c>
      <c r="J1252">
        <v>23</v>
      </c>
      <c r="K1252">
        <v>0</v>
      </c>
      <c r="L1252" t="s">
        <v>5779</v>
      </c>
      <c r="M1252">
        <f>SUM(B1252,C1252)</f>
        <v>0</v>
      </c>
      <c r="N1252" t="str">
        <f t="shared" si="38"/>
        <v>No</v>
      </c>
      <c r="O1252">
        <f>COUNTIF(C:C,"&lt;0")</f>
        <v>0</v>
      </c>
      <c r="P1252" t="e">
        <f>SUMIF(#REF!,"&gt;"&amp;AVERAGE(#REF!))</f>
        <v>#REF!</v>
      </c>
      <c r="Q1252">
        <f t="shared" si="39"/>
        <v>27.565026697177728</v>
      </c>
      <c r="R1252" t="str">
        <f>CONCATENATE("ID-",A1252,"-",E1252)</f>
        <v>ID-19436-Azores - Rapid City AFB</v>
      </c>
      <c r="S1252" t="str">
        <f>INDEX(B:B,MATCH(A1252,A:A,0))</f>
        <v>04:10</v>
      </c>
      <c r="T1252" t="str">
        <f>IF(OR(B1252&gt;0,C1252&gt;0),"Acceptable","Check")</f>
        <v>Acceptable</v>
      </c>
      <c r="U1252">
        <f>COUNTIF(D:D, "Military - U.S. Army")</f>
        <v>23</v>
      </c>
      <c r="V1252">
        <f>AVERAGEIF(C:C,"Fort Myer, Virginia", I:I)</f>
        <v>2</v>
      </c>
      <c r="W1252">
        <v>1</v>
      </c>
      <c r="X1252" t="str">
        <f>IFERROR(VLOOKUP("FlightNumber", A:D, 4, FALSE), "Flight Not Found")</f>
        <v>Flight Not Found</v>
      </c>
      <c r="Y1252" t="str" cm="1">
        <f t="array" ref="Y1252">IF(AND(B:B &gt; TIME(6, 0, 0), B:B &lt;= TIME(18, 0, 0)), "Day", "Night")</f>
        <v>Night</v>
      </c>
      <c r="Z1252">
        <f>COUNTIFS(D:D, "Military - U.S. Army", C:C, "Fort Myer, Virginia")</f>
        <v>1</v>
      </c>
    </row>
    <row r="1253" spans="1:26" x14ac:dyDescent="0.2">
      <c r="A1253">
        <v>19438</v>
      </c>
      <c r="B1253" t="s">
        <v>5780</v>
      </c>
      <c r="C1253" t="s">
        <v>5781</v>
      </c>
      <c r="D1253" t="s">
        <v>4596</v>
      </c>
      <c r="E1253" t="s">
        <v>5782</v>
      </c>
      <c r="F1253" t="s">
        <v>5783</v>
      </c>
      <c r="G1253" t="s">
        <v>5784</v>
      </c>
      <c r="H1253" t="s">
        <v>5785</v>
      </c>
      <c r="I1253">
        <v>35</v>
      </c>
      <c r="J1253">
        <v>35</v>
      </c>
      <c r="K1253">
        <v>0</v>
      </c>
      <c r="L1253" t="s">
        <v>5786</v>
      </c>
      <c r="M1253">
        <f>SUM(B1253,C1253)</f>
        <v>0</v>
      </c>
      <c r="N1253" t="str">
        <f t="shared" si="38"/>
        <v>No</v>
      </c>
      <c r="O1253">
        <f>COUNTIF(C:C,"&lt;0")</f>
        <v>0</v>
      </c>
      <c r="P1253" t="e">
        <f>SUMIF(#REF!,"&gt;"&amp;AVERAGE(#REF!))</f>
        <v>#REF!</v>
      </c>
      <c r="Q1253">
        <f t="shared" si="39"/>
        <v>27.565026697177728</v>
      </c>
      <c r="R1253" t="str">
        <f>CONCATENATE("ID-",A1253,"-",E1253)</f>
        <v>ID-19438-Roswell - Oakland - Guam</v>
      </c>
      <c r="S1253" t="str">
        <f>INDEX(B:B,MATCH(A1253,A:A,0))</f>
        <v>18:38</v>
      </c>
      <c r="T1253" t="str">
        <f>IF(OR(B1253&gt;0,C1253&gt;0),"Acceptable","Check")</f>
        <v>Acceptable</v>
      </c>
      <c r="U1253">
        <f>COUNTIF(D:D, "Military - U.S. Army")</f>
        <v>23</v>
      </c>
      <c r="V1253">
        <f>AVERAGEIF(C:C,"Fort Myer, Virginia", I:I)</f>
        <v>2</v>
      </c>
      <c r="W1253">
        <v>1</v>
      </c>
      <c r="X1253" t="str">
        <f>IFERROR(VLOOKUP("FlightNumber", A:D, 4, FALSE), "Flight Not Found")</f>
        <v>Flight Not Found</v>
      </c>
      <c r="Y1253" t="str" cm="1">
        <f t="array" ref="Y1253">IF(AND(B:B &gt; TIME(6, 0, 0), B:B &lt;= TIME(18, 0, 0)), "Day", "Night")</f>
        <v>Night</v>
      </c>
      <c r="Z1253">
        <f>COUNTIFS(D:D, "Military - U.S. Army", C:C, "Fort Myer, Virginia")</f>
        <v>1</v>
      </c>
    </row>
    <row r="1254" spans="1:26" x14ac:dyDescent="0.2">
      <c r="A1254">
        <v>19445</v>
      </c>
      <c r="C1254" t="s">
        <v>5787</v>
      </c>
      <c r="D1254" t="s">
        <v>5788</v>
      </c>
      <c r="F1254" t="s">
        <v>5789</v>
      </c>
      <c r="G1254" t="s">
        <v>5790</v>
      </c>
      <c r="H1254" t="s">
        <v>5791</v>
      </c>
      <c r="I1254">
        <v>14</v>
      </c>
      <c r="J1254">
        <v>14</v>
      </c>
      <c r="K1254">
        <v>0</v>
      </c>
      <c r="L1254" t="s">
        <v>5792</v>
      </c>
      <c r="M1254">
        <f>SUM(B1254,C1254)</f>
        <v>0</v>
      </c>
      <c r="N1254" t="str">
        <f t="shared" si="38"/>
        <v>No</v>
      </c>
      <c r="O1254">
        <f>COUNTIF(C:C,"&lt;0")</f>
        <v>0</v>
      </c>
      <c r="P1254" t="e">
        <f>SUMIF(#REF!,"&gt;"&amp;AVERAGE(#REF!))</f>
        <v>#REF!</v>
      </c>
      <c r="Q1254">
        <f t="shared" si="39"/>
        <v>27.565026697177728</v>
      </c>
      <c r="R1254" t="str">
        <f>CONCATENATE("ID-",A1254,"-",E1254)</f>
        <v>ID-19445-</v>
      </c>
      <c r="S1254">
        <f>INDEX(B:B,MATCH(A1254,A:A,0))</f>
        <v>0</v>
      </c>
      <c r="T1254" t="str">
        <f>IF(OR(B1254&gt;0,C1254&gt;0),"Acceptable","Check")</f>
        <v>Acceptable</v>
      </c>
      <c r="U1254">
        <f>COUNTIF(D:D, "Military - U.S. Army")</f>
        <v>23</v>
      </c>
      <c r="V1254">
        <f>AVERAGEIF(C:C,"Fort Myer, Virginia", I:I)</f>
        <v>2</v>
      </c>
      <c r="W1254">
        <v>2</v>
      </c>
      <c r="X1254" t="str">
        <f>IFERROR(VLOOKUP("FlightNumber", A:D, 4, FALSE), "Flight Not Found")</f>
        <v>Flight Not Found</v>
      </c>
      <c r="Y1254" t="str" cm="1">
        <f t="array" ref="Y1254">IF(AND(B:B &gt; TIME(6, 0, 0), B:B &lt;= TIME(18, 0, 0)), "Day", "Night")</f>
        <v>Night</v>
      </c>
      <c r="Z1254">
        <f>COUNTIFS(D:D, "Military - U.S. Army", C:C, "Fort Myer, Virginia")</f>
        <v>1</v>
      </c>
    </row>
    <row r="1255" spans="1:26" x14ac:dyDescent="0.2">
      <c r="A1255">
        <v>19447</v>
      </c>
      <c r="C1255" t="s">
        <v>5793</v>
      </c>
      <c r="D1255" t="s">
        <v>5794</v>
      </c>
      <c r="E1255" t="s">
        <v>5795</v>
      </c>
      <c r="F1255" t="s">
        <v>5796</v>
      </c>
      <c r="G1255" t="s">
        <v>5797</v>
      </c>
      <c r="H1255" t="s">
        <v>5798</v>
      </c>
      <c r="I1255">
        <v>13</v>
      </c>
      <c r="J1255">
        <v>13</v>
      </c>
      <c r="K1255">
        <v>0</v>
      </c>
      <c r="L1255" t="s">
        <v>5799</v>
      </c>
      <c r="M1255">
        <f>SUM(B1255,C1255)</f>
        <v>0</v>
      </c>
      <c r="N1255" t="str">
        <f t="shared" si="38"/>
        <v>No</v>
      </c>
      <c r="O1255">
        <f>COUNTIF(C:C,"&lt;0")</f>
        <v>0</v>
      </c>
      <c r="P1255" t="e">
        <f>SUMIF(#REF!,"&gt;"&amp;AVERAGE(#REF!))</f>
        <v>#REF!</v>
      </c>
      <c r="Q1255">
        <f t="shared" si="39"/>
        <v>27.565026697177728</v>
      </c>
      <c r="R1255" t="str">
        <f>CONCATENATE("ID-",A1255,"-",E1255)</f>
        <v>ID-19447-Nairobi - Dar-es-Salaam</v>
      </c>
      <c r="S1255">
        <f>INDEX(B:B,MATCH(A1255,A:A,0))</f>
        <v>0</v>
      </c>
      <c r="T1255" t="str">
        <f>IF(OR(B1255&gt;0,C1255&gt;0),"Acceptable","Check")</f>
        <v>Acceptable</v>
      </c>
      <c r="U1255">
        <f>COUNTIF(D:D, "Military - U.S. Army")</f>
        <v>23</v>
      </c>
      <c r="V1255">
        <f>AVERAGEIF(C:C,"Fort Myer, Virginia", I:I)</f>
        <v>2</v>
      </c>
      <c r="W1255">
        <v>1</v>
      </c>
      <c r="X1255" t="str">
        <f>IFERROR(VLOOKUP("FlightNumber", A:D, 4, FALSE), "Flight Not Found")</f>
        <v>Flight Not Found</v>
      </c>
      <c r="Y1255" t="str" cm="1">
        <f t="array" ref="Y1255">IF(AND(B:B &gt; TIME(6, 0, 0), B:B &lt;= TIME(18, 0, 0)), "Day", "Night")</f>
        <v>Night</v>
      </c>
      <c r="Z1255">
        <f>COUNTIFS(D:D, "Military - U.S. Army", C:C, "Fort Myer, Virginia")</f>
        <v>1</v>
      </c>
    </row>
    <row r="1256" spans="1:26" x14ac:dyDescent="0.2">
      <c r="A1256">
        <v>19459</v>
      </c>
      <c r="C1256" t="s">
        <v>5800</v>
      </c>
      <c r="D1256" t="s">
        <v>5801</v>
      </c>
      <c r="F1256" t="s">
        <v>5802</v>
      </c>
      <c r="G1256" t="s">
        <v>5803</v>
      </c>
      <c r="H1256" t="s">
        <v>5804</v>
      </c>
      <c r="I1256">
        <v>13</v>
      </c>
      <c r="J1256">
        <v>13</v>
      </c>
      <c r="K1256">
        <v>0</v>
      </c>
      <c r="L1256" t="s">
        <v>5805</v>
      </c>
      <c r="M1256">
        <f>SUM(B1256,C1256)</f>
        <v>0</v>
      </c>
      <c r="N1256" t="str">
        <f t="shared" si="38"/>
        <v>No</v>
      </c>
      <c r="O1256">
        <f>COUNTIF(C:C,"&lt;0")</f>
        <v>0</v>
      </c>
      <c r="P1256" t="e">
        <f>SUMIF(#REF!,"&gt;"&amp;AVERAGE(#REF!))</f>
        <v>#REF!</v>
      </c>
      <c r="Q1256">
        <f t="shared" si="39"/>
        <v>27.565026697177728</v>
      </c>
      <c r="R1256" t="str">
        <f>CONCATENATE("ID-",A1256,"-",E1256)</f>
        <v>ID-19459-</v>
      </c>
      <c r="S1256">
        <f>INDEX(B:B,MATCH(A1256,A:A,0))</f>
        <v>0</v>
      </c>
      <c r="T1256" t="str">
        <f>IF(OR(B1256&gt;0,C1256&gt;0),"Acceptable","Check")</f>
        <v>Acceptable</v>
      </c>
      <c r="U1256">
        <f>COUNTIF(D:D, "Military - U.S. Army")</f>
        <v>23</v>
      </c>
      <c r="V1256">
        <f>AVERAGEIF(C:C,"Fort Myer, Virginia", I:I)</f>
        <v>2</v>
      </c>
      <c r="W1256">
        <v>1</v>
      </c>
      <c r="X1256" t="str">
        <f>IFERROR(VLOOKUP("FlightNumber", A:D, 4, FALSE), "Flight Not Found")</f>
        <v>Flight Not Found</v>
      </c>
      <c r="Y1256" t="str" cm="1">
        <f t="array" ref="Y1256">IF(AND(B:B &gt; TIME(6, 0, 0), B:B &lt;= TIME(18, 0, 0)), "Day", "Night")</f>
        <v>Night</v>
      </c>
      <c r="Z1256">
        <f>COUNTIFS(D:D, "Military - U.S. Army", C:C, "Fort Myer, Virginia")</f>
        <v>1</v>
      </c>
    </row>
    <row r="1257" spans="1:26" x14ac:dyDescent="0.2">
      <c r="A1257">
        <v>19459</v>
      </c>
      <c r="C1257" t="s">
        <v>5806</v>
      </c>
      <c r="D1257" t="s">
        <v>1150</v>
      </c>
      <c r="F1257" t="s">
        <v>5807</v>
      </c>
      <c r="G1257" t="s">
        <v>5808</v>
      </c>
      <c r="H1257" t="s">
        <v>5809</v>
      </c>
      <c r="I1257">
        <v>4</v>
      </c>
      <c r="J1257">
        <v>4</v>
      </c>
      <c r="K1257">
        <v>0</v>
      </c>
      <c r="L1257" t="s">
        <v>5810</v>
      </c>
      <c r="M1257">
        <f>SUM(B1257,C1257)</f>
        <v>0</v>
      </c>
      <c r="N1257" t="str">
        <f t="shared" si="38"/>
        <v>No</v>
      </c>
      <c r="O1257">
        <f>COUNTIF(C:C,"&lt;0")</f>
        <v>0</v>
      </c>
      <c r="P1257" t="e">
        <f>SUMIF(#REF!,"&gt;"&amp;AVERAGE(#REF!))</f>
        <v>#REF!</v>
      </c>
      <c r="Q1257">
        <f t="shared" si="39"/>
        <v>27.565026697177728</v>
      </c>
      <c r="R1257" t="str">
        <f>CONCATENATE("ID-",A1257,"-",E1257)</f>
        <v>ID-19459-</v>
      </c>
      <c r="S1257">
        <f>INDEX(B:B,MATCH(A1257,A:A,0))</f>
        <v>0</v>
      </c>
      <c r="T1257" t="str">
        <f>IF(OR(B1257&gt;0,C1257&gt;0),"Acceptable","Check")</f>
        <v>Acceptable</v>
      </c>
      <c r="U1257">
        <f>COUNTIF(D:D, "Military - U.S. Army")</f>
        <v>23</v>
      </c>
      <c r="V1257">
        <f>AVERAGEIF(C:C,"Fort Myer, Virginia", I:I)</f>
        <v>2</v>
      </c>
      <c r="W1257">
        <v>1</v>
      </c>
      <c r="X1257" t="str">
        <f>IFERROR(VLOOKUP("FlightNumber", A:D, 4, FALSE), "Flight Not Found")</f>
        <v>Flight Not Found</v>
      </c>
      <c r="Y1257" t="str" cm="1">
        <f t="array" ref="Y1257">IF(AND(B:B &gt; TIME(6, 0, 0), B:B &lt;= TIME(18, 0, 0)), "Day", "Night")</f>
        <v>Night</v>
      </c>
      <c r="Z1257">
        <f>COUNTIFS(D:D, "Military - U.S. Army", C:C, "Fort Myer, Virginia")</f>
        <v>1</v>
      </c>
    </row>
    <row r="1258" spans="1:26" x14ac:dyDescent="0.2">
      <c r="A1258">
        <v>19463</v>
      </c>
      <c r="C1258" t="s">
        <v>5811</v>
      </c>
      <c r="D1258" t="s">
        <v>5812</v>
      </c>
      <c r="F1258" t="s">
        <v>2722</v>
      </c>
      <c r="G1258" t="s">
        <v>5813</v>
      </c>
      <c r="H1258" t="s">
        <v>5814</v>
      </c>
      <c r="I1258">
        <v>3</v>
      </c>
      <c r="J1258">
        <v>3</v>
      </c>
      <c r="K1258">
        <v>0</v>
      </c>
      <c r="L1258" t="s">
        <v>5815</v>
      </c>
      <c r="M1258">
        <f>SUM(B1258,C1258)</f>
        <v>0</v>
      </c>
      <c r="N1258" t="str">
        <f t="shared" si="38"/>
        <v>No</v>
      </c>
      <c r="O1258">
        <f>COUNTIF(C:C,"&lt;0")</f>
        <v>0</v>
      </c>
      <c r="P1258" t="e">
        <f>SUMIF(#REF!,"&gt;"&amp;AVERAGE(#REF!))</f>
        <v>#REF!</v>
      </c>
      <c r="Q1258">
        <f t="shared" si="39"/>
        <v>27.565026697177728</v>
      </c>
      <c r="R1258" t="str">
        <f>CONCATENATE("ID-",A1258,"-",E1258)</f>
        <v>ID-19463-</v>
      </c>
      <c r="S1258">
        <f>INDEX(B:B,MATCH(A1258,A:A,0))</f>
        <v>0</v>
      </c>
      <c r="T1258" t="str">
        <f>IF(OR(B1258&gt;0,C1258&gt;0),"Acceptable","Check")</f>
        <v>Acceptable</v>
      </c>
      <c r="U1258">
        <f>COUNTIF(D:D, "Military - U.S. Army")</f>
        <v>23</v>
      </c>
      <c r="V1258">
        <f>AVERAGEIF(C:C,"Fort Myer, Virginia", I:I)</f>
        <v>2</v>
      </c>
      <c r="W1258">
        <v>2</v>
      </c>
      <c r="X1258" t="str">
        <f>IFERROR(VLOOKUP("FlightNumber", A:D, 4, FALSE), "Flight Not Found")</f>
        <v>Flight Not Found</v>
      </c>
      <c r="Y1258" t="str" cm="1">
        <f t="array" ref="Y1258">IF(AND(B:B &gt; TIME(6, 0, 0), B:B &lt;= TIME(18, 0, 0)), "Day", "Night")</f>
        <v>Night</v>
      </c>
      <c r="Z1258">
        <f>COUNTIFS(D:D, "Military - U.S. Army", C:C, "Fort Myer, Virginia")</f>
        <v>1</v>
      </c>
    </row>
    <row r="1259" spans="1:26" x14ac:dyDescent="0.2">
      <c r="A1259">
        <v>19463</v>
      </c>
      <c r="B1259" t="s">
        <v>5816</v>
      </c>
      <c r="C1259" t="s">
        <v>5817</v>
      </c>
      <c r="D1259" t="s">
        <v>5362</v>
      </c>
      <c r="E1259" t="s">
        <v>5818</v>
      </c>
      <c r="F1259" t="s">
        <v>4385</v>
      </c>
      <c r="G1259" t="s">
        <v>5819</v>
      </c>
      <c r="H1259" t="s">
        <v>5820</v>
      </c>
      <c r="I1259">
        <v>25</v>
      </c>
      <c r="J1259">
        <v>7</v>
      </c>
      <c r="K1259">
        <v>0</v>
      </c>
      <c r="L1259" t="s">
        <v>5821</v>
      </c>
      <c r="M1259">
        <f>SUM(B1259,C1259)</f>
        <v>0</v>
      </c>
      <c r="N1259" t="str">
        <f t="shared" si="38"/>
        <v>No</v>
      </c>
      <c r="O1259">
        <f>COUNTIF(C:C,"&lt;0")</f>
        <v>0</v>
      </c>
      <c r="P1259" t="e">
        <f>SUMIF(#REF!,"&gt;"&amp;AVERAGE(#REF!))</f>
        <v>#REF!</v>
      </c>
      <c r="Q1259">
        <f t="shared" si="39"/>
        <v>27.565026697177728</v>
      </c>
      <c r="R1259" t="str">
        <f>CONCATENATE("ID-",A1259,"-",E1259)</f>
        <v>ID-19463-Spokane - Ellenburgh</v>
      </c>
      <c r="S1259">
        <f>INDEX(B:B,MATCH(A1259,A:A,0))</f>
        <v>0</v>
      </c>
      <c r="T1259" t="str">
        <f>IF(OR(B1259&gt;0,C1259&gt;0),"Acceptable","Check")</f>
        <v>Acceptable</v>
      </c>
      <c r="U1259">
        <f>COUNTIF(D:D, "Military - U.S. Army")</f>
        <v>23</v>
      </c>
      <c r="V1259">
        <f>AVERAGEIF(C:C,"Fort Myer, Virginia", I:I)</f>
        <v>2</v>
      </c>
      <c r="W1259">
        <v>1</v>
      </c>
      <c r="X1259" t="str">
        <f>IFERROR(VLOOKUP("FlightNumber", A:D, 4, FALSE), "Flight Not Found")</f>
        <v>Flight Not Found</v>
      </c>
      <c r="Y1259" t="str" cm="1">
        <f t="array" ref="Y1259">IF(AND(B:B &gt; TIME(6, 0, 0), B:B &lt;= TIME(18, 0, 0)), "Day", "Night")</f>
        <v>Night</v>
      </c>
      <c r="Z1259">
        <f>COUNTIFS(D:D, "Military - U.S. Army", C:C, "Fort Myer, Virginia")</f>
        <v>1</v>
      </c>
    </row>
    <row r="1260" spans="1:26" x14ac:dyDescent="0.2">
      <c r="A1260">
        <v>19465</v>
      </c>
      <c r="C1260" t="s">
        <v>5822</v>
      </c>
      <c r="D1260" t="s">
        <v>4226</v>
      </c>
      <c r="E1260" t="s">
        <v>5823</v>
      </c>
      <c r="F1260" t="s">
        <v>1809</v>
      </c>
      <c r="G1260" t="s">
        <v>5824</v>
      </c>
      <c r="H1260" t="s">
        <v>2719</v>
      </c>
      <c r="I1260">
        <v>30</v>
      </c>
      <c r="J1260">
        <v>30</v>
      </c>
      <c r="K1260">
        <v>0</v>
      </c>
      <c r="L1260" t="s">
        <v>5825</v>
      </c>
      <c r="M1260">
        <f>SUM(B1260,C1260)</f>
        <v>0</v>
      </c>
      <c r="N1260" t="str">
        <f t="shared" si="38"/>
        <v>No</v>
      </c>
      <c r="O1260">
        <f>COUNTIF(C:C,"&lt;0")</f>
        <v>0</v>
      </c>
      <c r="P1260" t="e">
        <f>SUMIF(#REF!,"&gt;"&amp;AVERAGE(#REF!))</f>
        <v>#REF!</v>
      </c>
      <c r="Q1260">
        <f t="shared" si="39"/>
        <v>27.565026697177728</v>
      </c>
      <c r="R1260" t="str">
        <f>CONCATENATE("ID-",A1260,"-",E1260)</f>
        <v>ID-19465-Hanoi - Na San</v>
      </c>
      <c r="S1260">
        <f>INDEX(B:B,MATCH(A1260,A:A,0))</f>
        <v>0</v>
      </c>
      <c r="T1260" t="str">
        <f>IF(OR(B1260&gt;0,C1260&gt;0),"Acceptable","Check")</f>
        <v>Acceptable</v>
      </c>
      <c r="U1260">
        <f>COUNTIF(D:D, "Military - U.S. Army")</f>
        <v>23</v>
      </c>
      <c r="V1260">
        <f>AVERAGEIF(C:C,"Fort Myer, Virginia", I:I)</f>
        <v>2</v>
      </c>
      <c r="W1260">
        <v>1</v>
      </c>
      <c r="X1260" t="str">
        <f>IFERROR(VLOOKUP("FlightNumber", A:D, 4, FALSE), "Flight Not Found")</f>
        <v>Flight Not Found</v>
      </c>
      <c r="Y1260" t="str" cm="1">
        <f t="array" ref="Y1260">IF(AND(B:B &gt; TIME(6, 0, 0), B:B &lt;= TIME(18, 0, 0)), "Day", "Night")</f>
        <v>Night</v>
      </c>
      <c r="Z1260">
        <f>COUNTIFS(D:D, "Military - U.S. Army", C:C, "Fort Myer, Virginia")</f>
        <v>1</v>
      </c>
    </row>
    <row r="1261" spans="1:26" x14ac:dyDescent="0.2">
      <c r="A1261">
        <v>19469</v>
      </c>
      <c r="B1261" t="s">
        <v>5826</v>
      </c>
      <c r="C1261" t="s">
        <v>5827</v>
      </c>
      <c r="D1261" t="s">
        <v>2500</v>
      </c>
      <c r="E1261" t="s">
        <v>1715</v>
      </c>
      <c r="F1261" t="s">
        <v>5206</v>
      </c>
      <c r="G1261" t="s">
        <v>5828</v>
      </c>
      <c r="H1261" t="s">
        <v>5829</v>
      </c>
      <c r="I1261">
        <v>10</v>
      </c>
      <c r="J1261">
        <v>8</v>
      </c>
      <c r="K1261">
        <v>0</v>
      </c>
      <c r="L1261" t="s">
        <v>5830</v>
      </c>
      <c r="M1261">
        <f>SUM(B1261,C1261)</f>
        <v>0</v>
      </c>
      <c r="N1261" t="str">
        <f t="shared" si="38"/>
        <v>No</v>
      </c>
      <c r="O1261">
        <f>COUNTIF(C:C,"&lt;0")</f>
        <v>0</v>
      </c>
      <c r="P1261" t="e">
        <f>SUMIF(#REF!,"&gt;"&amp;AVERAGE(#REF!))</f>
        <v>#REF!</v>
      </c>
      <c r="Q1261">
        <f t="shared" si="39"/>
        <v>27.565026697177728</v>
      </c>
      <c r="R1261" t="str">
        <f>CONCATENATE("ID-",A1261,"-",E1261)</f>
        <v>ID-19469-Los Angeles - San Francisco - Oakland</v>
      </c>
      <c r="S1261" t="str">
        <f>INDEX(B:B,MATCH(A1261,A:A,0))</f>
        <v>23:08</v>
      </c>
      <c r="T1261" t="str">
        <f>IF(OR(B1261&gt;0,C1261&gt;0),"Acceptable","Check")</f>
        <v>Acceptable</v>
      </c>
      <c r="U1261">
        <f>COUNTIF(D:D, "Military - U.S. Army")</f>
        <v>23</v>
      </c>
      <c r="V1261">
        <f>AVERAGEIF(C:C,"Fort Myer, Virginia", I:I)</f>
        <v>2</v>
      </c>
      <c r="W1261">
        <v>1</v>
      </c>
      <c r="X1261" t="str">
        <f>IFERROR(VLOOKUP("FlightNumber", A:D, 4, FALSE), "Flight Not Found")</f>
        <v>Flight Not Found</v>
      </c>
      <c r="Y1261" t="str" cm="1">
        <f t="array" ref="Y1261">IF(AND(B:B &gt; TIME(6, 0, 0), B:B &lt;= TIME(18, 0, 0)), "Day", "Night")</f>
        <v>Night</v>
      </c>
      <c r="Z1261">
        <f>COUNTIFS(D:D, "Military - U.S. Army", C:C, "Fort Myer, Virginia")</f>
        <v>1</v>
      </c>
    </row>
    <row r="1262" spans="1:26" x14ac:dyDescent="0.2">
      <c r="A1262">
        <v>19481</v>
      </c>
      <c r="B1262" t="s">
        <v>2159</v>
      </c>
      <c r="C1262" t="s">
        <v>5831</v>
      </c>
      <c r="D1262" t="s">
        <v>2212</v>
      </c>
      <c r="E1262" t="s">
        <v>5832</v>
      </c>
      <c r="F1262" t="s">
        <v>5833</v>
      </c>
      <c r="G1262" t="s">
        <v>5834</v>
      </c>
      <c r="H1262" t="s">
        <v>5835</v>
      </c>
      <c r="I1262">
        <v>43</v>
      </c>
      <c r="J1262">
        <v>43</v>
      </c>
      <c r="K1262">
        <v>0</v>
      </c>
      <c r="L1262" t="s">
        <v>5836</v>
      </c>
      <c r="M1262">
        <f>SUM(B1262,C1262)</f>
        <v>0</v>
      </c>
      <c r="N1262" t="str">
        <f t="shared" si="38"/>
        <v>No</v>
      </c>
      <c r="O1262">
        <f>COUNTIF(C:C,"&lt;0")</f>
        <v>0</v>
      </c>
      <c r="P1262" t="e">
        <f>SUMIF(#REF!,"&gt;"&amp;AVERAGE(#REF!))</f>
        <v>#REF!</v>
      </c>
      <c r="Q1262">
        <f t="shared" si="39"/>
        <v>27.565026697177728</v>
      </c>
      <c r="R1262" t="str">
        <f>CONCATENATE("ID-",A1262,"-",E1262)</f>
        <v>ID-19481-Calcutta - Delhi</v>
      </c>
      <c r="S1262" t="str">
        <f>INDEX(B:B,MATCH(A1262,A:A,0))</f>
        <v>16:35</v>
      </c>
      <c r="T1262" t="str">
        <f>IF(OR(B1262&gt;0,C1262&gt;0),"Acceptable","Check")</f>
        <v>Acceptable</v>
      </c>
      <c r="U1262">
        <f>COUNTIF(D:D, "Military - U.S. Army")</f>
        <v>23</v>
      </c>
      <c r="V1262">
        <f>AVERAGEIF(C:C,"Fort Myer, Virginia", I:I)</f>
        <v>2</v>
      </c>
      <c r="W1262">
        <v>1</v>
      </c>
      <c r="X1262" t="str">
        <f>IFERROR(VLOOKUP("FlightNumber", A:D, 4, FALSE), "Flight Not Found")</f>
        <v>Flight Not Found</v>
      </c>
      <c r="Y1262" t="str" cm="1">
        <f t="array" ref="Y1262">IF(AND(B:B &gt; TIME(6, 0, 0), B:B &lt;= TIME(18, 0, 0)), "Day", "Night")</f>
        <v>Night</v>
      </c>
      <c r="Z1262">
        <f>COUNTIFS(D:D, "Military - U.S. Army", C:C, "Fort Myer, Virginia")</f>
        <v>1</v>
      </c>
    </row>
    <row r="1263" spans="1:26" x14ac:dyDescent="0.2">
      <c r="A1263">
        <v>19486</v>
      </c>
      <c r="C1263" t="s">
        <v>5837</v>
      </c>
      <c r="D1263" t="s">
        <v>2331</v>
      </c>
      <c r="F1263" t="s">
        <v>5838</v>
      </c>
      <c r="G1263" t="s">
        <v>5839</v>
      </c>
      <c r="I1263">
        <v>10</v>
      </c>
      <c r="J1263">
        <v>10</v>
      </c>
      <c r="K1263">
        <v>0</v>
      </c>
      <c r="L1263" t="s">
        <v>814</v>
      </c>
      <c r="M1263">
        <f>SUM(B1263,C1263)</f>
        <v>0</v>
      </c>
      <c r="N1263" t="str">
        <f t="shared" si="38"/>
        <v>No</v>
      </c>
      <c r="O1263">
        <f>COUNTIF(C:C,"&lt;0")</f>
        <v>0</v>
      </c>
      <c r="P1263" t="e">
        <f>SUMIF(#REF!,"&gt;"&amp;AVERAGE(#REF!))</f>
        <v>#REF!</v>
      </c>
      <c r="Q1263">
        <f t="shared" si="39"/>
        <v>27.565026697177728</v>
      </c>
      <c r="R1263" t="str">
        <f>CONCATENATE("ID-",A1263,"-",E1263)</f>
        <v>ID-19486-</v>
      </c>
      <c r="S1263">
        <f>INDEX(B:B,MATCH(A1263,A:A,0))</f>
        <v>0</v>
      </c>
      <c r="T1263" t="str">
        <f>IF(OR(B1263&gt;0,C1263&gt;0),"Acceptable","Check")</f>
        <v>Acceptable</v>
      </c>
      <c r="U1263">
        <f>COUNTIF(D:D, "Military - U.S. Army")</f>
        <v>23</v>
      </c>
      <c r="V1263">
        <f>AVERAGEIF(C:C,"Fort Myer, Virginia", I:I)</f>
        <v>2</v>
      </c>
      <c r="W1263">
        <v>1</v>
      </c>
      <c r="X1263" t="str">
        <f>IFERROR(VLOOKUP("FlightNumber", A:D, 4, FALSE), "Flight Not Found")</f>
        <v>Flight Not Found</v>
      </c>
      <c r="Y1263" t="str" cm="1">
        <f t="array" ref="Y1263">IF(AND(B:B &gt; TIME(6, 0, 0), B:B &lt;= TIME(18, 0, 0)), "Day", "Night")</f>
        <v>Night</v>
      </c>
      <c r="Z1263">
        <f>COUNTIFS(D:D, "Military - U.S. Army", C:C, "Fort Myer, Virginia")</f>
        <v>1</v>
      </c>
    </row>
    <row r="1264" spans="1:26" x14ac:dyDescent="0.2">
      <c r="A1264">
        <v>19488</v>
      </c>
      <c r="B1264" t="s">
        <v>5840</v>
      </c>
      <c r="C1264" t="s">
        <v>5841</v>
      </c>
      <c r="D1264" t="s">
        <v>4002</v>
      </c>
      <c r="E1264" t="s">
        <v>5842</v>
      </c>
      <c r="F1264" t="s">
        <v>1809</v>
      </c>
      <c r="G1264" t="s">
        <v>5843</v>
      </c>
      <c r="H1264" t="s">
        <v>5844</v>
      </c>
      <c r="I1264">
        <v>18</v>
      </c>
      <c r="J1264">
        <v>18</v>
      </c>
      <c r="K1264">
        <v>0</v>
      </c>
      <c r="L1264" t="s">
        <v>5845</v>
      </c>
      <c r="M1264">
        <f>SUM(B1264,C1264)</f>
        <v>0</v>
      </c>
      <c r="N1264" t="str">
        <f t="shared" si="38"/>
        <v>No</v>
      </c>
      <c r="O1264">
        <f>COUNTIF(C:C,"&lt;0")</f>
        <v>0</v>
      </c>
      <c r="P1264" t="e">
        <f>SUMIF(#REF!,"&gt;"&amp;AVERAGE(#REF!))</f>
        <v>#REF!</v>
      </c>
      <c r="Q1264">
        <f t="shared" si="39"/>
        <v>27.565026697177728</v>
      </c>
      <c r="R1264" t="str">
        <f>CONCATENATE("ID-",A1264,"-",E1264)</f>
        <v>ID-19488-Delh - Ahmedabad - Bombay</v>
      </c>
      <c r="S1264" t="str">
        <f>INDEX(B:B,MATCH(A1264,A:A,0))</f>
        <v>01:28</v>
      </c>
      <c r="T1264" t="str">
        <f>IF(OR(B1264&gt;0,C1264&gt;0),"Acceptable","Check")</f>
        <v>Acceptable</v>
      </c>
      <c r="U1264">
        <f>COUNTIF(D:D, "Military - U.S. Army")</f>
        <v>23</v>
      </c>
      <c r="V1264">
        <f>AVERAGEIF(C:C,"Fort Myer, Virginia", I:I)</f>
        <v>2</v>
      </c>
      <c r="W1264">
        <v>1</v>
      </c>
      <c r="X1264" t="str">
        <f>IFERROR(VLOOKUP("FlightNumber", A:D, 4, FALSE), "Flight Not Found")</f>
        <v>Flight Not Found</v>
      </c>
      <c r="Y1264" t="str" cm="1">
        <f t="array" ref="Y1264">IF(AND(B:B &gt; TIME(6, 0, 0), B:B &lt;= TIME(18, 0, 0)), "Day", "Night")</f>
        <v>Night</v>
      </c>
      <c r="Z1264">
        <f>COUNTIFS(D:D, "Military - U.S. Army", C:C, "Fort Myer, Virginia")</f>
        <v>1</v>
      </c>
    </row>
    <row r="1265" spans="1:26" x14ac:dyDescent="0.2">
      <c r="A1265">
        <v>19490</v>
      </c>
      <c r="C1265" t="s">
        <v>798</v>
      </c>
      <c r="D1265" t="s">
        <v>4618</v>
      </c>
      <c r="E1265" t="s">
        <v>5846</v>
      </c>
      <c r="F1265" t="s">
        <v>3860</v>
      </c>
      <c r="G1265" t="s">
        <v>5847</v>
      </c>
      <c r="H1265" t="s">
        <v>5848</v>
      </c>
      <c r="I1265">
        <v>19</v>
      </c>
      <c r="J1265">
        <v>2</v>
      </c>
      <c r="K1265">
        <v>0</v>
      </c>
      <c r="L1265" t="s">
        <v>5849</v>
      </c>
      <c r="M1265">
        <f>SUM(B1265,C1265)</f>
        <v>0</v>
      </c>
      <c r="N1265" t="str">
        <f t="shared" si="38"/>
        <v>No</v>
      </c>
      <c r="O1265">
        <f>COUNTIF(C:C,"&lt;0")</f>
        <v>0</v>
      </c>
      <c r="P1265" t="e">
        <f>SUMIF(#REF!,"&gt;"&amp;AVERAGE(#REF!))</f>
        <v>#REF!</v>
      </c>
      <c r="Q1265">
        <f t="shared" si="39"/>
        <v>27.565026697177728</v>
      </c>
      <c r="R1265" t="str">
        <f>CONCATENATE("ID-",A1265,"-",E1265)</f>
        <v>ID-19490-Sandpit, BC - Prince Rupert, BC</v>
      </c>
      <c r="S1265">
        <f>INDEX(B:B,MATCH(A1265,A:A,0))</f>
        <v>0</v>
      </c>
      <c r="T1265" t="str">
        <f>IF(OR(B1265&gt;0,C1265&gt;0),"Acceptable","Check")</f>
        <v>Acceptable</v>
      </c>
      <c r="U1265">
        <f>COUNTIF(D:D, "Military - U.S. Army")</f>
        <v>23</v>
      </c>
      <c r="V1265">
        <f>AVERAGEIF(C:C,"Fort Myer, Virginia", I:I)</f>
        <v>2</v>
      </c>
      <c r="W1265">
        <v>1</v>
      </c>
      <c r="X1265" t="str">
        <f>IFERROR(VLOOKUP("FlightNumber", A:D, 4, FALSE), "Flight Not Found")</f>
        <v>Flight Not Found</v>
      </c>
      <c r="Y1265" t="str" cm="1">
        <f t="array" ref="Y1265">IF(AND(B:B &gt; TIME(6, 0, 0), B:B &lt;= TIME(18, 0, 0)), "Day", "Night")</f>
        <v>Night</v>
      </c>
      <c r="Z1265">
        <f>COUNTIFS(D:D, "Military - U.S. Army", C:C, "Fort Myer, Virginia")</f>
        <v>1</v>
      </c>
    </row>
    <row r="1266" spans="1:26" x14ac:dyDescent="0.2">
      <c r="A1266">
        <v>19496</v>
      </c>
      <c r="B1266" t="s">
        <v>5850</v>
      </c>
      <c r="C1266" t="s">
        <v>5851</v>
      </c>
      <c r="D1266" t="s">
        <v>1432</v>
      </c>
      <c r="E1266" t="s">
        <v>5852</v>
      </c>
      <c r="F1266" t="s">
        <v>1809</v>
      </c>
      <c r="G1266" t="s">
        <v>5853</v>
      </c>
      <c r="H1266" t="s">
        <v>5854</v>
      </c>
      <c r="I1266">
        <v>20</v>
      </c>
      <c r="J1266">
        <v>19</v>
      </c>
      <c r="K1266">
        <v>0</v>
      </c>
      <c r="L1266" t="s">
        <v>5855</v>
      </c>
      <c r="M1266">
        <f>SUM(B1266,C1266)</f>
        <v>0</v>
      </c>
      <c r="N1266" t="str">
        <f t="shared" si="38"/>
        <v>No</v>
      </c>
      <c r="O1266">
        <f>COUNTIF(C:C,"&lt;0")</f>
        <v>0</v>
      </c>
      <c r="P1266" t="e">
        <f>SUMIF(#REF!,"&gt;"&amp;AVERAGE(#REF!))</f>
        <v>#REF!</v>
      </c>
      <c r="Q1266">
        <f t="shared" si="39"/>
        <v>27.565026697177728</v>
      </c>
      <c r="R1266" t="str">
        <f>CONCATENATE("ID-",A1266,"-",E1266)</f>
        <v>ID-19496-Dallas - Shreveport</v>
      </c>
      <c r="S1266" t="str">
        <f>INDEX(B:B,MATCH(A1266,A:A,0))</f>
        <v>14:15</v>
      </c>
      <c r="T1266" t="str">
        <f>IF(OR(B1266&gt;0,C1266&gt;0),"Acceptable","Check")</f>
        <v>Acceptable</v>
      </c>
      <c r="U1266">
        <f>COUNTIF(D:D, "Military - U.S. Army")</f>
        <v>23</v>
      </c>
      <c r="V1266">
        <f>AVERAGEIF(C:C,"Fort Myer, Virginia", I:I)</f>
        <v>2</v>
      </c>
      <c r="W1266">
        <v>1</v>
      </c>
      <c r="X1266" t="str">
        <f>IFERROR(VLOOKUP("FlightNumber", A:D, 4, FALSE), "Flight Not Found")</f>
        <v>Flight Not Found</v>
      </c>
      <c r="Y1266" t="str" cm="1">
        <f t="array" ref="Y1266">IF(AND(B:B &gt; TIME(6, 0, 0), B:B &lt;= TIME(18, 0, 0)), "Day", "Night")</f>
        <v>Night</v>
      </c>
      <c r="Z1266">
        <f>COUNTIFS(D:D, "Military - U.S. Army", C:C, "Fort Myer, Virginia")</f>
        <v>1</v>
      </c>
    </row>
    <row r="1267" spans="1:26" x14ac:dyDescent="0.2">
      <c r="A1267">
        <v>19504</v>
      </c>
      <c r="B1267" t="s">
        <v>3119</v>
      </c>
      <c r="C1267" t="s">
        <v>1409</v>
      </c>
      <c r="D1267" t="s">
        <v>283</v>
      </c>
      <c r="E1267" t="s">
        <v>1767</v>
      </c>
      <c r="F1267" t="s">
        <v>5856</v>
      </c>
      <c r="G1267" t="s">
        <v>5857</v>
      </c>
      <c r="H1267" t="s">
        <v>5858</v>
      </c>
      <c r="I1267">
        <v>34</v>
      </c>
      <c r="J1267">
        <v>0</v>
      </c>
      <c r="K1267">
        <v>2</v>
      </c>
      <c r="L1267" t="s">
        <v>5859</v>
      </c>
      <c r="M1267">
        <f>SUM(B1267,C1267)</f>
        <v>0</v>
      </c>
      <c r="N1267" t="str">
        <f t="shared" si="38"/>
        <v>No</v>
      </c>
      <c r="O1267">
        <f>COUNTIF(C:C,"&lt;0")</f>
        <v>0</v>
      </c>
      <c r="P1267" t="e">
        <f>SUMIF(#REF!,"&gt;"&amp;AVERAGE(#REF!))</f>
        <v>#REF!</v>
      </c>
      <c r="Q1267">
        <f t="shared" si="39"/>
        <v>27.565026697177728</v>
      </c>
      <c r="R1267" t="str">
        <f>CONCATENATE("ID-",A1267,"-",E1267)</f>
        <v>ID-19504-Amsterdam - Paris</v>
      </c>
      <c r="S1267" t="str">
        <f>INDEX(B:B,MATCH(A1267,A:A,0))</f>
        <v>15:30</v>
      </c>
      <c r="T1267" t="str">
        <f>IF(OR(B1267&gt;0,C1267&gt;0),"Acceptable","Check")</f>
        <v>Acceptable</v>
      </c>
      <c r="U1267">
        <f>COUNTIF(D:D, "Military - U.S. Army")</f>
        <v>23</v>
      </c>
      <c r="V1267">
        <f>AVERAGEIF(C:C,"Fort Myer, Virginia", I:I)</f>
        <v>2</v>
      </c>
      <c r="W1267">
        <v>1</v>
      </c>
      <c r="X1267" t="str">
        <f>IFERROR(VLOOKUP("FlightNumber", A:D, 4, FALSE), "Flight Not Found")</f>
        <v>Flight Not Found</v>
      </c>
      <c r="Y1267" t="str" cm="1">
        <f t="array" ref="Y1267">IF(AND(B:B &gt; TIME(6, 0, 0), B:B &lt;= TIME(18, 0, 0)), "Day", "Night")</f>
        <v>Night</v>
      </c>
      <c r="Z1267">
        <f>COUNTIFS(D:D, "Military - U.S. Army", C:C, "Fort Myer, Virginia")</f>
        <v>1</v>
      </c>
    </row>
    <row r="1268" spans="1:26" x14ac:dyDescent="0.2">
      <c r="A1268">
        <v>19525</v>
      </c>
      <c r="C1268" t="s">
        <v>5860</v>
      </c>
      <c r="D1268" t="s">
        <v>5861</v>
      </c>
      <c r="F1268" t="s">
        <v>2912</v>
      </c>
      <c r="G1268" t="s">
        <v>5862</v>
      </c>
      <c r="H1268" t="s">
        <v>5863</v>
      </c>
      <c r="I1268">
        <v>7</v>
      </c>
      <c r="J1268">
        <v>7</v>
      </c>
      <c r="K1268">
        <v>0</v>
      </c>
      <c r="L1268" t="s">
        <v>5864</v>
      </c>
      <c r="M1268">
        <f>SUM(B1268,C1268)</f>
        <v>0</v>
      </c>
      <c r="N1268" t="str">
        <f t="shared" si="38"/>
        <v>No</v>
      </c>
      <c r="O1268">
        <f>COUNTIF(C:C,"&lt;0")</f>
        <v>0</v>
      </c>
      <c r="P1268" t="e">
        <f>SUMIF(#REF!,"&gt;"&amp;AVERAGE(#REF!))</f>
        <v>#REF!</v>
      </c>
      <c r="Q1268">
        <f t="shared" si="39"/>
        <v>27.565026697177728</v>
      </c>
      <c r="R1268" t="str">
        <f>CONCATENATE("ID-",A1268,"-",E1268)</f>
        <v>ID-19525-</v>
      </c>
      <c r="S1268">
        <f>INDEX(B:B,MATCH(A1268,A:A,0))</f>
        <v>0</v>
      </c>
      <c r="T1268" t="str">
        <f>IF(OR(B1268&gt;0,C1268&gt;0),"Acceptable","Check")</f>
        <v>Acceptable</v>
      </c>
      <c r="U1268">
        <f>COUNTIF(D:D, "Military - U.S. Army")</f>
        <v>23</v>
      </c>
      <c r="V1268">
        <f>AVERAGEIF(C:C,"Fort Myer, Virginia", I:I)</f>
        <v>2</v>
      </c>
      <c r="W1268">
        <v>1</v>
      </c>
      <c r="X1268" t="str">
        <f>IFERROR(VLOOKUP("FlightNumber", A:D, 4, FALSE), "Flight Not Found")</f>
        <v>Flight Not Found</v>
      </c>
      <c r="Y1268" t="str" cm="1">
        <f t="array" ref="Y1268">IF(AND(B:B &gt; TIME(6, 0, 0), B:B &lt;= TIME(18, 0, 0)), "Day", "Night")</f>
        <v>Night</v>
      </c>
      <c r="Z1268">
        <f>COUNTIFS(D:D, "Military - U.S. Army", C:C, "Fort Myer, Virginia")</f>
        <v>1</v>
      </c>
    </row>
    <row r="1269" spans="1:26" x14ac:dyDescent="0.2">
      <c r="A1269">
        <v>19525</v>
      </c>
      <c r="C1269" t="s">
        <v>5865</v>
      </c>
      <c r="D1269" t="s">
        <v>5866</v>
      </c>
      <c r="E1269" t="s">
        <v>5867</v>
      </c>
      <c r="F1269" t="s">
        <v>1809</v>
      </c>
      <c r="G1269" t="s">
        <v>5868</v>
      </c>
      <c r="H1269" t="s">
        <v>5869</v>
      </c>
      <c r="I1269">
        <v>14</v>
      </c>
      <c r="J1269">
        <v>11</v>
      </c>
      <c r="K1269">
        <v>0</v>
      </c>
      <c r="L1269" t="s">
        <v>5870</v>
      </c>
      <c r="M1269">
        <f>SUM(B1269,C1269)</f>
        <v>0</v>
      </c>
      <c r="N1269" t="str">
        <f t="shared" si="38"/>
        <v>No</v>
      </c>
      <c r="O1269">
        <f>COUNTIF(C:C,"&lt;0")</f>
        <v>0</v>
      </c>
      <c r="P1269" t="e">
        <f>SUMIF(#REF!,"&gt;"&amp;AVERAGE(#REF!))</f>
        <v>#REF!</v>
      </c>
      <c r="Q1269">
        <f t="shared" si="39"/>
        <v>27.565026697177728</v>
      </c>
      <c r="R1269" t="str">
        <f>CONCATENATE("ID-",A1269,"-",E1269)</f>
        <v>ID-19525-Palmar Sur - San Isidoro</v>
      </c>
      <c r="S1269">
        <f>INDEX(B:B,MATCH(A1269,A:A,0))</f>
        <v>0</v>
      </c>
      <c r="T1269" t="str">
        <f>IF(OR(B1269&gt;0,C1269&gt;0),"Acceptable","Check")</f>
        <v>Acceptable</v>
      </c>
      <c r="U1269">
        <f>COUNTIF(D:D, "Military - U.S. Army")</f>
        <v>23</v>
      </c>
      <c r="V1269">
        <f>AVERAGEIF(C:C,"Fort Myer, Virginia", I:I)</f>
        <v>2</v>
      </c>
      <c r="W1269">
        <v>1</v>
      </c>
      <c r="X1269" t="str">
        <f>IFERROR(VLOOKUP("FlightNumber", A:D, 4, FALSE), "Flight Not Found")</f>
        <v>Flight Not Found</v>
      </c>
      <c r="Y1269" t="str" cm="1">
        <f t="array" ref="Y1269">IF(AND(B:B &gt; TIME(6, 0, 0), B:B &lt;= TIME(18, 0, 0)), "Day", "Night")</f>
        <v>Night</v>
      </c>
      <c r="Z1269">
        <f>COUNTIFS(D:D, "Military - U.S. Army", C:C, "Fort Myer, Virginia")</f>
        <v>1</v>
      </c>
    </row>
    <row r="1270" spans="1:26" x14ac:dyDescent="0.2">
      <c r="A1270">
        <v>19526</v>
      </c>
      <c r="C1270" t="s">
        <v>5871</v>
      </c>
      <c r="D1270" t="s">
        <v>4226</v>
      </c>
      <c r="E1270" t="s">
        <v>5872</v>
      </c>
      <c r="F1270" t="s">
        <v>1809</v>
      </c>
      <c r="G1270" t="s">
        <v>5873</v>
      </c>
      <c r="H1270" t="s">
        <v>5874</v>
      </c>
      <c r="I1270">
        <v>34</v>
      </c>
      <c r="J1270">
        <v>34</v>
      </c>
      <c r="K1270">
        <v>0</v>
      </c>
      <c r="L1270" t="s">
        <v>5875</v>
      </c>
      <c r="M1270">
        <f>SUM(B1270,C1270)</f>
        <v>0</v>
      </c>
      <c r="N1270" t="str">
        <f t="shared" si="38"/>
        <v>No</v>
      </c>
      <c r="O1270">
        <f>COUNTIF(C:C,"&lt;0")</f>
        <v>0</v>
      </c>
      <c r="P1270" t="e">
        <f>SUMIF(#REF!,"&gt;"&amp;AVERAGE(#REF!))</f>
        <v>#REF!</v>
      </c>
      <c r="Q1270">
        <f t="shared" si="39"/>
        <v>27.565026697177728</v>
      </c>
      <c r="R1270" t="str">
        <f>CONCATENATE("ID-",A1270,"-",E1270)</f>
        <v>ID-19526-Vientiane - Saigon</v>
      </c>
      <c r="S1270">
        <f>INDEX(B:B,MATCH(A1270,A:A,0))</f>
        <v>0</v>
      </c>
      <c r="T1270" t="str">
        <f>IF(OR(B1270&gt;0,C1270&gt;0),"Acceptable","Check")</f>
        <v>Acceptable</v>
      </c>
      <c r="U1270">
        <f>COUNTIF(D:D, "Military - U.S. Army")</f>
        <v>23</v>
      </c>
      <c r="V1270">
        <f>AVERAGEIF(C:C,"Fort Myer, Virginia", I:I)</f>
        <v>2</v>
      </c>
      <c r="W1270">
        <v>1</v>
      </c>
      <c r="X1270" t="str">
        <f>IFERROR(VLOOKUP("FlightNumber", A:D, 4, FALSE), "Flight Not Found")</f>
        <v>Flight Not Found</v>
      </c>
      <c r="Y1270" t="str" cm="1">
        <f t="array" ref="Y1270">IF(AND(B:B &gt; TIME(6, 0, 0), B:B &lt;= TIME(18, 0, 0)), "Day", "Night")</f>
        <v>Night</v>
      </c>
      <c r="Z1270">
        <f>COUNTIFS(D:D, "Military - U.S. Army", C:C, "Fort Myer, Virginia")</f>
        <v>1</v>
      </c>
    </row>
    <row r="1271" spans="1:26" x14ac:dyDescent="0.2">
      <c r="A1271">
        <v>19527</v>
      </c>
      <c r="C1271" t="s">
        <v>1923</v>
      </c>
      <c r="D1271" t="s">
        <v>2335</v>
      </c>
      <c r="F1271" t="s">
        <v>3822</v>
      </c>
      <c r="G1271" t="s">
        <v>5876</v>
      </c>
      <c r="H1271" t="s">
        <v>5877</v>
      </c>
      <c r="I1271">
        <v>17</v>
      </c>
      <c r="J1271">
        <v>17</v>
      </c>
      <c r="K1271">
        <v>0</v>
      </c>
      <c r="L1271" t="s">
        <v>5878</v>
      </c>
      <c r="M1271">
        <f>SUM(B1271,C1271)</f>
        <v>0</v>
      </c>
      <c r="N1271" t="str">
        <f t="shared" si="38"/>
        <v>No</v>
      </c>
      <c r="O1271">
        <f>COUNTIF(C:C,"&lt;0")</f>
        <v>0</v>
      </c>
      <c r="P1271" t="e">
        <f>SUMIF(#REF!,"&gt;"&amp;AVERAGE(#REF!))</f>
        <v>#REF!</v>
      </c>
      <c r="Q1271">
        <f t="shared" si="39"/>
        <v>27.565026697177728</v>
      </c>
      <c r="R1271" t="str">
        <f>CONCATENATE("ID-",A1271,"-",E1271)</f>
        <v>ID-19527-</v>
      </c>
      <c r="S1271">
        <f>INDEX(B:B,MATCH(A1271,A:A,0))</f>
        <v>0</v>
      </c>
      <c r="T1271" t="str">
        <f>IF(OR(B1271&gt;0,C1271&gt;0),"Acceptable","Check")</f>
        <v>Acceptable</v>
      </c>
      <c r="U1271">
        <f>COUNTIF(D:D, "Military - U.S. Army")</f>
        <v>23</v>
      </c>
      <c r="V1271">
        <f>AVERAGEIF(C:C,"Fort Myer, Virginia", I:I)</f>
        <v>2</v>
      </c>
      <c r="W1271">
        <v>1</v>
      </c>
      <c r="X1271" t="str">
        <f>IFERROR(VLOOKUP("FlightNumber", A:D, 4, FALSE), "Flight Not Found")</f>
        <v>Flight Not Found</v>
      </c>
      <c r="Y1271" t="str" cm="1">
        <f t="array" ref="Y1271">IF(AND(B:B &gt; TIME(6, 0, 0), B:B &lt;= TIME(18, 0, 0)), "Day", "Night")</f>
        <v>Night</v>
      </c>
      <c r="Z1271">
        <f>COUNTIFS(D:D, "Military - U.S. Army", C:C, "Fort Myer, Virginia")</f>
        <v>1</v>
      </c>
    </row>
    <row r="1272" spans="1:26" x14ac:dyDescent="0.2">
      <c r="A1272">
        <v>19528</v>
      </c>
      <c r="B1272" t="s">
        <v>5879</v>
      </c>
      <c r="C1272" t="s">
        <v>5880</v>
      </c>
      <c r="D1272" t="s">
        <v>2606</v>
      </c>
      <c r="E1272" t="s">
        <v>5881</v>
      </c>
      <c r="F1272" t="s">
        <v>5882</v>
      </c>
      <c r="G1272" t="s">
        <v>5883</v>
      </c>
      <c r="H1272" t="s">
        <v>5884</v>
      </c>
      <c r="I1272">
        <v>129</v>
      </c>
      <c r="J1272">
        <v>129</v>
      </c>
      <c r="K1272">
        <v>0</v>
      </c>
      <c r="L1272" t="s">
        <v>5885</v>
      </c>
      <c r="M1272">
        <f>SUM(B1272,C1272)</f>
        <v>0</v>
      </c>
      <c r="N1272" t="str">
        <f t="shared" si="38"/>
        <v>No</v>
      </c>
      <c r="O1272">
        <f>COUNTIF(C:C,"&lt;0")</f>
        <v>0</v>
      </c>
      <c r="P1272" t="e">
        <f>SUMIF(#REF!,"&gt;"&amp;AVERAGE(#REF!))</f>
        <v>#REF!</v>
      </c>
      <c r="Q1272">
        <f t="shared" si="39"/>
        <v>27.565026697177728</v>
      </c>
      <c r="R1272" t="str">
        <f>CONCATENATE("ID-",A1272,"-",E1272)</f>
        <v>ID-19528-Tachikawa AB - Kimpo AB</v>
      </c>
      <c r="S1272" t="str">
        <f>INDEX(B:B,MATCH(A1272,A:A,0))</f>
        <v>16:34</v>
      </c>
      <c r="T1272" t="str">
        <f>IF(OR(B1272&gt;0,C1272&gt;0),"Acceptable","Check")</f>
        <v>Acceptable</v>
      </c>
      <c r="U1272">
        <f>COUNTIF(D:D, "Military - U.S. Army")</f>
        <v>23</v>
      </c>
      <c r="V1272">
        <f>AVERAGEIF(C:C,"Fort Myer, Virginia", I:I)</f>
        <v>2</v>
      </c>
      <c r="W1272">
        <v>1</v>
      </c>
      <c r="X1272" t="str">
        <f>IFERROR(VLOOKUP("FlightNumber", A:D, 4, FALSE), "Flight Not Found")</f>
        <v>Flight Not Found</v>
      </c>
      <c r="Y1272" t="str" cm="1">
        <f t="array" ref="Y1272">IF(AND(B:B &gt; TIME(6, 0, 0), B:B &lt;= TIME(18, 0, 0)), "Day", "Night")</f>
        <v>Night</v>
      </c>
      <c r="Z1272">
        <f>COUNTIFS(D:D, "Military - U.S. Army", C:C, "Fort Myer, Virginia")</f>
        <v>1</v>
      </c>
    </row>
    <row r="1273" spans="1:26" x14ac:dyDescent="0.2">
      <c r="A1273">
        <v>19552</v>
      </c>
      <c r="B1273" t="s">
        <v>5886</v>
      </c>
      <c r="C1273" t="s">
        <v>5887</v>
      </c>
      <c r="D1273" t="s">
        <v>4596</v>
      </c>
      <c r="E1273" t="s">
        <v>5889</v>
      </c>
      <c r="F1273" t="s">
        <v>5890</v>
      </c>
      <c r="G1273" t="s">
        <v>5891</v>
      </c>
      <c r="H1273" t="s">
        <v>5892</v>
      </c>
      <c r="I1273">
        <v>58</v>
      </c>
      <c r="J1273">
        <v>58</v>
      </c>
      <c r="K1273">
        <v>0</v>
      </c>
      <c r="L1273" t="s">
        <v>5893</v>
      </c>
      <c r="M1273">
        <f>SUM(B1273,C1273)</f>
        <v>0</v>
      </c>
      <c r="N1273" t="str">
        <f t="shared" si="38"/>
        <v>No</v>
      </c>
      <c r="O1273">
        <f>COUNTIF(C:C,"&lt;0")</f>
        <v>0</v>
      </c>
      <c r="P1273" t="e">
        <f>SUMIF(#REF!,"&gt;"&amp;AVERAGE(#REF!))</f>
        <v>#REF!</v>
      </c>
      <c r="Q1273">
        <f t="shared" si="39"/>
        <v>27.565026697177728</v>
      </c>
      <c r="R1273" t="str">
        <f>CONCATENATE("ID-",A1273,"-",E1273)</f>
        <v>ID-19552-Wake Island - Honolulu - Oakland</v>
      </c>
      <c r="S1273" t="str">
        <f>INDEX(B:B,MATCH(A1273,A:A,0))</f>
        <v>08:41</v>
      </c>
      <c r="T1273" t="str">
        <f>IF(OR(B1273&gt;0,C1273&gt;0),"Acceptable","Check")</f>
        <v>Acceptable</v>
      </c>
      <c r="U1273">
        <f>COUNTIF(D:D, "Military - U.S. Army")</f>
        <v>23</v>
      </c>
      <c r="V1273">
        <f>AVERAGEIF(C:C,"Fort Myer, Virginia", I:I)</f>
        <v>2</v>
      </c>
      <c r="W1273">
        <v>1</v>
      </c>
      <c r="X1273" t="str">
        <f>IFERROR(VLOOKUP("FlightNumber", A:D, 4, FALSE), "Flight Not Found")</f>
        <v>Flight Not Found</v>
      </c>
      <c r="Y1273" t="str" cm="1">
        <f t="array" ref="Y1273">IF(AND(B:B &gt; TIME(6, 0, 0), B:B &lt;= TIME(18, 0, 0)), "Day", "Night")</f>
        <v>Night</v>
      </c>
      <c r="Z1273">
        <f>COUNTIFS(D:D, "Military - U.S. Army", C:C, "Fort Myer, Virginia")</f>
        <v>1</v>
      </c>
    </row>
    <row r="1274" spans="1:26" x14ac:dyDescent="0.2">
      <c r="A1274">
        <v>19557</v>
      </c>
      <c r="B1274" t="s">
        <v>5894</v>
      </c>
      <c r="C1274" t="s">
        <v>5895</v>
      </c>
      <c r="D1274" t="s">
        <v>29</v>
      </c>
      <c r="E1274" t="s">
        <v>5896</v>
      </c>
      <c r="F1274" t="s">
        <v>5897</v>
      </c>
      <c r="G1274" t="s">
        <v>5898</v>
      </c>
      <c r="I1274">
        <v>46</v>
      </c>
      <c r="J1274">
        <v>44</v>
      </c>
      <c r="K1274">
        <v>0</v>
      </c>
      <c r="L1274" t="s">
        <v>5899</v>
      </c>
      <c r="M1274">
        <f>SUM(B1274,C1274)</f>
        <v>0</v>
      </c>
      <c r="N1274" t="str">
        <f t="shared" si="38"/>
        <v>No</v>
      </c>
      <c r="O1274">
        <f>COUNTIF(C:C,"&lt;0")</f>
        <v>0</v>
      </c>
      <c r="P1274" t="e">
        <f>SUMIF(#REF!,"&gt;"&amp;AVERAGE(#REF!))</f>
        <v>#REF!</v>
      </c>
      <c r="Q1274">
        <f t="shared" si="39"/>
        <v>27.565026697177728</v>
      </c>
      <c r="R1274" t="str">
        <f>CONCATENATE("ID-",A1274,"-",E1274)</f>
        <v>ID-19557-Whitting NAS - Norfolk NB</v>
      </c>
      <c r="S1274" t="str">
        <f>INDEX(B:B,MATCH(A1274,A:A,0))</f>
        <v>23:15</v>
      </c>
      <c r="T1274" t="str">
        <f>IF(OR(B1274&gt;0,C1274&gt;0),"Acceptable","Check")</f>
        <v>Acceptable</v>
      </c>
      <c r="U1274">
        <f>COUNTIF(D:D, "Military - U.S. Army")</f>
        <v>23</v>
      </c>
      <c r="V1274">
        <f>AVERAGEIF(C:C,"Fort Myer, Virginia", I:I)</f>
        <v>2</v>
      </c>
      <c r="W1274">
        <v>1</v>
      </c>
      <c r="X1274" t="str">
        <f>IFERROR(VLOOKUP("FlightNumber", A:D, 4, FALSE), "Flight Not Found")</f>
        <v>Flight Not Found</v>
      </c>
      <c r="Y1274" t="str" cm="1">
        <f t="array" ref="Y1274">IF(AND(B:B &gt; TIME(6, 0, 0), B:B &lt;= TIME(18, 0, 0)), "Day", "Night")</f>
        <v>Night</v>
      </c>
      <c r="Z1274">
        <f>COUNTIFS(D:D, "Military - U.S. Army", C:C, "Fort Myer, Virginia")</f>
        <v>1</v>
      </c>
    </row>
    <row r="1275" spans="1:26" x14ac:dyDescent="0.2">
      <c r="A1275">
        <v>19567</v>
      </c>
      <c r="B1275" t="s">
        <v>1109</v>
      </c>
      <c r="C1275" t="s">
        <v>5900</v>
      </c>
      <c r="D1275" t="s">
        <v>3546</v>
      </c>
      <c r="F1275" t="s">
        <v>5901</v>
      </c>
      <c r="I1275">
        <v>21</v>
      </c>
      <c r="J1275">
        <v>21</v>
      </c>
      <c r="K1275">
        <v>0</v>
      </c>
      <c r="L1275" t="s">
        <v>5902</v>
      </c>
      <c r="M1275">
        <f>SUM(B1275,C1275)</f>
        <v>0</v>
      </c>
      <c r="N1275" t="str">
        <f t="shared" si="38"/>
        <v>No</v>
      </c>
      <c r="O1275">
        <f>COUNTIF(C:C,"&lt;0")</f>
        <v>0</v>
      </c>
      <c r="P1275" t="e">
        <f>SUMIF(#REF!,"&gt;"&amp;AVERAGE(#REF!))</f>
        <v>#REF!</v>
      </c>
      <c r="Q1275">
        <f t="shared" si="39"/>
        <v>27.565026697177728</v>
      </c>
      <c r="R1275" t="str">
        <f>CONCATENATE("ID-",A1275,"-",E1275)</f>
        <v>ID-19567-</v>
      </c>
      <c r="S1275" t="str">
        <f>INDEX(B:B,MATCH(A1275,A:A,0))</f>
        <v>12:30</v>
      </c>
      <c r="T1275" t="str">
        <f>IF(OR(B1275&gt;0,C1275&gt;0),"Acceptable","Check")</f>
        <v>Acceptable</v>
      </c>
      <c r="U1275">
        <f>COUNTIF(D:D, "Military - U.S. Army")</f>
        <v>23</v>
      </c>
      <c r="V1275">
        <f>AVERAGEIF(C:C,"Fort Myer, Virginia", I:I)</f>
        <v>2</v>
      </c>
      <c r="W1275">
        <v>1</v>
      </c>
      <c r="X1275" t="str">
        <f>IFERROR(VLOOKUP("FlightNumber", A:D, 4, FALSE), "Flight Not Found")</f>
        <v>Flight Not Found</v>
      </c>
      <c r="Y1275" t="str" cm="1">
        <f t="array" ref="Y1275">IF(AND(B:B &gt; TIME(6, 0, 0), B:B &lt;= TIME(18, 0, 0)), "Day", "Night")</f>
        <v>Night</v>
      </c>
      <c r="Z1275">
        <f>COUNTIFS(D:D, "Military - U.S. Army", C:C, "Fort Myer, Virginia")</f>
        <v>1</v>
      </c>
    </row>
    <row r="1276" spans="1:26" x14ac:dyDescent="0.2">
      <c r="A1276">
        <v>20361</v>
      </c>
      <c r="C1276" t="s">
        <v>5903</v>
      </c>
      <c r="D1276" t="s">
        <v>5904</v>
      </c>
      <c r="F1276" t="s">
        <v>5905</v>
      </c>
      <c r="G1276" t="s">
        <v>5906</v>
      </c>
      <c r="I1276">
        <v>2</v>
      </c>
      <c r="J1276">
        <v>1</v>
      </c>
      <c r="K1276">
        <v>0</v>
      </c>
      <c r="L1276" t="s">
        <v>5907</v>
      </c>
      <c r="M1276">
        <f>SUM(B1276,C1276)</f>
        <v>0</v>
      </c>
      <c r="N1276" t="str">
        <f t="shared" si="38"/>
        <v>No</v>
      </c>
      <c r="O1276">
        <f>COUNTIF(C:C,"&lt;0")</f>
        <v>0</v>
      </c>
      <c r="P1276" t="e">
        <f>SUMIF(#REF!,"&gt;"&amp;AVERAGE(#REF!))</f>
        <v>#REF!</v>
      </c>
      <c r="Q1276">
        <f t="shared" si="39"/>
        <v>27.565026697177728</v>
      </c>
      <c r="R1276" t="str">
        <f>CONCATENATE("ID-",A1276,"-",E1276)</f>
        <v>ID-20361-</v>
      </c>
      <c r="S1276">
        <f>INDEX(B:B,MATCH(A1276,A:A,0))</f>
        <v>0</v>
      </c>
      <c r="T1276" t="str">
        <f>IF(OR(B1276&gt;0,C1276&gt;0),"Acceptable","Check")</f>
        <v>Acceptable</v>
      </c>
      <c r="U1276">
        <f>COUNTIF(D:D, "Military - U.S. Army")</f>
        <v>23</v>
      </c>
      <c r="V1276">
        <f>AVERAGEIF(C:C,"Fort Myer, Virginia", I:I)</f>
        <v>2</v>
      </c>
      <c r="W1276">
        <v>7</v>
      </c>
      <c r="X1276" t="str">
        <f>IFERROR(VLOOKUP("FlightNumber", A:D, 4, FALSE), "Flight Not Found")</f>
        <v>Flight Not Found</v>
      </c>
      <c r="Y1276" t="str" cm="1">
        <f t="array" ref="Y1276">IF(AND(B:B &gt; TIME(6, 0, 0), B:B &lt;= TIME(18, 0, 0)), "Day", "Night")</f>
        <v>Night</v>
      </c>
      <c r="Z1276">
        <f>COUNTIFS(D:D, "Military - U.S. Army", C:C, "Fort Myer, Virginia")</f>
        <v>1</v>
      </c>
    </row>
    <row r="1277" spans="1:26" x14ac:dyDescent="0.2">
      <c r="A1277">
        <v>19574</v>
      </c>
      <c r="B1277" t="s">
        <v>5908</v>
      </c>
      <c r="C1277" t="s">
        <v>5909</v>
      </c>
      <c r="D1277" t="s">
        <v>1150</v>
      </c>
      <c r="E1277" t="s">
        <v>5910</v>
      </c>
      <c r="F1277" t="s">
        <v>5911</v>
      </c>
      <c r="G1277" t="s">
        <v>5912</v>
      </c>
      <c r="H1277" t="s">
        <v>5913</v>
      </c>
      <c r="I1277">
        <v>42</v>
      </c>
      <c r="J1277">
        <v>4</v>
      </c>
      <c r="K1277">
        <v>0</v>
      </c>
      <c r="L1277" t="s">
        <v>5914</v>
      </c>
      <c r="M1277">
        <f>SUM(B1277,C1277)</f>
        <v>0</v>
      </c>
      <c r="N1277" t="str">
        <f t="shared" si="38"/>
        <v>No</v>
      </c>
      <c r="O1277">
        <f>COUNTIF(C:C,"&lt;0")</f>
        <v>0</v>
      </c>
      <c r="P1277" t="e">
        <f>SUMIF(#REF!,"&gt;"&amp;AVERAGE(#REF!))</f>
        <v>#REF!</v>
      </c>
      <c r="Q1277">
        <f t="shared" si="39"/>
        <v>27.565026697177728</v>
      </c>
      <c r="R1277" t="str">
        <f>CONCATENATE("ID-",A1277,"-",E1277)</f>
        <v>ID-19574-Rome - Beirut</v>
      </c>
      <c r="S1277" t="str">
        <f>INDEX(B:B,MATCH(A1277,A:A,0))</f>
        <v>02:28</v>
      </c>
      <c r="T1277" t="str">
        <f>IF(OR(B1277&gt;0,C1277&gt;0),"Acceptable","Check")</f>
        <v>Acceptable</v>
      </c>
      <c r="U1277">
        <f>COUNTIF(D:D, "Military - U.S. Army")</f>
        <v>23</v>
      </c>
      <c r="V1277">
        <f>AVERAGEIF(C:C,"Fort Myer, Virginia", I:I)</f>
        <v>2</v>
      </c>
      <c r="W1277">
        <v>1</v>
      </c>
      <c r="X1277" t="str">
        <f>IFERROR(VLOOKUP("FlightNumber", A:D, 4, FALSE), "Flight Not Found")</f>
        <v>Flight Not Found</v>
      </c>
      <c r="Y1277" t="str" cm="1">
        <f t="array" ref="Y1277">IF(AND(B:B &gt; TIME(6, 0, 0), B:B &lt;= TIME(18, 0, 0)), "Day", "Night")</f>
        <v>Night</v>
      </c>
      <c r="Z1277">
        <f>COUNTIFS(D:D, "Military - U.S. Army", C:C, "Fort Myer, Virginia")</f>
        <v>1</v>
      </c>
    </row>
    <row r="1278" spans="1:26" x14ac:dyDescent="0.2">
      <c r="A1278">
        <v>19574</v>
      </c>
      <c r="B1278" t="s">
        <v>5915</v>
      </c>
      <c r="C1278" t="s">
        <v>5916</v>
      </c>
      <c r="D1278" t="s">
        <v>5764</v>
      </c>
      <c r="E1278" t="s">
        <v>5917</v>
      </c>
      <c r="F1278" t="s">
        <v>1809</v>
      </c>
      <c r="G1278" t="s">
        <v>5918</v>
      </c>
      <c r="H1278" t="s">
        <v>5919</v>
      </c>
      <c r="I1278">
        <v>25</v>
      </c>
      <c r="J1278">
        <v>1</v>
      </c>
      <c r="K1278">
        <v>0</v>
      </c>
      <c r="L1278" t="s">
        <v>5920</v>
      </c>
      <c r="M1278">
        <f>SUM(B1278,C1278)</f>
        <v>0</v>
      </c>
      <c r="N1278" t="str">
        <f t="shared" si="38"/>
        <v>No</v>
      </c>
      <c r="O1278">
        <f>COUNTIF(C:C,"&lt;0")</f>
        <v>0</v>
      </c>
      <c r="P1278" t="e">
        <f>SUMIF(#REF!,"&gt;"&amp;AVERAGE(#REF!))</f>
        <v>#REF!</v>
      </c>
      <c r="Q1278">
        <f t="shared" si="39"/>
        <v>27.565026697177728</v>
      </c>
      <c r="R1278" t="str">
        <f>CONCATENATE("ID-",A1278,"-",E1278)</f>
        <v>ID-19574-Sharjah - Bahrain</v>
      </c>
      <c r="S1278" t="str">
        <f>INDEX(B:B,MATCH(A1278,A:A,0))</f>
        <v>02:28</v>
      </c>
      <c r="T1278" t="str">
        <f>IF(OR(B1278&gt;0,C1278&gt;0),"Acceptable","Check")</f>
        <v>Acceptable</v>
      </c>
      <c r="U1278">
        <f>COUNTIF(D:D, "Military - U.S. Army")</f>
        <v>23</v>
      </c>
      <c r="V1278">
        <f>AVERAGEIF(C:C,"Fort Myer, Virginia", I:I)</f>
        <v>2</v>
      </c>
      <c r="W1278">
        <v>1</v>
      </c>
      <c r="X1278" t="str">
        <f>IFERROR(VLOOKUP("FlightNumber", A:D, 4, FALSE), "Flight Not Found")</f>
        <v>Flight Not Found</v>
      </c>
      <c r="Y1278" t="str" cm="1">
        <f t="array" ref="Y1278">IF(AND(B:B &gt; TIME(6, 0, 0), B:B &lt;= TIME(18, 0, 0)), "Day", "Night")</f>
        <v>Night</v>
      </c>
      <c r="Z1278">
        <f>COUNTIFS(D:D, "Military - U.S. Army", C:C, "Fort Myer, Virginia")</f>
        <v>1</v>
      </c>
    </row>
    <row r="1279" spans="1:26" x14ac:dyDescent="0.2">
      <c r="A1279">
        <v>19576</v>
      </c>
      <c r="C1279" t="s">
        <v>5921</v>
      </c>
      <c r="D1279" t="s">
        <v>2606</v>
      </c>
      <c r="F1279" t="s">
        <v>5922</v>
      </c>
      <c r="I1279">
        <v>23</v>
      </c>
      <c r="J1279">
        <v>14</v>
      </c>
      <c r="K1279">
        <v>0</v>
      </c>
      <c r="M1279">
        <f>SUM(B1279,C1279)</f>
        <v>0</v>
      </c>
      <c r="N1279" t="str">
        <f t="shared" si="38"/>
        <v>No</v>
      </c>
      <c r="O1279">
        <f>COUNTIF(C:C,"&lt;0")</f>
        <v>0</v>
      </c>
      <c r="P1279" t="e">
        <f>SUMIF(#REF!,"&gt;"&amp;AVERAGE(#REF!))</f>
        <v>#REF!</v>
      </c>
      <c r="Q1279">
        <f t="shared" si="39"/>
        <v>27.565026697177728</v>
      </c>
      <c r="R1279" t="str">
        <f>CONCATENATE("ID-",A1279,"-",E1279)</f>
        <v>ID-19576-</v>
      </c>
      <c r="S1279">
        <f>INDEX(B:B,MATCH(A1279,A:A,0))</f>
        <v>0</v>
      </c>
      <c r="T1279" t="str">
        <f>IF(OR(B1279&gt;0,C1279&gt;0),"Acceptable","Check")</f>
        <v>Acceptable</v>
      </c>
      <c r="U1279">
        <f>COUNTIF(D:D, "Military - U.S. Army")</f>
        <v>23</v>
      </c>
      <c r="V1279">
        <f>AVERAGEIF(C:C,"Fort Myer, Virginia", I:I)</f>
        <v>2</v>
      </c>
      <c r="W1279">
        <v>1</v>
      </c>
      <c r="X1279" t="str">
        <f>IFERROR(VLOOKUP("FlightNumber", A:D, 4, FALSE), "Flight Not Found")</f>
        <v>Flight Not Found</v>
      </c>
      <c r="Y1279" t="str" cm="1">
        <f t="array" ref="Y1279">IF(AND(B:B &gt; TIME(6, 0, 0), B:B &lt;= TIME(18, 0, 0)), "Day", "Night")</f>
        <v>Night</v>
      </c>
      <c r="Z1279">
        <f>COUNTIFS(D:D, "Military - U.S. Army", C:C, "Fort Myer, Virginia")</f>
        <v>1</v>
      </c>
    </row>
    <row r="1280" spans="1:26" x14ac:dyDescent="0.2">
      <c r="A1280">
        <v>19589</v>
      </c>
      <c r="C1280" t="s">
        <v>3582</v>
      </c>
      <c r="D1280" t="s">
        <v>5923</v>
      </c>
      <c r="F1280" t="s">
        <v>2917</v>
      </c>
      <c r="G1280" t="s">
        <v>5924</v>
      </c>
      <c r="H1280" t="s">
        <v>5925</v>
      </c>
      <c r="I1280">
        <v>2</v>
      </c>
      <c r="J1280">
        <v>2</v>
      </c>
      <c r="K1280">
        <v>0</v>
      </c>
      <c r="L1280" t="s">
        <v>5926</v>
      </c>
      <c r="M1280">
        <f>SUM(B1280,C1280)</f>
        <v>0</v>
      </c>
      <c r="N1280" t="str">
        <f t="shared" si="38"/>
        <v>No</v>
      </c>
      <c r="O1280">
        <f>COUNTIF(C:C,"&lt;0")</f>
        <v>0</v>
      </c>
      <c r="P1280" t="e">
        <f>SUMIF(#REF!,"&gt;"&amp;AVERAGE(#REF!))</f>
        <v>#REF!</v>
      </c>
      <c r="Q1280">
        <f t="shared" si="39"/>
        <v>27.565026697177728</v>
      </c>
      <c r="R1280" t="str">
        <f>CONCATENATE("ID-",A1280,"-",E1280)</f>
        <v>ID-19589-</v>
      </c>
      <c r="S1280">
        <f>INDEX(B:B,MATCH(A1280,A:A,0))</f>
        <v>0</v>
      </c>
      <c r="T1280" t="str">
        <f>IF(OR(B1280&gt;0,C1280&gt;0),"Acceptable","Check")</f>
        <v>Acceptable</v>
      </c>
      <c r="U1280">
        <f>COUNTIF(D:D, "Military - U.S. Army")</f>
        <v>23</v>
      </c>
      <c r="V1280">
        <f>AVERAGEIF(C:C,"Fort Myer, Virginia", I:I)</f>
        <v>2</v>
      </c>
      <c r="W1280">
        <v>2</v>
      </c>
      <c r="X1280" t="str">
        <f>IFERROR(VLOOKUP("FlightNumber", A:D, 4, FALSE), "Flight Not Found")</f>
        <v>Flight Not Found</v>
      </c>
      <c r="Y1280" t="str" cm="1">
        <f t="array" ref="Y1280">IF(AND(B:B &gt; TIME(6, 0, 0), B:B &lt;= TIME(18, 0, 0)), "Day", "Night")</f>
        <v>Night</v>
      </c>
      <c r="Z1280">
        <f>COUNTIFS(D:D, "Military - U.S. Army", C:C, "Fort Myer, Virginia")</f>
        <v>1</v>
      </c>
    </row>
    <row r="1281" spans="1:26" x14ac:dyDescent="0.2">
      <c r="A1281">
        <v>19603</v>
      </c>
      <c r="C1281" t="s">
        <v>5927</v>
      </c>
      <c r="D1281" t="s">
        <v>1150</v>
      </c>
      <c r="E1281" t="s">
        <v>5928</v>
      </c>
      <c r="F1281" t="s">
        <v>4908</v>
      </c>
      <c r="G1281" t="s">
        <v>5929</v>
      </c>
      <c r="H1281" t="s">
        <v>5930</v>
      </c>
      <c r="I1281">
        <v>42</v>
      </c>
      <c r="J1281">
        <v>42</v>
      </c>
      <c r="K1281">
        <v>0</v>
      </c>
      <c r="L1281" t="s">
        <v>5931</v>
      </c>
      <c r="M1281">
        <f>SUM(B1281,C1281)</f>
        <v>0</v>
      </c>
      <c r="N1281" t="str">
        <f t="shared" si="38"/>
        <v>No</v>
      </c>
      <c r="O1281">
        <f>COUNTIF(C:C,"&lt;0")</f>
        <v>0</v>
      </c>
      <c r="P1281" t="e">
        <f>SUMIF(#REF!,"&gt;"&amp;AVERAGE(#REF!))</f>
        <v>#REF!</v>
      </c>
      <c r="Q1281">
        <f t="shared" si="39"/>
        <v>27.565026697177728</v>
      </c>
      <c r="R1281" t="str">
        <f>CONCATENATE("ID-",A1281,"-",E1281)</f>
        <v>ID-19603-Paris - Nice - Hong Kong</v>
      </c>
      <c r="S1281">
        <f>INDEX(B:B,MATCH(A1281,A:A,0))</f>
        <v>0</v>
      </c>
      <c r="T1281" t="str">
        <f>IF(OR(B1281&gt;0,C1281&gt;0),"Acceptable","Check")</f>
        <v>Acceptable</v>
      </c>
      <c r="U1281">
        <f>COUNTIF(D:D, "Military - U.S. Army")</f>
        <v>23</v>
      </c>
      <c r="V1281">
        <f>AVERAGEIF(C:C,"Fort Myer, Virginia", I:I)</f>
        <v>2</v>
      </c>
      <c r="W1281">
        <v>5</v>
      </c>
      <c r="X1281" t="str">
        <f>IFERROR(VLOOKUP("FlightNumber", A:D, 4, FALSE), "Flight Not Found")</f>
        <v>Flight Not Found</v>
      </c>
      <c r="Y1281" t="str" cm="1">
        <f t="array" ref="Y1281">IF(AND(B:B &gt; TIME(6, 0, 0), B:B &lt;= TIME(18, 0, 0)), "Day", "Night")</f>
        <v>Night</v>
      </c>
      <c r="Z1281">
        <f>COUNTIFS(D:D, "Military - U.S. Army", C:C, "Fort Myer, Virginia")</f>
        <v>1</v>
      </c>
    </row>
    <row r="1282" spans="1:26" x14ac:dyDescent="0.2">
      <c r="A1282">
        <v>19603</v>
      </c>
      <c r="B1282" t="s">
        <v>5932</v>
      </c>
      <c r="C1282" t="s">
        <v>5933</v>
      </c>
      <c r="D1282" t="s">
        <v>4817</v>
      </c>
      <c r="E1282" t="s">
        <v>5934</v>
      </c>
      <c r="F1282" t="s">
        <v>1809</v>
      </c>
      <c r="G1282" t="s">
        <v>5935</v>
      </c>
      <c r="H1282" t="s">
        <v>5936</v>
      </c>
      <c r="I1282">
        <v>21</v>
      </c>
      <c r="J1282">
        <v>21</v>
      </c>
      <c r="K1282">
        <v>0</v>
      </c>
      <c r="L1282" t="s">
        <v>5937</v>
      </c>
      <c r="M1282">
        <f>SUM(B1282,C1282)</f>
        <v>0</v>
      </c>
      <c r="N1282" t="str">
        <f t="shared" ref="N1282:N1345" si="40">IF(E1282="good","Yes","No")</f>
        <v>No</v>
      </c>
      <c r="O1282">
        <f>COUNTIF(C:C,"&lt;0")</f>
        <v>0</v>
      </c>
      <c r="P1282" t="e">
        <f>SUMIF(#REF!,"&gt;"&amp;AVERAGE(#REF!))</f>
        <v>#REF!</v>
      </c>
      <c r="Q1282">
        <f t="shared" si="39"/>
        <v>27.565026697177728</v>
      </c>
      <c r="R1282" t="str">
        <f>CONCATENATE("ID-",A1282,"-",E1282)</f>
        <v>ID-19603-Monterey, CA - Tacoma, WA</v>
      </c>
      <c r="S1282">
        <f>INDEX(B:B,MATCH(A1282,A:A,0))</f>
        <v>0</v>
      </c>
      <c r="T1282" t="str">
        <f>IF(OR(B1282&gt;0,C1282&gt;0),"Acceptable","Check")</f>
        <v>Acceptable</v>
      </c>
      <c r="U1282">
        <f>COUNTIF(D:D, "Military - U.S. Army")</f>
        <v>23</v>
      </c>
      <c r="V1282">
        <f>AVERAGEIF(C:C,"Fort Myer, Virginia", I:I)</f>
        <v>2</v>
      </c>
      <c r="W1282">
        <v>1</v>
      </c>
      <c r="X1282" t="str">
        <f>IFERROR(VLOOKUP("FlightNumber", A:D, 4, FALSE), "Flight Not Found")</f>
        <v>Flight Not Found</v>
      </c>
      <c r="Y1282" t="str" cm="1">
        <f t="array" ref="Y1282">IF(AND(B:B &gt; TIME(6, 0, 0), B:B &lt;= TIME(18, 0, 0)), "Day", "Night")</f>
        <v>Night</v>
      </c>
      <c r="Z1282">
        <f>COUNTIFS(D:D, "Military - U.S. Army", C:C, "Fort Myer, Virginia")</f>
        <v>1</v>
      </c>
    </row>
    <row r="1283" spans="1:26" x14ac:dyDescent="0.2">
      <c r="A1283">
        <v>19610</v>
      </c>
      <c r="B1283" t="s">
        <v>5938</v>
      </c>
      <c r="C1283" t="s">
        <v>5939</v>
      </c>
      <c r="D1283" t="s">
        <v>1485</v>
      </c>
      <c r="E1283" t="s">
        <v>5940</v>
      </c>
      <c r="F1283" t="s">
        <v>2722</v>
      </c>
      <c r="G1283" t="s">
        <v>5941</v>
      </c>
      <c r="H1283" t="s">
        <v>5942</v>
      </c>
      <c r="I1283">
        <v>3</v>
      </c>
      <c r="J1283">
        <v>3</v>
      </c>
      <c r="K1283">
        <v>0</v>
      </c>
      <c r="L1283" t="s">
        <v>5943</v>
      </c>
      <c r="M1283">
        <f>SUM(B1283,C1283)</f>
        <v>0</v>
      </c>
      <c r="N1283" t="str">
        <f t="shared" si="40"/>
        <v>No</v>
      </c>
      <c r="O1283">
        <f>COUNTIF(C:C,"&lt;0")</f>
        <v>0</v>
      </c>
      <c r="P1283" t="e">
        <f>SUMIF(#REF!,"&gt;"&amp;AVERAGE(#REF!))</f>
        <v>#REF!</v>
      </c>
      <c r="Q1283">
        <f t="shared" ref="Q1283:Q1346" si="41">AVERAGEIF(I:I,"&gt;0")</f>
        <v>27.565026697177728</v>
      </c>
      <c r="R1283" t="str">
        <f>CONCATENATE("ID-",A1283,"-",E1283)</f>
        <v>ID-19610-San Pedro - San Andres</v>
      </c>
      <c r="S1283" t="str">
        <f>INDEX(B:B,MATCH(A1283,A:A,0))</f>
        <v>13:16</v>
      </c>
      <c r="T1283" t="str">
        <f>IF(OR(B1283&gt;0,C1283&gt;0),"Acceptable","Check")</f>
        <v>Acceptable</v>
      </c>
      <c r="U1283">
        <f>COUNTIF(D:D, "Military - U.S. Army")</f>
        <v>23</v>
      </c>
      <c r="V1283">
        <f>AVERAGEIF(C:C,"Fort Myer, Virginia", I:I)</f>
        <v>2</v>
      </c>
      <c r="W1283">
        <v>2</v>
      </c>
      <c r="X1283" t="str">
        <f>IFERROR(VLOOKUP("FlightNumber", A:D, 4, FALSE), "Flight Not Found")</f>
        <v>Flight Not Found</v>
      </c>
      <c r="Y1283" t="str" cm="1">
        <f t="array" ref="Y1283">IF(AND(B:B &gt; TIME(6, 0, 0), B:B &lt;= TIME(18, 0, 0)), "Day", "Night")</f>
        <v>Night</v>
      </c>
      <c r="Z1283">
        <f>COUNTIFS(D:D, "Military - U.S. Army", C:C, "Fort Myer, Virginia")</f>
        <v>1</v>
      </c>
    </row>
    <row r="1284" spans="1:26" x14ac:dyDescent="0.2">
      <c r="A1284">
        <v>19616</v>
      </c>
      <c r="C1284" t="s">
        <v>5944</v>
      </c>
      <c r="D1284" t="s">
        <v>5945</v>
      </c>
      <c r="E1284" t="s">
        <v>5946</v>
      </c>
      <c r="F1284" t="s">
        <v>2722</v>
      </c>
      <c r="G1284" t="s">
        <v>5947</v>
      </c>
      <c r="H1284" t="s">
        <v>5948</v>
      </c>
      <c r="I1284">
        <v>2</v>
      </c>
      <c r="J1284">
        <v>1</v>
      </c>
      <c r="K1284">
        <v>0</v>
      </c>
      <c r="L1284" t="s">
        <v>5949</v>
      </c>
      <c r="M1284">
        <f>SUM(B1284,C1284)</f>
        <v>0</v>
      </c>
      <c r="N1284" t="str">
        <f t="shared" si="40"/>
        <v>No</v>
      </c>
      <c r="O1284">
        <f>COUNTIF(C:C,"&lt;0")</f>
        <v>0</v>
      </c>
      <c r="P1284" t="e">
        <f>SUMIF(#REF!,"&gt;"&amp;AVERAGE(#REF!))</f>
        <v>#REF!</v>
      </c>
      <c r="Q1284">
        <f t="shared" si="41"/>
        <v>27.565026697177728</v>
      </c>
      <c r="R1284" t="str">
        <f>CONCATENATE("ID-",A1284,"-",E1284)</f>
        <v>ID-19616-Campeche - Mérida</v>
      </c>
      <c r="S1284">
        <f>INDEX(B:B,MATCH(A1284,A:A,0))</f>
        <v>0</v>
      </c>
      <c r="T1284" t="str">
        <f>IF(OR(B1284&gt;0,C1284&gt;0),"Acceptable","Check")</f>
        <v>Acceptable</v>
      </c>
      <c r="U1284">
        <f>COUNTIF(D:D, "Military - U.S. Army")</f>
        <v>23</v>
      </c>
      <c r="V1284">
        <f>AVERAGEIF(C:C,"Fort Myer, Virginia", I:I)</f>
        <v>2</v>
      </c>
      <c r="W1284">
        <v>1</v>
      </c>
      <c r="X1284" t="str">
        <f>IFERROR(VLOOKUP("FlightNumber", A:D, 4, FALSE), "Flight Not Found")</f>
        <v>Flight Not Found</v>
      </c>
      <c r="Y1284" t="str" cm="1">
        <f t="array" ref="Y1284">IF(AND(B:B &gt; TIME(6, 0, 0), B:B &lt;= TIME(18, 0, 0)), "Day", "Night")</f>
        <v>Night</v>
      </c>
      <c r="Z1284">
        <f>COUNTIFS(D:D, "Military - U.S. Army", C:C, "Fort Myer, Virginia")</f>
        <v>1</v>
      </c>
    </row>
    <row r="1285" spans="1:26" x14ac:dyDescent="0.2">
      <c r="A1285">
        <v>19618</v>
      </c>
      <c r="B1285" t="s">
        <v>5950</v>
      </c>
      <c r="C1285" t="s">
        <v>5951</v>
      </c>
      <c r="D1285" t="s">
        <v>1326</v>
      </c>
      <c r="E1285" t="s">
        <v>5952</v>
      </c>
      <c r="F1285" t="s">
        <v>5413</v>
      </c>
      <c r="G1285" t="s">
        <v>5953</v>
      </c>
      <c r="H1285" t="s">
        <v>5954</v>
      </c>
      <c r="I1285">
        <v>28</v>
      </c>
      <c r="J1285">
        <v>28</v>
      </c>
      <c r="K1285">
        <v>0</v>
      </c>
      <c r="L1285" t="s">
        <v>5955</v>
      </c>
      <c r="M1285">
        <f>SUM(B1285,C1285)</f>
        <v>0</v>
      </c>
      <c r="N1285" t="str">
        <f t="shared" si="40"/>
        <v>No</v>
      </c>
      <c r="O1285">
        <f>COUNTIF(C:C,"&lt;0")</f>
        <v>0</v>
      </c>
      <c r="P1285" t="e">
        <f>SUMIF(#REF!,"&gt;"&amp;AVERAGE(#REF!))</f>
        <v>#REF!</v>
      </c>
      <c r="Q1285">
        <f t="shared" si="41"/>
        <v>27.565026697177728</v>
      </c>
      <c r="R1285" t="str">
        <f>CONCATENATE("ID-",A1285,"-",E1285)</f>
        <v>ID-19618-Boston - Hartford - Albany - Chicago</v>
      </c>
      <c r="S1285" t="str">
        <f>INDEX(B:B,MATCH(A1285,A:A,0))</f>
        <v>08:34</v>
      </c>
      <c r="T1285" t="str">
        <f>IF(OR(B1285&gt;0,C1285&gt;0),"Acceptable","Check")</f>
        <v>Acceptable</v>
      </c>
      <c r="U1285">
        <f>COUNTIF(D:D, "Military - U.S. Army")</f>
        <v>23</v>
      </c>
      <c r="V1285">
        <f>AVERAGEIF(C:C,"Fort Myer, Virginia", I:I)</f>
        <v>2</v>
      </c>
      <c r="W1285">
        <v>4</v>
      </c>
      <c r="X1285" t="str">
        <f>IFERROR(VLOOKUP("FlightNumber", A:D, 4, FALSE), "Flight Not Found")</f>
        <v>Flight Not Found</v>
      </c>
      <c r="Y1285" t="str" cm="1">
        <f t="array" ref="Y1285">IF(AND(B:B &gt; TIME(6, 0, 0), B:B &lt;= TIME(18, 0, 0)), "Day", "Night")</f>
        <v>Night</v>
      </c>
      <c r="Z1285">
        <f>COUNTIFS(D:D, "Military - U.S. Army", C:C, "Fort Myer, Virginia")</f>
        <v>1</v>
      </c>
    </row>
    <row r="1286" spans="1:26" x14ac:dyDescent="0.2">
      <c r="A1286">
        <v>19627</v>
      </c>
      <c r="C1286" t="s">
        <v>4776</v>
      </c>
      <c r="D1286" t="s">
        <v>5334</v>
      </c>
      <c r="E1286" t="s">
        <v>5956</v>
      </c>
      <c r="F1286" t="s">
        <v>1809</v>
      </c>
      <c r="G1286" t="s">
        <v>5957</v>
      </c>
      <c r="H1286" t="s">
        <v>5958</v>
      </c>
      <c r="I1286">
        <v>21</v>
      </c>
      <c r="J1286">
        <v>5</v>
      </c>
      <c r="K1286">
        <v>0</v>
      </c>
      <c r="L1286" t="s">
        <v>5959</v>
      </c>
      <c r="M1286">
        <f>SUM(B1286,C1286)</f>
        <v>0</v>
      </c>
      <c r="N1286" t="str">
        <f t="shared" si="40"/>
        <v>No</v>
      </c>
      <c r="O1286">
        <f>COUNTIF(C:C,"&lt;0")</f>
        <v>0</v>
      </c>
      <c r="P1286" t="e">
        <f>SUMIF(#REF!,"&gt;"&amp;AVERAGE(#REF!))</f>
        <v>#REF!</v>
      </c>
      <c r="Q1286">
        <f t="shared" si="41"/>
        <v>27.565026697177728</v>
      </c>
      <c r="R1286" t="str">
        <f>CONCATENATE("ID-",A1286,"-",E1286)</f>
        <v>ID-19627-Ankara - Van</v>
      </c>
      <c r="S1286">
        <f>INDEX(B:B,MATCH(A1286,A:A,0))</f>
        <v>0</v>
      </c>
      <c r="T1286" t="str">
        <f>IF(OR(B1286&gt;0,C1286&gt;0),"Acceptable","Check")</f>
        <v>Acceptable</v>
      </c>
      <c r="U1286">
        <f>COUNTIF(D:D, "Military - U.S. Army")</f>
        <v>23</v>
      </c>
      <c r="V1286">
        <f>AVERAGEIF(C:C,"Fort Myer, Virginia", I:I)</f>
        <v>2</v>
      </c>
      <c r="W1286">
        <v>1</v>
      </c>
      <c r="X1286" t="str">
        <f>IFERROR(VLOOKUP("FlightNumber", A:D, 4, FALSE), "Flight Not Found")</f>
        <v>Flight Not Found</v>
      </c>
      <c r="Y1286" t="str" cm="1">
        <f t="array" ref="Y1286">IF(AND(B:B &gt; TIME(6, 0, 0), B:B &lt;= TIME(18, 0, 0)), "Day", "Night")</f>
        <v>Night</v>
      </c>
      <c r="Z1286">
        <f>COUNTIFS(D:D, "Military - U.S. Army", C:C, "Fort Myer, Virginia")</f>
        <v>1</v>
      </c>
    </row>
    <row r="1287" spans="1:26" x14ac:dyDescent="0.2">
      <c r="A1287">
        <v>19630</v>
      </c>
      <c r="B1287" t="s">
        <v>5960</v>
      </c>
      <c r="C1287" t="s">
        <v>5961</v>
      </c>
      <c r="D1287" t="s">
        <v>5962</v>
      </c>
      <c r="E1287" t="s">
        <v>5963</v>
      </c>
      <c r="F1287" t="s">
        <v>4567</v>
      </c>
      <c r="G1287" t="s">
        <v>5964</v>
      </c>
      <c r="H1287" t="s">
        <v>5965</v>
      </c>
      <c r="I1287">
        <v>41</v>
      </c>
      <c r="J1287">
        <v>25</v>
      </c>
      <c r="K1287">
        <v>0</v>
      </c>
      <c r="L1287" t="s">
        <v>5966</v>
      </c>
      <c r="M1287">
        <f>SUM(B1287,C1287)</f>
        <v>0</v>
      </c>
      <c r="N1287" t="str">
        <f t="shared" si="40"/>
        <v>No</v>
      </c>
      <c r="O1287">
        <f>COUNTIF(C:C,"&lt;0")</f>
        <v>0</v>
      </c>
      <c r="P1287" t="e">
        <f>SUMIF(#REF!,"&gt;"&amp;AVERAGE(#REF!))</f>
        <v>#REF!</v>
      </c>
      <c r="Q1287">
        <f t="shared" si="41"/>
        <v>27.565026697177728</v>
      </c>
      <c r="R1287" t="str">
        <f>CONCATENATE("ID-",A1287,"-",E1287)</f>
        <v>ID-19630-Philadelphia - Louisville</v>
      </c>
      <c r="S1287" t="str">
        <f>INDEX(B:B,MATCH(A1287,A:A,0))</f>
        <v>16:18</v>
      </c>
      <c r="T1287" t="str">
        <f>IF(OR(B1287&gt;0,C1287&gt;0),"Acceptable","Check")</f>
        <v>Acceptable</v>
      </c>
      <c r="U1287">
        <f>COUNTIF(D:D, "Military - U.S. Army")</f>
        <v>23</v>
      </c>
      <c r="V1287">
        <f>AVERAGEIF(C:C,"Fort Myer, Virginia", I:I)</f>
        <v>2</v>
      </c>
      <c r="W1287">
        <v>1</v>
      </c>
      <c r="X1287" t="str">
        <f>IFERROR(VLOOKUP("FlightNumber", A:D, 4, FALSE), "Flight Not Found")</f>
        <v>Flight Not Found</v>
      </c>
      <c r="Y1287" t="str" cm="1">
        <f t="array" ref="Y1287">IF(AND(B:B &gt; TIME(6, 0, 0), B:B &lt;= TIME(18, 0, 0)), "Day", "Night")</f>
        <v>Night</v>
      </c>
      <c r="Z1287">
        <f>COUNTIFS(D:D, "Military - U.S. Army", C:C, "Fort Myer, Virginia")</f>
        <v>1</v>
      </c>
    </row>
    <row r="1288" spans="1:26" x14ac:dyDescent="0.2">
      <c r="A1288">
        <v>19646</v>
      </c>
      <c r="C1288" t="s">
        <v>474</v>
      </c>
      <c r="D1288" t="s">
        <v>772</v>
      </c>
      <c r="E1288" t="s">
        <v>5967</v>
      </c>
      <c r="F1288" t="s">
        <v>5968</v>
      </c>
      <c r="G1288" t="s">
        <v>5969</v>
      </c>
      <c r="H1288" t="s">
        <v>5970</v>
      </c>
      <c r="I1288">
        <v>44</v>
      </c>
      <c r="J1288">
        <v>44</v>
      </c>
      <c r="K1288">
        <v>0</v>
      </c>
      <c r="L1288" t="s">
        <v>5971</v>
      </c>
      <c r="M1288">
        <f>SUM(B1288,C1288)</f>
        <v>0</v>
      </c>
      <c r="N1288" t="str">
        <f t="shared" si="40"/>
        <v>No</v>
      </c>
      <c r="O1288">
        <f>COUNTIF(C:C,"&lt;0")</f>
        <v>0</v>
      </c>
      <c r="P1288" t="e">
        <f>SUMIF(#REF!,"&gt;"&amp;AVERAGE(#REF!))</f>
        <v>#REF!</v>
      </c>
      <c r="Q1288">
        <f t="shared" si="41"/>
        <v>27.565026697177728</v>
      </c>
      <c r="R1288" t="str">
        <f>CONCATENATE("ID-",A1288,"-",E1288)</f>
        <v>ID-19646-Frankfurt - Brussels</v>
      </c>
      <c r="S1288">
        <f>INDEX(B:B,MATCH(A1288,A:A,0))</f>
        <v>0</v>
      </c>
      <c r="T1288" t="str">
        <f>IF(OR(B1288&gt;0,C1288&gt;0),"Acceptable","Check")</f>
        <v>Acceptable</v>
      </c>
      <c r="U1288">
        <f>COUNTIF(D:D, "Military - U.S. Army")</f>
        <v>23</v>
      </c>
      <c r="V1288">
        <f>AVERAGEIF(C:C,"Fort Myer, Virginia", I:I)</f>
        <v>2</v>
      </c>
      <c r="W1288">
        <v>1</v>
      </c>
      <c r="X1288" t="str">
        <f>IFERROR(VLOOKUP("FlightNumber", A:D, 4, FALSE), "Flight Not Found")</f>
        <v>Flight Not Found</v>
      </c>
      <c r="Y1288" t="str" cm="1">
        <f t="array" ref="Y1288">IF(AND(B:B &gt; TIME(6, 0, 0), B:B &lt;= TIME(18, 0, 0)), "Day", "Night")</f>
        <v>Night</v>
      </c>
      <c r="Z1288">
        <f>COUNTIFS(D:D, "Military - U.S. Army", C:C, "Fort Myer, Virginia")</f>
        <v>1</v>
      </c>
    </row>
    <row r="1289" spans="1:26" x14ac:dyDescent="0.2">
      <c r="A1289">
        <v>19649</v>
      </c>
      <c r="C1289" t="s">
        <v>5972</v>
      </c>
      <c r="D1289" t="s">
        <v>5973</v>
      </c>
      <c r="F1289" t="s">
        <v>3099</v>
      </c>
      <c r="G1289" t="s">
        <v>5974</v>
      </c>
      <c r="H1289" t="s">
        <v>5975</v>
      </c>
      <c r="I1289">
        <v>7</v>
      </c>
      <c r="J1289">
        <v>2</v>
      </c>
      <c r="K1289">
        <v>0</v>
      </c>
      <c r="L1289" t="s">
        <v>4742</v>
      </c>
      <c r="M1289">
        <f>SUM(B1289,C1289)</f>
        <v>0</v>
      </c>
      <c r="N1289" t="str">
        <f t="shared" si="40"/>
        <v>No</v>
      </c>
      <c r="O1289">
        <f>COUNTIF(C:C,"&lt;0")</f>
        <v>0</v>
      </c>
      <c r="P1289" t="e">
        <f>SUMIF(#REF!,"&gt;"&amp;AVERAGE(#REF!))</f>
        <v>#REF!</v>
      </c>
      <c r="Q1289">
        <f t="shared" si="41"/>
        <v>27.565026697177728</v>
      </c>
      <c r="R1289" t="str">
        <f>CONCATENATE("ID-",A1289,"-",E1289)</f>
        <v>ID-19649-</v>
      </c>
      <c r="S1289">
        <f>INDEX(B:B,MATCH(A1289,A:A,0))</f>
        <v>0</v>
      </c>
      <c r="T1289" t="str">
        <f>IF(OR(B1289&gt;0,C1289&gt;0),"Acceptable","Check")</f>
        <v>Acceptable</v>
      </c>
      <c r="U1289">
        <f>COUNTIF(D:D, "Military - U.S. Army")</f>
        <v>23</v>
      </c>
      <c r="V1289">
        <f>AVERAGEIF(C:C,"Fort Myer, Virginia", I:I)</f>
        <v>2</v>
      </c>
      <c r="W1289">
        <v>1</v>
      </c>
      <c r="X1289" t="str">
        <f>IFERROR(VLOOKUP("FlightNumber", A:D, 4, FALSE), "Flight Not Found")</f>
        <v>Flight Not Found</v>
      </c>
      <c r="Y1289" t="str" cm="1">
        <f t="array" ref="Y1289">IF(AND(B:B &gt; TIME(6, 0, 0), B:B &lt;= TIME(18, 0, 0)), "Day", "Night")</f>
        <v>Night</v>
      </c>
      <c r="Z1289">
        <f>COUNTIFS(D:D, "Military - U.S. Army", C:C, "Fort Myer, Virginia")</f>
        <v>1</v>
      </c>
    </row>
    <row r="1290" spans="1:26" x14ac:dyDescent="0.2">
      <c r="A1290">
        <v>19651</v>
      </c>
      <c r="B1290" t="s">
        <v>1965</v>
      </c>
      <c r="C1290" t="s">
        <v>5976</v>
      </c>
      <c r="D1290" t="s">
        <v>5923</v>
      </c>
      <c r="E1290" t="s">
        <v>5977</v>
      </c>
      <c r="F1290" t="s">
        <v>5978</v>
      </c>
      <c r="G1290" t="s">
        <v>5924</v>
      </c>
      <c r="H1290" t="s">
        <v>5925</v>
      </c>
      <c r="I1290">
        <v>21</v>
      </c>
      <c r="J1290">
        <v>21</v>
      </c>
      <c r="K1290">
        <v>0</v>
      </c>
      <c r="L1290" t="s">
        <v>5979</v>
      </c>
      <c r="M1290">
        <f>SUM(B1290,C1290)</f>
        <v>0</v>
      </c>
      <c r="N1290" t="str">
        <f t="shared" si="40"/>
        <v>No</v>
      </c>
      <c r="O1290">
        <f>COUNTIF(C:C,"&lt;0")</f>
        <v>0</v>
      </c>
      <c r="P1290" t="e">
        <f>SUMIF(#REF!,"&gt;"&amp;AVERAGE(#REF!))</f>
        <v>#REF!</v>
      </c>
      <c r="Q1290">
        <f t="shared" si="41"/>
        <v>27.565026697177728</v>
      </c>
      <c r="R1290" t="str">
        <f>CONCATENATE("ID-",A1290,"-",E1290)</f>
        <v>ID-19651-Monterrey - Falcon Dam</v>
      </c>
      <c r="S1290" t="str">
        <f>INDEX(B:B,MATCH(A1290,A:A,0))</f>
        <v>13:00</v>
      </c>
      <c r="T1290" t="str">
        <f>IF(OR(B1290&gt;0,C1290&gt;0),"Acceptable","Check")</f>
        <v>Acceptable</v>
      </c>
      <c r="U1290">
        <f>COUNTIF(D:D, "Military - U.S. Army")</f>
        <v>23</v>
      </c>
      <c r="V1290">
        <f>AVERAGEIF(C:C,"Fort Myer, Virginia", I:I)</f>
        <v>2</v>
      </c>
      <c r="W1290">
        <v>1</v>
      </c>
      <c r="X1290" t="str">
        <f>IFERROR(VLOOKUP("FlightNumber", A:D, 4, FALSE), "Flight Not Found")</f>
        <v>Flight Not Found</v>
      </c>
      <c r="Y1290" t="str" cm="1">
        <f t="array" ref="Y1290">IF(AND(B:B &gt; TIME(6, 0, 0), B:B &lt;= TIME(18, 0, 0)), "Day", "Night")</f>
        <v>Night</v>
      </c>
      <c r="Z1290">
        <f>COUNTIFS(D:D, "Military - U.S. Army", C:C, "Fort Myer, Virginia")</f>
        <v>1</v>
      </c>
    </row>
    <row r="1291" spans="1:26" x14ac:dyDescent="0.2">
      <c r="A1291">
        <v>19651</v>
      </c>
      <c r="B1291" t="s">
        <v>5980</v>
      </c>
      <c r="C1291" t="s">
        <v>3180</v>
      </c>
      <c r="D1291" t="s">
        <v>1681</v>
      </c>
      <c r="E1291" t="s">
        <v>5981</v>
      </c>
      <c r="F1291" t="s">
        <v>4908</v>
      </c>
      <c r="G1291" t="s">
        <v>5982</v>
      </c>
      <c r="H1291" t="s">
        <v>5983</v>
      </c>
      <c r="I1291">
        <v>27</v>
      </c>
      <c r="J1291">
        <v>2</v>
      </c>
      <c r="K1291">
        <v>0</v>
      </c>
      <c r="L1291" t="s">
        <v>5984</v>
      </c>
      <c r="M1291">
        <f>SUM(B1291,C1291)</f>
        <v>0</v>
      </c>
      <c r="N1291" t="str">
        <f t="shared" si="40"/>
        <v>No</v>
      </c>
      <c r="O1291">
        <f>COUNTIF(C:C,"&lt;0")</f>
        <v>0</v>
      </c>
      <c r="P1291" t="e">
        <f>SUMIF(#REF!,"&gt;"&amp;AVERAGE(#REF!))</f>
        <v>#REF!</v>
      </c>
      <c r="Q1291">
        <f t="shared" si="41"/>
        <v>27.565026697177728</v>
      </c>
      <c r="R1291" t="str">
        <f>CONCATENATE("ID-",A1291,"-",E1291)</f>
        <v>ID-19651-New York City - San Juan</v>
      </c>
      <c r="S1291" t="str">
        <f>INDEX(B:B,MATCH(A1291,A:A,0))</f>
        <v>13:00</v>
      </c>
      <c r="T1291" t="str">
        <f>IF(OR(B1291&gt;0,C1291&gt;0),"Acceptable","Check")</f>
        <v>Acceptable</v>
      </c>
      <c r="U1291">
        <f>COUNTIF(D:D, "Military - U.S. Army")</f>
        <v>23</v>
      </c>
      <c r="V1291">
        <f>AVERAGEIF(C:C,"Fort Myer, Virginia", I:I)</f>
        <v>2</v>
      </c>
      <c r="W1291">
        <v>1</v>
      </c>
      <c r="X1291" t="str">
        <f>IFERROR(VLOOKUP("FlightNumber", A:D, 4, FALSE), "Flight Not Found")</f>
        <v>Flight Not Found</v>
      </c>
      <c r="Y1291" t="str" cm="1">
        <f t="array" ref="Y1291">IF(AND(B:B &gt; TIME(6, 0, 0), B:B &lt;= TIME(18, 0, 0)), "Day", "Night")</f>
        <v>Night</v>
      </c>
      <c r="Z1291">
        <f>COUNTIFS(D:D, "Military - U.S. Army", C:C, "Fort Myer, Virginia")</f>
        <v>1</v>
      </c>
    </row>
    <row r="1292" spans="1:26" x14ac:dyDescent="0.2">
      <c r="A1292">
        <v>19661</v>
      </c>
      <c r="B1292" t="s">
        <v>5985</v>
      </c>
      <c r="C1292" t="s">
        <v>5986</v>
      </c>
      <c r="D1292" t="s">
        <v>5987</v>
      </c>
      <c r="E1292" t="s">
        <v>5988</v>
      </c>
      <c r="F1292" t="s">
        <v>3916</v>
      </c>
      <c r="G1292" t="s">
        <v>5989</v>
      </c>
      <c r="H1292" t="s">
        <v>5990</v>
      </c>
      <c r="I1292">
        <v>19</v>
      </c>
      <c r="J1292">
        <v>19</v>
      </c>
      <c r="K1292">
        <v>0</v>
      </c>
      <c r="L1292" t="s">
        <v>5991</v>
      </c>
      <c r="M1292">
        <f>SUM(B1292,C1292)</f>
        <v>0</v>
      </c>
      <c r="N1292" t="str">
        <f t="shared" si="40"/>
        <v>No</v>
      </c>
      <c r="O1292">
        <f>COUNTIF(C:C,"&lt;0")</f>
        <v>0</v>
      </c>
      <c r="P1292" t="e">
        <f>SUMIF(#REF!,"&gt;"&amp;AVERAGE(#REF!))</f>
        <v>#REF!</v>
      </c>
      <c r="Q1292">
        <f t="shared" si="41"/>
        <v>27.565026697177728</v>
      </c>
      <c r="R1292" t="str">
        <f>CONCATENATE("ID-",A1292,"-",E1292)</f>
        <v>ID-19661-Sydney - Honolulu - San Francisco</v>
      </c>
      <c r="S1292" t="str">
        <f>INDEX(B:B,MATCH(A1292,A:A,0))</f>
        <v>08:44</v>
      </c>
      <c r="T1292" t="str">
        <f>IF(OR(B1292&gt;0,C1292&gt;0),"Acceptable","Check")</f>
        <v>Acceptable</v>
      </c>
      <c r="U1292">
        <f>COUNTIF(D:D, "Military - U.S. Army")</f>
        <v>23</v>
      </c>
      <c r="V1292">
        <f>AVERAGEIF(C:C,"Fort Myer, Virginia", I:I)</f>
        <v>2</v>
      </c>
      <c r="W1292">
        <v>1</v>
      </c>
      <c r="X1292" t="str">
        <f>IFERROR(VLOOKUP("FlightNumber", A:D, 4, FALSE), "Flight Not Found")</f>
        <v>Flight Not Found</v>
      </c>
      <c r="Y1292" t="str" cm="1">
        <f t="array" ref="Y1292">IF(AND(B:B &gt; TIME(6, 0, 0), B:B &lt;= TIME(18, 0, 0)), "Day", "Night")</f>
        <v>Night</v>
      </c>
      <c r="Z1292">
        <f>COUNTIFS(D:D, "Military - U.S. Army", C:C, "Fort Myer, Virginia")</f>
        <v>1</v>
      </c>
    </row>
    <row r="1293" spans="1:26" x14ac:dyDescent="0.2">
      <c r="A1293">
        <v>19666</v>
      </c>
      <c r="C1293" t="s">
        <v>5992</v>
      </c>
      <c r="D1293" t="s">
        <v>1520</v>
      </c>
      <c r="E1293" t="s">
        <v>5993</v>
      </c>
      <c r="F1293" t="s">
        <v>1809</v>
      </c>
      <c r="G1293" t="s">
        <v>5994</v>
      </c>
      <c r="H1293" t="s">
        <v>5995</v>
      </c>
      <c r="I1293">
        <v>28</v>
      </c>
      <c r="J1293">
        <v>28</v>
      </c>
      <c r="K1293">
        <v>0</v>
      </c>
      <c r="L1293" t="s">
        <v>5996</v>
      </c>
      <c r="M1293">
        <f>SUM(B1293,C1293)</f>
        <v>0</v>
      </c>
      <c r="N1293" t="str">
        <f t="shared" si="40"/>
        <v>No</v>
      </c>
      <c r="O1293">
        <f>COUNTIF(C:C,"&lt;0")</f>
        <v>0</v>
      </c>
      <c r="P1293" t="e">
        <f>SUMIF(#REF!,"&gt;"&amp;AVERAGE(#REF!))</f>
        <v>#REF!</v>
      </c>
      <c r="Q1293">
        <f t="shared" si="41"/>
        <v>27.565026697177728</v>
      </c>
      <c r="R1293" t="str">
        <f>CONCATENATE("ID-",A1293,"-",E1293)</f>
        <v>ID-19666-Camiri - Suere</v>
      </c>
      <c r="S1293">
        <f>INDEX(B:B,MATCH(A1293,A:A,0))</f>
        <v>0</v>
      </c>
      <c r="T1293" t="str">
        <f>IF(OR(B1293&gt;0,C1293&gt;0),"Acceptable","Check")</f>
        <v>Acceptable</v>
      </c>
      <c r="U1293">
        <f>COUNTIF(D:D, "Military - U.S. Army")</f>
        <v>23</v>
      </c>
      <c r="V1293">
        <f>AVERAGEIF(C:C,"Fort Myer, Virginia", I:I)</f>
        <v>2</v>
      </c>
      <c r="W1293">
        <v>5</v>
      </c>
      <c r="X1293" t="str">
        <f>IFERROR(VLOOKUP("FlightNumber", A:D, 4, FALSE), "Flight Not Found")</f>
        <v>Flight Not Found</v>
      </c>
      <c r="Y1293" t="str" cm="1">
        <f t="array" ref="Y1293">IF(AND(B:B &gt; TIME(6, 0, 0), B:B &lt;= TIME(18, 0, 0)), "Day", "Night")</f>
        <v>Night</v>
      </c>
      <c r="Z1293">
        <f>COUNTIFS(D:D, "Military - U.S. Army", C:C, "Fort Myer, Virginia")</f>
        <v>1</v>
      </c>
    </row>
    <row r="1294" spans="1:26" x14ac:dyDescent="0.2">
      <c r="A1294">
        <v>19674</v>
      </c>
      <c r="B1294" t="s">
        <v>729</v>
      </c>
      <c r="C1294" t="s">
        <v>5997</v>
      </c>
      <c r="D1294" t="s">
        <v>2331</v>
      </c>
      <c r="F1294" t="s">
        <v>5998</v>
      </c>
      <c r="G1294" t="s">
        <v>5999</v>
      </c>
      <c r="I1294">
        <v>10</v>
      </c>
      <c r="J1294">
        <v>10</v>
      </c>
      <c r="K1294">
        <v>0</v>
      </c>
      <c r="M1294">
        <f>SUM(B1294,C1294)</f>
        <v>0</v>
      </c>
      <c r="N1294" t="str">
        <f t="shared" si="40"/>
        <v>No</v>
      </c>
      <c r="O1294">
        <f>COUNTIF(C:C,"&lt;0")</f>
        <v>0</v>
      </c>
      <c r="P1294" t="e">
        <f>SUMIF(#REF!,"&gt;"&amp;AVERAGE(#REF!))</f>
        <v>#REF!</v>
      </c>
      <c r="Q1294">
        <f t="shared" si="41"/>
        <v>27.565026697177728</v>
      </c>
      <c r="R1294" t="str">
        <f>CONCATENATE("ID-",A1294,"-",E1294)</f>
        <v>ID-19674-</v>
      </c>
      <c r="S1294" t="str">
        <f>INDEX(B:B,MATCH(A1294,A:A,0))</f>
        <v>17:30</v>
      </c>
      <c r="T1294" t="str">
        <f>IF(OR(B1294&gt;0,C1294&gt;0),"Acceptable","Check")</f>
        <v>Acceptable</v>
      </c>
      <c r="U1294">
        <f>COUNTIF(D:D, "Military - U.S. Army")</f>
        <v>23</v>
      </c>
      <c r="V1294">
        <f>AVERAGEIF(C:C,"Fort Myer, Virginia", I:I)</f>
        <v>2</v>
      </c>
      <c r="W1294">
        <v>1</v>
      </c>
      <c r="X1294" t="str">
        <f>IFERROR(VLOOKUP("FlightNumber", A:D, 4, FALSE), "Flight Not Found")</f>
        <v>Flight Not Found</v>
      </c>
      <c r="Y1294" t="str" cm="1">
        <f t="array" ref="Y1294">IF(AND(B:B &gt; TIME(6, 0, 0), B:B &lt;= TIME(18, 0, 0)), "Day", "Night")</f>
        <v>Night</v>
      </c>
      <c r="Z1294">
        <f>COUNTIFS(D:D, "Military - U.S. Army", C:C, "Fort Myer, Virginia")</f>
        <v>1</v>
      </c>
    </row>
    <row r="1295" spans="1:26" x14ac:dyDescent="0.2">
      <c r="A1295">
        <v>19697</v>
      </c>
      <c r="C1295" t="s">
        <v>6000</v>
      </c>
      <c r="D1295" t="s">
        <v>6001</v>
      </c>
      <c r="E1295" t="s">
        <v>6002</v>
      </c>
      <c r="F1295" t="s">
        <v>4591</v>
      </c>
      <c r="G1295" t="s">
        <v>6003</v>
      </c>
      <c r="H1295" t="s">
        <v>6004</v>
      </c>
      <c r="I1295">
        <v>33</v>
      </c>
      <c r="J1295">
        <v>23</v>
      </c>
      <c r="K1295">
        <v>0</v>
      </c>
      <c r="L1295" t="s">
        <v>1837</v>
      </c>
      <c r="M1295">
        <f>SUM(B1295,C1295)</f>
        <v>0</v>
      </c>
      <c r="N1295" t="str">
        <f t="shared" si="40"/>
        <v>No</v>
      </c>
      <c r="O1295">
        <f>COUNTIF(C:C,"&lt;0")</f>
        <v>0</v>
      </c>
      <c r="P1295" t="e">
        <f>SUMIF(#REF!,"&gt;"&amp;AVERAGE(#REF!))</f>
        <v>#REF!</v>
      </c>
      <c r="Q1295">
        <f t="shared" si="41"/>
        <v>27.565026697177728</v>
      </c>
      <c r="R1295" t="str">
        <f>CONCATENATE("ID-",A1295,"-",E1295)</f>
        <v>ID-19697-Bilbao - Madrid</v>
      </c>
      <c r="S1295">
        <f>INDEX(B:B,MATCH(A1295,A:A,0))</f>
        <v>0</v>
      </c>
      <c r="T1295" t="str">
        <f>IF(OR(B1295&gt;0,C1295&gt;0),"Acceptable","Check")</f>
        <v>Acceptable</v>
      </c>
      <c r="U1295">
        <f>COUNTIF(D:D, "Military - U.S. Army")</f>
        <v>23</v>
      </c>
      <c r="V1295">
        <f>AVERAGEIF(C:C,"Fort Myer, Virginia", I:I)</f>
        <v>2</v>
      </c>
      <c r="W1295">
        <v>1</v>
      </c>
      <c r="X1295" t="str">
        <f>IFERROR(VLOOKUP("FlightNumber", A:D, 4, FALSE), "Flight Not Found")</f>
        <v>Flight Not Found</v>
      </c>
      <c r="Y1295" t="str" cm="1">
        <f t="array" ref="Y1295">IF(AND(B:B &gt; TIME(6, 0, 0), B:B &lt;= TIME(18, 0, 0)), "Day", "Night")</f>
        <v>Night</v>
      </c>
      <c r="Z1295">
        <f>COUNTIFS(D:D, "Military - U.S. Army", C:C, "Fort Myer, Virginia")</f>
        <v>1</v>
      </c>
    </row>
    <row r="1296" spans="1:26" x14ac:dyDescent="0.2">
      <c r="A1296">
        <v>19705</v>
      </c>
      <c r="C1296" t="s">
        <v>5444</v>
      </c>
      <c r="D1296" t="s">
        <v>6005</v>
      </c>
      <c r="F1296" t="s">
        <v>1809</v>
      </c>
      <c r="G1296" t="s">
        <v>6006</v>
      </c>
      <c r="H1296" t="s">
        <v>6007</v>
      </c>
      <c r="I1296">
        <v>14</v>
      </c>
      <c r="J1296">
        <v>13</v>
      </c>
      <c r="K1296">
        <v>0</v>
      </c>
      <c r="L1296" t="s">
        <v>6008</v>
      </c>
      <c r="M1296">
        <f>SUM(B1296,C1296)</f>
        <v>0</v>
      </c>
      <c r="N1296" t="str">
        <f t="shared" si="40"/>
        <v>No</v>
      </c>
      <c r="O1296">
        <f>COUNTIF(C:C,"&lt;0")</f>
        <v>0</v>
      </c>
      <c r="P1296" t="e">
        <f>SUMIF(#REF!,"&gt;"&amp;AVERAGE(#REF!))</f>
        <v>#REF!</v>
      </c>
      <c r="Q1296">
        <f t="shared" si="41"/>
        <v>27.565026697177728</v>
      </c>
      <c r="R1296" t="str">
        <f>CONCATENATE("ID-",A1296,"-",E1296)</f>
        <v>ID-19705-</v>
      </c>
      <c r="S1296">
        <f>INDEX(B:B,MATCH(A1296,A:A,0))</f>
        <v>0</v>
      </c>
      <c r="T1296" t="str">
        <f>IF(OR(B1296&gt;0,C1296&gt;0),"Acceptable","Check")</f>
        <v>Acceptable</v>
      </c>
      <c r="U1296">
        <f>COUNTIF(D:D, "Military - U.S. Army")</f>
        <v>23</v>
      </c>
      <c r="V1296">
        <f>AVERAGEIF(C:C,"Fort Myer, Virginia", I:I)</f>
        <v>2</v>
      </c>
      <c r="W1296">
        <v>1</v>
      </c>
      <c r="X1296" t="str">
        <f>IFERROR(VLOOKUP("FlightNumber", A:D, 4, FALSE), "Flight Not Found")</f>
        <v>Flight Not Found</v>
      </c>
      <c r="Y1296" t="str" cm="1">
        <f t="array" ref="Y1296">IF(AND(B:B &gt; TIME(6, 0, 0), B:B &lt;= TIME(18, 0, 0)), "Day", "Night")</f>
        <v>Night</v>
      </c>
      <c r="Z1296">
        <f>COUNTIFS(D:D, "Military - U.S. Army", C:C, "Fort Myer, Virginia")</f>
        <v>1</v>
      </c>
    </row>
    <row r="1297" spans="1:26" x14ac:dyDescent="0.2">
      <c r="A1297">
        <v>19712</v>
      </c>
      <c r="C1297" t="s">
        <v>5343</v>
      </c>
      <c r="D1297" t="s">
        <v>772</v>
      </c>
      <c r="F1297" t="s">
        <v>6009</v>
      </c>
      <c r="G1297" t="s">
        <v>6010</v>
      </c>
      <c r="H1297" t="s">
        <v>6011</v>
      </c>
      <c r="I1297">
        <v>44</v>
      </c>
      <c r="J1297">
        <v>1</v>
      </c>
      <c r="K1297">
        <v>0</v>
      </c>
      <c r="L1297" t="s">
        <v>6012</v>
      </c>
      <c r="M1297">
        <f>SUM(B1297,C1297)</f>
        <v>0</v>
      </c>
      <c r="N1297" t="str">
        <f t="shared" si="40"/>
        <v>No</v>
      </c>
      <c r="O1297">
        <f>COUNTIF(C:C,"&lt;0")</f>
        <v>0</v>
      </c>
      <c r="P1297" t="e">
        <f>SUMIF(#REF!,"&gt;"&amp;AVERAGE(#REF!))</f>
        <v>#REF!</v>
      </c>
      <c r="Q1297">
        <f t="shared" si="41"/>
        <v>27.565026697177728</v>
      </c>
      <c r="R1297" t="str">
        <f>CONCATENATE("ID-",A1297,"-",E1297)</f>
        <v>ID-19712-</v>
      </c>
      <c r="S1297">
        <f>INDEX(B:B,MATCH(A1297,A:A,0))</f>
        <v>0</v>
      </c>
      <c r="T1297" t="str">
        <f>IF(OR(B1297&gt;0,C1297&gt;0),"Acceptable","Check")</f>
        <v>Acceptable</v>
      </c>
      <c r="U1297">
        <f>COUNTIF(D:D, "Military - U.S. Army")</f>
        <v>23</v>
      </c>
      <c r="V1297">
        <f>AVERAGEIF(C:C,"Fort Myer, Virginia", I:I)</f>
        <v>2</v>
      </c>
      <c r="W1297">
        <v>1</v>
      </c>
      <c r="X1297" t="str">
        <f>IFERROR(VLOOKUP("FlightNumber", A:D, 4, FALSE), "Flight Not Found")</f>
        <v>Flight Not Found</v>
      </c>
      <c r="Y1297" t="str" cm="1">
        <f t="array" ref="Y1297">IF(AND(B:B &gt; TIME(6, 0, 0), B:B &lt;= TIME(18, 0, 0)), "Day", "Night")</f>
        <v>Night</v>
      </c>
      <c r="Z1297">
        <f>COUNTIFS(D:D, "Military - U.S. Army", C:C, "Fort Myer, Virginia")</f>
        <v>1</v>
      </c>
    </row>
    <row r="1298" spans="1:26" x14ac:dyDescent="0.2">
      <c r="A1298">
        <v>19714</v>
      </c>
      <c r="C1298" t="s">
        <v>6013</v>
      </c>
      <c r="D1298" t="s">
        <v>6014</v>
      </c>
      <c r="F1298" t="s">
        <v>1809</v>
      </c>
      <c r="G1298" t="s">
        <v>6015</v>
      </c>
      <c r="I1298">
        <v>15</v>
      </c>
      <c r="J1298">
        <v>9</v>
      </c>
      <c r="K1298">
        <v>0</v>
      </c>
      <c r="M1298">
        <f>SUM(B1298,C1298)</f>
        <v>0</v>
      </c>
      <c r="N1298" t="str">
        <f t="shared" si="40"/>
        <v>No</v>
      </c>
      <c r="O1298">
        <f>COUNTIF(C:C,"&lt;0")</f>
        <v>0</v>
      </c>
      <c r="P1298" t="e">
        <f>SUMIF(#REF!,"&gt;"&amp;AVERAGE(#REF!))</f>
        <v>#REF!</v>
      </c>
      <c r="Q1298">
        <f t="shared" si="41"/>
        <v>27.565026697177728</v>
      </c>
      <c r="R1298" t="str">
        <f>CONCATENATE("ID-",A1298,"-",E1298)</f>
        <v>ID-19714-</v>
      </c>
      <c r="S1298">
        <f>INDEX(B:B,MATCH(A1298,A:A,0))</f>
        <v>0</v>
      </c>
      <c r="T1298" t="str">
        <f>IF(OR(B1298&gt;0,C1298&gt;0),"Acceptable","Check")</f>
        <v>Acceptable</v>
      </c>
      <c r="U1298">
        <f>COUNTIF(D:D, "Military - U.S. Army")</f>
        <v>23</v>
      </c>
      <c r="V1298">
        <f>AVERAGEIF(C:C,"Fort Myer, Virginia", I:I)</f>
        <v>2</v>
      </c>
      <c r="W1298">
        <v>4</v>
      </c>
      <c r="X1298" t="str">
        <f>IFERROR(VLOOKUP("FlightNumber", A:D, 4, FALSE), "Flight Not Found")</f>
        <v>Flight Not Found</v>
      </c>
      <c r="Y1298" t="str" cm="1">
        <f t="array" ref="Y1298">IF(AND(B:B &gt; TIME(6, 0, 0), B:B &lt;= TIME(18, 0, 0)), "Day", "Night")</f>
        <v>Night</v>
      </c>
      <c r="Z1298">
        <f>COUNTIFS(D:D, "Military - U.S. Army", C:C, "Fort Myer, Virginia")</f>
        <v>1</v>
      </c>
    </row>
    <row r="1299" spans="1:26" x14ac:dyDescent="0.2">
      <c r="A1299">
        <v>19726</v>
      </c>
      <c r="C1299" t="s">
        <v>6016</v>
      </c>
      <c r="D1299" t="s">
        <v>6017</v>
      </c>
      <c r="F1299" t="s">
        <v>1809</v>
      </c>
      <c r="I1299">
        <v>21</v>
      </c>
      <c r="J1299">
        <v>21</v>
      </c>
      <c r="K1299">
        <v>0</v>
      </c>
      <c r="M1299">
        <f>SUM(B1299,C1299)</f>
        <v>0</v>
      </c>
      <c r="N1299" t="str">
        <f t="shared" si="40"/>
        <v>No</v>
      </c>
      <c r="O1299">
        <f>COUNTIF(C:C,"&lt;0")</f>
        <v>0</v>
      </c>
      <c r="P1299" t="e">
        <f>SUMIF(#REF!,"&gt;"&amp;AVERAGE(#REF!))</f>
        <v>#REF!</v>
      </c>
      <c r="Q1299">
        <f t="shared" si="41"/>
        <v>27.565026697177728</v>
      </c>
      <c r="R1299" t="str">
        <f>CONCATENATE("ID-",A1299,"-",E1299)</f>
        <v>ID-19726-</v>
      </c>
      <c r="S1299">
        <f>INDEX(B:B,MATCH(A1299,A:A,0))</f>
        <v>0</v>
      </c>
      <c r="T1299" t="str">
        <f>IF(OR(B1299&gt;0,C1299&gt;0),"Acceptable","Check")</f>
        <v>Acceptable</v>
      </c>
      <c r="U1299">
        <f>COUNTIF(D:D, "Military - U.S. Army")</f>
        <v>23</v>
      </c>
      <c r="V1299">
        <f>AVERAGEIF(C:C,"Fort Myer, Virginia", I:I)</f>
        <v>2</v>
      </c>
      <c r="W1299">
        <v>1</v>
      </c>
      <c r="X1299" t="str">
        <f>IFERROR(VLOOKUP("FlightNumber", A:D, 4, FALSE), "Flight Not Found")</f>
        <v>Flight Not Found</v>
      </c>
      <c r="Y1299" t="str" cm="1">
        <f t="array" ref="Y1299">IF(AND(B:B &gt; TIME(6, 0, 0), B:B &lt;= TIME(18, 0, 0)), "Day", "Night")</f>
        <v>Night</v>
      </c>
      <c r="Z1299">
        <f>COUNTIFS(D:D, "Military - U.S. Army", C:C, "Fort Myer, Virginia")</f>
        <v>1</v>
      </c>
    </row>
    <row r="1300" spans="1:26" x14ac:dyDescent="0.2">
      <c r="A1300">
        <v>19729</v>
      </c>
      <c r="C1300" t="s">
        <v>6018</v>
      </c>
      <c r="D1300" t="s">
        <v>5334</v>
      </c>
      <c r="E1300" t="s">
        <v>6019</v>
      </c>
      <c r="F1300" t="s">
        <v>1809</v>
      </c>
      <c r="G1300" t="s">
        <v>6020</v>
      </c>
      <c r="H1300" t="s">
        <v>6021</v>
      </c>
      <c r="I1300">
        <v>10</v>
      </c>
      <c r="J1300">
        <v>4</v>
      </c>
      <c r="K1300">
        <v>0</v>
      </c>
      <c r="L1300" t="s">
        <v>4807</v>
      </c>
      <c r="M1300">
        <f>SUM(B1300,C1300)</f>
        <v>0</v>
      </c>
      <c r="N1300" t="str">
        <f t="shared" si="40"/>
        <v>No</v>
      </c>
      <c r="O1300">
        <f>COUNTIF(C:C,"&lt;0")</f>
        <v>0</v>
      </c>
      <c r="P1300" t="e">
        <f>SUMIF(#REF!,"&gt;"&amp;AVERAGE(#REF!))</f>
        <v>#REF!</v>
      </c>
      <c r="Q1300">
        <f t="shared" si="41"/>
        <v>27.565026697177728</v>
      </c>
      <c r="R1300" t="str">
        <f>CONCATENATE("ID-",A1300,"-",E1300)</f>
        <v>ID-19729-Bandirma - Canakkale</v>
      </c>
      <c r="S1300">
        <f>INDEX(B:B,MATCH(A1300,A:A,0))</f>
        <v>0</v>
      </c>
      <c r="T1300" t="str">
        <f>IF(OR(B1300&gt;0,C1300&gt;0),"Acceptable","Check")</f>
        <v>Acceptable</v>
      </c>
      <c r="U1300">
        <f>COUNTIF(D:D, "Military - U.S. Army")</f>
        <v>23</v>
      </c>
      <c r="V1300">
        <f>AVERAGEIF(C:C,"Fort Myer, Virginia", I:I)</f>
        <v>2</v>
      </c>
      <c r="W1300">
        <v>1</v>
      </c>
      <c r="X1300" t="str">
        <f>IFERROR(VLOOKUP("FlightNumber", A:D, 4, FALSE), "Flight Not Found")</f>
        <v>Flight Not Found</v>
      </c>
      <c r="Y1300" t="str" cm="1">
        <f t="array" ref="Y1300">IF(AND(B:B &gt; TIME(6, 0, 0), B:B &lt;= TIME(18, 0, 0)), "Day", "Night")</f>
        <v>Night</v>
      </c>
      <c r="Z1300">
        <f>COUNTIFS(D:D, "Military - U.S. Army", C:C, "Fort Myer, Virginia")</f>
        <v>1</v>
      </c>
    </row>
    <row r="1301" spans="1:26" x14ac:dyDescent="0.2">
      <c r="A1301">
        <v>19730</v>
      </c>
      <c r="B1301" t="s">
        <v>1506</v>
      </c>
      <c r="C1301" t="s">
        <v>6022</v>
      </c>
      <c r="D1301" t="s">
        <v>2326</v>
      </c>
      <c r="E1301" t="s">
        <v>6023</v>
      </c>
      <c r="F1301" t="s">
        <v>6024</v>
      </c>
      <c r="G1301" t="s">
        <v>6025</v>
      </c>
      <c r="H1301" t="s">
        <v>850</v>
      </c>
      <c r="I1301">
        <v>17</v>
      </c>
      <c r="J1301">
        <v>16</v>
      </c>
      <c r="K1301">
        <v>0</v>
      </c>
      <c r="L1301" t="s">
        <v>6026</v>
      </c>
      <c r="M1301">
        <f>SUM(B1301,C1301)</f>
        <v>0</v>
      </c>
      <c r="N1301" t="str">
        <f t="shared" si="40"/>
        <v>No</v>
      </c>
      <c r="O1301">
        <f>COUNTIF(C:C,"&lt;0")</f>
        <v>0</v>
      </c>
      <c r="P1301" t="e">
        <f>SUMIF(#REF!,"&gt;"&amp;AVERAGE(#REF!))</f>
        <v>#REF!</v>
      </c>
      <c r="Q1301">
        <f t="shared" si="41"/>
        <v>27.565026697177728</v>
      </c>
      <c r="R1301" t="str">
        <f>CONCATENATE("ID-",A1301,"-",E1301)</f>
        <v>ID-19730-Bovingdon AF - Thorney Island</v>
      </c>
      <c r="S1301" t="str">
        <f>INDEX(B:B,MATCH(A1301,A:A,0))</f>
        <v>17:20</v>
      </c>
      <c r="T1301" t="str">
        <f>IF(OR(B1301&gt;0,C1301&gt;0),"Acceptable","Check")</f>
        <v>Acceptable</v>
      </c>
      <c r="U1301">
        <f>COUNTIF(D:D, "Military - U.S. Army")</f>
        <v>23</v>
      </c>
      <c r="V1301">
        <f>AVERAGEIF(C:C,"Fort Myer, Virginia", I:I)</f>
        <v>2</v>
      </c>
      <c r="W1301">
        <v>1</v>
      </c>
      <c r="X1301" t="str">
        <f>IFERROR(VLOOKUP("FlightNumber", A:D, 4, FALSE), "Flight Not Found")</f>
        <v>Flight Not Found</v>
      </c>
      <c r="Y1301" t="str" cm="1">
        <f t="array" ref="Y1301">IF(AND(B:B &gt; TIME(6, 0, 0), B:B &lt;= TIME(18, 0, 0)), "Day", "Night")</f>
        <v>Night</v>
      </c>
      <c r="Z1301">
        <f>COUNTIFS(D:D, "Military - U.S. Army", C:C, "Fort Myer, Virginia")</f>
        <v>1</v>
      </c>
    </row>
    <row r="1302" spans="1:26" x14ac:dyDescent="0.2">
      <c r="A1302">
        <v>19734</v>
      </c>
      <c r="B1302" t="s">
        <v>4439</v>
      </c>
      <c r="C1302" t="s">
        <v>6027</v>
      </c>
      <c r="D1302" t="s">
        <v>2212</v>
      </c>
      <c r="E1302" t="s">
        <v>6028</v>
      </c>
      <c r="F1302" t="s">
        <v>5833</v>
      </c>
      <c r="G1302" t="s">
        <v>6029</v>
      </c>
      <c r="H1302" t="s">
        <v>6030</v>
      </c>
      <c r="I1302">
        <v>35</v>
      </c>
      <c r="J1302">
        <v>35</v>
      </c>
      <c r="K1302">
        <v>0</v>
      </c>
      <c r="L1302" t="s">
        <v>6031</v>
      </c>
      <c r="M1302">
        <f>SUM(B1302,C1302)</f>
        <v>0</v>
      </c>
      <c r="N1302" t="str">
        <f t="shared" si="40"/>
        <v>No</v>
      </c>
      <c r="O1302">
        <f>COUNTIF(C:C,"&lt;0")</f>
        <v>0</v>
      </c>
      <c r="P1302" t="e">
        <f>SUMIF(#REF!,"&gt;"&amp;AVERAGE(#REF!))</f>
        <v>#REF!</v>
      </c>
      <c r="Q1302">
        <f t="shared" si="41"/>
        <v>27.565026697177728</v>
      </c>
      <c r="R1302" t="str">
        <f>CONCATENATE("ID-",A1302,"-",E1302)</f>
        <v>ID-19734-Rome - London</v>
      </c>
      <c r="S1302" t="str">
        <f>INDEX(B:B,MATCH(A1302,A:A,0))</f>
        <v>09:50</v>
      </c>
      <c r="T1302" t="str">
        <f>IF(OR(B1302&gt;0,C1302&gt;0),"Acceptable","Check")</f>
        <v>Acceptable</v>
      </c>
      <c r="U1302">
        <f>COUNTIF(D:D, "Military - U.S. Army")</f>
        <v>23</v>
      </c>
      <c r="V1302">
        <f>AVERAGEIF(C:C,"Fort Myer, Virginia", I:I)</f>
        <v>2</v>
      </c>
      <c r="W1302">
        <v>1</v>
      </c>
      <c r="X1302" t="str">
        <f>IFERROR(VLOOKUP("FlightNumber", A:D, 4, FALSE), "Flight Not Found")</f>
        <v>Flight Not Found</v>
      </c>
      <c r="Y1302" t="str" cm="1">
        <f t="array" ref="Y1302">IF(AND(B:B &gt; TIME(6, 0, 0), B:B &lt;= TIME(18, 0, 0)), "Day", "Night")</f>
        <v>Night</v>
      </c>
      <c r="Z1302">
        <f>COUNTIFS(D:D, "Military - U.S. Army", C:C, "Fort Myer, Virginia")</f>
        <v>1</v>
      </c>
    </row>
    <row r="1303" spans="1:26" x14ac:dyDescent="0.2">
      <c r="A1303">
        <v>19735</v>
      </c>
      <c r="C1303" t="s">
        <v>6032</v>
      </c>
      <c r="D1303" t="s">
        <v>3427</v>
      </c>
      <c r="E1303" t="s">
        <v>6033</v>
      </c>
      <c r="F1303" t="s">
        <v>1809</v>
      </c>
      <c r="G1303" t="s">
        <v>6034</v>
      </c>
      <c r="H1303" t="s">
        <v>6035</v>
      </c>
      <c r="I1303">
        <v>21</v>
      </c>
      <c r="J1303">
        <v>21</v>
      </c>
      <c r="K1303">
        <v>0</v>
      </c>
      <c r="L1303" t="s">
        <v>6036</v>
      </c>
      <c r="M1303">
        <f>SUM(B1303,C1303)</f>
        <v>0</v>
      </c>
      <c r="N1303" t="str">
        <f t="shared" si="40"/>
        <v>No</v>
      </c>
      <c r="O1303">
        <f>COUNTIF(C:C,"&lt;0")</f>
        <v>0</v>
      </c>
      <c r="P1303" t="e">
        <f>SUMIF(#REF!,"&gt;"&amp;AVERAGE(#REF!))</f>
        <v>#REF!</v>
      </c>
      <c r="Q1303">
        <f t="shared" si="41"/>
        <v>27.565026697177728</v>
      </c>
      <c r="R1303" t="str">
        <f>CONCATENATE("ID-",A1303,"-",E1303)</f>
        <v>ID-19735-Medellin - Armenia</v>
      </c>
      <c r="S1303">
        <f>INDEX(B:B,MATCH(A1303,A:A,0))</f>
        <v>0</v>
      </c>
      <c r="T1303" t="str">
        <f>IF(OR(B1303&gt;0,C1303&gt;0),"Acceptable","Check")</f>
        <v>Acceptable</v>
      </c>
      <c r="U1303">
        <f>COUNTIF(D:D, "Military - U.S. Army")</f>
        <v>23</v>
      </c>
      <c r="V1303">
        <f>AVERAGEIF(C:C,"Fort Myer, Virginia", I:I)</f>
        <v>2</v>
      </c>
      <c r="W1303">
        <v>1</v>
      </c>
      <c r="X1303" t="str">
        <f>IFERROR(VLOOKUP("FlightNumber", A:D, 4, FALSE), "Flight Not Found")</f>
        <v>Flight Not Found</v>
      </c>
      <c r="Y1303" t="str" cm="1">
        <f t="array" ref="Y1303">IF(AND(B:B &gt; TIME(6, 0, 0), B:B &lt;= TIME(18, 0, 0)), "Day", "Night")</f>
        <v>Night</v>
      </c>
      <c r="Z1303">
        <f>COUNTIFS(D:D, "Military - U.S. Army", C:C, "Fort Myer, Virginia")</f>
        <v>1</v>
      </c>
    </row>
    <row r="1304" spans="1:26" x14ac:dyDescent="0.2">
      <c r="A1304">
        <v>19737</v>
      </c>
      <c r="C1304" t="s">
        <v>6037</v>
      </c>
      <c r="D1304" t="s">
        <v>2606</v>
      </c>
      <c r="F1304" t="s">
        <v>6038</v>
      </c>
      <c r="I1304">
        <v>1</v>
      </c>
      <c r="J1304">
        <v>1</v>
      </c>
      <c r="K1304">
        <v>6</v>
      </c>
      <c r="L1304" t="s">
        <v>6039</v>
      </c>
      <c r="M1304">
        <f>SUM(B1304,C1304)</f>
        <v>0</v>
      </c>
      <c r="N1304" t="str">
        <f t="shared" si="40"/>
        <v>No</v>
      </c>
      <c r="O1304">
        <f>COUNTIF(C:C,"&lt;0")</f>
        <v>0</v>
      </c>
      <c r="P1304" t="e">
        <f>SUMIF(#REF!,"&gt;"&amp;AVERAGE(#REF!))</f>
        <v>#REF!</v>
      </c>
      <c r="Q1304">
        <f t="shared" si="41"/>
        <v>27.565026697177728</v>
      </c>
      <c r="R1304" t="str">
        <f>CONCATENATE("ID-",A1304,"-",E1304)</f>
        <v>ID-19737-</v>
      </c>
      <c r="S1304">
        <f>INDEX(B:B,MATCH(A1304,A:A,0))</f>
        <v>0</v>
      </c>
      <c r="T1304" t="str">
        <f>IF(OR(B1304&gt;0,C1304&gt;0),"Acceptable","Check")</f>
        <v>Acceptable</v>
      </c>
      <c r="U1304">
        <f>COUNTIF(D:D, "Military - U.S. Army")</f>
        <v>23</v>
      </c>
      <c r="V1304">
        <f>AVERAGEIF(C:C,"Fort Myer, Virginia", I:I)</f>
        <v>2</v>
      </c>
      <c r="W1304">
        <v>1</v>
      </c>
      <c r="X1304" t="str">
        <f>IFERROR(VLOOKUP("FlightNumber", A:D, 4, FALSE), "Flight Not Found")</f>
        <v>Flight Not Found</v>
      </c>
      <c r="Y1304" t="str" cm="1">
        <f t="array" ref="Y1304">IF(AND(B:B &gt; TIME(6, 0, 0), B:B &lt;= TIME(18, 0, 0)), "Day", "Night")</f>
        <v>Night</v>
      </c>
      <c r="Z1304">
        <f>COUNTIFS(D:D, "Military - U.S. Army", C:C, "Fort Myer, Virginia")</f>
        <v>1</v>
      </c>
    </row>
    <row r="1305" spans="1:26" x14ac:dyDescent="0.2">
      <c r="A1305">
        <v>19738</v>
      </c>
      <c r="C1305" t="s">
        <v>6040</v>
      </c>
      <c r="D1305" t="s">
        <v>3661</v>
      </c>
      <c r="F1305" t="s">
        <v>3916</v>
      </c>
      <c r="G1305" t="s">
        <v>6041</v>
      </c>
      <c r="H1305" t="s">
        <v>6042</v>
      </c>
      <c r="I1305">
        <v>16</v>
      </c>
      <c r="J1305">
        <v>16</v>
      </c>
      <c r="K1305">
        <v>0</v>
      </c>
      <c r="L1305" t="s">
        <v>6043</v>
      </c>
      <c r="M1305">
        <f>SUM(B1305,C1305)</f>
        <v>0</v>
      </c>
      <c r="N1305" t="str">
        <f t="shared" si="40"/>
        <v>No</v>
      </c>
      <c r="O1305">
        <f>COUNTIF(C:C,"&lt;0")</f>
        <v>0</v>
      </c>
      <c r="P1305" t="e">
        <f>SUMIF(#REF!,"&gt;"&amp;AVERAGE(#REF!))</f>
        <v>#REF!</v>
      </c>
      <c r="Q1305">
        <f t="shared" si="41"/>
        <v>27.565026697177728</v>
      </c>
      <c r="R1305" t="str">
        <f>CONCATENATE("ID-",A1305,"-",E1305)</f>
        <v>ID-19738-</v>
      </c>
      <c r="S1305">
        <f>INDEX(B:B,MATCH(A1305,A:A,0))</f>
        <v>0</v>
      </c>
      <c r="T1305" t="str">
        <f>IF(OR(B1305&gt;0,C1305&gt;0),"Acceptable","Check")</f>
        <v>Acceptable</v>
      </c>
      <c r="U1305">
        <f>COUNTIF(D:D, "Military - U.S. Army")</f>
        <v>23</v>
      </c>
      <c r="V1305">
        <f>AVERAGEIF(C:C,"Fort Myer, Virginia", I:I)</f>
        <v>2</v>
      </c>
      <c r="W1305">
        <v>3</v>
      </c>
      <c r="X1305" t="str">
        <f>IFERROR(VLOOKUP("FlightNumber", A:D, 4, FALSE), "Flight Not Found")</f>
        <v>Flight Not Found</v>
      </c>
      <c r="Y1305" t="str" cm="1">
        <f t="array" ref="Y1305">IF(AND(B:B &gt; TIME(6, 0, 0), B:B &lt;= TIME(18, 0, 0)), "Day", "Night")</f>
        <v>Night</v>
      </c>
      <c r="Z1305">
        <f>COUNTIFS(D:D, "Military - U.S. Army", C:C, "Fort Myer, Virginia")</f>
        <v>1</v>
      </c>
    </row>
    <row r="1306" spans="1:26" x14ac:dyDescent="0.2">
      <c r="A1306">
        <v>19738</v>
      </c>
      <c r="C1306" t="s">
        <v>6044</v>
      </c>
      <c r="D1306" t="s">
        <v>766</v>
      </c>
      <c r="E1306" t="s">
        <v>6045</v>
      </c>
      <c r="F1306" t="s">
        <v>6046</v>
      </c>
      <c r="G1306" t="s">
        <v>6047</v>
      </c>
      <c r="H1306" t="s">
        <v>6048</v>
      </c>
      <c r="I1306">
        <v>15</v>
      </c>
      <c r="J1306">
        <v>15</v>
      </c>
      <c r="K1306">
        <v>0</v>
      </c>
      <c r="L1306" t="s">
        <v>2319</v>
      </c>
      <c r="M1306">
        <f>SUM(B1306,C1306)</f>
        <v>0</v>
      </c>
      <c r="N1306" t="str">
        <f t="shared" si="40"/>
        <v>No</v>
      </c>
      <c r="O1306">
        <f>COUNTIF(C:C,"&lt;0")</f>
        <v>0</v>
      </c>
      <c r="P1306" t="e">
        <f>SUMIF(#REF!,"&gt;"&amp;AVERAGE(#REF!))</f>
        <v>#REF!</v>
      </c>
      <c r="Q1306">
        <f t="shared" si="41"/>
        <v>27.565026697177728</v>
      </c>
      <c r="R1306" t="str">
        <f>CONCATENATE("ID-",A1306,"-",E1306)</f>
        <v>ID-19738-Praha - Moravska - Ostrava</v>
      </c>
      <c r="S1306">
        <f>INDEX(B:B,MATCH(A1306,A:A,0))</f>
        <v>0</v>
      </c>
      <c r="T1306" t="str">
        <f>IF(OR(B1306&gt;0,C1306&gt;0),"Acceptable","Check")</f>
        <v>Acceptable</v>
      </c>
      <c r="U1306">
        <f>COUNTIF(D:D, "Military - U.S. Army")</f>
        <v>23</v>
      </c>
      <c r="V1306">
        <f>AVERAGEIF(C:C,"Fort Myer, Virginia", I:I)</f>
        <v>2</v>
      </c>
      <c r="W1306">
        <v>3</v>
      </c>
      <c r="X1306" t="str">
        <f>IFERROR(VLOOKUP("FlightNumber", A:D, 4, FALSE), "Flight Not Found")</f>
        <v>Flight Not Found</v>
      </c>
      <c r="Y1306" t="str" cm="1">
        <f t="array" ref="Y1306">IF(AND(B:B &gt; TIME(6, 0, 0), B:B &lt;= TIME(18, 0, 0)), "Day", "Night")</f>
        <v>Night</v>
      </c>
      <c r="Z1306">
        <f>COUNTIFS(D:D, "Military - U.S. Army", C:C, "Fort Myer, Virginia")</f>
        <v>1</v>
      </c>
    </row>
    <row r="1307" spans="1:26" x14ac:dyDescent="0.2">
      <c r="A1307">
        <v>19744</v>
      </c>
      <c r="C1307" t="s">
        <v>6049</v>
      </c>
      <c r="D1307" t="s">
        <v>6050</v>
      </c>
      <c r="F1307" t="s">
        <v>1716</v>
      </c>
      <c r="G1307" t="s">
        <v>6051</v>
      </c>
      <c r="H1307" t="s">
        <v>6052</v>
      </c>
      <c r="I1307">
        <v>3</v>
      </c>
      <c r="J1307">
        <v>3</v>
      </c>
      <c r="K1307">
        <v>0</v>
      </c>
      <c r="L1307" t="s">
        <v>6053</v>
      </c>
      <c r="M1307">
        <f>SUM(B1307,C1307)</f>
        <v>0</v>
      </c>
      <c r="N1307" t="str">
        <f t="shared" si="40"/>
        <v>No</v>
      </c>
      <c r="O1307">
        <f>COUNTIF(C:C,"&lt;0")</f>
        <v>0</v>
      </c>
      <c r="P1307" t="e">
        <f>SUMIF(#REF!,"&gt;"&amp;AVERAGE(#REF!))</f>
        <v>#REF!</v>
      </c>
      <c r="Q1307">
        <f t="shared" si="41"/>
        <v>27.565026697177728</v>
      </c>
      <c r="R1307" t="str">
        <f>CONCATENATE("ID-",A1307,"-",E1307)</f>
        <v>ID-19744-</v>
      </c>
      <c r="S1307">
        <f>INDEX(B:B,MATCH(A1307,A:A,0))</f>
        <v>0</v>
      </c>
      <c r="T1307" t="str">
        <f>IF(OR(B1307&gt;0,C1307&gt;0),"Acceptable","Check")</f>
        <v>Acceptable</v>
      </c>
      <c r="U1307">
        <f>COUNTIF(D:D, "Military - U.S. Army")</f>
        <v>23</v>
      </c>
      <c r="V1307">
        <f>AVERAGEIF(C:C,"Fort Myer, Virginia", I:I)</f>
        <v>2</v>
      </c>
      <c r="W1307">
        <v>1</v>
      </c>
      <c r="X1307" t="str">
        <f>IFERROR(VLOOKUP("FlightNumber", A:D, 4, FALSE), "Flight Not Found")</f>
        <v>Flight Not Found</v>
      </c>
      <c r="Y1307" t="str" cm="1">
        <f t="array" ref="Y1307">IF(AND(B:B &gt; TIME(6, 0, 0), B:B &lt;= TIME(18, 0, 0)), "Day", "Night")</f>
        <v>Night</v>
      </c>
      <c r="Z1307">
        <f>COUNTIFS(D:D, "Military - U.S. Army", C:C, "Fort Myer, Virginia")</f>
        <v>1</v>
      </c>
    </row>
    <row r="1308" spans="1:26" x14ac:dyDescent="0.2">
      <c r="A1308">
        <v>19756</v>
      </c>
      <c r="B1308" t="s">
        <v>6054</v>
      </c>
      <c r="C1308" t="s">
        <v>6055</v>
      </c>
      <c r="D1308" t="s">
        <v>2606</v>
      </c>
      <c r="E1308" t="s">
        <v>6056</v>
      </c>
      <c r="F1308" t="s">
        <v>6057</v>
      </c>
      <c r="G1308" t="s">
        <v>6058</v>
      </c>
      <c r="H1308" t="s">
        <v>6059</v>
      </c>
      <c r="I1308">
        <v>35</v>
      </c>
      <c r="J1308">
        <v>35</v>
      </c>
      <c r="K1308">
        <v>0</v>
      </c>
      <c r="L1308" t="s">
        <v>6060</v>
      </c>
      <c r="M1308">
        <f>SUM(B1308,C1308)</f>
        <v>0</v>
      </c>
      <c r="N1308" t="str">
        <f t="shared" si="40"/>
        <v>No</v>
      </c>
      <c r="O1308">
        <f>COUNTIF(C:C,"&lt;0")</f>
        <v>0</v>
      </c>
      <c r="P1308" t="e">
        <f>SUMIF(#REF!,"&gt;"&amp;AVERAGE(#REF!))</f>
        <v>#REF!</v>
      </c>
      <c r="Q1308">
        <f t="shared" si="41"/>
        <v>27.565026697177728</v>
      </c>
      <c r="R1308" t="str">
        <f>CONCATENATE("ID-",A1308,"-",E1308)</f>
        <v>ID-19756-Misawa - Chitose</v>
      </c>
      <c r="S1308" t="str">
        <f>INDEX(B:B,MATCH(A1308,A:A,0))</f>
        <v>13:50</v>
      </c>
      <c r="T1308" t="str">
        <f>IF(OR(B1308&gt;0,C1308&gt;0),"Acceptable","Check")</f>
        <v>Acceptable</v>
      </c>
      <c r="U1308">
        <f>COUNTIF(D:D, "Military - U.S. Army")</f>
        <v>23</v>
      </c>
      <c r="V1308">
        <f>AVERAGEIF(C:C,"Fort Myer, Virginia", I:I)</f>
        <v>2</v>
      </c>
      <c r="W1308">
        <v>1</v>
      </c>
      <c r="X1308" t="str">
        <f>IFERROR(VLOOKUP("FlightNumber", A:D, 4, FALSE), "Flight Not Found")</f>
        <v>Flight Not Found</v>
      </c>
      <c r="Y1308" t="str" cm="1">
        <f t="array" ref="Y1308">IF(AND(B:B &gt; TIME(6, 0, 0), B:B &lt;= TIME(18, 0, 0)), "Day", "Night")</f>
        <v>Night</v>
      </c>
      <c r="Z1308">
        <f>COUNTIFS(D:D, "Military - U.S. Army", C:C, "Fort Myer, Virginia")</f>
        <v>1</v>
      </c>
    </row>
    <row r="1309" spans="1:26" x14ac:dyDescent="0.2">
      <c r="A1309">
        <v>19760</v>
      </c>
      <c r="C1309" t="s">
        <v>6061</v>
      </c>
      <c r="D1309" t="s">
        <v>2606</v>
      </c>
      <c r="F1309" t="s">
        <v>2465</v>
      </c>
      <c r="G1309" t="s">
        <v>6062</v>
      </c>
      <c r="I1309">
        <v>16</v>
      </c>
      <c r="J1309">
        <v>10</v>
      </c>
      <c r="K1309">
        <v>0</v>
      </c>
      <c r="L1309" t="s">
        <v>6063</v>
      </c>
      <c r="M1309">
        <f>SUM(B1309,C1309)</f>
        <v>0</v>
      </c>
      <c r="N1309" t="str">
        <f t="shared" si="40"/>
        <v>No</v>
      </c>
      <c r="O1309">
        <f>COUNTIF(C:C,"&lt;0")</f>
        <v>0</v>
      </c>
      <c r="P1309" t="e">
        <f>SUMIF(#REF!,"&gt;"&amp;AVERAGE(#REF!))</f>
        <v>#REF!</v>
      </c>
      <c r="Q1309">
        <f t="shared" si="41"/>
        <v>27.565026697177728</v>
      </c>
      <c r="R1309" t="str">
        <f>CONCATENATE("ID-",A1309,"-",E1309)</f>
        <v>ID-19760-</v>
      </c>
      <c r="S1309">
        <f>INDEX(B:B,MATCH(A1309,A:A,0))</f>
        <v>0</v>
      </c>
      <c r="T1309" t="str">
        <f>IF(OR(B1309&gt;0,C1309&gt;0),"Acceptable","Check")</f>
        <v>Acceptable</v>
      </c>
      <c r="U1309">
        <f>COUNTIF(D:D, "Military - U.S. Army")</f>
        <v>23</v>
      </c>
      <c r="V1309">
        <f>AVERAGEIF(C:C,"Fort Myer, Virginia", I:I)</f>
        <v>2</v>
      </c>
      <c r="W1309">
        <v>1</v>
      </c>
      <c r="X1309" t="str">
        <f>IFERROR(VLOOKUP("FlightNumber", A:D, 4, FALSE), "Flight Not Found")</f>
        <v>Flight Not Found</v>
      </c>
      <c r="Y1309" t="str" cm="1">
        <f t="array" ref="Y1309">IF(AND(B:B &gt; TIME(6, 0, 0), B:B &lt;= TIME(18, 0, 0)), "Day", "Night")</f>
        <v>Night</v>
      </c>
      <c r="Z1309">
        <f>COUNTIFS(D:D, "Military - U.S. Army", C:C, "Fort Myer, Virginia")</f>
        <v>1</v>
      </c>
    </row>
    <row r="1310" spans="1:26" x14ac:dyDescent="0.2">
      <c r="A1310">
        <v>19767</v>
      </c>
      <c r="C1310" t="s">
        <v>6064</v>
      </c>
      <c r="D1310" t="s">
        <v>2331</v>
      </c>
      <c r="E1310" t="s">
        <v>6065</v>
      </c>
      <c r="F1310" t="s">
        <v>5998</v>
      </c>
      <c r="G1310" t="s">
        <v>6066</v>
      </c>
      <c r="I1310">
        <v>10</v>
      </c>
      <c r="J1310">
        <v>10</v>
      </c>
      <c r="K1310">
        <v>0</v>
      </c>
      <c r="L1310" t="s">
        <v>6067</v>
      </c>
      <c r="M1310">
        <f>SUM(B1310,C1310)</f>
        <v>0</v>
      </c>
      <c r="N1310" t="str">
        <f t="shared" si="40"/>
        <v>No</v>
      </c>
      <c r="O1310">
        <f>COUNTIF(C:C,"&lt;0")</f>
        <v>0</v>
      </c>
      <c r="P1310" t="e">
        <f>SUMIF(#REF!,"&gt;"&amp;AVERAGE(#REF!))</f>
        <v>#REF!</v>
      </c>
      <c r="Q1310">
        <f t="shared" si="41"/>
        <v>27.565026697177728</v>
      </c>
      <c r="R1310" t="str">
        <f>CONCATENATE("ID-",A1310,"-",E1310)</f>
        <v>ID-19767-Military exercise</v>
      </c>
      <c r="S1310">
        <f>INDEX(B:B,MATCH(A1310,A:A,0))</f>
        <v>0</v>
      </c>
      <c r="T1310" t="str">
        <f>IF(OR(B1310&gt;0,C1310&gt;0),"Acceptable","Check")</f>
        <v>Acceptable</v>
      </c>
      <c r="U1310">
        <f>COUNTIF(D:D, "Military - U.S. Army")</f>
        <v>23</v>
      </c>
      <c r="V1310">
        <f>AVERAGEIF(C:C,"Fort Myer, Virginia", I:I)</f>
        <v>2</v>
      </c>
      <c r="W1310">
        <v>3</v>
      </c>
      <c r="X1310" t="str">
        <f>IFERROR(VLOOKUP("FlightNumber", A:D, 4, FALSE), "Flight Not Found")</f>
        <v>Flight Not Found</v>
      </c>
      <c r="Y1310" t="str" cm="1">
        <f t="array" ref="Y1310">IF(AND(B:B &gt; TIME(6, 0, 0), B:B &lt;= TIME(18, 0, 0)), "Day", "Night")</f>
        <v>Night</v>
      </c>
      <c r="Z1310">
        <f>COUNTIFS(D:D, "Military - U.S. Army", C:C, "Fort Myer, Virginia")</f>
        <v>1</v>
      </c>
    </row>
    <row r="1311" spans="1:26" x14ac:dyDescent="0.2">
      <c r="A1311">
        <v>19780</v>
      </c>
      <c r="C1311" t="s">
        <v>5841</v>
      </c>
      <c r="D1311" t="s">
        <v>6005</v>
      </c>
      <c r="F1311" t="s">
        <v>1809</v>
      </c>
      <c r="G1311" t="s">
        <v>6068</v>
      </c>
      <c r="H1311" t="s">
        <v>6069</v>
      </c>
      <c r="I1311">
        <v>3</v>
      </c>
      <c r="J1311">
        <v>3</v>
      </c>
      <c r="K1311">
        <v>0</v>
      </c>
      <c r="L1311" t="s">
        <v>6070</v>
      </c>
      <c r="M1311">
        <f>SUM(B1311,C1311)</f>
        <v>0</v>
      </c>
      <c r="N1311" t="str">
        <f t="shared" si="40"/>
        <v>No</v>
      </c>
      <c r="O1311">
        <f>COUNTIF(C:C,"&lt;0")</f>
        <v>0</v>
      </c>
      <c r="P1311" t="e">
        <f>SUMIF(#REF!,"&gt;"&amp;AVERAGE(#REF!))</f>
        <v>#REF!</v>
      </c>
      <c r="Q1311">
        <f t="shared" si="41"/>
        <v>27.565026697177728</v>
      </c>
      <c r="R1311" t="str">
        <f>CONCATENATE("ID-",A1311,"-",E1311)</f>
        <v>ID-19780-</v>
      </c>
      <c r="S1311">
        <f>INDEX(B:B,MATCH(A1311,A:A,0))</f>
        <v>0</v>
      </c>
      <c r="T1311" t="str">
        <f>IF(OR(B1311&gt;0,C1311&gt;0),"Acceptable","Check")</f>
        <v>Acceptable</v>
      </c>
      <c r="U1311">
        <f>COUNTIF(D:D, "Military - U.S. Army")</f>
        <v>23</v>
      </c>
      <c r="V1311">
        <f>AVERAGEIF(C:C,"Fort Myer, Virginia", I:I)</f>
        <v>2</v>
      </c>
      <c r="W1311">
        <v>1</v>
      </c>
      <c r="X1311" t="str">
        <f>IFERROR(VLOOKUP("FlightNumber", A:D, 4, FALSE), "Flight Not Found")</f>
        <v>Flight Not Found</v>
      </c>
      <c r="Y1311" t="str" cm="1">
        <f t="array" ref="Y1311">IF(AND(B:B &gt; TIME(6, 0, 0), B:B &lt;= TIME(18, 0, 0)), "Day", "Night")</f>
        <v>Night</v>
      </c>
      <c r="Z1311">
        <f>COUNTIFS(D:D, "Military - U.S. Army", C:C, "Fort Myer, Virginia")</f>
        <v>1</v>
      </c>
    </row>
    <row r="1312" spans="1:26" x14ac:dyDescent="0.2">
      <c r="A1312">
        <v>19781</v>
      </c>
      <c r="B1312" t="s">
        <v>6071</v>
      </c>
      <c r="C1312" t="s">
        <v>6072</v>
      </c>
      <c r="D1312" t="s">
        <v>2500</v>
      </c>
      <c r="E1312" t="s">
        <v>6074</v>
      </c>
      <c r="F1312" t="s">
        <v>6009</v>
      </c>
      <c r="G1312" t="s">
        <v>6075</v>
      </c>
      <c r="H1312" t="s">
        <v>6076</v>
      </c>
      <c r="I1312">
        <v>9</v>
      </c>
      <c r="J1312">
        <v>9</v>
      </c>
      <c r="K1312">
        <v>0</v>
      </c>
      <c r="L1312" t="s">
        <v>6077</v>
      </c>
      <c r="M1312">
        <f>SUM(B1312,C1312)</f>
        <v>0</v>
      </c>
      <c r="N1312" t="str">
        <f t="shared" si="40"/>
        <v>No</v>
      </c>
      <c r="O1312">
        <f>COUNTIF(C:C,"&lt;0")</f>
        <v>0</v>
      </c>
      <c r="P1312" t="e">
        <f>SUMIF(#REF!,"&gt;"&amp;AVERAGE(#REF!))</f>
        <v>#REF!</v>
      </c>
      <c r="Q1312">
        <f t="shared" si="41"/>
        <v>27.565026697177728</v>
      </c>
      <c r="R1312" t="str">
        <f>CONCATENATE("ID-",A1312,"-",E1312)</f>
        <v>ID-19781-Salt Lake City - Cedar City - Rapid City</v>
      </c>
      <c r="S1312" t="str">
        <f>INDEX(B:B,MATCH(A1312,A:A,0))</f>
        <v>10:32</v>
      </c>
      <c r="T1312" t="str">
        <f>IF(OR(B1312&gt;0,C1312&gt;0),"Acceptable","Check")</f>
        <v>Acceptable</v>
      </c>
      <c r="U1312">
        <f>COUNTIF(D:D, "Military - U.S. Army")</f>
        <v>23</v>
      </c>
      <c r="V1312">
        <f>AVERAGEIF(C:C,"Fort Myer, Virginia", I:I)</f>
        <v>2</v>
      </c>
      <c r="W1312">
        <v>1</v>
      </c>
      <c r="X1312" t="str">
        <f>IFERROR(VLOOKUP("FlightNumber", A:D, 4, FALSE), "Flight Not Found")</f>
        <v>Flight Not Found</v>
      </c>
      <c r="Y1312" t="str" cm="1">
        <f t="array" ref="Y1312">IF(AND(B:B &gt; TIME(6, 0, 0), B:B &lt;= TIME(18, 0, 0)), "Day", "Night")</f>
        <v>Night</v>
      </c>
      <c r="Z1312">
        <f>COUNTIFS(D:D, "Military - U.S. Army", C:C, "Fort Myer, Virginia")</f>
        <v>1</v>
      </c>
    </row>
    <row r="1313" spans="1:26" x14ac:dyDescent="0.2">
      <c r="A1313">
        <v>19787</v>
      </c>
      <c r="B1313" t="s">
        <v>1100</v>
      </c>
      <c r="C1313" t="s">
        <v>6078</v>
      </c>
      <c r="D1313" t="s">
        <v>2606</v>
      </c>
      <c r="E1313" t="s">
        <v>6079</v>
      </c>
      <c r="F1313" t="s">
        <v>2575</v>
      </c>
      <c r="G1313" t="s">
        <v>6080</v>
      </c>
      <c r="H1313" t="s">
        <v>6081</v>
      </c>
      <c r="I1313">
        <v>20</v>
      </c>
      <c r="J1313">
        <v>20</v>
      </c>
      <c r="K1313">
        <v>0</v>
      </c>
      <c r="L1313" t="s">
        <v>6082</v>
      </c>
      <c r="M1313">
        <f>SUM(B1313,C1313)</f>
        <v>0</v>
      </c>
      <c r="N1313" t="str">
        <f t="shared" si="40"/>
        <v>No</v>
      </c>
      <c r="O1313">
        <f>COUNTIF(C:C,"&lt;0")</f>
        <v>0</v>
      </c>
      <c r="P1313" t="e">
        <f>SUMIF(#REF!,"&gt;"&amp;AVERAGE(#REF!))</f>
        <v>#REF!</v>
      </c>
      <c r="Q1313">
        <f t="shared" si="41"/>
        <v>27.565026697177728</v>
      </c>
      <c r="R1313" t="str">
        <f>CONCATENATE("ID-",A1313,"-",E1313)</f>
        <v>ID-19787-Tripoli, Libya - Hahn, W Germany</v>
      </c>
      <c r="S1313" t="str">
        <f>INDEX(B:B,MATCH(A1313,A:A,0))</f>
        <v>14:30</v>
      </c>
      <c r="T1313" t="str">
        <f>IF(OR(B1313&gt;0,C1313&gt;0),"Acceptable","Check")</f>
        <v>Acceptable</v>
      </c>
      <c r="U1313">
        <f>COUNTIF(D:D, "Military - U.S. Army")</f>
        <v>23</v>
      </c>
      <c r="V1313">
        <f>AVERAGEIF(C:C,"Fort Myer, Virginia", I:I)</f>
        <v>2</v>
      </c>
      <c r="W1313">
        <v>4</v>
      </c>
      <c r="X1313" t="str">
        <f>IFERROR(VLOOKUP("FlightNumber", A:D, 4, FALSE), "Flight Not Found")</f>
        <v>Flight Not Found</v>
      </c>
      <c r="Y1313" t="str" cm="1">
        <f t="array" ref="Y1313">IF(AND(B:B &gt; TIME(6, 0, 0), B:B &lt;= TIME(18, 0, 0)), "Day", "Night")</f>
        <v>Night</v>
      </c>
      <c r="Z1313">
        <f>COUNTIFS(D:D, "Military - U.S. Army", C:C, "Fort Myer, Virginia")</f>
        <v>1</v>
      </c>
    </row>
    <row r="1314" spans="1:26" x14ac:dyDescent="0.2">
      <c r="A1314">
        <v>19796</v>
      </c>
      <c r="C1314" t="s">
        <v>6083</v>
      </c>
      <c r="D1314" t="s">
        <v>2212</v>
      </c>
      <c r="E1314" t="s">
        <v>6084</v>
      </c>
      <c r="F1314" t="s">
        <v>6085</v>
      </c>
      <c r="G1314" t="s">
        <v>6086</v>
      </c>
      <c r="H1314" t="s">
        <v>6087</v>
      </c>
      <c r="I1314">
        <v>40</v>
      </c>
      <c r="J1314">
        <v>33</v>
      </c>
      <c r="K1314">
        <v>0</v>
      </c>
      <c r="L1314" t="s">
        <v>6088</v>
      </c>
      <c r="M1314">
        <f>SUM(B1314,C1314)</f>
        <v>0</v>
      </c>
      <c r="N1314" t="str">
        <f t="shared" si="40"/>
        <v>No</v>
      </c>
      <c r="O1314">
        <f>COUNTIF(C:C,"&lt;0")</f>
        <v>0</v>
      </c>
      <c r="P1314" t="e">
        <f>SUMIF(#REF!,"&gt;"&amp;AVERAGE(#REF!))</f>
        <v>#REF!</v>
      </c>
      <c r="Q1314">
        <f t="shared" si="41"/>
        <v>27.565026697177728</v>
      </c>
      <c r="R1314" t="str">
        <f>CONCATENATE("ID-",A1314,"-",E1314)</f>
        <v>ID-19796-Australia - London</v>
      </c>
      <c r="S1314">
        <f>INDEX(B:B,MATCH(A1314,A:A,0))</f>
        <v>0</v>
      </c>
      <c r="T1314" t="str">
        <f>IF(OR(B1314&gt;0,C1314&gt;0),"Acceptable","Check")</f>
        <v>Acceptable</v>
      </c>
      <c r="U1314">
        <f>COUNTIF(D:D, "Military - U.S. Army")</f>
        <v>23</v>
      </c>
      <c r="V1314">
        <f>AVERAGEIF(C:C,"Fort Myer, Virginia", I:I)</f>
        <v>2</v>
      </c>
      <c r="W1314">
        <v>1</v>
      </c>
      <c r="X1314" t="str">
        <f>IFERROR(VLOOKUP("FlightNumber", A:D, 4, FALSE), "Flight Not Found")</f>
        <v>Flight Not Found</v>
      </c>
      <c r="Y1314" t="str" cm="1">
        <f t="array" ref="Y1314">IF(AND(B:B &gt; TIME(6, 0, 0), B:B &lt;= TIME(18, 0, 0)), "Day", "Night")</f>
        <v>Night</v>
      </c>
      <c r="Z1314">
        <f>COUNTIFS(D:D, "Military - U.S. Army", C:C, "Fort Myer, Virginia")</f>
        <v>1</v>
      </c>
    </row>
    <row r="1315" spans="1:26" x14ac:dyDescent="0.2">
      <c r="A1315">
        <v>19797</v>
      </c>
      <c r="C1315" t="s">
        <v>6089</v>
      </c>
      <c r="D1315" t="s">
        <v>4495</v>
      </c>
      <c r="F1315" t="s">
        <v>2722</v>
      </c>
      <c r="G1315" t="s">
        <v>6090</v>
      </c>
      <c r="H1315" t="s">
        <v>6091</v>
      </c>
      <c r="I1315">
        <v>2</v>
      </c>
      <c r="J1315">
        <v>2</v>
      </c>
      <c r="K1315">
        <v>0</v>
      </c>
      <c r="L1315" t="s">
        <v>6092</v>
      </c>
      <c r="M1315">
        <f>SUM(B1315,C1315)</f>
        <v>0</v>
      </c>
      <c r="N1315" t="str">
        <f t="shared" si="40"/>
        <v>No</v>
      </c>
      <c r="O1315">
        <f>COUNTIF(C:C,"&lt;0")</f>
        <v>0</v>
      </c>
      <c r="P1315" t="e">
        <f>SUMIF(#REF!,"&gt;"&amp;AVERAGE(#REF!))</f>
        <v>#REF!</v>
      </c>
      <c r="Q1315">
        <f t="shared" si="41"/>
        <v>27.565026697177728</v>
      </c>
      <c r="R1315" t="str">
        <f>CONCATENATE("ID-",A1315,"-",E1315)</f>
        <v>ID-19797-</v>
      </c>
      <c r="S1315">
        <f>INDEX(B:B,MATCH(A1315,A:A,0))</f>
        <v>0</v>
      </c>
      <c r="T1315" t="str">
        <f>IF(OR(B1315&gt;0,C1315&gt;0),"Acceptable","Check")</f>
        <v>Acceptable</v>
      </c>
      <c r="U1315">
        <f>COUNTIF(D:D, "Military - U.S. Army")</f>
        <v>23</v>
      </c>
      <c r="V1315">
        <f>AVERAGEIF(C:C,"Fort Myer, Virginia", I:I)</f>
        <v>2</v>
      </c>
      <c r="W1315">
        <v>1</v>
      </c>
      <c r="X1315" t="str">
        <f>IFERROR(VLOOKUP("FlightNumber", A:D, 4, FALSE), "Flight Not Found")</f>
        <v>Flight Not Found</v>
      </c>
      <c r="Y1315" t="str" cm="1">
        <f t="array" ref="Y1315">IF(AND(B:B &gt; TIME(6, 0, 0), B:B &lt;= TIME(18, 0, 0)), "Day", "Night")</f>
        <v>Night</v>
      </c>
      <c r="Z1315">
        <f>COUNTIFS(D:D, "Military - U.S. Army", C:C, "Fort Myer, Virginia")</f>
        <v>1</v>
      </c>
    </row>
    <row r="1316" spans="1:26" x14ac:dyDescent="0.2">
      <c r="A1316">
        <v>19802</v>
      </c>
      <c r="B1316" t="s">
        <v>870</v>
      </c>
      <c r="C1316" t="s">
        <v>6093</v>
      </c>
      <c r="D1316" t="s">
        <v>2606</v>
      </c>
      <c r="E1316" t="s">
        <v>6094</v>
      </c>
      <c r="F1316" t="s">
        <v>6095</v>
      </c>
      <c r="G1316" t="s">
        <v>6096</v>
      </c>
      <c r="H1316" t="s">
        <v>6097</v>
      </c>
      <c r="I1316">
        <v>18</v>
      </c>
      <c r="J1316">
        <v>18</v>
      </c>
      <c r="K1316">
        <v>0</v>
      </c>
      <c r="L1316" t="s">
        <v>6098</v>
      </c>
      <c r="M1316">
        <f>SUM(B1316,C1316)</f>
        <v>0</v>
      </c>
      <c r="N1316" t="str">
        <f t="shared" si="40"/>
        <v>No</v>
      </c>
      <c r="O1316">
        <f>COUNTIF(C:C,"&lt;0")</f>
        <v>0</v>
      </c>
      <c r="P1316" t="e">
        <f>SUMIF(#REF!,"&gt;"&amp;AVERAGE(#REF!))</f>
        <v>#REF!</v>
      </c>
      <c r="Q1316">
        <f t="shared" si="41"/>
        <v>27.565026697177728</v>
      </c>
      <c r="R1316" t="str">
        <f>CONCATENATE("ID-",A1316,"-",E1316)</f>
        <v>ID-19802-Oklahoma - Long Island, NY</v>
      </c>
      <c r="S1316" t="str">
        <f>INDEX(B:B,MATCH(A1316,A:A,0))</f>
        <v>22:30</v>
      </c>
      <c r="T1316" t="str">
        <f>IF(OR(B1316&gt;0,C1316&gt;0),"Acceptable","Check")</f>
        <v>Acceptable</v>
      </c>
      <c r="U1316">
        <f>COUNTIF(D:D, "Military - U.S. Army")</f>
        <v>23</v>
      </c>
      <c r="V1316">
        <f>AVERAGEIF(C:C,"Fort Myer, Virginia", I:I)</f>
        <v>2</v>
      </c>
      <c r="W1316">
        <v>1</v>
      </c>
      <c r="X1316" t="str">
        <f>IFERROR(VLOOKUP("FlightNumber", A:D, 4, FALSE), "Flight Not Found")</f>
        <v>Flight Not Found</v>
      </c>
      <c r="Y1316" t="str" cm="1">
        <f t="array" ref="Y1316">IF(AND(B:B &gt; TIME(6, 0, 0), B:B &lt;= TIME(18, 0, 0)), "Day", "Night")</f>
        <v>Night</v>
      </c>
      <c r="Z1316">
        <f>COUNTIFS(D:D, "Military - U.S. Army", C:C, "Fort Myer, Virginia")</f>
        <v>1</v>
      </c>
    </row>
    <row r="1317" spans="1:26" x14ac:dyDescent="0.2">
      <c r="A1317">
        <v>19809</v>
      </c>
      <c r="C1317" t="s">
        <v>6099</v>
      </c>
      <c r="D1317" t="s">
        <v>6100</v>
      </c>
      <c r="E1317" t="s">
        <v>6101</v>
      </c>
      <c r="F1317" t="s">
        <v>1809</v>
      </c>
      <c r="G1317" t="s">
        <v>6102</v>
      </c>
      <c r="H1317" t="s">
        <v>6103</v>
      </c>
      <c r="I1317">
        <v>18</v>
      </c>
      <c r="J1317">
        <v>18</v>
      </c>
      <c r="K1317">
        <v>0</v>
      </c>
      <c r="L1317" t="s">
        <v>6104</v>
      </c>
      <c r="M1317">
        <f>SUM(B1317,C1317)</f>
        <v>0</v>
      </c>
      <c r="N1317" t="str">
        <f t="shared" si="40"/>
        <v>No</v>
      </c>
      <c r="O1317">
        <f>COUNTIF(C:C,"&lt;0")</f>
        <v>0</v>
      </c>
      <c r="P1317" t="e">
        <f>SUMIF(#REF!,"&gt;"&amp;AVERAGE(#REF!))</f>
        <v>#REF!</v>
      </c>
      <c r="Q1317">
        <f t="shared" si="41"/>
        <v>27.565026697177728</v>
      </c>
      <c r="R1317" t="str">
        <f>CONCATENATE("ID-",A1317,"-",E1317)</f>
        <v>ID-19809-Mazatlan - Monterey</v>
      </c>
      <c r="S1317">
        <f>INDEX(B:B,MATCH(A1317,A:A,0))</f>
        <v>0</v>
      </c>
      <c r="T1317" t="str">
        <f>IF(OR(B1317&gt;0,C1317&gt;0),"Acceptable","Check")</f>
        <v>Acceptable</v>
      </c>
      <c r="U1317">
        <f>COUNTIF(D:D, "Military - U.S. Army")</f>
        <v>23</v>
      </c>
      <c r="V1317">
        <f>AVERAGEIF(C:C,"Fort Myer, Virginia", I:I)</f>
        <v>2</v>
      </c>
      <c r="W1317">
        <v>1</v>
      </c>
      <c r="X1317" t="str">
        <f>IFERROR(VLOOKUP("FlightNumber", A:D, 4, FALSE), "Flight Not Found")</f>
        <v>Flight Not Found</v>
      </c>
      <c r="Y1317" t="str" cm="1">
        <f t="array" ref="Y1317">IF(AND(B:B &gt; TIME(6, 0, 0), B:B &lt;= TIME(18, 0, 0)), "Day", "Night")</f>
        <v>Night</v>
      </c>
      <c r="Z1317">
        <f>COUNTIFS(D:D, "Military - U.S. Army", C:C, "Fort Myer, Virginia")</f>
        <v>1</v>
      </c>
    </row>
    <row r="1318" spans="1:26" x14ac:dyDescent="0.2">
      <c r="A1318">
        <v>19817</v>
      </c>
      <c r="C1318" t="s">
        <v>6105</v>
      </c>
      <c r="D1318" t="s">
        <v>5334</v>
      </c>
      <c r="E1318" t="s">
        <v>6106</v>
      </c>
      <c r="F1318" t="s">
        <v>1809</v>
      </c>
      <c r="G1318" t="s">
        <v>6107</v>
      </c>
      <c r="H1318" t="s">
        <v>6108</v>
      </c>
      <c r="I1318">
        <v>25</v>
      </c>
      <c r="J1318">
        <v>25</v>
      </c>
      <c r="K1318">
        <v>0</v>
      </c>
      <c r="L1318" t="s">
        <v>6109</v>
      </c>
      <c r="M1318">
        <f>SUM(B1318,C1318)</f>
        <v>0</v>
      </c>
      <c r="N1318" t="str">
        <f t="shared" si="40"/>
        <v>No</v>
      </c>
      <c r="O1318">
        <f>COUNTIF(C:C,"&lt;0")</f>
        <v>0</v>
      </c>
      <c r="P1318" t="e">
        <f>SUMIF(#REF!,"&gt;"&amp;AVERAGE(#REF!))</f>
        <v>#REF!</v>
      </c>
      <c r="Q1318">
        <f t="shared" si="41"/>
        <v>27.565026697177728</v>
      </c>
      <c r="R1318" t="str">
        <f>CONCATENATE("ID-",A1318,"-",E1318)</f>
        <v>ID-19817-Adana - Istanbul</v>
      </c>
      <c r="S1318">
        <f>INDEX(B:B,MATCH(A1318,A:A,0))</f>
        <v>0</v>
      </c>
      <c r="T1318" t="str">
        <f>IF(OR(B1318&gt;0,C1318&gt;0),"Acceptable","Check")</f>
        <v>Acceptable</v>
      </c>
      <c r="U1318">
        <f>COUNTIF(D:D, "Military - U.S. Army")</f>
        <v>23</v>
      </c>
      <c r="V1318">
        <f>AVERAGEIF(C:C,"Fort Myer, Virginia", I:I)</f>
        <v>2</v>
      </c>
      <c r="W1318">
        <v>1</v>
      </c>
      <c r="X1318" t="str">
        <f>IFERROR(VLOOKUP("FlightNumber", A:D, 4, FALSE), "Flight Not Found")</f>
        <v>Flight Not Found</v>
      </c>
      <c r="Y1318" t="str" cm="1">
        <f t="array" ref="Y1318">IF(AND(B:B &gt; TIME(6, 0, 0), B:B &lt;= TIME(18, 0, 0)), "Day", "Night")</f>
        <v>Night</v>
      </c>
      <c r="Z1318">
        <f>COUNTIFS(D:D, "Military - U.S. Army", C:C, "Fort Myer, Virginia")</f>
        <v>1</v>
      </c>
    </row>
    <row r="1319" spans="1:26" x14ac:dyDescent="0.2">
      <c r="A1319">
        <v>19818</v>
      </c>
      <c r="C1319" t="s">
        <v>6110</v>
      </c>
      <c r="D1319" t="s">
        <v>5736</v>
      </c>
      <c r="F1319" t="s">
        <v>2515</v>
      </c>
      <c r="G1319" t="s">
        <v>6111</v>
      </c>
      <c r="H1319" t="s">
        <v>6112</v>
      </c>
      <c r="I1319">
        <v>4</v>
      </c>
      <c r="J1319">
        <v>4</v>
      </c>
      <c r="K1319">
        <v>0</v>
      </c>
      <c r="L1319" t="s">
        <v>6113</v>
      </c>
      <c r="M1319">
        <f>SUM(B1319,C1319)</f>
        <v>0</v>
      </c>
      <c r="N1319" t="str">
        <f t="shared" si="40"/>
        <v>No</v>
      </c>
      <c r="O1319">
        <f>COUNTIF(C:C,"&lt;0")</f>
        <v>0</v>
      </c>
      <c r="P1319" t="e">
        <f>SUMIF(#REF!,"&gt;"&amp;AVERAGE(#REF!))</f>
        <v>#REF!</v>
      </c>
      <c r="Q1319">
        <f t="shared" si="41"/>
        <v>27.565026697177728</v>
      </c>
      <c r="R1319" t="str">
        <f>CONCATENATE("ID-",A1319,"-",E1319)</f>
        <v>ID-19818-</v>
      </c>
      <c r="S1319">
        <f>INDEX(B:B,MATCH(A1319,A:A,0))</f>
        <v>0</v>
      </c>
      <c r="T1319" t="str">
        <f>IF(OR(B1319&gt;0,C1319&gt;0),"Acceptable","Check")</f>
        <v>Acceptable</v>
      </c>
      <c r="U1319">
        <f>COUNTIF(D:D, "Military - U.S. Army")</f>
        <v>23</v>
      </c>
      <c r="V1319">
        <f>AVERAGEIF(C:C,"Fort Myer, Virginia", I:I)</f>
        <v>2</v>
      </c>
      <c r="W1319">
        <v>1</v>
      </c>
      <c r="X1319" t="str">
        <f>IFERROR(VLOOKUP("FlightNumber", A:D, 4, FALSE), "Flight Not Found")</f>
        <v>Flight Not Found</v>
      </c>
      <c r="Y1319" t="str" cm="1">
        <f t="array" ref="Y1319">IF(AND(B:B &gt; TIME(6, 0, 0), B:B &lt;= TIME(18, 0, 0)), "Day", "Night")</f>
        <v>Night</v>
      </c>
      <c r="Z1319">
        <f>COUNTIFS(D:D, "Military - U.S. Army", C:C, "Fort Myer, Virginia")</f>
        <v>1</v>
      </c>
    </row>
    <row r="1320" spans="1:26" x14ac:dyDescent="0.2">
      <c r="A1320">
        <v>19822</v>
      </c>
      <c r="B1320" t="s">
        <v>1551</v>
      </c>
      <c r="C1320" t="s">
        <v>6114</v>
      </c>
      <c r="D1320" t="s">
        <v>2212</v>
      </c>
      <c r="E1320" t="s">
        <v>3703</v>
      </c>
      <c r="F1320" t="s">
        <v>5833</v>
      </c>
      <c r="G1320" t="s">
        <v>6115</v>
      </c>
      <c r="H1320" t="s">
        <v>6116</v>
      </c>
      <c r="I1320">
        <v>21</v>
      </c>
      <c r="J1320">
        <v>21</v>
      </c>
      <c r="K1320">
        <v>0</v>
      </c>
      <c r="L1320" t="s">
        <v>6117</v>
      </c>
      <c r="M1320">
        <f>SUM(B1320,C1320)</f>
        <v>0</v>
      </c>
      <c r="N1320" t="str">
        <f t="shared" si="40"/>
        <v>No</v>
      </c>
      <c r="O1320">
        <f>COUNTIF(C:C,"&lt;0")</f>
        <v>0</v>
      </c>
      <c r="P1320" t="e">
        <f>SUMIF(#REF!,"&gt;"&amp;AVERAGE(#REF!))</f>
        <v>#REF!</v>
      </c>
      <c r="Q1320">
        <f t="shared" si="41"/>
        <v>27.565026697177728</v>
      </c>
      <c r="R1320" t="str">
        <f>CONCATENATE("ID-",A1320,"-",E1320)</f>
        <v>ID-19822-Rome - Cairo</v>
      </c>
      <c r="S1320" t="str">
        <f>INDEX(B:B,MATCH(A1320,A:A,0))</f>
        <v>19:10</v>
      </c>
      <c r="T1320" t="str">
        <f>IF(OR(B1320&gt;0,C1320&gt;0),"Acceptable","Check")</f>
        <v>Acceptable</v>
      </c>
      <c r="U1320">
        <f>COUNTIF(D:D, "Military - U.S. Army")</f>
        <v>23</v>
      </c>
      <c r="V1320">
        <f>AVERAGEIF(C:C,"Fort Myer, Virginia", I:I)</f>
        <v>2</v>
      </c>
      <c r="W1320">
        <v>4</v>
      </c>
      <c r="X1320" t="str">
        <f>IFERROR(VLOOKUP("FlightNumber", A:D, 4, FALSE), "Flight Not Found")</f>
        <v>Flight Not Found</v>
      </c>
      <c r="Y1320" t="str" cm="1">
        <f t="array" ref="Y1320">IF(AND(B:B &gt; TIME(6, 0, 0), B:B &lt;= TIME(18, 0, 0)), "Day", "Night")</f>
        <v>Night</v>
      </c>
      <c r="Z1320">
        <f>COUNTIFS(D:D, "Military - U.S. Army", C:C, "Fort Myer, Virginia")</f>
        <v>1</v>
      </c>
    </row>
    <row r="1321" spans="1:26" x14ac:dyDescent="0.2">
      <c r="A1321">
        <v>19822</v>
      </c>
      <c r="B1321" t="s">
        <v>6118</v>
      </c>
      <c r="C1321" t="s">
        <v>6119</v>
      </c>
      <c r="D1321" t="s">
        <v>6120</v>
      </c>
      <c r="F1321" t="s">
        <v>6121</v>
      </c>
      <c r="G1321" t="s">
        <v>6122</v>
      </c>
      <c r="H1321" t="s">
        <v>6123</v>
      </c>
      <c r="I1321">
        <v>36</v>
      </c>
      <c r="J1321">
        <v>36</v>
      </c>
      <c r="K1321">
        <v>1</v>
      </c>
      <c r="L1321" t="s">
        <v>6124</v>
      </c>
      <c r="M1321">
        <f>SUM(B1321,C1321)</f>
        <v>0</v>
      </c>
      <c r="N1321" t="str">
        <f t="shared" si="40"/>
        <v>No</v>
      </c>
      <c r="O1321">
        <f>COUNTIF(C:C,"&lt;0")</f>
        <v>0</v>
      </c>
      <c r="P1321" t="e">
        <f>SUMIF(#REF!,"&gt;"&amp;AVERAGE(#REF!))</f>
        <v>#REF!</v>
      </c>
      <c r="Q1321">
        <f t="shared" si="41"/>
        <v>27.565026697177728</v>
      </c>
      <c r="R1321" t="str">
        <f>CONCATENATE("ID-",A1321,"-",E1321)</f>
        <v>ID-19822-</v>
      </c>
      <c r="S1321" t="str">
        <f>INDEX(B:B,MATCH(A1321,A:A,0))</f>
        <v>19:10</v>
      </c>
      <c r="T1321" t="str">
        <f>IF(OR(B1321&gt;0,C1321&gt;0),"Acceptable","Check")</f>
        <v>Acceptable</v>
      </c>
      <c r="U1321">
        <f>COUNTIF(D:D, "Military - U.S. Army")</f>
        <v>23</v>
      </c>
      <c r="V1321">
        <f>AVERAGEIF(C:C,"Fort Myer, Virginia", I:I)</f>
        <v>2</v>
      </c>
      <c r="W1321">
        <v>2</v>
      </c>
      <c r="X1321" t="str">
        <f>IFERROR(VLOOKUP("FlightNumber", A:D, 4, FALSE), "Flight Not Found")</f>
        <v>Flight Not Found</v>
      </c>
      <c r="Y1321" t="str" cm="1">
        <f t="array" ref="Y1321">IF(AND(B:B &gt; TIME(6, 0, 0), B:B &lt;= TIME(18, 0, 0)), "Day", "Night")</f>
        <v>Night</v>
      </c>
      <c r="Z1321">
        <f>COUNTIFS(D:D, "Military - U.S. Army", C:C, "Fort Myer, Virginia")</f>
        <v>1</v>
      </c>
    </row>
    <row r="1322" spans="1:26" x14ac:dyDescent="0.2">
      <c r="A1322">
        <v>19827</v>
      </c>
      <c r="C1322" t="s">
        <v>6125</v>
      </c>
      <c r="D1322" t="s">
        <v>5861</v>
      </c>
      <c r="F1322" t="s">
        <v>1809</v>
      </c>
      <c r="G1322" t="s">
        <v>6126</v>
      </c>
      <c r="I1322">
        <v>16</v>
      </c>
      <c r="J1322">
        <v>16</v>
      </c>
      <c r="K1322">
        <v>0</v>
      </c>
      <c r="M1322">
        <f>SUM(B1322,C1322)</f>
        <v>0</v>
      </c>
      <c r="N1322" t="str">
        <f t="shared" si="40"/>
        <v>No</v>
      </c>
      <c r="O1322">
        <f>COUNTIF(C:C,"&lt;0")</f>
        <v>0</v>
      </c>
      <c r="P1322" t="e">
        <f>SUMIF(#REF!,"&gt;"&amp;AVERAGE(#REF!))</f>
        <v>#REF!</v>
      </c>
      <c r="Q1322">
        <f t="shared" si="41"/>
        <v>27.565026697177728</v>
      </c>
      <c r="R1322" t="str">
        <f>CONCATENATE("ID-",A1322,"-",E1322)</f>
        <v>ID-19827-</v>
      </c>
      <c r="S1322">
        <f>INDEX(B:B,MATCH(A1322,A:A,0))</f>
        <v>0</v>
      </c>
      <c r="T1322" t="str">
        <f>IF(OR(B1322&gt;0,C1322&gt;0),"Acceptable","Check")</f>
        <v>Acceptable</v>
      </c>
      <c r="U1322">
        <f>COUNTIF(D:D, "Military - U.S. Army")</f>
        <v>23</v>
      </c>
      <c r="V1322">
        <f>AVERAGEIF(C:C,"Fort Myer, Virginia", I:I)</f>
        <v>2</v>
      </c>
      <c r="W1322">
        <v>2</v>
      </c>
      <c r="X1322" t="str">
        <f>IFERROR(VLOOKUP("FlightNumber", A:D, 4, FALSE), "Flight Not Found")</f>
        <v>Flight Not Found</v>
      </c>
      <c r="Y1322" t="str" cm="1">
        <f t="array" ref="Y1322">IF(AND(B:B &gt; TIME(6, 0, 0), B:B &lt;= TIME(18, 0, 0)), "Day", "Night")</f>
        <v>Night</v>
      </c>
      <c r="Z1322">
        <f>COUNTIFS(D:D, "Military - U.S. Army", C:C, "Fort Myer, Virginia")</f>
        <v>1</v>
      </c>
    </row>
    <row r="1323" spans="1:26" x14ac:dyDescent="0.2">
      <c r="A1323">
        <v>19827</v>
      </c>
      <c r="C1323" t="s">
        <v>6127</v>
      </c>
      <c r="D1323" t="s">
        <v>6128</v>
      </c>
      <c r="F1323" t="s">
        <v>2313</v>
      </c>
      <c r="G1323" t="s">
        <v>6129</v>
      </c>
      <c r="H1323" t="s">
        <v>6130</v>
      </c>
      <c r="I1323">
        <v>23</v>
      </c>
      <c r="J1323">
        <v>16</v>
      </c>
      <c r="K1323">
        <v>0</v>
      </c>
      <c r="L1323" t="s">
        <v>6131</v>
      </c>
      <c r="M1323">
        <f>SUM(B1323,C1323)</f>
        <v>0</v>
      </c>
      <c r="N1323" t="str">
        <f t="shared" si="40"/>
        <v>No</v>
      </c>
      <c r="O1323">
        <f>COUNTIF(C:C,"&lt;0")</f>
        <v>0</v>
      </c>
      <c r="P1323" t="e">
        <f>SUMIF(#REF!,"&gt;"&amp;AVERAGE(#REF!))</f>
        <v>#REF!</v>
      </c>
      <c r="Q1323">
        <f t="shared" si="41"/>
        <v>27.565026697177728</v>
      </c>
      <c r="R1323" t="str">
        <f>CONCATENATE("ID-",A1323,"-",E1323)</f>
        <v>ID-19827-</v>
      </c>
      <c r="S1323">
        <f>INDEX(B:B,MATCH(A1323,A:A,0))</f>
        <v>0</v>
      </c>
      <c r="T1323" t="str">
        <f>IF(OR(B1323&gt;0,C1323&gt;0),"Acceptable","Check")</f>
        <v>Acceptable</v>
      </c>
      <c r="U1323">
        <f>COUNTIF(D:D, "Military - U.S. Army")</f>
        <v>23</v>
      </c>
      <c r="V1323">
        <f>AVERAGEIF(C:C,"Fort Myer, Virginia", I:I)</f>
        <v>2</v>
      </c>
      <c r="W1323">
        <v>2</v>
      </c>
      <c r="X1323" t="str">
        <f>IFERROR(VLOOKUP("FlightNumber", A:D, 4, FALSE), "Flight Not Found")</f>
        <v>Flight Not Found</v>
      </c>
      <c r="Y1323" t="str" cm="1">
        <f t="array" ref="Y1323">IF(AND(B:B &gt; TIME(6, 0, 0), B:B &lt;= TIME(18, 0, 0)), "Day", "Night")</f>
        <v>Night</v>
      </c>
      <c r="Z1323">
        <f>COUNTIFS(D:D, "Military - U.S. Army", C:C, "Fort Myer, Virginia")</f>
        <v>1</v>
      </c>
    </row>
    <row r="1324" spans="1:26" x14ac:dyDescent="0.2">
      <c r="A1324">
        <v>19837</v>
      </c>
      <c r="B1324" t="s">
        <v>6132</v>
      </c>
      <c r="C1324" t="s">
        <v>6133</v>
      </c>
      <c r="D1324" t="s">
        <v>5042</v>
      </c>
      <c r="E1324" t="s">
        <v>6134</v>
      </c>
      <c r="F1324" t="s">
        <v>1809</v>
      </c>
      <c r="G1324" t="s">
        <v>6135</v>
      </c>
      <c r="H1324" t="s">
        <v>6136</v>
      </c>
      <c r="I1324">
        <v>25</v>
      </c>
      <c r="J1324">
        <v>25</v>
      </c>
      <c r="K1324">
        <v>0</v>
      </c>
      <c r="L1324" t="s">
        <v>6137</v>
      </c>
      <c r="M1324">
        <f>SUM(B1324,C1324)</f>
        <v>0</v>
      </c>
      <c r="N1324" t="str">
        <f t="shared" si="40"/>
        <v>No</v>
      </c>
      <c r="O1324">
        <f>COUNTIF(C:C,"&lt;0")</f>
        <v>0</v>
      </c>
      <c r="P1324" t="e">
        <f>SUMIF(#REF!,"&gt;"&amp;AVERAGE(#REF!))</f>
        <v>#REF!</v>
      </c>
      <c r="Q1324">
        <f t="shared" si="41"/>
        <v>27.565026697177728</v>
      </c>
      <c r="R1324" t="str">
        <f>CONCATENATE("ID-",A1324,"-",E1324)</f>
        <v>ID-19837-Mendoza - Cordoba</v>
      </c>
      <c r="S1324" t="str">
        <f>INDEX(B:B,MATCH(A1324,A:A,0))</f>
        <v>21:25</v>
      </c>
      <c r="T1324" t="str">
        <f>IF(OR(B1324&gt;0,C1324&gt;0),"Acceptable","Check")</f>
        <v>Acceptable</v>
      </c>
      <c r="U1324">
        <f>COUNTIF(D:D, "Military - U.S. Army")</f>
        <v>23</v>
      </c>
      <c r="V1324">
        <f>AVERAGEIF(C:C,"Fort Myer, Virginia", I:I)</f>
        <v>2</v>
      </c>
      <c r="W1324">
        <v>1</v>
      </c>
      <c r="X1324" t="str">
        <f>IFERROR(VLOOKUP("FlightNumber", A:D, 4, FALSE), "Flight Not Found")</f>
        <v>Flight Not Found</v>
      </c>
      <c r="Y1324" t="str" cm="1">
        <f t="array" ref="Y1324">IF(AND(B:B &gt; TIME(6, 0, 0), B:B &lt;= TIME(18, 0, 0)), "Day", "Night")</f>
        <v>Night</v>
      </c>
      <c r="Z1324">
        <f>COUNTIFS(D:D, "Military - U.S. Army", C:C, "Fort Myer, Virginia")</f>
        <v>1</v>
      </c>
    </row>
    <row r="1325" spans="1:26" x14ac:dyDescent="0.2">
      <c r="A1325">
        <v>19844</v>
      </c>
      <c r="B1325" t="s">
        <v>577</v>
      </c>
      <c r="C1325" t="s">
        <v>2629</v>
      </c>
      <c r="D1325" t="s">
        <v>6138</v>
      </c>
      <c r="F1325" t="s">
        <v>6139</v>
      </c>
      <c r="G1325" t="s">
        <v>6140</v>
      </c>
      <c r="H1325" t="s">
        <v>6141</v>
      </c>
      <c r="I1325">
        <v>11</v>
      </c>
      <c r="J1325">
        <v>5</v>
      </c>
      <c r="K1325">
        <v>0</v>
      </c>
      <c r="L1325" t="s">
        <v>6142</v>
      </c>
      <c r="M1325">
        <f>SUM(B1325,C1325)</f>
        <v>0</v>
      </c>
      <c r="N1325" t="str">
        <f t="shared" si="40"/>
        <v>No</v>
      </c>
      <c r="O1325">
        <f>COUNTIF(C:C,"&lt;0")</f>
        <v>0</v>
      </c>
      <c r="P1325" t="e">
        <f>SUMIF(#REF!,"&gt;"&amp;AVERAGE(#REF!))</f>
        <v>#REF!</v>
      </c>
      <c r="Q1325">
        <f t="shared" si="41"/>
        <v>27.565026697177728</v>
      </c>
      <c r="R1325" t="str">
        <f>CONCATENATE("ID-",A1325,"-",E1325)</f>
        <v>ID-19844-</v>
      </c>
      <c r="S1325" t="str">
        <f>INDEX(B:B,MATCH(A1325,A:A,0))</f>
        <v>09:18</v>
      </c>
      <c r="T1325" t="str">
        <f>IF(OR(B1325&gt;0,C1325&gt;0),"Acceptable","Check")</f>
        <v>Acceptable</v>
      </c>
      <c r="U1325">
        <f>COUNTIF(D:D, "Military - U.S. Army")</f>
        <v>23</v>
      </c>
      <c r="V1325">
        <f>AVERAGEIF(C:C,"Fort Myer, Virginia", I:I)</f>
        <v>2</v>
      </c>
      <c r="W1325">
        <v>1</v>
      </c>
      <c r="X1325" t="str">
        <f>IFERROR(VLOOKUP("FlightNumber", A:D, 4, FALSE), "Flight Not Found")</f>
        <v>Flight Not Found</v>
      </c>
      <c r="Y1325" t="str" cm="1">
        <f t="array" ref="Y1325">IF(AND(B:B &gt; TIME(6, 0, 0), B:B &lt;= TIME(18, 0, 0)), "Day", "Night")</f>
        <v>Night</v>
      </c>
      <c r="Z1325">
        <f>COUNTIFS(D:D, "Military - U.S. Army", C:C, "Fort Myer, Virginia")</f>
        <v>1</v>
      </c>
    </row>
    <row r="1326" spans="1:26" x14ac:dyDescent="0.2">
      <c r="A1326">
        <v>19866</v>
      </c>
      <c r="B1326" t="s">
        <v>6143</v>
      </c>
      <c r="C1326" t="s">
        <v>6144</v>
      </c>
      <c r="D1326" t="s">
        <v>4271</v>
      </c>
      <c r="E1326" t="s">
        <v>6145</v>
      </c>
      <c r="F1326" t="s">
        <v>1809</v>
      </c>
      <c r="G1326" t="s">
        <v>6146</v>
      </c>
      <c r="H1326" t="s">
        <v>6147</v>
      </c>
      <c r="I1326">
        <v>28</v>
      </c>
      <c r="J1326">
        <v>3</v>
      </c>
      <c r="K1326">
        <v>0</v>
      </c>
      <c r="L1326" t="s">
        <v>6148</v>
      </c>
      <c r="M1326">
        <f>SUM(B1326,C1326)</f>
        <v>0</v>
      </c>
      <c r="N1326" t="str">
        <f t="shared" si="40"/>
        <v>No</v>
      </c>
      <c r="O1326">
        <f>COUNTIF(C:C,"&lt;0")</f>
        <v>0</v>
      </c>
      <c r="P1326" t="e">
        <f>SUMIF(#REF!,"&gt;"&amp;AVERAGE(#REF!))</f>
        <v>#REF!</v>
      </c>
      <c r="Q1326">
        <f t="shared" si="41"/>
        <v>27.565026697177728</v>
      </c>
      <c r="R1326" t="str">
        <f>CONCATENATE("ID-",A1326,"-",E1326)</f>
        <v>ID-19866-Churchchrist - Paraparaumu</v>
      </c>
      <c r="S1326" t="str">
        <f>INDEX(B:B,MATCH(A1326,A:A,0))</f>
        <v>09:23</v>
      </c>
      <c r="T1326" t="str">
        <f>IF(OR(B1326&gt;0,C1326&gt;0),"Acceptable","Check")</f>
        <v>Acceptable</v>
      </c>
      <c r="U1326">
        <f>COUNTIF(D:D, "Military - U.S. Army")</f>
        <v>23</v>
      </c>
      <c r="V1326">
        <f>AVERAGEIF(C:C,"Fort Myer, Virginia", I:I)</f>
        <v>2</v>
      </c>
      <c r="W1326">
        <v>1</v>
      </c>
      <c r="X1326" t="str">
        <f>IFERROR(VLOOKUP("FlightNumber", A:D, 4, FALSE), "Flight Not Found")</f>
        <v>Flight Not Found</v>
      </c>
      <c r="Y1326" t="str" cm="1">
        <f t="array" ref="Y1326">IF(AND(B:B &gt; TIME(6, 0, 0), B:B &lt;= TIME(18, 0, 0)), "Day", "Night")</f>
        <v>Night</v>
      </c>
      <c r="Z1326">
        <f>COUNTIFS(D:D, "Military - U.S. Army", C:C, "Fort Myer, Virginia")</f>
        <v>1</v>
      </c>
    </row>
    <row r="1327" spans="1:26" x14ac:dyDescent="0.2">
      <c r="A1327">
        <v>19875</v>
      </c>
      <c r="C1327" t="s">
        <v>6149</v>
      </c>
      <c r="D1327" t="s">
        <v>6150</v>
      </c>
      <c r="E1327" t="s">
        <v>6151</v>
      </c>
      <c r="F1327" t="s">
        <v>1809</v>
      </c>
      <c r="G1327" t="s">
        <v>6152</v>
      </c>
      <c r="H1327" t="s">
        <v>6153</v>
      </c>
      <c r="I1327">
        <v>19</v>
      </c>
      <c r="J1327">
        <v>19</v>
      </c>
      <c r="K1327">
        <v>0</v>
      </c>
      <c r="L1327" t="s">
        <v>6154</v>
      </c>
      <c r="M1327">
        <f>SUM(B1327,C1327)</f>
        <v>0</v>
      </c>
      <c r="N1327" t="str">
        <f t="shared" si="40"/>
        <v>No</v>
      </c>
      <c r="O1327">
        <f>COUNTIF(C:C,"&lt;0")</f>
        <v>0</v>
      </c>
      <c r="P1327" t="e">
        <f>SUMIF(#REF!,"&gt;"&amp;AVERAGE(#REF!))</f>
        <v>#REF!</v>
      </c>
      <c r="Q1327">
        <f t="shared" si="41"/>
        <v>27.565026697177728</v>
      </c>
      <c r="R1327" t="str">
        <f>CONCATENATE("ID-",A1327,"-",E1327)</f>
        <v>ID-19875-Governador Valadares - Belo Horizonte</v>
      </c>
      <c r="S1327">
        <f>INDEX(B:B,MATCH(A1327,A:A,0))</f>
        <v>0</v>
      </c>
      <c r="T1327" t="str">
        <f>IF(OR(B1327&gt;0,C1327&gt;0),"Acceptable","Check")</f>
        <v>Acceptable</v>
      </c>
      <c r="U1327">
        <f>COUNTIF(D:D, "Military - U.S. Army")</f>
        <v>23</v>
      </c>
      <c r="V1327">
        <f>AVERAGEIF(C:C,"Fort Myer, Virginia", I:I)</f>
        <v>2</v>
      </c>
      <c r="W1327">
        <v>1</v>
      </c>
      <c r="X1327" t="str">
        <f>IFERROR(VLOOKUP("FlightNumber", A:D, 4, FALSE), "Flight Not Found")</f>
        <v>Flight Not Found</v>
      </c>
      <c r="Y1327" t="str" cm="1">
        <f t="array" ref="Y1327">IF(AND(B:B &gt; TIME(6, 0, 0), B:B &lt;= TIME(18, 0, 0)), "Day", "Night")</f>
        <v>Night</v>
      </c>
      <c r="Z1327">
        <f>COUNTIFS(D:D, "Military - U.S. Army", C:C, "Fort Myer, Virginia")</f>
        <v>1</v>
      </c>
    </row>
    <row r="1328" spans="1:26" x14ac:dyDescent="0.2">
      <c r="A1328">
        <v>19878</v>
      </c>
      <c r="C1328" t="s">
        <v>6155</v>
      </c>
      <c r="D1328" t="s">
        <v>772</v>
      </c>
      <c r="E1328" t="s">
        <v>6156</v>
      </c>
      <c r="F1328" t="s">
        <v>2722</v>
      </c>
      <c r="G1328" t="s">
        <v>6157</v>
      </c>
      <c r="H1328" t="s">
        <v>6158</v>
      </c>
      <c r="I1328">
        <v>4</v>
      </c>
      <c r="J1328">
        <v>1</v>
      </c>
      <c r="K1328">
        <v>0</v>
      </c>
      <c r="L1328" t="s">
        <v>6159</v>
      </c>
      <c r="M1328">
        <f>SUM(B1328,C1328)</f>
        <v>0</v>
      </c>
      <c r="N1328" t="str">
        <f t="shared" si="40"/>
        <v>No</v>
      </c>
      <c r="O1328">
        <f>COUNTIF(C:C,"&lt;0")</f>
        <v>0</v>
      </c>
      <c r="P1328" t="e">
        <f>SUMIF(#REF!,"&gt;"&amp;AVERAGE(#REF!))</f>
        <v>#REF!</v>
      </c>
      <c r="Q1328">
        <f t="shared" si="41"/>
        <v>27.565026697177728</v>
      </c>
      <c r="R1328" t="str">
        <f>CONCATENATE("ID-",A1328,"-",E1328)</f>
        <v>ID-19878-Blackbushe, UK - Beogard, Serbia</v>
      </c>
      <c r="S1328">
        <f>INDEX(B:B,MATCH(A1328,A:A,0))</f>
        <v>0</v>
      </c>
      <c r="T1328" t="str">
        <f>IF(OR(B1328&gt;0,C1328&gt;0),"Acceptable","Check")</f>
        <v>Acceptable</v>
      </c>
      <c r="U1328">
        <f>COUNTIF(D:D, "Military - U.S. Army")</f>
        <v>23</v>
      </c>
      <c r="V1328">
        <f>AVERAGEIF(C:C,"Fort Myer, Virginia", I:I)</f>
        <v>2</v>
      </c>
      <c r="W1328">
        <v>1</v>
      </c>
      <c r="X1328" t="str">
        <f>IFERROR(VLOOKUP("FlightNumber", A:D, 4, FALSE), "Flight Not Found")</f>
        <v>Flight Not Found</v>
      </c>
      <c r="Y1328" t="str" cm="1">
        <f t="array" ref="Y1328">IF(AND(B:B &gt; TIME(6, 0, 0), B:B &lt;= TIME(18, 0, 0)), "Day", "Night")</f>
        <v>Night</v>
      </c>
      <c r="Z1328">
        <f>COUNTIFS(D:D, "Military - U.S. Army", C:C, "Fort Myer, Virginia")</f>
        <v>1</v>
      </c>
    </row>
    <row r="1329" spans="1:26" x14ac:dyDescent="0.2">
      <c r="A1329">
        <v>19879</v>
      </c>
      <c r="C1329" t="s">
        <v>1923</v>
      </c>
      <c r="D1329" t="s">
        <v>2736</v>
      </c>
      <c r="E1329" t="s">
        <v>4579</v>
      </c>
      <c r="F1329" t="s">
        <v>2917</v>
      </c>
      <c r="G1329" t="s">
        <v>6160</v>
      </c>
      <c r="H1329" t="s">
        <v>6161</v>
      </c>
      <c r="I1329">
        <v>3</v>
      </c>
      <c r="J1329">
        <v>3</v>
      </c>
      <c r="K1329">
        <v>0</v>
      </c>
      <c r="L1329" t="s">
        <v>6162</v>
      </c>
      <c r="M1329">
        <f>SUM(B1329,C1329)</f>
        <v>0</v>
      </c>
      <c r="N1329" t="str">
        <f t="shared" si="40"/>
        <v>No</v>
      </c>
      <c r="O1329">
        <f>COUNTIF(C:C,"&lt;0")</f>
        <v>0</v>
      </c>
      <c r="P1329" t="e">
        <f>SUMIF(#REF!,"&gt;"&amp;AVERAGE(#REF!))</f>
        <v>#REF!</v>
      </c>
      <c r="Q1329">
        <f t="shared" si="41"/>
        <v>27.565026697177728</v>
      </c>
      <c r="R1329" t="str">
        <f>CONCATENATE("ID-",A1329,"-",E1329)</f>
        <v>ID-19879-Sao Paulo - Porto Alegre</v>
      </c>
      <c r="S1329">
        <f>INDEX(B:B,MATCH(A1329,A:A,0))</f>
        <v>0</v>
      </c>
      <c r="T1329" t="str">
        <f>IF(OR(B1329&gt;0,C1329&gt;0),"Acceptable","Check")</f>
        <v>Acceptable</v>
      </c>
      <c r="U1329">
        <f>COUNTIF(D:D, "Military - U.S. Army")</f>
        <v>23</v>
      </c>
      <c r="V1329">
        <f>AVERAGEIF(C:C,"Fort Myer, Virginia", I:I)</f>
        <v>2</v>
      </c>
      <c r="W1329">
        <v>1</v>
      </c>
      <c r="X1329" t="str">
        <f>IFERROR(VLOOKUP("FlightNumber", A:D, 4, FALSE), "Flight Not Found")</f>
        <v>Flight Not Found</v>
      </c>
      <c r="Y1329" t="str" cm="1">
        <f t="array" ref="Y1329">IF(AND(B:B &gt; TIME(6, 0, 0), B:B &lt;= TIME(18, 0, 0)), "Day", "Night")</f>
        <v>Night</v>
      </c>
      <c r="Z1329">
        <f>COUNTIFS(D:D, "Military - U.S. Army", C:C, "Fort Myer, Virginia")</f>
        <v>1</v>
      </c>
    </row>
    <row r="1330" spans="1:26" x14ac:dyDescent="0.2">
      <c r="A1330">
        <v>19883</v>
      </c>
      <c r="C1330" t="s">
        <v>6163</v>
      </c>
      <c r="D1330" t="s">
        <v>6164</v>
      </c>
      <c r="F1330" t="s">
        <v>2558</v>
      </c>
      <c r="G1330" t="s">
        <v>6165</v>
      </c>
      <c r="H1330" t="s">
        <v>6166</v>
      </c>
      <c r="I1330">
        <v>4</v>
      </c>
      <c r="J1330">
        <v>4</v>
      </c>
      <c r="K1330">
        <v>0</v>
      </c>
      <c r="M1330">
        <f>SUM(B1330,C1330)</f>
        <v>0</v>
      </c>
      <c r="N1330" t="str">
        <f t="shared" si="40"/>
        <v>No</v>
      </c>
      <c r="O1330">
        <f>COUNTIF(C:C,"&lt;0")</f>
        <v>0</v>
      </c>
      <c r="P1330" t="e">
        <f>SUMIF(#REF!,"&gt;"&amp;AVERAGE(#REF!))</f>
        <v>#REF!</v>
      </c>
      <c r="Q1330">
        <f t="shared" si="41"/>
        <v>27.565026697177728</v>
      </c>
      <c r="R1330" t="str">
        <f>CONCATENATE("ID-",A1330,"-",E1330)</f>
        <v>ID-19883-</v>
      </c>
      <c r="S1330">
        <f>INDEX(B:B,MATCH(A1330,A:A,0))</f>
        <v>0</v>
      </c>
      <c r="T1330" t="str">
        <f>IF(OR(B1330&gt;0,C1330&gt;0),"Acceptable","Check")</f>
        <v>Acceptable</v>
      </c>
      <c r="U1330">
        <f>COUNTIF(D:D, "Military - U.S. Army")</f>
        <v>23</v>
      </c>
      <c r="V1330">
        <f>AVERAGEIF(C:C,"Fort Myer, Virginia", I:I)</f>
        <v>2</v>
      </c>
      <c r="W1330">
        <v>1</v>
      </c>
      <c r="X1330" t="str">
        <f>IFERROR(VLOOKUP("FlightNumber", A:D, 4, FALSE), "Flight Not Found")</f>
        <v>Flight Not Found</v>
      </c>
      <c r="Y1330" t="str" cm="1">
        <f t="array" ref="Y1330">IF(AND(B:B &gt; TIME(6, 0, 0), B:B &lt;= TIME(18, 0, 0)), "Day", "Night")</f>
        <v>Night</v>
      </c>
      <c r="Z1330">
        <f>COUNTIFS(D:D, "Military - U.S. Army", C:C, "Fort Myer, Virginia")</f>
        <v>1</v>
      </c>
    </row>
    <row r="1331" spans="1:26" x14ac:dyDescent="0.2">
      <c r="A1331">
        <v>19894</v>
      </c>
      <c r="C1331" t="s">
        <v>6167</v>
      </c>
      <c r="D1331" t="s">
        <v>1259</v>
      </c>
      <c r="E1331" t="s">
        <v>6168</v>
      </c>
      <c r="F1331" t="s">
        <v>5856</v>
      </c>
      <c r="G1331" t="s">
        <v>6169</v>
      </c>
      <c r="H1331" t="s">
        <v>108</v>
      </c>
      <c r="I1331">
        <v>9</v>
      </c>
      <c r="J1331">
        <v>3</v>
      </c>
      <c r="K1331">
        <v>0</v>
      </c>
      <c r="L1331" t="s">
        <v>6170</v>
      </c>
      <c r="M1331">
        <f>SUM(B1331,C1331)</f>
        <v>0</v>
      </c>
      <c r="N1331" t="str">
        <f t="shared" si="40"/>
        <v>No</v>
      </c>
      <c r="O1331">
        <f>COUNTIF(C:C,"&lt;0")</f>
        <v>0</v>
      </c>
      <c r="P1331" t="e">
        <f>SUMIF(#REF!,"&gt;"&amp;AVERAGE(#REF!))</f>
        <v>#REF!</v>
      </c>
      <c r="Q1331">
        <f t="shared" si="41"/>
        <v>27.565026697177728</v>
      </c>
      <c r="R1331" t="str">
        <f>CONCATENATE("ID-",A1331,"-",E1331)</f>
        <v>ID-19894-Geneva - London</v>
      </c>
      <c r="S1331">
        <f>INDEX(B:B,MATCH(A1331,A:A,0))</f>
        <v>0</v>
      </c>
      <c r="T1331" t="str">
        <f>IF(OR(B1331&gt;0,C1331&gt;0),"Acceptable","Check")</f>
        <v>Acceptable</v>
      </c>
      <c r="U1331">
        <f>COUNTIF(D:D, "Military - U.S. Army")</f>
        <v>23</v>
      </c>
      <c r="V1331">
        <f>AVERAGEIF(C:C,"Fort Myer, Virginia", I:I)</f>
        <v>2</v>
      </c>
      <c r="W1331">
        <v>1</v>
      </c>
      <c r="X1331" t="str">
        <f>IFERROR(VLOOKUP("FlightNumber", A:D, 4, FALSE), "Flight Not Found")</f>
        <v>Flight Not Found</v>
      </c>
      <c r="Y1331" t="str" cm="1">
        <f t="array" ref="Y1331">IF(AND(B:B &gt; TIME(6, 0, 0), B:B &lt;= TIME(18, 0, 0)), "Day", "Night")</f>
        <v>Night</v>
      </c>
      <c r="Z1331">
        <f>COUNTIFS(D:D, "Military - U.S. Army", C:C, "Fort Myer, Virginia")</f>
        <v>1</v>
      </c>
    </row>
    <row r="1332" spans="1:26" x14ac:dyDescent="0.2">
      <c r="A1332">
        <v>19907</v>
      </c>
      <c r="B1332" t="s">
        <v>2141</v>
      </c>
      <c r="C1332" t="s">
        <v>6171</v>
      </c>
      <c r="D1332" t="s">
        <v>4101</v>
      </c>
      <c r="F1332" t="s">
        <v>6172</v>
      </c>
      <c r="G1332" t="s">
        <v>6173</v>
      </c>
      <c r="I1332">
        <v>20</v>
      </c>
      <c r="J1332">
        <v>20</v>
      </c>
      <c r="K1332">
        <v>0</v>
      </c>
      <c r="L1332" t="s">
        <v>6174</v>
      </c>
      <c r="M1332">
        <f>SUM(B1332,C1332)</f>
        <v>0</v>
      </c>
      <c r="N1332" t="str">
        <f t="shared" si="40"/>
        <v>No</v>
      </c>
      <c r="O1332">
        <f>COUNTIF(C:C,"&lt;0")</f>
        <v>0</v>
      </c>
      <c r="P1332" t="e">
        <f>SUMIF(#REF!,"&gt;"&amp;AVERAGE(#REF!))</f>
        <v>#REF!</v>
      </c>
      <c r="Q1332">
        <f t="shared" si="41"/>
        <v>27.565026697177728</v>
      </c>
      <c r="R1332" t="str">
        <f>CONCATENATE("ID-",A1332,"-",E1332)</f>
        <v>ID-19907-</v>
      </c>
      <c r="S1332" t="str">
        <f>INDEX(B:B,MATCH(A1332,A:A,0))</f>
        <v>12:00</v>
      </c>
      <c r="T1332" t="str">
        <f>IF(OR(B1332&gt;0,C1332&gt;0),"Acceptable","Check")</f>
        <v>Acceptable</v>
      </c>
      <c r="U1332">
        <f>COUNTIF(D:D, "Military - U.S. Army")</f>
        <v>23</v>
      </c>
      <c r="V1332">
        <f>AVERAGEIF(C:C,"Fort Myer, Virginia", I:I)</f>
        <v>2</v>
      </c>
      <c r="W1332">
        <v>1</v>
      </c>
      <c r="X1332" t="str">
        <f>IFERROR(VLOOKUP("FlightNumber", A:D, 4, FALSE), "Flight Not Found")</f>
        <v>Flight Not Found</v>
      </c>
      <c r="Y1332" t="str" cm="1">
        <f t="array" ref="Y1332">IF(AND(B:B &gt; TIME(6, 0, 0), B:B &lt;= TIME(18, 0, 0)), "Day", "Night")</f>
        <v>Night</v>
      </c>
      <c r="Z1332">
        <f>COUNTIFS(D:D, "Military - U.S. Army", C:C, "Fort Myer, Virginia")</f>
        <v>1</v>
      </c>
    </row>
    <row r="1333" spans="1:26" x14ac:dyDescent="0.2">
      <c r="A1333">
        <v>19928</v>
      </c>
      <c r="B1333" t="s">
        <v>787</v>
      </c>
      <c r="C1333" t="s">
        <v>6175</v>
      </c>
      <c r="D1333" t="s">
        <v>4237</v>
      </c>
      <c r="E1333" t="s">
        <v>6176</v>
      </c>
      <c r="F1333" t="s">
        <v>3475</v>
      </c>
      <c r="G1333" t="s">
        <v>6177</v>
      </c>
      <c r="H1333" t="s">
        <v>6178</v>
      </c>
      <c r="I1333">
        <v>18</v>
      </c>
      <c r="J1333">
        <v>10</v>
      </c>
      <c r="K1333">
        <v>0</v>
      </c>
      <c r="L1333" t="s">
        <v>6179</v>
      </c>
      <c r="M1333">
        <f>SUM(B1333,C1333)</f>
        <v>0</v>
      </c>
      <c r="N1333" t="str">
        <f t="shared" si="40"/>
        <v>No</v>
      </c>
      <c r="O1333">
        <f>COUNTIF(C:C,"&lt;0")</f>
        <v>0</v>
      </c>
      <c r="P1333" t="e">
        <f>SUMIF(#REF!,"&gt;"&amp;AVERAGE(#REF!))</f>
        <v>#REF!</v>
      </c>
      <c r="Q1333">
        <f t="shared" si="41"/>
        <v>27.565026697177728</v>
      </c>
      <c r="R1333" t="str">
        <f>CONCATENATE("ID-",A1333,"-",E1333)</f>
        <v>ID-19928-Singapore - Hong Kong - Bangkok</v>
      </c>
      <c r="S1333" t="str">
        <f>INDEX(B:B,MATCH(A1333,A:A,0))</f>
        <v>09:45</v>
      </c>
      <c r="T1333" t="str">
        <f>IF(OR(B1333&gt;0,C1333&gt;0),"Acceptable","Check")</f>
        <v>Acceptable</v>
      </c>
      <c r="U1333">
        <f>COUNTIF(D:D, "Military - U.S. Army")</f>
        <v>23</v>
      </c>
      <c r="V1333">
        <f>AVERAGEIF(C:C,"Fort Myer, Virginia", I:I)</f>
        <v>2</v>
      </c>
      <c r="W1333">
        <v>1</v>
      </c>
      <c r="X1333" t="str">
        <f>IFERROR(VLOOKUP("FlightNumber", A:D, 4, FALSE), "Flight Not Found")</f>
        <v>Flight Not Found</v>
      </c>
      <c r="Y1333" t="str" cm="1">
        <f t="array" ref="Y1333">IF(AND(B:B &gt; TIME(6, 0, 0), B:B &lt;= TIME(18, 0, 0)), "Day", "Night")</f>
        <v>Night</v>
      </c>
      <c r="Z1333">
        <f>COUNTIFS(D:D, "Military - U.S. Army", C:C, "Fort Myer, Virginia")</f>
        <v>1</v>
      </c>
    </row>
    <row r="1334" spans="1:26" x14ac:dyDescent="0.2">
      <c r="A1334">
        <v>19944</v>
      </c>
      <c r="B1334" t="s">
        <v>2833</v>
      </c>
      <c r="C1334" t="s">
        <v>6180</v>
      </c>
      <c r="D1334" t="s">
        <v>3980</v>
      </c>
      <c r="E1334" t="s">
        <v>6181</v>
      </c>
      <c r="F1334" t="s">
        <v>1424</v>
      </c>
      <c r="G1334" t="s">
        <v>6182</v>
      </c>
      <c r="H1334" t="s">
        <v>6183</v>
      </c>
      <c r="I1334">
        <v>2</v>
      </c>
      <c r="J1334">
        <v>2</v>
      </c>
      <c r="K1334">
        <v>0</v>
      </c>
      <c r="L1334" t="s">
        <v>6184</v>
      </c>
      <c r="M1334">
        <f>SUM(B1334,C1334)</f>
        <v>0</v>
      </c>
      <c r="N1334" t="str">
        <f t="shared" si="40"/>
        <v>No</v>
      </c>
      <c r="O1334">
        <f>COUNTIF(C:C,"&lt;0")</f>
        <v>0</v>
      </c>
      <c r="P1334" t="e">
        <f>SUMIF(#REF!,"&gt;"&amp;AVERAGE(#REF!))</f>
        <v>#REF!</v>
      </c>
      <c r="Q1334">
        <f t="shared" si="41"/>
        <v>27.565026697177728</v>
      </c>
      <c r="R1334" t="str">
        <f>CONCATENATE("ID-",A1334,"-",E1334)</f>
        <v>ID-19944-McGrath - Colorado Creek</v>
      </c>
      <c r="S1334" t="str">
        <f>INDEX(B:B,MATCH(A1334,A:A,0))</f>
        <v>15:40</v>
      </c>
      <c r="T1334" t="str">
        <f>IF(OR(B1334&gt;0,C1334&gt;0),"Acceptable","Check")</f>
        <v>Acceptable</v>
      </c>
      <c r="U1334">
        <f>COUNTIF(D:D, "Military - U.S. Army")</f>
        <v>23</v>
      </c>
      <c r="V1334">
        <f>AVERAGEIF(C:C,"Fort Myer, Virginia", I:I)</f>
        <v>2</v>
      </c>
      <c r="W1334">
        <v>1</v>
      </c>
      <c r="X1334" t="str">
        <f>IFERROR(VLOOKUP("FlightNumber", A:D, 4, FALSE), "Flight Not Found")</f>
        <v>Flight Not Found</v>
      </c>
      <c r="Y1334" t="str" cm="1">
        <f t="array" ref="Y1334">IF(AND(B:B &gt; TIME(6, 0, 0), B:B &lt;= TIME(18, 0, 0)), "Day", "Night")</f>
        <v>Night</v>
      </c>
      <c r="Z1334">
        <f>COUNTIFS(D:D, "Military - U.S. Army", C:C, "Fort Myer, Virginia")</f>
        <v>1</v>
      </c>
    </row>
    <row r="1335" spans="1:26" x14ac:dyDescent="0.2">
      <c r="A1335">
        <v>19945</v>
      </c>
      <c r="B1335" t="s">
        <v>3053</v>
      </c>
      <c r="C1335" t="s">
        <v>6185</v>
      </c>
      <c r="D1335" t="s">
        <v>3427</v>
      </c>
      <c r="E1335" t="s">
        <v>6186</v>
      </c>
      <c r="F1335" t="s">
        <v>6187</v>
      </c>
      <c r="G1335" t="s">
        <v>6188</v>
      </c>
      <c r="H1335" t="s">
        <v>6189</v>
      </c>
      <c r="I1335">
        <v>30</v>
      </c>
      <c r="J1335">
        <v>30</v>
      </c>
      <c r="K1335">
        <v>0</v>
      </c>
      <c r="L1335" t="s">
        <v>6190</v>
      </c>
      <c r="M1335">
        <f>SUM(B1335,C1335)</f>
        <v>0</v>
      </c>
      <c r="N1335" t="str">
        <f t="shared" si="40"/>
        <v>No</v>
      </c>
      <c r="O1335">
        <f>COUNTIF(C:C,"&lt;0")</f>
        <v>0</v>
      </c>
      <c r="P1335" t="e">
        <f>SUMIF(#REF!,"&gt;"&amp;AVERAGE(#REF!))</f>
        <v>#REF!</v>
      </c>
      <c r="Q1335">
        <f t="shared" si="41"/>
        <v>27.565026697177728</v>
      </c>
      <c r="R1335" t="str">
        <f>CONCATENATE("ID-",A1335,"-",E1335)</f>
        <v>ID-19945-Lajes, Azores - Bermuda</v>
      </c>
      <c r="S1335" t="str">
        <f>INDEX(B:B,MATCH(A1335,A:A,0))</f>
        <v>00:08</v>
      </c>
      <c r="T1335" t="str">
        <f>IF(OR(B1335&gt;0,C1335&gt;0),"Acceptable","Check")</f>
        <v>Acceptable</v>
      </c>
      <c r="U1335">
        <f>COUNTIF(D:D, "Military - U.S. Army")</f>
        <v>23</v>
      </c>
      <c r="V1335">
        <f>AVERAGEIF(C:C,"Fort Myer, Virginia", I:I)</f>
        <v>2</v>
      </c>
      <c r="W1335">
        <v>4</v>
      </c>
      <c r="X1335" t="str">
        <f>IFERROR(VLOOKUP("FlightNumber", A:D, 4, FALSE), "Flight Not Found")</f>
        <v>Flight Not Found</v>
      </c>
      <c r="Y1335" t="str" cm="1">
        <f t="array" ref="Y1335">IF(AND(B:B &gt; TIME(6, 0, 0), B:B &lt;= TIME(18, 0, 0)), "Day", "Night")</f>
        <v>Night</v>
      </c>
      <c r="Z1335">
        <f>COUNTIFS(D:D, "Military - U.S. Army", C:C, "Fort Myer, Virginia")</f>
        <v>1</v>
      </c>
    </row>
    <row r="1336" spans="1:26" x14ac:dyDescent="0.2">
      <c r="A1336">
        <v>19948</v>
      </c>
      <c r="C1336" t="s">
        <v>6191</v>
      </c>
      <c r="D1336" t="s">
        <v>5736</v>
      </c>
      <c r="E1336" t="s">
        <v>6192</v>
      </c>
      <c r="F1336" t="s">
        <v>1809</v>
      </c>
      <c r="G1336" t="s">
        <v>6193</v>
      </c>
      <c r="I1336">
        <v>3</v>
      </c>
      <c r="J1336">
        <v>3</v>
      </c>
      <c r="K1336">
        <v>0</v>
      </c>
      <c r="L1336" t="s">
        <v>5203</v>
      </c>
      <c r="M1336">
        <f>SUM(B1336,C1336)</f>
        <v>0</v>
      </c>
      <c r="N1336" t="str">
        <f t="shared" si="40"/>
        <v>No</v>
      </c>
      <c r="O1336">
        <f>COUNTIF(C:C,"&lt;0")</f>
        <v>0</v>
      </c>
      <c r="P1336" t="e">
        <f>SUMIF(#REF!,"&gt;"&amp;AVERAGE(#REF!))</f>
        <v>#REF!</v>
      </c>
      <c r="Q1336">
        <f t="shared" si="41"/>
        <v>27.565026697177728</v>
      </c>
      <c r="R1336" t="str">
        <f>CONCATENATE("ID-",A1336,"-",E1336)</f>
        <v>ID-19948-Saigan - Hanoi</v>
      </c>
      <c r="S1336">
        <f>INDEX(B:B,MATCH(A1336,A:A,0))</f>
        <v>0</v>
      </c>
      <c r="T1336" t="str">
        <f>IF(OR(B1336&gt;0,C1336&gt;0),"Acceptable","Check")</f>
        <v>Acceptable</v>
      </c>
      <c r="U1336">
        <f>COUNTIF(D:D, "Military - U.S. Army")</f>
        <v>23</v>
      </c>
      <c r="V1336">
        <f>AVERAGEIF(C:C,"Fort Myer, Virginia", I:I)</f>
        <v>2</v>
      </c>
      <c r="W1336">
        <v>2</v>
      </c>
      <c r="X1336" t="str">
        <f>IFERROR(VLOOKUP("FlightNumber", A:D, 4, FALSE), "Flight Not Found")</f>
        <v>Flight Not Found</v>
      </c>
      <c r="Y1336" t="str" cm="1">
        <f t="array" ref="Y1336">IF(AND(B:B &gt; TIME(6, 0, 0), B:B &lt;= TIME(18, 0, 0)), "Day", "Night")</f>
        <v>Night</v>
      </c>
      <c r="Z1336">
        <f>COUNTIFS(D:D, "Military - U.S. Army", C:C, "Fort Myer, Virginia")</f>
        <v>1</v>
      </c>
    </row>
    <row r="1337" spans="1:26" x14ac:dyDescent="0.2">
      <c r="A1337">
        <v>19952</v>
      </c>
      <c r="C1337" t="s">
        <v>6194</v>
      </c>
      <c r="D1337" t="s">
        <v>6195</v>
      </c>
      <c r="E1337" t="s">
        <v>6196</v>
      </c>
      <c r="F1337" t="s">
        <v>6197</v>
      </c>
      <c r="G1337" t="s">
        <v>6198</v>
      </c>
      <c r="H1337" t="s">
        <v>6199</v>
      </c>
      <c r="I1337">
        <v>55</v>
      </c>
      <c r="J1337">
        <v>47</v>
      </c>
      <c r="K1337">
        <v>0</v>
      </c>
      <c r="L1337" t="s">
        <v>6200</v>
      </c>
      <c r="M1337">
        <f>SUM(B1337,C1337)</f>
        <v>0</v>
      </c>
      <c r="N1337" t="str">
        <f t="shared" si="40"/>
        <v>No</v>
      </c>
      <c r="O1337">
        <f>COUNTIF(C:C,"&lt;0")</f>
        <v>0</v>
      </c>
      <c r="P1337" t="e">
        <f>SUMIF(#REF!,"&gt;"&amp;AVERAGE(#REF!))</f>
        <v>#REF!</v>
      </c>
      <c r="Q1337">
        <f t="shared" si="41"/>
        <v>27.565026697177728</v>
      </c>
      <c r="R1337" t="str">
        <f>CONCATENATE("ID-",A1337,"-",E1337)</f>
        <v>ID-19952-Red River delta - Saigon</v>
      </c>
      <c r="S1337">
        <f>INDEX(B:B,MATCH(A1337,A:A,0))</f>
        <v>0</v>
      </c>
      <c r="T1337" t="str">
        <f>IF(OR(B1337&gt;0,C1337&gt;0),"Acceptable","Check")</f>
        <v>Acceptable</v>
      </c>
      <c r="U1337">
        <f>COUNTIF(D:D, "Military - U.S. Army")</f>
        <v>23</v>
      </c>
      <c r="V1337">
        <f>AVERAGEIF(C:C,"Fort Myer, Virginia", I:I)</f>
        <v>2</v>
      </c>
      <c r="W1337">
        <v>1</v>
      </c>
      <c r="X1337" t="str">
        <f>IFERROR(VLOOKUP("FlightNumber", A:D, 4, FALSE), "Flight Not Found")</f>
        <v>Flight Not Found</v>
      </c>
      <c r="Y1337" t="str" cm="1">
        <f t="array" ref="Y1337">IF(AND(B:B &gt; TIME(6, 0, 0), B:B &lt;= TIME(18, 0, 0)), "Day", "Night")</f>
        <v>Night</v>
      </c>
      <c r="Z1337">
        <f>COUNTIFS(D:D, "Military - U.S. Army", C:C, "Fort Myer, Virginia")</f>
        <v>1</v>
      </c>
    </row>
    <row r="1338" spans="1:26" x14ac:dyDescent="0.2">
      <c r="A1338">
        <v>19958</v>
      </c>
      <c r="B1338" t="s">
        <v>6201</v>
      </c>
      <c r="C1338" t="s">
        <v>6202</v>
      </c>
      <c r="D1338" t="s">
        <v>893</v>
      </c>
      <c r="E1338" t="s">
        <v>6204</v>
      </c>
      <c r="F1338" t="s">
        <v>1809</v>
      </c>
      <c r="G1338" t="s">
        <v>6205</v>
      </c>
      <c r="H1338" t="s">
        <v>6206</v>
      </c>
      <c r="I1338">
        <v>19</v>
      </c>
      <c r="J1338">
        <v>12</v>
      </c>
      <c r="K1338">
        <v>0</v>
      </c>
      <c r="L1338" t="s">
        <v>6207</v>
      </c>
      <c r="M1338">
        <f>SUM(B1338,C1338)</f>
        <v>0</v>
      </c>
      <c r="N1338" t="str">
        <f t="shared" si="40"/>
        <v>No</v>
      </c>
      <c r="O1338">
        <f>COUNTIF(C:C,"&lt;0")</f>
        <v>0</v>
      </c>
      <c r="P1338" t="e">
        <f>SUMIF(#REF!,"&gt;"&amp;AVERAGE(#REF!))</f>
        <v>#REF!</v>
      </c>
      <c r="Q1338">
        <f t="shared" si="41"/>
        <v>27.565026697177728</v>
      </c>
      <c r="R1338" t="str">
        <f>CONCATENATE("ID-",A1338,"-",E1338)</f>
        <v>ID-19958-Memphis - Minneapolis</v>
      </c>
      <c r="S1338" t="str">
        <f>INDEX(B:B,MATCH(A1338,A:A,0))</f>
        <v>17:03</v>
      </c>
      <c r="T1338" t="str">
        <f>IF(OR(B1338&gt;0,C1338&gt;0),"Acceptable","Check")</f>
        <v>Acceptable</v>
      </c>
      <c r="U1338">
        <f>COUNTIF(D:D, "Military - U.S. Army")</f>
        <v>23</v>
      </c>
      <c r="V1338">
        <f>AVERAGEIF(C:C,"Fort Myer, Virginia", I:I)</f>
        <v>2</v>
      </c>
      <c r="W1338">
        <v>1</v>
      </c>
      <c r="X1338" t="str">
        <f>IFERROR(VLOOKUP("FlightNumber", A:D, 4, FALSE), "Flight Not Found")</f>
        <v>Flight Not Found</v>
      </c>
      <c r="Y1338" t="str" cm="1">
        <f t="array" ref="Y1338">IF(AND(B:B &gt; TIME(6, 0, 0), B:B &lt;= TIME(18, 0, 0)), "Day", "Night")</f>
        <v>Night</v>
      </c>
      <c r="Z1338">
        <f>COUNTIFS(D:D, "Military - U.S. Army", C:C, "Fort Myer, Virginia")</f>
        <v>1</v>
      </c>
    </row>
    <row r="1339" spans="1:26" x14ac:dyDescent="0.2">
      <c r="A1339">
        <v>19959</v>
      </c>
      <c r="B1339" t="s">
        <v>5143</v>
      </c>
      <c r="C1339" t="s">
        <v>6208</v>
      </c>
      <c r="D1339" t="s">
        <v>283</v>
      </c>
      <c r="E1339" t="s">
        <v>6209</v>
      </c>
      <c r="F1339" t="s">
        <v>5206</v>
      </c>
      <c r="G1339" t="s">
        <v>6210</v>
      </c>
      <c r="H1339" t="s">
        <v>6211</v>
      </c>
      <c r="I1339">
        <v>21</v>
      </c>
      <c r="J1339">
        <v>21</v>
      </c>
      <c r="K1339">
        <v>0</v>
      </c>
      <c r="L1339" t="s">
        <v>6212</v>
      </c>
      <c r="M1339">
        <f>SUM(B1339,C1339)</f>
        <v>0</v>
      </c>
      <c r="N1339" t="str">
        <f t="shared" si="40"/>
        <v>No</v>
      </c>
      <c r="O1339">
        <f>COUNTIF(C:C,"&lt;0")</f>
        <v>0</v>
      </c>
      <c r="P1339" t="e">
        <f>SUMIF(#REF!,"&gt;"&amp;AVERAGE(#REF!))</f>
        <v>#REF!</v>
      </c>
      <c r="Q1339">
        <f t="shared" si="41"/>
        <v>27.565026697177728</v>
      </c>
      <c r="R1339" t="str">
        <f>CONCATENATE("ID-",A1339,"-",E1339)</f>
        <v>ID-19959-Shannon - Amsterdam</v>
      </c>
      <c r="S1339" t="str">
        <f>INDEX(B:B,MATCH(A1339,A:A,0))</f>
        <v>11:35</v>
      </c>
      <c r="T1339" t="str">
        <f>IF(OR(B1339&gt;0,C1339&gt;0),"Acceptable","Check")</f>
        <v>Acceptable</v>
      </c>
      <c r="U1339">
        <f>COUNTIF(D:D, "Military - U.S. Army")</f>
        <v>23</v>
      </c>
      <c r="V1339">
        <f>AVERAGEIF(C:C,"Fort Myer, Virginia", I:I)</f>
        <v>2</v>
      </c>
      <c r="W1339">
        <v>1</v>
      </c>
      <c r="X1339" t="str">
        <f>IFERROR(VLOOKUP("FlightNumber", A:D, 4, FALSE), "Flight Not Found")</f>
        <v>Flight Not Found</v>
      </c>
      <c r="Y1339" t="str" cm="1">
        <f t="array" ref="Y1339">IF(AND(B:B &gt; TIME(6, 0, 0), B:B &lt;= TIME(18, 0, 0)), "Day", "Night")</f>
        <v>Night</v>
      </c>
      <c r="Z1339">
        <f>COUNTIFS(D:D, "Military - U.S. Army", C:C, "Fort Myer, Virginia")</f>
        <v>1</v>
      </c>
    </row>
    <row r="1340" spans="1:26" x14ac:dyDescent="0.2">
      <c r="A1340">
        <v>21321</v>
      </c>
      <c r="C1340" t="s">
        <v>6213</v>
      </c>
      <c r="D1340" t="s">
        <v>3358</v>
      </c>
      <c r="F1340" t="s">
        <v>2722</v>
      </c>
      <c r="G1340" t="s">
        <v>6214</v>
      </c>
      <c r="H1340" t="s">
        <v>6215</v>
      </c>
      <c r="I1340">
        <v>3</v>
      </c>
      <c r="J1340">
        <v>3</v>
      </c>
      <c r="K1340">
        <v>0</v>
      </c>
      <c r="L1340" t="s">
        <v>6216</v>
      </c>
      <c r="M1340">
        <f>SUM(B1340,C1340)</f>
        <v>0</v>
      </c>
      <c r="N1340" t="str">
        <f t="shared" si="40"/>
        <v>No</v>
      </c>
      <c r="O1340">
        <f>COUNTIF(C:C,"&lt;0")</f>
        <v>0</v>
      </c>
      <c r="P1340" t="e">
        <f>SUMIF(#REF!,"&gt;"&amp;AVERAGE(#REF!))</f>
        <v>#REF!</v>
      </c>
      <c r="Q1340">
        <f t="shared" si="41"/>
        <v>27.565026697177728</v>
      </c>
      <c r="R1340" t="str">
        <f>CONCATENATE("ID-",A1340,"-",E1340)</f>
        <v>ID-21321-</v>
      </c>
      <c r="S1340">
        <f>INDEX(B:B,MATCH(A1340,A:A,0))</f>
        <v>0</v>
      </c>
      <c r="T1340" t="str">
        <f>IF(OR(B1340&gt;0,C1340&gt;0),"Acceptable","Check")</f>
        <v>Acceptable</v>
      </c>
      <c r="U1340">
        <f>COUNTIF(D:D, "Military - U.S. Army")</f>
        <v>23</v>
      </c>
      <c r="V1340">
        <f>AVERAGEIF(C:C,"Fort Myer, Virginia", I:I)</f>
        <v>2</v>
      </c>
      <c r="W1340">
        <v>1</v>
      </c>
      <c r="X1340" t="str">
        <f>IFERROR(VLOOKUP("FlightNumber", A:D, 4, FALSE), "Flight Not Found")</f>
        <v>Flight Not Found</v>
      </c>
      <c r="Y1340" t="str" cm="1">
        <f t="array" ref="Y1340">IF(AND(B:B &gt; TIME(6, 0, 0), B:B &lt;= TIME(18, 0, 0)), "Day", "Night")</f>
        <v>Night</v>
      </c>
      <c r="Z1340">
        <f>COUNTIFS(D:D, "Military - U.S. Army", C:C, "Fort Myer, Virginia")</f>
        <v>1</v>
      </c>
    </row>
    <row r="1341" spans="1:26" x14ac:dyDescent="0.2">
      <c r="A1341">
        <v>19963</v>
      </c>
      <c r="B1341" t="s">
        <v>2367</v>
      </c>
      <c r="C1341" t="s">
        <v>6217</v>
      </c>
      <c r="D1341" t="s">
        <v>2606</v>
      </c>
      <c r="F1341" t="s">
        <v>5777</v>
      </c>
      <c r="G1341" t="s">
        <v>6218</v>
      </c>
      <c r="I1341">
        <v>27</v>
      </c>
      <c r="J1341">
        <v>26</v>
      </c>
      <c r="K1341">
        <v>0</v>
      </c>
      <c r="L1341" t="s">
        <v>6219</v>
      </c>
      <c r="M1341">
        <f>SUM(B1341,C1341)</f>
        <v>0</v>
      </c>
      <c r="N1341" t="str">
        <f t="shared" si="40"/>
        <v>No</v>
      </c>
      <c r="O1341">
        <f>COUNTIF(C:C,"&lt;0")</f>
        <v>0</v>
      </c>
      <c r="P1341" t="e">
        <f>SUMIF(#REF!,"&gt;"&amp;AVERAGE(#REF!))</f>
        <v>#REF!</v>
      </c>
      <c r="Q1341">
        <f t="shared" si="41"/>
        <v>27.565026697177728</v>
      </c>
      <c r="R1341" t="str">
        <f>CONCATENATE("ID-",A1341,"-",E1341)</f>
        <v>ID-19963-</v>
      </c>
      <c r="S1341" t="str">
        <f>INDEX(B:B,MATCH(A1341,A:A,0))</f>
        <v>22:10</v>
      </c>
      <c r="T1341" t="str">
        <f>IF(OR(B1341&gt;0,C1341&gt;0),"Acceptable","Check")</f>
        <v>Acceptable</v>
      </c>
      <c r="U1341">
        <f>COUNTIF(D:D, "Military - U.S. Army")</f>
        <v>23</v>
      </c>
      <c r="V1341">
        <f>AVERAGEIF(C:C,"Fort Myer, Virginia", I:I)</f>
        <v>2</v>
      </c>
      <c r="W1341">
        <v>1</v>
      </c>
      <c r="X1341" t="str">
        <f>IFERROR(VLOOKUP("FlightNumber", A:D, 4, FALSE), "Flight Not Found")</f>
        <v>Flight Not Found</v>
      </c>
      <c r="Y1341" t="str" cm="1">
        <f t="array" ref="Y1341">IF(AND(B:B &gt; TIME(6, 0, 0), B:B &lt;= TIME(18, 0, 0)), "Day", "Night")</f>
        <v>Night</v>
      </c>
      <c r="Z1341">
        <f>COUNTIFS(D:D, "Military - U.S. Army", C:C, "Fort Myer, Virginia")</f>
        <v>1</v>
      </c>
    </row>
    <row r="1342" spans="1:26" x14ac:dyDescent="0.2">
      <c r="A1342">
        <v>19972</v>
      </c>
      <c r="B1342" t="s">
        <v>271</v>
      </c>
      <c r="C1342" t="s">
        <v>6220</v>
      </c>
      <c r="D1342" t="s">
        <v>283</v>
      </c>
      <c r="E1342" t="s">
        <v>6221</v>
      </c>
      <c r="F1342" t="s">
        <v>6222</v>
      </c>
      <c r="G1342" t="s">
        <v>6223</v>
      </c>
      <c r="H1342" t="s">
        <v>6224</v>
      </c>
      <c r="I1342">
        <v>56</v>
      </c>
      <c r="J1342">
        <v>28</v>
      </c>
      <c r="K1342">
        <v>0</v>
      </c>
      <c r="L1342" t="s">
        <v>6225</v>
      </c>
      <c r="M1342">
        <f>SUM(B1342,C1342)</f>
        <v>0</v>
      </c>
      <c r="N1342" t="str">
        <f t="shared" si="40"/>
        <v>No</v>
      </c>
      <c r="O1342">
        <f>COUNTIF(C:C,"&lt;0")</f>
        <v>0</v>
      </c>
      <c r="P1342" t="e">
        <f>SUMIF(#REF!,"&gt;"&amp;AVERAGE(#REF!))</f>
        <v>#REF!</v>
      </c>
      <c r="Q1342">
        <f t="shared" si="41"/>
        <v>27.565026697177728</v>
      </c>
      <c r="R1342" t="str">
        <f>CONCATENATE("ID-",A1342,"-",E1342)</f>
        <v>ID-19972-Shannon - New York City</v>
      </c>
      <c r="S1342" t="str">
        <f>INDEX(B:B,MATCH(A1342,A:A,0))</f>
        <v>02:30</v>
      </c>
      <c r="T1342" t="str">
        <f>IF(OR(B1342&gt;0,C1342&gt;0),"Acceptable","Check")</f>
        <v>Acceptable</v>
      </c>
      <c r="U1342">
        <f>COUNTIF(D:D, "Military - U.S. Army")</f>
        <v>23</v>
      </c>
      <c r="V1342">
        <f>AVERAGEIF(C:C,"Fort Myer, Virginia", I:I)</f>
        <v>2</v>
      </c>
      <c r="W1342">
        <v>2</v>
      </c>
      <c r="X1342" t="str">
        <f>IFERROR(VLOOKUP("FlightNumber", A:D, 4, FALSE), "Flight Not Found")</f>
        <v>Flight Not Found</v>
      </c>
      <c r="Y1342" t="str" cm="1">
        <f t="array" ref="Y1342">IF(AND(B:B &gt; TIME(6, 0, 0), B:B &lt;= TIME(18, 0, 0)), "Day", "Night")</f>
        <v>Night</v>
      </c>
      <c r="Z1342">
        <f>COUNTIFS(D:D, "Military - U.S. Army", C:C, "Fort Myer, Virginia")</f>
        <v>1</v>
      </c>
    </row>
    <row r="1343" spans="1:26" x14ac:dyDescent="0.2">
      <c r="A1343">
        <v>19979</v>
      </c>
      <c r="B1343" t="s">
        <v>1438</v>
      </c>
      <c r="C1343" t="s">
        <v>5577</v>
      </c>
      <c r="D1343" t="s">
        <v>4134</v>
      </c>
      <c r="F1343" t="s">
        <v>1809</v>
      </c>
      <c r="G1343" t="s">
        <v>6226</v>
      </c>
      <c r="H1343" t="s">
        <v>6227</v>
      </c>
      <c r="I1343">
        <v>30</v>
      </c>
      <c r="J1343">
        <v>6</v>
      </c>
      <c r="K1343">
        <v>0</v>
      </c>
      <c r="L1343" t="s">
        <v>6228</v>
      </c>
      <c r="M1343">
        <f>SUM(B1343,C1343)</f>
        <v>0</v>
      </c>
      <c r="N1343" t="str">
        <f t="shared" si="40"/>
        <v>No</v>
      </c>
      <c r="O1343">
        <f>COUNTIF(C:C,"&lt;0")</f>
        <v>0</v>
      </c>
      <c r="P1343" t="e">
        <f>SUMIF(#REF!,"&gt;"&amp;AVERAGE(#REF!))</f>
        <v>#REF!</v>
      </c>
      <c r="Q1343">
        <f t="shared" si="41"/>
        <v>27.565026697177728</v>
      </c>
      <c r="R1343" t="str">
        <f>CONCATENATE("ID-",A1343,"-",E1343)</f>
        <v>ID-19979-</v>
      </c>
      <c r="S1343" t="str">
        <f>INDEX(B:B,MATCH(A1343,A:A,0))</f>
        <v>20:08</v>
      </c>
      <c r="T1343" t="str">
        <f>IF(OR(B1343&gt;0,C1343&gt;0),"Acceptable","Check")</f>
        <v>Acceptable</v>
      </c>
      <c r="U1343">
        <f>COUNTIF(D:D, "Military - U.S. Army")</f>
        <v>23</v>
      </c>
      <c r="V1343">
        <f>AVERAGEIF(C:C,"Fort Myer, Virginia", I:I)</f>
        <v>2</v>
      </c>
      <c r="W1343">
        <v>1</v>
      </c>
      <c r="X1343" t="str">
        <f>IFERROR(VLOOKUP("FlightNumber", A:D, 4, FALSE), "Flight Not Found")</f>
        <v>Flight Not Found</v>
      </c>
      <c r="Y1343" t="str" cm="1">
        <f t="array" ref="Y1343">IF(AND(B:B &gt; TIME(6, 0, 0), B:B &lt;= TIME(18, 0, 0)), "Day", "Night")</f>
        <v>Night</v>
      </c>
      <c r="Z1343">
        <f>COUNTIFS(D:D, "Military - U.S. Army", C:C, "Fort Myer, Virginia")</f>
        <v>1</v>
      </c>
    </row>
    <row r="1344" spans="1:26" x14ac:dyDescent="0.2">
      <c r="A1344">
        <v>19982</v>
      </c>
      <c r="C1344" t="s">
        <v>3383</v>
      </c>
      <c r="D1344" t="s">
        <v>1349</v>
      </c>
      <c r="E1344" t="s">
        <v>6229</v>
      </c>
      <c r="F1344" t="s">
        <v>6230</v>
      </c>
      <c r="G1344" t="s">
        <v>6231</v>
      </c>
      <c r="H1344" t="s">
        <v>6232</v>
      </c>
      <c r="I1344">
        <v>4</v>
      </c>
      <c r="J1344">
        <v>3</v>
      </c>
      <c r="K1344">
        <v>0</v>
      </c>
      <c r="L1344" t="s">
        <v>6233</v>
      </c>
      <c r="M1344">
        <f>SUM(B1344,C1344)</f>
        <v>0</v>
      </c>
      <c r="N1344" t="str">
        <f t="shared" si="40"/>
        <v>No</v>
      </c>
      <c r="O1344">
        <f>COUNTIF(C:C,"&lt;0")</f>
        <v>0</v>
      </c>
      <c r="P1344" t="e">
        <f>SUMIF(#REF!,"&gt;"&amp;AVERAGE(#REF!))</f>
        <v>#REF!</v>
      </c>
      <c r="Q1344">
        <f t="shared" si="41"/>
        <v>27.565026697177728</v>
      </c>
      <c r="R1344" t="str">
        <f>CONCATENATE("ID-",A1344,"-",E1344)</f>
        <v>ID-19982-Test</v>
      </c>
      <c r="S1344">
        <f>INDEX(B:B,MATCH(A1344,A:A,0))</f>
        <v>0</v>
      </c>
      <c r="T1344" t="str">
        <f>IF(OR(B1344&gt;0,C1344&gt;0),"Acceptable","Check")</f>
        <v>Acceptable</v>
      </c>
      <c r="U1344">
        <f>COUNTIF(D:D, "Military - U.S. Army")</f>
        <v>23</v>
      </c>
      <c r="V1344">
        <f>AVERAGEIF(C:C,"Fort Myer, Virginia", I:I)</f>
        <v>2</v>
      </c>
      <c r="W1344">
        <v>1</v>
      </c>
      <c r="X1344" t="str">
        <f>IFERROR(VLOOKUP("FlightNumber", A:D, 4, FALSE), "Flight Not Found")</f>
        <v>Flight Not Found</v>
      </c>
      <c r="Y1344" t="str" cm="1">
        <f t="array" ref="Y1344">IF(AND(B:B &gt; TIME(6, 0, 0), B:B &lt;= TIME(18, 0, 0)), "Day", "Night")</f>
        <v>Night</v>
      </c>
      <c r="Z1344">
        <f>COUNTIFS(D:D, "Military - U.S. Army", C:C, "Fort Myer, Virginia")</f>
        <v>1</v>
      </c>
    </row>
    <row r="1345" spans="1:26" x14ac:dyDescent="0.2">
      <c r="A1345">
        <v>20021</v>
      </c>
      <c r="B1345" t="s">
        <v>6234</v>
      </c>
      <c r="C1345" t="s">
        <v>6235</v>
      </c>
      <c r="D1345" t="s">
        <v>2606</v>
      </c>
      <c r="F1345" t="s">
        <v>2575</v>
      </c>
      <c r="G1345" t="s">
        <v>6236</v>
      </c>
      <c r="H1345" t="s">
        <v>6237</v>
      </c>
      <c r="I1345">
        <v>21</v>
      </c>
      <c r="J1345">
        <v>21</v>
      </c>
      <c r="K1345">
        <v>0</v>
      </c>
      <c r="L1345" t="s">
        <v>6238</v>
      </c>
      <c r="M1345">
        <f>SUM(B1345,C1345)</f>
        <v>0</v>
      </c>
      <c r="N1345" t="str">
        <f t="shared" si="40"/>
        <v>No</v>
      </c>
      <c r="O1345">
        <f>COUNTIF(C:C,"&lt;0")</f>
        <v>0</v>
      </c>
      <c r="P1345" t="e">
        <f>SUMIF(#REF!,"&gt;"&amp;AVERAGE(#REF!))</f>
        <v>#REF!</v>
      </c>
      <c r="Q1345">
        <f t="shared" si="41"/>
        <v>27.565026697177728</v>
      </c>
      <c r="R1345" t="str">
        <f>CONCATENATE("ID-",A1345,"-",E1345)</f>
        <v>ID-20021-</v>
      </c>
      <c r="S1345" t="str">
        <f>INDEX(B:B,MATCH(A1345,A:A,0))</f>
        <v>17:50</v>
      </c>
      <c r="T1345" t="str">
        <f>IF(OR(B1345&gt;0,C1345&gt;0),"Acceptable","Check")</f>
        <v>Acceptable</v>
      </c>
      <c r="U1345">
        <f>COUNTIF(D:D, "Military - U.S. Army")</f>
        <v>23</v>
      </c>
      <c r="V1345">
        <f>AVERAGEIF(C:C,"Fort Myer, Virginia", I:I)</f>
        <v>2</v>
      </c>
      <c r="W1345">
        <v>1</v>
      </c>
      <c r="X1345" t="str">
        <f>IFERROR(VLOOKUP("FlightNumber", A:D, 4, FALSE), "Flight Not Found")</f>
        <v>Flight Not Found</v>
      </c>
      <c r="Y1345" t="str" cm="1">
        <f t="array" ref="Y1345">IF(AND(B:B &gt; TIME(6, 0, 0), B:B &lt;= TIME(18, 0, 0)), "Day", "Night")</f>
        <v>Night</v>
      </c>
      <c r="Z1345">
        <f>COUNTIFS(D:D, "Military - U.S. Army", C:C, "Fort Myer, Virginia")</f>
        <v>1</v>
      </c>
    </row>
    <row r="1346" spans="1:26" x14ac:dyDescent="0.2">
      <c r="A1346">
        <v>20027</v>
      </c>
      <c r="C1346" t="s">
        <v>6239</v>
      </c>
      <c r="D1346" t="s">
        <v>29</v>
      </c>
      <c r="E1346" t="s">
        <v>6240</v>
      </c>
      <c r="F1346" t="s">
        <v>6241</v>
      </c>
      <c r="G1346" t="s">
        <v>6242</v>
      </c>
      <c r="H1346" t="s">
        <v>6243</v>
      </c>
      <c r="I1346">
        <v>42</v>
      </c>
      <c r="J1346">
        <v>42</v>
      </c>
      <c r="K1346">
        <v>0</v>
      </c>
      <c r="L1346" t="s">
        <v>6244</v>
      </c>
      <c r="M1346">
        <f>SUM(B1346,C1346)</f>
        <v>0</v>
      </c>
      <c r="N1346" t="str">
        <f t="shared" ref="N1346:N1409" si="42">IF(E1346="good","Yes","No")</f>
        <v>No</v>
      </c>
      <c r="O1346">
        <f>COUNTIF(C:C,"&lt;0")</f>
        <v>0</v>
      </c>
      <c r="P1346" t="e">
        <f>SUMIF(#REF!,"&gt;"&amp;AVERAGE(#REF!))</f>
        <v>#REF!</v>
      </c>
      <c r="Q1346">
        <f t="shared" si="41"/>
        <v>27.565026697177728</v>
      </c>
      <c r="R1346" t="str">
        <f>CONCATENATE("ID-",A1346,"-",E1346)</f>
        <v>ID-20027-Patuxent River NAS - Kenitra, Morocco</v>
      </c>
      <c r="S1346">
        <f>INDEX(B:B,MATCH(A1346,A:A,0))</f>
        <v>0</v>
      </c>
      <c r="T1346" t="str">
        <f>IF(OR(B1346&gt;0,C1346&gt;0),"Acceptable","Check")</f>
        <v>Acceptable</v>
      </c>
      <c r="U1346">
        <f>COUNTIF(D:D, "Military - U.S. Army")</f>
        <v>23</v>
      </c>
      <c r="V1346">
        <f>AVERAGEIF(C:C,"Fort Myer, Virginia", I:I)</f>
        <v>2</v>
      </c>
      <c r="W1346">
        <v>1</v>
      </c>
      <c r="X1346" t="str">
        <f>IFERROR(VLOOKUP("FlightNumber", A:D, 4, FALSE), "Flight Not Found")</f>
        <v>Flight Not Found</v>
      </c>
      <c r="Y1346" t="str" cm="1">
        <f t="array" ref="Y1346">IF(AND(B:B &gt; TIME(6, 0, 0), B:B &lt;= TIME(18, 0, 0)), "Day", "Night")</f>
        <v>Night</v>
      </c>
      <c r="Z1346">
        <f>COUNTIFS(D:D, "Military - U.S. Army", C:C, "Fort Myer, Virginia")</f>
        <v>1</v>
      </c>
    </row>
    <row r="1347" spans="1:26" x14ac:dyDescent="0.2">
      <c r="A1347">
        <v>20027</v>
      </c>
      <c r="B1347" t="s">
        <v>1451</v>
      </c>
      <c r="C1347" t="s">
        <v>6245</v>
      </c>
      <c r="D1347" t="s">
        <v>6246</v>
      </c>
      <c r="E1347" t="s">
        <v>6247</v>
      </c>
      <c r="F1347" t="s">
        <v>6248</v>
      </c>
      <c r="G1347" t="s">
        <v>6242</v>
      </c>
      <c r="I1347">
        <v>42</v>
      </c>
      <c r="J1347">
        <v>42</v>
      </c>
      <c r="K1347">
        <v>0</v>
      </c>
      <c r="L1347" t="s">
        <v>6249</v>
      </c>
      <c r="M1347">
        <f>SUM(B1347,C1347)</f>
        <v>0</v>
      </c>
      <c r="N1347" t="str">
        <f t="shared" si="42"/>
        <v>No</v>
      </c>
      <c r="O1347">
        <f>COUNTIF(C:C,"&lt;0")</f>
        <v>0</v>
      </c>
      <c r="P1347" t="e">
        <f>SUMIF(#REF!,"&gt;"&amp;AVERAGE(#REF!))</f>
        <v>#REF!</v>
      </c>
      <c r="Q1347">
        <f t="shared" ref="Q1347:Q1410" si="43">AVERAGEIF(I:I,"&gt;0")</f>
        <v>27.565026697177728</v>
      </c>
      <c r="R1347" t="str">
        <f>CONCATENATE("ID-",A1347,"-",E1347)</f>
        <v>ID-20027-New Jersey - Azores - Port Lyautey, Moroco</v>
      </c>
      <c r="S1347">
        <f>INDEX(B:B,MATCH(A1347,A:A,0))</f>
        <v>0</v>
      </c>
      <c r="T1347" t="str">
        <f>IF(OR(B1347&gt;0,C1347&gt;0),"Acceptable","Check")</f>
        <v>Acceptable</v>
      </c>
      <c r="U1347">
        <f>COUNTIF(D:D, "Military - U.S. Army")</f>
        <v>23</v>
      </c>
      <c r="V1347">
        <f>AVERAGEIF(C:C,"Fort Myer, Virginia", I:I)</f>
        <v>2</v>
      </c>
      <c r="W1347">
        <v>1</v>
      </c>
      <c r="X1347" t="str">
        <f>IFERROR(VLOOKUP("FlightNumber", A:D, 4, FALSE), "Flight Not Found")</f>
        <v>Flight Not Found</v>
      </c>
      <c r="Y1347" t="str" cm="1">
        <f t="array" ref="Y1347">IF(AND(B:B &gt; TIME(6, 0, 0), B:B &lt;= TIME(18, 0, 0)), "Day", "Night")</f>
        <v>Night</v>
      </c>
      <c r="Z1347">
        <f>COUNTIFS(D:D, "Military - U.S. Army", C:C, "Fort Myer, Virginia")</f>
        <v>1</v>
      </c>
    </row>
    <row r="1348" spans="1:26" x14ac:dyDescent="0.2">
      <c r="A1348">
        <v>20028</v>
      </c>
      <c r="B1348" t="s">
        <v>2846</v>
      </c>
      <c r="C1348" t="s">
        <v>6250</v>
      </c>
      <c r="D1348" t="s">
        <v>6251</v>
      </c>
      <c r="E1348" t="s">
        <v>994</v>
      </c>
      <c r="F1348" t="s">
        <v>6252</v>
      </c>
      <c r="G1348" t="s">
        <v>6253</v>
      </c>
      <c r="H1348" t="s">
        <v>129</v>
      </c>
      <c r="I1348">
        <v>8</v>
      </c>
      <c r="J1348">
        <v>3</v>
      </c>
      <c r="K1348">
        <v>0</v>
      </c>
      <c r="L1348" t="s">
        <v>6254</v>
      </c>
      <c r="M1348">
        <f>SUM(B1348,C1348)</f>
        <v>0</v>
      </c>
      <c r="N1348" t="str">
        <f t="shared" si="42"/>
        <v>No</v>
      </c>
      <c r="O1348">
        <f>COUNTIF(C:C,"&lt;0")</f>
        <v>0</v>
      </c>
      <c r="P1348" t="e">
        <f>SUMIF(#REF!,"&gt;"&amp;AVERAGE(#REF!))</f>
        <v>#REF!</v>
      </c>
      <c r="Q1348">
        <f t="shared" si="43"/>
        <v>27.565026697177728</v>
      </c>
      <c r="R1348" t="str">
        <f>CONCATENATE("ID-",A1348,"-",E1348)</f>
        <v>ID-20028-Training</v>
      </c>
      <c r="S1348" t="str">
        <f>INDEX(B:B,MATCH(A1348,A:A,0))</f>
        <v>15:10</v>
      </c>
      <c r="T1348" t="str">
        <f>IF(OR(B1348&gt;0,C1348&gt;0),"Acceptable","Check")</f>
        <v>Acceptable</v>
      </c>
      <c r="U1348">
        <f>COUNTIF(D:D, "Military - U.S. Army")</f>
        <v>23</v>
      </c>
      <c r="V1348">
        <f>AVERAGEIF(C:C,"Fort Myer, Virginia", I:I)</f>
        <v>2</v>
      </c>
      <c r="W1348">
        <v>1</v>
      </c>
      <c r="X1348" t="str">
        <f>IFERROR(VLOOKUP("FlightNumber", A:D, 4, FALSE), "Flight Not Found")</f>
        <v>Flight Not Found</v>
      </c>
      <c r="Y1348" t="str" cm="1">
        <f t="array" ref="Y1348">IF(AND(B:B &gt; TIME(6, 0, 0), B:B &lt;= TIME(18, 0, 0)), "Day", "Night")</f>
        <v>Night</v>
      </c>
      <c r="Z1348">
        <f>COUNTIFS(D:D, "Military - U.S. Army", C:C, "Fort Myer, Virginia")</f>
        <v>1</v>
      </c>
    </row>
    <row r="1349" spans="1:26" x14ac:dyDescent="0.2">
      <c r="A1349">
        <v>20044</v>
      </c>
      <c r="C1349" t="s">
        <v>6255</v>
      </c>
      <c r="D1349" t="s">
        <v>6256</v>
      </c>
      <c r="E1349" t="s">
        <v>6257</v>
      </c>
      <c r="F1349" t="s">
        <v>1809</v>
      </c>
      <c r="G1349" t="s">
        <v>6258</v>
      </c>
      <c r="I1349">
        <v>24</v>
      </c>
      <c r="J1349">
        <v>24</v>
      </c>
      <c r="K1349">
        <v>0</v>
      </c>
      <c r="L1349" t="s">
        <v>6259</v>
      </c>
      <c r="M1349">
        <f>SUM(B1349,C1349)</f>
        <v>0</v>
      </c>
      <c r="N1349" t="str">
        <f t="shared" si="42"/>
        <v>No</v>
      </c>
      <c r="O1349">
        <f>COUNTIF(C:C,"&lt;0")</f>
        <v>0</v>
      </c>
      <c r="P1349" t="e">
        <f>SUMIF(#REF!,"&gt;"&amp;AVERAGE(#REF!))</f>
        <v>#REF!</v>
      </c>
      <c r="Q1349">
        <f t="shared" si="43"/>
        <v>27.565026697177728</v>
      </c>
      <c r="R1349" t="str">
        <f>CONCATENATE("ID-",A1349,"-",E1349)</f>
        <v>ID-20044-Pucallpa - Lima</v>
      </c>
      <c r="S1349">
        <f>INDEX(B:B,MATCH(A1349,A:A,0))</f>
        <v>0</v>
      </c>
      <c r="T1349" t="str">
        <f>IF(OR(B1349&gt;0,C1349&gt;0),"Acceptable","Check")</f>
        <v>Acceptable</v>
      </c>
      <c r="U1349">
        <f>COUNTIF(D:D, "Military - U.S. Army")</f>
        <v>23</v>
      </c>
      <c r="V1349">
        <f>AVERAGEIF(C:C,"Fort Myer, Virginia", I:I)</f>
        <v>2</v>
      </c>
      <c r="W1349">
        <v>1</v>
      </c>
      <c r="X1349" t="str">
        <f>IFERROR(VLOOKUP("FlightNumber", A:D, 4, FALSE), "Flight Not Found")</f>
        <v>Flight Not Found</v>
      </c>
      <c r="Y1349" t="str" cm="1">
        <f t="array" ref="Y1349">IF(AND(B:B &gt; TIME(6, 0, 0), B:B &lt;= TIME(18, 0, 0)), "Day", "Night")</f>
        <v>Night</v>
      </c>
      <c r="Z1349">
        <f>COUNTIFS(D:D, "Military - U.S. Army", C:C, "Fort Myer, Virginia")</f>
        <v>1</v>
      </c>
    </row>
    <row r="1350" spans="1:26" x14ac:dyDescent="0.2">
      <c r="A1350">
        <v>20058</v>
      </c>
      <c r="B1350" t="s">
        <v>3265</v>
      </c>
      <c r="C1350" t="s">
        <v>6260</v>
      </c>
      <c r="D1350" t="s">
        <v>6261</v>
      </c>
      <c r="E1350" t="s">
        <v>6262</v>
      </c>
      <c r="F1350" t="s">
        <v>1809</v>
      </c>
      <c r="G1350" t="s">
        <v>6263</v>
      </c>
      <c r="H1350" t="s">
        <v>6264</v>
      </c>
      <c r="I1350">
        <v>7</v>
      </c>
      <c r="J1350">
        <v>2</v>
      </c>
      <c r="K1350">
        <v>0</v>
      </c>
      <c r="L1350" t="s">
        <v>6265</v>
      </c>
      <c r="M1350">
        <f>SUM(B1350,C1350)</f>
        <v>0</v>
      </c>
      <c r="N1350" t="str">
        <f t="shared" si="42"/>
        <v>No</v>
      </c>
      <c r="O1350">
        <f>COUNTIF(C:C,"&lt;0")</f>
        <v>0</v>
      </c>
      <c r="P1350" t="e">
        <f>SUMIF(#REF!,"&gt;"&amp;AVERAGE(#REF!))</f>
        <v>#REF!</v>
      </c>
      <c r="Q1350">
        <f t="shared" si="43"/>
        <v>27.565026697177728</v>
      </c>
      <c r="R1350" t="str">
        <f>CONCATENATE("ID-",A1350,"-",E1350)</f>
        <v>ID-20058-Laconia, NH - Berlin, NH</v>
      </c>
      <c r="S1350" t="str">
        <f>INDEX(B:B,MATCH(A1350,A:A,0))</f>
        <v>11:15</v>
      </c>
      <c r="T1350" t="str">
        <f>IF(OR(B1350&gt;0,C1350&gt;0),"Acceptable","Check")</f>
        <v>Acceptable</v>
      </c>
      <c r="U1350">
        <f>COUNTIF(D:D, "Military - U.S. Army")</f>
        <v>23</v>
      </c>
      <c r="V1350">
        <f>AVERAGEIF(C:C,"Fort Myer, Virginia", I:I)</f>
        <v>2</v>
      </c>
      <c r="W1350">
        <v>2</v>
      </c>
      <c r="X1350" t="str">
        <f>IFERROR(VLOOKUP("FlightNumber", A:D, 4, FALSE), "Flight Not Found")</f>
        <v>Flight Not Found</v>
      </c>
      <c r="Y1350" t="str" cm="1">
        <f t="array" ref="Y1350">IF(AND(B:B &gt; TIME(6, 0, 0), B:B &lt;= TIME(18, 0, 0)), "Day", "Night")</f>
        <v>Night</v>
      </c>
      <c r="Z1350">
        <f>COUNTIFS(D:D, "Military - U.S. Army", C:C, "Fort Myer, Virginia")</f>
        <v>1</v>
      </c>
    </row>
    <row r="1351" spans="1:26" x14ac:dyDescent="0.2">
      <c r="A1351">
        <v>20062</v>
      </c>
      <c r="C1351" t="s">
        <v>6266</v>
      </c>
      <c r="D1351" t="s">
        <v>6267</v>
      </c>
      <c r="E1351" t="s">
        <v>6268</v>
      </c>
      <c r="F1351" t="s">
        <v>1809</v>
      </c>
      <c r="G1351" t="s">
        <v>6269</v>
      </c>
      <c r="H1351" t="s">
        <v>6270</v>
      </c>
      <c r="I1351">
        <v>28</v>
      </c>
      <c r="J1351">
        <v>28</v>
      </c>
      <c r="K1351">
        <v>0</v>
      </c>
      <c r="L1351" t="s">
        <v>6271</v>
      </c>
      <c r="M1351">
        <f>SUM(B1351,C1351)</f>
        <v>0</v>
      </c>
      <c r="N1351" t="str">
        <f t="shared" si="42"/>
        <v>No</v>
      </c>
      <c r="O1351">
        <f>COUNTIF(C:C,"&lt;0")</f>
        <v>0</v>
      </c>
      <c r="P1351" t="e">
        <f>SUMIF(#REF!,"&gt;"&amp;AVERAGE(#REF!))</f>
        <v>#REF!</v>
      </c>
      <c r="Q1351">
        <f t="shared" si="43"/>
        <v>27.565026697177728</v>
      </c>
      <c r="R1351" t="str">
        <f>CONCATENATE("ID-",A1351,"-",E1351)</f>
        <v>ID-20062-Luang Prabang - Nam Tha</v>
      </c>
      <c r="S1351">
        <f>INDEX(B:B,MATCH(A1351,A:A,0))</f>
        <v>0</v>
      </c>
      <c r="T1351" t="str">
        <f>IF(OR(B1351&gt;0,C1351&gt;0),"Acceptable","Check")</f>
        <v>Acceptable</v>
      </c>
      <c r="U1351">
        <f>COUNTIF(D:D, "Military - U.S. Army")</f>
        <v>23</v>
      </c>
      <c r="V1351">
        <f>AVERAGEIF(C:C,"Fort Myer, Virginia", I:I)</f>
        <v>2</v>
      </c>
      <c r="W1351">
        <v>1</v>
      </c>
      <c r="X1351" t="str">
        <f>IFERROR(VLOOKUP("FlightNumber", A:D, 4, FALSE), "Flight Not Found")</f>
        <v>Flight Not Found</v>
      </c>
      <c r="Y1351" t="str" cm="1">
        <f t="array" ref="Y1351">IF(AND(B:B &gt; TIME(6, 0, 0), B:B &lt;= TIME(18, 0, 0)), "Day", "Night")</f>
        <v>Night</v>
      </c>
      <c r="Z1351">
        <f>COUNTIFS(D:D, "Military - U.S. Army", C:C, "Fort Myer, Virginia")</f>
        <v>1</v>
      </c>
    </row>
    <row r="1352" spans="1:26" x14ac:dyDescent="0.2">
      <c r="A1352">
        <v>20070</v>
      </c>
      <c r="C1352" t="s">
        <v>6272</v>
      </c>
      <c r="D1352" t="s">
        <v>6273</v>
      </c>
      <c r="F1352" t="s">
        <v>2722</v>
      </c>
      <c r="G1352" t="s">
        <v>6274</v>
      </c>
      <c r="H1352" t="s">
        <v>6275</v>
      </c>
      <c r="I1352">
        <v>4</v>
      </c>
      <c r="J1352">
        <v>4</v>
      </c>
      <c r="K1352">
        <v>0</v>
      </c>
      <c r="M1352">
        <f>SUM(B1352,C1352)</f>
        <v>0</v>
      </c>
      <c r="N1352" t="str">
        <f t="shared" si="42"/>
        <v>No</v>
      </c>
      <c r="O1352">
        <f>COUNTIF(C:C,"&lt;0")</f>
        <v>0</v>
      </c>
      <c r="P1352" t="e">
        <f>SUMIF(#REF!,"&gt;"&amp;AVERAGE(#REF!))</f>
        <v>#REF!</v>
      </c>
      <c r="Q1352">
        <f t="shared" si="43"/>
        <v>27.565026697177728</v>
      </c>
      <c r="R1352" t="str">
        <f>CONCATENATE("ID-",A1352,"-",E1352)</f>
        <v>ID-20070-</v>
      </c>
      <c r="S1352">
        <f>INDEX(B:B,MATCH(A1352,A:A,0))</f>
        <v>0</v>
      </c>
      <c r="T1352" t="str">
        <f>IF(OR(B1352&gt;0,C1352&gt;0),"Acceptable","Check")</f>
        <v>Acceptable</v>
      </c>
      <c r="U1352">
        <f>COUNTIF(D:D, "Military - U.S. Army")</f>
        <v>23</v>
      </c>
      <c r="V1352">
        <f>AVERAGEIF(C:C,"Fort Myer, Virginia", I:I)</f>
        <v>2</v>
      </c>
      <c r="W1352">
        <v>1</v>
      </c>
      <c r="X1352" t="str">
        <f>IFERROR(VLOOKUP("FlightNumber", A:D, 4, FALSE), "Flight Not Found")</f>
        <v>Flight Not Found</v>
      </c>
      <c r="Y1352" t="str" cm="1">
        <f t="array" ref="Y1352">IF(AND(B:B &gt; TIME(6, 0, 0), B:B &lt;= TIME(18, 0, 0)), "Day", "Night")</f>
        <v>Night</v>
      </c>
      <c r="Z1352">
        <f>COUNTIFS(D:D, "Military - U.S. Army", C:C, "Fort Myer, Virginia")</f>
        <v>1</v>
      </c>
    </row>
    <row r="1353" spans="1:26" x14ac:dyDescent="0.2">
      <c r="A1353">
        <v>20076</v>
      </c>
      <c r="C1353" t="s">
        <v>6276</v>
      </c>
      <c r="D1353" t="s">
        <v>3748</v>
      </c>
      <c r="F1353" t="s">
        <v>2722</v>
      </c>
      <c r="G1353" t="s">
        <v>6277</v>
      </c>
      <c r="H1353" t="s">
        <v>6278</v>
      </c>
      <c r="I1353">
        <v>2</v>
      </c>
      <c r="J1353">
        <v>2</v>
      </c>
      <c r="K1353">
        <v>0</v>
      </c>
      <c r="L1353" t="s">
        <v>6279</v>
      </c>
      <c r="M1353">
        <f>SUM(B1353,C1353)</f>
        <v>0</v>
      </c>
      <c r="N1353" t="str">
        <f t="shared" si="42"/>
        <v>No</v>
      </c>
      <c r="O1353">
        <f>COUNTIF(C:C,"&lt;0")</f>
        <v>0</v>
      </c>
      <c r="P1353" t="e">
        <f>SUMIF(#REF!,"&gt;"&amp;AVERAGE(#REF!))</f>
        <v>#REF!</v>
      </c>
      <c r="Q1353">
        <f t="shared" si="43"/>
        <v>27.565026697177728</v>
      </c>
      <c r="R1353" t="str">
        <f>CONCATENATE("ID-",A1353,"-",E1353)</f>
        <v>ID-20076-</v>
      </c>
      <c r="S1353">
        <f>INDEX(B:B,MATCH(A1353,A:A,0))</f>
        <v>0</v>
      </c>
      <c r="T1353" t="str">
        <f>IF(OR(B1353&gt;0,C1353&gt;0),"Acceptable","Check")</f>
        <v>Acceptable</v>
      </c>
      <c r="U1353">
        <f>COUNTIF(D:D, "Military - U.S. Army")</f>
        <v>23</v>
      </c>
      <c r="V1353">
        <f>AVERAGEIF(C:C,"Fort Myer, Virginia", I:I)</f>
        <v>2</v>
      </c>
      <c r="W1353">
        <v>1</v>
      </c>
      <c r="X1353" t="str">
        <f>IFERROR(VLOOKUP("FlightNumber", A:D, 4, FALSE), "Flight Not Found")</f>
        <v>Flight Not Found</v>
      </c>
      <c r="Y1353" t="str" cm="1">
        <f t="array" ref="Y1353">IF(AND(B:B &gt; TIME(6, 0, 0), B:B &lt;= TIME(18, 0, 0)), "Day", "Night")</f>
        <v>Night</v>
      </c>
      <c r="Z1353">
        <f>COUNTIFS(D:D, "Military - U.S. Army", C:C, "Fort Myer, Virginia")</f>
        <v>1</v>
      </c>
    </row>
    <row r="1354" spans="1:26" x14ac:dyDescent="0.2">
      <c r="A1354">
        <v>20076</v>
      </c>
      <c r="B1354" t="s">
        <v>2219</v>
      </c>
      <c r="C1354" t="s">
        <v>356</v>
      </c>
      <c r="D1354" t="s">
        <v>2195</v>
      </c>
      <c r="E1354" t="s">
        <v>6280</v>
      </c>
      <c r="F1354" t="s">
        <v>5206</v>
      </c>
      <c r="G1354" t="s">
        <v>6281</v>
      </c>
      <c r="H1354" t="s">
        <v>6282</v>
      </c>
      <c r="I1354">
        <v>32</v>
      </c>
      <c r="J1354">
        <v>26</v>
      </c>
      <c r="K1354">
        <v>0</v>
      </c>
      <c r="L1354" t="s">
        <v>6283</v>
      </c>
      <c r="M1354">
        <f>SUM(B1354,C1354)</f>
        <v>0</v>
      </c>
      <c r="N1354" t="str">
        <f t="shared" si="42"/>
        <v>No</v>
      </c>
      <c r="O1354">
        <f>COUNTIF(C:C,"&lt;0")</f>
        <v>0</v>
      </c>
      <c r="P1354" t="e">
        <f>SUMIF(#REF!,"&gt;"&amp;AVERAGE(#REF!))</f>
        <v>#REF!</v>
      </c>
      <c r="Q1354">
        <f t="shared" si="43"/>
        <v>27.565026697177728</v>
      </c>
      <c r="R1354" t="str">
        <f>CONCATENATE("ID-",A1354,"-",E1354)</f>
        <v>ID-20076-Rome - New York City</v>
      </c>
      <c r="S1354">
        <f>INDEX(B:B,MATCH(A1354,A:A,0))</f>
        <v>0</v>
      </c>
      <c r="T1354" t="str">
        <f>IF(OR(B1354&gt;0,C1354&gt;0),"Acceptable","Check")</f>
        <v>Acceptable</v>
      </c>
      <c r="U1354">
        <f>COUNTIF(D:D, "Military - U.S. Army")</f>
        <v>23</v>
      </c>
      <c r="V1354">
        <f>AVERAGEIF(C:C,"Fort Myer, Virginia", I:I)</f>
        <v>2</v>
      </c>
      <c r="W1354">
        <v>1</v>
      </c>
      <c r="X1354" t="str">
        <f>IFERROR(VLOOKUP("FlightNumber", A:D, 4, FALSE), "Flight Not Found")</f>
        <v>Flight Not Found</v>
      </c>
      <c r="Y1354" t="str" cm="1">
        <f t="array" ref="Y1354">IF(AND(B:B &gt; TIME(6, 0, 0), B:B &lt;= TIME(18, 0, 0)), "Day", "Night")</f>
        <v>Night</v>
      </c>
      <c r="Z1354">
        <f>COUNTIFS(D:D, "Military - U.S. Army", C:C, "Fort Myer, Virginia")</f>
        <v>1</v>
      </c>
    </row>
    <row r="1355" spans="1:26" x14ac:dyDescent="0.2">
      <c r="A1355">
        <v>20080</v>
      </c>
      <c r="B1355" t="s">
        <v>1451</v>
      </c>
      <c r="C1355" t="s">
        <v>1331</v>
      </c>
      <c r="D1355" t="s">
        <v>6284</v>
      </c>
      <c r="E1355" t="s">
        <v>6285</v>
      </c>
      <c r="F1355" t="s">
        <v>1809</v>
      </c>
      <c r="G1355" t="s">
        <v>6286</v>
      </c>
      <c r="H1355" t="s">
        <v>6287</v>
      </c>
      <c r="I1355">
        <v>28</v>
      </c>
      <c r="J1355">
        <v>10</v>
      </c>
      <c r="K1355">
        <v>0</v>
      </c>
      <c r="L1355" t="s">
        <v>6288</v>
      </c>
      <c r="M1355">
        <f>SUM(B1355,C1355)</f>
        <v>0</v>
      </c>
      <c r="N1355" t="str">
        <f t="shared" si="42"/>
        <v>No</v>
      </c>
      <c r="O1355">
        <f>COUNTIF(C:C,"&lt;0")</f>
        <v>0</v>
      </c>
      <c r="P1355" t="e">
        <f>SUMIF(#REF!,"&gt;"&amp;AVERAGE(#REF!))</f>
        <v>#REF!</v>
      </c>
      <c r="Q1355">
        <f t="shared" si="43"/>
        <v>27.565026697177728</v>
      </c>
      <c r="R1355" t="str">
        <f>CONCATENATE("ID-",A1355,"-",E1355)</f>
        <v>ID-20080-Newark - Tacoma</v>
      </c>
      <c r="S1355" t="str">
        <f>INDEX(B:B,MATCH(A1355,A:A,0))</f>
        <v>23:00</v>
      </c>
      <c r="T1355" t="str">
        <f>IF(OR(B1355&gt;0,C1355&gt;0),"Acceptable","Check")</f>
        <v>Acceptable</v>
      </c>
      <c r="U1355">
        <f>COUNTIF(D:D, "Military - U.S. Army")</f>
        <v>23</v>
      </c>
      <c r="V1355">
        <f>AVERAGEIF(C:C,"Fort Myer, Virginia", I:I)</f>
        <v>2</v>
      </c>
      <c r="W1355">
        <v>1</v>
      </c>
      <c r="X1355" t="str">
        <f>IFERROR(VLOOKUP("FlightNumber", A:D, 4, FALSE), "Flight Not Found")</f>
        <v>Flight Not Found</v>
      </c>
      <c r="Y1355" t="str" cm="1">
        <f t="array" ref="Y1355">IF(AND(B:B &gt; TIME(6, 0, 0), B:B &lt;= TIME(18, 0, 0)), "Day", "Night")</f>
        <v>Night</v>
      </c>
      <c r="Z1355">
        <f>COUNTIFS(D:D, "Military - U.S. Army", C:C, "Fort Myer, Virginia")</f>
        <v>1</v>
      </c>
    </row>
    <row r="1356" spans="1:26" x14ac:dyDescent="0.2">
      <c r="A1356">
        <v>20083</v>
      </c>
      <c r="C1356" t="s">
        <v>6289</v>
      </c>
      <c r="D1356" t="s">
        <v>2212</v>
      </c>
      <c r="E1356" t="s">
        <v>4482</v>
      </c>
      <c r="F1356" t="s">
        <v>6290</v>
      </c>
      <c r="G1356" t="s">
        <v>6291</v>
      </c>
      <c r="H1356" t="s">
        <v>6292</v>
      </c>
      <c r="I1356">
        <v>36</v>
      </c>
      <c r="J1356">
        <v>28</v>
      </c>
      <c r="K1356">
        <v>0</v>
      </c>
      <c r="L1356" t="s">
        <v>6293</v>
      </c>
      <c r="M1356">
        <f>SUM(B1356,C1356)</f>
        <v>0</v>
      </c>
      <c r="N1356" t="str">
        <f t="shared" si="42"/>
        <v>No</v>
      </c>
      <c r="O1356">
        <f>COUNTIF(C:C,"&lt;0")</f>
        <v>0</v>
      </c>
      <c r="P1356" t="e">
        <f>SUMIF(#REF!,"&gt;"&amp;AVERAGE(#REF!))</f>
        <v>#REF!</v>
      </c>
      <c r="Q1356">
        <f t="shared" si="43"/>
        <v>27.565026697177728</v>
      </c>
      <c r="R1356" t="str">
        <f>CONCATENATE("ID-",A1356,"-",E1356)</f>
        <v>ID-20083-London - Glasgow</v>
      </c>
      <c r="S1356">
        <f>INDEX(B:B,MATCH(A1356,A:A,0))</f>
        <v>0</v>
      </c>
      <c r="T1356" t="str">
        <f>IF(OR(B1356&gt;0,C1356&gt;0),"Acceptable","Check")</f>
        <v>Acceptable</v>
      </c>
      <c r="U1356">
        <f>COUNTIF(D:D, "Military - U.S. Army")</f>
        <v>23</v>
      </c>
      <c r="V1356">
        <f>AVERAGEIF(C:C,"Fort Myer, Virginia", I:I)</f>
        <v>2</v>
      </c>
      <c r="W1356">
        <v>1</v>
      </c>
      <c r="X1356" t="str">
        <f>IFERROR(VLOOKUP("FlightNumber", A:D, 4, FALSE), "Flight Not Found")</f>
        <v>Flight Not Found</v>
      </c>
      <c r="Y1356" t="str" cm="1">
        <f t="array" ref="Y1356">IF(AND(B:B &gt; TIME(6, 0, 0), B:B &lt;= TIME(18, 0, 0)), "Day", "Night")</f>
        <v>Night</v>
      </c>
      <c r="Z1356">
        <f>COUNTIFS(D:D, "Military - U.S. Army", C:C, "Fort Myer, Virginia")</f>
        <v>1</v>
      </c>
    </row>
    <row r="1357" spans="1:26" x14ac:dyDescent="0.2">
      <c r="A1357">
        <v>20087</v>
      </c>
      <c r="C1357" t="s">
        <v>1385</v>
      </c>
      <c r="D1357" t="s">
        <v>3546</v>
      </c>
      <c r="I1357">
        <v>45</v>
      </c>
      <c r="J1357">
        <v>45</v>
      </c>
      <c r="K1357">
        <v>0</v>
      </c>
      <c r="M1357">
        <f>SUM(B1357,C1357)</f>
        <v>0</v>
      </c>
      <c r="N1357" t="str">
        <f t="shared" si="42"/>
        <v>No</v>
      </c>
      <c r="O1357">
        <f>COUNTIF(C:C,"&lt;0")</f>
        <v>0</v>
      </c>
      <c r="P1357" t="e">
        <f>SUMIF(#REF!,"&gt;"&amp;AVERAGE(#REF!))</f>
        <v>#REF!</v>
      </c>
      <c r="Q1357">
        <f t="shared" si="43"/>
        <v>27.565026697177728</v>
      </c>
      <c r="R1357" t="str">
        <f>CONCATENATE("ID-",A1357,"-",E1357)</f>
        <v>ID-20087-</v>
      </c>
      <c r="S1357">
        <f>INDEX(B:B,MATCH(A1357,A:A,0))</f>
        <v>0</v>
      </c>
      <c r="T1357" t="str">
        <f>IF(OR(B1357&gt;0,C1357&gt;0),"Acceptable","Check")</f>
        <v>Acceptable</v>
      </c>
      <c r="U1357">
        <f>COUNTIF(D:D, "Military - U.S. Army")</f>
        <v>23</v>
      </c>
      <c r="V1357">
        <f>AVERAGEIF(C:C,"Fort Myer, Virginia", I:I)</f>
        <v>2</v>
      </c>
      <c r="W1357">
        <v>4</v>
      </c>
      <c r="X1357" t="str">
        <f>IFERROR(VLOOKUP("FlightNumber", A:D, 4, FALSE), "Flight Not Found")</f>
        <v>Flight Not Found</v>
      </c>
      <c r="Y1357" t="str" cm="1">
        <f t="array" ref="Y1357">IF(AND(B:B &gt; TIME(6, 0, 0), B:B &lt;= TIME(18, 0, 0)), "Day", "Night")</f>
        <v>Night</v>
      </c>
      <c r="Z1357">
        <f>COUNTIFS(D:D, "Military - U.S. Army", C:C, "Fort Myer, Virginia")</f>
        <v>1</v>
      </c>
    </row>
    <row r="1358" spans="1:26" x14ac:dyDescent="0.2">
      <c r="A1358">
        <v>20089</v>
      </c>
      <c r="C1358" t="s">
        <v>6294</v>
      </c>
      <c r="D1358" t="s">
        <v>3546</v>
      </c>
      <c r="E1358" t="s">
        <v>6295</v>
      </c>
      <c r="F1358" t="s">
        <v>6296</v>
      </c>
      <c r="I1358">
        <v>17</v>
      </c>
      <c r="J1358">
        <v>17</v>
      </c>
      <c r="K1358">
        <v>0</v>
      </c>
      <c r="L1358" t="s">
        <v>2319</v>
      </c>
      <c r="M1358">
        <f>SUM(B1358,C1358)</f>
        <v>0</v>
      </c>
      <c r="N1358" t="str">
        <f t="shared" si="42"/>
        <v>No</v>
      </c>
      <c r="O1358">
        <f>COUNTIF(C:C,"&lt;0")</f>
        <v>0</v>
      </c>
      <c r="P1358" t="e">
        <f>SUMIF(#REF!,"&gt;"&amp;AVERAGE(#REF!))</f>
        <v>#REF!</v>
      </c>
      <c r="Q1358">
        <f t="shared" si="43"/>
        <v>27.565026697177728</v>
      </c>
      <c r="R1358" t="str">
        <f>CONCATENATE("ID-",A1358,"-",E1358)</f>
        <v>ID-20089-Peking -  Irkutsk - Cyprus</v>
      </c>
      <c r="S1358">
        <f>INDEX(B:B,MATCH(A1358,A:A,0))</f>
        <v>0</v>
      </c>
      <c r="T1358" t="str">
        <f>IF(OR(B1358&gt;0,C1358&gt;0),"Acceptable","Check")</f>
        <v>Acceptable</v>
      </c>
      <c r="U1358">
        <f>COUNTIF(D:D, "Military - U.S. Army")</f>
        <v>23</v>
      </c>
      <c r="V1358">
        <f>AVERAGEIF(C:C,"Fort Myer, Virginia", I:I)</f>
        <v>2</v>
      </c>
      <c r="W1358">
        <v>1</v>
      </c>
      <c r="X1358" t="str">
        <f>IFERROR(VLOOKUP("FlightNumber", A:D, 4, FALSE), "Flight Not Found")</f>
        <v>Flight Not Found</v>
      </c>
      <c r="Y1358" t="str" cm="1">
        <f t="array" ref="Y1358">IF(AND(B:B &gt; TIME(6, 0, 0), B:B &lt;= TIME(18, 0, 0)), "Day", "Night")</f>
        <v>Night</v>
      </c>
      <c r="Z1358">
        <f>COUNTIFS(D:D, "Military - U.S. Army", C:C, "Fort Myer, Virginia")</f>
        <v>1</v>
      </c>
    </row>
    <row r="1359" spans="1:26" x14ac:dyDescent="0.2">
      <c r="A1359">
        <v>20100</v>
      </c>
      <c r="B1359" t="s">
        <v>1142</v>
      </c>
      <c r="C1359" t="s">
        <v>6297</v>
      </c>
      <c r="D1359" t="s">
        <v>2326</v>
      </c>
      <c r="F1359" t="s">
        <v>6298</v>
      </c>
      <c r="G1359" t="s">
        <v>6299</v>
      </c>
      <c r="I1359">
        <v>18</v>
      </c>
      <c r="J1359">
        <v>18</v>
      </c>
      <c r="K1359">
        <v>0</v>
      </c>
      <c r="L1359" t="s">
        <v>6300</v>
      </c>
      <c r="M1359">
        <f>SUM(B1359,C1359)</f>
        <v>0</v>
      </c>
      <c r="N1359" t="str">
        <f t="shared" si="42"/>
        <v>No</v>
      </c>
      <c r="O1359">
        <f>COUNTIF(C:C,"&lt;0")</f>
        <v>0</v>
      </c>
      <c r="P1359" t="e">
        <f>SUMIF(#REF!,"&gt;"&amp;AVERAGE(#REF!))</f>
        <v>#REF!</v>
      </c>
      <c r="Q1359">
        <f t="shared" si="43"/>
        <v>27.565026697177728</v>
      </c>
      <c r="R1359" t="str">
        <f>CONCATENATE("ID-",A1359,"-",E1359)</f>
        <v>ID-20100-</v>
      </c>
      <c r="S1359" t="str">
        <f>INDEX(B:B,MATCH(A1359,A:A,0))</f>
        <v>21:00</v>
      </c>
      <c r="T1359" t="str">
        <f>IF(OR(B1359&gt;0,C1359&gt;0),"Acceptable","Check")</f>
        <v>Acceptable</v>
      </c>
      <c r="U1359">
        <f>COUNTIF(D:D, "Military - U.S. Army")</f>
        <v>23</v>
      </c>
      <c r="V1359">
        <f>AVERAGEIF(C:C,"Fort Myer, Virginia", I:I)</f>
        <v>2</v>
      </c>
      <c r="W1359">
        <v>1</v>
      </c>
      <c r="X1359" t="str">
        <f>IFERROR(VLOOKUP("FlightNumber", A:D, 4, FALSE), "Flight Not Found")</f>
        <v>Flight Not Found</v>
      </c>
      <c r="Y1359" t="str" cm="1">
        <f t="array" ref="Y1359">IF(AND(B:B &gt; TIME(6, 0, 0), B:B &lt;= TIME(18, 0, 0)), "Day", "Night")</f>
        <v>Night</v>
      </c>
      <c r="Z1359">
        <f>COUNTIFS(D:D, "Military - U.S. Army", C:C, "Fort Myer, Virginia")</f>
        <v>1</v>
      </c>
    </row>
    <row r="1360" spans="1:26" x14ac:dyDescent="0.2">
      <c r="A1360">
        <v>20101</v>
      </c>
      <c r="B1360" t="s">
        <v>6301</v>
      </c>
      <c r="C1360" t="s">
        <v>6302</v>
      </c>
      <c r="D1360" t="s">
        <v>6303</v>
      </c>
      <c r="E1360" t="s">
        <v>6304</v>
      </c>
      <c r="F1360" t="s">
        <v>6305</v>
      </c>
      <c r="G1360" t="s">
        <v>6306</v>
      </c>
      <c r="H1360" t="s">
        <v>6307</v>
      </c>
      <c r="I1360">
        <v>15</v>
      </c>
      <c r="J1360">
        <v>15</v>
      </c>
      <c r="K1360">
        <v>0</v>
      </c>
      <c r="L1360" t="s">
        <v>6308</v>
      </c>
      <c r="M1360">
        <f>SUM(B1360,C1360)</f>
        <v>0</v>
      </c>
      <c r="N1360" t="str">
        <f t="shared" si="42"/>
        <v>No</v>
      </c>
      <c r="O1360">
        <f>COUNTIF(C:C,"&lt;0")</f>
        <v>0</v>
      </c>
      <c r="P1360" t="e">
        <f>SUMIF(#REF!,"&gt;"&amp;AVERAGE(#REF!))</f>
        <v>#REF!</v>
      </c>
      <c r="Q1360">
        <f t="shared" si="43"/>
        <v>27.565026697177728</v>
      </c>
      <c r="R1360" t="str">
        <f>CONCATENATE("ID-",A1360,"-",E1360)</f>
        <v>ID-20101-Cincinnati - Cleveland</v>
      </c>
      <c r="S1360" t="str">
        <f>INDEX(B:B,MATCH(A1360,A:A,0))</f>
        <v>09:05</v>
      </c>
      <c r="T1360" t="str">
        <f>IF(OR(B1360&gt;0,C1360&gt;0),"Acceptable","Check")</f>
        <v>Acceptable</v>
      </c>
      <c r="U1360">
        <f>COUNTIF(D:D, "Military - U.S. Army")</f>
        <v>23</v>
      </c>
      <c r="V1360">
        <f>AVERAGEIF(C:C,"Fort Myer, Virginia", I:I)</f>
        <v>2</v>
      </c>
      <c r="W1360">
        <v>1</v>
      </c>
      <c r="X1360" t="str">
        <f>IFERROR(VLOOKUP("FlightNumber", A:D, 4, FALSE), "Flight Not Found")</f>
        <v>Flight Not Found</v>
      </c>
      <c r="Y1360" t="str" cm="1">
        <f t="array" ref="Y1360">IF(AND(B:B &gt; TIME(6, 0, 0), B:B &lt;= TIME(18, 0, 0)), "Day", "Night")</f>
        <v>Night</v>
      </c>
      <c r="Z1360">
        <f>COUNTIFS(D:D, "Military - U.S. Army", C:C, "Fort Myer, Virginia")</f>
        <v>1</v>
      </c>
    </row>
    <row r="1361" spans="1:26" x14ac:dyDescent="0.2">
      <c r="A1361">
        <v>20108</v>
      </c>
      <c r="B1361" t="s">
        <v>6309</v>
      </c>
      <c r="C1361" t="s">
        <v>6310</v>
      </c>
      <c r="D1361" t="s">
        <v>1144</v>
      </c>
      <c r="E1361" t="s">
        <v>6312</v>
      </c>
      <c r="F1361" t="s">
        <v>6313</v>
      </c>
      <c r="G1361" t="s">
        <v>6314</v>
      </c>
      <c r="H1361" t="s">
        <v>6315</v>
      </c>
      <c r="I1361">
        <v>39</v>
      </c>
      <c r="J1361">
        <v>0</v>
      </c>
      <c r="K1361">
        <v>0</v>
      </c>
      <c r="L1361" t="s">
        <v>6316</v>
      </c>
      <c r="M1361">
        <f>SUM(B1361,C1361)</f>
        <v>0</v>
      </c>
      <c r="N1361" t="str">
        <f t="shared" si="42"/>
        <v>No</v>
      </c>
      <c r="O1361">
        <f>COUNTIF(C:C,"&lt;0")</f>
        <v>0</v>
      </c>
      <c r="P1361" t="e">
        <f>SUMIF(#REF!,"&gt;"&amp;AVERAGE(#REF!))</f>
        <v>#REF!</v>
      </c>
      <c r="Q1361">
        <f t="shared" si="43"/>
        <v>27.565026697177728</v>
      </c>
      <c r="R1361" t="str">
        <f>CONCATENATE("ID-",A1361,"-",E1361)</f>
        <v>ID-20108-Newark - Des Moines - Lincoln</v>
      </c>
      <c r="S1361" t="str">
        <f>INDEX(B:B,MATCH(A1361,A:A,0))</f>
        <v>16:25</v>
      </c>
      <c r="T1361" t="str">
        <f>IF(OR(B1361&gt;0,C1361&gt;0),"Acceptable","Check")</f>
        <v>Acceptable</v>
      </c>
      <c r="U1361">
        <f>COUNTIF(D:D, "Military - U.S. Army")</f>
        <v>23</v>
      </c>
      <c r="V1361">
        <f>AVERAGEIF(C:C,"Fort Myer, Virginia", I:I)</f>
        <v>2</v>
      </c>
      <c r="W1361">
        <v>1</v>
      </c>
      <c r="X1361" t="str">
        <f>IFERROR(VLOOKUP("FlightNumber", A:D, 4, FALSE), "Flight Not Found")</f>
        <v>Flight Not Found</v>
      </c>
      <c r="Y1361" t="str" cm="1">
        <f t="array" ref="Y1361">IF(AND(B:B &gt; TIME(6, 0, 0), B:B &lt;= TIME(18, 0, 0)), "Day", "Night")</f>
        <v>Night</v>
      </c>
      <c r="Z1361">
        <f>COUNTIFS(D:D, "Military - U.S. Army", C:C, "Fort Myer, Virginia")</f>
        <v>1</v>
      </c>
    </row>
    <row r="1362" spans="1:26" x14ac:dyDescent="0.2">
      <c r="A1362">
        <v>20120</v>
      </c>
      <c r="C1362" t="s">
        <v>6317</v>
      </c>
      <c r="D1362" t="s">
        <v>6318</v>
      </c>
      <c r="F1362" t="s">
        <v>6319</v>
      </c>
      <c r="G1362" t="s">
        <v>6320</v>
      </c>
      <c r="I1362">
        <v>5</v>
      </c>
      <c r="J1362">
        <v>5</v>
      </c>
      <c r="K1362">
        <v>0</v>
      </c>
      <c r="L1362" t="s">
        <v>6321</v>
      </c>
      <c r="M1362">
        <f>SUM(B1362,C1362)</f>
        <v>0</v>
      </c>
      <c r="N1362" t="str">
        <f t="shared" si="42"/>
        <v>No</v>
      </c>
      <c r="O1362">
        <f>COUNTIF(C:C,"&lt;0")</f>
        <v>0</v>
      </c>
      <c r="P1362" t="e">
        <f>SUMIF(#REF!,"&gt;"&amp;AVERAGE(#REF!))</f>
        <v>#REF!</v>
      </c>
      <c r="Q1362">
        <f t="shared" si="43"/>
        <v>27.565026697177728</v>
      </c>
      <c r="R1362" t="str">
        <f>CONCATENATE("ID-",A1362,"-",E1362)</f>
        <v>ID-20120-</v>
      </c>
      <c r="S1362">
        <f>INDEX(B:B,MATCH(A1362,A:A,0))</f>
        <v>0</v>
      </c>
      <c r="T1362" t="str">
        <f>IF(OR(B1362&gt;0,C1362&gt;0),"Acceptable","Check")</f>
        <v>Acceptable</v>
      </c>
      <c r="U1362">
        <f>COUNTIF(D:D, "Military - U.S. Army")</f>
        <v>23</v>
      </c>
      <c r="V1362">
        <f>AVERAGEIF(C:C,"Fort Myer, Virginia", I:I)</f>
        <v>2</v>
      </c>
      <c r="W1362">
        <v>1</v>
      </c>
      <c r="X1362" t="str">
        <f>IFERROR(VLOOKUP("FlightNumber", A:D, 4, FALSE), "Flight Not Found")</f>
        <v>Flight Not Found</v>
      </c>
      <c r="Y1362" t="str" cm="1">
        <f t="array" ref="Y1362">IF(AND(B:B &gt; TIME(6, 0, 0), B:B &lt;= TIME(18, 0, 0)), "Day", "Night")</f>
        <v>Night</v>
      </c>
      <c r="Z1362">
        <f>COUNTIFS(D:D, "Military - U.S. Army", C:C, "Fort Myer, Virginia")</f>
        <v>1</v>
      </c>
    </row>
    <row r="1363" spans="1:26" x14ac:dyDescent="0.2">
      <c r="A1363">
        <v>20122</v>
      </c>
      <c r="B1363" t="s">
        <v>4550</v>
      </c>
      <c r="C1363" t="s">
        <v>5444</v>
      </c>
      <c r="D1363" t="s">
        <v>6005</v>
      </c>
      <c r="E1363" t="s">
        <v>6322</v>
      </c>
      <c r="F1363" t="s">
        <v>1809</v>
      </c>
      <c r="G1363" t="s">
        <v>6323</v>
      </c>
      <c r="H1363" t="s">
        <v>6324</v>
      </c>
      <c r="I1363">
        <v>10</v>
      </c>
      <c r="J1363">
        <v>10</v>
      </c>
      <c r="K1363">
        <v>0</v>
      </c>
      <c r="L1363" t="s">
        <v>6325</v>
      </c>
      <c r="M1363">
        <f>SUM(B1363,C1363)</f>
        <v>0</v>
      </c>
      <c r="N1363" t="str">
        <f t="shared" si="42"/>
        <v>No</v>
      </c>
      <c r="O1363">
        <f>COUNTIF(C:C,"&lt;0")</f>
        <v>0</v>
      </c>
      <c r="P1363" t="e">
        <f>SUMIF(#REF!,"&gt;"&amp;AVERAGE(#REF!))</f>
        <v>#REF!</v>
      </c>
      <c r="Q1363">
        <f t="shared" si="43"/>
        <v>27.565026697177728</v>
      </c>
      <c r="R1363" t="str">
        <f>CONCATENATE("ID-",A1363,"-",E1363)</f>
        <v>ID-20122-Nagpur - Delhi</v>
      </c>
      <c r="S1363" t="str">
        <f>INDEX(B:B,MATCH(A1363,A:A,0))</f>
        <v>03:50</v>
      </c>
      <c r="T1363" t="str">
        <f>IF(OR(B1363&gt;0,C1363&gt;0),"Acceptable","Check")</f>
        <v>Acceptable</v>
      </c>
      <c r="U1363">
        <f>COUNTIF(D:D, "Military - U.S. Army")</f>
        <v>23</v>
      </c>
      <c r="V1363">
        <f>AVERAGEIF(C:C,"Fort Myer, Virginia", I:I)</f>
        <v>2</v>
      </c>
      <c r="W1363">
        <v>1</v>
      </c>
      <c r="X1363" t="str">
        <f>IFERROR(VLOOKUP("FlightNumber", A:D, 4, FALSE), "Flight Not Found")</f>
        <v>Flight Not Found</v>
      </c>
      <c r="Y1363" t="str" cm="1">
        <f t="array" ref="Y1363">IF(AND(B:B &gt; TIME(6, 0, 0), B:B &lt;= TIME(18, 0, 0)), "Day", "Night")</f>
        <v>Night</v>
      </c>
      <c r="Z1363">
        <f>COUNTIFS(D:D, "Military - U.S. Army", C:C, "Fort Myer, Virginia")</f>
        <v>1</v>
      </c>
    </row>
    <row r="1364" spans="1:26" x14ac:dyDescent="0.2">
      <c r="A1364">
        <v>20125</v>
      </c>
      <c r="B1364" t="s">
        <v>6326</v>
      </c>
      <c r="C1364" t="s">
        <v>6327</v>
      </c>
      <c r="D1364" t="s">
        <v>6328</v>
      </c>
      <c r="E1364" t="s">
        <v>6329</v>
      </c>
      <c r="F1364" t="s">
        <v>6197</v>
      </c>
      <c r="G1364" t="s">
        <v>6330</v>
      </c>
      <c r="H1364" t="s">
        <v>6331</v>
      </c>
      <c r="I1364">
        <v>13</v>
      </c>
      <c r="J1364">
        <v>13</v>
      </c>
      <c r="K1364">
        <v>0</v>
      </c>
      <c r="L1364" t="s">
        <v>6332</v>
      </c>
      <c r="M1364">
        <f>SUM(B1364,C1364)</f>
        <v>0</v>
      </c>
      <c r="N1364" t="str">
        <f t="shared" si="42"/>
        <v>No</v>
      </c>
      <c r="O1364">
        <f>COUNTIF(C:C,"&lt;0")</f>
        <v>0</v>
      </c>
      <c r="P1364" t="e">
        <f>SUMIF(#REF!,"&gt;"&amp;AVERAGE(#REF!))</f>
        <v>#REF!</v>
      </c>
      <c r="Q1364">
        <f t="shared" si="43"/>
        <v>27.565026697177728</v>
      </c>
      <c r="R1364" t="str">
        <f>CONCATENATE("ID-",A1364,"-",E1364)</f>
        <v>ID-20125-Enugu - Calabar</v>
      </c>
      <c r="S1364" t="str">
        <f>INDEX(B:B,MATCH(A1364,A:A,0))</f>
        <v>10:04</v>
      </c>
      <c r="T1364" t="str">
        <f>IF(OR(B1364&gt;0,C1364&gt;0),"Acceptable","Check")</f>
        <v>Acceptable</v>
      </c>
      <c r="U1364">
        <f>COUNTIF(D:D, "Military - U.S. Army")</f>
        <v>23</v>
      </c>
      <c r="V1364">
        <f>AVERAGEIF(C:C,"Fort Myer, Virginia", I:I)</f>
        <v>2</v>
      </c>
      <c r="W1364">
        <v>1</v>
      </c>
      <c r="X1364" t="str">
        <f>IFERROR(VLOOKUP("FlightNumber", A:D, 4, FALSE), "Flight Not Found")</f>
        <v>Flight Not Found</v>
      </c>
      <c r="Y1364" t="str" cm="1">
        <f t="array" ref="Y1364">IF(AND(B:B &gt; TIME(6, 0, 0), B:B &lt;= TIME(18, 0, 0)), "Day", "Night")</f>
        <v>Night</v>
      </c>
      <c r="Z1364">
        <f>COUNTIFS(D:D, "Military - U.S. Army", C:C, "Fort Myer, Virginia")</f>
        <v>1</v>
      </c>
    </row>
    <row r="1365" spans="1:26" x14ac:dyDescent="0.2">
      <c r="A1365">
        <v>20133</v>
      </c>
      <c r="B1365" t="s">
        <v>6333</v>
      </c>
      <c r="C1365" t="s">
        <v>6040</v>
      </c>
      <c r="D1365" t="s">
        <v>772</v>
      </c>
      <c r="E1365" t="s">
        <v>6334</v>
      </c>
      <c r="F1365" t="s">
        <v>3916</v>
      </c>
      <c r="G1365" t="s">
        <v>6335</v>
      </c>
      <c r="H1365" t="s">
        <v>6336</v>
      </c>
      <c r="I1365">
        <v>29</v>
      </c>
      <c r="J1365">
        <v>29</v>
      </c>
      <c r="K1365">
        <v>0</v>
      </c>
      <c r="L1365" t="s">
        <v>6337</v>
      </c>
      <c r="M1365">
        <f>SUM(B1365,C1365)</f>
        <v>0</v>
      </c>
      <c r="N1365" t="str">
        <f t="shared" si="42"/>
        <v>No</v>
      </c>
      <c r="O1365">
        <f>COUNTIF(C:C,"&lt;0")</f>
        <v>0</v>
      </c>
      <c r="P1365" t="e">
        <f>SUMIF(#REF!,"&gt;"&amp;AVERAGE(#REF!))</f>
        <v>#REF!</v>
      </c>
      <c r="Q1365">
        <f t="shared" si="43"/>
        <v>27.565026697177728</v>
      </c>
      <c r="R1365" t="str">
        <f>CONCATENATE("ID-",A1365,"-",E1365)</f>
        <v>ID-20133-Brussels - Rome</v>
      </c>
      <c r="S1365" t="str">
        <f>INDEX(B:B,MATCH(A1365,A:A,0))</f>
        <v>18:53</v>
      </c>
      <c r="T1365" t="str">
        <f>IF(OR(B1365&gt;0,C1365&gt;0),"Acceptable","Check")</f>
        <v>Acceptable</v>
      </c>
      <c r="U1365">
        <f>COUNTIF(D:D, "Military - U.S. Army")</f>
        <v>23</v>
      </c>
      <c r="V1365">
        <f>AVERAGEIF(C:C,"Fort Myer, Virginia", I:I)</f>
        <v>2</v>
      </c>
      <c r="W1365">
        <v>1</v>
      </c>
      <c r="X1365" t="str">
        <f>IFERROR(VLOOKUP("FlightNumber", A:D, 4, FALSE), "Flight Not Found")</f>
        <v>Flight Not Found</v>
      </c>
      <c r="Y1365" t="str" cm="1">
        <f t="array" ref="Y1365">IF(AND(B:B &gt; TIME(6, 0, 0), B:B &lt;= TIME(18, 0, 0)), "Day", "Night")</f>
        <v>Night</v>
      </c>
      <c r="Z1365">
        <f>COUNTIFS(D:D, "Military - U.S. Army", C:C, "Fort Myer, Virginia")</f>
        <v>1</v>
      </c>
    </row>
    <row r="1366" spans="1:26" x14ac:dyDescent="0.2">
      <c r="A1366">
        <v>20139</v>
      </c>
      <c r="B1366" t="s">
        <v>6338</v>
      </c>
      <c r="C1366" t="s">
        <v>6339</v>
      </c>
      <c r="D1366" t="s">
        <v>4906</v>
      </c>
      <c r="E1366" t="s">
        <v>6340</v>
      </c>
      <c r="F1366" t="s">
        <v>6341</v>
      </c>
      <c r="G1366" t="s">
        <v>6342</v>
      </c>
      <c r="H1366" t="s">
        <v>6343</v>
      </c>
      <c r="I1366">
        <v>16</v>
      </c>
      <c r="J1366">
        <v>16</v>
      </c>
      <c r="K1366">
        <v>0</v>
      </c>
      <c r="L1366" t="s">
        <v>6344</v>
      </c>
      <c r="M1366">
        <f>SUM(B1366,C1366)</f>
        <v>0</v>
      </c>
      <c r="N1366" t="str">
        <f t="shared" si="42"/>
        <v>No</v>
      </c>
      <c r="O1366">
        <f>COUNTIF(C:C,"&lt;0")</f>
        <v>0</v>
      </c>
      <c r="P1366" t="e">
        <f>SUMIF(#REF!,"&gt;"&amp;AVERAGE(#REF!))</f>
        <v>#REF!</v>
      </c>
      <c r="Q1366">
        <f t="shared" si="43"/>
        <v>27.565026697177728</v>
      </c>
      <c r="R1366" t="str">
        <f>CONCATENATE("ID-",A1366,"-",E1366)</f>
        <v>ID-20139-Albuquerque - Sante Fe</v>
      </c>
      <c r="S1366" t="str">
        <f>INDEX(B:B,MATCH(A1366,A:A,0))</f>
        <v>07:31</v>
      </c>
      <c r="T1366" t="str">
        <f>IF(OR(B1366&gt;0,C1366&gt;0),"Acceptable","Check")</f>
        <v>Acceptable</v>
      </c>
      <c r="U1366">
        <f>COUNTIF(D:D, "Military - U.S. Army")</f>
        <v>23</v>
      </c>
      <c r="V1366">
        <f>AVERAGEIF(C:C,"Fort Myer, Virginia", I:I)</f>
        <v>2</v>
      </c>
      <c r="W1366">
        <v>1</v>
      </c>
      <c r="X1366" t="str">
        <f>IFERROR(VLOOKUP("FlightNumber", A:D, 4, FALSE), "Flight Not Found")</f>
        <v>Flight Not Found</v>
      </c>
      <c r="Y1366" t="str" cm="1">
        <f t="array" ref="Y1366">IF(AND(B:B &gt; TIME(6, 0, 0), B:B &lt;= TIME(18, 0, 0)), "Day", "Night")</f>
        <v>Night</v>
      </c>
      <c r="Z1366">
        <f>COUNTIFS(D:D, "Military - U.S. Army", C:C, "Fort Myer, Virginia")</f>
        <v>1</v>
      </c>
    </row>
    <row r="1367" spans="1:26" x14ac:dyDescent="0.2">
      <c r="A1367">
        <v>20143</v>
      </c>
      <c r="B1367" t="s">
        <v>2666</v>
      </c>
      <c r="C1367" t="s">
        <v>6345</v>
      </c>
      <c r="D1367" t="s">
        <v>5794</v>
      </c>
      <c r="E1367" t="s">
        <v>6346</v>
      </c>
      <c r="F1367" t="s">
        <v>1809</v>
      </c>
      <c r="G1367" t="s">
        <v>6347</v>
      </c>
      <c r="H1367" t="s">
        <v>6348</v>
      </c>
      <c r="I1367">
        <v>26</v>
      </c>
      <c r="J1367">
        <v>1</v>
      </c>
      <c r="K1367">
        <v>0</v>
      </c>
      <c r="L1367" t="s">
        <v>6349</v>
      </c>
      <c r="M1367">
        <f>SUM(B1367,C1367)</f>
        <v>0</v>
      </c>
      <c r="N1367" t="str">
        <f t="shared" si="42"/>
        <v>No</v>
      </c>
      <c r="O1367">
        <f>COUNTIF(C:C,"&lt;0")</f>
        <v>0</v>
      </c>
      <c r="P1367" t="e">
        <f>SUMIF(#REF!,"&gt;"&amp;AVERAGE(#REF!))</f>
        <v>#REF!</v>
      </c>
      <c r="Q1367">
        <f t="shared" si="43"/>
        <v>27.565026697177728</v>
      </c>
      <c r="R1367" t="str">
        <f>CONCATENATE("ID-",A1367,"-",E1367)</f>
        <v>ID-20143-Salisbury - Lusaka</v>
      </c>
      <c r="S1367" t="str">
        <f>INDEX(B:B,MATCH(A1367,A:A,0))</f>
        <v>09:20</v>
      </c>
      <c r="T1367" t="str">
        <f>IF(OR(B1367&gt;0,C1367&gt;0),"Acceptable","Check")</f>
        <v>Acceptable</v>
      </c>
      <c r="U1367">
        <f>COUNTIF(D:D, "Military - U.S. Army")</f>
        <v>23</v>
      </c>
      <c r="V1367">
        <f>AVERAGEIF(C:C,"Fort Myer, Virginia", I:I)</f>
        <v>2</v>
      </c>
      <c r="W1367">
        <v>1</v>
      </c>
      <c r="X1367" t="str">
        <f>IFERROR(VLOOKUP("FlightNumber", A:D, 4, FALSE), "Flight Not Found")</f>
        <v>Flight Not Found</v>
      </c>
      <c r="Y1367" t="str" cm="1">
        <f t="array" ref="Y1367">IF(AND(B:B &gt; TIME(6, 0, 0), B:B &lt;= TIME(18, 0, 0)), "Day", "Night")</f>
        <v>Night</v>
      </c>
      <c r="Z1367">
        <f>COUNTIFS(D:D, "Military - U.S. Army", C:C, "Fort Myer, Virginia")</f>
        <v>1</v>
      </c>
    </row>
    <row r="1368" spans="1:26" x14ac:dyDescent="0.2">
      <c r="A1368">
        <v>20154</v>
      </c>
      <c r="C1368" t="s">
        <v>6350</v>
      </c>
      <c r="D1368" t="s">
        <v>4677</v>
      </c>
      <c r="F1368" t="s">
        <v>1809</v>
      </c>
      <c r="G1368" t="s">
        <v>6351</v>
      </c>
      <c r="H1368" t="s">
        <v>6352</v>
      </c>
      <c r="I1368">
        <v>21</v>
      </c>
      <c r="J1368">
        <v>5</v>
      </c>
      <c r="K1368">
        <v>0</v>
      </c>
      <c r="L1368" t="s">
        <v>6353</v>
      </c>
      <c r="M1368">
        <f>SUM(B1368,C1368)</f>
        <v>0</v>
      </c>
      <c r="N1368" t="str">
        <f t="shared" si="42"/>
        <v>No</v>
      </c>
      <c r="O1368">
        <f>COUNTIF(C:C,"&lt;0")</f>
        <v>0</v>
      </c>
      <c r="P1368" t="e">
        <f>SUMIF(#REF!,"&gt;"&amp;AVERAGE(#REF!))</f>
        <v>#REF!</v>
      </c>
      <c r="Q1368">
        <f t="shared" si="43"/>
        <v>27.565026697177728</v>
      </c>
      <c r="R1368" t="str">
        <f>CONCATENATE("ID-",A1368,"-",E1368)</f>
        <v>ID-20154-</v>
      </c>
      <c r="S1368">
        <f>INDEX(B:B,MATCH(A1368,A:A,0))</f>
        <v>0</v>
      </c>
      <c r="T1368" t="str">
        <f>IF(OR(B1368&gt;0,C1368&gt;0),"Acceptable","Check")</f>
        <v>Acceptable</v>
      </c>
      <c r="U1368">
        <f>COUNTIF(D:D, "Military - U.S. Army")</f>
        <v>23</v>
      </c>
      <c r="V1368">
        <f>AVERAGEIF(C:C,"Fort Myer, Virginia", I:I)</f>
        <v>2</v>
      </c>
      <c r="W1368">
        <v>1</v>
      </c>
      <c r="X1368" t="str">
        <f>IFERROR(VLOOKUP("FlightNumber", A:D, 4, FALSE), "Flight Not Found")</f>
        <v>Flight Not Found</v>
      </c>
      <c r="Y1368" t="str" cm="1">
        <f t="array" ref="Y1368">IF(AND(B:B &gt; TIME(6, 0, 0), B:B &lt;= TIME(18, 0, 0)), "Day", "Night")</f>
        <v>Night</v>
      </c>
      <c r="Z1368">
        <f>COUNTIFS(D:D, "Military - U.S. Army", C:C, "Fort Myer, Virginia")</f>
        <v>1</v>
      </c>
    </row>
    <row r="1369" spans="1:26" x14ac:dyDescent="0.2">
      <c r="A1369">
        <v>20156</v>
      </c>
      <c r="C1369" t="s">
        <v>6354</v>
      </c>
      <c r="D1369" t="s">
        <v>1608</v>
      </c>
      <c r="E1369" t="s">
        <v>6355</v>
      </c>
      <c r="F1369" t="s">
        <v>1809</v>
      </c>
      <c r="G1369" t="s">
        <v>6356</v>
      </c>
      <c r="H1369" t="s">
        <v>6357</v>
      </c>
      <c r="I1369">
        <v>26</v>
      </c>
      <c r="J1369">
        <v>26</v>
      </c>
      <c r="K1369">
        <v>0</v>
      </c>
      <c r="L1369" t="s">
        <v>6358</v>
      </c>
      <c r="M1369">
        <f>SUM(B1369,C1369)</f>
        <v>0</v>
      </c>
      <c r="N1369" t="str">
        <f t="shared" si="42"/>
        <v>No</v>
      </c>
      <c r="O1369">
        <f>COUNTIF(C:C,"&lt;0")</f>
        <v>0</v>
      </c>
      <c r="P1369" t="e">
        <f>SUMIF(#REF!,"&gt;"&amp;AVERAGE(#REF!))</f>
        <v>#REF!</v>
      </c>
      <c r="Q1369">
        <f t="shared" si="43"/>
        <v>27.565026697177728</v>
      </c>
      <c r="R1369" t="str">
        <f>CONCATENATE("ID-",A1369,"-",E1369)</f>
        <v>ID-20156-Puerto Vallarta - Guadalajara</v>
      </c>
      <c r="S1369">
        <f>INDEX(B:B,MATCH(A1369,A:A,0))</f>
        <v>0</v>
      </c>
      <c r="T1369" t="str">
        <f>IF(OR(B1369&gt;0,C1369&gt;0),"Acceptable","Check")</f>
        <v>Acceptable</v>
      </c>
      <c r="U1369">
        <f>COUNTIF(D:D, "Military - U.S. Army")</f>
        <v>23</v>
      </c>
      <c r="V1369">
        <f>AVERAGEIF(C:C,"Fort Myer, Virginia", I:I)</f>
        <v>2</v>
      </c>
      <c r="W1369">
        <v>1</v>
      </c>
      <c r="X1369" t="str">
        <f>IFERROR(VLOOKUP("FlightNumber", A:D, 4, FALSE), "Flight Not Found")</f>
        <v>Flight Not Found</v>
      </c>
      <c r="Y1369" t="str" cm="1">
        <f t="array" ref="Y1369">IF(AND(B:B &gt; TIME(6, 0, 0), B:B &lt;= TIME(18, 0, 0)), "Day", "Night")</f>
        <v>Night</v>
      </c>
      <c r="Z1369">
        <f>COUNTIFS(D:D, "Military - U.S. Army", C:C, "Fort Myer, Virginia")</f>
        <v>1</v>
      </c>
    </row>
    <row r="1370" spans="1:26" x14ac:dyDescent="0.2">
      <c r="A1370">
        <v>20157</v>
      </c>
      <c r="C1370" t="s">
        <v>6359</v>
      </c>
      <c r="D1370" t="s">
        <v>3427</v>
      </c>
      <c r="E1370" t="s">
        <v>6360</v>
      </c>
      <c r="F1370" t="s">
        <v>2722</v>
      </c>
      <c r="G1370" t="s">
        <v>6361</v>
      </c>
      <c r="H1370" t="s">
        <v>6362</v>
      </c>
      <c r="I1370">
        <v>8</v>
      </c>
      <c r="J1370">
        <v>8</v>
      </c>
      <c r="K1370">
        <v>0</v>
      </c>
      <c r="L1370" t="s">
        <v>6363</v>
      </c>
      <c r="M1370">
        <f>SUM(B1370,C1370)</f>
        <v>0</v>
      </c>
      <c r="N1370" t="str">
        <f t="shared" si="42"/>
        <v>No</v>
      </c>
      <c r="O1370">
        <f>COUNTIF(C:C,"&lt;0")</f>
        <v>0</v>
      </c>
      <c r="P1370" t="e">
        <f>SUMIF(#REF!,"&gt;"&amp;AVERAGE(#REF!))</f>
        <v>#REF!</v>
      </c>
      <c r="Q1370">
        <f t="shared" si="43"/>
        <v>27.565026697177728</v>
      </c>
      <c r="R1370" t="str">
        <f>CONCATENATE("ID-",A1370,"-",E1370)</f>
        <v>ID-20157-Condoto - Cali</v>
      </c>
      <c r="S1370">
        <f>INDEX(B:B,MATCH(A1370,A:A,0))</f>
        <v>0</v>
      </c>
      <c r="T1370" t="str">
        <f>IF(OR(B1370&gt;0,C1370&gt;0),"Acceptable","Check")</f>
        <v>Acceptable</v>
      </c>
      <c r="U1370">
        <f>COUNTIF(D:D, "Military - U.S. Army")</f>
        <v>23</v>
      </c>
      <c r="V1370">
        <f>AVERAGEIF(C:C,"Fort Myer, Virginia", I:I)</f>
        <v>2</v>
      </c>
      <c r="W1370">
        <v>1</v>
      </c>
      <c r="X1370" t="str">
        <f>IFERROR(VLOOKUP("FlightNumber", A:D, 4, FALSE), "Flight Not Found")</f>
        <v>Flight Not Found</v>
      </c>
      <c r="Y1370" t="str" cm="1">
        <f t="array" ref="Y1370">IF(AND(B:B &gt; TIME(6, 0, 0), B:B &lt;= TIME(18, 0, 0)), "Day", "Night")</f>
        <v>Night</v>
      </c>
      <c r="Z1370">
        <f>COUNTIFS(D:D, "Military - U.S. Army", C:C, "Fort Myer, Virginia")</f>
        <v>1</v>
      </c>
    </row>
    <row r="1371" spans="1:26" x14ac:dyDescent="0.2">
      <c r="A1371">
        <v>20168</v>
      </c>
      <c r="B1371" t="s">
        <v>6364</v>
      </c>
      <c r="C1371" t="s">
        <v>6365</v>
      </c>
      <c r="D1371" t="s">
        <v>1326</v>
      </c>
      <c r="E1371" t="s">
        <v>6366</v>
      </c>
      <c r="F1371" t="s">
        <v>5413</v>
      </c>
      <c r="G1371" t="s">
        <v>6367</v>
      </c>
      <c r="H1371" t="s">
        <v>6368</v>
      </c>
      <c r="I1371">
        <v>35</v>
      </c>
      <c r="J1371">
        <v>13</v>
      </c>
      <c r="K1371">
        <v>0</v>
      </c>
      <c r="L1371" t="s">
        <v>6369</v>
      </c>
      <c r="M1371">
        <f>SUM(B1371,C1371)</f>
        <v>0</v>
      </c>
      <c r="N1371" t="str">
        <f t="shared" si="42"/>
        <v>No</v>
      </c>
      <c r="O1371">
        <f>COUNTIF(C:C,"&lt;0")</f>
        <v>0</v>
      </c>
      <c r="P1371" t="e">
        <f>SUMIF(#REF!,"&gt;"&amp;AVERAGE(#REF!))</f>
        <v>#REF!</v>
      </c>
      <c r="Q1371">
        <f t="shared" si="43"/>
        <v>27.565026697177728</v>
      </c>
      <c r="R1371" t="str">
        <f>CONCATENATE("ID-",A1371,"-",E1371)</f>
        <v>ID-20168-Newark - Chicago - St. Louis - Springfield - Tulsa</v>
      </c>
      <c r="S1371" t="str">
        <f>INDEX(B:B,MATCH(A1371,A:A,0))</f>
        <v>22:36</v>
      </c>
      <c r="T1371" t="str">
        <f>IF(OR(B1371&gt;0,C1371&gt;0),"Acceptable","Check")</f>
        <v>Acceptable</v>
      </c>
      <c r="U1371">
        <f>COUNTIF(D:D, "Military - U.S. Army")</f>
        <v>23</v>
      </c>
      <c r="V1371">
        <f>AVERAGEIF(C:C,"Fort Myer, Virginia", I:I)</f>
        <v>2</v>
      </c>
      <c r="W1371">
        <v>2</v>
      </c>
      <c r="X1371" t="str">
        <f>IFERROR(VLOOKUP("FlightNumber", A:D, 4, FALSE), "Flight Not Found")</f>
        <v>Flight Not Found</v>
      </c>
      <c r="Y1371" t="str" cm="1">
        <f t="array" ref="Y1371">IF(AND(B:B &gt; TIME(6, 0, 0), B:B &lt;= TIME(18, 0, 0)), "Day", "Night")</f>
        <v>Night</v>
      </c>
      <c r="Z1371">
        <f>COUNTIFS(D:D, "Military - U.S. Army", C:C, "Fort Myer, Virginia")</f>
        <v>1</v>
      </c>
    </row>
    <row r="1372" spans="1:26" x14ac:dyDescent="0.2">
      <c r="A1372">
        <v>20170</v>
      </c>
      <c r="B1372" t="s">
        <v>991</v>
      </c>
      <c r="C1372" t="s">
        <v>6370</v>
      </c>
      <c r="D1372" t="s">
        <v>29</v>
      </c>
      <c r="F1372" t="s">
        <v>6371</v>
      </c>
      <c r="G1372" t="s">
        <v>6372</v>
      </c>
      <c r="H1372" t="s">
        <v>6373</v>
      </c>
      <c r="I1372">
        <v>66</v>
      </c>
      <c r="J1372">
        <v>66</v>
      </c>
      <c r="K1372">
        <v>0</v>
      </c>
      <c r="L1372" t="s">
        <v>6374</v>
      </c>
      <c r="M1372">
        <f>SUM(B1372,C1372)</f>
        <v>0</v>
      </c>
      <c r="N1372" t="str">
        <f t="shared" si="42"/>
        <v>No</v>
      </c>
      <c r="O1372">
        <f>COUNTIF(C:C,"&lt;0")</f>
        <v>0</v>
      </c>
      <c r="P1372" t="e">
        <f>SUMIF(#REF!,"&gt;"&amp;AVERAGE(#REF!))</f>
        <v>#REF!</v>
      </c>
      <c r="Q1372">
        <f t="shared" si="43"/>
        <v>27.565026697177728</v>
      </c>
      <c r="R1372" t="str">
        <f>CONCATENATE("ID-",A1372,"-",E1372)</f>
        <v>ID-20170-</v>
      </c>
      <c r="S1372" t="str">
        <f>INDEX(B:B,MATCH(A1372,A:A,0))</f>
        <v>02:00</v>
      </c>
      <c r="T1372" t="str">
        <f>IF(OR(B1372&gt;0,C1372&gt;0),"Acceptable","Check")</f>
        <v>Acceptable</v>
      </c>
      <c r="U1372">
        <f>COUNTIF(D:D, "Military - U.S. Army")</f>
        <v>23</v>
      </c>
      <c r="V1372">
        <f>AVERAGEIF(C:C,"Fort Myer, Virginia", I:I)</f>
        <v>2</v>
      </c>
      <c r="W1372">
        <v>1</v>
      </c>
      <c r="X1372" t="str">
        <f>IFERROR(VLOOKUP("FlightNumber", A:D, 4, FALSE), "Flight Not Found")</f>
        <v>Flight Not Found</v>
      </c>
      <c r="Y1372" t="str" cm="1">
        <f t="array" ref="Y1372">IF(AND(B:B &gt; TIME(6, 0, 0), B:B &lt;= TIME(18, 0, 0)), "Day", "Night")</f>
        <v>Night</v>
      </c>
      <c r="Z1372">
        <f>COUNTIFS(D:D, "Military - U.S. Army", C:C, "Fort Myer, Virginia")</f>
        <v>1</v>
      </c>
    </row>
    <row r="1373" spans="1:26" x14ac:dyDescent="0.2">
      <c r="A1373">
        <v>20174</v>
      </c>
      <c r="B1373" t="s">
        <v>6375</v>
      </c>
      <c r="C1373" t="s">
        <v>6376</v>
      </c>
      <c r="D1373" t="s">
        <v>1856</v>
      </c>
      <c r="E1373" t="s">
        <v>6377</v>
      </c>
      <c r="F1373" t="s">
        <v>6378</v>
      </c>
      <c r="G1373" t="s">
        <v>6379</v>
      </c>
      <c r="H1373" t="s">
        <v>6380</v>
      </c>
      <c r="I1373">
        <v>23</v>
      </c>
      <c r="J1373">
        <v>4</v>
      </c>
      <c r="K1373">
        <v>0</v>
      </c>
      <c r="L1373" t="s">
        <v>6381</v>
      </c>
      <c r="M1373">
        <f>SUM(B1373,C1373)</f>
        <v>0</v>
      </c>
      <c r="N1373" t="str">
        <f t="shared" si="42"/>
        <v>No</v>
      </c>
      <c r="O1373">
        <f>COUNTIF(C:C,"&lt;0")</f>
        <v>0</v>
      </c>
      <c r="P1373" t="e">
        <f>SUMIF(#REF!,"&gt;"&amp;AVERAGE(#REF!))</f>
        <v>#REF!</v>
      </c>
      <c r="Q1373">
        <f t="shared" si="43"/>
        <v>27.565026697177728</v>
      </c>
      <c r="R1373" t="str">
        <f>CONCATENATE("ID-",A1373,"-",E1373)</f>
        <v>ID-20174-Portland - Honolulu</v>
      </c>
      <c r="S1373" t="str">
        <f>INDEX(B:B,MATCH(A1373,A:A,0))</f>
        <v>11:12</v>
      </c>
      <c r="T1373" t="str">
        <f>IF(OR(B1373&gt;0,C1373&gt;0),"Acceptable","Check")</f>
        <v>Acceptable</v>
      </c>
      <c r="U1373">
        <f>COUNTIF(D:D, "Military - U.S. Army")</f>
        <v>23</v>
      </c>
      <c r="V1373">
        <f>AVERAGEIF(C:C,"Fort Myer, Virginia", I:I)</f>
        <v>2</v>
      </c>
      <c r="W1373">
        <v>1</v>
      </c>
      <c r="X1373" t="str">
        <f>IFERROR(VLOOKUP("FlightNumber", A:D, 4, FALSE), "Flight Not Found")</f>
        <v>Flight Not Found</v>
      </c>
      <c r="Y1373" t="str" cm="1">
        <f t="array" ref="Y1373">IF(AND(B:B &gt; TIME(6, 0, 0), B:B &lt;= TIME(18, 0, 0)), "Day", "Night")</f>
        <v>Night</v>
      </c>
      <c r="Z1373">
        <f>COUNTIFS(D:D, "Military - U.S. Army", C:C, "Fort Myer, Virginia")</f>
        <v>1</v>
      </c>
    </row>
    <row r="1374" spans="1:26" x14ac:dyDescent="0.2">
      <c r="A1374">
        <v>20181</v>
      </c>
      <c r="C1374" t="s">
        <v>6382</v>
      </c>
      <c r="D1374" t="s">
        <v>6383</v>
      </c>
      <c r="E1374" t="s">
        <v>6384</v>
      </c>
      <c r="F1374" t="s">
        <v>2917</v>
      </c>
      <c r="G1374" t="s">
        <v>6385</v>
      </c>
      <c r="H1374" t="s">
        <v>6386</v>
      </c>
      <c r="I1374">
        <v>2</v>
      </c>
      <c r="J1374">
        <v>2</v>
      </c>
      <c r="K1374">
        <v>0</v>
      </c>
      <c r="L1374" t="s">
        <v>6387</v>
      </c>
      <c r="M1374">
        <f>SUM(B1374,C1374)</f>
        <v>0</v>
      </c>
      <c r="N1374" t="str">
        <f t="shared" si="42"/>
        <v>No</v>
      </c>
      <c r="O1374">
        <f>COUNTIF(C:C,"&lt;0")</f>
        <v>0</v>
      </c>
      <c r="P1374" t="e">
        <f>SUMIF(#REF!,"&gt;"&amp;AVERAGE(#REF!))</f>
        <v>#REF!</v>
      </c>
      <c r="Q1374">
        <f t="shared" si="43"/>
        <v>27.565026697177728</v>
      </c>
      <c r="R1374" t="str">
        <f>CONCATENATE("ID-",A1374,"-",E1374)</f>
        <v>ID-20181-Mobile, AL - Macon, GA</v>
      </c>
      <c r="S1374">
        <f>INDEX(B:B,MATCH(A1374,A:A,0))</f>
        <v>0</v>
      </c>
      <c r="T1374" t="str">
        <f>IF(OR(B1374&gt;0,C1374&gt;0),"Acceptable","Check")</f>
        <v>Acceptable</v>
      </c>
      <c r="U1374">
        <f>COUNTIF(D:D, "Military - U.S. Army")</f>
        <v>23</v>
      </c>
      <c r="V1374">
        <f>AVERAGEIF(C:C,"Fort Myer, Virginia", I:I)</f>
        <v>2</v>
      </c>
      <c r="W1374">
        <v>1</v>
      </c>
      <c r="X1374" t="str">
        <f>IFERROR(VLOOKUP("FlightNumber", A:D, 4, FALSE), "Flight Not Found")</f>
        <v>Flight Not Found</v>
      </c>
      <c r="Y1374" t="str" cm="1">
        <f t="array" ref="Y1374">IF(AND(B:B &gt; TIME(6, 0, 0), B:B &lt;= TIME(18, 0, 0)), "Day", "Night")</f>
        <v>Night</v>
      </c>
      <c r="Z1374">
        <f>COUNTIFS(D:D, "Military - U.S. Army", C:C, "Fort Myer, Virginia")</f>
        <v>1</v>
      </c>
    </row>
    <row r="1375" spans="1:26" x14ac:dyDescent="0.2">
      <c r="A1375">
        <v>20183</v>
      </c>
      <c r="B1375" t="s">
        <v>6388</v>
      </c>
      <c r="C1375" t="s">
        <v>6389</v>
      </c>
      <c r="D1375" t="s">
        <v>1144</v>
      </c>
      <c r="E1375" t="s">
        <v>994</v>
      </c>
      <c r="F1375" t="s">
        <v>3916</v>
      </c>
      <c r="G1375" t="s">
        <v>6390</v>
      </c>
      <c r="H1375" t="s">
        <v>6391</v>
      </c>
      <c r="I1375">
        <v>3</v>
      </c>
      <c r="J1375">
        <v>3</v>
      </c>
      <c r="K1375">
        <v>0</v>
      </c>
      <c r="L1375" t="s">
        <v>6392</v>
      </c>
      <c r="M1375">
        <f>SUM(B1375,C1375)</f>
        <v>0</v>
      </c>
      <c r="N1375" t="str">
        <f t="shared" si="42"/>
        <v>No</v>
      </c>
      <c r="O1375">
        <f>COUNTIF(C:C,"&lt;0")</f>
        <v>0</v>
      </c>
      <c r="P1375" t="e">
        <f>SUMIF(#REF!,"&gt;"&amp;AVERAGE(#REF!))</f>
        <v>#REF!</v>
      </c>
      <c r="Q1375">
        <f t="shared" si="43"/>
        <v>27.565026697177728</v>
      </c>
      <c r="R1375" t="str">
        <f>CONCATENATE("ID-",A1375,"-",E1375)</f>
        <v>ID-20183-Training</v>
      </c>
      <c r="S1375" t="str">
        <f>INDEX(B:B,MATCH(A1375,A:A,0))</f>
        <v>15:55</v>
      </c>
      <c r="T1375" t="str">
        <f>IF(OR(B1375&gt;0,C1375&gt;0),"Acceptable","Check")</f>
        <v>Acceptable</v>
      </c>
      <c r="U1375">
        <f>COUNTIF(D:D, "Military - U.S. Army")</f>
        <v>23</v>
      </c>
      <c r="V1375">
        <f>AVERAGEIF(C:C,"Fort Myer, Virginia", I:I)</f>
        <v>2</v>
      </c>
      <c r="W1375">
        <v>1</v>
      </c>
      <c r="X1375" t="str">
        <f>IFERROR(VLOOKUP("FlightNumber", A:D, 4, FALSE), "Flight Not Found")</f>
        <v>Flight Not Found</v>
      </c>
      <c r="Y1375" t="str" cm="1">
        <f t="array" ref="Y1375">IF(AND(B:B &gt; TIME(6, 0, 0), B:B &lt;= TIME(18, 0, 0)), "Day", "Night")</f>
        <v>Night</v>
      </c>
      <c r="Z1375">
        <f>COUNTIFS(D:D, "Military - U.S. Army", C:C, "Fort Myer, Virginia")</f>
        <v>1</v>
      </c>
    </row>
    <row r="1376" spans="1:26" x14ac:dyDescent="0.2">
      <c r="A1376">
        <v>20190</v>
      </c>
      <c r="B1376" t="s">
        <v>729</v>
      </c>
      <c r="C1376" t="s">
        <v>6393</v>
      </c>
      <c r="D1376" t="s">
        <v>4002</v>
      </c>
      <c r="E1376" t="s">
        <v>6394</v>
      </c>
      <c r="F1376" t="s">
        <v>4908</v>
      </c>
      <c r="G1376" t="s">
        <v>6395</v>
      </c>
      <c r="H1376" t="s">
        <v>6396</v>
      </c>
      <c r="I1376">
        <v>19</v>
      </c>
      <c r="J1376">
        <v>19</v>
      </c>
      <c r="K1376">
        <v>0</v>
      </c>
      <c r="L1376" t="s">
        <v>6397</v>
      </c>
      <c r="M1376">
        <f>SUM(B1376,C1376)</f>
        <v>0</v>
      </c>
      <c r="N1376" t="str">
        <f t="shared" si="42"/>
        <v>No</v>
      </c>
      <c r="O1376">
        <f>COUNTIF(C:C,"&lt;0")</f>
        <v>0</v>
      </c>
      <c r="P1376" t="e">
        <f>SUMIF(#REF!,"&gt;"&amp;AVERAGE(#REF!))</f>
        <v>#REF!</v>
      </c>
      <c r="Q1376">
        <f t="shared" si="43"/>
        <v>27.565026697177728</v>
      </c>
      <c r="R1376" t="str">
        <f>CONCATENATE("ID-",A1376,"-",E1376)</f>
        <v>ID-20190-Hong Kong - Jakarta</v>
      </c>
      <c r="S1376" t="str">
        <f>INDEX(B:B,MATCH(A1376,A:A,0))</f>
        <v>17:30</v>
      </c>
      <c r="T1376" t="str">
        <f>IF(OR(B1376&gt;0,C1376&gt;0),"Acceptable","Check")</f>
        <v>Acceptable</v>
      </c>
      <c r="U1376">
        <f>COUNTIF(D:D, "Military - U.S. Army")</f>
        <v>23</v>
      </c>
      <c r="V1376">
        <f>AVERAGEIF(C:C,"Fort Myer, Virginia", I:I)</f>
        <v>2</v>
      </c>
      <c r="W1376">
        <v>1</v>
      </c>
      <c r="X1376" t="str">
        <f>IFERROR(VLOOKUP("FlightNumber", A:D, 4, FALSE), "Flight Not Found")</f>
        <v>Flight Not Found</v>
      </c>
      <c r="Y1376" t="str" cm="1">
        <f t="array" ref="Y1376">IF(AND(B:B &gt; TIME(6, 0, 0), B:B &lt;= TIME(18, 0, 0)), "Day", "Night")</f>
        <v>Night</v>
      </c>
      <c r="Z1376">
        <f>COUNTIFS(D:D, "Military - U.S. Army", C:C, "Fort Myer, Virginia")</f>
        <v>1</v>
      </c>
    </row>
    <row r="1377" spans="1:26" x14ac:dyDescent="0.2">
      <c r="A1377">
        <v>20197</v>
      </c>
      <c r="C1377" t="s">
        <v>6398</v>
      </c>
      <c r="D1377" t="s">
        <v>6399</v>
      </c>
      <c r="E1377" t="s">
        <v>3827</v>
      </c>
      <c r="F1377" t="s">
        <v>5789</v>
      </c>
      <c r="G1377" t="s">
        <v>6400</v>
      </c>
      <c r="H1377" t="s">
        <v>6401</v>
      </c>
      <c r="I1377">
        <v>14</v>
      </c>
      <c r="J1377">
        <v>12</v>
      </c>
      <c r="K1377">
        <v>0</v>
      </c>
      <c r="L1377" t="s">
        <v>6402</v>
      </c>
      <c r="M1377">
        <f>SUM(B1377,C1377)</f>
        <v>0</v>
      </c>
      <c r="N1377" t="str">
        <f t="shared" si="42"/>
        <v>No</v>
      </c>
      <c r="O1377">
        <f>COUNTIF(C:C,"&lt;0")</f>
        <v>0</v>
      </c>
      <c r="P1377" t="e">
        <f>SUMIF(#REF!,"&gt;"&amp;AVERAGE(#REF!))</f>
        <v>#REF!</v>
      </c>
      <c r="Q1377">
        <f t="shared" si="43"/>
        <v>27.565026697177728</v>
      </c>
      <c r="R1377" t="str">
        <f>CONCATENATE("ID-",A1377,"-",E1377)</f>
        <v>ID-20197-Yaounde - Douala</v>
      </c>
      <c r="S1377">
        <f>INDEX(B:B,MATCH(A1377,A:A,0))</f>
        <v>0</v>
      </c>
      <c r="T1377" t="str">
        <f>IF(OR(B1377&gt;0,C1377&gt;0),"Acceptable","Check")</f>
        <v>Acceptable</v>
      </c>
      <c r="U1377">
        <f>COUNTIF(D:D, "Military - U.S. Army")</f>
        <v>23</v>
      </c>
      <c r="V1377">
        <f>AVERAGEIF(C:C,"Fort Myer, Virginia", I:I)</f>
        <v>2</v>
      </c>
      <c r="W1377">
        <v>1</v>
      </c>
      <c r="X1377" t="str">
        <f>IFERROR(VLOOKUP("FlightNumber", A:D, 4, FALSE), "Flight Not Found")</f>
        <v>Flight Not Found</v>
      </c>
      <c r="Y1377" t="str" cm="1">
        <f t="array" ref="Y1377">IF(AND(B:B &gt; TIME(6, 0, 0), B:B &lt;= TIME(18, 0, 0)), "Day", "Night")</f>
        <v>Night</v>
      </c>
      <c r="Z1377">
        <f>COUNTIFS(D:D, "Military - U.S. Army", C:C, "Fort Myer, Virginia")</f>
        <v>1</v>
      </c>
    </row>
    <row r="1378" spans="1:26" x14ac:dyDescent="0.2">
      <c r="A1378">
        <v>20227</v>
      </c>
      <c r="B1378" t="s">
        <v>6403</v>
      </c>
      <c r="C1378" t="s">
        <v>6404</v>
      </c>
      <c r="D1378" t="s">
        <v>6405</v>
      </c>
      <c r="E1378" t="s">
        <v>6406</v>
      </c>
      <c r="F1378" t="s">
        <v>1809</v>
      </c>
      <c r="G1378" t="s">
        <v>6407</v>
      </c>
      <c r="H1378" t="s">
        <v>6408</v>
      </c>
      <c r="I1378">
        <v>20</v>
      </c>
      <c r="J1378">
        <v>20</v>
      </c>
      <c r="K1378">
        <v>0</v>
      </c>
      <c r="L1378" t="s">
        <v>6409</v>
      </c>
      <c r="M1378">
        <f>SUM(B1378,C1378)</f>
        <v>0</v>
      </c>
      <c r="N1378" t="str">
        <f t="shared" si="42"/>
        <v>No</v>
      </c>
      <c r="O1378">
        <f>COUNTIF(C:C,"&lt;0")</f>
        <v>0</v>
      </c>
      <c r="P1378" t="e">
        <f>SUMIF(#REF!,"&gt;"&amp;AVERAGE(#REF!))</f>
        <v>#REF!</v>
      </c>
      <c r="Q1378">
        <f t="shared" si="43"/>
        <v>27.565026697177728</v>
      </c>
      <c r="R1378" t="str">
        <f>CONCATENATE("ID-",A1378,"-",E1378)</f>
        <v>ID-20227-Dar-es-Salaam - Nairobi</v>
      </c>
      <c r="S1378" t="str">
        <f>INDEX(B:B,MATCH(A1378,A:A,0))</f>
        <v>11:56</v>
      </c>
      <c r="T1378" t="str">
        <f>IF(OR(B1378&gt;0,C1378&gt;0),"Acceptable","Check")</f>
        <v>Acceptable</v>
      </c>
      <c r="U1378">
        <f>COUNTIF(D:D, "Military - U.S. Army")</f>
        <v>23</v>
      </c>
      <c r="V1378">
        <f>AVERAGEIF(C:C,"Fort Myer, Virginia", I:I)</f>
        <v>2</v>
      </c>
      <c r="W1378">
        <v>1</v>
      </c>
      <c r="X1378" t="str">
        <f>IFERROR(VLOOKUP("FlightNumber", A:D, 4, FALSE), "Flight Not Found")</f>
        <v>Flight Not Found</v>
      </c>
      <c r="Y1378" t="str" cm="1">
        <f t="array" ref="Y1378">IF(AND(B:B &gt; TIME(6, 0, 0), B:B &lt;= TIME(18, 0, 0)), "Day", "Night")</f>
        <v>Night</v>
      </c>
      <c r="Z1378">
        <f>COUNTIFS(D:D, "Military - U.S. Army", C:C, "Fort Myer, Virginia")</f>
        <v>1</v>
      </c>
    </row>
    <row r="1379" spans="1:26" x14ac:dyDescent="0.2">
      <c r="A1379">
        <v>20230</v>
      </c>
      <c r="C1379" t="s">
        <v>6410</v>
      </c>
      <c r="D1379" t="s">
        <v>3748</v>
      </c>
      <c r="F1379" t="s">
        <v>2558</v>
      </c>
      <c r="G1379" t="s">
        <v>6411</v>
      </c>
      <c r="H1379" t="s">
        <v>6412</v>
      </c>
      <c r="I1379">
        <v>13</v>
      </c>
      <c r="J1379">
        <v>4</v>
      </c>
      <c r="K1379">
        <v>0</v>
      </c>
      <c r="L1379" t="s">
        <v>6413</v>
      </c>
      <c r="M1379">
        <f>SUM(B1379,C1379)</f>
        <v>0</v>
      </c>
      <c r="N1379" t="str">
        <f t="shared" si="42"/>
        <v>No</v>
      </c>
      <c r="O1379">
        <f>COUNTIF(C:C,"&lt;0")</f>
        <v>0</v>
      </c>
      <c r="P1379" t="e">
        <f>SUMIF(#REF!,"&gt;"&amp;AVERAGE(#REF!))</f>
        <v>#REF!</v>
      </c>
      <c r="Q1379">
        <f t="shared" si="43"/>
        <v>27.565026697177728</v>
      </c>
      <c r="R1379" t="str">
        <f>CONCATENATE("ID-",A1379,"-",E1379)</f>
        <v>ID-20230-</v>
      </c>
      <c r="S1379">
        <f>INDEX(B:B,MATCH(A1379,A:A,0))</f>
        <v>0</v>
      </c>
      <c r="T1379" t="str">
        <f>IF(OR(B1379&gt;0,C1379&gt;0),"Acceptable","Check")</f>
        <v>Acceptable</v>
      </c>
      <c r="U1379">
        <f>COUNTIF(D:D, "Military - U.S. Army")</f>
        <v>23</v>
      </c>
      <c r="V1379">
        <f>AVERAGEIF(C:C,"Fort Myer, Virginia", I:I)</f>
        <v>2</v>
      </c>
      <c r="W1379">
        <v>1</v>
      </c>
      <c r="X1379" t="str">
        <f>IFERROR(VLOOKUP("FlightNumber", A:D, 4, FALSE), "Flight Not Found")</f>
        <v>Flight Not Found</v>
      </c>
      <c r="Y1379" t="str" cm="1">
        <f t="array" ref="Y1379">IF(AND(B:B &gt; TIME(6, 0, 0), B:B &lt;= TIME(18, 0, 0)), "Day", "Night")</f>
        <v>Night</v>
      </c>
      <c r="Z1379">
        <f>COUNTIFS(D:D, "Military - U.S. Army", C:C, "Fort Myer, Virginia")</f>
        <v>1</v>
      </c>
    </row>
    <row r="1380" spans="1:26" x14ac:dyDescent="0.2">
      <c r="A1380">
        <v>20235</v>
      </c>
      <c r="B1380" t="s">
        <v>1100</v>
      </c>
      <c r="C1380" t="s">
        <v>6414</v>
      </c>
      <c r="D1380" t="s">
        <v>5904</v>
      </c>
      <c r="F1380" t="s">
        <v>5905</v>
      </c>
      <c r="G1380" t="s">
        <v>6415</v>
      </c>
      <c r="I1380">
        <v>2</v>
      </c>
      <c r="J1380">
        <v>2</v>
      </c>
      <c r="K1380">
        <v>0</v>
      </c>
      <c r="L1380" t="s">
        <v>6416</v>
      </c>
      <c r="M1380">
        <f>SUM(B1380,C1380)</f>
        <v>0</v>
      </c>
      <c r="N1380" t="str">
        <f t="shared" si="42"/>
        <v>No</v>
      </c>
      <c r="O1380">
        <f>COUNTIF(C:C,"&lt;0")</f>
        <v>0</v>
      </c>
      <c r="P1380" t="e">
        <f>SUMIF(#REF!,"&gt;"&amp;AVERAGE(#REF!))</f>
        <v>#REF!</v>
      </c>
      <c r="Q1380">
        <f t="shared" si="43"/>
        <v>27.565026697177728</v>
      </c>
      <c r="R1380" t="str">
        <f>CONCATENATE("ID-",A1380,"-",E1380)</f>
        <v>ID-20235-</v>
      </c>
      <c r="S1380" t="str">
        <f>INDEX(B:B,MATCH(A1380,A:A,0))</f>
        <v>14:30</v>
      </c>
      <c r="T1380" t="str">
        <f>IF(OR(B1380&gt;0,C1380&gt;0),"Acceptable","Check")</f>
        <v>Acceptable</v>
      </c>
      <c r="U1380">
        <f>COUNTIF(D:D, "Military - U.S. Army")</f>
        <v>23</v>
      </c>
      <c r="V1380">
        <f>AVERAGEIF(C:C,"Fort Myer, Virginia", I:I)</f>
        <v>2</v>
      </c>
      <c r="W1380">
        <v>1</v>
      </c>
      <c r="X1380" t="str">
        <f>IFERROR(VLOOKUP("FlightNumber", A:D, 4, FALSE), "Flight Not Found")</f>
        <v>Flight Not Found</v>
      </c>
      <c r="Y1380" t="str" cm="1">
        <f t="array" ref="Y1380">IF(AND(B:B &gt; TIME(6, 0, 0), B:B &lt;= TIME(18, 0, 0)), "Day", "Night")</f>
        <v>Night</v>
      </c>
      <c r="Z1380">
        <f>COUNTIFS(D:D, "Military - U.S. Army", C:C, "Fort Myer, Virginia")</f>
        <v>1</v>
      </c>
    </row>
    <row r="1381" spans="1:26" x14ac:dyDescent="0.2">
      <c r="A1381">
        <v>20243</v>
      </c>
      <c r="C1381" t="s">
        <v>6417</v>
      </c>
      <c r="D1381" t="s">
        <v>6418</v>
      </c>
      <c r="E1381" t="s">
        <v>6419</v>
      </c>
      <c r="F1381" t="s">
        <v>2515</v>
      </c>
      <c r="G1381" t="s">
        <v>6420</v>
      </c>
      <c r="H1381" t="s">
        <v>6421</v>
      </c>
      <c r="I1381">
        <v>3</v>
      </c>
      <c r="J1381">
        <v>3</v>
      </c>
      <c r="K1381">
        <v>0</v>
      </c>
      <c r="L1381" t="s">
        <v>4503</v>
      </c>
      <c r="M1381">
        <f>SUM(B1381,C1381)</f>
        <v>0</v>
      </c>
      <c r="N1381" t="str">
        <f t="shared" si="42"/>
        <v>No</v>
      </c>
      <c r="O1381">
        <f>COUNTIF(C:C,"&lt;0")</f>
        <v>0</v>
      </c>
      <c r="P1381" t="e">
        <f>SUMIF(#REF!,"&gt;"&amp;AVERAGE(#REF!))</f>
        <v>#REF!</v>
      </c>
      <c r="Q1381">
        <f t="shared" si="43"/>
        <v>27.565026697177728</v>
      </c>
      <c r="R1381" t="str">
        <f>CONCATENATE("ID-",A1381,"-",E1381)</f>
        <v>ID-20243-Douala - Fort Lamy</v>
      </c>
      <c r="S1381">
        <f>INDEX(B:B,MATCH(A1381,A:A,0))</f>
        <v>0</v>
      </c>
      <c r="T1381" t="str">
        <f>IF(OR(B1381&gt;0,C1381&gt;0),"Acceptable","Check")</f>
        <v>Acceptable</v>
      </c>
      <c r="U1381">
        <f>COUNTIF(D:D, "Military - U.S. Army")</f>
        <v>23</v>
      </c>
      <c r="V1381">
        <f>AVERAGEIF(C:C,"Fort Myer, Virginia", I:I)</f>
        <v>2</v>
      </c>
      <c r="W1381">
        <v>1</v>
      </c>
      <c r="X1381" t="str">
        <f>IFERROR(VLOOKUP("FlightNumber", A:D, 4, FALSE), "Flight Not Found")</f>
        <v>Flight Not Found</v>
      </c>
      <c r="Y1381" t="str" cm="1">
        <f t="array" ref="Y1381">IF(AND(B:B &gt; TIME(6, 0, 0), B:B &lt;= TIME(18, 0, 0)), "Day", "Night")</f>
        <v>Night</v>
      </c>
      <c r="Z1381">
        <f>COUNTIFS(D:D, "Military - U.S. Army", C:C, "Fort Myer, Virginia")</f>
        <v>1</v>
      </c>
    </row>
    <row r="1382" spans="1:26" x14ac:dyDescent="0.2">
      <c r="A1382">
        <v>20256</v>
      </c>
      <c r="B1382" t="s">
        <v>2725</v>
      </c>
      <c r="C1382" t="s">
        <v>6422</v>
      </c>
      <c r="D1382" t="s">
        <v>2335</v>
      </c>
      <c r="E1382" t="s">
        <v>6423</v>
      </c>
      <c r="F1382" t="s">
        <v>3822</v>
      </c>
      <c r="G1382" t="s">
        <v>6424</v>
      </c>
      <c r="H1382" t="s">
        <v>6425</v>
      </c>
      <c r="I1382">
        <v>24</v>
      </c>
      <c r="J1382">
        <v>16</v>
      </c>
      <c r="K1382">
        <v>0</v>
      </c>
      <c r="L1382" t="s">
        <v>6426</v>
      </c>
      <c r="M1382">
        <f>SUM(B1382,C1382)</f>
        <v>0</v>
      </c>
      <c r="N1382" t="str">
        <f t="shared" si="42"/>
        <v>No</v>
      </c>
      <c r="O1382">
        <f>COUNTIF(C:C,"&lt;0")</f>
        <v>0</v>
      </c>
      <c r="P1382" t="e">
        <f>SUMIF(#REF!,"&gt;"&amp;AVERAGE(#REF!))</f>
        <v>#REF!</v>
      </c>
      <c r="Q1382">
        <f t="shared" si="43"/>
        <v>27.565026697177728</v>
      </c>
      <c r="R1382" t="str">
        <f>CONCATENATE("ID-",A1382,"-",E1382)</f>
        <v>ID-20256-Sao Paulo - Asuncion</v>
      </c>
      <c r="S1382" t="str">
        <f>INDEX(B:B,MATCH(A1382,A:A,0))</f>
        <v>01:15</v>
      </c>
      <c r="T1382" t="str">
        <f>IF(OR(B1382&gt;0,C1382&gt;0),"Acceptable","Check")</f>
        <v>Acceptable</v>
      </c>
      <c r="U1382">
        <f>COUNTIF(D:D, "Military - U.S. Army")</f>
        <v>23</v>
      </c>
      <c r="V1382">
        <f>AVERAGEIF(C:C,"Fort Myer, Virginia", I:I)</f>
        <v>2</v>
      </c>
      <c r="W1382">
        <v>1</v>
      </c>
      <c r="X1382" t="str">
        <f>IFERROR(VLOOKUP("FlightNumber", A:D, 4, FALSE), "Flight Not Found")</f>
        <v>Flight Not Found</v>
      </c>
      <c r="Y1382" t="str" cm="1">
        <f t="array" ref="Y1382">IF(AND(B:B &gt; TIME(6, 0, 0), B:B &lt;= TIME(18, 0, 0)), "Day", "Night")</f>
        <v>Night</v>
      </c>
      <c r="Z1382">
        <f>COUNTIFS(D:D, "Military - U.S. Army", C:C, "Fort Myer, Virginia")</f>
        <v>1</v>
      </c>
    </row>
    <row r="1383" spans="1:26" x14ac:dyDescent="0.2">
      <c r="A1383">
        <v>20258</v>
      </c>
      <c r="C1383" t="s">
        <v>4008</v>
      </c>
      <c r="D1383" t="s">
        <v>6427</v>
      </c>
      <c r="F1383" t="s">
        <v>3335</v>
      </c>
      <c r="G1383" t="s">
        <v>6428</v>
      </c>
      <c r="I1383">
        <v>18</v>
      </c>
      <c r="J1383">
        <v>18</v>
      </c>
      <c r="K1383">
        <v>0</v>
      </c>
      <c r="L1383" t="s">
        <v>6429</v>
      </c>
      <c r="M1383">
        <f>SUM(B1383,C1383)</f>
        <v>0</v>
      </c>
      <c r="N1383" t="str">
        <f t="shared" si="42"/>
        <v>No</v>
      </c>
      <c r="O1383">
        <f>COUNTIF(C:C,"&lt;0")</f>
        <v>0</v>
      </c>
      <c r="P1383" t="e">
        <f>SUMIF(#REF!,"&gt;"&amp;AVERAGE(#REF!))</f>
        <v>#REF!</v>
      </c>
      <c r="Q1383">
        <f t="shared" si="43"/>
        <v>27.565026697177728</v>
      </c>
      <c r="R1383" t="str">
        <f>CONCATENATE("ID-",A1383,"-",E1383)</f>
        <v>ID-20258-</v>
      </c>
      <c r="S1383">
        <f>INDEX(B:B,MATCH(A1383,A:A,0))</f>
        <v>0</v>
      </c>
      <c r="T1383" t="str">
        <f>IF(OR(B1383&gt;0,C1383&gt;0),"Acceptable","Check")</f>
        <v>Acceptable</v>
      </c>
      <c r="U1383">
        <f>COUNTIF(D:D, "Military - U.S. Army")</f>
        <v>23</v>
      </c>
      <c r="V1383">
        <f>AVERAGEIF(C:C,"Fort Myer, Virginia", I:I)</f>
        <v>2</v>
      </c>
      <c r="W1383">
        <v>1</v>
      </c>
      <c r="X1383" t="str">
        <f>IFERROR(VLOOKUP("FlightNumber", A:D, 4, FALSE), "Flight Not Found")</f>
        <v>Flight Not Found</v>
      </c>
      <c r="Y1383" t="str" cm="1">
        <f t="array" ref="Y1383">IF(AND(B:B &gt; TIME(6, 0, 0), B:B &lt;= TIME(18, 0, 0)), "Day", "Night")</f>
        <v>Night</v>
      </c>
      <c r="Z1383">
        <f>COUNTIFS(D:D, "Military - U.S. Army", C:C, "Fort Myer, Virginia")</f>
        <v>1</v>
      </c>
    </row>
    <row r="1384" spans="1:26" x14ac:dyDescent="0.2">
      <c r="A1384">
        <v>20284</v>
      </c>
      <c r="C1384" t="s">
        <v>6430</v>
      </c>
      <c r="D1384" t="s">
        <v>6431</v>
      </c>
      <c r="E1384" t="s">
        <v>6432</v>
      </c>
      <c r="F1384" t="s">
        <v>3038</v>
      </c>
      <c r="G1384" t="s">
        <v>6433</v>
      </c>
      <c r="H1384" t="s">
        <v>6434</v>
      </c>
      <c r="I1384">
        <v>22</v>
      </c>
      <c r="J1384">
        <v>22</v>
      </c>
      <c r="K1384">
        <v>0</v>
      </c>
      <c r="L1384" t="s">
        <v>6435</v>
      </c>
      <c r="M1384">
        <f>SUM(B1384,C1384)</f>
        <v>0</v>
      </c>
      <c r="N1384" t="str">
        <f t="shared" si="42"/>
        <v>No</v>
      </c>
      <c r="O1384">
        <f>COUNTIF(C:C,"&lt;0")</f>
        <v>0</v>
      </c>
      <c r="P1384" t="e">
        <f>SUMIF(#REF!,"&gt;"&amp;AVERAGE(#REF!))</f>
        <v>#REF!</v>
      </c>
      <c r="Q1384">
        <f t="shared" si="43"/>
        <v>27.565026697177728</v>
      </c>
      <c r="R1384" t="str">
        <f>CONCATENATE("ID-",A1384,"-",E1384)</f>
        <v>ID-20284-Acapulco - Oaxaca</v>
      </c>
      <c r="S1384">
        <f>INDEX(B:B,MATCH(A1384,A:A,0))</f>
        <v>0</v>
      </c>
      <c r="T1384" t="str">
        <f>IF(OR(B1384&gt;0,C1384&gt;0),"Acceptable","Check")</f>
        <v>Acceptable</v>
      </c>
      <c r="U1384">
        <f>COUNTIF(D:D, "Military - U.S. Army")</f>
        <v>23</v>
      </c>
      <c r="V1384">
        <f>AVERAGEIF(C:C,"Fort Myer, Virginia", I:I)</f>
        <v>2</v>
      </c>
      <c r="W1384">
        <v>1</v>
      </c>
      <c r="X1384" t="str">
        <f>IFERROR(VLOOKUP("FlightNumber", A:D, 4, FALSE), "Flight Not Found")</f>
        <v>Flight Not Found</v>
      </c>
      <c r="Y1384" t="str" cm="1">
        <f t="array" ref="Y1384">IF(AND(B:B &gt; TIME(6, 0, 0), B:B &lt;= TIME(18, 0, 0)), "Day", "Night")</f>
        <v>Night</v>
      </c>
      <c r="Z1384">
        <f>COUNTIFS(D:D, "Military - U.S. Army", C:C, "Fort Myer, Virginia")</f>
        <v>1</v>
      </c>
    </row>
    <row r="1385" spans="1:26" x14ac:dyDescent="0.2">
      <c r="A1385">
        <v>20287</v>
      </c>
      <c r="B1385" t="s">
        <v>6436</v>
      </c>
      <c r="C1385" t="s">
        <v>892</v>
      </c>
      <c r="D1385" t="s">
        <v>893</v>
      </c>
      <c r="E1385" t="s">
        <v>6437</v>
      </c>
      <c r="F1385" t="s">
        <v>6438</v>
      </c>
      <c r="G1385" t="s">
        <v>6439</v>
      </c>
      <c r="H1385" t="s">
        <v>6440</v>
      </c>
      <c r="I1385">
        <v>43</v>
      </c>
      <c r="J1385">
        <v>22</v>
      </c>
      <c r="K1385">
        <v>0</v>
      </c>
      <c r="L1385" t="s">
        <v>6441</v>
      </c>
      <c r="M1385">
        <f>SUM(B1385,C1385)</f>
        <v>0</v>
      </c>
      <c r="N1385" t="str">
        <f t="shared" si="42"/>
        <v>No</v>
      </c>
      <c r="O1385">
        <f>COUNTIF(C:C,"&lt;0")</f>
        <v>0</v>
      </c>
      <c r="P1385" t="e">
        <f>SUMIF(#REF!,"&gt;"&amp;AVERAGE(#REF!))</f>
        <v>#REF!</v>
      </c>
      <c r="Q1385">
        <f t="shared" si="43"/>
        <v>27.565026697177728</v>
      </c>
      <c r="R1385" t="str">
        <f>CONCATENATE("ID-",A1385,"-",E1385)</f>
        <v>ID-20287-Kansas City, MO - Chicago</v>
      </c>
      <c r="S1385" t="str">
        <f>INDEX(B:B,MATCH(A1385,A:A,0))</f>
        <v>06:24</v>
      </c>
      <c r="T1385" t="str">
        <f>IF(OR(B1385&gt;0,C1385&gt;0),"Acceptable","Check")</f>
        <v>Acceptable</v>
      </c>
      <c r="U1385">
        <f>COUNTIF(D:D, "Military - U.S. Army")</f>
        <v>23</v>
      </c>
      <c r="V1385">
        <f>AVERAGEIF(C:C,"Fort Myer, Virginia", I:I)</f>
        <v>2</v>
      </c>
      <c r="W1385">
        <v>2</v>
      </c>
      <c r="X1385" t="str">
        <f>IFERROR(VLOOKUP("FlightNumber", A:D, 4, FALSE), "Flight Not Found")</f>
        <v>Flight Not Found</v>
      </c>
      <c r="Y1385" t="str" cm="1">
        <f t="array" ref="Y1385">IF(AND(B:B &gt; TIME(6, 0, 0), B:B &lt;= TIME(18, 0, 0)), "Day", "Night")</f>
        <v>Night</v>
      </c>
      <c r="Z1385">
        <f>COUNTIFS(D:D, "Military - U.S. Army", C:C, "Fort Myer, Virginia")</f>
        <v>1</v>
      </c>
    </row>
    <row r="1386" spans="1:26" x14ac:dyDescent="0.2">
      <c r="A1386">
        <v>20297</v>
      </c>
      <c r="B1386" t="s">
        <v>3295</v>
      </c>
      <c r="C1386" t="s">
        <v>6442</v>
      </c>
      <c r="D1386" t="s">
        <v>5344</v>
      </c>
      <c r="E1386" t="s">
        <v>6443</v>
      </c>
      <c r="F1386" t="s">
        <v>4885</v>
      </c>
      <c r="G1386" t="s">
        <v>6444</v>
      </c>
      <c r="H1386" t="s">
        <v>6445</v>
      </c>
      <c r="I1386">
        <v>58</v>
      </c>
      <c r="J1386">
        <v>58</v>
      </c>
      <c r="K1386">
        <v>0</v>
      </c>
      <c r="L1386" t="s">
        <v>6446</v>
      </c>
      <c r="M1386">
        <f>SUM(B1386,C1386)</f>
        <v>0</v>
      </c>
      <c r="N1386" t="str">
        <f t="shared" si="42"/>
        <v>No</v>
      </c>
      <c r="O1386">
        <f>COUNTIF(C:C,"&lt;0")</f>
        <v>0</v>
      </c>
      <c r="P1386" t="e">
        <f>SUMIF(#REF!,"&gt;"&amp;AVERAGE(#REF!))</f>
        <v>#REF!</v>
      </c>
      <c r="Q1386">
        <f t="shared" si="43"/>
        <v>27.565026697177728</v>
      </c>
      <c r="R1386" t="str">
        <f>CONCATENATE("ID-",A1386,"-",E1386)</f>
        <v>ID-20297-Wien - Tel Aviv</v>
      </c>
      <c r="S1386" t="str">
        <f>INDEX(B:B,MATCH(A1386,A:A,0))</f>
        <v>07:40</v>
      </c>
      <c r="T1386" t="str">
        <f>IF(OR(B1386&gt;0,C1386&gt;0),"Acceptable","Check")</f>
        <v>Acceptable</v>
      </c>
      <c r="U1386">
        <f>COUNTIF(D:D, "Military - U.S. Army")</f>
        <v>23</v>
      </c>
      <c r="V1386">
        <f>AVERAGEIF(C:C,"Fort Myer, Virginia", I:I)</f>
        <v>2</v>
      </c>
      <c r="W1386">
        <v>1</v>
      </c>
      <c r="X1386" t="str">
        <f>IFERROR(VLOOKUP("FlightNumber", A:D, 4, FALSE), "Flight Not Found")</f>
        <v>Flight Not Found</v>
      </c>
      <c r="Y1386" t="str" cm="1">
        <f t="array" ref="Y1386">IF(AND(B:B &gt; TIME(6, 0, 0), B:B &lt;= TIME(18, 0, 0)), "Day", "Night")</f>
        <v>Night</v>
      </c>
      <c r="Z1386">
        <f>COUNTIFS(D:D, "Military - U.S. Army", C:C, "Fort Myer, Virginia")</f>
        <v>1</v>
      </c>
    </row>
    <row r="1387" spans="1:26" x14ac:dyDescent="0.2">
      <c r="A1387">
        <v>20305</v>
      </c>
      <c r="B1387" t="s">
        <v>6447</v>
      </c>
      <c r="C1387" t="s">
        <v>6448</v>
      </c>
      <c r="D1387" t="s">
        <v>1326</v>
      </c>
      <c r="E1387" t="s">
        <v>6449</v>
      </c>
      <c r="F1387" t="s">
        <v>5413</v>
      </c>
      <c r="G1387" t="s">
        <v>6450</v>
      </c>
      <c r="H1387" t="s">
        <v>6451</v>
      </c>
      <c r="I1387">
        <v>30</v>
      </c>
      <c r="J1387">
        <v>30</v>
      </c>
      <c r="K1387">
        <v>0</v>
      </c>
      <c r="L1387" t="s">
        <v>6452</v>
      </c>
      <c r="M1387">
        <f>SUM(B1387,C1387)</f>
        <v>0</v>
      </c>
      <c r="N1387" t="str">
        <f t="shared" si="42"/>
        <v>No</v>
      </c>
      <c r="O1387">
        <f>COUNTIF(C:C,"&lt;0")</f>
        <v>0</v>
      </c>
      <c r="P1387" t="e">
        <f>SUMIF(#REF!,"&gt;"&amp;AVERAGE(#REF!))</f>
        <v>#REF!</v>
      </c>
      <c r="Q1387">
        <f t="shared" si="43"/>
        <v>27.565026697177728</v>
      </c>
      <c r="R1387" t="str">
        <f>CONCATENATE("ID-",A1387,"-",E1387)</f>
        <v>ID-20305-Springfield, IL - St. Louis, MO</v>
      </c>
      <c r="S1387" t="str">
        <f>INDEX(B:B,MATCH(A1387,A:A,0))</f>
        <v>12:23</v>
      </c>
      <c r="T1387" t="str">
        <f>IF(OR(B1387&gt;0,C1387&gt;0),"Acceptable","Check")</f>
        <v>Acceptable</v>
      </c>
      <c r="U1387">
        <f>COUNTIF(D:D, "Military - U.S. Army")</f>
        <v>23</v>
      </c>
      <c r="V1387">
        <f>AVERAGEIF(C:C,"Fort Myer, Virginia", I:I)</f>
        <v>2</v>
      </c>
      <c r="W1387">
        <v>1</v>
      </c>
      <c r="X1387" t="str">
        <f>IFERROR(VLOOKUP("FlightNumber", A:D, 4, FALSE), "Flight Not Found")</f>
        <v>Flight Not Found</v>
      </c>
      <c r="Y1387" t="str" cm="1">
        <f t="array" ref="Y1387">IF(AND(B:B &gt; TIME(6, 0, 0), B:B &lt;= TIME(18, 0, 0)), "Day", "Night")</f>
        <v>Night</v>
      </c>
      <c r="Z1387">
        <f>COUNTIFS(D:D, "Military - U.S. Army", C:C, "Fort Myer, Virginia")</f>
        <v>1</v>
      </c>
    </row>
    <row r="1388" spans="1:26" x14ac:dyDescent="0.2">
      <c r="A1388">
        <v>20307</v>
      </c>
      <c r="C1388" t="s">
        <v>6453</v>
      </c>
      <c r="D1388" t="s">
        <v>3546</v>
      </c>
      <c r="E1388" t="s">
        <v>6454</v>
      </c>
      <c r="I1388">
        <v>25</v>
      </c>
      <c r="J1388">
        <v>25</v>
      </c>
      <c r="K1388">
        <v>0</v>
      </c>
      <c r="L1388" t="s">
        <v>5203</v>
      </c>
      <c r="M1388">
        <f>SUM(B1388,C1388)</f>
        <v>0</v>
      </c>
      <c r="N1388" t="str">
        <f t="shared" si="42"/>
        <v>No</v>
      </c>
      <c r="O1388">
        <f>COUNTIF(C:C,"&lt;0")</f>
        <v>0</v>
      </c>
      <c r="P1388" t="e">
        <f>SUMIF(#REF!,"&gt;"&amp;AVERAGE(#REF!))</f>
        <v>#REF!</v>
      </c>
      <c r="Q1388">
        <f t="shared" si="43"/>
        <v>27.565026697177728</v>
      </c>
      <c r="R1388" t="str">
        <f>CONCATENATE("ID-",A1388,"-",E1388)</f>
        <v>ID-20307-Starllingrad - Moscow.</v>
      </c>
      <c r="S1388">
        <f>INDEX(B:B,MATCH(A1388,A:A,0))</f>
        <v>0</v>
      </c>
      <c r="T1388" t="str">
        <f>IF(OR(B1388&gt;0,C1388&gt;0),"Acceptable","Check")</f>
        <v>Acceptable</v>
      </c>
      <c r="U1388">
        <f>COUNTIF(D:D, "Military - U.S. Army")</f>
        <v>23</v>
      </c>
      <c r="V1388">
        <f>AVERAGEIF(C:C,"Fort Myer, Virginia", I:I)</f>
        <v>2</v>
      </c>
      <c r="W1388">
        <v>1</v>
      </c>
      <c r="X1388" t="str">
        <f>IFERROR(VLOOKUP("FlightNumber", A:D, 4, FALSE), "Flight Not Found")</f>
        <v>Flight Not Found</v>
      </c>
      <c r="Y1388" t="str" cm="1">
        <f t="array" ref="Y1388">IF(AND(B:B &gt; TIME(6, 0, 0), B:B &lt;= TIME(18, 0, 0)), "Day", "Night")</f>
        <v>Night</v>
      </c>
      <c r="Z1388">
        <f>COUNTIFS(D:D, "Military - U.S. Army", C:C, "Fort Myer, Virginia")</f>
        <v>1</v>
      </c>
    </row>
    <row r="1389" spans="1:26" x14ac:dyDescent="0.2">
      <c r="A1389">
        <v>20312</v>
      </c>
      <c r="B1389" t="s">
        <v>1415</v>
      </c>
      <c r="C1389" t="s">
        <v>6455</v>
      </c>
      <c r="D1389" t="s">
        <v>6456</v>
      </c>
      <c r="F1389" t="s">
        <v>6457</v>
      </c>
      <c r="G1389" t="s">
        <v>6458</v>
      </c>
      <c r="I1389">
        <v>66</v>
      </c>
      <c r="J1389">
        <v>66</v>
      </c>
      <c r="K1389">
        <v>0</v>
      </c>
      <c r="L1389" t="s">
        <v>6459</v>
      </c>
      <c r="M1389">
        <f>SUM(B1389,C1389)</f>
        <v>0</v>
      </c>
      <c r="N1389" t="str">
        <f t="shared" si="42"/>
        <v>No</v>
      </c>
      <c r="O1389">
        <f>COUNTIF(C:C,"&lt;0")</f>
        <v>0</v>
      </c>
      <c r="P1389" t="e">
        <f>SUMIF(#REF!,"&gt;"&amp;AVERAGE(#REF!))</f>
        <v>#REF!</v>
      </c>
      <c r="Q1389">
        <f t="shared" si="43"/>
        <v>27.565026697177728</v>
      </c>
      <c r="R1389" t="str">
        <f>CONCATENATE("ID-",A1389,"-",E1389)</f>
        <v>ID-20312-</v>
      </c>
      <c r="S1389" t="str">
        <f>INDEX(B:B,MATCH(A1389,A:A,0))</f>
        <v>14:20</v>
      </c>
      <c r="T1389" t="str">
        <f>IF(OR(B1389&gt;0,C1389&gt;0),"Acceptable","Check")</f>
        <v>Acceptable</v>
      </c>
      <c r="U1389">
        <f>COUNTIF(D:D, "Military - U.S. Army")</f>
        <v>23</v>
      </c>
      <c r="V1389">
        <f>AVERAGEIF(C:C,"Fort Myer, Virginia", I:I)</f>
        <v>2</v>
      </c>
      <c r="W1389">
        <v>1</v>
      </c>
      <c r="X1389" t="str">
        <f>IFERROR(VLOOKUP("FlightNumber", A:D, 4, FALSE), "Flight Not Found")</f>
        <v>Flight Not Found</v>
      </c>
      <c r="Y1389" t="str" cm="1">
        <f t="array" ref="Y1389">IF(AND(B:B &gt; TIME(6, 0, 0), B:B &lt;= TIME(18, 0, 0)), "Day", "Night")</f>
        <v>Night</v>
      </c>
      <c r="Z1389">
        <f>COUNTIFS(D:D, "Military - U.S. Army", C:C, "Fort Myer, Virginia")</f>
        <v>1</v>
      </c>
    </row>
    <row r="1390" spans="1:26" x14ac:dyDescent="0.2">
      <c r="A1390">
        <v>20327</v>
      </c>
      <c r="C1390" t="s">
        <v>6460</v>
      </c>
      <c r="D1390" t="s">
        <v>4134</v>
      </c>
      <c r="E1390" t="s">
        <v>6461</v>
      </c>
      <c r="F1390" t="s">
        <v>1809</v>
      </c>
      <c r="G1390" t="s">
        <v>6462</v>
      </c>
      <c r="H1390" t="s">
        <v>6463</v>
      </c>
      <c r="I1390">
        <v>13</v>
      </c>
      <c r="J1390">
        <v>13</v>
      </c>
      <c r="K1390">
        <v>0</v>
      </c>
      <c r="L1390" t="s">
        <v>6464</v>
      </c>
      <c r="M1390">
        <f>SUM(B1390,C1390)</f>
        <v>0</v>
      </c>
      <c r="N1390" t="str">
        <f t="shared" si="42"/>
        <v>No</v>
      </c>
      <c r="O1390">
        <f>COUNTIF(C:C,"&lt;0")</f>
        <v>0</v>
      </c>
      <c r="P1390" t="e">
        <f>SUMIF(#REF!,"&gt;"&amp;AVERAGE(#REF!))</f>
        <v>#REF!</v>
      </c>
      <c r="Q1390">
        <f t="shared" si="43"/>
        <v>27.565026697177728</v>
      </c>
      <c r="R1390" t="str">
        <f>CONCATENATE("ID-",A1390,"-",E1390)</f>
        <v>ID-20327-Rio de Janeiro - Caravelas</v>
      </c>
      <c r="S1390">
        <f>INDEX(B:B,MATCH(A1390,A:A,0))</f>
        <v>0</v>
      </c>
      <c r="T1390" t="str">
        <f>IF(OR(B1390&gt;0,C1390&gt;0),"Acceptable","Check")</f>
        <v>Acceptable</v>
      </c>
      <c r="U1390">
        <f>COUNTIF(D:D, "Military - U.S. Army")</f>
        <v>23</v>
      </c>
      <c r="V1390">
        <f>AVERAGEIF(C:C,"Fort Myer, Virginia", I:I)</f>
        <v>2</v>
      </c>
      <c r="W1390">
        <v>5</v>
      </c>
      <c r="X1390" t="str">
        <f>IFERROR(VLOOKUP("FlightNumber", A:D, 4, FALSE), "Flight Not Found")</f>
        <v>Flight Not Found</v>
      </c>
      <c r="Y1390" t="str" cm="1">
        <f t="array" ref="Y1390">IF(AND(B:B &gt; TIME(6, 0, 0), B:B &lt;= TIME(18, 0, 0)), "Day", "Night")</f>
        <v>Night</v>
      </c>
      <c r="Z1390">
        <f>COUNTIFS(D:D, "Military - U.S. Army", C:C, "Fort Myer, Virginia")</f>
        <v>1</v>
      </c>
    </row>
    <row r="1391" spans="1:26" x14ac:dyDescent="0.2">
      <c r="A1391">
        <v>20331</v>
      </c>
      <c r="C1391" t="s">
        <v>6465</v>
      </c>
      <c r="D1391" t="s">
        <v>5392</v>
      </c>
      <c r="F1391" t="s">
        <v>2722</v>
      </c>
      <c r="G1391" t="s">
        <v>6466</v>
      </c>
      <c r="H1391" t="s">
        <v>6467</v>
      </c>
      <c r="I1391">
        <v>3</v>
      </c>
      <c r="J1391">
        <v>2</v>
      </c>
      <c r="K1391">
        <v>0</v>
      </c>
      <c r="L1391" t="s">
        <v>6468</v>
      </c>
      <c r="M1391">
        <f>SUM(B1391,C1391)</f>
        <v>0</v>
      </c>
      <c r="N1391" t="str">
        <f t="shared" si="42"/>
        <v>No</v>
      </c>
      <c r="O1391">
        <f>COUNTIF(C:C,"&lt;0")</f>
        <v>0</v>
      </c>
      <c r="P1391" t="e">
        <f>SUMIF(#REF!,"&gt;"&amp;AVERAGE(#REF!))</f>
        <v>#REF!</v>
      </c>
      <c r="Q1391">
        <f t="shared" si="43"/>
        <v>27.565026697177728</v>
      </c>
      <c r="R1391" t="str">
        <f>CONCATENATE("ID-",A1391,"-",E1391)</f>
        <v>ID-20331-</v>
      </c>
      <c r="S1391">
        <f>INDEX(B:B,MATCH(A1391,A:A,0))</f>
        <v>0</v>
      </c>
      <c r="T1391" t="str">
        <f>IF(OR(B1391&gt;0,C1391&gt;0),"Acceptable","Check")</f>
        <v>Acceptable</v>
      </c>
      <c r="U1391">
        <f>COUNTIF(D:D, "Military - U.S. Army")</f>
        <v>23</v>
      </c>
      <c r="V1391">
        <f>AVERAGEIF(C:C,"Fort Myer, Virginia", I:I)</f>
        <v>2</v>
      </c>
      <c r="W1391">
        <v>1</v>
      </c>
      <c r="X1391" t="str">
        <f>IFERROR(VLOOKUP("FlightNumber", A:D, 4, FALSE), "Flight Not Found")</f>
        <v>Flight Not Found</v>
      </c>
      <c r="Y1391" t="str" cm="1">
        <f t="array" ref="Y1391">IF(AND(B:B &gt; TIME(6, 0, 0), B:B &lt;= TIME(18, 0, 0)), "Day", "Night")</f>
        <v>Night</v>
      </c>
      <c r="Z1391">
        <f>COUNTIFS(D:D, "Military - U.S. Army", C:C, "Fort Myer, Virginia")</f>
        <v>1</v>
      </c>
    </row>
    <row r="1392" spans="1:26" x14ac:dyDescent="0.2">
      <c r="A1392">
        <v>20334</v>
      </c>
      <c r="C1392" t="s">
        <v>6469</v>
      </c>
      <c r="D1392" t="s">
        <v>6470</v>
      </c>
      <c r="E1392" t="s">
        <v>6471</v>
      </c>
      <c r="F1392" t="s">
        <v>1809</v>
      </c>
      <c r="G1392" t="s">
        <v>6472</v>
      </c>
      <c r="H1392" t="s">
        <v>6473</v>
      </c>
      <c r="I1392">
        <v>9</v>
      </c>
      <c r="J1392">
        <v>9</v>
      </c>
      <c r="K1392">
        <v>0</v>
      </c>
      <c r="L1392" t="s">
        <v>6474</v>
      </c>
      <c r="M1392">
        <f>SUM(B1392,C1392)</f>
        <v>0</v>
      </c>
      <c r="N1392" t="str">
        <f t="shared" si="42"/>
        <v>No</v>
      </c>
      <c r="O1392">
        <f>COUNTIF(C:C,"&lt;0")</f>
        <v>0</v>
      </c>
      <c r="P1392" t="e">
        <f>SUMIF(#REF!,"&gt;"&amp;AVERAGE(#REF!))</f>
        <v>#REF!</v>
      </c>
      <c r="Q1392">
        <f t="shared" si="43"/>
        <v>27.565026697177728</v>
      </c>
      <c r="R1392" t="str">
        <f>CONCATENATE("ID-",A1392,"-",E1392)</f>
        <v>ID-20334-Meiktila - Lanywa</v>
      </c>
      <c r="S1392">
        <f>INDEX(B:B,MATCH(A1392,A:A,0))</f>
        <v>0</v>
      </c>
      <c r="T1392" t="str">
        <f>IF(OR(B1392&gt;0,C1392&gt;0),"Acceptable","Check")</f>
        <v>Acceptable</v>
      </c>
      <c r="U1392">
        <f>COUNTIF(D:D, "Military - U.S. Army")</f>
        <v>23</v>
      </c>
      <c r="V1392">
        <f>AVERAGEIF(C:C,"Fort Myer, Virginia", I:I)</f>
        <v>2</v>
      </c>
      <c r="W1392">
        <v>1</v>
      </c>
      <c r="X1392" t="str">
        <f>IFERROR(VLOOKUP("FlightNumber", A:D, 4, FALSE), "Flight Not Found")</f>
        <v>Flight Not Found</v>
      </c>
      <c r="Y1392" t="str" cm="1">
        <f t="array" ref="Y1392">IF(AND(B:B &gt; TIME(6, 0, 0), B:B &lt;= TIME(18, 0, 0)), "Day", "Night")</f>
        <v>Night</v>
      </c>
      <c r="Z1392">
        <f>COUNTIFS(D:D, "Military - U.S. Army", C:C, "Fort Myer, Virginia")</f>
        <v>1</v>
      </c>
    </row>
    <row r="1393" spans="1:26" x14ac:dyDescent="0.2">
      <c r="A1393">
        <v>20340</v>
      </c>
      <c r="C1393" t="s">
        <v>862</v>
      </c>
      <c r="D1393" t="s">
        <v>6475</v>
      </c>
      <c r="E1393" t="s">
        <v>4057</v>
      </c>
      <c r="F1393" t="s">
        <v>1809</v>
      </c>
      <c r="G1393" t="s">
        <v>6476</v>
      </c>
      <c r="H1393" t="s">
        <v>6477</v>
      </c>
      <c r="I1393">
        <v>33</v>
      </c>
      <c r="J1393">
        <v>3</v>
      </c>
      <c r="K1393">
        <v>0</v>
      </c>
      <c r="L1393" t="s">
        <v>6478</v>
      </c>
      <c r="M1393">
        <f>SUM(B1393,C1393)</f>
        <v>0</v>
      </c>
      <c r="N1393" t="str">
        <f t="shared" si="42"/>
        <v>No</v>
      </c>
      <c r="O1393">
        <f>COUNTIF(C:C,"&lt;0")</f>
        <v>0</v>
      </c>
      <c r="P1393" t="e">
        <f>SUMIF(#REF!,"&gt;"&amp;AVERAGE(#REF!))</f>
        <v>#REF!</v>
      </c>
      <c r="Q1393">
        <f t="shared" si="43"/>
        <v>27.565026697177728</v>
      </c>
      <c r="R1393" t="str">
        <f>CONCATENATE("ID-",A1393,"-",E1393)</f>
        <v>ID-20340-Burbank - Oakland</v>
      </c>
      <c r="S1393">
        <f>INDEX(B:B,MATCH(A1393,A:A,0))</f>
        <v>0</v>
      </c>
      <c r="T1393" t="str">
        <f>IF(OR(B1393&gt;0,C1393&gt;0),"Acceptable","Check")</f>
        <v>Acceptable</v>
      </c>
      <c r="U1393">
        <f>COUNTIF(D:D, "Military - U.S. Army")</f>
        <v>23</v>
      </c>
      <c r="V1393">
        <f>AVERAGEIF(C:C,"Fort Myer, Virginia", I:I)</f>
        <v>2</v>
      </c>
      <c r="W1393">
        <v>1</v>
      </c>
      <c r="X1393" t="str">
        <f>IFERROR(VLOOKUP("FlightNumber", A:D, 4, FALSE), "Flight Not Found")</f>
        <v>Flight Not Found</v>
      </c>
      <c r="Y1393" t="str" cm="1">
        <f t="array" ref="Y1393">IF(AND(B:B &gt; TIME(6, 0, 0), B:B &lt;= TIME(18, 0, 0)), "Day", "Night")</f>
        <v>Night</v>
      </c>
      <c r="Z1393">
        <f>COUNTIFS(D:D, "Military - U.S. Army", C:C, "Fort Myer, Virginia")</f>
        <v>1</v>
      </c>
    </row>
    <row r="1394" spans="1:26" x14ac:dyDescent="0.2">
      <c r="A1394">
        <v>20342</v>
      </c>
      <c r="C1394" t="s">
        <v>6479</v>
      </c>
      <c r="D1394" t="s">
        <v>6480</v>
      </c>
      <c r="E1394" t="s">
        <v>6481</v>
      </c>
      <c r="F1394" t="s">
        <v>4087</v>
      </c>
      <c r="G1394" t="s">
        <v>6482</v>
      </c>
      <c r="H1394" t="s">
        <v>1228</v>
      </c>
      <c r="I1394">
        <v>16</v>
      </c>
      <c r="J1394">
        <v>16</v>
      </c>
      <c r="K1394">
        <v>0</v>
      </c>
      <c r="L1394" t="s">
        <v>6483</v>
      </c>
      <c r="M1394">
        <f>SUM(B1394,C1394)</f>
        <v>0</v>
      </c>
      <c r="N1394" t="str">
        <f t="shared" si="42"/>
        <v>No</v>
      </c>
      <c r="O1394">
        <f>COUNTIF(C:C,"&lt;0")</f>
        <v>0</v>
      </c>
      <c r="P1394" t="e">
        <f>SUMIF(#REF!,"&gt;"&amp;AVERAGE(#REF!))</f>
        <v>#REF!</v>
      </c>
      <c r="Q1394">
        <f t="shared" si="43"/>
        <v>27.565026697177728</v>
      </c>
      <c r="R1394" t="str">
        <f>CONCATENATE("ID-",A1394,"-",E1394)</f>
        <v>ID-20342-LaLérè - Douala</v>
      </c>
      <c r="S1394">
        <f>INDEX(B:B,MATCH(A1394,A:A,0))</f>
        <v>0</v>
      </c>
      <c r="T1394" t="str">
        <f>IF(OR(B1394&gt;0,C1394&gt;0),"Acceptable","Check")</f>
        <v>Acceptable</v>
      </c>
      <c r="U1394">
        <f>COUNTIF(D:D, "Military - U.S. Army")</f>
        <v>23</v>
      </c>
      <c r="V1394">
        <f>AVERAGEIF(C:C,"Fort Myer, Virginia", I:I)</f>
        <v>2</v>
      </c>
      <c r="W1394">
        <v>3</v>
      </c>
      <c r="X1394" t="str">
        <f>IFERROR(VLOOKUP("FlightNumber", A:D, 4, FALSE), "Flight Not Found")</f>
        <v>Flight Not Found</v>
      </c>
      <c r="Y1394" t="str" cm="1">
        <f t="array" ref="Y1394">IF(AND(B:B &gt; TIME(6, 0, 0), B:B &lt;= TIME(18, 0, 0)), "Day", "Night")</f>
        <v>Night</v>
      </c>
      <c r="Z1394">
        <f>COUNTIFS(D:D, "Military - U.S. Army", C:C, "Fort Myer, Virginia")</f>
        <v>1</v>
      </c>
    </row>
    <row r="1395" spans="1:26" x14ac:dyDescent="0.2">
      <c r="A1395">
        <v>20349</v>
      </c>
      <c r="C1395" t="s">
        <v>6484</v>
      </c>
      <c r="D1395" t="s">
        <v>6485</v>
      </c>
      <c r="E1395" t="s">
        <v>6486</v>
      </c>
      <c r="F1395" t="s">
        <v>6487</v>
      </c>
      <c r="G1395" t="s">
        <v>6488</v>
      </c>
      <c r="H1395" t="s">
        <v>6489</v>
      </c>
      <c r="I1395">
        <v>6</v>
      </c>
      <c r="J1395">
        <v>2</v>
      </c>
      <c r="K1395">
        <v>0</v>
      </c>
      <c r="L1395" t="s">
        <v>6490</v>
      </c>
      <c r="M1395">
        <f>SUM(B1395,C1395)</f>
        <v>0</v>
      </c>
      <c r="N1395" t="str">
        <f t="shared" si="42"/>
        <v>No</v>
      </c>
      <c r="O1395">
        <f>COUNTIF(C:C,"&lt;0")</f>
        <v>0</v>
      </c>
      <c r="P1395" t="e">
        <f>SUMIF(#REF!,"&gt;"&amp;AVERAGE(#REF!))</f>
        <v>#REF!</v>
      </c>
      <c r="Q1395">
        <f t="shared" si="43"/>
        <v>27.565026697177728</v>
      </c>
      <c r="R1395" t="str">
        <f>CONCATENATE("ID-",A1395,"-",E1395)</f>
        <v>ID-20349-Edmonton, AB - Yellowknife, NT</v>
      </c>
      <c r="S1395">
        <f>INDEX(B:B,MATCH(A1395,A:A,0))</f>
        <v>0</v>
      </c>
      <c r="T1395" t="str">
        <f>IF(OR(B1395&gt;0,C1395&gt;0),"Acceptable","Check")</f>
        <v>Acceptable</v>
      </c>
      <c r="U1395">
        <f>COUNTIF(D:D, "Military - U.S. Army")</f>
        <v>23</v>
      </c>
      <c r="V1395">
        <f>AVERAGEIF(C:C,"Fort Myer, Virginia", I:I)</f>
        <v>2</v>
      </c>
      <c r="W1395">
        <v>1</v>
      </c>
      <c r="X1395" t="str">
        <f>IFERROR(VLOOKUP("FlightNumber", A:D, 4, FALSE), "Flight Not Found")</f>
        <v>Flight Not Found</v>
      </c>
      <c r="Y1395" t="str" cm="1">
        <f t="array" ref="Y1395">IF(AND(B:B &gt; TIME(6, 0, 0), B:B &lt;= TIME(18, 0, 0)), "Day", "Night")</f>
        <v>Night</v>
      </c>
      <c r="Z1395">
        <f>COUNTIFS(D:D, "Military - U.S. Army", C:C, "Fort Myer, Virginia")</f>
        <v>1</v>
      </c>
    </row>
    <row r="1396" spans="1:26" x14ac:dyDescent="0.2">
      <c r="A1396">
        <v>20353</v>
      </c>
      <c r="B1396" t="s">
        <v>6491</v>
      </c>
      <c r="C1396" t="s">
        <v>6492</v>
      </c>
      <c r="D1396" t="s">
        <v>2212</v>
      </c>
      <c r="E1396" t="s">
        <v>6493</v>
      </c>
      <c r="F1396" t="s">
        <v>6494</v>
      </c>
      <c r="G1396" t="s">
        <v>6495</v>
      </c>
      <c r="H1396" t="s">
        <v>6496</v>
      </c>
      <c r="I1396">
        <v>47</v>
      </c>
      <c r="J1396">
        <v>15</v>
      </c>
      <c r="K1396">
        <v>0</v>
      </c>
      <c r="L1396" t="s">
        <v>6497</v>
      </c>
      <c r="M1396">
        <f>SUM(B1396,C1396)</f>
        <v>0</v>
      </c>
      <c r="N1396" t="str">
        <f t="shared" si="42"/>
        <v>No</v>
      </c>
      <c r="O1396">
        <f>COUNTIF(C:C,"&lt;0")</f>
        <v>0</v>
      </c>
      <c r="P1396" t="e">
        <f>SUMIF(#REF!,"&gt;"&amp;AVERAGE(#REF!))</f>
        <v>#REF!</v>
      </c>
      <c r="Q1396">
        <f t="shared" si="43"/>
        <v>27.565026697177728</v>
      </c>
      <c r="R1396" t="str">
        <f>CONCATENATE("ID-",A1396,"-",E1396)</f>
        <v>ID-20353-Rome - Tripoli</v>
      </c>
      <c r="S1396" t="str">
        <f>INDEX(B:B,MATCH(A1396,A:A,0))</f>
        <v>22:23</v>
      </c>
      <c r="T1396" t="str">
        <f>IF(OR(B1396&gt;0,C1396&gt;0),"Acceptable","Check")</f>
        <v>Acceptable</v>
      </c>
      <c r="U1396">
        <f>COUNTIF(D:D, "Military - U.S. Army")</f>
        <v>23</v>
      </c>
      <c r="V1396">
        <f>AVERAGEIF(C:C,"Fort Myer, Virginia", I:I)</f>
        <v>2</v>
      </c>
      <c r="W1396">
        <v>1</v>
      </c>
      <c r="X1396" t="str">
        <f>IFERROR(VLOOKUP("FlightNumber", A:D, 4, FALSE), "Flight Not Found")</f>
        <v>Flight Not Found</v>
      </c>
      <c r="Y1396" t="str" cm="1">
        <f t="array" ref="Y1396">IF(AND(B:B &gt; TIME(6, 0, 0), B:B &lt;= TIME(18, 0, 0)), "Day", "Night")</f>
        <v>Night</v>
      </c>
      <c r="Z1396">
        <f>COUNTIFS(D:D, "Military - U.S. Army", C:C, "Fort Myer, Virginia")</f>
        <v>1</v>
      </c>
    </row>
    <row r="1397" spans="1:26" x14ac:dyDescent="0.2">
      <c r="A1397">
        <v>20356</v>
      </c>
      <c r="B1397" t="s">
        <v>6498</v>
      </c>
      <c r="C1397" t="s">
        <v>6499</v>
      </c>
      <c r="D1397" t="s">
        <v>5427</v>
      </c>
      <c r="E1397" t="s">
        <v>6500</v>
      </c>
      <c r="F1397" t="s">
        <v>2515</v>
      </c>
      <c r="G1397" t="s">
        <v>6501</v>
      </c>
      <c r="H1397" t="s">
        <v>6502</v>
      </c>
      <c r="I1397">
        <v>5</v>
      </c>
      <c r="J1397">
        <v>3</v>
      </c>
      <c r="K1397">
        <v>0</v>
      </c>
      <c r="L1397" t="s">
        <v>6503</v>
      </c>
      <c r="M1397">
        <f>SUM(B1397,C1397)</f>
        <v>0</v>
      </c>
      <c r="N1397" t="str">
        <f t="shared" si="42"/>
        <v>No</v>
      </c>
      <c r="O1397">
        <f>COUNTIF(C:C,"&lt;0")</f>
        <v>0</v>
      </c>
      <c r="P1397" t="e">
        <f>SUMIF(#REF!,"&gt;"&amp;AVERAGE(#REF!))</f>
        <v>#REF!</v>
      </c>
      <c r="Q1397">
        <f t="shared" si="43"/>
        <v>27.565026697177728</v>
      </c>
      <c r="R1397" t="str">
        <f>CONCATENATE("ID-",A1397,"-",E1397)</f>
        <v>ID-20356-Wake Island - Honolulu</v>
      </c>
      <c r="S1397" t="str">
        <f>INDEX(B:B,MATCH(A1397,A:A,0))</f>
        <v>06:41</v>
      </c>
      <c r="T1397" t="str">
        <f>IF(OR(B1397&gt;0,C1397&gt;0),"Acceptable","Check")</f>
        <v>Acceptable</v>
      </c>
      <c r="U1397">
        <f>COUNTIF(D:D, "Military - U.S. Army")</f>
        <v>23</v>
      </c>
      <c r="V1397">
        <f>AVERAGEIF(C:C,"Fort Myer, Virginia", I:I)</f>
        <v>2</v>
      </c>
      <c r="W1397">
        <v>1</v>
      </c>
      <c r="X1397" t="str">
        <f>IFERROR(VLOOKUP("FlightNumber", A:D, 4, FALSE), "Flight Not Found")</f>
        <v>Flight Not Found</v>
      </c>
      <c r="Y1397" t="str" cm="1">
        <f t="array" ref="Y1397">IF(AND(B:B &gt; TIME(6, 0, 0), B:B &lt;= TIME(18, 0, 0)), "Day", "Night")</f>
        <v>Night</v>
      </c>
      <c r="Z1397">
        <f>COUNTIFS(D:D, "Military - U.S. Army", C:C, "Fort Myer, Virginia")</f>
        <v>1</v>
      </c>
    </row>
    <row r="1398" spans="1:26" x14ac:dyDescent="0.2">
      <c r="A1398">
        <v>20364</v>
      </c>
      <c r="C1398" t="s">
        <v>6504</v>
      </c>
      <c r="D1398" t="s">
        <v>3109</v>
      </c>
      <c r="E1398" t="s">
        <v>6505</v>
      </c>
      <c r="F1398" t="s">
        <v>6506</v>
      </c>
      <c r="G1398" t="s">
        <v>6507</v>
      </c>
      <c r="H1398" t="s">
        <v>6508</v>
      </c>
      <c r="I1398">
        <v>35</v>
      </c>
      <c r="J1398">
        <v>19</v>
      </c>
      <c r="K1398">
        <v>0</v>
      </c>
      <c r="L1398" t="s">
        <v>6509</v>
      </c>
      <c r="M1398">
        <f>SUM(B1398,C1398)</f>
        <v>0</v>
      </c>
      <c r="N1398" t="str">
        <f t="shared" si="42"/>
        <v>No</v>
      </c>
      <c r="O1398">
        <f>COUNTIF(C:C,"&lt;0")</f>
        <v>0</v>
      </c>
      <c r="P1398" t="e">
        <f>SUMIF(#REF!,"&gt;"&amp;AVERAGE(#REF!))</f>
        <v>#REF!</v>
      </c>
      <c r="Q1398">
        <f t="shared" si="43"/>
        <v>27.565026697177728</v>
      </c>
      <c r="R1398" t="str">
        <f>CONCATENATE("ID-",A1398,"-",E1398)</f>
        <v>ID-20364-Lima - Cuzco</v>
      </c>
      <c r="S1398">
        <f>INDEX(B:B,MATCH(A1398,A:A,0))</f>
        <v>0</v>
      </c>
      <c r="T1398" t="str">
        <f>IF(OR(B1398&gt;0,C1398&gt;0),"Acceptable","Check")</f>
        <v>Acceptable</v>
      </c>
      <c r="U1398">
        <f>COUNTIF(D:D, "Military - U.S. Army")</f>
        <v>23</v>
      </c>
      <c r="V1398">
        <f>AVERAGEIF(C:C,"Fort Myer, Virginia", I:I)</f>
        <v>2</v>
      </c>
      <c r="W1398">
        <v>1</v>
      </c>
      <c r="X1398" t="str">
        <f>IFERROR(VLOOKUP("FlightNumber", A:D, 4, FALSE), "Flight Not Found")</f>
        <v>Flight Not Found</v>
      </c>
      <c r="Y1398" t="str" cm="1">
        <f t="array" ref="Y1398">IF(AND(B:B &gt; TIME(6, 0, 0), B:B &lt;= TIME(18, 0, 0)), "Day", "Night")</f>
        <v>Night</v>
      </c>
      <c r="Z1398">
        <f>COUNTIFS(D:D, "Military - U.S. Army", C:C, "Fort Myer, Virginia")</f>
        <v>1</v>
      </c>
    </row>
    <row r="1399" spans="1:26" x14ac:dyDescent="0.2">
      <c r="A1399">
        <v>20368</v>
      </c>
      <c r="B1399" t="s">
        <v>6510</v>
      </c>
      <c r="C1399" t="s">
        <v>6511</v>
      </c>
      <c r="D1399" t="s">
        <v>1144</v>
      </c>
      <c r="E1399" t="s">
        <v>6512</v>
      </c>
      <c r="F1399" t="s">
        <v>3475</v>
      </c>
      <c r="G1399" t="s">
        <v>6513</v>
      </c>
      <c r="H1399" t="s">
        <v>6514</v>
      </c>
      <c r="I1399">
        <v>66</v>
      </c>
      <c r="J1399">
        <v>66</v>
      </c>
      <c r="K1399">
        <v>0</v>
      </c>
      <c r="L1399" t="s">
        <v>6515</v>
      </c>
      <c r="M1399">
        <f>SUM(B1399,C1399)</f>
        <v>0</v>
      </c>
      <c r="N1399" t="str">
        <f t="shared" si="42"/>
        <v>No</v>
      </c>
      <c r="O1399">
        <f>COUNTIF(C:C,"&lt;0")</f>
        <v>0</v>
      </c>
      <c r="P1399" t="e">
        <f>SUMIF(#REF!,"&gt;"&amp;AVERAGE(#REF!))</f>
        <v>#REF!</v>
      </c>
      <c r="Q1399">
        <f t="shared" si="43"/>
        <v>27.565026697177728</v>
      </c>
      <c r="R1399" t="str">
        <f>CONCATENATE("ID-",A1399,"-",E1399)</f>
        <v>ID-20368-Denver - Salt Lake City - San Francisco</v>
      </c>
      <c r="S1399" t="str">
        <f>INDEX(B:B,MATCH(A1399,A:A,0))</f>
        <v>07:26</v>
      </c>
      <c r="T1399" t="str">
        <f>IF(OR(B1399&gt;0,C1399&gt;0),"Acceptable","Check")</f>
        <v>Acceptable</v>
      </c>
      <c r="U1399">
        <f>COUNTIF(D:D, "Military - U.S. Army")</f>
        <v>23</v>
      </c>
      <c r="V1399">
        <f>AVERAGEIF(C:C,"Fort Myer, Virginia", I:I)</f>
        <v>2</v>
      </c>
      <c r="W1399">
        <v>1</v>
      </c>
      <c r="X1399" t="str">
        <f>IFERROR(VLOOKUP("FlightNumber", A:D, 4, FALSE), "Flight Not Found")</f>
        <v>Flight Not Found</v>
      </c>
      <c r="Y1399" t="str" cm="1">
        <f t="array" ref="Y1399">IF(AND(B:B &gt; TIME(6, 0, 0), B:B &lt;= TIME(18, 0, 0)), "Day", "Night")</f>
        <v>Night</v>
      </c>
      <c r="Z1399">
        <f>COUNTIFS(D:D, "Military - U.S. Army", C:C, "Fort Myer, Virginia")</f>
        <v>1</v>
      </c>
    </row>
    <row r="1400" spans="1:26" x14ac:dyDescent="0.2">
      <c r="A1400">
        <v>20372</v>
      </c>
      <c r="B1400" t="s">
        <v>6516</v>
      </c>
      <c r="C1400" t="s">
        <v>6517</v>
      </c>
      <c r="D1400" t="s">
        <v>3971</v>
      </c>
      <c r="E1400" t="s">
        <v>6518</v>
      </c>
      <c r="F1400" t="s">
        <v>6519</v>
      </c>
      <c r="G1400" t="s">
        <v>6520</v>
      </c>
      <c r="H1400" t="s">
        <v>160</v>
      </c>
      <c r="I1400">
        <v>29</v>
      </c>
      <c r="J1400">
        <v>7</v>
      </c>
      <c r="K1400">
        <v>0</v>
      </c>
      <c r="L1400" t="s">
        <v>6521</v>
      </c>
      <c r="M1400">
        <f>SUM(B1400,C1400)</f>
        <v>0</v>
      </c>
      <c r="N1400" t="str">
        <f t="shared" si="42"/>
        <v>No</v>
      </c>
      <c r="O1400">
        <f>COUNTIF(C:C,"&lt;0")</f>
        <v>0</v>
      </c>
      <c r="P1400" t="e">
        <f>SUMIF(#REF!,"&gt;"&amp;AVERAGE(#REF!))</f>
        <v>#REF!</v>
      </c>
      <c r="Q1400">
        <f t="shared" si="43"/>
        <v>27.565026697177728</v>
      </c>
      <c r="R1400" t="str">
        <f>CONCATENATE("ID-",A1400,"-",E1400)</f>
        <v>ID-20372-Beograd - Wien</v>
      </c>
      <c r="S1400" t="str">
        <f>INDEX(B:B,MATCH(A1400,A:A,0))</f>
        <v>16:40</v>
      </c>
      <c r="T1400" t="str">
        <f>IF(OR(B1400&gt;0,C1400&gt;0),"Acceptable","Check")</f>
        <v>Acceptable</v>
      </c>
      <c r="U1400">
        <f>COUNTIF(D:D, "Military - U.S. Army")</f>
        <v>23</v>
      </c>
      <c r="V1400">
        <f>AVERAGEIF(C:C,"Fort Myer, Virginia", I:I)</f>
        <v>2</v>
      </c>
      <c r="W1400">
        <v>1</v>
      </c>
      <c r="X1400" t="str">
        <f>IFERROR(VLOOKUP("FlightNumber", A:D, 4, FALSE), "Flight Not Found")</f>
        <v>Flight Not Found</v>
      </c>
      <c r="Y1400" t="str" cm="1">
        <f t="array" ref="Y1400">IF(AND(B:B &gt; TIME(6, 0, 0), B:B &lt;= TIME(18, 0, 0)), "Day", "Night")</f>
        <v>Night</v>
      </c>
      <c r="Z1400">
        <f>COUNTIFS(D:D, "Military - U.S. Army", C:C, "Fort Myer, Virginia")</f>
        <v>1</v>
      </c>
    </row>
    <row r="1401" spans="1:26" x14ac:dyDescent="0.2">
      <c r="A1401">
        <v>20394</v>
      </c>
      <c r="B1401" t="s">
        <v>6522</v>
      </c>
      <c r="C1401" t="s">
        <v>6523</v>
      </c>
      <c r="D1401" t="s">
        <v>1144</v>
      </c>
      <c r="E1401" t="s">
        <v>6524</v>
      </c>
      <c r="F1401" t="s">
        <v>5206</v>
      </c>
      <c r="G1401" t="s">
        <v>6525</v>
      </c>
      <c r="H1401" t="s">
        <v>6526</v>
      </c>
      <c r="I1401">
        <v>44</v>
      </c>
      <c r="J1401">
        <v>44</v>
      </c>
      <c r="K1401">
        <v>0</v>
      </c>
      <c r="L1401" t="s">
        <v>6527</v>
      </c>
      <c r="M1401">
        <f>SUM(B1401,C1401)</f>
        <v>0</v>
      </c>
      <c r="N1401" t="str">
        <f t="shared" si="42"/>
        <v>No</v>
      </c>
      <c r="O1401">
        <f>COUNTIF(C:C,"&lt;0")</f>
        <v>0</v>
      </c>
      <c r="P1401" t="e">
        <f>SUMIF(#REF!,"&gt;"&amp;AVERAGE(#REF!))</f>
        <v>#REF!</v>
      </c>
      <c r="Q1401">
        <f t="shared" si="43"/>
        <v>27.565026697177728</v>
      </c>
      <c r="R1401" t="str">
        <f>CONCATENATE("ID-",A1401,"-",E1401)</f>
        <v>ID-20394-Denver - Portland</v>
      </c>
      <c r="S1401" t="str">
        <f>INDEX(B:B,MATCH(A1401,A:A,0))</f>
        <v>19:03</v>
      </c>
      <c r="T1401" t="str">
        <f>IF(OR(B1401&gt;0,C1401&gt;0),"Acceptable","Check")</f>
        <v>Acceptable</v>
      </c>
      <c r="U1401">
        <f>COUNTIF(D:D, "Military - U.S. Army")</f>
        <v>23</v>
      </c>
      <c r="V1401">
        <f>AVERAGEIF(C:C,"Fort Myer, Virginia", I:I)</f>
        <v>2</v>
      </c>
      <c r="W1401">
        <v>1</v>
      </c>
      <c r="X1401" t="str">
        <f>IFERROR(VLOOKUP("FlightNumber", A:D, 4, FALSE), "Flight Not Found")</f>
        <v>Flight Not Found</v>
      </c>
      <c r="Y1401" t="str" cm="1">
        <f t="array" ref="Y1401">IF(AND(B:B &gt; TIME(6, 0, 0), B:B &lt;= TIME(18, 0, 0)), "Day", "Night")</f>
        <v>Night</v>
      </c>
      <c r="Z1401">
        <f>COUNTIFS(D:D, "Military - U.S. Army", C:C, "Fort Myer, Virginia")</f>
        <v>1</v>
      </c>
    </row>
    <row r="1402" spans="1:26" x14ac:dyDescent="0.2">
      <c r="A1402">
        <v>20410</v>
      </c>
      <c r="B1402" t="s">
        <v>6528</v>
      </c>
      <c r="C1402" t="s">
        <v>6529</v>
      </c>
      <c r="D1402" t="s">
        <v>6530</v>
      </c>
      <c r="E1402" t="s">
        <v>6531</v>
      </c>
      <c r="F1402" t="s">
        <v>3149</v>
      </c>
      <c r="G1402" t="s">
        <v>6532</v>
      </c>
      <c r="H1402" t="s">
        <v>6533</v>
      </c>
      <c r="I1402">
        <v>74</v>
      </c>
      <c r="J1402">
        <v>28</v>
      </c>
      <c r="K1402">
        <v>0</v>
      </c>
      <c r="L1402" t="s">
        <v>6534</v>
      </c>
      <c r="M1402">
        <f>SUM(B1402,C1402)</f>
        <v>0</v>
      </c>
      <c r="N1402" t="str">
        <f t="shared" si="42"/>
        <v>No</v>
      </c>
      <c r="O1402">
        <f>COUNTIF(C:C,"&lt;0")</f>
        <v>0</v>
      </c>
      <c r="P1402" t="e">
        <f>SUMIF(#REF!,"&gt;"&amp;AVERAGE(#REF!))</f>
        <v>#REF!</v>
      </c>
      <c r="Q1402">
        <f t="shared" si="43"/>
        <v>27.565026697177728</v>
      </c>
      <c r="R1402" t="str">
        <f>CONCATENATE("ID-",A1402,"-",E1402)</f>
        <v>ID-20410-Seattle - Newark</v>
      </c>
      <c r="S1402" t="str">
        <f>INDEX(B:B,MATCH(A1402,A:A,0))</f>
        <v>23:59</v>
      </c>
      <c r="T1402" t="str">
        <f>IF(OR(B1402&gt;0,C1402&gt;0),"Acceptable","Check")</f>
        <v>Acceptable</v>
      </c>
      <c r="U1402">
        <f>COUNTIF(D:D, "Military - U.S. Army")</f>
        <v>23</v>
      </c>
      <c r="V1402">
        <f>AVERAGEIF(C:C,"Fort Myer, Virginia", I:I)</f>
        <v>2</v>
      </c>
      <c r="W1402">
        <v>1</v>
      </c>
      <c r="X1402" t="str">
        <f>IFERROR(VLOOKUP("FlightNumber", A:D, 4, FALSE), "Flight Not Found")</f>
        <v>Flight Not Found</v>
      </c>
      <c r="Y1402" t="str" cm="1">
        <f t="array" ref="Y1402">IF(AND(B:B &gt; TIME(6, 0, 0), B:B &lt;= TIME(18, 0, 0)), "Day", "Night")</f>
        <v>Night</v>
      </c>
      <c r="Z1402">
        <f>COUNTIFS(D:D, "Military - U.S. Army", C:C, "Fort Myer, Virginia")</f>
        <v>1</v>
      </c>
    </row>
    <row r="1403" spans="1:26" x14ac:dyDescent="0.2">
      <c r="A1403">
        <v>20410</v>
      </c>
      <c r="C1403" t="s">
        <v>2376</v>
      </c>
      <c r="D1403" t="s">
        <v>2606</v>
      </c>
      <c r="F1403" t="s">
        <v>6535</v>
      </c>
      <c r="G1403" t="s">
        <v>6536</v>
      </c>
      <c r="H1403" t="s">
        <v>6537</v>
      </c>
      <c r="I1403">
        <v>14</v>
      </c>
      <c r="J1403">
        <v>14</v>
      </c>
      <c r="K1403">
        <v>0</v>
      </c>
      <c r="L1403" t="s">
        <v>6538</v>
      </c>
      <c r="M1403">
        <f>SUM(B1403,C1403)</f>
        <v>0</v>
      </c>
      <c r="N1403" t="str">
        <f t="shared" si="42"/>
        <v>No</v>
      </c>
      <c r="O1403">
        <f>COUNTIF(C:C,"&lt;0")</f>
        <v>0</v>
      </c>
      <c r="P1403" t="e">
        <f>SUMIF(#REF!,"&gt;"&amp;AVERAGE(#REF!))</f>
        <v>#REF!</v>
      </c>
      <c r="Q1403">
        <f t="shared" si="43"/>
        <v>27.565026697177728</v>
      </c>
      <c r="R1403" t="str">
        <f>CONCATENATE("ID-",A1403,"-",E1403)</f>
        <v>ID-20410-</v>
      </c>
      <c r="S1403" t="str">
        <f>INDEX(B:B,MATCH(A1403,A:A,0))</f>
        <v>23:59</v>
      </c>
      <c r="T1403" t="str">
        <f>IF(OR(B1403&gt;0,C1403&gt;0),"Acceptable","Check")</f>
        <v>Acceptable</v>
      </c>
      <c r="U1403">
        <f>COUNTIF(D:D, "Military - U.S. Army")</f>
        <v>23</v>
      </c>
      <c r="V1403">
        <f>AVERAGEIF(C:C,"Fort Myer, Virginia", I:I)</f>
        <v>2</v>
      </c>
      <c r="W1403">
        <v>1</v>
      </c>
      <c r="X1403" t="str">
        <f>IFERROR(VLOOKUP("FlightNumber", A:D, 4, FALSE), "Flight Not Found")</f>
        <v>Flight Not Found</v>
      </c>
      <c r="Y1403" t="str" cm="1">
        <f t="array" ref="Y1403">IF(AND(B:B &gt; TIME(6, 0, 0), B:B &lt;= TIME(18, 0, 0)), "Day", "Night")</f>
        <v>Night</v>
      </c>
      <c r="Z1403">
        <f>COUNTIFS(D:D, "Military - U.S. Army", C:C, "Fort Myer, Virginia")</f>
        <v>1</v>
      </c>
    </row>
    <row r="1404" spans="1:26" x14ac:dyDescent="0.2">
      <c r="A1404">
        <v>20413</v>
      </c>
      <c r="B1404" t="s">
        <v>2119</v>
      </c>
      <c r="C1404" t="s">
        <v>6539</v>
      </c>
      <c r="D1404" t="s">
        <v>6540</v>
      </c>
      <c r="F1404" t="s">
        <v>6541</v>
      </c>
      <c r="G1404" t="s">
        <v>6542</v>
      </c>
      <c r="H1404" t="s">
        <v>6543</v>
      </c>
      <c r="I1404">
        <v>11</v>
      </c>
      <c r="J1404">
        <v>10</v>
      </c>
      <c r="K1404">
        <v>0</v>
      </c>
      <c r="L1404" t="s">
        <v>6544</v>
      </c>
      <c r="M1404">
        <f>SUM(B1404,C1404)</f>
        <v>0</v>
      </c>
      <c r="N1404" t="str">
        <f t="shared" si="42"/>
        <v>No</v>
      </c>
      <c r="O1404">
        <f>COUNTIF(C:C,"&lt;0")</f>
        <v>0</v>
      </c>
      <c r="P1404" t="e">
        <f>SUMIF(#REF!,"&gt;"&amp;AVERAGE(#REF!))</f>
        <v>#REF!</v>
      </c>
      <c r="Q1404">
        <f t="shared" si="43"/>
        <v>27.565026697177728</v>
      </c>
      <c r="R1404" t="str">
        <f>CONCATENATE("ID-",A1404,"-",E1404)</f>
        <v>ID-20413-</v>
      </c>
      <c r="S1404" t="str">
        <f>INDEX(B:B,MATCH(A1404,A:A,0))</f>
        <v>17:00</v>
      </c>
      <c r="T1404" t="str">
        <f>IF(OR(B1404&gt;0,C1404&gt;0),"Acceptable","Check")</f>
        <v>Acceptable</v>
      </c>
      <c r="U1404">
        <f>COUNTIF(D:D, "Military - U.S. Army")</f>
        <v>23</v>
      </c>
      <c r="V1404">
        <f>AVERAGEIF(C:C,"Fort Myer, Virginia", I:I)</f>
        <v>2</v>
      </c>
      <c r="W1404">
        <v>1</v>
      </c>
      <c r="X1404" t="str">
        <f>IFERROR(VLOOKUP("FlightNumber", A:D, 4, FALSE), "Flight Not Found")</f>
        <v>Flight Not Found</v>
      </c>
      <c r="Y1404" t="str" cm="1">
        <f t="array" ref="Y1404">IF(AND(B:B &gt; TIME(6, 0, 0), B:B &lt;= TIME(18, 0, 0)), "Day", "Night")</f>
        <v>Night</v>
      </c>
      <c r="Z1404">
        <f>COUNTIFS(D:D, "Military - U.S. Army", C:C, "Fort Myer, Virginia")</f>
        <v>1</v>
      </c>
    </row>
    <row r="1405" spans="1:26" x14ac:dyDescent="0.2">
      <c r="A1405">
        <v>20423</v>
      </c>
      <c r="B1405" t="s">
        <v>1610</v>
      </c>
      <c r="C1405" t="s">
        <v>6545</v>
      </c>
      <c r="D1405" t="s">
        <v>2606</v>
      </c>
      <c r="F1405" t="s">
        <v>6546</v>
      </c>
      <c r="G1405" t="s">
        <v>6547</v>
      </c>
      <c r="I1405">
        <v>10</v>
      </c>
      <c r="J1405">
        <v>10</v>
      </c>
      <c r="K1405">
        <v>0</v>
      </c>
      <c r="L1405" t="s">
        <v>6548</v>
      </c>
      <c r="M1405">
        <f>SUM(B1405,C1405)</f>
        <v>0</v>
      </c>
      <c r="N1405" t="str">
        <f t="shared" si="42"/>
        <v>No</v>
      </c>
      <c r="O1405">
        <f>COUNTIF(C:C,"&lt;0")</f>
        <v>0</v>
      </c>
      <c r="P1405" t="e">
        <f>SUMIF(#REF!,"&gt;"&amp;AVERAGE(#REF!))</f>
        <v>#REF!</v>
      </c>
      <c r="Q1405">
        <f t="shared" si="43"/>
        <v>27.565026697177728</v>
      </c>
      <c r="R1405" t="str">
        <f>CONCATENATE("ID-",A1405,"-",E1405)</f>
        <v>ID-20423-</v>
      </c>
      <c r="S1405" t="str">
        <f>INDEX(B:B,MATCH(A1405,A:A,0))</f>
        <v>22:00</v>
      </c>
      <c r="T1405" t="str">
        <f>IF(OR(B1405&gt;0,C1405&gt;0),"Acceptable","Check")</f>
        <v>Acceptable</v>
      </c>
      <c r="U1405">
        <f>COUNTIF(D:D, "Military - U.S. Army")</f>
        <v>23</v>
      </c>
      <c r="V1405">
        <f>AVERAGEIF(C:C,"Fort Myer, Virginia", I:I)</f>
        <v>2</v>
      </c>
      <c r="W1405">
        <v>1</v>
      </c>
      <c r="X1405" t="str">
        <f>IFERROR(VLOOKUP("FlightNumber", A:D, 4, FALSE), "Flight Not Found")</f>
        <v>Flight Not Found</v>
      </c>
      <c r="Y1405" t="str" cm="1">
        <f t="array" ref="Y1405">IF(AND(B:B &gt; TIME(6, 0, 0), B:B &lt;= TIME(18, 0, 0)), "Day", "Night")</f>
        <v>Night</v>
      </c>
      <c r="Z1405">
        <f>COUNTIFS(D:D, "Military - U.S. Army", C:C, "Fort Myer, Virginia")</f>
        <v>1</v>
      </c>
    </row>
    <row r="1406" spans="1:26" x14ac:dyDescent="0.2">
      <c r="A1406">
        <v>20424</v>
      </c>
      <c r="B1406" t="s">
        <v>991</v>
      </c>
      <c r="C1406" t="s">
        <v>4231</v>
      </c>
      <c r="D1406" t="s">
        <v>4134</v>
      </c>
      <c r="F1406" t="s">
        <v>1809</v>
      </c>
      <c r="G1406" t="s">
        <v>6549</v>
      </c>
      <c r="H1406" t="s">
        <v>6550</v>
      </c>
      <c r="I1406">
        <v>6</v>
      </c>
      <c r="J1406">
        <v>6</v>
      </c>
      <c r="K1406">
        <v>0</v>
      </c>
      <c r="L1406" t="s">
        <v>6551</v>
      </c>
      <c r="M1406">
        <f>SUM(B1406,C1406)</f>
        <v>0</v>
      </c>
      <c r="N1406" t="str">
        <f t="shared" si="42"/>
        <v>No</v>
      </c>
      <c r="O1406">
        <f>COUNTIF(C:C,"&lt;0")</f>
        <v>0</v>
      </c>
      <c r="P1406" t="e">
        <f>SUMIF(#REF!,"&gt;"&amp;AVERAGE(#REF!))</f>
        <v>#REF!</v>
      </c>
      <c r="Q1406">
        <f t="shared" si="43"/>
        <v>27.565026697177728</v>
      </c>
      <c r="R1406" t="str">
        <f>CONCATENATE("ID-",A1406,"-",E1406)</f>
        <v>ID-20424-</v>
      </c>
      <c r="S1406" t="str">
        <f>INDEX(B:B,MATCH(A1406,A:A,0))</f>
        <v>02:00</v>
      </c>
      <c r="T1406" t="str">
        <f>IF(OR(B1406&gt;0,C1406&gt;0),"Acceptable","Check")</f>
        <v>Acceptable</v>
      </c>
      <c r="U1406">
        <f>COUNTIF(D:D, "Military - U.S. Army")</f>
        <v>23</v>
      </c>
      <c r="V1406">
        <f>AVERAGEIF(C:C,"Fort Myer, Virginia", I:I)</f>
        <v>2</v>
      </c>
      <c r="W1406">
        <v>1</v>
      </c>
      <c r="X1406" t="str">
        <f>IFERROR(VLOOKUP("FlightNumber", A:D, 4, FALSE), "Flight Not Found")</f>
        <v>Flight Not Found</v>
      </c>
      <c r="Y1406" t="str" cm="1">
        <f t="array" ref="Y1406">IF(AND(B:B &gt; TIME(6, 0, 0), B:B &lt;= TIME(18, 0, 0)), "Day", "Night")</f>
        <v>Night</v>
      </c>
      <c r="Z1406">
        <f>COUNTIFS(D:D, "Military - U.S. Army", C:C, "Fort Myer, Virginia")</f>
        <v>1</v>
      </c>
    </row>
    <row r="1407" spans="1:26" x14ac:dyDescent="0.2">
      <c r="A1407">
        <v>20440</v>
      </c>
      <c r="B1407" t="s">
        <v>6552</v>
      </c>
      <c r="C1407" t="s">
        <v>6553</v>
      </c>
      <c r="D1407" t="s">
        <v>6554</v>
      </c>
      <c r="F1407" t="s">
        <v>2917</v>
      </c>
      <c r="G1407" t="s">
        <v>6555</v>
      </c>
      <c r="H1407" t="s">
        <v>6556</v>
      </c>
      <c r="I1407">
        <v>2</v>
      </c>
      <c r="J1407">
        <v>2</v>
      </c>
      <c r="K1407">
        <v>0</v>
      </c>
      <c r="L1407" t="s">
        <v>6557</v>
      </c>
      <c r="M1407">
        <f>SUM(B1407,C1407)</f>
        <v>0</v>
      </c>
      <c r="N1407" t="str">
        <f t="shared" si="42"/>
        <v>No</v>
      </c>
      <c r="O1407">
        <f>COUNTIF(C:C,"&lt;0")</f>
        <v>0</v>
      </c>
      <c r="P1407" t="e">
        <f>SUMIF(#REF!,"&gt;"&amp;AVERAGE(#REF!))</f>
        <v>#REF!</v>
      </c>
      <c r="Q1407">
        <f t="shared" si="43"/>
        <v>27.565026697177728</v>
      </c>
      <c r="R1407" t="str">
        <f>CONCATENATE("ID-",A1407,"-",E1407)</f>
        <v>ID-20440-</v>
      </c>
      <c r="S1407" t="str">
        <f>INDEX(B:B,MATCH(A1407,A:A,0))</f>
        <v>20:17</v>
      </c>
      <c r="T1407" t="str">
        <f>IF(OR(B1407&gt;0,C1407&gt;0),"Acceptable","Check")</f>
        <v>Acceptable</v>
      </c>
      <c r="U1407">
        <f>COUNTIF(D:D, "Military - U.S. Army")</f>
        <v>23</v>
      </c>
      <c r="V1407">
        <f>AVERAGEIF(C:C,"Fort Myer, Virginia", I:I)</f>
        <v>2</v>
      </c>
      <c r="W1407">
        <v>1</v>
      </c>
      <c r="X1407" t="str">
        <f>IFERROR(VLOOKUP("FlightNumber", A:D, 4, FALSE), "Flight Not Found")</f>
        <v>Flight Not Found</v>
      </c>
      <c r="Y1407" t="str" cm="1">
        <f t="array" ref="Y1407">IF(AND(B:B &gt; TIME(6, 0, 0), B:B &lt;= TIME(18, 0, 0)), "Day", "Night")</f>
        <v>Night</v>
      </c>
      <c r="Z1407">
        <f>COUNTIFS(D:D, "Military - U.S. Army", C:C, "Fort Myer, Virginia")</f>
        <v>1</v>
      </c>
    </row>
    <row r="1408" spans="1:26" x14ac:dyDescent="0.2">
      <c r="A1408">
        <v>20442</v>
      </c>
      <c r="C1408" t="s">
        <v>1923</v>
      </c>
      <c r="D1408" t="s">
        <v>6558</v>
      </c>
      <c r="E1408" t="s">
        <v>6559</v>
      </c>
      <c r="F1408" t="s">
        <v>1809</v>
      </c>
      <c r="I1408">
        <v>26</v>
      </c>
      <c r="J1408">
        <v>26</v>
      </c>
      <c r="K1408">
        <v>0</v>
      </c>
      <c r="L1408" t="s">
        <v>1758</v>
      </c>
      <c r="M1408">
        <f>SUM(B1408,C1408)</f>
        <v>0</v>
      </c>
      <c r="N1408" t="str">
        <f t="shared" si="42"/>
        <v>No</v>
      </c>
      <c r="O1408">
        <f>COUNTIF(C:C,"&lt;0")</f>
        <v>0</v>
      </c>
      <c r="P1408" t="e">
        <f>SUMIF(#REF!,"&gt;"&amp;AVERAGE(#REF!))</f>
        <v>#REF!</v>
      </c>
      <c r="Q1408">
        <f t="shared" si="43"/>
        <v>27.565026697177728</v>
      </c>
      <c r="R1408" t="str">
        <f>CONCATENATE("ID-",A1408,"-",E1408)</f>
        <v>ID-20442-Sao Paulo - Belem</v>
      </c>
      <c r="S1408">
        <f>INDEX(B:B,MATCH(A1408,A:A,0))</f>
        <v>0</v>
      </c>
      <c r="T1408" t="str">
        <f>IF(OR(B1408&gt;0,C1408&gt;0),"Acceptable","Check")</f>
        <v>Acceptable</v>
      </c>
      <c r="U1408">
        <f>COUNTIF(D:D, "Military - U.S. Army")</f>
        <v>23</v>
      </c>
      <c r="V1408">
        <f>AVERAGEIF(C:C,"Fort Myer, Virginia", I:I)</f>
        <v>2</v>
      </c>
      <c r="W1408">
        <v>3</v>
      </c>
      <c r="X1408" t="str">
        <f>IFERROR(VLOOKUP("FlightNumber", A:D, 4, FALSE), "Flight Not Found")</f>
        <v>Flight Not Found</v>
      </c>
      <c r="Y1408" t="str" cm="1">
        <f t="array" ref="Y1408">IF(AND(B:B &gt; TIME(6, 0, 0), B:B &lt;= TIME(18, 0, 0)), "Day", "Night")</f>
        <v>Night</v>
      </c>
      <c r="Z1408">
        <f>COUNTIFS(D:D, "Military - U.S. Army", C:C, "Fort Myer, Virginia")</f>
        <v>1</v>
      </c>
    </row>
    <row r="1409" spans="1:26" x14ac:dyDescent="0.2">
      <c r="A1409">
        <v>20444</v>
      </c>
      <c r="B1409" t="s">
        <v>6560</v>
      </c>
      <c r="C1409" t="s">
        <v>6561</v>
      </c>
      <c r="D1409" t="s">
        <v>1681</v>
      </c>
      <c r="E1409" t="s">
        <v>3069</v>
      </c>
      <c r="F1409" t="s">
        <v>6562</v>
      </c>
      <c r="G1409" t="s">
        <v>6563</v>
      </c>
      <c r="H1409" t="s">
        <v>4072</v>
      </c>
      <c r="I1409">
        <v>17</v>
      </c>
      <c r="J1409">
        <v>17</v>
      </c>
      <c r="K1409">
        <v>0</v>
      </c>
      <c r="L1409" t="s">
        <v>6564</v>
      </c>
      <c r="M1409">
        <f>SUM(B1409,C1409)</f>
        <v>0</v>
      </c>
      <c r="N1409" t="str">
        <f t="shared" si="42"/>
        <v>No</v>
      </c>
      <c r="O1409">
        <f>COUNTIF(C:C,"&lt;0")</f>
        <v>0</v>
      </c>
      <c r="P1409" t="e">
        <f>SUMIF(#REF!,"&gt;"&amp;AVERAGE(#REF!))</f>
        <v>#REF!</v>
      </c>
      <c r="Q1409">
        <f t="shared" si="43"/>
        <v>27.565026697177728</v>
      </c>
      <c r="R1409" t="str">
        <f>CONCATENATE("ID-",A1409,"-",E1409)</f>
        <v>ID-20444-Miami - Jacksonville</v>
      </c>
      <c r="S1409" t="str">
        <f>INDEX(B:B,MATCH(A1409,A:A,0))</f>
        <v>03:43</v>
      </c>
      <c r="T1409" t="str">
        <f>IF(OR(B1409&gt;0,C1409&gt;0),"Acceptable","Check")</f>
        <v>Acceptable</v>
      </c>
      <c r="U1409">
        <f>COUNTIF(D:D, "Military - U.S. Army")</f>
        <v>23</v>
      </c>
      <c r="V1409">
        <f>AVERAGEIF(C:C,"Fort Myer, Virginia", I:I)</f>
        <v>2</v>
      </c>
      <c r="W1409">
        <v>1</v>
      </c>
      <c r="X1409" t="str">
        <f>IFERROR(VLOOKUP("FlightNumber", A:D, 4, FALSE), "Flight Not Found")</f>
        <v>Flight Not Found</v>
      </c>
      <c r="Y1409" t="str" cm="1">
        <f t="array" ref="Y1409">IF(AND(B:B &gt; TIME(6, 0, 0), B:B &lt;= TIME(18, 0, 0)), "Day", "Night")</f>
        <v>Night</v>
      </c>
      <c r="Z1409">
        <f>COUNTIFS(D:D, "Military - U.S. Army", C:C, "Fort Myer, Virginia")</f>
        <v>1</v>
      </c>
    </row>
    <row r="1410" spans="1:26" x14ac:dyDescent="0.2">
      <c r="A1410">
        <v>20466</v>
      </c>
      <c r="C1410" t="s">
        <v>6565</v>
      </c>
      <c r="D1410" t="s">
        <v>4857</v>
      </c>
      <c r="F1410" t="s">
        <v>2465</v>
      </c>
      <c r="G1410" t="s">
        <v>6566</v>
      </c>
      <c r="H1410" t="s">
        <v>6567</v>
      </c>
      <c r="I1410">
        <v>2</v>
      </c>
      <c r="J1410">
        <v>1</v>
      </c>
      <c r="K1410">
        <v>0</v>
      </c>
      <c r="L1410" t="s">
        <v>6568</v>
      </c>
      <c r="M1410">
        <f>SUM(B1410,C1410)</f>
        <v>0</v>
      </c>
      <c r="N1410" t="str">
        <f t="shared" ref="N1410:N1473" si="44">IF(E1410="good","Yes","No")</f>
        <v>No</v>
      </c>
      <c r="O1410">
        <f>COUNTIF(C:C,"&lt;0")</f>
        <v>0</v>
      </c>
      <c r="P1410" t="e">
        <f>SUMIF(#REF!,"&gt;"&amp;AVERAGE(#REF!))</f>
        <v>#REF!</v>
      </c>
      <c r="Q1410">
        <f t="shared" si="43"/>
        <v>27.565026697177728</v>
      </c>
      <c r="R1410" t="str">
        <f>CONCATENATE("ID-",A1410,"-",E1410)</f>
        <v>ID-20466-</v>
      </c>
      <c r="S1410">
        <f>INDEX(B:B,MATCH(A1410,A:A,0))</f>
        <v>0</v>
      </c>
      <c r="T1410" t="str">
        <f>IF(OR(B1410&gt;0,C1410&gt;0),"Acceptable","Check")</f>
        <v>Acceptable</v>
      </c>
      <c r="U1410">
        <f>COUNTIF(D:D, "Military - U.S. Army")</f>
        <v>23</v>
      </c>
      <c r="V1410">
        <f>AVERAGEIF(C:C,"Fort Myer, Virginia", I:I)</f>
        <v>2</v>
      </c>
      <c r="W1410">
        <v>1</v>
      </c>
      <c r="X1410" t="str">
        <f>IFERROR(VLOOKUP("FlightNumber", A:D, 4, FALSE), "Flight Not Found")</f>
        <v>Flight Not Found</v>
      </c>
      <c r="Y1410" t="str" cm="1">
        <f t="array" ref="Y1410">IF(AND(B:B &gt; TIME(6, 0, 0), B:B &lt;= TIME(18, 0, 0)), "Day", "Night")</f>
        <v>Night</v>
      </c>
      <c r="Z1410">
        <f>COUNTIFS(D:D, "Military - U.S. Army", C:C, "Fort Myer, Virginia")</f>
        <v>1</v>
      </c>
    </row>
    <row r="1411" spans="1:26" x14ac:dyDescent="0.2">
      <c r="A1411">
        <v>20471</v>
      </c>
      <c r="B1411" t="s">
        <v>6569</v>
      </c>
      <c r="C1411" t="s">
        <v>6570</v>
      </c>
      <c r="D1411" t="s">
        <v>6571</v>
      </c>
      <c r="E1411" t="s">
        <v>6572</v>
      </c>
      <c r="F1411" t="s">
        <v>1809</v>
      </c>
      <c r="G1411" t="s">
        <v>6573</v>
      </c>
      <c r="H1411" t="s">
        <v>6574</v>
      </c>
      <c r="I1411">
        <v>18</v>
      </c>
      <c r="J1411">
        <v>4</v>
      </c>
      <c r="K1411">
        <v>0</v>
      </c>
      <c r="L1411" t="s">
        <v>6575</v>
      </c>
      <c r="M1411">
        <f>SUM(B1411,C1411)</f>
        <v>0</v>
      </c>
      <c r="N1411" t="str">
        <f t="shared" si="44"/>
        <v>No</v>
      </c>
      <c r="O1411">
        <f>COUNTIF(C:C,"&lt;0")</f>
        <v>0</v>
      </c>
      <c r="P1411" t="e">
        <f>SUMIF(#REF!,"&gt;"&amp;AVERAGE(#REF!))</f>
        <v>#REF!</v>
      </c>
      <c r="Q1411">
        <f t="shared" ref="Q1411:Q1474" si="45">AVERAGEIF(I:I,"&gt;0")</f>
        <v>27.565026697177728</v>
      </c>
      <c r="R1411" t="str">
        <f>CONCATENATE("ID-",A1411,"-",E1411)</f>
        <v>ID-20471-Knob Lake - Oreway</v>
      </c>
      <c r="S1411" t="str">
        <f>INDEX(B:B,MATCH(A1411,A:A,0))</f>
        <v>00:52</v>
      </c>
      <c r="T1411" t="str">
        <f>IF(OR(B1411&gt;0,C1411&gt;0),"Acceptable","Check")</f>
        <v>Acceptable</v>
      </c>
      <c r="U1411">
        <f>COUNTIF(D:D, "Military - U.S. Army")</f>
        <v>23</v>
      </c>
      <c r="V1411">
        <f>AVERAGEIF(C:C,"Fort Myer, Virginia", I:I)</f>
        <v>2</v>
      </c>
      <c r="W1411">
        <v>1</v>
      </c>
      <c r="X1411" t="str">
        <f>IFERROR(VLOOKUP("FlightNumber", A:D, 4, FALSE), "Flight Not Found")</f>
        <v>Flight Not Found</v>
      </c>
      <c r="Y1411" t="str" cm="1">
        <f t="array" ref="Y1411">IF(AND(B:B &gt; TIME(6, 0, 0), B:B &lt;= TIME(18, 0, 0)), "Day", "Night")</f>
        <v>Night</v>
      </c>
      <c r="Z1411">
        <f>COUNTIFS(D:D, "Military - U.S. Army", C:C, "Fort Myer, Virginia")</f>
        <v>1</v>
      </c>
    </row>
    <row r="1412" spans="1:26" x14ac:dyDescent="0.2">
      <c r="A1412">
        <v>20472</v>
      </c>
      <c r="C1412" t="s">
        <v>6576</v>
      </c>
      <c r="D1412" t="s">
        <v>766</v>
      </c>
      <c r="E1412" t="s">
        <v>6577</v>
      </c>
      <c r="F1412" t="s">
        <v>1809</v>
      </c>
      <c r="G1412" t="s">
        <v>6578</v>
      </c>
      <c r="H1412" t="s">
        <v>6579</v>
      </c>
      <c r="I1412">
        <v>26</v>
      </c>
      <c r="J1412">
        <v>22</v>
      </c>
      <c r="K1412">
        <v>0</v>
      </c>
      <c r="L1412" t="s">
        <v>6580</v>
      </c>
      <c r="M1412">
        <f>SUM(B1412,C1412)</f>
        <v>0</v>
      </c>
      <c r="N1412" t="str">
        <f t="shared" si="44"/>
        <v>No</v>
      </c>
      <c r="O1412">
        <f>COUNTIF(C:C,"&lt;0")</f>
        <v>0</v>
      </c>
      <c r="P1412" t="e">
        <f>SUMIF(#REF!,"&gt;"&amp;AVERAGE(#REF!))</f>
        <v>#REF!</v>
      </c>
      <c r="Q1412">
        <f t="shared" si="45"/>
        <v>27.565026697177728</v>
      </c>
      <c r="R1412" t="str">
        <f>CONCATENATE("ID-",A1412,"-",E1412)</f>
        <v>ID-20472-Bratislava - Kosice</v>
      </c>
      <c r="S1412">
        <f>INDEX(B:B,MATCH(A1412,A:A,0))</f>
        <v>0</v>
      </c>
      <c r="T1412" t="str">
        <f>IF(OR(B1412&gt;0,C1412&gt;0),"Acceptable","Check")</f>
        <v>Acceptable</v>
      </c>
      <c r="U1412">
        <f>COUNTIF(D:D, "Military - U.S. Army")</f>
        <v>23</v>
      </c>
      <c r="V1412">
        <f>AVERAGEIF(C:C,"Fort Myer, Virginia", I:I)</f>
        <v>2</v>
      </c>
      <c r="W1412">
        <v>1</v>
      </c>
      <c r="X1412" t="str">
        <f>IFERROR(VLOOKUP("FlightNumber", A:D, 4, FALSE), "Flight Not Found")</f>
        <v>Flight Not Found</v>
      </c>
      <c r="Y1412" t="str" cm="1">
        <f t="array" ref="Y1412">IF(AND(B:B &gt; TIME(6, 0, 0), B:B &lt;= TIME(18, 0, 0)), "Day", "Night")</f>
        <v>Night</v>
      </c>
      <c r="Z1412">
        <f>COUNTIFS(D:D, "Military - U.S. Army", C:C, "Fort Myer, Virginia")</f>
        <v>1</v>
      </c>
    </row>
    <row r="1413" spans="1:26" x14ac:dyDescent="0.2">
      <c r="A1413">
        <v>20482</v>
      </c>
      <c r="C1413" t="s">
        <v>6581</v>
      </c>
      <c r="D1413" t="s">
        <v>1150</v>
      </c>
      <c r="F1413" t="s">
        <v>2465</v>
      </c>
      <c r="G1413" t="s">
        <v>6582</v>
      </c>
      <c r="H1413" t="s">
        <v>6224</v>
      </c>
      <c r="I1413">
        <v>3</v>
      </c>
      <c r="J1413">
        <v>3</v>
      </c>
      <c r="K1413">
        <v>0</v>
      </c>
      <c r="L1413" t="s">
        <v>6583</v>
      </c>
      <c r="M1413">
        <f>SUM(B1413,C1413)</f>
        <v>0</v>
      </c>
      <c r="N1413" t="str">
        <f t="shared" si="44"/>
        <v>No</v>
      </c>
      <c r="O1413">
        <f>COUNTIF(C:C,"&lt;0")</f>
        <v>0</v>
      </c>
      <c r="P1413" t="e">
        <f>SUMIF(#REF!,"&gt;"&amp;AVERAGE(#REF!))</f>
        <v>#REF!</v>
      </c>
      <c r="Q1413">
        <f t="shared" si="45"/>
        <v>27.565026697177728</v>
      </c>
      <c r="R1413" t="str">
        <f>CONCATENATE("ID-",A1413,"-",E1413)</f>
        <v>ID-20482-</v>
      </c>
      <c r="S1413">
        <f>INDEX(B:B,MATCH(A1413,A:A,0))</f>
        <v>0</v>
      </c>
      <c r="T1413" t="str">
        <f>IF(OR(B1413&gt;0,C1413&gt;0),"Acceptable","Check")</f>
        <v>Acceptable</v>
      </c>
      <c r="U1413">
        <f>COUNTIF(D:D, "Military - U.S. Army")</f>
        <v>23</v>
      </c>
      <c r="V1413">
        <f>AVERAGEIF(C:C,"Fort Myer, Virginia", I:I)</f>
        <v>2</v>
      </c>
      <c r="W1413">
        <v>2</v>
      </c>
      <c r="X1413" t="str">
        <f>IFERROR(VLOOKUP("FlightNumber", A:D, 4, FALSE), "Flight Not Found")</f>
        <v>Flight Not Found</v>
      </c>
      <c r="Y1413" t="str" cm="1">
        <f t="array" ref="Y1413">IF(AND(B:B &gt; TIME(6, 0, 0), B:B &lt;= TIME(18, 0, 0)), "Day", "Night")</f>
        <v>Night</v>
      </c>
      <c r="Z1413">
        <f>COUNTIFS(D:D, "Military - U.S. Army", C:C, "Fort Myer, Virginia")</f>
        <v>1</v>
      </c>
    </row>
    <row r="1414" spans="1:26" x14ac:dyDescent="0.2">
      <c r="A1414">
        <v>20498</v>
      </c>
      <c r="C1414" t="s">
        <v>6584</v>
      </c>
      <c r="D1414" t="s">
        <v>5469</v>
      </c>
      <c r="F1414" t="s">
        <v>6487</v>
      </c>
      <c r="G1414" t="s">
        <v>6585</v>
      </c>
      <c r="I1414">
        <v>2</v>
      </c>
      <c r="J1414">
        <v>2</v>
      </c>
      <c r="K1414">
        <v>0</v>
      </c>
      <c r="L1414" t="s">
        <v>6586</v>
      </c>
      <c r="M1414">
        <f>SUM(B1414,C1414)</f>
        <v>0</v>
      </c>
      <c r="N1414" t="str">
        <f t="shared" si="44"/>
        <v>No</v>
      </c>
      <c r="O1414">
        <f>COUNTIF(C:C,"&lt;0")</f>
        <v>0</v>
      </c>
      <c r="P1414" t="e">
        <f>SUMIF(#REF!,"&gt;"&amp;AVERAGE(#REF!))</f>
        <v>#REF!</v>
      </c>
      <c r="Q1414">
        <f t="shared" si="45"/>
        <v>27.565026697177728</v>
      </c>
      <c r="R1414" t="str">
        <f>CONCATENATE("ID-",A1414,"-",E1414)</f>
        <v>ID-20498-</v>
      </c>
      <c r="S1414">
        <f>INDEX(B:B,MATCH(A1414,A:A,0))</f>
        <v>0</v>
      </c>
      <c r="T1414" t="str">
        <f>IF(OR(B1414&gt;0,C1414&gt;0),"Acceptable","Check")</f>
        <v>Acceptable</v>
      </c>
      <c r="U1414">
        <f>COUNTIF(D:D, "Military - U.S. Army")</f>
        <v>23</v>
      </c>
      <c r="V1414">
        <f>AVERAGEIF(C:C,"Fort Myer, Virginia", I:I)</f>
        <v>2</v>
      </c>
      <c r="W1414">
        <v>1</v>
      </c>
      <c r="X1414" t="str">
        <f>IFERROR(VLOOKUP("FlightNumber", A:D, 4, FALSE), "Flight Not Found")</f>
        <v>Flight Not Found</v>
      </c>
      <c r="Y1414" t="str" cm="1">
        <f t="array" ref="Y1414">IF(AND(B:B &gt; TIME(6, 0, 0), B:B &lt;= TIME(18, 0, 0)), "Day", "Night")</f>
        <v>Night</v>
      </c>
      <c r="Z1414">
        <f>COUNTIFS(D:D, "Military - U.S. Army", C:C, "Fort Myer, Virginia")</f>
        <v>1</v>
      </c>
    </row>
    <row r="1415" spans="1:26" x14ac:dyDescent="0.2">
      <c r="A1415">
        <v>20499</v>
      </c>
      <c r="C1415" t="s">
        <v>6587</v>
      </c>
      <c r="D1415" t="s">
        <v>6588</v>
      </c>
      <c r="F1415" t="s">
        <v>2558</v>
      </c>
      <c r="G1415" t="s">
        <v>6589</v>
      </c>
      <c r="H1415" t="s">
        <v>6590</v>
      </c>
      <c r="I1415">
        <v>3</v>
      </c>
      <c r="J1415">
        <v>2</v>
      </c>
      <c r="K1415">
        <v>0</v>
      </c>
      <c r="L1415" t="s">
        <v>6591</v>
      </c>
      <c r="M1415">
        <f>SUM(B1415,C1415)</f>
        <v>0</v>
      </c>
      <c r="N1415" t="str">
        <f t="shared" si="44"/>
        <v>No</v>
      </c>
      <c r="O1415">
        <f>COUNTIF(C:C,"&lt;0")</f>
        <v>0</v>
      </c>
      <c r="P1415" t="e">
        <f>SUMIF(#REF!,"&gt;"&amp;AVERAGE(#REF!))</f>
        <v>#REF!</v>
      </c>
      <c r="Q1415">
        <f t="shared" si="45"/>
        <v>27.565026697177728</v>
      </c>
      <c r="R1415" t="str">
        <f>CONCATENATE("ID-",A1415,"-",E1415)</f>
        <v>ID-20499-</v>
      </c>
      <c r="S1415">
        <f>INDEX(B:B,MATCH(A1415,A:A,0))</f>
        <v>0</v>
      </c>
      <c r="T1415" t="str">
        <f>IF(OR(B1415&gt;0,C1415&gt;0),"Acceptable","Check")</f>
        <v>Acceptable</v>
      </c>
      <c r="U1415">
        <f>COUNTIF(D:D, "Military - U.S. Army")</f>
        <v>23</v>
      </c>
      <c r="V1415">
        <f>AVERAGEIF(C:C,"Fort Myer, Virginia", I:I)</f>
        <v>2</v>
      </c>
      <c r="W1415">
        <v>1</v>
      </c>
      <c r="X1415" t="str">
        <f>IFERROR(VLOOKUP("FlightNumber", A:D, 4, FALSE), "Flight Not Found")</f>
        <v>Flight Not Found</v>
      </c>
      <c r="Y1415" t="str" cm="1">
        <f t="array" ref="Y1415">IF(AND(B:B &gt; TIME(6, 0, 0), B:B &lt;= TIME(18, 0, 0)), "Day", "Night")</f>
        <v>Night</v>
      </c>
      <c r="Z1415">
        <f>COUNTIFS(D:D, "Military - U.S. Army", C:C, "Fort Myer, Virginia")</f>
        <v>1</v>
      </c>
    </row>
    <row r="1416" spans="1:26" x14ac:dyDescent="0.2">
      <c r="A1416">
        <v>20502</v>
      </c>
      <c r="B1416" t="s">
        <v>3920</v>
      </c>
      <c r="C1416" t="s">
        <v>6592</v>
      </c>
      <c r="D1416" t="s">
        <v>3551</v>
      </c>
      <c r="E1416" t="s">
        <v>6593</v>
      </c>
      <c r="F1416" t="s">
        <v>6594</v>
      </c>
      <c r="G1416" t="s">
        <v>6595</v>
      </c>
      <c r="I1416">
        <v>40</v>
      </c>
      <c r="J1416">
        <v>40</v>
      </c>
      <c r="K1416">
        <v>0</v>
      </c>
      <c r="L1416" t="s">
        <v>6596</v>
      </c>
      <c r="M1416">
        <f>SUM(B1416,C1416)</f>
        <v>0</v>
      </c>
      <c r="N1416" t="str">
        <f t="shared" si="44"/>
        <v>No</v>
      </c>
      <c r="O1416">
        <f>COUNTIF(C:C,"&lt;0")</f>
        <v>0</v>
      </c>
      <c r="P1416" t="e">
        <f>SUMIF(#REF!,"&gt;"&amp;AVERAGE(#REF!))</f>
        <v>#REF!</v>
      </c>
      <c r="Q1416">
        <f t="shared" si="45"/>
        <v>27.565026697177728</v>
      </c>
      <c r="R1416" t="str">
        <f>CONCATENATE("ID-",A1416,"-",E1416)</f>
        <v>ID-20502-El Toro MAS - Alameda NAS</v>
      </c>
      <c r="S1416" t="str">
        <f>INDEX(B:B,MATCH(A1416,A:A,0))</f>
        <v>13:45</v>
      </c>
      <c r="T1416" t="str">
        <f>IF(OR(B1416&gt;0,C1416&gt;0),"Acceptable","Check")</f>
        <v>Acceptable</v>
      </c>
      <c r="U1416">
        <f>COUNTIF(D:D, "Military - U.S. Army")</f>
        <v>23</v>
      </c>
      <c r="V1416">
        <f>AVERAGEIF(C:C,"Fort Myer, Virginia", I:I)</f>
        <v>2</v>
      </c>
      <c r="W1416">
        <v>5</v>
      </c>
      <c r="X1416" t="str">
        <f>IFERROR(VLOOKUP("FlightNumber", A:D, 4, FALSE), "Flight Not Found")</f>
        <v>Flight Not Found</v>
      </c>
      <c r="Y1416" t="str" cm="1">
        <f t="array" ref="Y1416">IF(AND(B:B &gt; TIME(6, 0, 0), B:B &lt;= TIME(18, 0, 0)), "Day", "Night")</f>
        <v>Night</v>
      </c>
      <c r="Z1416">
        <f>COUNTIFS(D:D, "Military - U.S. Army", C:C, "Fort Myer, Virginia")</f>
        <v>1</v>
      </c>
    </row>
    <row r="1417" spans="1:26" x14ac:dyDescent="0.2">
      <c r="A1417">
        <v>20503</v>
      </c>
      <c r="B1417" t="s">
        <v>6597</v>
      </c>
      <c r="C1417" t="s">
        <v>6598</v>
      </c>
      <c r="D1417" t="s">
        <v>6599</v>
      </c>
      <c r="E1417" t="s">
        <v>6600</v>
      </c>
      <c r="F1417" t="s">
        <v>5905</v>
      </c>
      <c r="G1417" t="s">
        <v>6601</v>
      </c>
      <c r="I1417">
        <v>50</v>
      </c>
      <c r="J1417">
        <v>50</v>
      </c>
      <c r="K1417">
        <v>0</v>
      </c>
      <c r="L1417" t="s">
        <v>6602</v>
      </c>
      <c r="M1417">
        <f>SUM(B1417,C1417)</f>
        <v>0</v>
      </c>
      <c r="N1417" t="str">
        <f t="shared" si="44"/>
        <v>No</v>
      </c>
      <c r="O1417">
        <f>COUNTIF(C:C,"&lt;0")</f>
        <v>0</v>
      </c>
      <c r="P1417" t="e">
        <f>SUMIF(#REF!,"&gt;"&amp;AVERAGE(#REF!))</f>
        <v>#REF!</v>
      </c>
      <c r="Q1417">
        <f t="shared" si="45"/>
        <v>27.565026697177728</v>
      </c>
      <c r="R1417" t="str">
        <f>CONCATENATE("ID-",A1417,"-",E1417)</f>
        <v>ID-20503-Malta - London</v>
      </c>
      <c r="S1417" t="str">
        <f>INDEX(B:B,MATCH(A1417,A:A,0))</f>
        <v>13:23</v>
      </c>
      <c r="T1417" t="str">
        <f>IF(OR(B1417&gt;0,C1417&gt;0),"Acceptable","Check")</f>
        <v>Acceptable</v>
      </c>
      <c r="U1417">
        <f>COUNTIF(D:D, "Military - U.S. Army")</f>
        <v>23</v>
      </c>
      <c r="V1417">
        <f>AVERAGEIF(C:C,"Fort Myer, Virginia", I:I)</f>
        <v>2</v>
      </c>
      <c r="W1417">
        <v>1</v>
      </c>
      <c r="X1417" t="str">
        <f>IFERROR(VLOOKUP("FlightNumber", A:D, 4, FALSE), "Flight Not Found")</f>
        <v>Flight Not Found</v>
      </c>
      <c r="Y1417" t="str" cm="1">
        <f t="array" ref="Y1417">IF(AND(B:B &gt; TIME(6, 0, 0), B:B &lt;= TIME(18, 0, 0)), "Day", "Night")</f>
        <v>Night</v>
      </c>
      <c r="Z1417">
        <f>COUNTIFS(D:D, "Military - U.S. Army", C:C, "Fort Myer, Virginia")</f>
        <v>1</v>
      </c>
    </row>
    <row r="1418" spans="1:26" x14ac:dyDescent="0.2">
      <c r="A1418">
        <v>20505</v>
      </c>
      <c r="B1418" t="s">
        <v>6603</v>
      </c>
      <c r="C1418" t="s">
        <v>6604</v>
      </c>
      <c r="D1418" t="s">
        <v>6605</v>
      </c>
      <c r="E1418" t="s">
        <v>1187</v>
      </c>
      <c r="F1418" t="s">
        <v>5206</v>
      </c>
      <c r="G1418" t="s">
        <v>6606</v>
      </c>
      <c r="H1418" t="s">
        <v>6607</v>
      </c>
      <c r="I1418">
        <v>64</v>
      </c>
      <c r="J1418">
        <v>52</v>
      </c>
      <c r="K1418">
        <v>0</v>
      </c>
      <c r="L1418" t="s">
        <v>6608</v>
      </c>
      <c r="M1418">
        <f>SUM(B1418,C1418)</f>
        <v>0</v>
      </c>
      <c r="N1418" t="str">
        <f t="shared" si="44"/>
        <v>No</v>
      </c>
      <c r="O1418">
        <f>COUNTIF(C:C,"&lt;0")</f>
        <v>0</v>
      </c>
      <c r="P1418" t="e">
        <f>SUMIF(#REF!,"&gt;"&amp;AVERAGE(#REF!))</f>
        <v>#REF!</v>
      </c>
      <c r="Q1418">
        <f t="shared" si="45"/>
        <v>27.565026697177728</v>
      </c>
      <c r="R1418" t="str">
        <f>CONCATENATE("ID-",A1418,"-",E1418)</f>
        <v>ID-20505-Saigon - Paris</v>
      </c>
      <c r="S1418" t="str">
        <f>INDEX(B:B,MATCH(A1418,A:A,0))</f>
        <v>02:40</v>
      </c>
      <c r="T1418" t="str">
        <f>IF(OR(B1418&gt;0,C1418&gt;0),"Acceptable","Check")</f>
        <v>Acceptable</v>
      </c>
      <c r="U1418">
        <f>COUNTIF(D:D, "Military - U.S. Army")</f>
        <v>23</v>
      </c>
      <c r="V1418">
        <f>AVERAGEIF(C:C,"Fort Myer, Virginia", I:I)</f>
        <v>2</v>
      </c>
      <c r="W1418">
        <v>2</v>
      </c>
      <c r="X1418" t="str">
        <f>IFERROR(VLOOKUP("FlightNumber", A:D, 4, FALSE), "Flight Not Found")</f>
        <v>Flight Not Found</v>
      </c>
      <c r="Y1418" t="str" cm="1">
        <f t="array" ref="Y1418">IF(AND(B:B &gt; TIME(6, 0, 0), B:B &lt;= TIME(18, 0, 0)), "Day", "Night")</f>
        <v>Night</v>
      </c>
      <c r="Z1418">
        <f>COUNTIFS(D:D, "Military - U.S. Army", C:C, "Fort Myer, Virginia")</f>
        <v>1</v>
      </c>
    </row>
    <row r="1419" spans="1:26" x14ac:dyDescent="0.2">
      <c r="A1419">
        <v>20509</v>
      </c>
      <c r="C1419" t="s">
        <v>6609</v>
      </c>
      <c r="D1419" t="s">
        <v>6014</v>
      </c>
      <c r="F1419" t="s">
        <v>1809</v>
      </c>
      <c r="G1419" t="s">
        <v>6610</v>
      </c>
      <c r="H1419" t="s">
        <v>6611</v>
      </c>
      <c r="I1419">
        <v>19</v>
      </c>
      <c r="J1419">
        <v>19</v>
      </c>
      <c r="K1419">
        <v>0</v>
      </c>
      <c r="L1419" t="s">
        <v>6612</v>
      </c>
      <c r="M1419">
        <f>SUM(B1419,C1419)</f>
        <v>0</v>
      </c>
      <c r="N1419" t="str">
        <f t="shared" si="44"/>
        <v>No</v>
      </c>
      <c r="O1419">
        <f>COUNTIF(C:C,"&lt;0")</f>
        <v>0</v>
      </c>
      <c r="P1419" t="e">
        <f>SUMIF(#REF!,"&gt;"&amp;AVERAGE(#REF!))</f>
        <v>#REF!</v>
      </c>
      <c r="Q1419">
        <f t="shared" si="45"/>
        <v>27.565026697177728</v>
      </c>
      <c r="R1419" t="str">
        <f>CONCATENATE("ID-",A1419,"-",E1419)</f>
        <v>ID-20509-</v>
      </c>
      <c r="S1419">
        <f>INDEX(B:B,MATCH(A1419,A:A,0))</f>
        <v>0</v>
      </c>
      <c r="T1419" t="str">
        <f>IF(OR(B1419&gt;0,C1419&gt;0),"Acceptable","Check")</f>
        <v>Acceptable</v>
      </c>
      <c r="U1419">
        <f>COUNTIF(D:D, "Military - U.S. Army")</f>
        <v>23</v>
      </c>
      <c r="V1419">
        <f>AVERAGEIF(C:C,"Fort Myer, Virginia", I:I)</f>
        <v>2</v>
      </c>
      <c r="W1419">
        <v>1</v>
      </c>
      <c r="X1419" t="str">
        <f>IFERROR(VLOOKUP("FlightNumber", A:D, 4, FALSE), "Flight Not Found")</f>
        <v>Flight Not Found</v>
      </c>
      <c r="Y1419" t="str" cm="1">
        <f t="array" ref="Y1419">IF(AND(B:B &gt; TIME(6, 0, 0), B:B &lt;= TIME(18, 0, 0)), "Day", "Night")</f>
        <v>Night</v>
      </c>
      <c r="Z1419">
        <f>COUNTIFS(D:D, "Military - U.S. Army", C:C, "Fort Myer, Virginia")</f>
        <v>1</v>
      </c>
    </row>
    <row r="1420" spans="1:26" x14ac:dyDescent="0.2">
      <c r="A1420">
        <v>20510</v>
      </c>
      <c r="B1420" t="s">
        <v>6613</v>
      </c>
      <c r="C1420" t="s">
        <v>6614</v>
      </c>
      <c r="D1420" t="s">
        <v>6615</v>
      </c>
      <c r="E1420" t="s">
        <v>6616</v>
      </c>
      <c r="F1420" t="s">
        <v>3099</v>
      </c>
      <c r="G1420" t="s">
        <v>6617</v>
      </c>
      <c r="H1420" t="s">
        <v>6618</v>
      </c>
      <c r="I1420">
        <v>3</v>
      </c>
      <c r="J1420">
        <v>3</v>
      </c>
      <c r="K1420">
        <v>0</v>
      </c>
      <c r="L1420" t="s">
        <v>6619</v>
      </c>
      <c r="M1420">
        <f>SUM(B1420,C1420)</f>
        <v>0</v>
      </c>
      <c r="N1420" t="str">
        <f t="shared" si="44"/>
        <v>No</v>
      </c>
      <c r="O1420">
        <f>COUNTIF(C:C,"&lt;0")</f>
        <v>0</v>
      </c>
      <c r="P1420" t="e">
        <f>SUMIF(#REF!,"&gt;"&amp;AVERAGE(#REF!))</f>
        <v>#REF!</v>
      </c>
      <c r="Q1420">
        <f t="shared" si="45"/>
        <v>27.565026697177728</v>
      </c>
      <c r="R1420" t="str">
        <f>CONCATENATE("ID-",A1420,"-",E1420)</f>
        <v>ID-20510-Gilgit  - Islamabad</v>
      </c>
      <c r="S1420" t="str">
        <f>INDEX(B:B,MATCH(A1420,A:A,0))</f>
        <v>14:55</v>
      </c>
      <c r="T1420" t="str">
        <f>IF(OR(B1420&gt;0,C1420&gt;0),"Acceptable","Check")</f>
        <v>Acceptable</v>
      </c>
      <c r="U1420">
        <f>COUNTIF(D:D, "Military - U.S. Army")</f>
        <v>23</v>
      </c>
      <c r="V1420">
        <f>AVERAGEIF(C:C,"Fort Myer, Virginia", I:I)</f>
        <v>2</v>
      </c>
      <c r="W1420">
        <v>1</v>
      </c>
      <c r="X1420" t="str">
        <f>IFERROR(VLOOKUP("FlightNumber", A:D, 4, FALSE), "Flight Not Found")</f>
        <v>Flight Not Found</v>
      </c>
      <c r="Y1420" t="str" cm="1">
        <f t="array" ref="Y1420">IF(AND(B:B &gt; TIME(6, 0, 0), B:B &lt;= TIME(18, 0, 0)), "Day", "Night")</f>
        <v>Night</v>
      </c>
      <c r="Z1420">
        <f>COUNTIFS(D:D, "Military - U.S. Army", C:C, "Fort Myer, Virginia")</f>
        <v>1</v>
      </c>
    </row>
    <row r="1421" spans="1:26" x14ac:dyDescent="0.2">
      <c r="A1421">
        <v>20535</v>
      </c>
      <c r="C1421" t="s">
        <v>6620</v>
      </c>
      <c r="D1421" t="s">
        <v>6005</v>
      </c>
      <c r="F1421" t="s">
        <v>1809</v>
      </c>
      <c r="G1421" t="s">
        <v>6621</v>
      </c>
      <c r="H1421" t="s">
        <v>6622</v>
      </c>
      <c r="I1421">
        <v>21</v>
      </c>
      <c r="J1421">
        <v>2</v>
      </c>
      <c r="K1421">
        <v>0</v>
      </c>
      <c r="L1421" t="s">
        <v>6623</v>
      </c>
      <c r="M1421">
        <f>SUM(B1421,C1421)</f>
        <v>0</v>
      </c>
      <c r="N1421" t="str">
        <f t="shared" si="44"/>
        <v>No</v>
      </c>
      <c r="O1421">
        <f>COUNTIF(C:C,"&lt;0")</f>
        <v>0</v>
      </c>
      <c r="P1421" t="e">
        <f>SUMIF(#REF!,"&gt;"&amp;AVERAGE(#REF!))</f>
        <v>#REF!</v>
      </c>
      <c r="Q1421">
        <f t="shared" si="45"/>
        <v>27.565026697177728</v>
      </c>
      <c r="R1421" t="str">
        <f>CONCATENATE("ID-",A1421,"-",E1421)</f>
        <v>ID-20535-</v>
      </c>
      <c r="S1421">
        <f>INDEX(B:B,MATCH(A1421,A:A,0))</f>
        <v>0</v>
      </c>
      <c r="T1421" t="str">
        <f>IF(OR(B1421&gt;0,C1421&gt;0),"Acceptable","Check")</f>
        <v>Acceptable</v>
      </c>
      <c r="U1421">
        <f>COUNTIF(D:D, "Military - U.S. Army")</f>
        <v>23</v>
      </c>
      <c r="V1421">
        <f>AVERAGEIF(C:C,"Fort Myer, Virginia", I:I)</f>
        <v>2</v>
      </c>
      <c r="W1421">
        <v>1</v>
      </c>
      <c r="X1421" t="str">
        <f>IFERROR(VLOOKUP("FlightNumber", A:D, 4, FALSE), "Flight Not Found")</f>
        <v>Flight Not Found</v>
      </c>
      <c r="Y1421" t="str" cm="1">
        <f t="array" ref="Y1421">IF(AND(B:B &gt; TIME(6, 0, 0), B:B &lt;= TIME(18, 0, 0)), "Day", "Night")</f>
        <v>Night</v>
      </c>
      <c r="Z1421">
        <f>COUNTIFS(D:D, "Military - U.S. Army", C:C, "Fort Myer, Virginia")</f>
        <v>1</v>
      </c>
    </row>
    <row r="1422" spans="1:26" x14ac:dyDescent="0.2">
      <c r="A1422">
        <v>20542</v>
      </c>
      <c r="C1422" t="s">
        <v>6624</v>
      </c>
      <c r="D1422" t="s">
        <v>6625</v>
      </c>
      <c r="E1422" t="s">
        <v>6626</v>
      </c>
      <c r="F1422" t="s">
        <v>3099</v>
      </c>
      <c r="G1422" t="s">
        <v>6627</v>
      </c>
      <c r="H1422" t="s">
        <v>6628</v>
      </c>
      <c r="I1422">
        <v>3</v>
      </c>
      <c r="J1422">
        <v>1</v>
      </c>
      <c r="K1422">
        <v>0</v>
      </c>
      <c r="L1422" t="s">
        <v>6629</v>
      </c>
      <c r="M1422">
        <f>SUM(B1422,C1422)</f>
        <v>0</v>
      </c>
      <c r="N1422" t="str">
        <f t="shared" si="44"/>
        <v>No</v>
      </c>
      <c r="O1422">
        <f>COUNTIF(C:C,"&lt;0")</f>
        <v>0</v>
      </c>
      <c r="P1422" t="e">
        <f>SUMIF(#REF!,"&gt;"&amp;AVERAGE(#REF!))</f>
        <v>#REF!</v>
      </c>
      <c r="Q1422">
        <f t="shared" si="45"/>
        <v>27.565026697177728</v>
      </c>
      <c r="R1422" t="str">
        <f>CONCATENATE("ID-",A1422,"-",E1422)</f>
        <v>ID-20542-Liverpool - Glasgow</v>
      </c>
      <c r="S1422">
        <f>INDEX(B:B,MATCH(A1422,A:A,0))</f>
        <v>0</v>
      </c>
      <c r="T1422" t="str">
        <f>IF(OR(B1422&gt;0,C1422&gt;0),"Acceptable","Check")</f>
        <v>Acceptable</v>
      </c>
      <c r="U1422">
        <f>COUNTIF(D:D, "Military - U.S. Army")</f>
        <v>23</v>
      </c>
      <c r="V1422">
        <f>AVERAGEIF(C:C,"Fort Myer, Virginia", I:I)</f>
        <v>2</v>
      </c>
      <c r="W1422">
        <v>1</v>
      </c>
      <c r="X1422" t="str">
        <f>IFERROR(VLOOKUP("FlightNumber", A:D, 4, FALSE), "Flight Not Found")</f>
        <v>Flight Not Found</v>
      </c>
      <c r="Y1422" t="str" cm="1">
        <f t="array" ref="Y1422">IF(AND(B:B &gt; TIME(6, 0, 0), B:B &lt;= TIME(18, 0, 0)), "Day", "Night")</f>
        <v>Night</v>
      </c>
      <c r="Z1422">
        <f>COUNTIFS(D:D, "Military - U.S. Army", C:C, "Fort Myer, Virginia")</f>
        <v>1</v>
      </c>
    </row>
    <row r="1423" spans="1:26" x14ac:dyDescent="0.2">
      <c r="A1423">
        <v>20545</v>
      </c>
      <c r="C1423" t="s">
        <v>6630</v>
      </c>
      <c r="D1423" t="s">
        <v>6631</v>
      </c>
      <c r="E1423" t="s">
        <v>6632</v>
      </c>
      <c r="F1423" t="s">
        <v>2722</v>
      </c>
      <c r="G1423" t="s">
        <v>6633</v>
      </c>
      <c r="H1423" t="s">
        <v>6634</v>
      </c>
      <c r="I1423">
        <v>3</v>
      </c>
      <c r="J1423">
        <v>3</v>
      </c>
      <c r="K1423">
        <v>0</v>
      </c>
      <c r="L1423" t="s">
        <v>6635</v>
      </c>
      <c r="M1423">
        <f>SUM(B1423,C1423)</f>
        <v>0</v>
      </c>
      <c r="N1423" t="str">
        <f t="shared" si="44"/>
        <v>No</v>
      </c>
      <c r="O1423">
        <f>COUNTIF(C:C,"&lt;0")</f>
        <v>0</v>
      </c>
      <c r="P1423" t="e">
        <f>SUMIF(#REF!,"&gt;"&amp;AVERAGE(#REF!))</f>
        <v>#REF!</v>
      </c>
      <c r="Q1423">
        <f t="shared" si="45"/>
        <v>27.565026697177728</v>
      </c>
      <c r="R1423" t="str">
        <f>CONCATENATE("ID-",A1423,"-",E1423)</f>
        <v>ID-20545-Asansol - Bagdogra</v>
      </c>
      <c r="S1423">
        <f>INDEX(B:B,MATCH(A1423,A:A,0))</f>
        <v>0</v>
      </c>
      <c r="T1423" t="str">
        <f>IF(OR(B1423&gt;0,C1423&gt;0),"Acceptable","Check")</f>
        <v>Acceptable</v>
      </c>
      <c r="U1423">
        <f>COUNTIF(D:D, "Military - U.S. Army")</f>
        <v>23</v>
      </c>
      <c r="V1423">
        <f>AVERAGEIF(C:C,"Fort Myer, Virginia", I:I)</f>
        <v>2</v>
      </c>
      <c r="W1423">
        <v>1</v>
      </c>
      <c r="X1423" t="str">
        <f>IFERROR(VLOOKUP("FlightNumber", A:D, 4, FALSE), "Flight Not Found")</f>
        <v>Flight Not Found</v>
      </c>
      <c r="Y1423" t="str" cm="1">
        <f t="array" ref="Y1423">IF(AND(B:B &gt; TIME(6, 0, 0), B:B &lt;= TIME(18, 0, 0)), "Day", "Night")</f>
        <v>Night</v>
      </c>
      <c r="Z1423">
        <f>COUNTIFS(D:D, "Military - U.S. Army", C:C, "Fort Myer, Virginia")</f>
        <v>1</v>
      </c>
    </row>
    <row r="1424" spans="1:26" x14ac:dyDescent="0.2">
      <c r="A1424">
        <v>20545</v>
      </c>
      <c r="C1424" t="s">
        <v>6636</v>
      </c>
      <c r="D1424" t="s">
        <v>6637</v>
      </c>
      <c r="F1424" t="s">
        <v>2722</v>
      </c>
      <c r="I1424">
        <v>18</v>
      </c>
      <c r="J1424">
        <v>18</v>
      </c>
      <c r="K1424">
        <v>0</v>
      </c>
      <c r="M1424">
        <f>SUM(B1424,C1424)</f>
        <v>0</v>
      </c>
      <c r="N1424" t="str">
        <f t="shared" si="44"/>
        <v>No</v>
      </c>
      <c r="O1424">
        <f>COUNTIF(C:C,"&lt;0")</f>
        <v>0</v>
      </c>
      <c r="P1424" t="e">
        <f>SUMIF(#REF!,"&gt;"&amp;AVERAGE(#REF!))</f>
        <v>#REF!</v>
      </c>
      <c r="Q1424">
        <f t="shared" si="45"/>
        <v>27.565026697177728</v>
      </c>
      <c r="R1424" t="str">
        <f>CONCATENATE("ID-",A1424,"-",E1424)</f>
        <v>ID-20545-</v>
      </c>
      <c r="S1424">
        <f>INDEX(B:B,MATCH(A1424,A:A,0))</f>
        <v>0</v>
      </c>
      <c r="T1424" t="str">
        <f>IF(OR(B1424&gt;0,C1424&gt;0),"Acceptable","Check")</f>
        <v>Acceptable</v>
      </c>
      <c r="U1424">
        <f>COUNTIF(D:D, "Military - U.S. Army")</f>
        <v>23</v>
      </c>
      <c r="V1424">
        <f>AVERAGEIF(C:C,"Fort Myer, Virginia", I:I)</f>
        <v>2</v>
      </c>
      <c r="W1424">
        <v>1</v>
      </c>
      <c r="X1424" t="str">
        <f>IFERROR(VLOOKUP("FlightNumber", A:D, 4, FALSE), "Flight Not Found")</f>
        <v>Flight Not Found</v>
      </c>
      <c r="Y1424" t="str" cm="1">
        <f t="array" ref="Y1424">IF(AND(B:B &gt; TIME(6, 0, 0), B:B &lt;= TIME(18, 0, 0)), "Day", "Night")</f>
        <v>Night</v>
      </c>
      <c r="Z1424">
        <f>COUNTIFS(D:D, "Military - U.S. Army", C:C, "Fort Myer, Virginia")</f>
        <v>1</v>
      </c>
    </row>
    <row r="1425" spans="1:26" x14ac:dyDescent="0.2">
      <c r="A1425">
        <v>20546</v>
      </c>
      <c r="B1425" t="s">
        <v>6638</v>
      </c>
      <c r="C1425" t="s">
        <v>1331</v>
      </c>
      <c r="D1425" t="s">
        <v>4906</v>
      </c>
      <c r="E1425" t="s">
        <v>6639</v>
      </c>
      <c r="F1425" t="s">
        <v>6341</v>
      </c>
      <c r="G1425" t="s">
        <v>6640</v>
      </c>
      <c r="H1425" t="s">
        <v>6641</v>
      </c>
      <c r="I1425">
        <v>36</v>
      </c>
      <c r="J1425">
        <v>22</v>
      </c>
      <c r="K1425">
        <v>0</v>
      </c>
      <c r="L1425" t="s">
        <v>6642</v>
      </c>
      <c r="M1425">
        <f>SUM(B1425,C1425)</f>
        <v>0</v>
      </c>
      <c r="N1425" t="str">
        <f t="shared" si="44"/>
        <v>No</v>
      </c>
      <c r="O1425">
        <f>COUNTIF(C:C,"&lt;0")</f>
        <v>0</v>
      </c>
      <c r="P1425" t="e">
        <f>SUMIF(#REF!,"&gt;"&amp;AVERAGE(#REF!))</f>
        <v>#REF!</v>
      </c>
      <c r="Q1425">
        <f t="shared" si="45"/>
        <v>27.565026697177728</v>
      </c>
      <c r="R1425" t="str">
        <f>CONCATENATE("ID-",A1425,"-",E1425)</f>
        <v>ID-20546-Pittsburgh - Newark</v>
      </c>
      <c r="S1425" t="str">
        <f>INDEX(B:B,MATCH(A1425,A:A,0))</f>
        <v>19:20</v>
      </c>
      <c r="T1425" t="str">
        <f>IF(OR(B1425&gt;0,C1425&gt;0),"Acceptable","Check")</f>
        <v>Acceptable</v>
      </c>
      <c r="U1425">
        <f>COUNTIF(D:D, "Military - U.S. Army")</f>
        <v>23</v>
      </c>
      <c r="V1425">
        <f>AVERAGEIF(C:C,"Fort Myer, Virginia", I:I)</f>
        <v>2</v>
      </c>
      <c r="W1425">
        <v>2</v>
      </c>
      <c r="X1425" t="str">
        <f>IFERROR(VLOOKUP("FlightNumber", A:D, 4, FALSE), "Flight Not Found")</f>
        <v>Flight Not Found</v>
      </c>
      <c r="Y1425" t="str" cm="1">
        <f t="array" ref="Y1425">IF(AND(B:B &gt; TIME(6, 0, 0), B:B &lt;= TIME(18, 0, 0)), "Day", "Night")</f>
        <v>Night</v>
      </c>
      <c r="Z1425">
        <f>COUNTIFS(D:D, "Military - U.S. Army", C:C, "Fort Myer, Virginia")</f>
        <v>1</v>
      </c>
    </row>
    <row r="1426" spans="1:26" x14ac:dyDescent="0.2">
      <c r="A1426">
        <v>20547</v>
      </c>
      <c r="B1426" t="s">
        <v>5453</v>
      </c>
      <c r="C1426" t="s">
        <v>2538</v>
      </c>
      <c r="D1426" t="s">
        <v>611</v>
      </c>
      <c r="E1426" t="s">
        <v>6643</v>
      </c>
      <c r="F1426" t="s">
        <v>6644</v>
      </c>
      <c r="G1426" t="s">
        <v>6645</v>
      </c>
      <c r="H1426" t="s">
        <v>6646</v>
      </c>
      <c r="I1426">
        <v>38</v>
      </c>
      <c r="J1426">
        <v>5</v>
      </c>
      <c r="K1426">
        <v>0</v>
      </c>
      <c r="L1426" t="s">
        <v>6647</v>
      </c>
      <c r="M1426">
        <f>SUM(B1426,C1426)</f>
        <v>0</v>
      </c>
      <c r="N1426" t="str">
        <f t="shared" si="44"/>
        <v>No</v>
      </c>
      <c r="O1426">
        <f>COUNTIF(C:C,"&lt;0")</f>
        <v>0</v>
      </c>
      <c r="P1426" t="e">
        <f>SUMIF(#REF!,"&gt;"&amp;AVERAGE(#REF!))</f>
        <v>#REF!</v>
      </c>
      <c r="Q1426">
        <f t="shared" si="45"/>
        <v>27.565026697177728</v>
      </c>
      <c r="R1426" t="str">
        <f>CONCATENATE("ID-",A1426,"-",E1426)</f>
        <v>ID-20547-Seattle - Portland</v>
      </c>
      <c r="S1426" t="str">
        <f>INDEX(B:B,MATCH(A1426,A:A,0))</f>
        <v>08:10</v>
      </c>
      <c r="T1426" t="str">
        <f>IF(OR(B1426&gt;0,C1426&gt;0),"Acceptable","Check")</f>
        <v>Acceptable</v>
      </c>
      <c r="U1426">
        <f>COUNTIF(D:D, "Military - U.S. Army")</f>
        <v>23</v>
      </c>
      <c r="V1426">
        <f>AVERAGEIF(C:C,"Fort Myer, Virginia", I:I)</f>
        <v>2</v>
      </c>
      <c r="W1426">
        <v>1</v>
      </c>
      <c r="X1426" t="str">
        <f>IFERROR(VLOOKUP("FlightNumber", A:D, 4, FALSE), "Flight Not Found")</f>
        <v>Flight Not Found</v>
      </c>
      <c r="Y1426" t="str" cm="1">
        <f t="array" ref="Y1426">IF(AND(B:B &gt; TIME(6, 0, 0), B:B &lt;= TIME(18, 0, 0)), "Day", "Night")</f>
        <v>Night</v>
      </c>
      <c r="Z1426">
        <f>COUNTIFS(D:D, "Military - U.S. Army", C:C, "Fort Myer, Virginia")</f>
        <v>1</v>
      </c>
    </row>
    <row r="1427" spans="1:26" x14ac:dyDescent="0.2">
      <c r="A1427">
        <v>20554</v>
      </c>
      <c r="B1427" t="s">
        <v>6648</v>
      </c>
      <c r="C1427" t="s">
        <v>6649</v>
      </c>
      <c r="D1427" t="s">
        <v>6650</v>
      </c>
      <c r="E1427" t="s">
        <v>6651</v>
      </c>
      <c r="F1427" t="s">
        <v>6652</v>
      </c>
      <c r="G1427" t="s">
        <v>6653</v>
      </c>
      <c r="H1427" t="s">
        <v>6654</v>
      </c>
      <c r="I1427">
        <v>6</v>
      </c>
      <c r="J1427">
        <v>6</v>
      </c>
      <c r="K1427">
        <v>0</v>
      </c>
      <c r="L1427" t="s">
        <v>6655</v>
      </c>
      <c r="M1427">
        <f>SUM(B1427,C1427)</f>
        <v>0</v>
      </c>
      <c r="N1427" t="str">
        <f t="shared" si="44"/>
        <v>No</v>
      </c>
      <c r="O1427">
        <f>COUNTIF(C:C,"&lt;0")</f>
        <v>0</v>
      </c>
      <c r="P1427" t="e">
        <f>SUMIF(#REF!,"&gt;"&amp;AVERAGE(#REF!))</f>
        <v>#REF!</v>
      </c>
      <c r="Q1427">
        <f t="shared" si="45"/>
        <v>27.565026697177728</v>
      </c>
      <c r="R1427" t="str">
        <f>CONCATENATE("ID-",A1427,"-",E1427)</f>
        <v>ID-20554-Anchorage - Seward</v>
      </c>
      <c r="S1427" t="str">
        <f>INDEX(B:B,MATCH(A1427,A:A,0))</f>
        <v>09:51</v>
      </c>
      <c r="T1427" t="str">
        <f>IF(OR(B1427&gt;0,C1427&gt;0),"Acceptable","Check")</f>
        <v>Acceptable</v>
      </c>
      <c r="U1427">
        <f>COUNTIF(D:D, "Military - U.S. Army")</f>
        <v>23</v>
      </c>
      <c r="V1427">
        <f>AVERAGEIF(C:C,"Fort Myer, Virginia", I:I)</f>
        <v>2</v>
      </c>
      <c r="W1427">
        <v>1</v>
      </c>
      <c r="X1427" t="str">
        <f>IFERROR(VLOOKUP("FlightNumber", A:D, 4, FALSE), "Flight Not Found")</f>
        <v>Flight Not Found</v>
      </c>
      <c r="Y1427" t="str" cm="1">
        <f t="array" ref="Y1427">IF(AND(B:B &gt; TIME(6, 0, 0), B:B &lt;= TIME(18, 0, 0)), "Day", "Night")</f>
        <v>Night</v>
      </c>
      <c r="Z1427">
        <f>COUNTIFS(D:D, "Military - U.S. Army", C:C, "Fort Myer, Virginia")</f>
        <v>1</v>
      </c>
    </row>
    <row r="1428" spans="1:26" x14ac:dyDescent="0.2">
      <c r="A1428">
        <v>20563</v>
      </c>
      <c r="C1428" t="s">
        <v>6656</v>
      </c>
      <c r="D1428" t="s">
        <v>2335</v>
      </c>
      <c r="E1428" t="s">
        <v>6657</v>
      </c>
      <c r="F1428" t="s">
        <v>3860</v>
      </c>
      <c r="G1428" t="s">
        <v>6658</v>
      </c>
      <c r="I1428">
        <v>12</v>
      </c>
      <c r="J1428">
        <v>3</v>
      </c>
      <c r="K1428">
        <v>0</v>
      </c>
      <c r="L1428" t="s">
        <v>6659</v>
      </c>
      <c r="M1428">
        <f>SUM(B1428,C1428)</f>
        <v>0</v>
      </c>
      <c r="N1428" t="str">
        <f t="shared" si="44"/>
        <v>No</v>
      </c>
      <c r="O1428">
        <f>COUNTIF(C:C,"&lt;0")</f>
        <v>0</v>
      </c>
      <c r="P1428" t="e">
        <f>SUMIF(#REF!,"&gt;"&amp;AVERAGE(#REF!))</f>
        <v>#REF!</v>
      </c>
      <c r="Q1428">
        <f t="shared" si="45"/>
        <v>27.565026697177728</v>
      </c>
      <c r="R1428" t="str">
        <f>CONCATENATE("ID-",A1428,"-",E1428)</f>
        <v>ID-20563-Belem - Parintins</v>
      </c>
      <c r="S1428">
        <f>INDEX(B:B,MATCH(A1428,A:A,0))</f>
        <v>0</v>
      </c>
      <c r="T1428" t="str">
        <f>IF(OR(B1428&gt;0,C1428&gt;0),"Acceptable","Check")</f>
        <v>Acceptable</v>
      </c>
      <c r="U1428">
        <f>COUNTIF(D:D, "Military - U.S. Army")</f>
        <v>23</v>
      </c>
      <c r="V1428">
        <f>AVERAGEIF(C:C,"Fort Myer, Virginia", I:I)</f>
        <v>2</v>
      </c>
      <c r="W1428">
        <v>1</v>
      </c>
      <c r="X1428" t="str">
        <f>IFERROR(VLOOKUP("FlightNumber", A:D, 4, FALSE), "Flight Not Found")</f>
        <v>Flight Not Found</v>
      </c>
      <c r="Y1428" t="str" cm="1">
        <f t="array" ref="Y1428">IF(AND(B:B &gt; TIME(6, 0, 0), B:B &lt;= TIME(18, 0, 0)), "Day", "Night")</f>
        <v>Night</v>
      </c>
      <c r="Z1428">
        <f>COUNTIFS(D:D, "Military - U.S. Army", C:C, "Fort Myer, Virginia")</f>
        <v>1</v>
      </c>
    </row>
    <row r="1429" spans="1:26" x14ac:dyDescent="0.2">
      <c r="A1429">
        <v>20575</v>
      </c>
      <c r="B1429" t="s">
        <v>2468</v>
      </c>
      <c r="C1429" t="s">
        <v>1652</v>
      </c>
      <c r="D1429" t="s">
        <v>6599</v>
      </c>
      <c r="E1429" t="s">
        <v>6660</v>
      </c>
      <c r="F1429" t="s">
        <v>5905</v>
      </c>
      <c r="G1429" t="s">
        <v>6661</v>
      </c>
      <c r="I1429">
        <v>54</v>
      </c>
      <c r="J1429">
        <v>2</v>
      </c>
      <c r="K1429">
        <v>0</v>
      </c>
      <c r="L1429" t="s">
        <v>6662</v>
      </c>
      <c r="M1429">
        <f>SUM(B1429,C1429)</f>
        <v>0</v>
      </c>
      <c r="N1429" t="str">
        <f t="shared" si="44"/>
        <v>No</v>
      </c>
      <c r="O1429">
        <f>COUNTIF(C:C,"&lt;0")</f>
        <v>0</v>
      </c>
      <c r="P1429" t="e">
        <f>SUMIF(#REF!,"&gt;"&amp;AVERAGE(#REF!))</f>
        <v>#REF!</v>
      </c>
      <c r="Q1429">
        <f t="shared" si="45"/>
        <v>27.565026697177728</v>
      </c>
      <c r="R1429" t="str">
        <f>CONCATENATE("ID-",A1429,"-",E1429)</f>
        <v>ID-20575-London - Malta</v>
      </c>
      <c r="S1429" t="str">
        <f>INDEX(B:B,MATCH(A1429,A:A,0))</f>
        <v>09:30</v>
      </c>
      <c r="T1429" t="str">
        <f>IF(OR(B1429&gt;0,C1429&gt;0),"Acceptable","Check")</f>
        <v>Acceptable</v>
      </c>
      <c r="U1429">
        <f>COUNTIF(D:D, "Military - U.S. Army")</f>
        <v>23</v>
      </c>
      <c r="V1429">
        <f>AVERAGEIF(C:C,"Fort Myer, Virginia", I:I)</f>
        <v>2</v>
      </c>
      <c r="W1429">
        <v>1</v>
      </c>
      <c r="X1429" t="str">
        <f>IFERROR(VLOOKUP("FlightNumber", A:D, 4, FALSE), "Flight Not Found")</f>
        <v>Flight Not Found</v>
      </c>
      <c r="Y1429" t="str" cm="1">
        <f t="array" ref="Y1429">IF(AND(B:B &gt; TIME(6, 0, 0), B:B &lt;= TIME(18, 0, 0)), "Day", "Night")</f>
        <v>Night</v>
      </c>
      <c r="Z1429">
        <f>COUNTIFS(D:D, "Military - U.S. Army", C:C, "Fort Myer, Virginia")</f>
        <v>1</v>
      </c>
    </row>
    <row r="1430" spans="1:26" x14ac:dyDescent="0.2">
      <c r="A1430">
        <v>20590</v>
      </c>
      <c r="C1430" t="s">
        <v>6663</v>
      </c>
      <c r="D1430" t="s">
        <v>6005</v>
      </c>
      <c r="F1430" t="s">
        <v>1809</v>
      </c>
      <c r="G1430" t="s">
        <v>6664</v>
      </c>
      <c r="H1430" t="s">
        <v>6665</v>
      </c>
      <c r="I1430">
        <v>33</v>
      </c>
      <c r="J1430">
        <v>14</v>
      </c>
      <c r="K1430">
        <v>1</v>
      </c>
      <c r="L1430" t="s">
        <v>6666</v>
      </c>
      <c r="M1430">
        <f>SUM(B1430,C1430)</f>
        <v>0</v>
      </c>
      <c r="N1430" t="str">
        <f t="shared" si="44"/>
        <v>No</v>
      </c>
      <c r="O1430">
        <f>COUNTIF(C:C,"&lt;0")</f>
        <v>0</v>
      </c>
      <c r="P1430" t="e">
        <f>SUMIF(#REF!,"&gt;"&amp;AVERAGE(#REF!))</f>
        <v>#REF!</v>
      </c>
      <c r="Q1430">
        <f t="shared" si="45"/>
        <v>27.565026697177728</v>
      </c>
      <c r="R1430" t="str">
        <f>CONCATENATE("ID-",A1430,"-",E1430)</f>
        <v>ID-20590-</v>
      </c>
      <c r="S1430">
        <f>INDEX(B:B,MATCH(A1430,A:A,0))</f>
        <v>0</v>
      </c>
      <c r="T1430" t="str">
        <f>IF(OR(B1430&gt;0,C1430&gt;0),"Acceptable","Check")</f>
        <v>Acceptable</v>
      </c>
      <c r="U1430">
        <f>COUNTIF(D:D, "Military - U.S. Army")</f>
        <v>23</v>
      </c>
      <c r="V1430">
        <f>AVERAGEIF(C:C,"Fort Myer, Virginia", I:I)</f>
        <v>2</v>
      </c>
      <c r="W1430">
        <v>4</v>
      </c>
      <c r="X1430" t="str">
        <f>IFERROR(VLOOKUP("FlightNumber", A:D, 4, FALSE), "Flight Not Found")</f>
        <v>Flight Not Found</v>
      </c>
      <c r="Y1430" t="str" cm="1">
        <f t="array" ref="Y1430">IF(AND(B:B &gt; TIME(6, 0, 0), B:B &lt;= TIME(18, 0, 0)), "Day", "Night")</f>
        <v>Night</v>
      </c>
      <c r="Z1430">
        <f>COUNTIFS(D:D, "Military - U.S. Army", C:C, "Fort Myer, Virginia")</f>
        <v>1</v>
      </c>
    </row>
    <row r="1431" spans="1:26" x14ac:dyDescent="0.2">
      <c r="A1431">
        <v>20590</v>
      </c>
      <c r="B1431" t="s">
        <v>1927</v>
      </c>
      <c r="C1431" t="s">
        <v>6667</v>
      </c>
      <c r="D1431" t="s">
        <v>2641</v>
      </c>
      <c r="F1431" t="s">
        <v>6668</v>
      </c>
      <c r="I1431">
        <v>2</v>
      </c>
      <c r="J1431">
        <v>2</v>
      </c>
      <c r="K1431">
        <v>13</v>
      </c>
      <c r="L1431" t="s">
        <v>6669</v>
      </c>
      <c r="M1431">
        <f>SUM(B1431,C1431)</f>
        <v>0</v>
      </c>
      <c r="N1431" t="str">
        <f t="shared" si="44"/>
        <v>No</v>
      </c>
      <c r="O1431">
        <f>COUNTIF(C:C,"&lt;0")</f>
        <v>0</v>
      </c>
      <c r="P1431" t="e">
        <f>SUMIF(#REF!,"&gt;"&amp;AVERAGE(#REF!))</f>
        <v>#REF!</v>
      </c>
      <c r="Q1431">
        <f t="shared" si="45"/>
        <v>27.565026697177728</v>
      </c>
      <c r="R1431" t="str">
        <f>CONCATENATE("ID-",A1431,"-",E1431)</f>
        <v>ID-20590-</v>
      </c>
      <c r="S1431">
        <f>INDEX(B:B,MATCH(A1431,A:A,0))</f>
        <v>0</v>
      </c>
      <c r="T1431" t="str">
        <f>IF(OR(B1431&gt;0,C1431&gt;0),"Acceptable","Check")</f>
        <v>Acceptable</v>
      </c>
      <c r="U1431">
        <f>COUNTIF(D:D, "Military - U.S. Army")</f>
        <v>23</v>
      </c>
      <c r="V1431">
        <f>AVERAGEIF(C:C,"Fort Myer, Virginia", I:I)</f>
        <v>2</v>
      </c>
      <c r="W1431">
        <v>1</v>
      </c>
      <c r="X1431" t="str">
        <f>IFERROR(VLOOKUP("FlightNumber", A:D, 4, FALSE), "Flight Not Found")</f>
        <v>Flight Not Found</v>
      </c>
      <c r="Y1431" t="str" cm="1">
        <f t="array" ref="Y1431">IF(AND(B:B &gt; TIME(6, 0, 0), B:B &lt;= TIME(18, 0, 0)), "Day", "Night")</f>
        <v>Night</v>
      </c>
      <c r="Z1431">
        <f>COUNTIFS(D:D, "Military - U.S. Army", C:C, "Fort Myer, Virginia")</f>
        <v>1</v>
      </c>
    </row>
    <row r="1432" spans="1:26" x14ac:dyDescent="0.2">
      <c r="A1432">
        <v>20599</v>
      </c>
      <c r="C1432" t="s">
        <v>6670</v>
      </c>
      <c r="D1432" t="s">
        <v>5522</v>
      </c>
      <c r="E1432" t="s">
        <v>6671</v>
      </c>
      <c r="F1432" t="s">
        <v>1809</v>
      </c>
      <c r="G1432" t="s">
        <v>6672</v>
      </c>
      <c r="H1432" t="s">
        <v>6673</v>
      </c>
      <c r="I1432">
        <v>31</v>
      </c>
      <c r="J1432">
        <v>30</v>
      </c>
      <c r="K1432">
        <v>0</v>
      </c>
      <c r="L1432" t="s">
        <v>6674</v>
      </c>
      <c r="M1432">
        <f>SUM(B1432,C1432)</f>
        <v>0</v>
      </c>
      <c r="N1432" t="str">
        <f t="shared" si="44"/>
        <v>No</v>
      </c>
      <c r="O1432">
        <f>COUNTIF(C:C,"&lt;0")</f>
        <v>0</v>
      </c>
      <c r="P1432" t="e">
        <f>SUMIF(#REF!,"&gt;"&amp;AVERAGE(#REF!))</f>
        <v>#REF!</v>
      </c>
      <c r="Q1432">
        <f t="shared" si="45"/>
        <v>27.565026697177728</v>
      </c>
      <c r="R1432" t="str">
        <f>CONCATENATE("ID-",A1432,"-",E1432)</f>
        <v>ID-20599-Kano - Tripoli</v>
      </c>
      <c r="S1432">
        <f>INDEX(B:B,MATCH(A1432,A:A,0))</f>
        <v>0</v>
      </c>
      <c r="T1432" t="str">
        <f>IF(OR(B1432&gt;0,C1432&gt;0),"Acceptable","Check")</f>
        <v>Acceptable</v>
      </c>
      <c r="U1432">
        <f>COUNTIF(D:D, "Military - U.S. Army")</f>
        <v>23</v>
      </c>
      <c r="V1432">
        <f>AVERAGEIF(C:C,"Fort Myer, Virginia", I:I)</f>
        <v>2</v>
      </c>
      <c r="W1432">
        <v>1</v>
      </c>
      <c r="X1432" t="str">
        <f>IFERROR(VLOOKUP("FlightNumber", A:D, 4, FALSE), "Flight Not Found")</f>
        <v>Flight Not Found</v>
      </c>
      <c r="Y1432" t="str" cm="1">
        <f t="array" ref="Y1432">IF(AND(B:B &gt; TIME(6, 0, 0), B:B &lt;= TIME(18, 0, 0)), "Day", "Night")</f>
        <v>Night</v>
      </c>
      <c r="Z1432">
        <f>COUNTIFS(D:D, "Military - U.S. Army", C:C, "Fort Myer, Virginia")</f>
        <v>1</v>
      </c>
    </row>
    <row r="1433" spans="1:26" x14ac:dyDescent="0.2">
      <c r="A1433">
        <v>20626</v>
      </c>
      <c r="B1433" t="s">
        <v>2716</v>
      </c>
      <c r="C1433" t="s">
        <v>6675</v>
      </c>
      <c r="D1433" t="s">
        <v>3748</v>
      </c>
      <c r="E1433" t="s">
        <v>6676</v>
      </c>
      <c r="F1433" t="s">
        <v>6677</v>
      </c>
      <c r="G1433" t="s">
        <v>6678</v>
      </c>
      <c r="H1433" t="s">
        <v>6679</v>
      </c>
      <c r="I1433">
        <v>74</v>
      </c>
      <c r="J1433">
        <v>74</v>
      </c>
      <c r="K1433">
        <v>0</v>
      </c>
      <c r="L1433" t="s">
        <v>6680</v>
      </c>
      <c r="M1433">
        <f>SUM(B1433,C1433)</f>
        <v>0</v>
      </c>
      <c r="N1433" t="str">
        <f t="shared" si="44"/>
        <v>No</v>
      </c>
      <c r="O1433">
        <f>COUNTIF(C:C,"&lt;0")</f>
        <v>0</v>
      </c>
      <c r="P1433" t="e">
        <f>SUMIF(#REF!,"&gt;"&amp;AVERAGE(#REF!))</f>
        <v>#REF!</v>
      </c>
      <c r="Q1433">
        <f t="shared" si="45"/>
        <v>27.565026697177728</v>
      </c>
      <c r="R1433" t="str">
        <f>CONCATENATE("ID-",A1433,"-",E1433)</f>
        <v>ID-20626-New York City - Caracas</v>
      </c>
      <c r="S1433" t="str">
        <f>INDEX(B:B,MATCH(A1433,A:A,0))</f>
        <v>01:30</v>
      </c>
      <c r="T1433" t="str">
        <f>IF(OR(B1433&gt;0,C1433&gt;0),"Acceptable","Check")</f>
        <v>Acceptable</v>
      </c>
      <c r="U1433">
        <f>COUNTIF(D:D, "Military - U.S. Army")</f>
        <v>23</v>
      </c>
      <c r="V1433">
        <f>AVERAGEIF(C:C,"Fort Myer, Virginia", I:I)</f>
        <v>2</v>
      </c>
      <c r="W1433">
        <v>1</v>
      </c>
      <c r="X1433" t="str">
        <f>IFERROR(VLOOKUP("FlightNumber", A:D, 4, FALSE), "Flight Not Found")</f>
        <v>Flight Not Found</v>
      </c>
      <c r="Y1433" t="str" cm="1">
        <f t="array" ref="Y1433">IF(AND(B:B &gt; TIME(6, 0, 0), B:B &lt;= TIME(18, 0, 0)), "Day", "Night")</f>
        <v>Night</v>
      </c>
      <c r="Z1433">
        <f>COUNTIFS(D:D, "Military - U.S. Army", C:C, "Fort Myer, Virginia")</f>
        <v>1</v>
      </c>
    </row>
    <row r="1434" spans="1:26" x14ac:dyDescent="0.2">
      <c r="A1434">
        <v>20630</v>
      </c>
      <c r="B1434" t="s">
        <v>6681</v>
      </c>
      <c r="C1434" t="s">
        <v>6682</v>
      </c>
      <c r="D1434" t="s">
        <v>2212</v>
      </c>
      <c r="E1434" t="s">
        <v>6671</v>
      </c>
      <c r="F1434" t="s">
        <v>6683</v>
      </c>
      <c r="G1434" t="s">
        <v>6684</v>
      </c>
      <c r="H1434" t="s">
        <v>621</v>
      </c>
      <c r="I1434">
        <v>45</v>
      </c>
      <c r="J1434">
        <v>32</v>
      </c>
      <c r="K1434">
        <v>0</v>
      </c>
      <c r="L1434" t="s">
        <v>6685</v>
      </c>
      <c r="M1434">
        <f>SUM(B1434,C1434)</f>
        <v>0</v>
      </c>
      <c r="N1434" t="str">
        <f t="shared" si="44"/>
        <v>No</v>
      </c>
      <c r="O1434">
        <f>COUNTIF(C:C,"&lt;0")</f>
        <v>0</v>
      </c>
      <c r="P1434" t="e">
        <f>SUMIF(#REF!,"&gt;"&amp;AVERAGE(#REF!))</f>
        <v>#REF!</v>
      </c>
      <c r="Q1434">
        <f t="shared" si="45"/>
        <v>27.565026697177728</v>
      </c>
      <c r="R1434" t="str">
        <f>CONCATENATE("ID-",A1434,"-",E1434)</f>
        <v>ID-20630-Kano - Tripoli</v>
      </c>
      <c r="S1434" t="str">
        <f>INDEX(B:B,MATCH(A1434,A:A,0))</f>
        <v>17:25</v>
      </c>
      <c r="T1434" t="str">
        <f>IF(OR(B1434&gt;0,C1434&gt;0),"Acceptable","Check")</f>
        <v>Acceptable</v>
      </c>
      <c r="U1434">
        <f>COUNTIF(D:D, "Military - U.S. Army")</f>
        <v>23</v>
      </c>
      <c r="V1434">
        <f>AVERAGEIF(C:C,"Fort Myer, Virginia", I:I)</f>
        <v>2</v>
      </c>
      <c r="W1434">
        <v>1</v>
      </c>
      <c r="X1434" t="str">
        <f>IFERROR(VLOOKUP("FlightNumber", A:D, 4, FALSE), "Flight Not Found")</f>
        <v>Flight Not Found</v>
      </c>
      <c r="Y1434" t="str" cm="1">
        <f t="array" ref="Y1434">IF(AND(B:B &gt; TIME(6, 0, 0), B:B &lt;= TIME(18, 0, 0)), "Day", "Night")</f>
        <v>Night</v>
      </c>
      <c r="Z1434">
        <f>COUNTIFS(D:D, "Military - U.S. Army", C:C, "Fort Myer, Virginia")</f>
        <v>1</v>
      </c>
    </row>
    <row r="1435" spans="1:26" x14ac:dyDescent="0.2">
      <c r="A1435">
        <v>20636</v>
      </c>
      <c r="B1435" t="s">
        <v>6071</v>
      </c>
      <c r="C1435" t="s">
        <v>6686</v>
      </c>
      <c r="D1435" t="s">
        <v>6687</v>
      </c>
      <c r="E1435" t="s">
        <v>6688</v>
      </c>
      <c r="F1435" t="s">
        <v>6689</v>
      </c>
      <c r="G1435" t="s">
        <v>6690</v>
      </c>
      <c r="H1435" t="s">
        <v>6691</v>
      </c>
      <c r="I1435">
        <v>128</v>
      </c>
      <c r="J1435">
        <v>128</v>
      </c>
      <c r="K1435">
        <v>0</v>
      </c>
      <c r="L1435" t="s">
        <v>6692</v>
      </c>
      <c r="M1435">
        <f>SUM(B1435,C1435)</f>
        <v>0</v>
      </c>
      <c r="N1435" t="str">
        <f t="shared" si="44"/>
        <v>No</v>
      </c>
      <c r="O1435">
        <f>COUNTIF(C:C,"&lt;0")</f>
        <v>0</v>
      </c>
      <c r="P1435" t="e">
        <f>SUMIF(#REF!,"&gt;"&amp;AVERAGE(#REF!))</f>
        <v>#REF!</v>
      </c>
      <c r="Q1435">
        <f t="shared" si="45"/>
        <v>27.565026697177728</v>
      </c>
      <c r="R1435" t="str">
        <f>CONCATENATE("ID-",A1435,"-",E1435)</f>
        <v>ID-20636-Los Angeles - Chicago / Los Angeles - Kansas City</v>
      </c>
      <c r="S1435" t="str">
        <f>INDEX(B:B,MATCH(A1435,A:A,0))</f>
        <v>10:32</v>
      </c>
      <c r="T1435" t="str">
        <f>IF(OR(B1435&gt;0,C1435&gt;0),"Acceptable","Check")</f>
        <v>Acceptable</v>
      </c>
      <c r="U1435">
        <f>COUNTIF(D:D, "Military - U.S. Army")</f>
        <v>23</v>
      </c>
      <c r="V1435">
        <f>AVERAGEIF(C:C,"Fort Myer, Virginia", I:I)</f>
        <v>2</v>
      </c>
      <c r="W1435">
        <v>1</v>
      </c>
      <c r="X1435" t="str">
        <f>IFERROR(VLOOKUP("FlightNumber", A:D, 4, FALSE), "Flight Not Found")</f>
        <v>Flight Not Found</v>
      </c>
      <c r="Y1435" t="str" cm="1">
        <f t="array" ref="Y1435">IF(AND(B:B &gt; TIME(6, 0, 0), B:B &lt;= TIME(18, 0, 0)), "Day", "Night")</f>
        <v>Night</v>
      </c>
      <c r="Z1435">
        <f>COUNTIFS(D:D, "Military - U.S. Army", C:C, "Fort Myer, Virginia")</f>
        <v>1</v>
      </c>
    </row>
    <row r="1436" spans="1:26" x14ac:dyDescent="0.2">
      <c r="A1436">
        <v>20645</v>
      </c>
      <c r="B1436" t="s">
        <v>5035</v>
      </c>
      <c r="C1436" t="s">
        <v>6693</v>
      </c>
      <c r="D1436" t="s">
        <v>2051</v>
      </c>
      <c r="E1436" t="s">
        <v>6694</v>
      </c>
      <c r="F1436" t="s">
        <v>6695</v>
      </c>
      <c r="G1436" t="s">
        <v>6696</v>
      </c>
      <c r="H1436" t="s">
        <v>6697</v>
      </c>
      <c r="I1436">
        <v>35</v>
      </c>
      <c r="J1436">
        <v>1</v>
      </c>
      <c r="K1436">
        <v>0</v>
      </c>
      <c r="L1436" t="s">
        <v>6698</v>
      </c>
      <c r="M1436">
        <f>SUM(B1436,C1436)</f>
        <v>0</v>
      </c>
      <c r="N1436" t="str">
        <f t="shared" si="44"/>
        <v>No</v>
      </c>
      <c r="O1436">
        <f>COUNTIF(C:C,"&lt;0")</f>
        <v>0</v>
      </c>
      <c r="P1436" t="e">
        <f>SUMIF(#REF!,"&gt;"&amp;AVERAGE(#REF!))</f>
        <v>#REF!</v>
      </c>
      <c r="Q1436">
        <f t="shared" si="45"/>
        <v>27.565026697177728</v>
      </c>
      <c r="R1436" t="str">
        <f>CONCATENATE("ID-",A1436,"-",E1436)</f>
        <v>ID-20645-Chicago - Montreal</v>
      </c>
      <c r="S1436" t="str">
        <f>INDEX(B:B,MATCH(A1436,A:A,0))</f>
        <v>13:53</v>
      </c>
      <c r="T1436" t="str">
        <f>IF(OR(B1436&gt;0,C1436&gt;0),"Acceptable","Check")</f>
        <v>Acceptable</v>
      </c>
      <c r="U1436">
        <f>COUNTIF(D:D, "Military - U.S. Army")</f>
        <v>23</v>
      </c>
      <c r="V1436">
        <f>AVERAGEIF(C:C,"Fort Myer, Virginia", I:I)</f>
        <v>2</v>
      </c>
      <c r="W1436">
        <v>1</v>
      </c>
      <c r="X1436" t="str">
        <f>IFERROR(VLOOKUP("FlightNumber", A:D, 4, FALSE), "Flight Not Found")</f>
        <v>Flight Not Found</v>
      </c>
      <c r="Y1436" t="str" cm="1">
        <f t="array" ref="Y1436">IF(AND(B:B &gt; TIME(6, 0, 0), B:B &lt;= TIME(18, 0, 0)), "Day", "Night")</f>
        <v>Night</v>
      </c>
      <c r="Z1436">
        <f>COUNTIFS(D:D, "Military - U.S. Army", C:C, "Fort Myer, Virginia")</f>
        <v>1</v>
      </c>
    </row>
    <row r="1437" spans="1:26" x14ac:dyDescent="0.2">
      <c r="A1437">
        <v>20649</v>
      </c>
      <c r="B1437" t="s">
        <v>6699</v>
      </c>
      <c r="C1437" t="s">
        <v>6700</v>
      </c>
      <c r="D1437" t="s">
        <v>2606</v>
      </c>
      <c r="E1437" t="s">
        <v>6701</v>
      </c>
      <c r="F1437" t="s">
        <v>6702</v>
      </c>
      <c r="G1437" t="s">
        <v>6703</v>
      </c>
      <c r="I1437">
        <v>66</v>
      </c>
      <c r="J1437">
        <v>46</v>
      </c>
      <c r="K1437">
        <v>0</v>
      </c>
      <c r="L1437" t="s">
        <v>6704</v>
      </c>
      <c r="M1437">
        <f>SUM(B1437,C1437)</f>
        <v>0</v>
      </c>
      <c r="N1437" t="str">
        <f t="shared" si="44"/>
        <v>No</v>
      </c>
      <c r="O1437">
        <f>COUNTIF(C:C,"&lt;0")</f>
        <v>0</v>
      </c>
      <c r="P1437" t="e">
        <f>SUMIF(#REF!,"&gt;"&amp;AVERAGE(#REF!))</f>
        <v>#REF!</v>
      </c>
      <c r="Q1437">
        <f t="shared" si="45"/>
        <v>27.565026697177728</v>
      </c>
      <c r="R1437" t="str">
        <f>CONCATENATE("ID-",A1437,"-",E1437)</f>
        <v>ID-20649-McGuire AFB - Harmon AFB</v>
      </c>
      <c r="S1437" t="str">
        <f>INDEX(B:B,MATCH(A1437,A:A,0))</f>
        <v>15:35</v>
      </c>
      <c r="T1437" t="str">
        <f>IF(OR(B1437&gt;0,C1437&gt;0),"Acceptable","Check")</f>
        <v>Acceptable</v>
      </c>
      <c r="U1437">
        <f>COUNTIF(D:D, "Military - U.S. Army")</f>
        <v>23</v>
      </c>
      <c r="V1437">
        <f>AVERAGEIF(C:C,"Fort Myer, Virginia", I:I)</f>
        <v>2</v>
      </c>
      <c r="W1437">
        <v>1</v>
      </c>
      <c r="X1437" t="str">
        <f>IFERROR(VLOOKUP("FlightNumber", A:D, 4, FALSE), "Flight Not Found")</f>
        <v>Flight Not Found</v>
      </c>
      <c r="Y1437" t="str" cm="1">
        <f t="array" ref="Y1437">IF(AND(B:B &gt; TIME(6, 0, 0), B:B &lt;= TIME(18, 0, 0)), "Day", "Night")</f>
        <v>Night</v>
      </c>
      <c r="Z1437">
        <f>COUNTIFS(D:D, "Military - U.S. Army", C:C, "Fort Myer, Virginia")</f>
        <v>1</v>
      </c>
    </row>
    <row r="1438" spans="1:26" x14ac:dyDescent="0.2">
      <c r="A1438">
        <v>20652</v>
      </c>
      <c r="B1438" t="s">
        <v>6705</v>
      </c>
      <c r="C1438" t="s">
        <v>6706</v>
      </c>
      <c r="D1438" t="s">
        <v>5042</v>
      </c>
      <c r="E1438" t="s">
        <v>6707</v>
      </c>
      <c r="F1438" t="s">
        <v>1809</v>
      </c>
      <c r="G1438" t="s">
        <v>6708</v>
      </c>
      <c r="H1438" t="s">
        <v>6709</v>
      </c>
      <c r="I1438">
        <v>18</v>
      </c>
      <c r="J1438">
        <v>18</v>
      </c>
      <c r="K1438">
        <v>0</v>
      </c>
      <c r="L1438" t="s">
        <v>6710</v>
      </c>
      <c r="M1438">
        <f>SUM(B1438,C1438)</f>
        <v>0</v>
      </c>
      <c r="N1438" t="str">
        <f t="shared" si="44"/>
        <v>No</v>
      </c>
      <c r="O1438">
        <f>COUNTIF(C:C,"&lt;0")</f>
        <v>0</v>
      </c>
      <c r="P1438" t="e">
        <f>SUMIF(#REF!,"&gt;"&amp;AVERAGE(#REF!))</f>
        <v>#REF!</v>
      </c>
      <c r="Q1438">
        <f t="shared" si="45"/>
        <v>27.565026697177728</v>
      </c>
      <c r="R1438" t="str">
        <f>CONCATENATE("ID-",A1438,"-",E1438)</f>
        <v>ID-20652-Buenos Aires - Rio Cuarto</v>
      </c>
      <c r="S1438" t="str">
        <f>INDEX(B:B,MATCH(A1438,A:A,0))</f>
        <v>07:15</v>
      </c>
      <c r="T1438" t="str">
        <f>IF(OR(B1438&gt;0,C1438&gt;0),"Acceptable","Check")</f>
        <v>Acceptable</v>
      </c>
      <c r="U1438">
        <f>COUNTIF(D:D, "Military - U.S. Army")</f>
        <v>23</v>
      </c>
      <c r="V1438">
        <f>AVERAGEIF(C:C,"Fort Myer, Virginia", I:I)</f>
        <v>2</v>
      </c>
      <c r="W1438">
        <v>1</v>
      </c>
      <c r="X1438" t="str">
        <f>IFERROR(VLOOKUP("FlightNumber", A:D, 4, FALSE), "Flight Not Found")</f>
        <v>Flight Not Found</v>
      </c>
      <c r="Y1438" t="str" cm="1">
        <f t="array" ref="Y1438">IF(AND(B:B &gt; TIME(6, 0, 0), B:B &lt;= TIME(18, 0, 0)), "Day", "Night")</f>
        <v>Night</v>
      </c>
      <c r="Z1438">
        <f>COUNTIFS(D:D, "Military - U.S. Army", C:C, "Fort Myer, Virginia")</f>
        <v>1</v>
      </c>
    </row>
    <row r="1439" spans="1:26" x14ac:dyDescent="0.2">
      <c r="A1439">
        <v>20675</v>
      </c>
      <c r="C1439" t="s">
        <v>6711</v>
      </c>
      <c r="D1439" t="s">
        <v>6470</v>
      </c>
      <c r="E1439" t="s">
        <v>6712</v>
      </c>
      <c r="F1439" t="s">
        <v>1809</v>
      </c>
      <c r="G1439" t="s">
        <v>6713</v>
      </c>
      <c r="H1439" t="s">
        <v>6714</v>
      </c>
      <c r="I1439">
        <v>20</v>
      </c>
      <c r="J1439">
        <v>12</v>
      </c>
      <c r="K1439">
        <v>0</v>
      </c>
      <c r="L1439" t="s">
        <v>341</v>
      </c>
      <c r="M1439">
        <f>SUM(B1439,C1439)</f>
        <v>0</v>
      </c>
      <c r="N1439" t="str">
        <f t="shared" si="44"/>
        <v>No</v>
      </c>
      <c r="O1439">
        <f>COUNTIF(C:C,"&lt;0")</f>
        <v>0</v>
      </c>
      <c r="P1439" t="e">
        <f>SUMIF(#REF!,"&gt;"&amp;AVERAGE(#REF!))</f>
        <v>#REF!</v>
      </c>
      <c r="Q1439">
        <f t="shared" si="45"/>
        <v>27.565026697177728</v>
      </c>
      <c r="R1439" t="str">
        <f>CONCATENATE("ID-",A1439,"-",E1439)</f>
        <v>ID-20675-Rangoon - Mandalay</v>
      </c>
      <c r="S1439">
        <f>INDEX(B:B,MATCH(A1439,A:A,0))</f>
        <v>0</v>
      </c>
      <c r="T1439" t="str">
        <f>IF(OR(B1439&gt;0,C1439&gt;0),"Acceptable","Check")</f>
        <v>Acceptable</v>
      </c>
      <c r="U1439">
        <f>COUNTIF(D:D, "Military - U.S. Army")</f>
        <v>23</v>
      </c>
      <c r="V1439">
        <f>AVERAGEIF(C:C,"Fort Myer, Virginia", I:I)</f>
        <v>2</v>
      </c>
      <c r="W1439">
        <v>3</v>
      </c>
      <c r="X1439" t="str">
        <f>IFERROR(VLOOKUP("FlightNumber", A:D, 4, FALSE), "Flight Not Found")</f>
        <v>Flight Not Found</v>
      </c>
      <c r="Y1439" t="str" cm="1">
        <f t="array" ref="Y1439">IF(AND(B:B &gt; TIME(6, 0, 0), B:B &lt;= TIME(18, 0, 0)), "Day", "Night")</f>
        <v>Night</v>
      </c>
      <c r="Z1439">
        <f>COUNTIFS(D:D, "Military - U.S. Army", C:C, "Fort Myer, Virginia")</f>
        <v>1</v>
      </c>
    </row>
    <row r="1440" spans="1:26" x14ac:dyDescent="0.2">
      <c r="A1440">
        <v>20696</v>
      </c>
      <c r="B1440" t="s">
        <v>3084</v>
      </c>
      <c r="C1440" t="s">
        <v>6715</v>
      </c>
      <c r="D1440" t="s">
        <v>4618</v>
      </c>
      <c r="E1440" t="s">
        <v>6716</v>
      </c>
      <c r="F1440" t="s">
        <v>5206</v>
      </c>
      <c r="G1440" t="s">
        <v>6717</v>
      </c>
      <c r="H1440" t="s">
        <v>6718</v>
      </c>
      <c r="I1440">
        <v>22</v>
      </c>
      <c r="J1440">
        <v>15</v>
      </c>
      <c r="K1440">
        <v>0</v>
      </c>
      <c r="L1440" t="s">
        <v>6719</v>
      </c>
      <c r="M1440">
        <f>SUM(B1440,C1440)</f>
        <v>0</v>
      </c>
      <c r="N1440" t="str">
        <f t="shared" si="44"/>
        <v>No</v>
      </c>
      <c r="O1440">
        <f>COUNTIF(C:C,"&lt;0")</f>
        <v>0</v>
      </c>
      <c r="P1440" t="e">
        <f>SUMIF(#REF!,"&gt;"&amp;AVERAGE(#REF!))</f>
        <v>#REF!</v>
      </c>
      <c r="Q1440">
        <f t="shared" si="45"/>
        <v>27.565026697177728</v>
      </c>
      <c r="R1440" t="str">
        <f>CONCATENATE("ID-",A1440,"-",E1440)</f>
        <v>ID-20696-Vancouver - Hong Kong</v>
      </c>
      <c r="S1440" t="str">
        <f>INDEX(B:B,MATCH(A1440,A:A,0))</f>
        <v>20:45</v>
      </c>
      <c r="T1440" t="str">
        <f>IF(OR(B1440&gt;0,C1440&gt;0),"Acceptable","Check")</f>
        <v>Acceptable</v>
      </c>
      <c r="U1440">
        <f>COUNTIF(D:D, "Military - U.S. Army")</f>
        <v>23</v>
      </c>
      <c r="V1440">
        <f>AVERAGEIF(C:C,"Fort Myer, Virginia", I:I)</f>
        <v>2</v>
      </c>
      <c r="W1440">
        <v>1</v>
      </c>
      <c r="X1440" t="str">
        <f>IFERROR(VLOOKUP("FlightNumber", A:D, 4, FALSE), "Flight Not Found")</f>
        <v>Flight Not Found</v>
      </c>
      <c r="Y1440" t="str" cm="1">
        <f t="array" ref="Y1440">IF(AND(B:B &gt; TIME(6, 0, 0), B:B &lt;= TIME(18, 0, 0)), "Day", "Night")</f>
        <v>Night</v>
      </c>
      <c r="Z1440">
        <f>COUNTIFS(D:D, "Military - U.S. Army", C:C, "Fort Myer, Virginia")</f>
        <v>1</v>
      </c>
    </row>
    <row r="1441" spans="1:26" x14ac:dyDescent="0.2">
      <c r="A1441">
        <v>20707</v>
      </c>
      <c r="C1441" t="s">
        <v>6720</v>
      </c>
      <c r="D1441" t="s">
        <v>6721</v>
      </c>
      <c r="F1441" t="s">
        <v>6722</v>
      </c>
      <c r="G1441" t="s">
        <v>6723</v>
      </c>
      <c r="H1441" t="s">
        <v>6724</v>
      </c>
      <c r="I1441">
        <v>57</v>
      </c>
      <c r="J1441">
        <v>1</v>
      </c>
      <c r="K1441">
        <v>0</v>
      </c>
      <c r="L1441" t="s">
        <v>6725</v>
      </c>
      <c r="M1441">
        <f>SUM(B1441,C1441)</f>
        <v>0</v>
      </c>
      <c r="N1441" t="str">
        <f t="shared" si="44"/>
        <v>No</v>
      </c>
      <c r="O1441">
        <f>COUNTIF(C:C,"&lt;0")</f>
        <v>0</v>
      </c>
      <c r="P1441" t="e">
        <f>SUMIF(#REF!,"&gt;"&amp;AVERAGE(#REF!))</f>
        <v>#REF!</v>
      </c>
      <c r="Q1441">
        <f t="shared" si="45"/>
        <v>27.565026697177728</v>
      </c>
      <c r="R1441" t="str">
        <f>CONCATENATE("ID-",A1441,"-",E1441)</f>
        <v>ID-20707-</v>
      </c>
      <c r="S1441">
        <f>INDEX(B:B,MATCH(A1441,A:A,0))</f>
        <v>0</v>
      </c>
      <c r="T1441" t="str">
        <f>IF(OR(B1441&gt;0,C1441&gt;0),"Acceptable","Check")</f>
        <v>Acceptable</v>
      </c>
      <c r="U1441">
        <f>COUNTIF(D:D, "Military - U.S. Army")</f>
        <v>23</v>
      </c>
      <c r="V1441">
        <f>AVERAGEIF(C:C,"Fort Myer, Virginia", I:I)</f>
        <v>2</v>
      </c>
      <c r="W1441">
        <v>1</v>
      </c>
      <c r="X1441" t="str">
        <f>IFERROR(VLOOKUP("FlightNumber", A:D, 4, FALSE), "Flight Not Found")</f>
        <v>Flight Not Found</v>
      </c>
      <c r="Y1441" t="str" cm="1">
        <f t="array" ref="Y1441">IF(AND(B:B &gt; TIME(6, 0, 0), B:B &lt;= TIME(18, 0, 0)), "Day", "Night")</f>
        <v>Night</v>
      </c>
      <c r="Z1441">
        <f>COUNTIFS(D:D, "Military - U.S. Army", C:C, "Fort Myer, Virginia")</f>
        <v>1</v>
      </c>
    </row>
    <row r="1442" spans="1:26" x14ac:dyDescent="0.2">
      <c r="A1442">
        <v>20707</v>
      </c>
      <c r="C1442" t="s">
        <v>6726</v>
      </c>
      <c r="D1442" t="s">
        <v>6727</v>
      </c>
      <c r="F1442" t="s">
        <v>6728</v>
      </c>
      <c r="G1442" t="s">
        <v>6729</v>
      </c>
      <c r="H1442" t="s">
        <v>6730</v>
      </c>
      <c r="I1442">
        <v>18</v>
      </c>
      <c r="J1442">
        <v>0</v>
      </c>
      <c r="K1442">
        <v>0</v>
      </c>
      <c r="L1442" t="s">
        <v>6731</v>
      </c>
      <c r="M1442">
        <f>SUM(B1442,C1442)</f>
        <v>0</v>
      </c>
      <c r="N1442" t="str">
        <f t="shared" si="44"/>
        <v>No</v>
      </c>
      <c r="O1442">
        <f>COUNTIF(C:C,"&lt;0")</f>
        <v>0</v>
      </c>
      <c r="P1442" t="e">
        <f>SUMIF(#REF!,"&gt;"&amp;AVERAGE(#REF!))</f>
        <v>#REF!</v>
      </c>
      <c r="Q1442">
        <f t="shared" si="45"/>
        <v>27.565026697177728</v>
      </c>
      <c r="R1442" t="str">
        <f>CONCATENATE("ID-",A1442,"-",E1442)</f>
        <v>ID-20707-</v>
      </c>
      <c r="S1442">
        <f>INDEX(B:B,MATCH(A1442,A:A,0))</f>
        <v>0</v>
      </c>
      <c r="T1442" t="str">
        <f>IF(OR(B1442&gt;0,C1442&gt;0),"Acceptable","Check")</f>
        <v>Acceptable</v>
      </c>
      <c r="U1442">
        <f>COUNTIF(D:D, "Military - U.S. Army")</f>
        <v>23</v>
      </c>
      <c r="V1442">
        <f>AVERAGEIF(C:C,"Fort Myer, Virginia", I:I)</f>
        <v>2</v>
      </c>
      <c r="W1442">
        <v>1</v>
      </c>
      <c r="X1442" t="str">
        <f>IFERROR(VLOOKUP("FlightNumber", A:D, 4, FALSE), "Flight Not Found")</f>
        <v>Flight Not Found</v>
      </c>
      <c r="Y1442" t="str" cm="1">
        <f t="array" ref="Y1442">IF(AND(B:B &gt; TIME(6, 0, 0), B:B &lt;= TIME(18, 0, 0)), "Day", "Night")</f>
        <v>Night</v>
      </c>
      <c r="Z1442">
        <f>COUNTIFS(D:D, "Military - U.S. Army", C:C, "Fort Myer, Virginia")</f>
        <v>1</v>
      </c>
    </row>
    <row r="1443" spans="1:26" x14ac:dyDescent="0.2">
      <c r="A1443">
        <v>20730</v>
      </c>
      <c r="B1443" t="s">
        <v>3194</v>
      </c>
      <c r="C1443" t="s">
        <v>2697</v>
      </c>
      <c r="D1443" t="s">
        <v>3980</v>
      </c>
      <c r="E1443" t="s">
        <v>6733</v>
      </c>
      <c r="F1443" t="s">
        <v>6734</v>
      </c>
      <c r="G1443" t="s">
        <v>6735</v>
      </c>
      <c r="H1443" t="s">
        <v>6736</v>
      </c>
      <c r="I1443">
        <v>5</v>
      </c>
      <c r="J1443">
        <v>5</v>
      </c>
      <c r="K1443">
        <v>0</v>
      </c>
      <c r="L1443" t="s">
        <v>6737</v>
      </c>
      <c r="M1443">
        <f>SUM(B1443,C1443)</f>
        <v>0</v>
      </c>
      <c r="N1443" t="str">
        <f t="shared" si="44"/>
        <v>No</v>
      </c>
      <c r="O1443">
        <f>COUNTIF(C:C,"&lt;0")</f>
        <v>0</v>
      </c>
      <c r="P1443" t="e">
        <f>SUMIF(#REF!,"&gt;"&amp;AVERAGE(#REF!))</f>
        <v>#REF!</v>
      </c>
      <c r="Q1443">
        <f t="shared" si="45"/>
        <v>27.565026697177728</v>
      </c>
      <c r="R1443" t="str">
        <f>CONCATENATE("ID-",A1443,"-",E1443)</f>
        <v>ID-20730-Unalakleet and Nome</v>
      </c>
      <c r="S1443" t="str">
        <f>INDEX(B:B,MATCH(A1443,A:A,0))</f>
        <v>18:25</v>
      </c>
      <c r="T1443" t="str">
        <f>IF(OR(B1443&gt;0,C1443&gt;0),"Acceptable","Check")</f>
        <v>Acceptable</v>
      </c>
      <c r="U1443">
        <f>COUNTIF(D:D, "Military - U.S. Army")</f>
        <v>23</v>
      </c>
      <c r="V1443">
        <f>AVERAGEIF(C:C,"Fort Myer, Virginia", I:I)</f>
        <v>2</v>
      </c>
      <c r="W1443">
        <v>1</v>
      </c>
      <c r="X1443" t="str">
        <f>IFERROR(VLOOKUP("FlightNumber", A:D, 4, FALSE), "Flight Not Found")</f>
        <v>Flight Not Found</v>
      </c>
      <c r="Y1443" t="str" cm="1">
        <f t="array" ref="Y1443">IF(AND(B:B &gt; TIME(6, 0, 0), B:B &lt;= TIME(18, 0, 0)), "Day", "Night")</f>
        <v>Night</v>
      </c>
      <c r="Z1443">
        <f>COUNTIFS(D:D, "Military - U.S. Army", C:C, "Fort Myer, Virginia")</f>
        <v>1</v>
      </c>
    </row>
    <row r="1444" spans="1:26" x14ac:dyDescent="0.2">
      <c r="A1444">
        <v>20738</v>
      </c>
      <c r="B1444" t="s">
        <v>2367</v>
      </c>
      <c r="C1444" t="s">
        <v>6738</v>
      </c>
      <c r="D1444" t="s">
        <v>29</v>
      </c>
      <c r="E1444" t="s">
        <v>6739</v>
      </c>
      <c r="F1444" t="s">
        <v>6740</v>
      </c>
      <c r="G1444" t="s">
        <v>6741</v>
      </c>
      <c r="H1444" t="s">
        <v>6742</v>
      </c>
      <c r="I1444">
        <v>59</v>
      </c>
      <c r="J1444">
        <v>59</v>
      </c>
      <c r="K1444">
        <v>0</v>
      </c>
      <c r="L1444" t="s">
        <v>6743</v>
      </c>
      <c r="M1444">
        <f>SUM(B1444,C1444)</f>
        <v>0</v>
      </c>
      <c r="N1444" t="str">
        <f t="shared" si="44"/>
        <v>No</v>
      </c>
      <c r="O1444">
        <f>COUNTIF(C:C,"&lt;0")</f>
        <v>0</v>
      </c>
      <c r="P1444" t="e">
        <f>SUMIF(#REF!,"&gt;"&amp;AVERAGE(#REF!))</f>
        <v>#REF!</v>
      </c>
      <c r="Q1444">
        <f t="shared" si="45"/>
        <v>27.565026697177728</v>
      </c>
      <c r="R1444" t="str">
        <f>CONCATENATE("ID-",A1444,"-",E1444)</f>
        <v>ID-20738-RAF Lakenheath - McGuire AFB</v>
      </c>
      <c r="S1444" t="str">
        <f>INDEX(B:B,MATCH(A1444,A:A,0))</f>
        <v>22:10</v>
      </c>
      <c r="T1444" t="str">
        <f>IF(OR(B1444&gt;0,C1444&gt;0),"Acceptable","Check")</f>
        <v>Acceptable</v>
      </c>
      <c r="U1444">
        <f>COUNTIF(D:D, "Military - U.S. Army")</f>
        <v>23</v>
      </c>
      <c r="V1444">
        <f>AVERAGEIF(C:C,"Fort Myer, Virginia", I:I)</f>
        <v>2</v>
      </c>
      <c r="W1444">
        <v>1</v>
      </c>
      <c r="X1444" t="str">
        <f>IFERROR(VLOOKUP("FlightNumber", A:D, 4, FALSE), "Flight Not Found")</f>
        <v>Flight Not Found</v>
      </c>
      <c r="Y1444" t="str" cm="1">
        <f t="array" ref="Y1444">IF(AND(B:B &gt; TIME(6, 0, 0), B:B &lt;= TIME(18, 0, 0)), "Day", "Night")</f>
        <v>Night</v>
      </c>
      <c r="Z1444">
        <f>COUNTIFS(D:D, "Military - U.S. Army", C:C, "Fort Myer, Virginia")</f>
        <v>1</v>
      </c>
    </row>
    <row r="1445" spans="1:26" x14ac:dyDescent="0.2">
      <c r="A1445">
        <v>20744</v>
      </c>
      <c r="B1445" t="s">
        <v>6744</v>
      </c>
      <c r="C1445" t="s">
        <v>6745</v>
      </c>
      <c r="D1445" t="s">
        <v>1856</v>
      </c>
      <c r="E1445" t="s">
        <v>6746</v>
      </c>
      <c r="F1445" t="s">
        <v>6747</v>
      </c>
      <c r="G1445" t="s">
        <v>6748</v>
      </c>
      <c r="H1445" t="s">
        <v>6749</v>
      </c>
      <c r="I1445">
        <v>31</v>
      </c>
      <c r="J1445">
        <v>0</v>
      </c>
      <c r="K1445">
        <v>0</v>
      </c>
      <c r="L1445" t="s">
        <v>6750</v>
      </c>
      <c r="M1445">
        <f>SUM(B1445,C1445)</f>
        <v>0</v>
      </c>
      <c r="N1445" t="str">
        <f t="shared" si="44"/>
        <v>No</v>
      </c>
      <c r="O1445">
        <f>COUNTIF(C:C,"&lt;0")</f>
        <v>0</v>
      </c>
      <c r="P1445" t="e">
        <f>SUMIF(#REF!,"&gt;"&amp;AVERAGE(#REF!))</f>
        <v>#REF!</v>
      </c>
      <c r="Q1445">
        <f t="shared" si="45"/>
        <v>27.565026697177728</v>
      </c>
      <c r="R1445" t="str">
        <f>CONCATENATE("ID-",A1445,"-",E1445)</f>
        <v>ID-20744-Honolulu - San Francisco</v>
      </c>
      <c r="S1445" t="str">
        <f>INDEX(B:B,MATCH(A1445,A:A,0))</f>
        <v>06:15</v>
      </c>
      <c r="T1445" t="str">
        <f>IF(OR(B1445&gt;0,C1445&gt;0),"Acceptable","Check")</f>
        <v>Acceptable</v>
      </c>
      <c r="U1445">
        <f>COUNTIF(D:D, "Military - U.S. Army")</f>
        <v>23</v>
      </c>
      <c r="V1445">
        <f>AVERAGEIF(C:C,"Fort Myer, Virginia", I:I)</f>
        <v>2</v>
      </c>
      <c r="W1445">
        <v>1</v>
      </c>
      <c r="X1445" t="str">
        <f>IFERROR(VLOOKUP("FlightNumber", A:D, 4, FALSE), "Flight Not Found")</f>
        <v>Flight Not Found</v>
      </c>
      <c r="Y1445" t="str" cm="1">
        <f t="array" ref="Y1445">IF(AND(B:B &gt; TIME(6, 0, 0), B:B &lt;= TIME(18, 0, 0)), "Day", "Night")</f>
        <v>Night</v>
      </c>
      <c r="Z1445">
        <f>COUNTIFS(D:D, "Military - U.S. Army", C:C, "Fort Myer, Virginia")</f>
        <v>1</v>
      </c>
    </row>
    <row r="1446" spans="1:26" x14ac:dyDescent="0.2">
      <c r="A1446">
        <v>20747</v>
      </c>
      <c r="C1446" t="s">
        <v>5504</v>
      </c>
      <c r="D1446" t="s">
        <v>6005</v>
      </c>
      <c r="F1446" t="s">
        <v>1809</v>
      </c>
      <c r="G1446" t="s">
        <v>6751</v>
      </c>
      <c r="I1446">
        <v>3</v>
      </c>
      <c r="J1446">
        <v>3</v>
      </c>
      <c r="K1446">
        <v>0</v>
      </c>
      <c r="L1446" t="s">
        <v>6752</v>
      </c>
      <c r="M1446">
        <f>SUM(B1446,C1446)</f>
        <v>0</v>
      </c>
      <c r="N1446" t="str">
        <f t="shared" si="44"/>
        <v>No</v>
      </c>
      <c r="O1446">
        <f>COUNTIF(C:C,"&lt;0")</f>
        <v>0</v>
      </c>
      <c r="P1446" t="e">
        <f>SUMIF(#REF!,"&gt;"&amp;AVERAGE(#REF!))</f>
        <v>#REF!</v>
      </c>
      <c r="Q1446">
        <f t="shared" si="45"/>
        <v>27.565026697177728</v>
      </c>
      <c r="R1446" t="str">
        <f>CONCATENATE("ID-",A1446,"-",E1446)</f>
        <v>ID-20747-</v>
      </c>
      <c r="S1446">
        <f>INDEX(B:B,MATCH(A1446,A:A,0))</f>
        <v>0</v>
      </c>
      <c r="T1446" t="str">
        <f>IF(OR(B1446&gt;0,C1446&gt;0),"Acceptable","Check")</f>
        <v>Acceptable</v>
      </c>
      <c r="U1446">
        <f>COUNTIF(D:D, "Military - U.S. Army")</f>
        <v>23</v>
      </c>
      <c r="V1446">
        <f>AVERAGEIF(C:C,"Fort Myer, Virginia", I:I)</f>
        <v>2</v>
      </c>
      <c r="W1446">
        <v>1</v>
      </c>
      <c r="X1446" t="str">
        <f>IFERROR(VLOOKUP("FlightNumber", A:D, 4, FALSE), "Flight Not Found")</f>
        <v>Flight Not Found</v>
      </c>
      <c r="Y1446" t="str" cm="1">
        <f t="array" ref="Y1446">IF(AND(B:B &gt; TIME(6, 0, 0), B:B &lt;= TIME(18, 0, 0)), "Day", "Night")</f>
        <v>Night</v>
      </c>
      <c r="Z1446">
        <f>COUNTIFS(D:D, "Military - U.S. Army", C:C, "Fort Myer, Virginia")</f>
        <v>1</v>
      </c>
    </row>
    <row r="1447" spans="1:26" x14ac:dyDescent="0.2">
      <c r="A1447">
        <v>20756</v>
      </c>
      <c r="B1447" t="s">
        <v>1610</v>
      </c>
      <c r="C1447" t="s">
        <v>272</v>
      </c>
      <c r="D1447" t="s">
        <v>5740</v>
      </c>
      <c r="E1447" t="s">
        <v>6753</v>
      </c>
      <c r="F1447" t="s">
        <v>3335</v>
      </c>
      <c r="G1447" t="s">
        <v>6754</v>
      </c>
      <c r="I1447">
        <v>23</v>
      </c>
      <c r="J1447">
        <v>23</v>
      </c>
      <c r="K1447">
        <v>0</v>
      </c>
      <c r="L1447" t="s">
        <v>3721</v>
      </c>
      <c r="M1447">
        <f>SUM(B1447,C1447)</f>
        <v>0</v>
      </c>
      <c r="N1447" t="str">
        <f t="shared" si="44"/>
        <v>No</v>
      </c>
      <c r="O1447">
        <f>COUNTIF(C:C,"&lt;0")</f>
        <v>0</v>
      </c>
      <c r="P1447" t="e">
        <f>SUMIF(#REF!,"&gt;"&amp;AVERAGE(#REF!))</f>
        <v>#REF!</v>
      </c>
      <c r="Q1447">
        <f t="shared" si="45"/>
        <v>27.565026697177728</v>
      </c>
      <c r="R1447" t="str">
        <f>CONCATENATE("ID-",A1447,"-",E1447)</f>
        <v>ID-20756-Cairo - Dismascus</v>
      </c>
      <c r="S1447" t="str">
        <f>INDEX(B:B,MATCH(A1447,A:A,0))</f>
        <v>22:00</v>
      </c>
      <c r="T1447" t="str">
        <f>IF(OR(B1447&gt;0,C1447&gt;0),"Acceptable","Check")</f>
        <v>Acceptable</v>
      </c>
      <c r="U1447">
        <f>COUNTIF(D:D, "Military - U.S. Army")</f>
        <v>23</v>
      </c>
      <c r="V1447">
        <f>AVERAGEIF(C:C,"Fort Myer, Virginia", I:I)</f>
        <v>2</v>
      </c>
      <c r="W1447">
        <v>15</v>
      </c>
      <c r="X1447" t="str">
        <f>IFERROR(VLOOKUP("FlightNumber", A:D, 4, FALSE), "Flight Not Found")</f>
        <v>Flight Not Found</v>
      </c>
      <c r="Y1447" t="str" cm="1">
        <f t="array" ref="Y1447">IF(AND(B:B &gt; TIME(6, 0, 0), B:B &lt;= TIME(18, 0, 0)), "Day", "Night")</f>
        <v>Night</v>
      </c>
      <c r="Z1447">
        <f>COUNTIFS(D:D, "Military - U.S. Army", C:C, "Fort Myer, Virginia")</f>
        <v>1</v>
      </c>
    </row>
    <row r="1448" spans="1:26" x14ac:dyDescent="0.2">
      <c r="A1448">
        <v>20764</v>
      </c>
      <c r="B1448" t="s">
        <v>6755</v>
      </c>
      <c r="C1448" t="s">
        <v>6756</v>
      </c>
      <c r="D1448" t="s">
        <v>6757</v>
      </c>
      <c r="E1448" t="s">
        <v>6758</v>
      </c>
      <c r="F1448" t="s">
        <v>6759</v>
      </c>
      <c r="G1448" t="s">
        <v>6760</v>
      </c>
      <c r="H1448" t="s">
        <v>6761</v>
      </c>
      <c r="I1448">
        <v>80</v>
      </c>
      <c r="J1448">
        <v>5</v>
      </c>
      <c r="K1448">
        <v>0</v>
      </c>
      <c r="L1448" t="s">
        <v>6762</v>
      </c>
      <c r="M1448">
        <f>SUM(B1448,C1448)</f>
        <v>0</v>
      </c>
      <c r="N1448" t="str">
        <f t="shared" si="44"/>
        <v>No</v>
      </c>
      <c r="O1448">
        <f>COUNTIF(C:C,"&lt;0")</f>
        <v>0</v>
      </c>
      <c r="P1448" t="e">
        <f>SUMIF(#REF!,"&gt;"&amp;AVERAGE(#REF!))</f>
        <v>#REF!</v>
      </c>
      <c r="Q1448">
        <f t="shared" si="45"/>
        <v>27.565026697177728</v>
      </c>
      <c r="R1448" t="str">
        <f>CONCATENATE("ID-",A1448,"-",E1448)</f>
        <v>ID-20764-Tripoli - Blackbushe</v>
      </c>
      <c r="S1448" t="str">
        <f>INDEX(B:B,MATCH(A1448,A:A,0))</f>
        <v>23:52</v>
      </c>
      <c r="T1448" t="str">
        <f>IF(OR(B1448&gt;0,C1448&gt;0),"Acceptable","Check")</f>
        <v>Acceptable</v>
      </c>
      <c r="U1448">
        <f>COUNTIF(D:D, "Military - U.S. Army")</f>
        <v>23</v>
      </c>
      <c r="V1448">
        <f>AVERAGEIF(C:C,"Fort Myer, Virginia", I:I)</f>
        <v>2</v>
      </c>
      <c r="W1448">
        <v>2</v>
      </c>
      <c r="X1448" t="str">
        <f>IFERROR(VLOOKUP("FlightNumber", A:D, 4, FALSE), "Flight Not Found")</f>
        <v>Flight Not Found</v>
      </c>
      <c r="Y1448" t="str" cm="1">
        <f t="array" ref="Y1448">IF(AND(B:B &gt; TIME(6, 0, 0), B:B &lt;= TIME(18, 0, 0)), "Day", "Night")</f>
        <v>Night</v>
      </c>
      <c r="Z1448">
        <f>COUNTIFS(D:D, "Military - U.S. Army", C:C, "Fort Myer, Virginia")</f>
        <v>1</v>
      </c>
    </row>
    <row r="1449" spans="1:26" x14ac:dyDescent="0.2">
      <c r="A1449">
        <v>20766</v>
      </c>
      <c r="B1449" t="s">
        <v>4439</v>
      </c>
      <c r="C1449" t="s">
        <v>6763</v>
      </c>
      <c r="D1449" t="s">
        <v>6764</v>
      </c>
      <c r="E1449" t="s">
        <v>6765</v>
      </c>
      <c r="F1449" t="s">
        <v>6766</v>
      </c>
      <c r="G1449" t="s">
        <v>6767</v>
      </c>
      <c r="H1449" t="s">
        <v>6768</v>
      </c>
      <c r="I1449">
        <v>12</v>
      </c>
      <c r="J1449">
        <v>2</v>
      </c>
      <c r="K1449">
        <v>0</v>
      </c>
      <c r="L1449" t="s">
        <v>6769</v>
      </c>
      <c r="M1449">
        <f>SUM(B1449,C1449)</f>
        <v>0</v>
      </c>
      <c r="N1449" t="str">
        <f t="shared" si="44"/>
        <v>No</v>
      </c>
      <c r="O1449">
        <f>COUNTIF(C:C,"&lt;0")</f>
        <v>0</v>
      </c>
      <c r="P1449" t="e">
        <f>SUMIF(#REF!,"&gt;"&amp;AVERAGE(#REF!))</f>
        <v>#REF!</v>
      </c>
      <c r="Q1449">
        <f t="shared" si="45"/>
        <v>27.565026697177728</v>
      </c>
      <c r="R1449" t="str">
        <f>CONCATENATE("ID-",A1449,"-",E1449)</f>
        <v>ID-20766-Trondheim - Oslo</v>
      </c>
      <c r="S1449" t="str">
        <f>INDEX(B:B,MATCH(A1449,A:A,0))</f>
        <v>09:50</v>
      </c>
      <c r="T1449" t="str">
        <f>IF(OR(B1449&gt;0,C1449&gt;0),"Acceptable","Check")</f>
        <v>Acceptable</v>
      </c>
      <c r="U1449">
        <f>COUNTIF(D:D, "Military - U.S. Army")</f>
        <v>23</v>
      </c>
      <c r="V1449">
        <f>AVERAGEIF(C:C,"Fort Myer, Virginia", I:I)</f>
        <v>2</v>
      </c>
      <c r="W1449">
        <v>1</v>
      </c>
      <c r="X1449" t="str">
        <f>IFERROR(VLOOKUP("FlightNumber", A:D, 4, FALSE), "Flight Not Found")</f>
        <v>Flight Not Found</v>
      </c>
      <c r="Y1449" t="str" cm="1">
        <f t="array" ref="Y1449">IF(AND(B:B &gt; TIME(6, 0, 0), B:B &lt;= TIME(18, 0, 0)), "Day", "Night")</f>
        <v>Night</v>
      </c>
      <c r="Z1449">
        <f>COUNTIFS(D:D, "Military - U.S. Army", C:C, "Fort Myer, Virginia")</f>
        <v>1</v>
      </c>
    </row>
    <row r="1450" spans="1:26" x14ac:dyDescent="0.2">
      <c r="A1450">
        <v>20774</v>
      </c>
      <c r="B1450" t="s">
        <v>6770</v>
      </c>
      <c r="C1450" t="s">
        <v>6771</v>
      </c>
      <c r="D1450" t="s">
        <v>6772</v>
      </c>
      <c r="E1450" t="s">
        <v>6773</v>
      </c>
      <c r="F1450" t="s">
        <v>6774</v>
      </c>
      <c r="G1450" t="s">
        <v>6775</v>
      </c>
      <c r="H1450" t="s">
        <v>6776</v>
      </c>
      <c r="I1450">
        <v>25</v>
      </c>
      <c r="J1450">
        <v>25</v>
      </c>
      <c r="K1450">
        <v>0</v>
      </c>
      <c r="L1450" t="s">
        <v>6777</v>
      </c>
      <c r="M1450">
        <f>SUM(B1450,C1450)</f>
        <v>0</v>
      </c>
      <c r="N1450" t="str">
        <f t="shared" si="44"/>
        <v>No</v>
      </c>
      <c r="O1450">
        <f>COUNTIF(C:C,"&lt;0")</f>
        <v>0</v>
      </c>
      <c r="P1450" t="e">
        <f>SUMIF(#REF!,"&gt;"&amp;AVERAGE(#REF!))</f>
        <v>#REF!</v>
      </c>
      <c r="Q1450">
        <f t="shared" si="45"/>
        <v>27.565026697177728</v>
      </c>
      <c r="R1450" t="str">
        <f>CONCATENATE("ID-",A1450,"-",E1450)</f>
        <v>ID-20774-Tocumen - Guatemala City</v>
      </c>
      <c r="S1450" t="str">
        <f>INDEX(B:B,MATCH(A1450,A:A,0))</f>
        <v>14:53</v>
      </c>
      <c r="T1450" t="str">
        <f>IF(OR(B1450&gt;0,C1450&gt;0),"Acceptable","Check")</f>
        <v>Acceptable</v>
      </c>
      <c r="U1450">
        <f>COUNTIF(D:D, "Military - U.S. Army")</f>
        <v>23</v>
      </c>
      <c r="V1450">
        <f>AVERAGEIF(C:C,"Fort Myer, Virginia", I:I)</f>
        <v>2</v>
      </c>
      <c r="W1450">
        <v>1</v>
      </c>
      <c r="X1450" t="str">
        <f>IFERROR(VLOOKUP("FlightNumber", A:D, 4, FALSE), "Flight Not Found")</f>
        <v>Flight Not Found</v>
      </c>
      <c r="Y1450" t="str" cm="1">
        <f t="array" ref="Y1450">IF(AND(B:B &gt; TIME(6, 0, 0), B:B &lt;= TIME(18, 0, 0)), "Day", "Night")</f>
        <v>Night</v>
      </c>
      <c r="Z1450">
        <f>COUNTIFS(D:D, "Military - U.S. Army", C:C, "Fort Myer, Virginia")</f>
        <v>1</v>
      </c>
    </row>
    <row r="1451" spans="1:26" x14ac:dyDescent="0.2">
      <c r="A1451">
        <v>21111</v>
      </c>
      <c r="C1451" t="s">
        <v>2735</v>
      </c>
      <c r="D1451" t="s">
        <v>2736</v>
      </c>
      <c r="F1451" t="s">
        <v>2722</v>
      </c>
      <c r="G1451" t="s">
        <v>6778</v>
      </c>
      <c r="H1451" t="s">
        <v>6779</v>
      </c>
      <c r="I1451">
        <v>2</v>
      </c>
      <c r="J1451">
        <v>2</v>
      </c>
      <c r="K1451">
        <v>0</v>
      </c>
      <c r="L1451" t="s">
        <v>6780</v>
      </c>
      <c r="M1451">
        <f>SUM(B1451,C1451)</f>
        <v>0</v>
      </c>
      <c r="N1451" t="str">
        <f t="shared" si="44"/>
        <v>No</v>
      </c>
      <c r="O1451">
        <f>COUNTIF(C:C,"&lt;0")</f>
        <v>0</v>
      </c>
      <c r="P1451" t="e">
        <f>SUMIF(#REF!,"&gt;"&amp;AVERAGE(#REF!))</f>
        <v>#REF!</v>
      </c>
      <c r="Q1451">
        <f t="shared" si="45"/>
        <v>27.565026697177728</v>
      </c>
      <c r="R1451" t="str">
        <f>CONCATENATE("ID-",A1451,"-",E1451)</f>
        <v>ID-21111-</v>
      </c>
      <c r="S1451">
        <f>INDEX(B:B,MATCH(A1451,A:A,0))</f>
        <v>0</v>
      </c>
      <c r="T1451" t="str">
        <f>IF(OR(B1451&gt;0,C1451&gt;0),"Acceptable","Check")</f>
        <v>Acceptable</v>
      </c>
      <c r="U1451">
        <f>COUNTIF(D:D, "Military - U.S. Army")</f>
        <v>23</v>
      </c>
      <c r="V1451">
        <f>AVERAGEIF(C:C,"Fort Myer, Virginia", I:I)</f>
        <v>2</v>
      </c>
      <c r="W1451">
        <v>1</v>
      </c>
      <c r="X1451" t="str">
        <f>IFERROR(VLOOKUP("FlightNumber", A:D, 4, FALSE), "Flight Not Found")</f>
        <v>Flight Not Found</v>
      </c>
      <c r="Y1451" t="str" cm="1">
        <f t="array" ref="Y1451">IF(AND(B:B &gt; TIME(6, 0, 0), B:B &lt;= TIME(18, 0, 0)), "Day", "Night")</f>
        <v>Night</v>
      </c>
      <c r="Z1451">
        <f>COUNTIFS(D:D, "Military - U.S. Army", C:C, "Fort Myer, Virginia")</f>
        <v>1</v>
      </c>
    </row>
    <row r="1452" spans="1:26" x14ac:dyDescent="0.2">
      <c r="A1452">
        <v>20776</v>
      </c>
      <c r="B1452" t="s">
        <v>2119</v>
      </c>
      <c r="C1452" t="s">
        <v>6781</v>
      </c>
      <c r="D1452" t="s">
        <v>6782</v>
      </c>
      <c r="E1452" t="s">
        <v>6783</v>
      </c>
      <c r="F1452" t="s">
        <v>1809</v>
      </c>
      <c r="G1452" t="s">
        <v>6784</v>
      </c>
      <c r="H1452" t="s">
        <v>6785</v>
      </c>
      <c r="I1452">
        <v>36</v>
      </c>
      <c r="J1452">
        <v>36</v>
      </c>
      <c r="K1452">
        <v>0</v>
      </c>
      <c r="L1452" t="s">
        <v>6786</v>
      </c>
      <c r="M1452">
        <f>SUM(B1452,C1452)</f>
        <v>0</v>
      </c>
      <c r="N1452" t="str">
        <f t="shared" si="44"/>
        <v>No</v>
      </c>
      <c r="O1452">
        <f>COUNTIF(C:C,"&lt;0")</f>
        <v>0</v>
      </c>
      <c r="P1452" t="e">
        <f>SUMIF(#REF!,"&gt;"&amp;AVERAGE(#REF!))</f>
        <v>#REF!</v>
      </c>
      <c r="Q1452">
        <f t="shared" si="45"/>
        <v>27.565026697177728</v>
      </c>
      <c r="R1452" t="str">
        <f>CONCATENATE("ID-",A1452,"-",E1452)</f>
        <v>ID-20776-Buenaventura - Cali</v>
      </c>
      <c r="S1452" t="str">
        <f>INDEX(B:B,MATCH(A1452,A:A,0))</f>
        <v>17:00</v>
      </c>
      <c r="T1452" t="str">
        <f>IF(OR(B1452&gt;0,C1452&gt;0),"Acceptable","Check")</f>
        <v>Acceptable</v>
      </c>
      <c r="U1452">
        <f>COUNTIF(D:D, "Military - U.S. Army")</f>
        <v>23</v>
      </c>
      <c r="V1452">
        <f>AVERAGEIF(C:C,"Fort Myer, Virginia", I:I)</f>
        <v>2</v>
      </c>
      <c r="W1452">
        <v>1</v>
      </c>
      <c r="X1452" t="str">
        <f>IFERROR(VLOOKUP("FlightNumber", A:D, 4, FALSE), "Flight Not Found")</f>
        <v>Flight Not Found</v>
      </c>
      <c r="Y1452" t="str" cm="1">
        <f t="array" ref="Y1452">IF(AND(B:B &gt; TIME(6, 0, 0), B:B &lt;= TIME(18, 0, 0)), "Day", "Night")</f>
        <v>Night</v>
      </c>
      <c r="Z1452">
        <f>COUNTIFS(D:D, "Military - U.S. Army", C:C, "Fort Myer, Virginia")</f>
        <v>1</v>
      </c>
    </row>
    <row r="1453" spans="1:26" x14ac:dyDescent="0.2">
      <c r="A1453">
        <v>20783</v>
      </c>
      <c r="C1453" t="s">
        <v>6787</v>
      </c>
      <c r="D1453" t="s">
        <v>766</v>
      </c>
      <c r="E1453" t="s">
        <v>6788</v>
      </c>
      <c r="F1453" t="s">
        <v>6789</v>
      </c>
      <c r="G1453" t="s">
        <v>6790</v>
      </c>
      <c r="H1453" t="s">
        <v>6791</v>
      </c>
      <c r="I1453">
        <v>23</v>
      </c>
      <c r="J1453">
        <v>23</v>
      </c>
      <c r="K1453">
        <v>0</v>
      </c>
      <c r="L1453" t="s">
        <v>6792</v>
      </c>
      <c r="M1453">
        <f>SUM(B1453,C1453)</f>
        <v>0</v>
      </c>
      <c r="N1453" t="str">
        <f t="shared" si="44"/>
        <v>No</v>
      </c>
      <c r="O1453">
        <f>COUNTIF(C:C,"&lt;0")</f>
        <v>0</v>
      </c>
      <c r="P1453" t="e">
        <f>SUMIF(#REF!,"&gt;"&amp;AVERAGE(#REF!))</f>
        <v>#REF!</v>
      </c>
      <c r="Q1453">
        <f t="shared" si="45"/>
        <v>27.565026697177728</v>
      </c>
      <c r="R1453" t="str">
        <f>CONCATENATE("ID-",A1453,"-",E1453)</f>
        <v>ID-20783-Eglisau - Prague</v>
      </c>
      <c r="S1453">
        <f>INDEX(B:B,MATCH(A1453,A:A,0))</f>
        <v>0</v>
      </c>
      <c r="T1453" t="str">
        <f>IF(OR(B1453&gt;0,C1453&gt;0),"Acceptable","Check")</f>
        <v>Acceptable</v>
      </c>
      <c r="U1453">
        <f>COUNTIF(D:D, "Military - U.S. Army")</f>
        <v>23</v>
      </c>
      <c r="V1453">
        <f>AVERAGEIF(C:C,"Fort Myer, Virginia", I:I)</f>
        <v>2</v>
      </c>
      <c r="W1453">
        <v>1</v>
      </c>
      <c r="X1453" t="str">
        <f>IFERROR(VLOOKUP("FlightNumber", A:D, 4, FALSE), "Flight Not Found")</f>
        <v>Flight Not Found</v>
      </c>
      <c r="Y1453" t="str" cm="1">
        <f t="array" ref="Y1453">IF(AND(B:B &gt; TIME(6, 0, 0), B:B &lt;= TIME(18, 0, 0)), "Day", "Night")</f>
        <v>Night</v>
      </c>
      <c r="Z1453">
        <f>COUNTIFS(D:D, "Military - U.S. Army", C:C, "Fort Myer, Virginia")</f>
        <v>1</v>
      </c>
    </row>
    <row r="1454" spans="1:26" x14ac:dyDescent="0.2">
      <c r="A1454">
        <v>20783</v>
      </c>
      <c r="B1454" t="s">
        <v>2633</v>
      </c>
      <c r="C1454" t="s">
        <v>196</v>
      </c>
      <c r="D1454" t="s">
        <v>2195</v>
      </c>
      <c r="E1454" t="s">
        <v>6793</v>
      </c>
      <c r="F1454" t="s">
        <v>5206</v>
      </c>
      <c r="G1454" t="s">
        <v>6794</v>
      </c>
      <c r="H1454" t="s">
        <v>6795</v>
      </c>
      <c r="I1454">
        <v>35</v>
      </c>
      <c r="J1454">
        <v>34</v>
      </c>
      <c r="K1454">
        <v>8</v>
      </c>
      <c r="L1454" t="s">
        <v>6796</v>
      </c>
      <c r="M1454">
        <f>SUM(B1454,C1454)</f>
        <v>0</v>
      </c>
      <c r="N1454" t="str">
        <f t="shared" si="44"/>
        <v>No</v>
      </c>
      <c r="O1454">
        <f>COUNTIF(C:C,"&lt;0")</f>
        <v>0</v>
      </c>
      <c r="P1454" t="e">
        <f>SUMIF(#REF!,"&gt;"&amp;AVERAGE(#REF!))</f>
        <v>#REF!</v>
      </c>
      <c r="Q1454">
        <f t="shared" si="45"/>
        <v>27.565026697177728</v>
      </c>
      <c r="R1454" t="str">
        <f>CONCATENATE("ID-",A1454,"-",E1454)</f>
        <v>ID-20783-Rome - Paris -  Shannon - New York City</v>
      </c>
      <c r="S1454">
        <f>INDEX(B:B,MATCH(A1454,A:A,0))</f>
        <v>0</v>
      </c>
      <c r="T1454" t="str">
        <f>IF(OR(B1454&gt;0,C1454&gt;0),"Acceptable","Check")</f>
        <v>Acceptable</v>
      </c>
      <c r="U1454">
        <f>COUNTIF(D:D, "Military - U.S. Army")</f>
        <v>23</v>
      </c>
      <c r="V1454">
        <f>AVERAGEIF(C:C,"Fort Myer, Virginia", I:I)</f>
        <v>2</v>
      </c>
      <c r="W1454">
        <v>1</v>
      </c>
      <c r="X1454" t="str">
        <f>IFERROR(VLOOKUP("FlightNumber", A:D, 4, FALSE), "Flight Not Found")</f>
        <v>Flight Not Found</v>
      </c>
      <c r="Y1454" t="str" cm="1">
        <f t="array" ref="Y1454">IF(AND(B:B &gt; TIME(6, 0, 0), B:B &lt;= TIME(18, 0, 0)), "Day", "Night")</f>
        <v>Night</v>
      </c>
      <c r="Z1454">
        <f>COUNTIFS(D:D, "Military - U.S. Army", C:C, "Fort Myer, Virginia")</f>
        <v>1</v>
      </c>
    </row>
    <row r="1455" spans="1:26" x14ac:dyDescent="0.2">
      <c r="A1455">
        <v>20786</v>
      </c>
      <c r="B1455" t="s">
        <v>2999</v>
      </c>
      <c r="C1455" t="s">
        <v>6797</v>
      </c>
      <c r="D1455" t="s">
        <v>3748</v>
      </c>
      <c r="E1455" t="s">
        <v>6799</v>
      </c>
      <c r="F1455" t="s">
        <v>6800</v>
      </c>
      <c r="G1455" t="s">
        <v>6801</v>
      </c>
      <c r="H1455" t="s">
        <v>6802</v>
      </c>
      <c r="I1455">
        <v>25</v>
      </c>
      <c r="J1455">
        <v>25</v>
      </c>
      <c r="K1455">
        <v>0</v>
      </c>
      <c r="L1455" t="s">
        <v>6803</v>
      </c>
      <c r="M1455">
        <f>SUM(B1455,C1455)</f>
        <v>0</v>
      </c>
      <c r="N1455" t="str">
        <f t="shared" si="44"/>
        <v>No</v>
      </c>
      <c r="O1455">
        <f>COUNTIF(C:C,"&lt;0")</f>
        <v>0</v>
      </c>
      <c r="P1455" t="e">
        <f>SUMIF(#REF!,"&gt;"&amp;AVERAGE(#REF!))</f>
        <v>#REF!</v>
      </c>
      <c r="Q1455">
        <f t="shared" si="45"/>
        <v>27.565026697177728</v>
      </c>
      <c r="R1455" t="str">
        <f>CONCATENATE("ID-",A1455,"-",E1455)</f>
        <v>ID-20786-New York City - Maiquetia</v>
      </c>
      <c r="S1455" t="str">
        <f>INDEX(B:B,MATCH(A1455,A:A,0))</f>
        <v>07:50</v>
      </c>
      <c r="T1455" t="str">
        <f>IF(OR(B1455&gt;0,C1455&gt;0),"Acceptable","Check")</f>
        <v>Acceptable</v>
      </c>
      <c r="U1455">
        <f>COUNTIF(D:D, "Military - U.S. Army")</f>
        <v>23</v>
      </c>
      <c r="V1455">
        <f>AVERAGEIF(C:C,"Fort Myer, Virginia", I:I)</f>
        <v>2</v>
      </c>
      <c r="W1455">
        <v>1</v>
      </c>
      <c r="X1455" t="str">
        <f>IFERROR(VLOOKUP("FlightNumber", A:D, 4, FALSE), "Flight Not Found")</f>
        <v>Flight Not Found</v>
      </c>
      <c r="Y1455" t="str" cm="1">
        <f t="array" ref="Y1455">IF(AND(B:B &gt; TIME(6, 0, 0), B:B &lt;= TIME(18, 0, 0)), "Day", "Night")</f>
        <v>Night</v>
      </c>
      <c r="Z1455">
        <f>COUNTIFS(D:D, "Military - U.S. Army", C:C, "Fort Myer, Virginia")</f>
        <v>1</v>
      </c>
    </row>
    <row r="1456" spans="1:26" x14ac:dyDescent="0.2">
      <c r="A1456">
        <v>20797</v>
      </c>
      <c r="B1456" t="s">
        <v>2543</v>
      </c>
      <c r="C1456" t="s">
        <v>6804</v>
      </c>
      <c r="D1456" t="s">
        <v>6805</v>
      </c>
      <c r="E1456" t="s">
        <v>6806</v>
      </c>
      <c r="F1456" t="s">
        <v>3860</v>
      </c>
      <c r="G1456" t="s">
        <v>6807</v>
      </c>
      <c r="I1456">
        <v>16</v>
      </c>
      <c r="J1456">
        <v>14</v>
      </c>
      <c r="K1456">
        <v>0</v>
      </c>
      <c r="L1456" t="s">
        <v>6808</v>
      </c>
      <c r="M1456">
        <f>SUM(B1456,C1456)</f>
        <v>0</v>
      </c>
      <c r="N1456" t="str">
        <f t="shared" si="44"/>
        <v>No</v>
      </c>
      <c r="O1456">
        <f>COUNTIF(C:C,"&lt;0")</f>
        <v>0</v>
      </c>
      <c r="P1456" t="e">
        <f>SUMIF(#REF!,"&gt;"&amp;AVERAGE(#REF!))</f>
        <v>#REF!</v>
      </c>
      <c r="Q1456">
        <f t="shared" si="45"/>
        <v>27.565026697177728</v>
      </c>
      <c r="R1456" t="str">
        <f>CONCATENATE("ID-",A1456,"-",E1456)</f>
        <v>ID-20797-Bogota - Medellin - Quibdo</v>
      </c>
      <c r="S1456" t="str">
        <f>INDEX(B:B,MATCH(A1456,A:A,0))</f>
        <v>06:47</v>
      </c>
      <c r="T1456" t="str">
        <f>IF(OR(B1456&gt;0,C1456&gt;0),"Acceptable","Check")</f>
        <v>Acceptable</v>
      </c>
      <c r="U1456">
        <f>COUNTIF(D:D, "Military - U.S. Army")</f>
        <v>23</v>
      </c>
      <c r="V1456">
        <f>AVERAGEIF(C:C,"Fort Myer, Virginia", I:I)</f>
        <v>2</v>
      </c>
      <c r="W1456">
        <v>1</v>
      </c>
      <c r="X1456" t="str">
        <f>IFERROR(VLOOKUP("FlightNumber", A:D, 4, FALSE), "Flight Not Found")</f>
        <v>Flight Not Found</v>
      </c>
      <c r="Y1456" t="str" cm="1">
        <f t="array" ref="Y1456">IF(AND(B:B &gt; TIME(6, 0, 0), B:B &lt;= TIME(18, 0, 0)), "Day", "Night")</f>
        <v>Night</v>
      </c>
      <c r="Z1456">
        <f>COUNTIFS(D:D, "Military - U.S. Army", C:C, "Fort Myer, Virginia")</f>
        <v>1</v>
      </c>
    </row>
    <row r="1457" spans="1:26" x14ac:dyDescent="0.2">
      <c r="A1457">
        <v>20798</v>
      </c>
      <c r="B1457" t="s">
        <v>3113</v>
      </c>
      <c r="C1457" t="s">
        <v>6809</v>
      </c>
      <c r="D1457" t="s">
        <v>2051</v>
      </c>
      <c r="E1457" t="s">
        <v>6810</v>
      </c>
      <c r="F1457" t="s">
        <v>6811</v>
      </c>
      <c r="G1457" t="s">
        <v>6812</v>
      </c>
      <c r="H1457" t="s">
        <v>6011</v>
      </c>
      <c r="I1457">
        <v>62</v>
      </c>
      <c r="J1457">
        <v>62</v>
      </c>
      <c r="K1457">
        <v>0</v>
      </c>
      <c r="L1457" t="s">
        <v>6813</v>
      </c>
      <c r="M1457">
        <f>SUM(B1457,C1457)</f>
        <v>0</v>
      </c>
      <c r="N1457" t="str">
        <f t="shared" si="44"/>
        <v>No</v>
      </c>
      <c r="O1457">
        <f>COUNTIF(C:C,"&lt;0")</f>
        <v>0</v>
      </c>
      <c r="P1457" t="e">
        <f>SUMIF(#REF!,"&gt;"&amp;AVERAGE(#REF!))</f>
        <v>#REF!</v>
      </c>
      <c r="Q1457">
        <f t="shared" si="45"/>
        <v>27.565026697177728</v>
      </c>
      <c r="R1457" t="str">
        <f>CONCATENATE("ID-",A1457,"-",E1457)</f>
        <v>ID-20798-Vancouver - Toronto</v>
      </c>
      <c r="S1457" t="str">
        <f>INDEX(B:B,MATCH(A1457,A:A,0))</f>
        <v>19:15</v>
      </c>
      <c r="T1457" t="str">
        <f>IF(OR(B1457&gt;0,C1457&gt;0),"Acceptable","Check")</f>
        <v>Acceptable</v>
      </c>
      <c r="U1457">
        <f>COUNTIF(D:D, "Military - U.S. Army")</f>
        <v>23</v>
      </c>
      <c r="V1457">
        <f>AVERAGEIF(C:C,"Fort Myer, Virginia", I:I)</f>
        <v>2</v>
      </c>
      <c r="W1457">
        <v>1</v>
      </c>
      <c r="X1457" t="str">
        <f>IFERROR(VLOOKUP("FlightNumber", A:D, 4, FALSE), "Flight Not Found")</f>
        <v>Flight Not Found</v>
      </c>
      <c r="Y1457" t="str" cm="1">
        <f t="array" ref="Y1457">IF(AND(B:B &gt; TIME(6, 0, 0), B:B &lt;= TIME(18, 0, 0)), "Day", "Night")</f>
        <v>Night</v>
      </c>
      <c r="Z1457">
        <f>COUNTIFS(D:D, "Military - U.S. Army", C:C, "Fort Myer, Virginia")</f>
        <v>1</v>
      </c>
    </row>
    <row r="1458" spans="1:26" x14ac:dyDescent="0.2">
      <c r="A1458">
        <v>20801</v>
      </c>
      <c r="B1458" t="s">
        <v>874</v>
      </c>
      <c r="C1458" t="s">
        <v>6814</v>
      </c>
      <c r="D1458" t="s">
        <v>1150</v>
      </c>
      <c r="E1458" t="s">
        <v>994</v>
      </c>
      <c r="F1458" t="s">
        <v>6815</v>
      </c>
      <c r="G1458" t="s">
        <v>6816</v>
      </c>
      <c r="H1458" t="s">
        <v>1228</v>
      </c>
      <c r="I1458">
        <v>5</v>
      </c>
      <c r="J1458">
        <v>5</v>
      </c>
      <c r="K1458">
        <v>0</v>
      </c>
      <c r="L1458" t="s">
        <v>6817</v>
      </c>
      <c r="M1458">
        <f>SUM(B1458,C1458)</f>
        <v>0</v>
      </c>
      <c r="N1458" t="str">
        <f t="shared" si="44"/>
        <v>No</v>
      </c>
      <c r="O1458">
        <f>COUNTIF(C:C,"&lt;0")</f>
        <v>0</v>
      </c>
      <c r="P1458" t="e">
        <f>SUMIF(#REF!,"&gt;"&amp;AVERAGE(#REF!))</f>
        <v>#REF!</v>
      </c>
      <c r="Q1458">
        <f t="shared" si="45"/>
        <v>27.565026697177728</v>
      </c>
      <c r="R1458" t="str">
        <f>CONCATENATE("ID-",A1458,"-",E1458)</f>
        <v>ID-20801-Training</v>
      </c>
      <c r="S1458" t="str">
        <f>INDEX(B:B,MATCH(A1458,A:A,0))</f>
        <v>09:00</v>
      </c>
      <c r="T1458" t="str">
        <f>IF(OR(B1458&gt;0,C1458&gt;0),"Acceptable","Check")</f>
        <v>Acceptable</v>
      </c>
      <c r="U1458">
        <f>COUNTIF(D:D, "Military - U.S. Army")</f>
        <v>23</v>
      </c>
      <c r="V1458">
        <f>AVERAGEIF(C:C,"Fort Myer, Virginia", I:I)</f>
        <v>2</v>
      </c>
      <c r="W1458">
        <v>1</v>
      </c>
      <c r="X1458" t="str">
        <f>IFERROR(VLOOKUP("FlightNumber", A:D, 4, FALSE), "Flight Not Found")</f>
        <v>Flight Not Found</v>
      </c>
      <c r="Y1458" t="str" cm="1">
        <f t="array" ref="Y1458">IF(AND(B:B &gt; TIME(6, 0, 0), B:B &lt;= TIME(18, 0, 0)), "Day", "Night")</f>
        <v>Night</v>
      </c>
      <c r="Z1458">
        <f>COUNTIFS(D:D, "Military - U.S. Army", C:C, "Fort Myer, Virginia")</f>
        <v>1</v>
      </c>
    </row>
    <row r="1459" spans="1:26" x14ac:dyDescent="0.2">
      <c r="A1459">
        <v>20811</v>
      </c>
      <c r="B1459" t="s">
        <v>92</v>
      </c>
      <c r="C1459" t="s">
        <v>6818</v>
      </c>
      <c r="D1459" t="s">
        <v>3971</v>
      </c>
      <c r="E1459" t="s">
        <v>6819</v>
      </c>
      <c r="F1459" t="s">
        <v>6519</v>
      </c>
      <c r="G1459" t="s">
        <v>6820</v>
      </c>
      <c r="H1459" t="s">
        <v>5757</v>
      </c>
      <c r="I1459">
        <v>30</v>
      </c>
      <c r="J1459">
        <v>3</v>
      </c>
      <c r="K1459">
        <v>0</v>
      </c>
      <c r="L1459" t="s">
        <v>6821</v>
      </c>
      <c r="M1459">
        <f>SUM(B1459,C1459)</f>
        <v>0</v>
      </c>
      <c r="N1459" t="str">
        <f t="shared" si="44"/>
        <v>No</v>
      </c>
      <c r="O1459">
        <f>COUNTIF(C:C,"&lt;0")</f>
        <v>0</v>
      </c>
      <c r="P1459" t="e">
        <f>SUMIF(#REF!,"&gt;"&amp;AVERAGE(#REF!))</f>
        <v>#REF!</v>
      </c>
      <c r="Q1459">
        <f t="shared" si="45"/>
        <v>27.565026697177728</v>
      </c>
      <c r="R1459" t="str">
        <f>CONCATENATE("ID-",A1459,"-",E1459)</f>
        <v>ID-20811-Wien - Munchen</v>
      </c>
      <c r="S1459" t="str">
        <f>INDEX(B:B,MATCH(A1459,A:A,0))</f>
        <v>21:30</v>
      </c>
      <c r="T1459" t="str">
        <f>IF(OR(B1459&gt;0,C1459&gt;0),"Acceptable","Check")</f>
        <v>Acceptable</v>
      </c>
      <c r="U1459">
        <f>COUNTIF(D:D, "Military - U.S. Army")</f>
        <v>23</v>
      </c>
      <c r="V1459">
        <f>AVERAGEIF(C:C,"Fort Myer, Virginia", I:I)</f>
        <v>2</v>
      </c>
      <c r="W1459">
        <v>1</v>
      </c>
      <c r="X1459" t="str">
        <f>IFERROR(VLOOKUP("FlightNumber", A:D, 4, FALSE), "Flight Not Found")</f>
        <v>Flight Not Found</v>
      </c>
      <c r="Y1459" t="str" cm="1">
        <f t="array" ref="Y1459">IF(AND(B:B &gt; TIME(6, 0, 0), B:B &lt;= TIME(18, 0, 0)), "Day", "Night")</f>
        <v>Night</v>
      </c>
      <c r="Z1459">
        <f>COUNTIFS(D:D, "Military - U.S. Army", C:C, "Fort Myer, Virginia")</f>
        <v>1</v>
      </c>
    </row>
    <row r="1460" spans="1:26" x14ac:dyDescent="0.2">
      <c r="A1460">
        <v>20811</v>
      </c>
      <c r="B1460" t="s">
        <v>1506</v>
      </c>
      <c r="C1460" t="s">
        <v>6822</v>
      </c>
      <c r="D1460" t="s">
        <v>2195</v>
      </c>
      <c r="E1460" t="s">
        <v>6823</v>
      </c>
      <c r="F1460" t="s">
        <v>1809</v>
      </c>
      <c r="G1460" t="s">
        <v>6824</v>
      </c>
      <c r="H1460" t="s">
        <v>6825</v>
      </c>
      <c r="I1460">
        <v>21</v>
      </c>
      <c r="J1460">
        <v>21</v>
      </c>
      <c r="K1460">
        <v>0</v>
      </c>
      <c r="L1460" t="s">
        <v>6826</v>
      </c>
      <c r="M1460">
        <f>SUM(B1460,C1460)</f>
        <v>0</v>
      </c>
      <c r="N1460" t="str">
        <f t="shared" si="44"/>
        <v>No</v>
      </c>
      <c r="O1460">
        <f>COUNTIF(C:C,"&lt;0")</f>
        <v>0</v>
      </c>
      <c r="P1460" t="e">
        <f>SUMIF(#REF!,"&gt;"&amp;AVERAGE(#REF!))</f>
        <v>#REF!</v>
      </c>
      <c r="Q1460">
        <f t="shared" si="45"/>
        <v>27.565026697177728</v>
      </c>
      <c r="R1460" t="str">
        <f>CONCATENATE("ID-",A1460,"-",E1460)</f>
        <v>ID-20811-Rome - Milan</v>
      </c>
      <c r="S1460" t="str">
        <f>INDEX(B:B,MATCH(A1460,A:A,0))</f>
        <v>21:30</v>
      </c>
      <c r="T1460" t="str">
        <f>IF(OR(B1460&gt;0,C1460&gt;0),"Acceptable","Check")</f>
        <v>Acceptable</v>
      </c>
      <c r="U1460">
        <f>COUNTIF(D:D, "Military - U.S. Army")</f>
        <v>23</v>
      </c>
      <c r="V1460">
        <f>AVERAGEIF(C:C,"Fort Myer, Virginia", I:I)</f>
        <v>2</v>
      </c>
      <c r="W1460">
        <v>1</v>
      </c>
      <c r="X1460" t="str">
        <f>IFERROR(VLOOKUP("FlightNumber", A:D, 4, FALSE), "Flight Not Found")</f>
        <v>Flight Not Found</v>
      </c>
      <c r="Y1460" t="str" cm="1">
        <f t="array" ref="Y1460">IF(AND(B:B &gt; TIME(6, 0, 0), B:B &lt;= TIME(18, 0, 0)), "Day", "Night")</f>
        <v>Night</v>
      </c>
      <c r="Z1460">
        <f>COUNTIFS(D:D, "Military - U.S. Army", C:C, "Fort Myer, Virginia")</f>
        <v>1</v>
      </c>
    </row>
    <row r="1461" spans="1:26" x14ac:dyDescent="0.2">
      <c r="A1461">
        <v>20819</v>
      </c>
      <c r="B1461" t="s">
        <v>1164</v>
      </c>
      <c r="C1461" t="s">
        <v>6827</v>
      </c>
      <c r="D1461" t="s">
        <v>2606</v>
      </c>
      <c r="F1461" t="s">
        <v>6828</v>
      </c>
      <c r="G1461" t="s">
        <v>6829</v>
      </c>
      <c r="H1461" t="s">
        <v>6829</v>
      </c>
      <c r="I1461">
        <v>37</v>
      </c>
      <c r="J1461">
        <v>11</v>
      </c>
      <c r="K1461">
        <v>0</v>
      </c>
      <c r="L1461" t="s">
        <v>6830</v>
      </c>
      <c r="M1461">
        <f>SUM(B1461,C1461)</f>
        <v>0</v>
      </c>
      <c r="N1461" t="str">
        <f t="shared" si="44"/>
        <v>No</v>
      </c>
      <c r="O1461">
        <f>COUNTIF(C:C,"&lt;0")</f>
        <v>0</v>
      </c>
      <c r="P1461" t="e">
        <f>SUMIF(#REF!,"&gt;"&amp;AVERAGE(#REF!))</f>
        <v>#REF!</v>
      </c>
      <c r="Q1461">
        <f t="shared" si="45"/>
        <v>27.565026697177728</v>
      </c>
      <c r="R1461" t="str">
        <f>CONCATENATE("ID-",A1461,"-",E1461)</f>
        <v>ID-20819-</v>
      </c>
      <c r="S1461" t="str">
        <f>INDEX(B:B,MATCH(A1461,A:A,0))</f>
        <v>15:00</v>
      </c>
      <c r="T1461" t="str">
        <f>IF(OR(B1461&gt;0,C1461&gt;0),"Acceptable","Check")</f>
        <v>Acceptable</v>
      </c>
      <c r="U1461">
        <f>COUNTIF(D:D, "Military - U.S. Army")</f>
        <v>23</v>
      </c>
      <c r="V1461">
        <f>AVERAGEIF(C:C,"Fort Myer, Virginia", I:I)</f>
        <v>2</v>
      </c>
      <c r="W1461">
        <v>1</v>
      </c>
      <c r="X1461" t="str">
        <f>IFERROR(VLOOKUP("FlightNumber", A:D, 4, FALSE), "Flight Not Found")</f>
        <v>Flight Not Found</v>
      </c>
      <c r="Y1461" t="str" cm="1">
        <f t="array" ref="Y1461">IF(AND(B:B &gt; TIME(6, 0, 0), B:B &lt;= TIME(18, 0, 0)), "Day", "Night")</f>
        <v>Night</v>
      </c>
      <c r="Z1461">
        <f>COUNTIFS(D:D, "Military - U.S. Army", C:C, "Fort Myer, Virginia")</f>
        <v>1</v>
      </c>
    </row>
    <row r="1462" spans="1:26" x14ac:dyDescent="0.2">
      <c r="A1462">
        <v>20826</v>
      </c>
      <c r="B1462" t="s">
        <v>6831</v>
      </c>
      <c r="C1462" t="s">
        <v>6832</v>
      </c>
      <c r="D1462" t="s">
        <v>1326</v>
      </c>
      <c r="E1462" t="s">
        <v>6833</v>
      </c>
      <c r="F1462" t="s">
        <v>5413</v>
      </c>
      <c r="G1462" t="s">
        <v>6834</v>
      </c>
      <c r="H1462" t="s">
        <v>6835</v>
      </c>
      <c r="I1462">
        <v>10</v>
      </c>
      <c r="J1462">
        <v>1</v>
      </c>
      <c r="K1462">
        <v>0</v>
      </c>
      <c r="L1462" t="s">
        <v>6836</v>
      </c>
      <c r="M1462">
        <f>SUM(B1462,C1462)</f>
        <v>0</v>
      </c>
      <c r="N1462" t="str">
        <f t="shared" si="44"/>
        <v>No</v>
      </c>
      <c r="O1462">
        <f>COUNTIF(C:C,"&lt;0")</f>
        <v>0</v>
      </c>
      <c r="P1462" t="e">
        <f>SUMIF(#REF!,"&gt;"&amp;AVERAGE(#REF!))</f>
        <v>#REF!</v>
      </c>
      <c r="Q1462">
        <f t="shared" si="45"/>
        <v>27.565026697177728</v>
      </c>
      <c r="R1462" t="str">
        <f>CONCATENATE("ID-",A1462,"-",E1462)</f>
        <v>ID-20826-Joplin - Owasso</v>
      </c>
      <c r="S1462" t="str">
        <f>INDEX(B:B,MATCH(A1462,A:A,0))</f>
        <v>00:01</v>
      </c>
      <c r="T1462" t="str">
        <f>IF(OR(B1462&gt;0,C1462&gt;0),"Acceptable","Check")</f>
        <v>Acceptable</v>
      </c>
      <c r="U1462">
        <f>COUNTIF(D:D, "Military - U.S. Army")</f>
        <v>23</v>
      </c>
      <c r="V1462">
        <f>AVERAGEIF(C:C,"Fort Myer, Virginia", I:I)</f>
        <v>2</v>
      </c>
      <c r="W1462">
        <v>1</v>
      </c>
      <c r="X1462" t="str">
        <f>IFERROR(VLOOKUP("FlightNumber", A:D, 4, FALSE), "Flight Not Found")</f>
        <v>Flight Not Found</v>
      </c>
      <c r="Y1462" t="str" cm="1">
        <f t="array" ref="Y1462">IF(AND(B:B &gt; TIME(6, 0, 0), B:B &lt;= TIME(18, 0, 0)), "Day", "Night")</f>
        <v>Night</v>
      </c>
      <c r="Z1462">
        <f>COUNTIFS(D:D, "Military - U.S. Army", C:C, "Fort Myer, Virginia")</f>
        <v>1</v>
      </c>
    </row>
    <row r="1463" spans="1:26" x14ac:dyDescent="0.2">
      <c r="A1463">
        <v>20831</v>
      </c>
      <c r="B1463" t="s">
        <v>874</v>
      </c>
      <c r="C1463" t="s">
        <v>6837</v>
      </c>
      <c r="D1463" t="s">
        <v>3540</v>
      </c>
      <c r="E1463" t="s">
        <v>6838</v>
      </c>
      <c r="F1463" t="s">
        <v>6839</v>
      </c>
      <c r="G1463" t="s">
        <v>6840</v>
      </c>
      <c r="H1463" t="s">
        <v>6841</v>
      </c>
      <c r="I1463">
        <v>33</v>
      </c>
      <c r="J1463">
        <v>17</v>
      </c>
      <c r="K1463">
        <v>1</v>
      </c>
      <c r="L1463" t="s">
        <v>6842</v>
      </c>
      <c r="M1463">
        <f>SUM(B1463,C1463)</f>
        <v>0</v>
      </c>
      <c r="N1463" t="str">
        <f t="shared" si="44"/>
        <v>No</v>
      </c>
      <c r="O1463">
        <f>COUNTIF(C:C,"&lt;0")</f>
        <v>0</v>
      </c>
      <c r="P1463" t="e">
        <f>SUMIF(#REF!,"&gt;"&amp;AVERAGE(#REF!))</f>
        <v>#REF!</v>
      </c>
      <c r="Q1463">
        <f t="shared" si="45"/>
        <v>27.565026697177728</v>
      </c>
      <c r="R1463" t="str">
        <f>CONCATENATE("ID-",A1463,"-",E1463)</f>
        <v>ID-20831-Buenos Aires - Mar Del Plata - Mendoza</v>
      </c>
      <c r="S1463" t="str">
        <f>INDEX(B:B,MATCH(A1463,A:A,0))</f>
        <v>09:00</v>
      </c>
      <c r="T1463" t="str">
        <f>IF(OR(B1463&gt;0,C1463&gt;0),"Acceptable","Check")</f>
        <v>Acceptable</v>
      </c>
      <c r="U1463">
        <f>COUNTIF(D:D, "Military - U.S. Army")</f>
        <v>23</v>
      </c>
      <c r="V1463">
        <f>AVERAGEIF(C:C,"Fort Myer, Virginia", I:I)</f>
        <v>2</v>
      </c>
      <c r="W1463">
        <v>2</v>
      </c>
      <c r="X1463" t="str">
        <f>IFERROR(VLOOKUP("FlightNumber", A:D, 4, FALSE), "Flight Not Found")</f>
        <v>Flight Not Found</v>
      </c>
      <c r="Y1463" t="str" cm="1">
        <f t="array" ref="Y1463">IF(AND(B:B &gt; TIME(6, 0, 0), B:B &lt;= TIME(18, 0, 0)), "Day", "Night")</f>
        <v>Night</v>
      </c>
      <c r="Z1463">
        <f>COUNTIFS(D:D, "Military - U.S. Army", C:C, "Fort Myer, Virginia")</f>
        <v>1</v>
      </c>
    </row>
    <row r="1464" spans="1:26" x14ac:dyDescent="0.2">
      <c r="A1464">
        <v>20843</v>
      </c>
      <c r="B1464" t="s">
        <v>6843</v>
      </c>
      <c r="C1464" t="s">
        <v>6844</v>
      </c>
      <c r="D1464" t="s">
        <v>6845</v>
      </c>
      <c r="E1464" t="s">
        <v>6846</v>
      </c>
      <c r="F1464" t="s">
        <v>1809</v>
      </c>
      <c r="G1464" t="s">
        <v>6847</v>
      </c>
      <c r="H1464" t="s">
        <v>6848</v>
      </c>
      <c r="I1464">
        <v>16</v>
      </c>
      <c r="J1464">
        <v>16</v>
      </c>
      <c r="K1464">
        <v>0</v>
      </c>
      <c r="L1464" t="s">
        <v>6849</v>
      </c>
      <c r="M1464">
        <f>SUM(B1464,C1464)</f>
        <v>0</v>
      </c>
      <c r="N1464" t="str">
        <f t="shared" si="44"/>
        <v>No</v>
      </c>
      <c r="O1464">
        <f>COUNTIF(C:C,"&lt;0")</f>
        <v>0</v>
      </c>
      <c r="P1464" t="e">
        <f>SUMIF(#REF!,"&gt;"&amp;AVERAGE(#REF!))</f>
        <v>#REF!</v>
      </c>
      <c r="Q1464">
        <f t="shared" si="45"/>
        <v>27.565026697177728</v>
      </c>
      <c r="R1464" t="str">
        <f>CONCATENATE("ID-",A1464,"-",E1464)</f>
        <v>ID-20843-San Carlos - Managua</v>
      </c>
      <c r="S1464" t="str">
        <f>INDEX(B:B,MATCH(A1464,A:A,0))</f>
        <v>c16:50</v>
      </c>
      <c r="T1464" t="str">
        <f>IF(OR(B1464&gt;0,C1464&gt;0),"Acceptable","Check")</f>
        <v>Acceptable</v>
      </c>
      <c r="U1464">
        <f>COUNTIF(D:D, "Military - U.S. Army")</f>
        <v>23</v>
      </c>
      <c r="V1464">
        <f>AVERAGEIF(C:C,"Fort Myer, Virginia", I:I)</f>
        <v>2</v>
      </c>
      <c r="W1464">
        <v>4</v>
      </c>
      <c r="X1464" t="str">
        <f>IFERROR(VLOOKUP("FlightNumber", A:D, 4, FALSE), "Flight Not Found")</f>
        <v>Flight Not Found</v>
      </c>
      <c r="Y1464" t="str" cm="1">
        <f t="array" ref="Y1464">IF(AND(B:B &gt; TIME(6, 0, 0), B:B &lt;= TIME(18, 0, 0)), "Day", "Night")</f>
        <v>Night</v>
      </c>
      <c r="Z1464">
        <f>COUNTIFS(D:D, "Military - U.S. Army", C:C, "Fort Myer, Virginia")</f>
        <v>1</v>
      </c>
    </row>
    <row r="1465" spans="1:26" x14ac:dyDescent="0.2">
      <c r="A1465">
        <v>20849</v>
      </c>
      <c r="B1465" t="s">
        <v>6850</v>
      </c>
      <c r="C1465" t="s">
        <v>196</v>
      </c>
      <c r="D1465" t="s">
        <v>1150</v>
      </c>
      <c r="E1465" t="s">
        <v>6851</v>
      </c>
      <c r="F1465" t="s">
        <v>6852</v>
      </c>
      <c r="G1465" t="s">
        <v>6853</v>
      </c>
      <c r="H1465" t="s">
        <v>4263</v>
      </c>
      <c r="I1465">
        <v>70</v>
      </c>
      <c r="J1465">
        <v>2</v>
      </c>
      <c r="K1465">
        <v>0</v>
      </c>
      <c r="L1465" t="s">
        <v>6854</v>
      </c>
      <c r="M1465">
        <f>SUM(B1465,C1465)</f>
        <v>0</v>
      </c>
      <c r="N1465" t="str">
        <f t="shared" si="44"/>
        <v>No</v>
      </c>
      <c r="O1465">
        <f>COUNTIF(C:C,"&lt;0")</f>
        <v>0</v>
      </c>
      <c r="P1465" t="e">
        <f>SUMIF(#REF!,"&gt;"&amp;AVERAGE(#REF!))</f>
        <v>#REF!</v>
      </c>
      <c r="Q1465">
        <f t="shared" si="45"/>
        <v>27.565026697177728</v>
      </c>
      <c r="R1465" t="str">
        <f>CONCATENATE("ID-",A1465,"-",E1465)</f>
        <v>ID-20849-Tunis - Paris</v>
      </c>
      <c r="S1465" t="str">
        <f>INDEX(B:B,MATCH(A1465,A:A,0))</f>
        <v>19:24</v>
      </c>
      <c r="T1465" t="str">
        <f>IF(OR(B1465&gt;0,C1465&gt;0),"Acceptable","Check")</f>
        <v>Acceptable</v>
      </c>
      <c r="U1465">
        <f>COUNTIF(D:D, "Military - U.S. Army")</f>
        <v>23</v>
      </c>
      <c r="V1465">
        <f>AVERAGEIF(C:C,"Fort Myer, Virginia", I:I)</f>
        <v>2</v>
      </c>
      <c r="W1465">
        <v>2</v>
      </c>
      <c r="X1465" t="str">
        <f>IFERROR(VLOOKUP("FlightNumber", A:D, 4, FALSE), "Flight Not Found")</f>
        <v>Flight Not Found</v>
      </c>
      <c r="Y1465" t="str" cm="1">
        <f t="array" ref="Y1465">IF(AND(B:B &gt; TIME(6, 0, 0), B:B &lt;= TIME(18, 0, 0)), "Day", "Night")</f>
        <v>Night</v>
      </c>
      <c r="Z1465">
        <f>COUNTIFS(D:D, "Military - U.S. Army", C:C, "Fort Myer, Virginia")</f>
        <v>1</v>
      </c>
    </row>
    <row r="1466" spans="1:26" x14ac:dyDescent="0.2">
      <c r="A1466">
        <v>20851</v>
      </c>
      <c r="B1466" t="s">
        <v>6855</v>
      </c>
      <c r="C1466" t="s">
        <v>6856</v>
      </c>
      <c r="D1466" t="s">
        <v>6857</v>
      </c>
      <c r="E1466" t="s">
        <v>6858</v>
      </c>
      <c r="F1466" t="s">
        <v>6859</v>
      </c>
      <c r="G1466" t="s">
        <v>6860</v>
      </c>
      <c r="H1466" t="s">
        <v>6861</v>
      </c>
      <c r="I1466">
        <v>6</v>
      </c>
      <c r="J1466">
        <v>5</v>
      </c>
      <c r="K1466">
        <v>3</v>
      </c>
      <c r="L1466" t="s">
        <v>6862</v>
      </c>
      <c r="M1466">
        <f>SUM(B1466,C1466)</f>
        <v>0</v>
      </c>
      <c r="N1466" t="str">
        <f t="shared" si="44"/>
        <v>No</v>
      </c>
      <c r="O1466">
        <f>COUNTIF(C:C,"&lt;0")</f>
        <v>0</v>
      </c>
      <c r="P1466" t="e">
        <f>SUMIF(#REF!,"&gt;"&amp;AVERAGE(#REF!))</f>
        <v>#REF!</v>
      </c>
      <c r="Q1466">
        <f t="shared" si="45"/>
        <v>27.565026697177728</v>
      </c>
      <c r="R1466" t="str">
        <f>CONCATENATE("ID-",A1466,"-",E1466)</f>
        <v>ID-20851-Santa Monica - Santa Monica</v>
      </c>
      <c r="S1466" t="str">
        <f>INDEX(B:B,MATCH(A1466,A:A,0))</f>
        <v>11:18</v>
      </c>
      <c r="T1466" t="str">
        <f>IF(OR(B1466&gt;0,C1466&gt;0),"Acceptable","Check")</f>
        <v>Acceptable</v>
      </c>
      <c r="U1466">
        <f>COUNTIF(D:D, "Military - U.S. Army")</f>
        <v>23</v>
      </c>
      <c r="V1466">
        <f>AVERAGEIF(C:C,"Fort Myer, Virginia", I:I)</f>
        <v>2</v>
      </c>
      <c r="W1466">
        <v>1</v>
      </c>
      <c r="X1466" t="str">
        <f>IFERROR(VLOOKUP("FlightNumber", A:D, 4, FALSE), "Flight Not Found")</f>
        <v>Flight Not Found</v>
      </c>
      <c r="Y1466" t="str" cm="1">
        <f t="array" ref="Y1466">IF(AND(B:B &gt; TIME(6, 0, 0), B:B &lt;= TIME(18, 0, 0)), "Day", "Night")</f>
        <v>Night</v>
      </c>
      <c r="Z1466">
        <f>COUNTIFS(D:D, "Military - U.S. Army", C:C, "Fort Myer, Virginia")</f>
        <v>1</v>
      </c>
    </row>
    <row r="1467" spans="1:26" x14ac:dyDescent="0.2">
      <c r="A1467">
        <v>20852</v>
      </c>
      <c r="B1467" t="s">
        <v>6863</v>
      </c>
      <c r="C1467" t="s">
        <v>356</v>
      </c>
      <c r="D1467" t="s">
        <v>6261</v>
      </c>
      <c r="E1467" t="s">
        <v>6864</v>
      </c>
      <c r="F1467" t="s">
        <v>5890</v>
      </c>
      <c r="G1467" t="s">
        <v>6865</v>
      </c>
      <c r="H1467" t="s">
        <v>6866</v>
      </c>
      <c r="I1467">
        <v>101</v>
      </c>
      <c r="J1467">
        <v>21</v>
      </c>
      <c r="K1467">
        <v>0</v>
      </c>
      <c r="L1467" t="s">
        <v>6867</v>
      </c>
      <c r="M1467">
        <f>SUM(B1467,C1467)</f>
        <v>0</v>
      </c>
      <c r="N1467" t="str">
        <f t="shared" si="44"/>
        <v>No</v>
      </c>
      <c r="O1467">
        <f>COUNTIF(C:C,"&lt;0")</f>
        <v>0</v>
      </c>
      <c r="P1467" t="e">
        <f>SUMIF(#REF!,"&gt;"&amp;AVERAGE(#REF!))</f>
        <v>#REF!</v>
      </c>
      <c r="Q1467">
        <f t="shared" si="45"/>
        <v>27.565026697177728</v>
      </c>
      <c r="R1467" t="str">
        <f>CONCATENATE("ID-",A1467,"-",E1467)</f>
        <v>ID-20852-New York City - Miami</v>
      </c>
      <c r="S1467" t="str">
        <f>INDEX(B:B,MATCH(A1467,A:A,0))</f>
        <v>18:02</v>
      </c>
      <c r="T1467" t="str">
        <f>IF(OR(B1467&gt;0,C1467&gt;0),"Acceptable","Check")</f>
        <v>Acceptable</v>
      </c>
      <c r="U1467">
        <f>COUNTIF(D:D, "Military - U.S. Army")</f>
        <v>23</v>
      </c>
      <c r="V1467">
        <f>AVERAGEIF(C:C,"Fort Myer, Virginia", I:I)</f>
        <v>2</v>
      </c>
      <c r="W1467">
        <v>3</v>
      </c>
      <c r="X1467" t="str">
        <f>IFERROR(VLOOKUP("FlightNumber", A:D, 4, FALSE), "Flight Not Found")</f>
        <v>Flight Not Found</v>
      </c>
      <c r="Y1467" t="str" cm="1">
        <f t="array" ref="Y1467">IF(AND(B:B &gt; TIME(6, 0, 0), B:B &lt;= TIME(18, 0, 0)), "Day", "Night")</f>
        <v>Night</v>
      </c>
      <c r="Z1467">
        <f>COUNTIFS(D:D, "Military - U.S. Army", C:C, "Fort Myer, Virginia")</f>
        <v>1</v>
      </c>
    </row>
    <row r="1468" spans="1:26" x14ac:dyDescent="0.2">
      <c r="A1468">
        <v>20873</v>
      </c>
      <c r="B1468" t="s">
        <v>911</v>
      </c>
      <c r="C1468" t="s">
        <v>6868</v>
      </c>
      <c r="D1468" t="s">
        <v>2606</v>
      </c>
      <c r="E1468" t="s">
        <v>6869</v>
      </c>
      <c r="F1468" t="s">
        <v>6870</v>
      </c>
      <c r="G1468" t="s">
        <v>6871</v>
      </c>
      <c r="H1468" t="s">
        <v>6872</v>
      </c>
      <c r="I1468">
        <v>159</v>
      </c>
      <c r="J1468">
        <v>22</v>
      </c>
      <c r="K1468">
        <v>0</v>
      </c>
      <c r="L1468" t="s">
        <v>6873</v>
      </c>
      <c r="M1468">
        <f>SUM(B1468,C1468)</f>
        <v>0</v>
      </c>
      <c r="N1468" t="str">
        <f t="shared" si="44"/>
        <v>No</v>
      </c>
      <c r="O1468">
        <f>COUNTIF(C:C,"&lt;0")</f>
        <v>0</v>
      </c>
      <c r="P1468" t="e">
        <f>SUMIF(#REF!,"&gt;"&amp;AVERAGE(#REF!))</f>
        <v>#REF!</v>
      </c>
      <c r="Q1468">
        <f t="shared" si="45"/>
        <v>27.565026697177728</v>
      </c>
      <c r="R1468" t="str">
        <f>CONCATENATE("ID-",A1468,"-",E1468)</f>
        <v>ID-20873-Kimpo AB - Tokyo, Japan</v>
      </c>
      <c r="S1468" t="str">
        <f>INDEX(B:B,MATCH(A1468,A:A,0))</f>
        <v>20:00</v>
      </c>
      <c r="T1468" t="str">
        <f>IF(OR(B1468&gt;0,C1468&gt;0),"Acceptable","Check")</f>
        <v>Acceptable</v>
      </c>
      <c r="U1468">
        <f>COUNTIF(D:D, "Military - U.S. Army")</f>
        <v>23</v>
      </c>
      <c r="V1468">
        <f>AVERAGEIF(C:C,"Fort Myer, Virginia", I:I)</f>
        <v>2</v>
      </c>
      <c r="W1468">
        <v>1</v>
      </c>
      <c r="X1468" t="str">
        <f>IFERROR(VLOOKUP("FlightNumber", A:D, 4, FALSE), "Flight Not Found")</f>
        <v>Flight Not Found</v>
      </c>
      <c r="Y1468" t="str" cm="1">
        <f t="array" ref="Y1468">IF(AND(B:B &gt; TIME(6, 0, 0), B:B &lt;= TIME(18, 0, 0)), "Day", "Night")</f>
        <v>Night</v>
      </c>
      <c r="Z1468">
        <f>COUNTIFS(D:D, "Military - U.S. Army", C:C, "Fort Myer, Virginia")</f>
        <v>1</v>
      </c>
    </row>
    <row r="1469" spans="1:26" x14ac:dyDescent="0.2">
      <c r="A1469">
        <v>20881</v>
      </c>
      <c r="B1469" t="s">
        <v>6874</v>
      </c>
      <c r="C1469" t="s">
        <v>6875</v>
      </c>
      <c r="D1469" t="s">
        <v>3980</v>
      </c>
      <c r="E1469" t="s">
        <v>6876</v>
      </c>
      <c r="F1469" t="s">
        <v>3789</v>
      </c>
      <c r="G1469" t="s">
        <v>6877</v>
      </c>
      <c r="H1469" t="s">
        <v>6878</v>
      </c>
      <c r="I1469">
        <v>5</v>
      </c>
      <c r="J1469">
        <v>5</v>
      </c>
      <c r="K1469">
        <v>0</v>
      </c>
      <c r="L1469" t="s">
        <v>6879</v>
      </c>
      <c r="M1469">
        <f>SUM(B1469,C1469)</f>
        <v>0</v>
      </c>
      <c r="N1469" t="str">
        <f t="shared" si="44"/>
        <v>No</v>
      </c>
      <c r="O1469">
        <f>COUNTIF(C:C,"&lt;0")</f>
        <v>0</v>
      </c>
      <c r="P1469" t="e">
        <f>SUMIF(#REF!,"&gt;"&amp;AVERAGE(#REF!))</f>
        <v>#REF!</v>
      </c>
      <c r="Q1469">
        <f t="shared" si="45"/>
        <v>27.565026697177728</v>
      </c>
      <c r="R1469" t="str">
        <f>CONCATENATE("ID-",A1469,"-",E1469)</f>
        <v>ID-20881-Fairbanks - Seattle</v>
      </c>
      <c r="S1469" t="str">
        <f>INDEX(B:B,MATCH(A1469,A:A,0))</f>
        <v>17:19</v>
      </c>
      <c r="T1469" t="str">
        <f>IF(OR(B1469&gt;0,C1469&gt;0),"Acceptable","Check")</f>
        <v>Acceptable</v>
      </c>
      <c r="U1469">
        <f>COUNTIF(D:D, "Military - U.S. Army")</f>
        <v>23</v>
      </c>
      <c r="V1469">
        <f>AVERAGEIF(C:C,"Fort Myer, Virginia", I:I)</f>
        <v>2</v>
      </c>
      <c r="W1469">
        <v>1</v>
      </c>
      <c r="X1469" t="str">
        <f>IFERROR(VLOOKUP("FlightNumber", A:D, 4, FALSE), "Flight Not Found")</f>
        <v>Flight Not Found</v>
      </c>
      <c r="Y1469" t="str" cm="1">
        <f t="array" ref="Y1469">IF(AND(B:B &gt; TIME(6, 0, 0), B:B &lt;= TIME(18, 0, 0)), "Day", "Night")</f>
        <v>Night</v>
      </c>
      <c r="Z1469">
        <f>COUNTIFS(D:D, "Military - U.S. Army", C:C, "Fort Myer, Virginia")</f>
        <v>1</v>
      </c>
    </row>
    <row r="1470" spans="1:26" x14ac:dyDescent="0.2">
      <c r="A1470">
        <v>20884</v>
      </c>
      <c r="B1470" t="s">
        <v>2567</v>
      </c>
      <c r="C1470" t="s">
        <v>6880</v>
      </c>
      <c r="D1470" t="s">
        <v>2326</v>
      </c>
      <c r="F1470" t="s">
        <v>6881</v>
      </c>
      <c r="G1470" t="s">
        <v>6882</v>
      </c>
      <c r="I1470">
        <v>22</v>
      </c>
      <c r="J1470">
        <v>18</v>
      </c>
      <c r="K1470">
        <v>2</v>
      </c>
      <c r="L1470" t="s">
        <v>6883</v>
      </c>
      <c r="M1470">
        <f>SUM(B1470,C1470)</f>
        <v>0</v>
      </c>
      <c r="N1470" t="str">
        <f t="shared" si="44"/>
        <v>No</v>
      </c>
      <c r="O1470">
        <f>COUNTIF(C:C,"&lt;0")</f>
        <v>0</v>
      </c>
      <c r="P1470" t="e">
        <f>SUMIF(#REF!,"&gt;"&amp;AVERAGE(#REF!))</f>
        <v>#REF!</v>
      </c>
      <c r="Q1470">
        <f t="shared" si="45"/>
        <v>27.565026697177728</v>
      </c>
      <c r="R1470" t="str">
        <f>CONCATENATE("ID-",A1470,"-",E1470)</f>
        <v>ID-20884-</v>
      </c>
      <c r="S1470" t="str">
        <f>INDEX(B:B,MATCH(A1470,A:A,0))</f>
        <v>11:00</v>
      </c>
      <c r="T1470" t="str">
        <f>IF(OR(B1470&gt;0,C1470&gt;0),"Acceptable","Check")</f>
        <v>Acceptable</v>
      </c>
      <c r="U1470">
        <f>COUNTIF(D:D, "Military - U.S. Army")</f>
        <v>23</v>
      </c>
      <c r="V1470">
        <f>AVERAGEIF(C:C,"Fort Myer, Virginia", I:I)</f>
        <v>2</v>
      </c>
      <c r="W1470">
        <v>3</v>
      </c>
      <c r="X1470" t="str">
        <f>IFERROR(VLOOKUP("FlightNumber", A:D, 4, FALSE), "Flight Not Found")</f>
        <v>Flight Not Found</v>
      </c>
      <c r="Y1470" t="str" cm="1">
        <f t="array" ref="Y1470">IF(AND(B:B &gt; TIME(6, 0, 0), B:B &lt;= TIME(18, 0, 0)), "Day", "Night")</f>
        <v>Night</v>
      </c>
      <c r="Z1470">
        <f>COUNTIFS(D:D, "Military - U.S. Army", C:C, "Fort Myer, Virginia")</f>
        <v>1</v>
      </c>
    </row>
    <row r="1471" spans="1:26" x14ac:dyDescent="0.2">
      <c r="A1471">
        <v>20888</v>
      </c>
      <c r="B1471" t="s">
        <v>99</v>
      </c>
      <c r="C1471" t="s">
        <v>6884</v>
      </c>
      <c r="D1471" t="s">
        <v>3427</v>
      </c>
      <c r="E1471" t="s">
        <v>6360</v>
      </c>
      <c r="F1471" t="s">
        <v>1809</v>
      </c>
      <c r="G1471" t="s">
        <v>6885</v>
      </c>
      <c r="H1471" t="s">
        <v>6886</v>
      </c>
      <c r="I1471">
        <v>15</v>
      </c>
      <c r="J1471">
        <v>15</v>
      </c>
      <c r="K1471">
        <v>0</v>
      </c>
      <c r="L1471" t="s">
        <v>6887</v>
      </c>
      <c r="M1471">
        <f>SUM(B1471,C1471)</f>
        <v>0</v>
      </c>
      <c r="N1471" t="str">
        <f t="shared" si="44"/>
        <v>No</v>
      </c>
      <c r="O1471">
        <f>COUNTIF(C:C,"&lt;0")</f>
        <v>0</v>
      </c>
      <c r="P1471" t="e">
        <f>SUMIF(#REF!,"&gt;"&amp;AVERAGE(#REF!))</f>
        <v>#REF!</v>
      </c>
      <c r="Q1471">
        <f t="shared" si="45"/>
        <v>27.565026697177728</v>
      </c>
      <c r="R1471" t="str">
        <f>CONCATENATE("ID-",A1471,"-",E1471)</f>
        <v>ID-20888-Condoto - Cali</v>
      </c>
      <c r="S1471" t="str">
        <f>INDEX(B:B,MATCH(A1471,A:A,0))</f>
        <v>10:00</v>
      </c>
      <c r="T1471" t="str">
        <f>IF(OR(B1471&gt;0,C1471&gt;0),"Acceptable","Check")</f>
        <v>Acceptable</v>
      </c>
      <c r="U1471">
        <f>COUNTIF(D:D, "Military - U.S. Army")</f>
        <v>23</v>
      </c>
      <c r="V1471">
        <f>AVERAGEIF(C:C,"Fort Myer, Virginia", I:I)</f>
        <v>2</v>
      </c>
      <c r="W1471">
        <v>1</v>
      </c>
      <c r="X1471" t="str">
        <f>IFERROR(VLOOKUP("FlightNumber", A:D, 4, FALSE), "Flight Not Found")</f>
        <v>Flight Not Found</v>
      </c>
      <c r="Y1471" t="str" cm="1">
        <f t="array" ref="Y1471">IF(AND(B:B &gt; TIME(6, 0, 0), B:B &lt;= TIME(18, 0, 0)), "Day", "Night")</f>
        <v>Night</v>
      </c>
      <c r="Z1471">
        <f>COUNTIFS(D:D, "Military - U.S. Army", C:C, "Fort Myer, Virginia")</f>
        <v>1</v>
      </c>
    </row>
    <row r="1472" spans="1:26" x14ac:dyDescent="0.2">
      <c r="A1472">
        <v>20893</v>
      </c>
      <c r="B1472" t="s">
        <v>6888</v>
      </c>
      <c r="C1472" t="s">
        <v>6889</v>
      </c>
      <c r="D1472" t="s">
        <v>3358</v>
      </c>
      <c r="E1472" t="s">
        <v>6890</v>
      </c>
      <c r="F1472" t="s">
        <v>6891</v>
      </c>
      <c r="G1472" t="s">
        <v>6892</v>
      </c>
      <c r="H1472" t="s">
        <v>6893</v>
      </c>
      <c r="I1472">
        <v>20</v>
      </c>
      <c r="J1472">
        <v>20</v>
      </c>
      <c r="K1472">
        <v>2</v>
      </c>
      <c r="L1472" t="s">
        <v>6894</v>
      </c>
      <c r="M1472">
        <f>SUM(B1472,C1472)</f>
        <v>0</v>
      </c>
      <c r="N1472" t="str">
        <f t="shared" si="44"/>
        <v>No</v>
      </c>
      <c r="O1472">
        <f>COUNTIF(C:C,"&lt;0")</f>
        <v>0</v>
      </c>
      <c r="P1472" t="e">
        <f>SUMIF(#REF!,"&gt;"&amp;AVERAGE(#REF!))</f>
        <v>#REF!</v>
      </c>
      <c r="Q1472">
        <f t="shared" si="45"/>
        <v>27.565026697177728</v>
      </c>
      <c r="R1472" t="str">
        <f>CONCATENATE("ID-",A1472,"-",E1472)</f>
        <v>ID-20893-Amsterdam - Manchester</v>
      </c>
      <c r="S1472" t="str">
        <f>INDEX(B:B,MATCH(A1472,A:A,0))</f>
        <v>13:46</v>
      </c>
      <c r="T1472" t="str">
        <f>IF(OR(B1472&gt;0,C1472&gt;0),"Acceptable","Check")</f>
        <v>Acceptable</v>
      </c>
      <c r="U1472">
        <f>COUNTIF(D:D, "Military - U.S. Army")</f>
        <v>23</v>
      </c>
      <c r="V1472">
        <f>AVERAGEIF(C:C,"Fort Myer, Virginia", I:I)</f>
        <v>2</v>
      </c>
      <c r="W1472">
        <v>1</v>
      </c>
      <c r="X1472" t="str">
        <f>IFERROR(VLOOKUP("FlightNumber", A:D, 4, FALSE), "Flight Not Found")</f>
        <v>Flight Not Found</v>
      </c>
      <c r="Y1472" t="str" cm="1">
        <f t="array" ref="Y1472">IF(AND(B:B &gt; TIME(6, 0, 0), B:B &lt;= TIME(18, 0, 0)), "Day", "Night")</f>
        <v>Night</v>
      </c>
      <c r="Z1472">
        <f>COUNTIFS(D:D, "Military - U.S. Army", C:C, "Fort Myer, Virginia")</f>
        <v>1</v>
      </c>
    </row>
    <row r="1473" spans="1:26" x14ac:dyDescent="0.2">
      <c r="A1473">
        <v>20896</v>
      </c>
      <c r="B1473" t="s">
        <v>2716</v>
      </c>
      <c r="C1473" t="s">
        <v>6895</v>
      </c>
      <c r="D1473" t="s">
        <v>6896</v>
      </c>
      <c r="E1473" t="s">
        <v>6897</v>
      </c>
      <c r="F1473" t="s">
        <v>6898</v>
      </c>
      <c r="G1473" t="s">
        <v>6899</v>
      </c>
      <c r="I1473">
        <v>25</v>
      </c>
      <c r="J1473">
        <v>24</v>
      </c>
      <c r="K1473">
        <v>0</v>
      </c>
      <c r="L1473" t="s">
        <v>6900</v>
      </c>
      <c r="M1473">
        <f>SUM(B1473,C1473)</f>
        <v>0</v>
      </c>
      <c r="N1473" t="str">
        <f t="shared" si="44"/>
        <v>No</v>
      </c>
      <c r="O1473">
        <f>COUNTIF(C:C,"&lt;0")</f>
        <v>0</v>
      </c>
      <c r="P1473" t="e">
        <f>SUMIF(#REF!,"&gt;"&amp;AVERAGE(#REF!))</f>
        <v>#REF!</v>
      </c>
      <c r="Q1473">
        <f t="shared" si="45"/>
        <v>27.565026697177728</v>
      </c>
      <c r="R1473" t="str">
        <f>CONCATENATE("ID-",A1473,"-",E1473)</f>
        <v>ID-20896-Cebu - Manila</v>
      </c>
      <c r="S1473" t="str">
        <f>INDEX(B:B,MATCH(A1473,A:A,0))</f>
        <v>01:30</v>
      </c>
      <c r="T1473" t="str">
        <f>IF(OR(B1473&gt;0,C1473&gt;0),"Acceptable","Check")</f>
        <v>Acceptable</v>
      </c>
      <c r="U1473">
        <f>COUNTIF(D:D, "Military - U.S. Army")</f>
        <v>23</v>
      </c>
      <c r="V1473">
        <f>AVERAGEIF(C:C,"Fort Myer, Virginia", I:I)</f>
        <v>2</v>
      </c>
      <c r="W1473">
        <v>2</v>
      </c>
      <c r="X1473" t="str">
        <f>IFERROR(VLOOKUP("FlightNumber", A:D, 4, FALSE), "Flight Not Found")</f>
        <v>Flight Not Found</v>
      </c>
      <c r="Y1473" t="str" cm="1">
        <f t="array" ref="Y1473">IF(AND(B:B &gt; TIME(6, 0, 0), B:B &lt;= TIME(18, 0, 0)), "Day", "Night")</f>
        <v>Night</v>
      </c>
      <c r="Z1473">
        <f>COUNTIFS(D:D, "Military - U.S. Army", C:C, "Fort Myer, Virginia")</f>
        <v>1</v>
      </c>
    </row>
    <row r="1474" spans="1:26" x14ac:dyDescent="0.2">
      <c r="A1474">
        <v>20897</v>
      </c>
      <c r="C1474" t="s">
        <v>6901</v>
      </c>
      <c r="D1474" t="s">
        <v>1520</v>
      </c>
      <c r="E1474" t="s">
        <v>6902</v>
      </c>
      <c r="F1474" t="s">
        <v>1809</v>
      </c>
      <c r="G1474" t="s">
        <v>6903</v>
      </c>
      <c r="H1474" t="s">
        <v>6904</v>
      </c>
      <c r="I1474">
        <v>19</v>
      </c>
      <c r="J1474">
        <v>19</v>
      </c>
      <c r="K1474">
        <v>0</v>
      </c>
      <c r="L1474" t="s">
        <v>6905</v>
      </c>
      <c r="M1474">
        <f>SUM(B1474,C1474)</f>
        <v>0</v>
      </c>
      <c r="N1474" t="str">
        <f t="shared" ref="N1474:N1537" si="46">IF(E1474="good","Yes","No")</f>
        <v>No</v>
      </c>
      <c r="O1474">
        <f>COUNTIF(C:C,"&lt;0")</f>
        <v>0</v>
      </c>
      <c r="P1474" t="e">
        <f>SUMIF(#REF!,"&gt;"&amp;AVERAGE(#REF!))</f>
        <v>#REF!</v>
      </c>
      <c r="Q1474">
        <f t="shared" si="45"/>
        <v>27.565026697177728</v>
      </c>
      <c r="R1474" t="str">
        <f>CONCATENATE("ID-",A1474,"-",E1474)</f>
        <v>ID-20897-Cochabamba - Oruro</v>
      </c>
      <c r="S1474">
        <f>INDEX(B:B,MATCH(A1474,A:A,0))</f>
        <v>0</v>
      </c>
      <c r="T1474" t="str">
        <f>IF(OR(B1474&gt;0,C1474&gt;0),"Acceptable","Check")</f>
        <v>Acceptable</v>
      </c>
      <c r="U1474">
        <f>COUNTIF(D:D, "Military - U.S. Army")</f>
        <v>23</v>
      </c>
      <c r="V1474">
        <f>AVERAGEIF(C:C,"Fort Myer, Virginia", I:I)</f>
        <v>2</v>
      </c>
      <c r="W1474">
        <v>1</v>
      </c>
      <c r="X1474" t="str">
        <f>IFERROR(VLOOKUP("FlightNumber", A:D, 4, FALSE), "Flight Not Found")</f>
        <v>Flight Not Found</v>
      </c>
      <c r="Y1474" t="str" cm="1">
        <f t="array" ref="Y1474">IF(AND(B:B &gt; TIME(6, 0, 0), B:B &lt;= TIME(18, 0, 0)), "Day", "Night")</f>
        <v>Night</v>
      </c>
      <c r="Z1474">
        <f>COUNTIFS(D:D, "Military - U.S. Army", C:C, "Fort Myer, Virginia")</f>
        <v>1</v>
      </c>
    </row>
    <row r="1475" spans="1:26" x14ac:dyDescent="0.2">
      <c r="A1475">
        <v>20901</v>
      </c>
      <c r="B1475" t="s">
        <v>46</v>
      </c>
      <c r="C1475" t="s">
        <v>6906</v>
      </c>
      <c r="D1475" t="s">
        <v>2606</v>
      </c>
      <c r="E1475" t="s">
        <v>6907</v>
      </c>
      <c r="F1475" t="s">
        <v>6908</v>
      </c>
      <c r="G1475" t="s">
        <v>6909</v>
      </c>
      <c r="H1475" t="s">
        <v>6910</v>
      </c>
      <c r="I1475">
        <v>67</v>
      </c>
      <c r="J1475">
        <v>67</v>
      </c>
      <c r="K1475">
        <v>0</v>
      </c>
      <c r="L1475" t="s">
        <v>6911</v>
      </c>
      <c r="M1475">
        <f>SUM(B1475,C1475)</f>
        <v>0</v>
      </c>
      <c r="N1475" t="str">
        <f t="shared" si="46"/>
        <v>No</v>
      </c>
      <c r="O1475">
        <f>COUNTIF(C:C,"&lt;0")</f>
        <v>0</v>
      </c>
      <c r="P1475" t="e">
        <f>SUMIF(#REF!,"&gt;"&amp;AVERAGE(#REF!))</f>
        <v>#REF!</v>
      </c>
      <c r="Q1475">
        <f t="shared" ref="Q1475:Q1538" si="47">AVERAGEIF(I:I,"&gt;0")</f>
        <v>27.565026697177728</v>
      </c>
      <c r="R1475" t="str">
        <f>CONCATENATE("ID-",A1475,"-",E1475)</f>
        <v>ID-20901-Travis AFB - Tokyo</v>
      </c>
      <c r="S1475" t="str">
        <f>INDEX(B:B,MATCH(A1475,A:A,0))</f>
        <v>01:00</v>
      </c>
      <c r="T1475" t="str">
        <f>IF(OR(B1475&gt;0,C1475&gt;0),"Acceptable","Check")</f>
        <v>Acceptable</v>
      </c>
      <c r="U1475">
        <f>COUNTIF(D:D, "Military - U.S. Army")</f>
        <v>23</v>
      </c>
      <c r="V1475">
        <f>AVERAGEIF(C:C,"Fort Myer, Virginia", I:I)</f>
        <v>2</v>
      </c>
      <c r="W1475">
        <v>1</v>
      </c>
      <c r="X1475" t="str">
        <f>IFERROR(VLOOKUP("FlightNumber", A:D, 4, FALSE), "Flight Not Found")</f>
        <v>Flight Not Found</v>
      </c>
      <c r="Y1475" t="str" cm="1">
        <f t="array" ref="Y1475">IF(AND(B:B &gt; TIME(6, 0, 0), B:B &lt;= TIME(18, 0, 0)), "Day", "Night")</f>
        <v>Night</v>
      </c>
      <c r="Z1475">
        <f>COUNTIFS(D:D, "Military - U.S. Army", C:C, "Fort Myer, Virginia")</f>
        <v>1</v>
      </c>
    </row>
    <row r="1476" spans="1:26" x14ac:dyDescent="0.2">
      <c r="A1476">
        <v>20917</v>
      </c>
      <c r="C1476" t="s">
        <v>6912</v>
      </c>
      <c r="D1476" t="s">
        <v>2736</v>
      </c>
      <c r="F1476" t="s">
        <v>6722</v>
      </c>
      <c r="G1476" t="s">
        <v>6913</v>
      </c>
      <c r="H1476" t="s">
        <v>6914</v>
      </c>
      <c r="I1476">
        <v>40</v>
      </c>
      <c r="J1476">
        <v>40</v>
      </c>
      <c r="K1476">
        <v>0</v>
      </c>
      <c r="L1476" t="s">
        <v>6915</v>
      </c>
      <c r="M1476">
        <f>SUM(B1476,C1476)</f>
        <v>0</v>
      </c>
      <c r="N1476" t="str">
        <f t="shared" si="46"/>
        <v>No</v>
      </c>
      <c r="O1476">
        <f>COUNTIF(C:C,"&lt;0")</f>
        <v>0</v>
      </c>
      <c r="P1476" t="e">
        <f>SUMIF(#REF!,"&gt;"&amp;AVERAGE(#REF!))</f>
        <v>#REF!</v>
      </c>
      <c r="Q1476">
        <f t="shared" si="47"/>
        <v>27.565026697177728</v>
      </c>
      <c r="R1476" t="str">
        <f>CONCATENATE("ID-",A1476,"-",E1476)</f>
        <v>ID-20917-</v>
      </c>
      <c r="S1476">
        <f>INDEX(B:B,MATCH(A1476,A:A,0))</f>
        <v>0</v>
      </c>
      <c r="T1476" t="str">
        <f>IF(OR(B1476&gt;0,C1476&gt;0),"Acceptable","Check")</f>
        <v>Acceptable</v>
      </c>
      <c r="U1476">
        <f>COUNTIF(D:D, "Military - U.S. Army")</f>
        <v>23</v>
      </c>
      <c r="V1476">
        <f>AVERAGEIF(C:C,"Fort Myer, Virginia", I:I)</f>
        <v>2</v>
      </c>
      <c r="W1476">
        <v>1</v>
      </c>
      <c r="X1476" t="str">
        <f>IFERROR(VLOOKUP("FlightNumber", A:D, 4, FALSE), "Flight Not Found")</f>
        <v>Flight Not Found</v>
      </c>
      <c r="Y1476" t="str" cm="1">
        <f t="array" ref="Y1476">IF(AND(B:B &gt; TIME(6, 0, 0), B:B &lt;= TIME(18, 0, 0)), "Day", "Night")</f>
        <v>Night</v>
      </c>
      <c r="Z1476">
        <f>COUNTIFS(D:D, "Military - U.S. Army", C:C, "Fort Myer, Virginia")</f>
        <v>1</v>
      </c>
    </row>
    <row r="1477" spans="1:26" x14ac:dyDescent="0.2">
      <c r="A1477">
        <v>20918</v>
      </c>
      <c r="C1477" t="s">
        <v>393</v>
      </c>
      <c r="D1477" t="s">
        <v>1150</v>
      </c>
      <c r="F1477" t="s">
        <v>1809</v>
      </c>
      <c r="G1477" t="s">
        <v>6916</v>
      </c>
      <c r="H1477" t="s">
        <v>6917</v>
      </c>
      <c r="I1477">
        <v>34</v>
      </c>
      <c r="J1477">
        <v>34</v>
      </c>
      <c r="K1477">
        <v>0</v>
      </c>
      <c r="L1477" t="s">
        <v>6918</v>
      </c>
      <c r="M1477">
        <f>SUM(B1477,C1477)</f>
        <v>0</v>
      </c>
      <c r="N1477" t="str">
        <f t="shared" si="46"/>
        <v>No</v>
      </c>
      <c r="O1477">
        <f>COUNTIF(C:C,"&lt;0")</f>
        <v>0</v>
      </c>
      <c r="P1477" t="e">
        <f>SUMIF(#REF!,"&gt;"&amp;AVERAGE(#REF!))</f>
        <v>#REF!</v>
      </c>
      <c r="Q1477">
        <f t="shared" si="47"/>
        <v>27.565026697177728</v>
      </c>
      <c r="R1477" t="str">
        <f>CONCATENATE("ID-",A1477,"-",E1477)</f>
        <v>ID-20918-</v>
      </c>
      <c r="S1477">
        <f>INDEX(B:B,MATCH(A1477,A:A,0))</f>
        <v>0</v>
      </c>
      <c r="T1477" t="str">
        <f>IF(OR(B1477&gt;0,C1477&gt;0),"Acceptable","Check")</f>
        <v>Acceptable</v>
      </c>
      <c r="U1477">
        <f>COUNTIF(D:D, "Military - U.S. Army")</f>
        <v>23</v>
      </c>
      <c r="V1477">
        <f>AVERAGEIF(C:C,"Fort Myer, Virginia", I:I)</f>
        <v>2</v>
      </c>
      <c r="W1477">
        <v>1</v>
      </c>
      <c r="X1477" t="str">
        <f>IFERROR(VLOOKUP("FlightNumber", A:D, 4, FALSE), "Flight Not Found")</f>
        <v>Flight Not Found</v>
      </c>
      <c r="Y1477" t="str" cm="1">
        <f t="array" ref="Y1477">IF(AND(B:B &gt; TIME(6, 0, 0), B:B &lt;= TIME(18, 0, 0)), "Day", "Night")</f>
        <v>Night</v>
      </c>
      <c r="Z1477">
        <f>COUNTIFS(D:D, "Military - U.S. Army", C:C, "Fort Myer, Virginia")</f>
        <v>1</v>
      </c>
    </row>
    <row r="1478" spans="1:26" x14ac:dyDescent="0.2">
      <c r="A1478">
        <v>20920</v>
      </c>
      <c r="B1478" t="s">
        <v>50</v>
      </c>
      <c r="C1478" t="s">
        <v>6919</v>
      </c>
      <c r="D1478" t="s">
        <v>4677</v>
      </c>
      <c r="E1478" t="s">
        <v>6920</v>
      </c>
      <c r="F1478" t="s">
        <v>1809</v>
      </c>
      <c r="G1478" t="s">
        <v>6921</v>
      </c>
      <c r="H1478" t="s">
        <v>6922</v>
      </c>
      <c r="I1478">
        <v>30</v>
      </c>
      <c r="J1478">
        <v>26</v>
      </c>
      <c r="K1478">
        <v>0</v>
      </c>
      <c r="L1478" t="s">
        <v>6923</v>
      </c>
      <c r="M1478">
        <f>SUM(B1478,C1478)</f>
        <v>0</v>
      </c>
      <c r="N1478" t="str">
        <f t="shared" si="46"/>
        <v>No</v>
      </c>
      <c r="O1478">
        <f>COUNTIF(C:C,"&lt;0")</f>
        <v>0</v>
      </c>
      <c r="P1478" t="e">
        <f>SUMIF(#REF!,"&gt;"&amp;AVERAGE(#REF!))</f>
        <v>#REF!</v>
      </c>
      <c r="Q1478">
        <f t="shared" si="47"/>
        <v>27.565026697177728</v>
      </c>
      <c r="R1478" t="str">
        <f>CONCATENATE("ID-",A1478,"-",E1478)</f>
        <v>ID-20920-Rio de Janerio - Sao Paulo</v>
      </c>
      <c r="S1478" t="str">
        <f>INDEX(B:B,MATCH(A1478,A:A,0))</f>
        <v>15:20</v>
      </c>
      <c r="T1478" t="str">
        <f>IF(OR(B1478&gt;0,C1478&gt;0),"Acceptable","Check")</f>
        <v>Acceptable</v>
      </c>
      <c r="U1478">
        <f>COUNTIF(D:D, "Military - U.S. Army")</f>
        <v>23</v>
      </c>
      <c r="V1478">
        <f>AVERAGEIF(C:C,"Fort Myer, Virginia", I:I)</f>
        <v>2</v>
      </c>
      <c r="W1478">
        <v>1</v>
      </c>
      <c r="X1478" t="str">
        <f>IFERROR(VLOOKUP("FlightNumber", A:D, 4, FALSE), "Flight Not Found")</f>
        <v>Flight Not Found</v>
      </c>
      <c r="Y1478" t="str" cm="1">
        <f t="array" ref="Y1478">IF(AND(B:B &gt; TIME(6, 0, 0), B:B &lt;= TIME(18, 0, 0)), "Day", "Night")</f>
        <v>Night</v>
      </c>
      <c r="Z1478">
        <f>COUNTIFS(D:D, "Military - U.S. Army", C:C, "Fort Myer, Virginia")</f>
        <v>1</v>
      </c>
    </row>
    <row r="1479" spans="1:26" x14ac:dyDescent="0.2">
      <c r="A1479">
        <v>20925</v>
      </c>
      <c r="B1479" t="s">
        <v>6924</v>
      </c>
      <c r="C1479" t="s">
        <v>6925</v>
      </c>
      <c r="D1479" t="s">
        <v>5945</v>
      </c>
      <c r="F1479" t="s">
        <v>6926</v>
      </c>
      <c r="G1479" t="s">
        <v>6927</v>
      </c>
      <c r="I1479">
        <v>3</v>
      </c>
      <c r="J1479">
        <v>3</v>
      </c>
      <c r="K1479">
        <v>1</v>
      </c>
      <c r="L1479" t="s">
        <v>6928</v>
      </c>
      <c r="M1479">
        <f>SUM(B1479,C1479)</f>
        <v>0</v>
      </c>
      <c r="N1479" t="str">
        <f t="shared" si="46"/>
        <v>No</v>
      </c>
      <c r="O1479">
        <f>COUNTIF(C:C,"&lt;0")</f>
        <v>0</v>
      </c>
      <c r="P1479" t="e">
        <f>SUMIF(#REF!,"&gt;"&amp;AVERAGE(#REF!))</f>
        <v>#REF!</v>
      </c>
      <c r="Q1479">
        <f t="shared" si="47"/>
        <v>27.565026697177728</v>
      </c>
      <c r="R1479" t="str">
        <f>CONCATENATE("ID-",A1479,"-",E1479)</f>
        <v>ID-20925-</v>
      </c>
      <c r="S1479" t="str">
        <f>INDEX(B:B,MATCH(A1479,A:A,0))</f>
        <v>07:53</v>
      </c>
      <c r="T1479" t="str">
        <f>IF(OR(B1479&gt;0,C1479&gt;0),"Acceptable","Check")</f>
        <v>Acceptable</v>
      </c>
      <c r="U1479">
        <f>COUNTIF(D:D, "Military - U.S. Army")</f>
        <v>23</v>
      </c>
      <c r="V1479">
        <f>AVERAGEIF(C:C,"Fort Myer, Virginia", I:I)</f>
        <v>2</v>
      </c>
      <c r="W1479">
        <v>1</v>
      </c>
      <c r="X1479" t="str">
        <f>IFERROR(VLOOKUP("FlightNumber", A:D, 4, FALSE), "Flight Not Found")</f>
        <v>Flight Not Found</v>
      </c>
      <c r="Y1479" t="str" cm="1">
        <f t="array" ref="Y1479">IF(AND(B:B &gt; TIME(6, 0, 0), B:B &lt;= TIME(18, 0, 0)), "Day", "Night")</f>
        <v>Night</v>
      </c>
      <c r="Z1479">
        <f>COUNTIFS(D:D, "Military - U.S. Army", C:C, "Fort Myer, Virginia")</f>
        <v>1</v>
      </c>
    </row>
    <row r="1480" spans="1:26" x14ac:dyDescent="0.2">
      <c r="A1480">
        <v>20927</v>
      </c>
      <c r="B1480" t="s">
        <v>398</v>
      </c>
      <c r="C1480" t="s">
        <v>6929</v>
      </c>
      <c r="D1480" t="s">
        <v>2326</v>
      </c>
      <c r="F1480" t="s">
        <v>6930</v>
      </c>
      <c r="G1480" t="s">
        <v>6931</v>
      </c>
      <c r="I1480">
        <v>24</v>
      </c>
      <c r="J1480">
        <v>24</v>
      </c>
      <c r="K1480">
        <v>0</v>
      </c>
      <c r="L1480" t="s">
        <v>6932</v>
      </c>
      <c r="M1480">
        <f>SUM(B1480,C1480)</f>
        <v>0</v>
      </c>
      <c r="N1480" t="str">
        <f t="shared" si="46"/>
        <v>No</v>
      </c>
      <c r="O1480">
        <f>COUNTIF(C:C,"&lt;0")</f>
        <v>0</v>
      </c>
      <c r="P1480" t="e">
        <f>SUMIF(#REF!,"&gt;"&amp;AVERAGE(#REF!))</f>
        <v>#REF!</v>
      </c>
      <c r="Q1480">
        <f t="shared" si="47"/>
        <v>27.565026697177728</v>
      </c>
      <c r="R1480" t="str">
        <f>CONCATENATE("ID-",A1480,"-",E1480)</f>
        <v>ID-20927-</v>
      </c>
      <c r="S1480" t="str">
        <f>INDEX(B:B,MATCH(A1480,A:A,0))</f>
        <v>08:30</v>
      </c>
      <c r="T1480" t="str">
        <f>IF(OR(B1480&gt;0,C1480&gt;0),"Acceptable","Check")</f>
        <v>Acceptable</v>
      </c>
      <c r="U1480">
        <f>COUNTIF(D:D, "Military - U.S. Army")</f>
        <v>23</v>
      </c>
      <c r="V1480">
        <f>AVERAGEIF(C:C,"Fort Myer, Virginia", I:I)</f>
        <v>2</v>
      </c>
      <c r="W1480">
        <v>1</v>
      </c>
      <c r="X1480" t="str">
        <f>IFERROR(VLOOKUP("FlightNumber", A:D, 4, FALSE), "Flight Not Found")</f>
        <v>Flight Not Found</v>
      </c>
      <c r="Y1480" t="str" cm="1">
        <f t="array" ref="Y1480">IF(AND(B:B &gt; TIME(6, 0, 0), B:B &lt;= TIME(18, 0, 0)), "Day", "Night")</f>
        <v>Night</v>
      </c>
      <c r="Z1480">
        <f>COUNTIFS(D:D, "Military - U.S. Army", C:C, "Fort Myer, Virginia")</f>
        <v>1</v>
      </c>
    </row>
    <row r="1481" spans="1:26" x14ac:dyDescent="0.2">
      <c r="A1481">
        <v>20930</v>
      </c>
      <c r="C1481" t="s">
        <v>6933</v>
      </c>
      <c r="D1481" t="s">
        <v>1150</v>
      </c>
      <c r="E1481" t="s">
        <v>6934</v>
      </c>
      <c r="F1481" t="s">
        <v>6935</v>
      </c>
      <c r="G1481" t="s">
        <v>6936</v>
      </c>
      <c r="H1481" t="s">
        <v>6937</v>
      </c>
      <c r="J1481">
        <v>1</v>
      </c>
      <c r="K1481">
        <v>0</v>
      </c>
      <c r="L1481" t="s">
        <v>6938</v>
      </c>
      <c r="M1481">
        <f>SUM(B1481,C1481)</f>
        <v>0</v>
      </c>
      <c r="N1481" t="str">
        <f t="shared" si="46"/>
        <v>No</v>
      </c>
      <c r="O1481">
        <f>COUNTIF(C:C,"&lt;0")</f>
        <v>0</v>
      </c>
      <c r="P1481" t="e">
        <f>SUMIF(#REF!,"&gt;"&amp;AVERAGE(#REF!))</f>
        <v>#REF!</v>
      </c>
      <c r="Q1481">
        <f t="shared" si="47"/>
        <v>27.565026697177728</v>
      </c>
      <c r="R1481" t="str">
        <f>CONCATENATE("ID-",A1481,"-",E1481)</f>
        <v>ID-20930-Tehran, Iran - Istanbul, Turkey</v>
      </c>
      <c r="S1481">
        <f>INDEX(B:B,MATCH(A1481,A:A,0))</f>
        <v>0</v>
      </c>
      <c r="T1481" t="str">
        <f>IF(OR(B1481&gt;0,C1481&gt;0),"Acceptable","Check")</f>
        <v>Acceptable</v>
      </c>
      <c r="U1481">
        <f>COUNTIF(D:D, "Military - U.S. Army")</f>
        <v>23</v>
      </c>
      <c r="V1481">
        <f>AVERAGEIF(C:C,"Fort Myer, Virginia", I:I)</f>
        <v>2</v>
      </c>
      <c r="W1481">
        <v>1</v>
      </c>
      <c r="X1481" t="str">
        <f>IFERROR(VLOOKUP("FlightNumber", A:D, 4, FALSE), "Flight Not Found")</f>
        <v>Flight Not Found</v>
      </c>
      <c r="Y1481" t="str" cm="1">
        <f t="array" ref="Y1481">IF(AND(B:B &gt; TIME(6, 0, 0), B:B &lt;= TIME(18, 0, 0)), "Day", "Night")</f>
        <v>Night</v>
      </c>
      <c r="Z1481">
        <f>COUNTIFS(D:D, "Military - U.S. Army", C:C, "Fort Myer, Virginia")</f>
        <v>1</v>
      </c>
    </row>
    <row r="1482" spans="1:26" x14ac:dyDescent="0.2">
      <c r="A1482">
        <v>20941</v>
      </c>
      <c r="B1482" t="s">
        <v>6939</v>
      </c>
      <c r="C1482" t="s">
        <v>6940</v>
      </c>
      <c r="D1482" t="s">
        <v>6941</v>
      </c>
      <c r="E1482" t="s">
        <v>6942</v>
      </c>
      <c r="F1482" t="s">
        <v>6943</v>
      </c>
      <c r="G1482" t="s">
        <v>6944</v>
      </c>
      <c r="H1482" t="s">
        <v>845</v>
      </c>
      <c r="I1482">
        <v>35</v>
      </c>
      <c r="J1482">
        <v>34</v>
      </c>
      <c r="K1482">
        <v>0</v>
      </c>
      <c r="L1482" t="s">
        <v>6945</v>
      </c>
      <c r="M1482">
        <f>SUM(B1482,C1482)</f>
        <v>0</v>
      </c>
      <c r="N1482" t="str">
        <f t="shared" si="46"/>
        <v>No</v>
      </c>
      <c r="O1482">
        <f>COUNTIF(C:C,"&lt;0")</f>
        <v>0</v>
      </c>
      <c r="P1482" t="e">
        <f>SUMIF(#REF!,"&gt;"&amp;AVERAGE(#REF!))</f>
        <v>#REF!</v>
      </c>
      <c r="Q1482">
        <f t="shared" si="47"/>
        <v>27.565026697177728</v>
      </c>
      <c r="R1482" t="str">
        <f>CONCATENATE("ID-",A1482,"-",E1482)</f>
        <v>ID-20941-Blackbushe - Tripoli</v>
      </c>
      <c r="S1482" t="str">
        <f>INDEX(B:B,MATCH(A1482,A:A,0))</f>
        <v>21:20</v>
      </c>
      <c r="T1482" t="str">
        <f>IF(OR(B1482&gt;0,C1482&gt;0),"Acceptable","Check")</f>
        <v>Acceptable</v>
      </c>
      <c r="U1482">
        <f>COUNTIF(D:D, "Military - U.S. Army")</f>
        <v>23</v>
      </c>
      <c r="V1482">
        <f>AVERAGEIF(C:C,"Fort Myer, Virginia", I:I)</f>
        <v>2</v>
      </c>
      <c r="W1482">
        <v>1</v>
      </c>
      <c r="X1482" t="str">
        <f>IFERROR(VLOOKUP("FlightNumber", A:D, 4, FALSE), "Flight Not Found")</f>
        <v>Flight Not Found</v>
      </c>
      <c r="Y1482" t="str" cm="1">
        <f t="array" ref="Y1482">IF(AND(B:B &gt; TIME(6, 0, 0), B:B &lt;= TIME(18, 0, 0)), "Day", "Night")</f>
        <v>Night</v>
      </c>
      <c r="Z1482">
        <f>COUNTIFS(D:D, "Military - U.S. Army", C:C, "Fort Myer, Virginia")</f>
        <v>1</v>
      </c>
    </row>
    <row r="1483" spans="1:26" x14ac:dyDescent="0.2">
      <c r="A1483">
        <v>20945</v>
      </c>
      <c r="C1483" t="s">
        <v>6946</v>
      </c>
      <c r="D1483" t="s">
        <v>6005</v>
      </c>
      <c r="F1483" t="s">
        <v>2722</v>
      </c>
      <c r="G1483" t="s">
        <v>6947</v>
      </c>
      <c r="H1483" t="s">
        <v>6948</v>
      </c>
      <c r="I1483">
        <v>3</v>
      </c>
      <c r="J1483">
        <v>1</v>
      </c>
      <c r="K1483">
        <v>0</v>
      </c>
      <c r="L1483" t="s">
        <v>6949</v>
      </c>
      <c r="M1483">
        <f>SUM(B1483,C1483)</f>
        <v>0</v>
      </c>
      <c r="N1483" t="str">
        <f t="shared" si="46"/>
        <v>No</v>
      </c>
      <c r="O1483">
        <f>COUNTIF(C:C,"&lt;0")</f>
        <v>0</v>
      </c>
      <c r="P1483" t="e">
        <f>SUMIF(#REF!,"&gt;"&amp;AVERAGE(#REF!))</f>
        <v>#REF!</v>
      </c>
      <c r="Q1483">
        <f t="shared" si="47"/>
        <v>27.565026697177728</v>
      </c>
      <c r="R1483" t="str">
        <f>CONCATENATE("ID-",A1483,"-",E1483)</f>
        <v>ID-20945-</v>
      </c>
      <c r="S1483">
        <f>INDEX(B:B,MATCH(A1483,A:A,0))</f>
        <v>0</v>
      </c>
      <c r="T1483" t="str">
        <f>IF(OR(B1483&gt;0,C1483&gt;0),"Acceptable","Check")</f>
        <v>Acceptable</v>
      </c>
      <c r="U1483">
        <f>COUNTIF(D:D, "Military - U.S. Army")</f>
        <v>23</v>
      </c>
      <c r="V1483">
        <f>AVERAGEIF(C:C,"Fort Myer, Virginia", I:I)</f>
        <v>2</v>
      </c>
      <c r="W1483">
        <v>3</v>
      </c>
      <c r="X1483" t="str">
        <f>IFERROR(VLOOKUP("FlightNumber", A:D, 4, FALSE), "Flight Not Found")</f>
        <v>Flight Not Found</v>
      </c>
      <c r="Y1483" t="str" cm="1">
        <f t="array" ref="Y1483">IF(AND(B:B &gt; TIME(6, 0, 0), B:B &lt;= TIME(18, 0, 0)), "Day", "Night")</f>
        <v>Night</v>
      </c>
      <c r="Z1483">
        <f>COUNTIFS(D:D, "Military - U.S. Army", C:C, "Fort Myer, Virginia")</f>
        <v>1</v>
      </c>
    </row>
    <row r="1484" spans="1:26" x14ac:dyDescent="0.2">
      <c r="A1484">
        <v>20949</v>
      </c>
      <c r="B1484" t="s">
        <v>6950</v>
      </c>
      <c r="C1484" t="s">
        <v>6951</v>
      </c>
      <c r="D1484" t="s">
        <v>6001</v>
      </c>
      <c r="E1484" t="s">
        <v>6953</v>
      </c>
      <c r="F1484" t="s">
        <v>5599</v>
      </c>
      <c r="G1484" t="s">
        <v>6954</v>
      </c>
      <c r="H1484" t="s">
        <v>6955</v>
      </c>
      <c r="I1484">
        <v>37</v>
      </c>
      <c r="J1484">
        <v>37</v>
      </c>
      <c r="K1484">
        <v>0</v>
      </c>
      <c r="L1484" t="s">
        <v>6956</v>
      </c>
      <c r="M1484">
        <f>SUM(B1484,C1484)</f>
        <v>0</v>
      </c>
      <c r="N1484" t="str">
        <f t="shared" si="46"/>
        <v>No</v>
      </c>
      <c r="O1484">
        <f>COUNTIF(C:C,"&lt;0")</f>
        <v>0</v>
      </c>
      <c r="P1484" t="e">
        <f>SUMIF(#REF!,"&gt;"&amp;AVERAGE(#REF!))</f>
        <v>#REF!</v>
      </c>
      <c r="Q1484">
        <f t="shared" si="47"/>
        <v>27.565026697177728</v>
      </c>
      <c r="R1484" t="str">
        <f>CONCATENATE("ID-",A1484,"-",E1484)</f>
        <v>ID-20949-Santiago de Compostella - Madrid</v>
      </c>
      <c r="S1484" t="str">
        <f>INDEX(B:B,MATCH(A1484,A:A,0))</f>
        <v>19:04</v>
      </c>
      <c r="T1484" t="str">
        <f>IF(OR(B1484&gt;0,C1484&gt;0),"Acceptable","Check")</f>
        <v>Acceptable</v>
      </c>
      <c r="U1484">
        <f>COUNTIF(D:D, "Military - U.S. Army")</f>
        <v>23</v>
      </c>
      <c r="V1484">
        <f>AVERAGEIF(C:C,"Fort Myer, Virginia", I:I)</f>
        <v>2</v>
      </c>
      <c r="W1484">
        <v>1</v>
      </c>
      <c r="X1484" t="str">
        <f>IFERROR(VLOOKUP("FlightNumber", A:D, 4, FALSE), "Flight Not Found")</f>
        <v>Flight Not Found</v>
      </c>
      <c r="Y1484" t="str" cm="1">
        <f t="array" ref="Y1484">IF(AND(B:B &gt; TIME(6, 0, 0), B:B &lt;= TIME(18, 0, 0)), "Day", "Night")</f>
        <v>Night</v>
      </c>
      <c r="Z1484">
        <f>COUNTIFS(D:D, "Military - U.S. Army", C:C, "Fort Myer, Virginia")</f>
        <v>1</v>
      </c>
    </row>
    <row r="1485" spans="1:26" x14ac:dyDescent="0.2">
      <c r="A1485">
        <v>20953</v>
      </c>
      <c r="C1485" t="s">
        <v>6957</v>
      </c>
      <c r="D1485" t="s">
        <v>6958</v>
      </c>
      <c r="F1485" t="s">
        <v>6839</v>
      </c>
      <c r="G1485" t="s">
        <v>6959</v>
      </c>
      <c r="H1485" t="s">
        <v>621</v>
      </c>
      <c r="I1485">
        <v>16</v>
      </c>
      <c r="J1485">
        <v>16</v>
      </c>
      <c r="K1485">
        <v>0</v>
      </c>
      <c r="L1485" t="s">
        <v>6960</v>
      </c>
      <c r="M1485">
        <f>SUM(B1485,C1485)</f>
        <v>0</v>
      </c>
      <c r="N1485" t="str">
        <f t="shared" si="46"/>
        <v>No</v>
      </c>
      <c r="O1485">
        <f>COUNTIF(C:C,"&lt;0")</f>
        <v>0</v>
      </c>
      <c r="P1485" t="e">
        <f>SUMIF(#REF!,"&gt;"&amp;AVERAGE(#REF!))</f>
        <v>#REF!</v>
      </c>
      <c r="Q1485">
        <f t="shared" si="47"/>
        <v>27.565026697177728</v>
      </c>
      <c r="R1485" t="str">
        <f>CONCATENATE("ID-",A1485,"-",E1485)</f>
        <v>ID-20953-</v>
      </c>
      <c r="S1485">
        <f>INDEX(B:B,MATCH(A1485,A:A,0))</f>
        <v>0</v>
      </c>
      <c r="T1485" t="str">
        <f>IF(OR(B1485&gt;0,C1485&gt;0),"Acceptable","Check")</f>
        <v>Acceptable</v>
      </c>
      <c r="U1485">
        <f>COUNTIF(D:D, "Military - U.S. Army")</f>
        <v>23</v>
      </c>
      <c r="V1485">
        <f>AVERAGEIF(C:C,"Fort Myer, Virginia", I:I)</f>
        <v>2</v>
      </c>
      <c r="W1485">
        <v>2</v>
      </c>
      <c r="X1485" t="str">
        <f>IFERROR(VLOOKUP("FlightNumber", A:D, 4, FALSE), "Flight Not Found")</f>
        <v>Flight Not Found</v>
      </c>
      <c r="Y1485" t="str" cm="1">
        <f t="array" ref="Y1485">IF(AND(B:B &gt; TIME(6, 0, 0), B:B &lt;= TIME(18, 0, 0)), "Day", "Night")</f>
        <v>Night</v>
      </c>
      <c r="Z1485">
        <f>COUNTIFS(D:D, "Military - U.S. Army", C:C, "Fort Myer, Virginia")</f>
        <v>1</v>
      </c>
    </row>
    <row r="1486" spans="1:26" x14ac:dyDescent="0.2">
      <c r="A1486">
        <v>20953</v>
      </c>
      <c r="B1486" t="s">
        <v>5750</v>
      </c>
      <c r="C1486" t="s">
        <v>6961</v>
      </c>
      <c r="D1486" t="s">
        <v>6962</v>
      </c>
      <c r="F1486" t="s">
        <v>3475</v>
      </c>
      <c r="G1486" t="s">
        <v>6963</v>
      </c>
      <c r="H1486" t="s">
        <v>6964</v>
      </c>
      <c r="I1486">
        <v>3</v>
      </c>
      <c r="J1486">
        <v>2</v>
      </c>
      <c r="K1486">
        <v>0</v>
      </c>
      <c r="L1486" t="s">
        <v>6965</v>
      </c>
      <c r="M1486">
        <f>SUM(B1486,C1486)</f>
        <v>0</v>
      </c>
      <c r="N1486" t="str">
        <f t="shared" si="46"/>
        <v>No</v>
      </c>
      <c r="O1486">
        <f>COUNTIF(C:C,"&lt;0")</f>
        <v>0</v>
      </c>
      <c r="P1486" t="e">
        <f>SUMIF(#REF!,"&gt;"&amp;AVERAGE(#REF!))</f>
        <v>#REF!</v>
      </c>
      <c r="Q1486">
        <f t="shared" si="47"/>
        <v>27.565026697177728</v>
      </c>
      <c r="R1486" t="str">
        <f>CONCATENATE("ID-",A1486,"-",E1486)</f>
        <v>ID-20953-</v>
      </c>
      <c r="S1486">
        <f>INDEX(B:B,MATCH(A1486,A:A,0))</f>
        <v>0</v>
      </c>
      <c r="T1486" t="str">
        <f>IF(OR(B1486&gt;0,C1486&gt;0),"Acceptable","Check")</f>
        <v>Acceptable</v>
      </c>
      <c r="U1486">
        <f>COUNTIF(D:D, "Military - U.S. Army")</f>
        <v>23</v>
      </c>
      <c r="V1486">
        <f>AVERAGEIF(C:C,"Fort Myer, Virginia", I:I)</f>
        <v>2</v>
      </c>
      <c r="W1486">
        <v>1</v>
      </c>
      <c r="X1486" t="str">
        <f>IFERROR(VLOOKUP("FlightNumber", A:D, 4, FALSE), "Flight Not Found")</f>
        <v>Flight Not Found</v>
      </c>
      <c r="Y1486" t="str" cm="1">
        <f t="array" ref="Y1486">IF(AND(B:B &gt; TIME(6, 0, 0), B:B &lt;= TIME(18, 0, 0)), "Day", "Night")</f>
        <v>Night</v>
      </c>
      <c r="Z1486">
        <f>COUNTIFS(D:D, "Military - U.S. Army", C:C, "Fort Myer, Virginia")</f>
        <v>1</v>
      </c>
    </row>
    <row r="1487" spans="1:26" x14ac:dyDescent="0.2">
      <c r="A1487">
        <v>20953</v>
      </c>
      <c r="C1487" t="s">
        <v>5841</v>
      </c>
      <c r="D1487" t="s">
        <v>6005</v>
      </c>
      <c r="F1487" t="s">
        <v>1809</v>
      </c>
      <c r="G1487" t="s">
        <v>6966</v>
      </c>
      <c r="H1487" t="s">
        <v>6967</v>
      </c>
      <c r="I1487">
        <v>2</v>
      </c>
      <c r="J1487">
        <v>2</v>
      </c>
      <c r="K1487">
        <v>3</v>
      </c>
      <c r="L1487" t="s">
        <v>6968</v>
      </c>
      <c r="M1487">
        <f>SUM(B1487,C1487)</f>
        <v>0</v>
      </c>
      <c r="N1487" t="str">
        <f t="shared" si="46"/>
        <v>No</v>
      </c>
      <c r="O1487">
        <f>COUNTIF(C:C,"&lt;0")</f>
        <v>0</v>
      </c>
      <c r="P1487" t="e">
        <f>SUMIF(#REF!,"&gt;"&amp;AVERAGE(#REF!))</f>
        <v>#REF!</v>
      </c>
      <c r="Q1487">
        <f t="shared" si="47"/>
        <v>27.565026697177728</v>
      </c>
      <c r="R1487" t="str">
        <f>CONCATENATE("ID-",A1487,"-",E1487)</f>
        <v>ID-20953-</v>
      </c>
      <c r="S1487">
        <f>INDEX(B:B,MATCH(A1487,A:A,0))</f>
        <v>0</v>
      </c>
      <c r="T1487" t="str">
        <f>IF(OR(B1487&gt;0,C1487&gt;0),"Acceptable","Check")</f>
        <v>Acceptable</v>
      </c>
      <c r="U1487">
        <f>COUNTIF(D:D, "Military - U.S. Army")</f>
        <v>23</v>
      </c>
      <c r="V1487">
        <f>AVERAGEIF(C:C,"Fort Myer, Virginia", I:I)</f>
        <v>2</v>
      </c>
      <c r="W1487">
        <v>2</v>
      </c>
      <c r="X1487" t="str">
        <f>IFERROR(VLOOKUP("FlightNumber", A:D, 4, FALSE), "Flight Not Found")</f>
        <v>Flight Not Found</v>
      </c>
      <c r="Y1487" t="str" cm="1">
        <f t="array" ref="Y1487">IF(AND(B:B &gt; TIME(6, 0, 0), B:B &lt;= TIME(18, 0, 0)), "Day", "Night")</f>
        <v>Night</v>
      </c>
      <c r="Z1487">
        <f>COUNTIFS(D:D, "Military - U.S. Army", C:C, "Fort Myer, Virginia")</f>
        <v>1</v>
      </c>
    </row>
    <row r="1488" spans="1:26" x14ac:dyDescent="0.2">
      <c r="A1488">
        <v>20985</v>
      </c>
      <c r="B1488" t="s">
        <v>6969</v>
      </c>
      <c r="C1488" t="s">
        <v>1385</v>
      </c>
      <c r="D1488" t="s">
        <v>1960</v>
      </c>
      <c r="E1488" t="s">
        <v>6971</v>
      </c>
      <c r="F1488" t="s">
        <v>6972</v>
      </c>
      <c r="G1488" t="s">
        <v>6973</v>
      </c>
      <c r="H1488" t="s">
        <v>6974</v>
      </c>
      <c r="I1488">
        <v>13</v>
      </c>
      <c r="J1488">
        <v>9</v>
      </c>
      <c r="K1488">
        <v>0</v>
      </c>
      <c r="L1488" t="s">
        <v>6975</v>
      </c>
      <c r="M1488">
        <f>SUM(B1488,C1488)</f>
        <v>0</v>
      </c>
      <c r="N1488" t="str">
        <f t="shared" si="46"/>
        <v>No</v>
      </c>
      <c r="O1488">
        <f>COUNTIF(C:C,"&lt;0")</f>
        <v>0</v>
      </c>
      <c r="P1488" t="e">
        <f>SUMIF(#REF!,"&gt;"&amp;AVERAGE(#REF!))</f>
        <v>#REF!</v>
      </c>
      <c r="Q1488">
        <f t="shared" si="47"/>
        <v>27.565026697177728</v>
      </c>
      <c r="R1488" t="str">
        <f>CONCATENATE("ID-",A1488,"-",E1488)</f>
        <v>ID-20985-Warsaw - Moscow</v>
      </c>
      <c r="S1488" t="str">
        <f>INDEX(B:B,MATCH(A1488,A:A,0))</f>
        <v>23:10</v>
      </c>
      <c r="T1488" t="str">
        <f>IF(OR(B1488&gt;0,C1488&gt;0),"Acceptable","Check")</f>
        <v>Acceptable</v>
      </c>
      <c r="U1488">
        <f>COUNTIF(D:D, "Military - U.S. Army")</f>
        <v>23</v>
      </c>
      <c r="V1488">
        <f>AVERAGEIF(C:C,"Fort Myer, Virginia", I:I)</f>
        <v>2</v>
      </c>
      <c r="W1488">
        <v>1</v>
      </c>
      <c r="X1488" t="str">
        <f>IFERROR(VLOOKUP("FlightNumber", A:D, 4, FALSE), "Flight Not Found")</f>
        <v>Flight Not Found</v>
      </c>
      <c r="Y1488" t="str" cm="1">
        <f t="array" ref="Y1488">IF(AND(B:B &gt; TIME(6, 0, 0), B:B &lt;= TIME(18, 0, 0)), "Day", "Night")</f>
        <v>Night</v>
      </c>
      <c r="Z1488">
        <f>COUNTIFS(D:D, "Military - U.S. Army", C:C, "Fort Myer, Virginia")</f>
        <v>1</v>
      </c>
    </row>
    <row r="1489" spans="1:26" x14ac:dyDescent="0.2">
      <c r="A1489">
        <v>20989</v>
      </c>
      <c r="C1489" t="s">
        <v>6976</v>
      </c>
      <c r="D1489" t="s">
        <v>1259</v>
      </c>
      <c r="E1489" t="s">
        <v>994</v>
      </c>
      <c r="F1489" t="s">
        <v>3099</v>
      </c>
      <c r="G1489" t="s">
        <v>6977</v>
      </c>
      <c r="H1489" t="s">
        <v>6978</v>
      </c>
      <c r="I1489">
        <v>9</v>
      </c>
      <c r="J1489">
        <v>9</v>
      </c>
      <c r="K1489">
        <v>0</v>
      </c>
      <c r="L1489" t="s">
        <v>6979</v>
      </c>
      <c r="M1489">
        <f>SUM(B1489,C1489)</f>
        <v>0</v>
      </c>
      <c r="N1489" t="str">
        <f t="shared" si="46"/>
        <v>No</v>
      </c>
      <c r="O1489">
        <f>COUNTIF(C:C,"&lt;0")</f>
        <v>0</v>
      </c>
      <c r="P1489" t="e">
        <f>SUMIF(#REF!,"&gt;"&amp;AVERAGE(#REF!))</f>
        <v>#REF!</v>
      </c>
      <c r="Q1489">
        <f t="shared" si="47"/>
        <v>27.565026697177728</v>
      </c>
      <c r="R1489" t="str">
        <f>CONCATENATE("ID-",A1489,"-",E1489)</f>
        <v>ID-20989-Training</v>
      </c>
      <c r="S1489">
        <f>INDEX(B:B,MATCH(A1489,A:A,0))</f>
        <v>0</v>
      </c>
      <c r="T1489" t="str">
        <f>IF(OR(B1489&gt;0,C1489&gt;0),"Acceptable","Check")</f>
        <v>Acceptable</v>
      </c>
      <c r="U1489">
        <f>COUNTIF(D:D, "Military - U.S. Army")</f>
        <v>23</v>
      </c>
      <c r="V1489">
        <f>AVERAGEIF(C:C,"Fort Myer, Virginia", I:I)</f>
        <v>2</v>
      </c>
      <c r="W1489">
        <v>1</v>
      </c>
      <c r="X1489" t="str">
        <f>IFERROR(VLOOKUP("FlightNumber", A:D, 4, FALSE), "Flight Not Found")</f>
        <v>Flight Not Found</v>
      </c>
      <c r="Y1489" t="str" cm="1">
        <f t="array" ref="Y1489">IF(AND(B:B &gt; TIME(6, 0, 0), B:B &lt;= TIME(18, 0, 0)), "Day", "Night")</f>
        <v>Night</v>
      </c>
      <c r="Z1489">
        <f>COUNTIFS(D:D, "Military - U.S. Army", C:C, "Fort Myer, Virginia")</f>
        <v>1</v>
      </c>
    </row>
    <row r="1490" spans="1:26" x14ac:dyDescent="0.2">
      <c r="A1490">
        <v>20993</v>
      </c>
      <c r="B1490" t="s">
        <v>2999</v>
      </c>
      <c r="C1490" t="s">
        <v>6980</v>
      </c>
      <c r="D1490" t="s">
        <v>4704</v>
      </c>
      <c r="E1490" t="s">
        <v>994</v>
      </c>
      <c r="F1490" t="s">
        <v>2722</v>
      </c>
      <c r="G1490" t="s">
        <v>6981</v>
      </c>
      <c r="H1490" t="s">
        <v>6982</v>
      </c>
      <c r="I1490">
        <v>3</v>
      </c>
      <c r="J1490">
        <v>3</v>
      </c>
      <c r="K1490">
        <v>0</v>
      </c>
      <c r="L1490" t="s">
        <v>6983</v>
      </c>
      <c r="M1490">
        <f>SUM(B1490,C1490)</f>
        <v>0</v>
      </c>
      <c r="N1490" t="str">
        <f t="shared" si="46"/>
        <v>No</v>
      </c>
      <c r="O1490">
        <f>COUNTIF(C:C,"&lt;0")</f>
        <v>0</v>
      </c>
      <c r="P1490" t="e">
        <f>SUMIF(#REF!,"&gt;"&amp;AVERAGE(#REF!))</f>
        <v>#REF!</v>
      </c>
      <c r="Q1490">
        <f t="shared" si="47"/>
        <v>27.565026697177728</v>
      </c>
      <c r="R1490" t="str">
        <f>CONCATENATE("ID-",A1490,"-",E1490)</f>
        <v>ID-20993-Training</v>
      </c>
      <c r="S1490" t="str">
        <f>INDEX(B:B,MATCH(A1490,A:A,0))</f>
        <v>07:50</v>
      </c>
      <c r="T1490" t="str">
        <f>IF(OR(B1490&gt;0,C1490&gt;0),"Acceptable","Check")</f>
        <v>Acceptable</v>
      </c>
      <c r="U1490">
        <f>COUNTIF(D:D, "Military - U.S. Army")</f>
        <v>23</v>
      </c>
      <c r="V1490">
        <f>AVERAGEIF(C:C,"Fort Myer, Virginia", I:I)</f>
        <v>2</v>
      </c>
      <c r="W1490">
        <v>1</v>
      </c>
      <c r="X1490" t="str">
        <f>IFERROR(VLOOKUP("FlightNumber", A:D, 4, FALSE), "Flight Not Found")</f>
        <v>Flight Not Found</v>
      </c>
      <c r="Y1490" t="str" cm="1">
        <f t="array" ref="Y1490">IF(AND(B:B &gt; TIME(6, 0, 0), B:B &lt;= TIME(18, 0, 0)), "Day", "Night")</f>
        <v>Night</v>
      </c>
      <c r="Z1490">
        <f>COUNTIFS(D:D, "Military - U.S. Army", C:C, "Fort Myer, Virginia")</f>
        <v>1</v>
      </c>
    </row>
    <row r="1491" spans="1:26" x14ac:dyDescent="0.2">
      <c r="A1491">
        <v>20994</v>
      </c>
      <c r="B1491" t="s">
        <v>1415</v>
      </c>
      <c r="C1491" t="s">
        <v>6984</v>
      </c>
      <c r="D1491" t="s">
        <v>5315</v>
      </c>
      <c r="E1491" t="s">
        <v>6985</v>
      </c>
      <c r="F1491" t="s">
        <v>1809</v>
      </c>
      <c r="G1491" t="s">
        <v>6986</v>
      </c>
      <c r="H1491" t="s">
        <v>6987</v>
      </c>
      <c r="I1491">
        <v>18</v>
      </c>
      <c r="J1491">
        <v>14</v>
      </c>
      <c r="K1491">
        <v>0</v>
      </c>
      <c r="L1491" t="s">
        <v>6988</v>
      </c>
      <c r="M1491">
        <f>SUM(B1491,C1491)</f>
        <v>0</v>
      </c>
      <c r="N1491" t="str">
        <f t="shared" si="46"/>
        <v>No</v>
      </c>
      <c r="O1491">
        <f>COUNTIF(C:C,"&lt;0")</f>
        <v>0</v>
      </c>
      <c r="P1491" t="e">
        <f>SUMIF(#REF!,"&gt;"&amp;AVERAGE(#REF!))</f>
        <v>#REF!</v>
      </c>
      <c r="Q1491">
        <f t="shared" si="47"/>
        <v>27.565026697177728</v>
      </c>
      <c r="R1491" t="str">
        <f>CONCATENATE("ID-",A1491,"-",E1491)</f>
        <v>ID-20994-Port Hardy - Vancouver</v>
      </c>
      <c r="S1491" t="str">
        <f>INDEX(B:B,MATCH(A1491,A:A,0))</f>
        <v>14:20</v>
      </c>
      <c r="T1491" t="str">
        <f>IF(OR(B1491&gt;0,C1491&gt;0),"Acceptable","Check")</f>
        <v>Acceptable</v>
      </c>
      <c r="U1491">
        <f>COUNTIF(D:D, "Military - U.S. Army")</f>
        <v>23</v>
      </c>
      <c r="V1491">
        <f>AVERAGEIF(C:C,"Fort Myer, Virginia", I:I)</f>
        <v>2</v>
      </c>
      <c r="W1491">
        <v>1</v>
      </c>
      <c r="X1491" t="str">
        <f>IFERROR(VLOOKUP("FlightNumber", A:D, 4, FALSE), "Flight Not Found")</f>
        <v>Flight Not Found</v>
      </c>
      <c r="Y1491" t="str" cm="1">
        <f t="array" ref="Y1491">IF(AND(B:B &gt; TIME(6, 0, 0), B:B &lt;= TIME(18, 0, 0)), "Day", "Night")</f>
        <v>Night</v>
      </c>
      <c r="Z1491">
        <f>COUNTIFS(D:D, "Military - U.S. Army", C:C, "Fort Myer, Virginia")</f>
        <v>1</v>
      </c>
    </row>
    <row r="1492" spans="1:26" x14ac:dyDescent="0.2">
      <c r="A1492">
        <v>21002</v>
      </c>
      <c r="C1492" t="s">
        <v>6989</v>
      </c>
      <c r="D1492" t="s">
        <v>6615</v>
      </c>
      <c r="F1492" t="s">
        <v>1809</v>
      </c>
      <c r="G1492" t="s">
        <v>6990</v>
      </c>
      <c r="H1492" t="s">
        <v>6991</v>
      </c>
      <c r="I1492">
        <v>24</v>
      </c>
      <c r="J1492">
        <v>24</v>
      </c>
      <c r="K1492">
        <v>0</v>
      </c>
      <c r="L1492" t="s">
        <v>6992</v>
      </c>
      <c r="M1492">
        <f>SUM(B1492,C1492)</f>
        <v>0</v>
      </c>
      <c r="N1492" t="str">
        <f t="shared" si="46"/>
        <v>No</v>
      </c>
      <c r="O1492">
        <f>COUNTIF(C:C,"&lt;0")</f>
        <v>0</v>
      </c>
      <c r="P1492" t="e">
        <f>SUMIF(#REF!,"&gt;"&amp;AVERAGE(#REF!))</f>
        <v>#REF!</v>
      </c>
      <c r="Q1492">
        <f t="shared" si="47"/>
        <v>27.565026697177728</v>
      </c>
      <c r="R1492" t="str">
        <f>CONCATENATE("ID-",A1492,"-",E1492)</f>
        <v>ID-21002-</v>
      </c>
      <c r="S1492">
        <f>INDEX(B:B,MATCH(A1492,A:A,0))</f>
        <v>0</v>
      </c>
      <c r="T1492" t="str">
        <f>IF(OR(B1492&gt;0,C1492&gt;0),"Acceptable","Check")</f>
        <v>Acceptable</v>
      </c>
      <c r="U1492">
        <f>COUNTIF(D:D, "Military - U.S. Army")</f>
        <v>23</v>
      </c>
      <c r="V1492">
        <f>AVERAGEIF(C:C,"Fort Myer, Virginia", I:I)</f>
        <v>2</v>
      </c>
      <c r="W1492">
        <v>1</v>
      </c>
      <c r="X1492" t="str">
        <f>IFERROR(VLOOKUP("FlightNumber", A:D, 4, FALSE), "Flight Not Found")</f>
        <v>Flight Not Found</v>
      </c>
      <c r="Y1492" t="str" cm="1">
        <f t="array" ref="Y1492">IF(AND(B:B &gt; TIME(6, 0, 0), B:B &lt;= TIME(18, 0, 0)), "Day", "Night")</f>
        <v>Night</v>
      </c>
      <c r="Z1492">
        <f>COUNTIFS(D:D, "Military - U.S. Army", C:C, "Fort Myer, Virginia")</f>
        <v>1</v>
      </c>
    </row>
    <row r="1493" spans="1:26" x14ac:dyDescent="0.2">
      <c r="A1493">
        <v>21017</v>
      </c>
      <c r="B1493" t="s">
        <v>6993</v>
      </c>
      <c r="C1493" t="s">
        <v>6994</v>
      </c>
      <c r="D1493" t="s">
        <v>283</v>
      </c>
      <c r="E1493" t="s">
        <v>6995</v>
      </c>
      <c r="F1493" t="s">
        <v>6996</v>
      </c>
      <c r="G1493" t="s">
        <v>6997</v>
      </c>
      <c r="H1493" t="s">
        <v>6998</v>
      </c>
      <c r="I1493">
        <v>68</v>
      </c>
      <c r="J1493">
        <v>58</v>
      </c>
      <c r="K1493">
        <v>0</v>
      </c>
      <c r="L1493" t="s">
        <v>6999</v>
      </c>
      <c r="M1493">
        <f>SUM(B1493,C1493)</f>
        <v>0</v>
      </c>
      <c r="N1493" t="str">
        <f t="shared" si="46"/>
        <v>No</v>
      </c>
      <c r="O1493">
        <f>COUNTIF(C:C,"&lt;0")</f>
        <v>0</v>
      </c>
      <c r="P1493" t="e">
        <f>SUMIF(#REF!,"&gt;"&amp;AVERAGE(#REF!))</f>
        <v>#REF!</v>
      </c>
      <c r="Q1493">
        <f t="shared" si="47"/>
        <v>27.565026697177728</v>
      </c>
      <c r="R1493" t="str">
        <f>CONCATENATE("ID-",A1493,"-",E1493)</f>
        <v>ID-21017-Mokmer - Manila</v>
      </c>
      <c r="S1493" t="str">
        <f>INDEX(B:B,MATCH(A1493,A:A,0))</f>
        <v>03:36</v>
      </c>
      <c r="T1493" t="str">
        <f>IF(OR(B1493&gt;0,C1493&gt;0),"Acceptable","Check")</f>
        <v>Acceptable</v>
      </c>
      <c r="U1493">
        <f>COUNTIF(D:D, "Military - U.S. Army")</f>
        <v>23</v>
      </c>
      <c r="V1493">
        <f>AVERAGEIF(C:C,"Fort Myer, Virginia", I:I)</f>
        <v>2</v>
      </c>
      <c r="W1493">
        <v>1</v>
      </c>
      <c r="X1493" t="str">
        <f>IFERROR(VLOOKUP("FlightNumber", A:D, 4, FALSE), "Flight Not Found")</f>
        <v>Flight Not Found</v>
      </c>
      <c r="Y1493" t="str" cm="1">
        <f t="array" ref="Y1493">IF(AND(B:B &gt; TIME(6, 0, 0), B:B &lt;= TIME(18, 0, 0)), "Day", "Night")</f>
        <v>Night</v>
      </c>
      <c r="Z1493">
        <f>COUNTIFS(D:D, "Military - U.S. Army", C:C, "Fort Myer, Virginia")</f>
        <v>1</v>
      </c>
    </row>
    <row r="1494" spans="1:26" x14ac:dyDescent="0.2">
      <c r="A1494">
        <v>21026</v>
      </c>
      <c r="B1494" t="s">
        <v>7000</v>
      </c>
      <c r="C1494" t="s">
        <v>7001</v>
      </c>
      <c r="D1494" t="s">
        <v>2500</v>
      </c>
      <c r="E1494" t="s">
        <v>7002</v>
      </c>
      <c r="F1494" t="s">
        <v>6009</v>
      </c>
      <c r="G1494" t="s">
        <v>7003</v>
      </c>
      <c r="H1494" t="s">
        <v>1238</v>
      </c>
      <c r="I1494">
        <v>16</v>
      </c>
      <c r="J1494">
        <v>1</v>
      </c>
      <c r="K1494">
        <v>0</v>
      </c>
      <c r="L1494" t="s">
        <v>7004</v>
      </c>
      <c r="M1494">
        <f>SUM(B1494,C1494)</f>
        <v>0</v>
      </c>
      <c r="N1494" t="str">
        <f t="shared" si="46"/>
        <v>No</v>
      </c>
      <c r="O1494">
        <f>COUNTIF(C:C,"&lt;0")</f>
        <v>0</v>
      </c>
      <c r="P1494" t="e">
        <f>SUMIF(#REF!,"&gt;"&amp;AVERAGE(#REF!))</f>
        <v>#REF!</v>
      </c>
      <c r="Q1494">
        <f t="shared" si="47"/>
        <v>27.565026697177728</v>
      </c>
      <c r="R1494" t="str">
        <f>CONCATENATE("ID-",A1494,"-",E1494)</f>
        <v>ID-21026-Minneapolis -- Salt Lake - Cedar City - Las Vegas- LA</v>
      </c>
      <c r="S1494" t="str">
        <f>INDEX(B:B,MATCH(A1494,A:A,0))</f>
        <v>03:37</v>
      </c>
      <c r="T1494" t="str">
        <f>IF(OR(B1494&gt;0,C1494&gt;0),"Acceptable","Check")</f>
        <v>Acceptable</v>
      </c>
      <c r="U1494">
        <f>COUNTIF(D:D, "Military - U.S. Army")</f>
        <v>23</v>
      </c>
      <c r="V1494">
        <f>AVERAGEIF(C:C,"Fort Myer, Virginia", I:I)</f>
        <v>2</v>
      </c>
      <c r="W1494">
        <v>1</v>
      </c>
      <c r="X1494" t="str">
        <f>IFERROR(VLOOKUP("FlightNumber", A:D, 4, FALSE), "Flight Not Found")</f>
        <v>Flight Not Found</v>
      </c>
      <c r="Y1494" t="str" cm="1">
        <f t="array" ref="Y1494">IF(AND(B:B &gt; TIME(6, 0, 0), B:B &lt;= TIME(18, 0, 0)), "Day", "Night")</f>
        <v>Night</v>
      </c>
      <c r="Z1494">
        <f>COUNTIFS(D:D, "Military - U.S. Army", C:C, "Fort Myer, Virginia")</f>
        <v>1</v>
      </c>
    </row>
    <row r="1495" spans="1:26" x14ac:dyDescent="0.2">
      <c r="A1495">
        <v>21043</v>
      </c>
      <c r="B1495" t="s">
        <v>5850</v>
      </c>
      <c r="C1495" t="s">
        <v>7005</v>
      </c>
      <c r="D1495" t="s">
        <v>5469</v>
      </c>
      <c r="E1495" t="s">
        <v>7006</v>
      </c>
      <c r="F1495" t="s">
        <v>3475</v>
      </c>
      <c r="G1495" t="s">
        <v>7007</v>
      </c>
      <c r="H1495" t="s">
        <v>7008</v>
      </c>
      <c r="I1495">
        <v>79</v>
      </c>
      <c r="J1495">
        <v>79</v>
      </c>
      <c r="K1495">
        <v>0</v>
      </c>
      <c r="L1495" t="s">
        <v>7009</v>
      </c>
      <c r="M1495">
        <f>SUM(B1495,C1495)</f>
        <v>0</v>
      </c>
      <c r="N1495" t="str">
        <f t="shared" si="46"/>
        <v>No</v>
      </c>
      <c r="O1495">
        <f>COUNTIF(C:C,"&lt;0")</f>
        <v>0</v>
      </c>
      <c r="P1495" t="e">
        <f>SUMIF(#REF!,"&gt;"&amp;AVERAGE(#REF!))</f>
        <v>#REF!</v>
      </c>
      <c r="Q1495">
        <f t="shared" si="47"/>
        <v>27.565026697177728</v>
      </c>
      <c r="R1495" t="str">
        <f>CONCATENATE("ID-",A1495,"-",E1495)</f>
        <v>ID-21043-Reykjavík - Montreal</v>
      </c>
      <c r="S1495" t="str">
        <f>INDEX(B:B,MATCH(A1495,A:A,0))</f>
        <v>14:15</v>
      </c>
      <c r="T1495" t="str">
        <f>IF(OR(B1495&gt;0,C1495&gt;0),"Acceptable","Check")</f>
        <v>Acceptable</v>
      </c>
      <c r="U1495">
        <f>COUNTIF(D:D, "Military - U.S. Army")</f>
        <v>23</v>
      </c>
      <c r="V1495">
        <f>AVERAGEIF(C:C,"Fort Myer, Virginia", I:I)</f>
        <v>2</v>
      </c>
      <c r="W1495">
        <v>1</v>
      </c>
      <c r="X1495" t="str">
        <f>IFERROR(VLOOKUP("FlightNumber", A:D, 4, FALSE), "Flight Not Found")</f>
        <v>Flight Not Found</v>
      </c>
      <c r="Y1495" t="str" cm="1">
        <f t="array" ref="Y1495">IF(AND(B:B &gt; TIME(6, 0, 0), B:B &lt;= TIME(18, 0, 0)), "Day", "Night")</f>
        <v>Night</v>
      </c>
      <c r="Z1495">
        <f>COUNTIFS(D:D, "Military - U.S. Army", C:C, "Fort Myer, Virginia")</f>
        <v>1</v>
      </c>
    </row>
    <row r="1496" spans="1:26" x14ac:dyDescent="0.2">
      <c r="A1496">
        <v>21047</v>
      </c>
      <c r="C1496" t="s">
        <v>3665</v>
      </c>
      <c r="D1496" t="s">
        <v>3546</v>
      </c>
      <c r="E1496" t="s">
        <v>7010</v>
      </c>
      <c r="F1496" t="s">
        <v>7011</v>
      </c>
      <c r="G1496" t="s">
        <v>7012</v>
      </c>
      <c r="H1496" t="s">
        <v>7013</v>
      </c>
      <c r="I1496">
        <v>23</v>
      </c>
      <c r="J1496">
        <v>23</v>
      </c>
      <c r="K1496">
        <v>0</v>
      </c>
      <c r="L1496" t="s">
        <v>7014</v>
      </c>
      <c r="M1496">
        <f>SUM(B1496,C1496)</f>
        <v>0</v>
      </c>
      <c r="N1496" t="str">
        <f t="shared" si="46"/>
        <v>No</v>
      </c>
      <c r="O1496">
        <f>COUNTIF(C:C,"&lt;0")</f>
        <v>0</v>
      </c>
      <c r="P1496" t="e">
        <f>SUMIF(#REF!,"&gt;"&amp;AVERAGE(#REF!))</f>
        <v>#REF!</v>
      </c>
      <c r="Q1496">
        <f t="shared" si="47"/>
        <v>27.565026697177728</v>
      </c>
      <c r="R1496" t="str">
        <f>CONCATENATE("ID-",A1496,"-",E1496)</f>
        <v>ID-21047-Riga - Copenhagen</v>
      </c>
      <c r="S1496">
        <f>INDEX(B:B,MATCH(A1496,A:A,0))</f>
        <v>0</v>
      </c>
      <c r="T1496" t="str">
        <f>IF(OR(B1496&gt;0,C1496&gt;0),"Acceptable","Check")</f>
        <v>Acceptable</v>
      </c>
      <c r="U1496">
        <f>COUNTIF(D:D, "Military - U.S. Army")</f>
        <v>23</v>
      </c>
      <c r="V1496">
        <f>AVERAGEIF(C:C,"Fort Myer, Virginia", I:I)</f>
        <v>2</v>
      </c>
      <c r="W1496">
        <v>1</v>
      </c>
      <c r="X1496" t="str">
        <f>IFERROR(VLOOKUP("FlightNumber", A:D, 4, FALSE), "Flight Not Found")</f>
        <v>Flight Not Found</v>
      </c>
      <c r="Y1496" t="str" cm="1">
        <f t="array" ref="Y1496">IF(AND(B:B &gt; TIME(6, 0, 0), B:B &lt;= TIME(18, 0, 0)), "Day", "Night")</f>
        <v>Night</v>
      </c>
      <c r="Z1496">
        <f>COUNTIFS(D:D, "Military - U.S. Army", C:C, "Fort Myer, Virginia")</f>
        <v>1</v>
      </c>
    </row>
    <row r="1497" spans="1:26" x14ac:dyDescent="0.2">
      <c r="A1497">
        <v>21052</v>
      </c>
      <c r="C1497" t="s">
        <v>7015</v>
      </c>
      <c r="D1497" t="s">
        <v>5000</v>
      </c>
      <c r="F1497" t="s">
        <v>1809</v>
      </c>
      <c r="G1497" t="s">
        <v>7016</v>
      </c>
      <c r="H1497" t="s">
        <v>7017</v>
      </c>
      <c r="I1497">
        <v>8</v>
      </c>
      <c r="J1497">
        <v>8</v>
      </c>
      <c r="K1497">
        <v>0</v>
      </c>
      <c r="L1497" t="s">
        <v>7018</v>
      </c>
      <c r="M1497">
        <f>SUM(B1497,C1497)</f>
        <v>0</v>
      </c>
      <c r="N1497" t="str">
        <f t="shared" si="46"/>
        <v>No</v>
      </c>
      <c r="O1497">
        <f>COUNTIF(C:C,"&lt;0")</f>
        <v>0</v>
      </c>
      <c r="P1497" t="e">
        <f>SUMIF(#REF!,"&gt;"&amp;AVERAGE(#REF!))</f>
        <v>#REF!</v>
      </c>
      <c r="Q1497">
        <f t="shared" si="47"/>
        <v>27.565026697177728</v>
      </c>
      <c r="R1497" t="str">
        <f>CONCATENATE("ID-",A1497,"-",E1497)</f>
        <v>ID-21052-</v>
      </c>
      <c r="S1497">
        <f>INDEX(B:B,MATCH(A1497,A:A,0))</f>
        <v>0</v>
      </c>
      <c r="T1497" t="str">
        <f>IF(OR(B1497&gt;0,C1497&gt;0),"Acceptable","Check")</f>
        <v>Acceptable</v>
      </c>
      <c r="U1497">
        <f>COUNTIF(D:D, "Military - U.S. Army")</f>
        <v>23</v>
      </c>
      <c r="V1497">
        <f>AVERAGEIF(C:C,"Fort Myer, Virginia", I:I)</f>
        <v>2</v>
      </c>
      <c r="W1497">
        <v>1</v>
      </c>
      <c r="X1497" t="str">
        <f>IFERROR(VLOOKUP("FlightNumber", A:D, 4, FALSE), "Flight Not Found")</f>
        <v>Flight Not Found</v>
      </c>
      <c r="Y1497" t="str" cm="1">
        <f t="array" ref="Y1497">IF(AND(B:B &gt; TIME(6, 0, 0), B:B &lt;= TIME(18, 0, 0)), "Day", "Night")</f>
        <v>Night</v>
      </c>
      <c r="Z1497">
        <f>COUNTIFS(D:D, "Military - U.S. Army", C:C, "Fort Myer, Virginia")</f>
        <v>1</v>
      </c>
    </row>
    <row r="1498" spans="1:26" x14ac:dyDescent="0.2">
      <c r="A1498">
        <v>21061</v>
      </c>
      <c r="C1498" t="s">
        <v>1484</v>
      </c>
      <c r="D1498" t="s">
        <v>7019</v>
      </c>
      <c r="F1498" t="s">
        <v>1809</v>
      </c>
      <c r="G1498" t="s">
        <v>7020</v>
      </c>
      <c r="H1498" t="s">
        <v>7021</v>
      </c>
      <c r="I1498">
        <v>12</v>
      </c>
      <c r="J1498">
        <v>12</v>
      </c>
      <c r="K1498">
        <v>0</v>
      </c>
      <c r="L1498" t="s">
        <v>2319</v>
      </c>
      <c r="M1498">
        <f>SUM(B1498,C1498)</f>
        <v>0</v>
      </c>
      <c r="N1498" t="str">
        <f t="shared" si="46"/>
        <v>No</v>
      </c>
      <c r="O1498">
        <f>COUNTIF(C:C,"&lt;0")</f>
        <v>0</v>
      </c>
      <c r="P1498" t="e">
        <f>SUMIF(#REF!,"&gt;"&amp;AVERAGE(#REF!))</f>
        <v>#REF!</v>
      </c>
      <c r="Q1498">
        <f t="shared" si="47"/>
        <v>27.565026697177728</v>
      </c>
      <c r="R1498" t="str">
        <f>CONCATENATE("ID-",A1498,"-",E1498)</f>
        <v>ID-21061-</v>
      </c>
      <c r="S1498">
        <f>INDEX(B:B,MATCH(A1498,A:A,0))</f>
        <v>0</v>
      </c>
      <c r="T1498" t="str">
        <f>IF(OR(B1498&gt;0,C1498&gt;0),"Acceptable","Check")</f>
        <v>Acceptable</v>
      </c>
      <c r="U1498">
        <f>COUNTIF(D:D, "Military - U.S. Army")</f>
        <v>23</v>
      </c>
      <c r="V1498">
        <f>AVERAGEIF(C:C,"Fort Myer, Virginia", I:I)</f>
        <v>2</v>
      </c>
      <c r="W1498">
        <v>1</v>
      </c>
      <c r="X1498" t="str">
        <f>IFERROR(VLOOKUP("FlightNumber", A:D, 4, FALSE), "Flight Not Found")</f>
        <v>Flight Not Found</v>
      </c>
      <c r="Y1498" t="str" cm="1">
        <f t="array" ref="Y1498">IF(AND(B:B &gt; TIME(6, 0, 0), B:B &lt;= TIME(18, 0, 0)), "Day", "Night")</f>
        <v>Night</v>
      </c>
      <c r="Z1498">
        <f>COUNTIFS(D:D, "Military - U.S. Army", C:C, "Fort Myer, Virginia")</f>
        <v>1</v>
      </c>
    </row>
    <row r="1499" spans="1:26" x14ac:dyDescent="0.2">
      <c r="A1499">
        <v>21066</v>
      </c>
      <c r="C1499" t="s">
        <v>7022</v>
      </c>
      <c r="D1499" t="s">
        <v>4276</v>
      </c>
      <c r="E1499" t="s">
        <v>7023</v>
      </c>
      <c r="F1499" t="s">
        <v>1809</v>
      </c>
      <c r="G1499" t="s">
        <v>7024</v>
      </c>
      <c r="H1499" t="s">
        <v>7025</v>
      </c>
      <c r="I1499">
        <v>8</v>
      </c>
      <c r="J1499">
        <v>8</v>
      </c>
      <c r="K1499">
        <v>0</v>
      </c>
      <c r="L1499" t="s">
        <v>7026</v>
      </c>
      <c r="M1499">
        <f>SUM(B1499,C1499)</f>
        <v>0</v>
      </c>
      <c r="N1499" t="str">
        <f t="shared" si="46"/>
        <v>No</v>
      </c>
      <c r="O1499">
        <f>COUNTIF(C:C,"&lt;0")</f>
        <v>0</v>
      </c>
      <c r="P1499" t="e">
        <f>SUMIF(#REF!,"&gt;"&amp;AVERAGE(#REF!))</f>
        <v>#REF!</v>
      </c>
      <c r="Q1499">
        <f t="shared" si="47"/>
        <v>27.565026697177728</v>
      </c>
      <c r="R1499" t="str">
        <f>CONCATENATE("ID-",A1499,"-",E1499)</f>
        <v>ID-21066-Maiquetia - Barinas</v>
      </c>
      <c r="S1499">
        <f>INDEX(B:B,MATCH(A1499,A:A,0))</f>
        <v>0</v>
      </c>
      <c r="T1499" t="str">
        <f>IF(OR(B1499&gt;0,C1499&gt;0),"Acceptable","Check")</f>
        <v>Acceptable</v>
      </c>
      <c r="U1499">
        <f>COUNTIF(D:D, "Military - U.S. Army")</f>
        <v>23</v>
      </c>
      <c r="V1499">
        <f>AVERAGEIF(C:C,"Fort Myer, Virginia", I:I)</f>
        <v>2</v>
      </c>
      <c r="W1499">
        <v>1</v>
      </c>
      <c r="X1499" t="str">
        <f>IFERROR(VLOOKUP("FlightNumber", A:D, 4, FALSE), "Flight Not Found")</f>
        <v>Flight Not Found</v>
      </c>
      <c r="Y1499" t="str" cm="1">
        <f t="array" ref="Y1499">IF(AND(B:B &gt; TIME(6, 0, 0), B:B &lt;= TIME(18, 0, 0)), "Day", "Night")</f>
        <v>Night</v>
      </c>
      <c r="Z1499">
        <f>COUNTIFS(D:D, "Military - U.S. Army", C:C, "Fort Myer, Virginia")</f>
        <v>1</v>
      </c>
    </row>
    <row r="1500" spans="1:26" x14ac:dyDescent="0.2">
      <c r="A1500">
        <v>21078</v>
      </c>
      <c r="B1500" t="s">
        <v>7027</v>
      </c>
      <c r="C1500" t="s">
        <v>7028</v>
      </c>
      <c r="D1500" t="s">
        <v>6261</v>
      </c>
      <c r="E1500" t="s">
        <v>7029</v>
      </c>
      <c r="F1500" t="s">
        <v>1809</v>
      </c>
      <c r="G1500" t="s">
        <v>7030</v>
      </c>
      <c r="H1500" t="s">
        <v>7031</v>
      </c>
      <c r="I1500">
        <v>24</v>
      </c>
      <c r="J1500">
        <v>12</v>
      </c>
      <c r="K1500">
        <v>0</v>
      </c>
      <c r="L1500" t="s">
        <v>7032</v>
      </c>
      <c r="M1500">
        <f>SUM(B1500,C1500)</f>
        <v>0</v>
      </c>
      <c r="N1500" t="str">
        <f t="shared" si="46"/>
        <v>No</v>
      </c>
      <c r="O1500">
        <f>COUNTIF(C:C,"&lt;0")</f>
        <v>0</v>
      </c>
      <c r="P1500" t="e">
        <f>SUMIF(#REF!,"&gt;"&amp;AVERAGE(#REF!))</f>
        <v>#REF!</v>
      </c>
      <c r="Q1500">
        <f t="shared" si="47"/>
        <v>27.565026697177728</v>
      </c>
      <c r="R1500" t="str">
        <f>CONCATENATE("ID-",A1500,"-",E1500)</f>
        <v>ID-21078-Martha's Vineyard - New Bedford</v>
      </c>
      <c r="S1500" t="str">
        <f>INDEX(B:B,MATCH(A1500,A:A,0))</f>
        <v>20:46</v>
      </c>
      <c r="T1500" t="str">
        <f>IF(OR(B1500&gt;0,C1500&gt;0),"Acceptable","Check")</f>
        <v>Acceptable</v>
      </c>
      <c r="U1500">
        <f>COUNTIF(D:D, "Military - U.S. Army")</f>
        <v>23</v>
      </c>
      <c r="V1500">
        <f>AVERAGEIF(C:C,"Fort Myer, Virginia", I:I)</f>
        <v>2</v>
      </c>
      <c r="W1500">
        <v>1</v>
      </c>
      <c r="X1500" t="str">
        <f>IFERROR(VLOOKUP("FlightNumber", A:D, 4, FALSE), "Flight Not Found")</f>
        <v>Flight Not Found</v>
      </c>
      <c r="Y1500" t="str" cm="1">
        <f t="array" ref="Y1500">IF(AND(B:B &gt; TIME(6, 0, 0), B:B &lt;= TIME(18, 0, 0)), "Day", "Night")</f>
        <v>Night</v>
      </c>
      <c r="Z1500">
        <f>COUNTIFS(D:D, "Military - U.S. Army", C:C, "Fort Myer, Virginia")</f>
        <v>1</v>
      </c>
    </row>
    <row r="1501" spans="1:26" x14ac:dyDescent="0.2">
      <c r="A1501">
        <v>21081</v>
      </c>
      <c r="B1501" t="s">
        <v>6939</v>
      </c>
      <c r="C1501" t="s">
        <v>7033</v>
      </c>
      <c r="D1501" t="s">
        <v>4677</v>
      </c>
      <c r="E1501" t="s">
        <v>7034</v>
      </c>
      <c r="F1501" t="s">
        <v>7035</v>
      </c>
      <c r="G1501" t="s">
        <v>7036</v>
      </c>
      <c r="H1501" t="s">
        <v>7037</v>
      </c>
      <c r="I1501">
        <v>35</v>
      </c>
      <c r="J1501">
        <v>1</v>
      </c>
      <c r="K1501">
        <v>0</v>
      </c>
      <c r="L1501" t="s">
        <v>7038</v>
      </c>
      <c r="M1501">
        <f>SUM(B1501,C1501)</f>
        <v>0</v>
      </c>
      <c r="N1501" t="str">
        <f t="shared" si="46"/>
        <v>No</v>
      </c>
      <c r="O1501">
        <f>COUNTIF(C:C,"&lt;0")</f>
        <v>0</v>
      </c>
      <c r="P1501" t="e">
        <f>SUMIF(#REF!,"&gt;"&amp;AVERAGE(#REF!))</f>
        <v>#REF!</v>
      </c>
      <c r="Q1501">
        <f t="shared" si="47"/>
        <v>27.565026697177728</v>
      </c>
      <c r="R1501" t="str">
        <f>CONCATENATE("ID-",A1501,"-",E1501)</f>
        <v>ID-21081-San Pablo - Porto Alegre - Montevideo</v>
      </c>
      <c r="S1501" t="str">
        <f>INDEX(B:B,MATCH(A1501,A:A,0))</f>
        <v>21:20</v>
      </c>
      <c r="T1501" t="str">
        <f>IF(OR(B1501&gt;0,C1501&gt;0),"Acceptable","Check")</f>
        <v>Acceptable</v>
      </c>
      <c r="U1501">
        <f>COUNTIF(D:D, "Military - U.S. Army")</f>
        <v>23</v>
      </c>
      <c r="V1501">
        <f>AVERAGEIF(C:C,"Fort Myer, Virginia", I:I)</f>
        <v>2</v>
      </c>
      <c r="W1501">
        <v>1</v>
      </c>
      <c r="X1501" t="str">
        <f>IFERROR(VLOOKUP("FlightNumber", A:D, 4, FALSE), "Flight Not Found")</f>
        <v>Flight Not Found</v>
      </c>
      <c r="Y1501" t="str" cm="1">
        <f t="array" ref="Y1501">IF(AND(B:B &gt; TIME(6, 0, 0), B:B &lt;= TIME(18, 0, 0)), "Day", "Night")</f>
        <v>Night</v>
      </c>
      <c r="Z1501">
        <f>COUNTIFS(D:D, "Military - U.S. Army", C:C, "Fort Myer, Virginia")</f>
        <v>1</v>
      </c>
    </row>
    <row r="1502" spans="1:26" x14ac:dyDescent="0.2">
      <c r="A1502">
        <v>21091</v>
      </c>
      <c r="D1502" t="s">
        <v>3358</v>
      </c>
      <c r="F1502" t="s">
        <v>7039</v>
      </c>
      <c r="G1502" t="s">
        <v>7040</v>
      </c>
      <c r="H1502" t="s">
        <v>7041</v>
      </c>
      <c r="I1502">
        <v>3</v>
      </c>
      <c r="J1502">
        <v>3</v>
      </c>
      <c r="K1502">
        <v>0</v>
      </c>
      <c r="L1502" t="s">
        <v>7042</v>
      </c>
      <c r="M1502">
        <f>SUM(B1502,C1502)</f>
        <v>0</v>
      </c>
      <c r="N1502" t="str">
        <f t="shared" si="46"/>
        <v>No</v>
      </c>
      <c r="O1502">
        <f>COUNTIF(C:C,"&lt;0")</f>
        <v>0</v>
      </c>
      <c r="P1502" t="e">
        <f>SUMIF(#REF!,"&gt;"&amp;AVERAGE(#REF!))</f>
        <v>#REF!</v>
      </c>
      <c r="Q1502">
        <f t="shared" si="47"/>
        <v>27.565026697177728</v>
      </c>
      <c r="R1502" t="str">
        <f>CONCATENATE("ID-",A1502,"-",E1502)</f>
        <v>ID-21091-</v>
      </c>
      <c r="S1502">
        <f>INDEX(B:B,MATCH(A1502,A:A,0))</f>
        <v>0</v>
      </c>
      <c r="T1502" t="str">
        <f>IF(OR(B1502&gt;0,C1502&gt;0),"Acceptable","Check")</f>
        <v>Check</v>
      </c>
      <c r="U1502">
        <f>COUNTIF(D:D, "Military - U.S. Army")</f>
        <v>23</v>
      </c>
      <c r="V1502">
        <f>AVERAGEIF(C:C,"Fort Myer, Virginia", I:I)</f>
        <v>2</v>
      </c>
      <c r="W1502">
        <v>1</v>
      </c>
      <c r="X1502" t="str">
        <f>IFERROR(VLOOKUP("FlightNumber", A:D, 4, FALSE), "Flight Not Found")</f>
        <v>Flight Not Found</v>
      </c>
      <c r="Y1502" t="str" cm="1">
        <f t="array" ref="Y1502">IF(AND(B:B &gt; TIME(6, 0, 0), B:B &lt;= TIME(18, 0, 0)), "Day", "Night")</f>
        <v>Night</v>
      </c>
      <c r="Z1502">
        <f>COUNTIFS(D:D, "Military - U.S. Army", C:C, "Fort Myer, Virginia")</f>
        <v>1</v>
      </c>
    </row>
    <row r="1503" spans="1:26" x14ac:dyDescent="0.2">
      <c r="A1503">
        <v>21096</v>
      </c>
      <c r="C1503" t="s">
        <v>7043</v>
      </c>
      <c r="D1503" t="s">
        <v>7044</v>
      </c>
      <c r="E1503" t="s">
        <v>7045</v>
      </c>
      <c r="F1503" t="s">
        <v>6722</v>
      </c>
      <c r="G1503" t="s">
        <v>7046</v>
      </c>
      <c r="H1503" t="s">
        <v>7047</v>
      </c>
      <c r="I1503">
        <v>27</v>
      </c>
      <c r="J1503">
        <v>27</v>
      </c>
      <c r="K1503">
        <v>0</v>
      </c>
      <c r="L1503" t="s">
        <v>7048</v>
      </c>
      <c r="M1503">
        <f>SUM(B1503,C1503)</f>
        <v>0</v>
      </c>
      <c r="N1503" t="str">
        <f t="shared" si="46"/>
        <v>No</v>
      </c>
      <c r="O1503">
        <f>COUNTIF(C:C,"&lt;0")</f>
        <v>0</v>
      </c>
      <c r="P1503" t="e">
        <f>SUMIF(#REF!,"&gt;"&amp;AVERAGE(#REF!))</f>
        <v>#REF!</v>
      </c>
      <c r="Q1503">
        <f t="shared" si="47"/>
        <v>27.565026697177728</v>
      </c>
      <c r="R1503" t="str">
        <f>CONCATENATE("ID-",A1503,"-",E1503)</f>
        <v>ID-21096-Beirut - Kuwait City</v>
      </c>
      <c r="S1503">
        <f>INDEX(B:B,MATCH(A1503,A:A,0))</f>
        <v>0</v>
      </c>
      <c r="T1503" t="str">
        <f>IF(OR(B1503&gt;0,C1503&gt;0),"Acceptable","Check")</f>
        <v>Acceptable</v>
      </c>
      <c r="U1503">
        <f>COUNTIF(D:D, "Military - U.S. Army")</f>
        <v>23</v>
      </c>
      <c r="V1503">
        <f>AVERAGEIF(C:C,"Fort Myer, Virginia", I:I)</f>
        <v>2</v>
      </c>
      <c r="W1503">
        <v>1</v>
      </c>
      <c r="X1503" t="str">
        <f>IFERROR(VLOOKUP("FlightNumber", A:D, 4, FALSE), "Flight Not Found")</f>
        <v>Flight Not Found</v>
      </c>
      <c r="Y1503" t="str" cm="1">
        <f t="array" ref="Y1503">IF(AND(B:B &gt; TIME(6, 0, 0), B:B &lt;= TIME(18, 0, 0)), "Day", "Night")</f>
        <v>Night</v>
      </c>
      <c r="Z1503">
        <f>COUNTIFS(D:D, "Military - U.S. Army", C:C, "Fort Myer, Virginia")</f>
        <v>1</v>
      </c>
    </row>
    <row r="1504" spans="1:26" x14ac:dyDescent="0.2">
      <c r="A1504">
        <v>21116</v>
      </c>
      <c r="B1504" t="s">
        <v>7049</v>
      </c>
      <c r="C1504" t="s">
        <v>7050</v>
      </c>
      <c r="D1504" t="s">
        <v>3358</v>
      </c>
      <c r="E1504" t="s">
        <v>7051</v>
      </c>
      <c r="F1504" t="s">
        <v>7052</v>
      </c>
      <c r="G1504" t="s">
        <v>7053</v>
      </c>
      <c r="H1504" t="s">
        <v>6123</v>
      </c>
      <c r="I1504">
        <v>7</v>
      </c>
      <c r="J1504">
        <v>7</v>
      </c>
      <c r="K1504">
        <v>0</v>
      </c>
      <c r="L1504" t="s">
        <v>7054</v>
      </c>
      <c r="M1504">
        <f>SUM(B1504,C1504)</f>
        <v>0</v>
      </c>
      <c r="N1504" t="str">
        <f t="shared" si="46"/>
        <v>No</v>
      </c>
      <c r="O1504">
        <f>COUNTIF(C:C,"&lt;0")</f>
        <v>0</v>
      </c>
      <c r="P1504" t="e">
        <f>SUMIF(#REF!,"&gt;"&amp;AVERAGE(#REF!))</f>
        <v>#REF!</v>
      </c>
      <c r="Q1504">
        <f t="shared" si="47"/>
        <v>27.565026697177728</v>
      </c>
      <c r="R1504" t="str">
        <f>CONCATENATE("ID-",A1504,"-",E1504)</f>
        <v>ID-21116-London - Belfast</v>
      </c>
      <c r="S1504" t="str">
        <f>INDEX(B:B,MATCH(A1504,A:A,0))</f>
        <v>16:51</v>
      </c>
      <c r="T1504" t="str">
        <f>IF(OR(B1504&gt;0,C1504&gt;0),"Acceptable","Check")</f>
        <v>Acceptable</v>
      </c>
      <c r="U1504">
        <f>COUNTIF(D:D, "Military - U.S. Army")</f>
        <v>23</v>
      </c>
      <c r="V1504">
        <f>AVERAGEIF(C:C,"Fort Myer, Virginia", I:I)</f>
        <v>2</v>
      </c>
      <c r="W1504">
        <v>1</v>
      </c>
      <c r="X1504" t="str">
        <f>IFERROR(VLOOKUP("FlightNumber", A:D, 4, FALSE), "Flight Not Found")</f>
        <v>Flight Not Found</v>
      </c>
      <c r="Y1504" t="str" cm="1">
        <f t="array" ref="Y1504">IF(AND(B:B &gt; TIME(6, 0, 0), B:B &lt;= TIME(18, 0, 0)), "Day", "Night")</f>
        <v>Night</v>
      </c>
      <c r="Z1504">
        <f>COUNTIFS(D:D, "Military - U.S. Army", C:C, "Fort Myer, Virginia")</f>
        <v>1</v>
      </c>
    </row>
    <row r="1505" spans="1:26" x14ac:dyDescent="0.2">
      <c r="A1505">
        <v>21121</v>
      </c>
      <c r="B1505" t="s">
        <v>7055</v>
      </c>
      <c r="C1505" t="s">
        <v>7056</v>
      </c>
      <c r="D1505" t="s">
        <v>460</v>
      </c>
      <c r="E1505" t="s">
        <v>7057</v>
      </c>
      <c r="F1505" t="s">
        <v>1809</v>
      </c>
      <c r="G1505" t="s">
        <v>7058</v>
      </c>
      <c r="H1505" t="s">
        <v>7059</v>
      </c>
      <c r="I1505">
        <v>21</v>
      </c>
      <c r="J1505">
        <v>21</v>
      </c>
      <c r="K1505">
        <v>0</v>
      </c>
      <c r="L1505" t="s">
        <v>7060</v>
      </c>
      <c r="M1505">
        <f>SUM(B1505,C1505)</f>
        <v>0</v>
      </c>
      <c r="N1505" t="str">
        <f t="shared" si="46"/>
        <v>No</v>
      </c>
      <c r="O1505">
        <f>COUNTIF(C:C,"&lt;0")</f>
        <v>0</v>
      </c>
      <c r="P1505" t="e">
        <f>SUMIF(#REF!,"&gt;"&amp;AVERAGE(#REF!))</f>
        <v>#REF!</v>
      </c>
      <c r="Q1505">
        <f t="shared" si="47"/>
        <v>27.565026697177728</v>
      </c>
      <c r="R1505" t="str">
        <f>CONCATENATE("ID-",A1505,"-",E1505)</f>
        <v>ID-21121-Tanger - Madrid</v>
      </c>
      <c r="S1505" t="str">
        <f>INDEX(B:B,MATCH(A1505,A:A,0))</f>
        <v>18:05</v>
      </c>
      <c r="T1505" t="str">
        <f>IF(OR(B1505&gt;0,C1505&gt;0),"Acceptable","Check")</f>
        <v>Acceptable</v>
      </c>
      <c r="U1505">
        <f>COUNTIF(D:D, "Military - U.S. Army")</f>
        <v>23</v>
      </c>
      <c r="V1505">
        <f>AVERAGEIF(C:C,"Fort Myer, Virginia", I:I)</f>
        <v>2</v>
      </c>
      <c r="W1505">
        <v>1</v>
      </c>
      <c r="X1505" t="str">
        <f>IFERROR(VLOOKUP("FlightNumber", A:D, 4, FALSE), "Flight Not Found")</f>
        <v>Flight Not Found</v>
      </c>
      <c r="Y1505" t="str" cm="1">
        <f t="array" ref="Y1505">IF(AND(B:B &gt; TIME(6, 0, 0), B:B &lt;= TIME(18, 0, 0)), "Day", "Night")</f>
        <v>Night</v>
      </c>
      <c r="Z1505">
        <f>COUNTIFS(D:D, "Military - U.S. Army", C:C, "Fort Myer, Virginia")</f>
        <v>1</v>
      </c>
    </row>
    <row r="1506" spans="1:26" x14ac:dyDescent="0.2">
      <c r="A1506">
        <v>21123</v>
      </c>
      <c r="C1506" t="s">
        <v>7061</v>
      </c>
      <c r="D1506" t="s">
        <v>7062</v>
      </c>
      <c r="F1506" t="s">
        <v>7063</v>
      </c>
      <c r="G1506" t="s">
        <v>7064</v>
      </c>
      <c r="I1506">
        <v>3</v>
      </c>
      <c r="J1506">
        <v>3</v>
      </c>
      <c r="K1506">
        <v>0</v>
      </c>
      <c r="L1506" t="s">
        <v>7065</v>
      </c>
      <c r="M1506">
        <f>SUM(B1506,C1506)</f>
        <v>0</v>
      </c>
      <c r="N1506" t="str">
        <f t="shared" si="46"/>
        <v>No</v>
      </c>
      <c r="O1506">
        <f>COUNTIF(C:C,"&lt;0")</f>
        <v>0</v>
      </c>
      <c r="P1506" t="e">
        <f>SUMIF(#REF!,"&gt;"&amp;AVERAGE(#REF!))</f>
        <v>#REF!</v>
      </c>
      <c r="Q1506">
        <f t="shared" si="47"/>
        <v>27.565026697177728</v>
      </c>
      <c r="R1506" t="str">
        <f>CONCATENATE("ID-",A1506,"-",E1506)</f>
        <v>ID-21123-</v>
      </c>
      <c r="S1506">
        <f>INDEX(B:B,MATCH(A1506,A:A,0))</f>
        <v>0</v>
      </c>
      <c r="T1506" t="str">
        <f>IF(OR(B1506&gt;0,C1506&gt;0),"Acceptable","Check")</f>
        <v>Acceptable</v>
      </c>
      <c r="U1506">
        <f>COUNTIF(D:D, "Military - U.S. Army")</f>
        <v>23</v>
      </c>
      <c r="V1506">
        <f>AVERAGEIF(C:C,"Fort Myer, Virginia", I:I)</f>
        <v>2</v>
      </c>
      <c r="W1506">
        <v>1</v>
      </c>
      <c r="X1506" t="str">
        <f>IFERROR(VLOOKUP("FlightNumber", A:D, 4, FALSE), "Flight Not Found")</f>
        <v>Flight Not Found</v>
      </c>
      <c r="Y1506" t="str" cm="1">
        <f t="array" ref="Y1506">IF(AND(B:B &gt; TIME(6, 0, 0), B:B &lt;= TIME(18, 0, 0)), "Day", "Night")</f>
        <v>Night</v>
      </c>
      <c r="Z1506">
        <f>COUNTIFS(D:D, "Military - U.S. Army", C:C, "Fort Myer, Virginia")</f>
        <v>1</v>
      </c>
    </row>
    <row r="1507" spans="1:26" x14ac:dyDescent="0.2">
      <c r="A1507">
        <v>21130</v>
      </c>
      <c r="C1507" t="s">
        <v>7066</v>
      </c>
      <c r="D1507" t="s">
        <v>7067</v>
      </c>
      <c r="F1507" t="s">
        <v>7068</v>
      </c>
      <c r="G1507" t="s">
        <v>7069</v>
      </c>
      <c r="H1507" t="s">
        <v>7070</v>
      </c>
      <c r="I1507">
        <v>15</v>
      </c>
      <c r="J1507">
        <v>15</v>
      </c>
      <c r="K1507">
        <v>0</v>
      </c>
      <c r="L1507" t="s">
        <v>7071</v>
      </c>
      <c r="M1507">
        <f>SUM(B1507,C1507)</f>
        <v>0</v>
      </c>
      <c r="N1507" t="str">
        <f t="shared" si="46"/>
        <v>No</v>
      </c>
      <c r="O1507">
        <f>COUNTIF(C:C,"&lt;0")</f>
        <v>0</v>
      </c>
      <c r="P1507" t="e">
        <f>SUMIF(#REF!,"&gt;"&amp;AVERAGE(#REF!))</f>
        <v>#REF!</v>
      </c>
      <c r="Q1507">
        <f t="shared" si="47"/>
        <v>27.565026697177728</v>
      </c>
      <c r="R1507" t="str">
        <f>CONCATENATE("ID-",A1507,"-",E1507)</f>
        <v>ID-21130-</v>
      </c>
      <c r="S1507">
        <f>INDEX(B:B,MATCH(A1507,A:A,0))</f>
        <v>0</v>
      </c>
      <c r="T1507" t="str">
        <f>IF(OR(B1507&gt;0,C1507&gt;0),"Acceptable","Check")</f>
        <v>Acceptable</v>
      </c>
      <c r="U1507">
        <f>COUNTIF(D:D, "Military - U.S. Army")</f>
        <v>23</v>
      </c>
      <c r="V1507">
        <f>AVERAGEIF(C:C,"Fort Myer, Virginia", I:I)</f>
        <v>2</v>
      </c>
      <c r="W1507">
        <v>1</v>
      </c>
      <c r="X1507" t="str">
        <f>IFERROR(VLOOKUP("FlightNumber", A:D, 4, FALSE), "Flight Not Found")</f>
        <v>Flight Not Found</v>
      </c>
      <c r="Y1507" t="str" cm="1">
        <f t="array" ref="Y1507">IF(AND(B:B &gt; TIME(6, 0, 0), B:B &lt;= TIME(18, 0, 0)), "Day", "Night")</f>
        <v>Night</v>
      </c>
      <c r="Z1507">
        <f>COUNTIFS(D:D, "Military - U.S. Army", C:C, "Fort Myer, Virginia")</f>
        <v>1</v>
      </c>
    </row>
    <row r="1508" spans="1:26" x14ac:dyDescent="0.2">
      <c r="A1508">
        <v>21133</v>
      </c>
      <c r="B1508" t="s">
        <v>7072</v>
      </c>
      <c r="C1508" t="s">
        <v>7073</v>
      </c>
      <c r="D1508" t="s">
        <v>1856</v>
      </c>
      <c r="E1508" t="s">
        <v>7074</v>
      </c>
      <c r="F1508" t="s">
        <v>7075</v>
      </c>
      <c r="G1508" t="s">
        <v>7076</v>
      </c>
      <c r="H1508" t="s">
        <v>7077</v>
      </c>
      <c r="I1508">
        <v>44</v>
      </c>
      <c r="J1508">
        <v>44</v>
      </c>
      <c r="K1508">
        <v>0</v>
      </c>
      <c r="L1508" t="s">
        <v>7078</v>
      </c>
      <c r="M1508">
        <f>SUM(B1508,C1508)</f>
        <v>0</v>
      </c>
      <c r="N1508" t="str">
        <f t="shared" si="46"/>
        <v>No</v>
      </c>
      <c r="O1508">
        <f>COUNTIF(C:C,"&lt;0")</f>
        <v>0</v>
      </c>
      <c r="P1508" t="e">
        <f>SUMIF(#REF!,"&gt;"&amp;AVERAGE(#REF!))</f>
        <v>#REF!</v>
      </c>
      <c r="Q1508">
        <f t="shared" si="47"/>
        <v>27.565026697177728</v>
      </c>
      <c r="R1508" t="str">
        <f>CONCATENATE("ID-",A1508,"-",E1508)</f>
        <v>ID-21133-San Fransisco - Honolulu</v>
      </c>
      <c r="S1508" t="str">
        <f>INDEX(B:B,MATCH(A1508,A:A,0))</f>
        <v>16:27</v>
      </c>
      <c r="T1508" t="str">
        <f>IF(OR(B1508&gt;0,C1508&gt;0),"Acceptable","Check")</f>
        <v>Acceptable</v>
      </c>
      <c r="U1508">
        <f>COUNTIF(D:D, "Military - U.S. Army")</f>
        <v>23</v>
      </c>
      <c r="V1508">
        <f>AVERAGEIF(C:C,"Fort Myer, Virginia", I:I)</f>
        <v>2</v>
      </c>
      <c r="W1508">
        <v>1</v>
      </c>
      <c r="X1508" t="str">
        <f>IFERROR(VLOOKUP("FlightNumber", A:D, 4, FALSE), "Flight Not Found")</f>
        <v>Flight Not Found</v>
      </c>
      <c r="Y1508" t="str" cm="1">
        <f t="array" ref="Y1508">IF(AND(B:B &gt; TIME(6, 0, 0), B:B &lt;= TIME(18, 0, 0)), "Day", "Night")</f>
        <v>Night</v>
      </c>
      <c r="Z1508">
        <f>COUNTIFS(D:D, "Military - U.S. Army", C:C, "Fort Myer, Virginia")</f>
        <v>1</v>
      </c>
    </row>
    <row r="1509" spans="1:26" x14ac:dyDescent="0.2">
      <c r="A1509">
        <v>21139</v>
      </c>
      <c r="B1509" t="s">
        <v>1438</v>
      </c>
      <c r="C1509" t="s">
        <v>7079</v>
      </c>
      <c r="D1509" t="s">
        <v>6001</v>
      </c>
      <c r="E1509" t="s">
        <v>7080</v>
      </c>
      <c r="F1509" t="s">
        <v>7081</v>
      </c>
      <c r="G1509" t="s">
        <v>7082</v>
      </c>
      <c r="H1509" t="s">
        <v>7083</v>
      </c>
      <c r="I1509">
        <v>4</v>
      </c>
      <c r="J1509">
        <v>4</v>
      </c>
      <c r="K1509">
        <v>0</v>
      </c>
      <c r="L1509" t="s">
        <v>7084</v>
      </c>
      <c r="M1509">
        <f>SUM(B1509,C1509)</f>
        <v>0</v>
      </c>
      <c r="N1509" t="str">
        <f t="shared" si="46"/>
        <v>No</v>
      </c>
      <c r="O1509">
        <f>COUNTIF(C:C,"&lt;0")</f>
        <v>0</v>
      </c>
      <c r="P1509" t="e">
        <f>SUMIF(#REF!,"&gt;"&amp;AVERAGE(#REF!))</f>
        <v>#REF!</v>
      </c>
      <c r="Q1509">
        <f t="shared" si="47"/>
        <v>27.565026697177728</v>
      </c>
      <c r="R1509" t="str">
        <f>CONCATENATE("ID-",A1509,"-",E1509)</f>
        <v>ID-21139-Barcelona - Palma de Mallorca</v>
      </c>
      <c r="S1509" t="str">
        <f>INDEX(B:B,MATCH(A1509,A:A,0))</f>
        <v>20:08</v>
      </c>
      <c r="T1509" t="str">
        <f>IF(OR(B1509&gt;0,C1509&gt;0),"Acceptable","Check")</f>
        <v>Acceptable</v>
      </c>
      <c r="U1509">
        <f>COUNTIF(D:D, "Military - U.S. Army")</f>
        <v>23</v>
      </c>
      <c r="V1509">
        <f>AVERAGEIF(C:C,"Fort Myer, Virginia", I:I)</f>
        <v>2</v>
      </c>
      <c r="W1509">
        <v>1</v>
      </c>
      <c r="X1509" t="str">
        <f>IFERROR(VLOOKUP("FlightNumber", A:D, 4, FALSE), "Flight Not Found")</f>
        <v>Flight Not Found</v>
      </c>
      <c r="Y1509" t="str" cm="1">
        <f t="array" ref="Y1509">IF(AND(B:B &gt; TIME(6, 0, 0), B:B &lt;= TIME(18, 0, 0)), "Day", "Night")</f>
        <v>Night</v>
      </c>
      <c r="Z1509">
        <f>COUNTIFS(D:D, "Military - U.S. Army", C:C, "Fort Myer, Virginia")</f>
        <v>1</v>
      </c>
    </row>
    <row r="1510" spans="1:26" x14ac:dyDescent="0.2">
      <c r="A1510">
        <v>21139</v>
      </c>
      <c r="B1510" t="s">
        <v>7085</v>
      </c>
      <c r="C1510" t="s">
        <v>7086</v>
      </c>
      <c r="D1510" t="s">
        <v>7087</v>
      </c>
      <c r="E1510" t="s">
        <v>7088</v>
      </c>
      <c r="F1510" t="s">
        <v>7089</v>
      </c>
      <c r="G1510" t="s">
        <v>7090</v>
      </c>
      <c r="H1510" t="s">
        <v>7091</v>
      </c>
      <c r="I1510">
        <v>58</v>
      </c>
      <c r="J1510">
        <v>43</v>
      </c>
      <c r="K1510">
        <v>0</v>
      </c>
      <c r="L1510" t="s">
        <v>7092</v>
      </c>
      <c r="M1510">
        <f>SUM(B1510,C1510)</f>
        <v>0</v>
      </c>
      <c r="N1510" t="str">
        <f t="shared" si="46"/>
        <v>No</v>
      </c>
      <c r="O1510">
        <f>COUNTIF(C:C,"&lt;0")</f>
        <v>0</v>
      </c>
      <c r="P1510" t="e">
        <f>SUMIF(#REF!,"&gt;"&amp;AVERAGE(#REF!))</f>
        <v>#REF!</v>
      </c>
      <c r="Q1510">
        <f t="shared" si="47"/>
        <v>27.565026697177728</v>
      </c>
      <c r="R1510" t="str">
        <f>CONCATENATE("ID-",A1510,"-",E1510)</f>
        <v>ID-21139-Southhampton - Lisbona</v>
      </c>
      <c r="S1510" t="str">
        <f>INDEX(B:B,MATCH(A1510,A:A,0))</f>
        <v>20:08</v>
      </c>
      <c r="T1510" t="str">
        <f>IF(OR(B1510&gt;0,C1510&gt;0),"Acceptable","Check")</f>
        <v>Acceptable</v>
      </c>
      <c r="U1510">
        <f>COUNTIF(D:D, "Military - U.S. Army")</f>
        <v>23</v>
      </c>
      <c r="V1510">
        <f>AVERAGEIF(C:C,"Fort Myer, Virginia", I:I)</f>
        <v>2</v>
      </c>
      <c r="W1510">
        <v>1</v>
      </c>
      <c r="X1510" t="str">
        <f>IFERROR(VLOOKUP("FlightNumber", A:D, 4, FALSE), "Flight Not Found")</f>
        <v>Flight Not Found</v>
      </c>
      <c r="Y1510" t="str" cm="1">
        <f t="array" ref="Y1510">IF(AND(B:B &gt; TIME(6, 0, 0), B:B &lt;= TIME(18, 0, 0)), "Day", "Night")</f>
        <v>Night</v>
      </c>
      <c r="Z1510">
        <f>COUNTIFS(D:D, "Military - U.S. Army", C:C, "Fort Myer, Virginia")</f>
        <v>1</v>
      </c>
    </row>
    <row r="1511" spans="1:26" x14ac:dyDescent="0.2">
      <c r="A1511">
        <v>21145</v>
      </c>
      <c r="B1511" t="s">
        <v>7093</v>
      </c>
      <c r="C1511" t="s">
        <v>7094</v>
      </c>
      <c r="D1511" t="s">
        <v>7095</v>
      </c>
      <c r="E1511" t="s">
        <v>7096</v>
      </c>
      <c r="F1511" t="s">
        <v>6487</v>
      </c>
      <c r="G1511" t="s">
        <v>7097</v>
      </c>
      <c r="H1511" t="s">
        <v>7098</v>
      </c>
      <c r="I1511">
        <v>4</v>
      </c>
      <c r="J1511">
        <v>4</v>
      </c>
      <c r="K1511">
        <v>0</v>
      </c>
      <c r="L1511" t="s">
        <v>7099</v>
      </c>
      <c r="M1511">
        <f>SUM(B1511,C1511)</f>
        <v>0</v>
      </c>
      <c r="N1511" t="str">
        <f t="shared" si="46"/>
        <v>No</v>
      </c>
      <c r="O1511">
        <f>COUNTIF(C:C,"&lt;0")</f>
        <v>0</v>
      </c>
      <c r="P1511" t="e">
        <f>SUMIF(#REF!,"&gt;"&amp;AVERAGE(#REF!))</f>
        <v>#REF!</v>
      </c>
      <c r="Q1511">
        <f t="shared" si="47"/>
        <v>27.565026697177728</v>
      </c>
      <c r="R1511" t="str">
        <f>CONCATENATE("ID-",A1511,"-",E1511)</f>
        <v>ID-21145-Paraparaumu - Timaru</v>
      </c>
      <c r="S1511" t="str">
        <f>INDEX(B:B,MATCH(A1511,A:A,0))</f>
        <v>11:33</v>
      </c>
      <c r="T1511" t="str">
        <f>IF(OR(B1511&gt;0,C1511&gt;0),"Acceptable","Check")</f>
        <v>Acceptable</v>
      </c>
      <c r="U1511">
        <f>COUNTIF(D:D, "Military - U.S. Army")</f>
        <v>23</v>
      </c>
      <c r="V1511">
        <f>AVERAGEIF(C:C,"Fort Myer, Virginia", I:I)</f>
        <v>2</v>
      </c>
      <c r="W1511">
        <v>1</v>
      </c>
      <c r="X1511" t="str">
        <f>IFERROR(VLOOKUP("FlightNumber", A:D, 4, FALSE), "Flight Not Found")</f>
        <v>Flight Not Found</v>
      </c>
      <c r="Y1511" t="str" cm="1">
        <f t="array" ref="Y1511">IF(AND(B:B &gt; TIME(6, 0, 0), B:B &lt;= TIME(18, 0, 0)), "Day", "Night")</f>
        <v>Night</v>
      </c>
      <c r="Z1511">
        <f>COUNTIFS(D:D, "Military - U.S. Army", C:C, "Fort Myer, Virginia")</f>
        <v>1</v>
      </c>
    </row>
    <row r="1512" spans="1:26" x14ac:dyDescent="0.2">
      <c r="A1512">
        <v>21162</v>
      </c>
      <c r="B1512" t="s">
        <v>4663</v>
      </c>
      <c r="C1512" t="s">
        <v>7100</v>
      </c>
      <c r="D1512" t="s">
        <v>5042</v>
      </c>
      <c r="E1512" t="s">
        <v>7101</v>
      </c>
      <c r="F1512" t="s">
        <v>3475</v>
      </c>
      <c r="G1512" t="s">
        <v>7102</v>
      </c>
      <c r="H1512" t="s">
        <v>7103</v>
      </c>
      <c r="I1512">
        <v>61</v>
      </c>
      <c r="J1512">
        <v>61</v>
      </c>
      <c r="K1512">
        <v>0</v>
      </c>
      <c r="L1512" t="s">
        <v>7104</v>
      </c>
      <c r="M1512">
        <f>SUM(B1512,C1512)</f>
        <v>0</v>
      </c>
      <c r="N1512" t="str">
        <f t="shared" si="46"/>
        <v>No</v>
      </c>
      <c r="O1512">
        <f>COUNTIF(C:C,"&lt;0")</f>
        <v>0</v>
      </c>
      <c r="P1512" t="e">
        <f>SUMIF(#REF!,"&gt;"&amp;AVERAGE(#REF!))</f>
        <v>#REF!</v>
      </c>
      <c r="Q1512">
        <f t="shared" si="47"/>
        <v>27.565026697177728</v>
      </c>
      <c r="R1512" t="str">
        <f>CONCATENATE("ID-",A1512,"-",E1512)</f>
        <v>ID-21162-Buenos Aires - San Carlos</v>
      </c>
      <c r="S1512" t="str">
        <f>INDEX(B:B,MATCH(A1512,A:A,0))</f>
        <v>16:45</v>
      </c>
      <c r="T1512" t="str">
        <f>IF(OR(B1512&gt;0,C1512&gt;0),"Acceptable","Check")</f>
        <v>Acceptable</v>
      </c>
      <c r="U1512">
        <f>COUNTIF(D:D, "Military - U.S. Army")</f>
        <v>23</v>
      </c>
      <c r="V1512">
        <f>AVERAGEIF(C:C,"Fort Myer, Virginia", I:I)</f>
        <v>2</v>
      </c>
      <c r="W1512">
        <v>1</v>
      </c>
      <c r="X1512" t="str">
        <f>IFERROR(VLOOKUP("FlightNumber", A:D, 4, FALSE), "Flight Not Found")</f>
        <v>Flight Not Found</v>
      </c>
      <c r="Y1512" t="str" cm="1">
        <f t="array" ref="Y1512">IF(AND(B:B &gt; TIME(6, 0, 0), B:B &lt;= TIME(18, 0, 0)), "Day", "Night")</f>
        <v>Night</v>
      </c>
      <c r="Z1512">
        <f>COUNTIFS(D:D, "Military - U.S. Army", C:C, "Fort Myer, Virginia")</f>
        <v>1</v>
      </c>
    </row>
    <row r="1513" spans="1:26" x14ac:dyDescent="0.2">
      <c r="A1513">
        <v>21164</v>
      </c>
      <c r="C1513" t="s">
        <v>7105</v>
      </c>
      <c r="D1513" t="s">
        <v>7106</v>
      </c>
      <c r="F1513" t="s">
        <v>2722</v>
      </c>
      <c r="G1513" t="s">
        <v>7107</v>
      </c>
      <c r="H1513" t="s">
        <v>7108</v>
      </c>
      <c r="I1513">
        <v>3</v>
      </c>
      <c r="J1513">
        <v>3</v>
      </c>
      <c r="K1513">
        <v>0</v>
      </c>
      <c r="M1513">
        <f>SUM(B1513,C1513)</f>
        <v>0</v>
      </c>
      <c r="N1513" t="str">
        <f t="shared" si="46"/>
        <v>No</v>
      </c>
      <c r="O1513">
        <f>COUNTIF(C:C,"&lt;0")</f>
        <v>0</v>
      </c>
      <c r="P1513" t="e">
        <f>SUMIF(#REF!,"&gt;"&amp;AVERAGE(#REF!))</f>
        <v>#REF!</v>
      </c>
      <c r="Q1513">
        <f t="shared" si="47"/>
        <v>27.565026697177728</v>
      </c>
      <c r="R1513" t="str">
        <f>CONCATENATE("ID-",A1513,"-",E1513)</f>
        <v>ID-21164-</v>
      </c>
      <c r="S1513">
        <f>INDEX(B:B,MATCH(A1513,A:A,0))</f>
        <v>0</v>
      </c>
      <c r="T1513" t="str">
        <f>IF(OR(B1513&gt;0,C1513&gt;0),"Acceptable","Check")</f>
        <v>Acceptable</v>
      </c>
      <c r="U1513">
        <f>COUNTIF(D:D, "Military - U.S. Army")</f>
        <v>23</v>
      </c>
      <c r="V1513">
        <f>AVERAGEIF(C:C,"Fort Myer, Virginia", I:I)</f>
        <v>2</v>
      </c>
      <c r="W1513">
        <v>1</v>
      </c>
      <c r="X1513" t="str">
        <f>IFERROR(VLOOKUP("FlightNumber", A:D, 4, FALSE), "Flight Not Found")</f>
        <v>Flight Not Found</v>
      </c>
      <c r="Y1513" t="str" cm="1">
        <f t="array" ref="Y1513">IF(AND(B:B &gt; TIME(6, 0, 0), B:B &lt;= TIME(18, 0, 0)), "Day", "Night")</f>
        <v>Night</v>
      </c>
      <c r="Z1513">
        <f>COUNTIFS(D:D, "Military - U.S. Army", C:C, "Fort Myer, Virginia")</f>
        <v>1</v>
      </c>
    </row>
    <row r="1514" spans="1:26" x14ac:dyDescent="0.2">
      <c r="A1514">
        <v>21165</v>
      </c>
      <c r="B1514" t="s">
        <v>7109</v>
      </c>
      <c r="C1514" t="s">
        <v>7110</v>
      </c>
      <c r="D1514" t="s">
        <v>3661</v>
      </c>
      <c r="E1514" t="s">
        <v>7111</v>
      </c>
      <c r="F1514" t="s">
        <v>7112</v>
      </c>
      <c r="I1514">
        <v>12</v>
      </c>
      <c r="J1514">
        <v>2</v>
      </c>
      <c r="K1514">
        <v>0</v>
      </c>
      <c r="L1514" t="s">
        <v>7113</v>
      </c>
      <c r="M1514">
        <f>SUM(B1514,C1514)</f>
        <v>0</v>
      </c>
      <c r="N1514" t="str">
        <f t="shared" si="46"/>
        <v>No</v>
      </c>
      <c r="O1514">
        <f>COUNTIF(C:C,"&lt;0")</f>
        <v>0</v>
      </c>
      <c r="P1514" t="e">
        <f>SUMIF(#REF!,"&gt;"&amp;AVERAGE(#REF!))</f>
        <v>#REF!</v>
      </c>
      <c r="Q1514">
        <f t="shared" si="47"/>
        <v>27.565026697177728</v>
      </c>
      <c r="R1514" t="str">
        <f>CONCATENATE("ID-",A1514,"-",E1514)</f>
        <v>ID-21165-Ozamis City - Pagadian</v>
      </c>
      <c r="S1514" t="str">
        <f>INDEX(B:B,MATCH(A1514,A:A,0))</f>
        <v>13:12</v>
      </c>
      <c r="T1514" t="str">
        <f>IF(OR(B1514&gt;0,C1514&gt;0),"Acceptable","Check")</f>
        <v>Acceptable</v>
      </c>
      <c r="U1514">
        <f>COUNTIF(D:D, "Military - U.S. Army")</f>
        <v>23</v>
      </c>
      <c r="V1514">
        <f>AVERAGEIF(C:C,"Fort Myer, Virginia", I:I)</f>
        <v>2</v>
      </c>
      <c r="W1514">
        <v>2</v>
      </c>
      <c r="X1514" t="str">
        <f>IFERROR(VLOOKUP("FlightNumber", A:D, 4, FALSE), "Flight Not Found")</f>
        <v>Flight Not Found</v>
      </c>
      <c r="Y1514" t="str" cm="1">
        <f t="array" ref="Y1514">IF(AND(B:B &gt; TIME(6, 0, 0), B:B &lt;= TIME(18, 0, 0)), "Day", "Night")</f>
        <v>Night</v>
      </c>
      <c r="Z1514">
        <f>COUNTIFS(D:D, "Military - U.S. Army", C:C, "Fort Myer, Virginia")</f>
        <v>1</v>
      </c>
    </row>
    <row r="1515" spans="1:26" x14ac:dyDescent="0.2">
      <c r="A1515">
        <v>21177</v>
      </c>
      <c r="C1515" t="s">
        <v>7114</v>
      </c>
      <c r="D1515" t="s">
        <v>6599</v>
      </c>
      <c r="E1515" t="s">
        <v>6600</v>
      </c>
      <c r="F1515" t="s">
        <v>5905</v>
      </c>
      <c r="G1515" t="s">
        <v>7115</v>
      </c>
      <c r="I1515">
        <v>4</v>
      </c>
      <c r="J1515">
        <v>4</v>
      </c>
      <c r="K1515">
        <v>0</v>
      </c>
      <c r="L1515" t="s">
        <v>7116</v>
      </c>
      <c r="M1515">
        <f>SUM(B1515,C1515)</f>
        <v>0</v>
      </c>
      <c r="N1515" t="str">
        <f t="shared" si="46"/>
        <v>No</v>
      </c>
      <c r="O1515">
        <f>COUNTIF(C:C,"&lt;0")</f>
        <v>0</v>
      </c>
      <c r="P1515" t="e">
        <f>SUMIF(#REF!,"&gt;"&amp;AVERAGE(#REF!))</f>
        <v>#REF!</v>
      </c>
      <c r="Q1515">
        <f t="shared" si="47"/>
        <v>27.565026697177728</v>
      </c>
      <c r="R1515" t="str">
        <f>CONCATENATE("ID-",A1515,"-",E1515)</f>
        <v>ID-21177-Malta - London</v>
      </c>
      <c r="S1515">
        <f>INDEX(B:B,MATCH(A1515,A:A,0))</f>
        <v>0</v>
      </c>
      <c r="T1515" t="str">
        <f>IF(OR(B1515&gt;0,C1515&gt;0),"Acceptable","Check")</f>
        <v>Acceptable</v>
      </c>
      <c r="U1515">
        <f>COUNTIF(D:D, "Military - U.S. Army")</f>
        <v>23</v>
      </c>
      <c r="V1515">
        <f>AVERAGEIF(C:C,"Fort Myer, Virginia", I:I)</f>
        <v>2</v>
      </c>
      <c r="W1515">
        <v>1</v>
      </c>
      <c r="X1515" t="str">
        <f>IFERROR(VLOOKUP("FlightNumber", A:D, 4, FALSE), "Flight Not Found")</f>
        <v>Flight Not Found</v>
      </c>
      <c r="Y1515" t="str" cm="1">
        <f t="array" ref="Y1515">IF(AND(B:B &gt; TIME(6, 0, 0), B:B &lt;= TIME(18, 0, 0)), "Day", "Night")</f>
        <v>Night</v>
      </c>
      <c r="Z1515">
        <f>COUNTIFS(D:D, "Military - U.S. Army", C:C, "Fort Myer, Virginia")</f>
        <v>1</v>
      </c>
    </row>
    <row r="1516" spans="1:26" x14ac:dyDescent="0.2">
      <c r="A1516">
        <v>21177</v>
      </c>
      <c r="B1516" t="s">
        <v>2618</v>
      </c>
      <c r="C1516" t="s">
        <v>7117</v>
      </c>
      <c r="D1516" t="s">
        <v>29</v>
      </c>
      <c r="F1516" t="s">
        <v>7118</v>
      </c>
      <c r="G1516" t="s">
        <v>7119</v>
      </c>
      <c r="I1516">
        <v>23</v>
      </c>
      <c r="J1516">
        <v>19</v>
      </c>
      <c r="K1516">
        <v>0</v>
      </c>
      <c r="L1516" t="s">
        <v>7120</v>
      </c>
      <c r="M1516">
        <f>SUM(B1516,C1516)</f>
        <v>0</v>
      </c>
      <c r="N1516" t="str">
        <f t="shared" si="46"/>
        <v>No</v>
      </c>
      <c r="O1516">
        <f>COUNTIF(C:C,"&lt;0")</f>
        <v>0</v>
      </c>
      <c r="P1516" t="e">
        <f>SUMIF(#REF!,"&gt;"&amp;AVERAGE(#REF!))</f>
        <v>#REF!</v>
      </c>
      <c r="Q1516">
        <f t="shared" si="47"/>
        <v>27.565026697177728</v>
      </c>
      <c r="R1516" t="str">
        <f>CONCATENATE("ID-",A1516,"-",E1516)</f>
        <v>ID-21177-</v>
      </c>
      <c r="S1516">
        <f>INDEX(B:B,MATCH(A1516,A:A,0))</f>
        <v>0</v>
      </c>
      <c r="T1516" t="str">
        <f>IF(OR(B1516&gt;0,C1516&gt;0),"Acceptable","Check")</f>
        <v>Acceptable</v>
      </c>
      <c r="U1516">
        <f>COUNTIF(D:D, "Military - U.S. Army")</f>
        <v>23</v>
      </c>
      <c r="V1516">
        <f>AVERAGEIF(C:C,"Fort Myer, Virginia", I:I)</f>
        <v>2</v>
      </c>
      <c r="W1516">
        <v>1</v>
      </c>
      <c r="X1516" t="str">
        <f>IFERROR(VLOOKUP("FlightNumber", A:D, 4, FALSE), "Flight Not Found")</f>
        <v>Flight Not Found</v>
      </c>
      <c r="Y1516" t="str" cm="1">
        <f t="array" ref="Y1516">IF(AND(B:B &gt; TIME(6, 0, 0), B:B &lt;= TIME(18, 0, 0)), "Day", "Night")</f>
        <v>Night</v>
      </c>
      <c r="Z1516">
        <f>COUNTIFS(D:D, "Military - U.S. Army", C:C, "Fort Myer, Virginia")</f>
        <v>1</v>
      </c>
    </row>
    <row r="1517" spans="1:26" x14ac:dyDescent="0.2">
      <c r="A1517">
        <v>21185</v>
      </c>
      <c r="C1517" t="s">
        <v>4248</v>
      </c>
      <c r="D1517" t="s">
        <v>5042</v>
      </c>
      <c r="E1517" t="s">
        <v>7121</v>
      </c>
      <c r="F1517" t="s">
        <v>2457</v>
      </c>
      <c r="G1517" t="s">
        <v>7122</v>
      </c>
      <c r="I1517">
        <v>51</v>
      </c>
      <c r="J1517">
        <v>9</v>
      </c>
      <c r="K1517">
        <v>0</v>
      </c>
      <c r="L1517" t="s">
        <v>7123</v>
      </c>
      <c r="M1517">
        <f>SUM(B1517,C1517)</f>
        <v>0</v>
      </c>
      <c r="N1517" t="str">
        <f t="shared" si="46"/>
        <v>No</v>
      </c>
      <c r="O1517">
        <f>COUNTIF(C:C,"&lt;0")</f>
        <v>0</v>
      </c>
      <c r="P1517" t="e">
        <f>SUMIF(#REF!,"&gt;"&amp;AVERAGE(#REF!))</f>
        <v>#REF!</v>
      </c>
      <c r="Q1517">
        <f t="shared" si="47"/>
        <v>27.565026697177728</v>
      </c>
      <c r="R1517" t="str">
        <f>CONCATENATE("ID-",A1517,"-",E1517)</f>
        <v>ID-21185-Buenos Aires - Rosario - Corrientes</v>
      </c>
      <c r="S1517">
        <f>INDEX(B:B,MATCH(A1517,A:A,0))</f>
        <v>0</v>
      </c>
      <c r="T1517" t="str">
        <f>IF(OR(B1517&gt;0,C1517&gt;0),"Acceptable","Check")</f>
        <v>Acceptable</v>
      </c>
      <c r="U1517">
        <f>COUNTIF(D:D, "Military - U.S. Army")</f>
        <v>23</v>
      </c>
      <c r="V1517">
        <f>AVERAGEIF(C:C,"Fort Myer, Virginia", I:I)</f>
        <v>2</v>
      </c>
      <c r="W1517">
        <v>1</v>
      </c>
      <c r="X1517" t="str">
        <f>IFERROR(VLOOKUP("FlightNumber", A:D, 4, FALSE), "Flight Not Found")</f>
        <v>Flight Not Found</v>
      </c>
      <c r="Y1517" t="str" cm="1">
        <f t="array" ref="Y1517">IF(AND(B:B &gt; TIME(6, 0, 0), B:B &lt;= TIME(18, 0, 0)), "Day", "Night")</f>
        <v>Night</v>
      </c>
      <c r="Z1517">
        <f>COUNTIFS(D:D, "Military - U.S. Army", C:C, "Fort Myer, Virginia")</f>
        <v>1</v>
      </c>
    </row>
    <row r="1518" spans="1:26" x14ac:dyDescent="0.2">
      <c r="A1518">
        <v>21201</v>
      </c>
      <c r="C1518" t="s">
        <v>4231</v>
      </c>
      <c r="D1518" t="s">
        <v>4134</v>
      </c>
      <c r="F1518" t="s">
        <v>7063</v>
      </c>
      <c r="G1518" t="s">
        <v>7124</v>
      </c>
      <c r="H1518" t="s">
        <v>7125</v>
      </c>
      <c r="I1518">
        <v>3</v>
      </c>
      <c r="J1518">
        <v>3</v>
      </c>
      <c r="K1518">
        <v>0</v>
      </c>
      <c r="L1518" t="s">
        <v>7126</v>
      </c>
      <c r="M1518">
        <f>SUM(B1518,C1518)</f>
        <v>0</v>
      </c>
      <c r="N1518" t="str">
        <f t="shared" si="46"/>
        <v>No</v>
      </c>
      <c r="O1518">
        <f>COUNTIF(C:C,"&lt;0")</f>
        <v>0</v>
      </c>
      <c r="P1518" t="e">
        <f>SUMIF(#REF!,"&gt;"&amp;AVERAGE(#REF!))</f>
        <v>#REF!</v>
      </c>
      <c r="Q1518">
        <f t="shared" si="47"/>
        <v>27.565026697177728</v>
      </c>
      <c r="R1518" t="str">
        <f>CONCATENATE("ID-",A1518,"-",E1518)</f>
        <v>ID-21201-</v>
      </c>
      <c r="S1518">
        <f>INDEX(B:B,MATCH(A1518,A:A,0))</f>
        <v>0</v>
      </c>
      <c r="T1518" t="str">
        <f>IF(OR(B1518&gt;0,C1518&gt;0),"Acceptable","Check")</f>
        <v>Acceptable</v>
      </c>
      <c r="U1518">
        <f>COUNTIF(D:D, "Military - U.S. Army")</f>
        <v>23</v>
      </c>
      <c r="V1518">
        <f>AVERAGEIF(C:C,"Fort Myer, Virginia", I:I)</f>
        <v>2</v>
      </c>
      <c r="W1518">
        <v>1</v>
      </c>
      <c r="X1518" t="str">
        <f>IFERROR(VLOOKUP("FlightNumber", A:D, 4, FALSE), "Flight Not Found")</f>
        <v>Flight Not Found</v>
      </c>
      <c r="Y1518" t="str" cm="1">
        <f t="array" ref="Y1518">IF(AND(B:B &gt; TIME(6, 0, 0), B:B &lt;= TIME(18, 0, 0)), "Day", "Night")</f>
        <v>Night</v>
      </c>
      <c r="Z1518">
        <f>COUNTIFS(D:D, "Military - U.S. Army", C:C, "Fort Myer, Virginia")</f>
        <v>1</v>
      </c>
    </row>
    <row r="1519" spans="1:26" x14ac:dyDescent="0.2">
      <c r="A1519">
        <v>21205</v>
      </c>
      <c r="C1519" t="s">
        <v>7127</v>
      </c>
      <c r="D1519" t="s">
        <v>7128</v>
      </c>
      <c r="E1519" t="s">
        <v>7129</v>
      </c>
      <c r="F1519" t="s">
        <v>1809</v>
      </c>
      <c r="G1519" t="s">
        <v>7130</v>
      </c>
      <c r="I1519">
        <v>11</v>
      </c>
      <c r="J1519">
        <v>11</v>
      </c>
      <c r="K1519">
        <v>0</v>
      </c>
      <c r="L1519" t="s">
        <v>7131</v>
      </c>
      <c r="M1519">
        <f>SUM(B1519,C1519)</f>
        <v>0</v>
      </c>
      <c r="N1519" t="str">
        <f t="shared" si="46"/>
        <v>No</v>
      </c>
      <c r="O1519">
        <f>COUNTIF(C:C,"&lt;0")</f>
        <v>0</v>
      </c>
      <c r="P1519" t="e">
        <f>SUMIF(#REF!,"&gt;"&amp;AVERAGE(#REF!))</f>
        <v>#REF!</v>
      </c>
      <c r="Q1519">
        <f t="shared" si="47"/>
        <v>27.565026697177728</v>
      </c>
      <c r="R1519" t="str">
        <f>CONCATENATE("ID-",A1519,"-",E1519)</f>
        <v>ID-21205-Tipuani - La Paz</v>
      </c>
      <c r="S1519">
        <f>INDEX(B:B,MATCH(A1519,A:A,0))</f>
        <v>0</v>
      </c>
      <c r="T1519" t="str">
        <f>IF(OR(B1519&gt;0,C1519&gt;0),"Acceptable","Check")</f>
        <v>Acceptable</v>
      </c>
      <c r="U1519">
        <f>COUNTIF(D:D, "Military - U.S. Army")</f>
        <v>23</v>
      </c>
      <c r="V1519">
        <f>AVERAGEIF(C:C,"Fort Myer, Virginia", I:I)</f>
        <v>2</v>
      </c>
      <c r="W1519">
        <v>1</v>
      </c>
      <c r="X1519" t="str">
        <f>IFERROR(VLOOKUP("FlightNumber", A:D, 4, FALSE), "Flight Not Found")</f>
        <v>Flight Not Found</v>
      </c>
      <c r="Y1519" t="str" cm="1">
        <f t="array" ref="Y1519">IF(AND(B:B &gt; TIME(6, 0, 0), B:B &lt;= TIME(18, 0, 0)), "Day", "Night")</f>
        <v>Night</v>
      </c>
      <c r="Z1519">
        <f>COUNTIFS(D:D, "Military - U.S. Army", C:C, "Fort Myer, Virginia")</f>
        <v>1</v>
      </c>
    </row>
    <row r="1520" spans="1:26" x14ac:dyDescent="0.2">
      <c r="A1520">
        <v>21217</v>
      </c>
      <c r="C1520" t="s">
        <v>455</v>
      </c>
      <c r="D1520" t="s">
        <v>5249</v>
      </c>
      <c r="E1520" t="s">
        <v>7132</v>
      </c>
      <c r="F1520" t="s">
        <v>3475</v>
      </c>
      <c r="G1520" t="s">
        <v>7133</v>
      </c>
      <c r="H1520" t="s">
        <v>7134</v>
      </c>
      <c r="I1520">
        <v>67</v>
      </c>
      <c r="J1520">
        <v>5</v>
      </c>
      <c r="K1520">
        <v>0</v>
      </c>
      <c r="L1520" t="s">
        <v>7135</v>
      </c>
      <c r="M1520">
        <f>SUM(B1520,C1520)</f>
        <v>0</v>
      </c>
      <c r="N1520" t="str">
        <f t="shared" si="46"/>
        <v>No</v>
      </c>
      <c r="O1520">
        <f>COUNTIF(C:C,"&lt;0")</f>
        <v>0</v>
      </c>
      <c r="P1520" t="e">
        <f>SUMIF(#REF!,"&gt;"&amp;AVERAGE(#REF!))</f>
        <v>#REF!</v>
      </c>
      <c r="Q1520">
        <f t="shared" si="47"/>
        <v>27.565026697177728</v>
      </c>
      <c r="R1520" t="str">
        <f>CONCATENATE("ID-",A1520,"-",E1520)</f>
        <v>ID-21217-Rio de Janerio - Fortaleza</v>
      </c>
      <c r="S1520">
        <f>INDEX(B:B,MATCH(A1520,A:A,0))</f>
        <v>0</v>
      </c>
      <c r="T1520" t="str">
        <f>IF(OR(B1520&gt;0,C1520&gt;0),"Acceptable","Check")</f>
        <v>Acceptable</v>
      </c>
      <c r="U1520">
        <f>COUNTIF(D:D, "Military - U.S. Army")</f>
        <v>23</v>
      </c>
      <c r="V1520">
        <f>AVERAGEIF(C:C,"Fort Myer, Virginia", I:I)</f>
        <v>2</v>
      </c>
      <c r="W1520">
        <v>2</v>
      </c>
      <c r="X1520" t="str">
        <f>IFERROR(VLOOKUP("FlightNumber", A:D, 4, FALSE), "Flight Not Found")</f>
        <v>Flight Not Found</v>
      </c>
      <c r="Y1520" t="str" cm="1">
        <f t="array" ref="Y1520">IF(AND(B:B &gt; TIME(6, 0, 0), B:B &lt;= TIME(18, 0, 0)), "Day", "Night")</f>
        <v>Night</v>
      </c>
      <c r="Z1520">
        <f>COUNTIFS(D:D, "Military - U.S. Army", C:C, "Fort Myer, Virginia")</f>
        <v>1</v>
      </c>
    </row>
    <row r="1521" spans="1:26" x14ac:dyDescent="0.2">
      <c r="A1521">
        <v>21320</v>
      </c>
      <c r="C1521" t="s">
        <v>5841</v>
      </c>
      <c r="D1521" t="s">
        <v>6615</v>
      </c>
      <c r="E1521" t="s">
        <v>7137</v>
      </c>
      <c r="F1521" t="s">
        <v>5766</v>
      </c>
      <c r="G1521" t="s">
        <v>7138</v>
      </c>
      <c r="H1521" t="s">
        <v>7139</v>
      </c>
      <c r="I1521">
        <v>38</v>
      </c>
      <c r="J1521">
        <v>21</v>
      </c>
      <c r="K1521">
        <v>2</v>
      </c>
      <c r="L1521" t="s">
        <v>7140</v>
      </c>
      <c r="M1521">
        <f>SUM(B1521,C1521)</f>
        <v>0</v>
      </c>
      <c r="N1521" t="str">
        <f t="shared" si="46"/>
        <v>No</v>
      </c>
      <c r="O1521">
        <f>COUNTIF(C:C,"&lt;0")</f>
        <v>0</v>
      </c>
      <c r="P1521" t="e">
        <f>SUMIF(#REF!,"&gt;"&amp;AVERAGE(#REF!))</f>
        <v>#REF!</v>
      </c>
      <c r="Q1521">
        <f t="shared" si="47"/>
        <v>27.565026697177728</v>
      </c>
      <c r="R1521" t="str">
        <f>CONCATENATE("ID-",A1521,"-",E1521)</f>
        <v>ID-21320-Dehli - Karachi</v>
      </c>
      <c r="S1521">
        <f>INDEX(B:B,MATCH(A1521,A:A,0))</f>
        <v>0</v>
      </c>
      <c r="T1521" t="str">
        <f>IF(OR(B1521&gt;0,C1521&gt;0),"Acceptable","Check")</f>
        <v>Acceptable</v>
      </c>
      <c r="U1521">
        <f>COUNTIF(D:D, "Military - U.S. Army")</f>
        <v>23</v>
      </c>
      <c r="V1521">
        <f>AVERAGEIF(C:C,"Fort Myer, Virginia", I:I)</f>
        <v>2</v>
      </c>
      <c r="W1521">
        <v>1</v>
      </c>
      <c r="X1521" t="str">
        <f>IFERROR(VLOOKUP("FlightNumber", A:D, 4, FALSE), "Flight Not Found")</f>
        <v>Flight Not Found</v>
      </c>
      <c r="Y1521" t="str" cm="1">
        <f t="array" ref="Y1521">IF(AND(B:B &gt; TIME(6, 0, 0), B:B &lt;= TIME(18, 0, 0)), "Day", "Night")</f>
        <v>Night</v>
      </c>
      <c r="Z1521">
        <f>COUNTIFS(D:D, "Military - U.S. Army", C:C, "Fort Myer, Virginia")</f>
        <v>1</v>
      </c>
    </row>
    <row r="1522" spans="1:26" x14ac:dyDescent="0.2">
      <c r="A1522">
        <v>21217</v>
      </c>
      <c r="B1522" t="s">
        <v>3113</v>
      </c>
      <c r="C1522" t="s">
        <v>7141</v>
      </c>
      <c r="D1522" t="s">
        <v>7142</v>
      </c>
      <c r="E1522" t="s">
        <v>7143</v>
      </c>
      <c r="F1522" t="s">
        <v>7144</v>
      </c>
      <c r="G1522" t="s">
        <v>7145</v>
      </c>
      <c r="H1522" t="s">
        <v>7146</v>
      </c>
      <c r="I1522">
        <v>49</v>
      </c>
      <c r="J1522">
        <v>47</v>
      </c>
      <c r="K1522">
        <v>1</v>
      </c>
      <c r="L1522" t="s">
        <v>7147</v>
      </c>
      <c r="M1522">
        <f>SUM(B1522,C1522)</f>
        <v>0</v>
      </c>
      <c r="N1522" t="str">
        <f t="shared" si="46"/>
        <v>No</v>
      </c>
      <c r="O1522">
        <f>COUNTIF(C:C,"&lt;0")</f>
        <v>0</v>
      </c>
      <c r="P1522" t="e">
        <f>SUMIF(#REF!,"&gt;"&amp;AVERAGE(#REF!))</f>
        <v>#REF!</v>
      </c>
      <c r="Q1522">
        <f t="shared" si="47"/>
        <v>27.565026697177728</v>
      </c>
      <c r="R1522" t="str">
        <f>CONCATENATE("ID-",A1522,"-",E1522)</f>
        <v>ID-21217-Long Beach - McGuire AFB</v>
      </c>
      <c r="S1522">
        <f>INDEX(B:B,MATCH(A1522,A:A,0))</f>
        <v>0</v>
      </c>
      <c r="T1522" t="str">
        <f>IF(OR(B1522&gt;0,C1522&gt;0),"Acceptable","Check")</f>
        <v>Acceptable</v>
      </c>
      <c r="U1522">
        <f>COUNTIF(D:D, "Military - U.S. Army")</f>
        <v>23</v>
      </c>
      <c r="V1522">
        <f>AVERAGEIF(C:C,"Fort Myer, Virginia", I:I)</f>
        <v>2</v>
      </c>
      <c r="W1522">
        <v>1</v>
      </c>
      <c r="X1522" t="str">
        <f>IFERROR(VLOOKUP("FlightNumber", A:D, 4, FALSE), "Flight Not Found")</f>
        <v>Flight Not Found</v>
      </c>
      <c r="Y1522" t="str" cm="1">
        <f t="array" ref="Y1522">IF(AND(B:B &gt; TIME(6, 0, 0), B:B &lt;= TIME(18, 0, 0)), "Day", "Night")</f>
        <v>Night</v>
      </c>
      <c r="Z1522">
        <f>COUNTIFS(D:D, "Military - U.S. Army", C:C, "Fort Myer, Virginia")</f>
        <v>1</v>
      </c>
    </row>
    <row r="1523" spans="1:26" x14ac:dyDescent="0.2">
      <c r="A1523">
        <v>21222</v>
      </c>
      <c r="B1523" t="s">
        <v>7148</v>
      </c>
      <c r="C1523" t="s">
        <v>7149</v>
      </c>
      <c r="D1523" t="s">
        <v>3358</v>
      </c>
      <c r="E1523" t="s">
        <v>7151</v>
      </c>
      <c r="F1523" t="s">
        <v>7152</v>
      </c>
      <c r="G1523" t="s">
        <v>7153</v>
      </c>
      <c r="H1523" t="s">
        <v>7154</v>
      </c>
      <c r="I1523">
        <v>44</v>
      </c>
      <c r="J1523">
        <v>23</v>
      </c>
      <c r="K1523">
        <v>0</v>
      </c>
      <c r="L1523" t="s">
        <v>7155</v>
      </c>
      <c r="M1523">
        <f>SUM(B1523,C1523)</f>
        <v>0</v>
      </c>
      <c r="N1523" t="str">
        <f t="shared" si="46"/>
        <v>No</v>
      </c>
      <c r="O1523">
        <f>COUNTIF(C:C,"&lt;0")</f>
        <v>0</v>
      </c>
      <c r="P1523" t="e">
        <f>SUMIF(#REF!,"&gt;"&amp;AVERAGE(#REF!))</f>
        <v>#REF!</v>
      </c>
      <c r="Q1523">
        <f t="shared" si="47"/>
        <v>27.565026697177728</v>
      </c>
      <c r="R1523" t="str">
        <f>CONCATENATE("ID-",A1523,"-",E1523)</f>
        <v>ID-21222-Munich - Manchester</v>
      </c>
      <c r="S1523" t="str">
        <f>INDEX(B:B,MATCH(A1523,A:A,0))</f>
        <v>14:17</v>
      </c>
      <c r="T1523" t="str">
        <f>IF(OR(B1523&gt;0,C1523&gt;0),"Acceptable","Check")</f>
        <v>Acceptable</v>
      </c>
      <c r="U1523">
        <f>COUNTIF(D:D, "Military - U.S. Army")</f>
        <v>23</v>
      </c>
      <c r="V1523">
        <f>AVERAGEIF(C:C,"Fort Myer, Virginia", I:I)</f>
        <v>2</v>
      </c>
      <c r="W1523">
        <v>1</v>
      </c>
      <c r="X1523" t="str">
        <f>IFERROR(VLOOKUP("FlightNumber", A:D, 4, FALSE), "Flight Not Found")</f>
        <v>Flight Not Found</v>
      </c>
      <c r="Y1523" t="str" cm="1">
        <f t="array" ref="Y1523">IF(AND(B:B &gt; TIME(6, 0, 0), B:B &lt;= TIME(18, 0, 0)), "Day", "Night")</f>
        <v>Night</v>
      </c>
      <c r="Z1523">
        <f>COUNTIFS(D:D, "Military - U.S. Army", C:C, "Fort Myer, Virginia")</f>
        <v>1</v>
      </c>
    </row>
    <row r="1524" spans="1:26" x14ac:dyDescent="0.2">
      <c r="A1524">
        <v>21235</v>
      </c>
      <c r="C1524" t="s">
        <v>7156</v>
      </c>
      <c r="D1524" t="s">
        <v>7157</v>
      </c>
      <c r="F1524" t="s">
        <v>7158</v>
      </c>
      <c r="G1524" t="s">
        <v>7159</v>
      </c>
      <c r="I1524">
        <v>15</v>
      </c>
      <c r="J1524">
        <v>15</v>
      </c>
      <c r="K1524">
        <v>0</v>
      </c>
      <c r="L1524" t="s">
        <v>7160</v>
      </c>
      <c r="M1524">
        <f>SUM(B1524,C1524)</f>
        <v>0</v>
      </c>
      <c r="N1524" t="str">
        <f t="shared" si="46"/>
        <v>No</v>
      </c>
      <c r="O1524">
        <f>COUNTIF(C:C,"&lt;0")</f>
        <v>0</v>
      </c>
      <c r="P1524" t="e">
        <f>SUMIF(#REF!,"&gt;"&amp;AVERAGE(#REF!))</f>
        <v>#REF!</v>
      </c>
      <c r="Q1524">
        <f t="shared" si="47"/>
        <v>27.565026697177728</v>
      </c>
      <c r="R1524" t="str">
        <f>CONCATENATE("ID-",A1524,"-",E1524)</f>
        <v>ID-21235-</v>
      </c>
      <c r="S1524">
        <f>INDEX(B:B,MATCH(A1524,A:A,0))</f>
        <v>0</v>
      </c>
      <c r="T1524" t="str">
        <f>IF(OR(B1524&gt;0,C1524&gt;0),"Acceptable","Check")</f>
        <v>Acceptable</v>
      </c>
      <c r="U1524">
        <f>COUNTIF(D:D, "Military - U.S. Army")</f>
        <v>23</v>
      </c>
      <c r="V1524">
        <f>AVERAGEIF(C:C,"Fort Myer, Virginia", I:I)</f>
        <v>2</v>
      </c>
      <c r="W1524">
        <v>1</v>
      </c>
      <c r="X1524" t="str">
        <f>IFERROR(VLOOKUP("FlightNumber", A:D, 4, FALSE), "Flight Not Found")</f>
        <v>Flight Not Found</v>
      </c>
      <c r="Y1524" t="str" cm="1">
        <f t="array" ref="Y1524">IF(AND(B:B &gt; TIME(6, 0, 0), B:B &lt;= TIME(18, 0, 0)), "Day", "Night")</f>
        <v>Night</v>
      </c>
      <c r="Z1524">
        <f>COUNTIFS(D:D, "Military - U.S. Army", C:C, "Fort Myer, Virginia")</f>
        <v>1</v>
      </c>
    </row>
    <row r="1525" spans="1:26" x14ac:dyDescent="0.2">
      <c r="A1525">
        <v>21236</v>
      </c>
      <c r="B1525" t="s">
        <v>2939</v>
      </c>
      <c r="C1525" t="s">
        <v>7161</v>
      </c>
      <c r="D1525" t="s">
        <v>29</v>
      </c>
      <c r="F1525" t="s">
        <v>7118</v>
      </c>
      <c r="G1525" t="s">
        <v>7162</v>
      </c>
      <c r="I1525">
        <v>22</v>
      </c>
      <c r="J1525">
        <v>22</v>
      </c>
      <c r="K1525">
        <v>0</v>
      </c>
      <c r="L1525" t="s">
        <v>7163</v>
      </c>
      <c r="M1525">
        <f>SUM(B1525,C1525)</f>
        <v>0</v>
      </c>
      <c r="N1525" t="str">
        <f t="shared" si="46"/>
        <v>No</v>
      </c>
      <c r="O1525">
        <f>COUNTIF(C:C,"&lt;0")</f>
        <v>0</v>
      </c>
      <c r="P1525" t="e">
        <f>SUMIF(#REF!,"&gt;"&amp;AVERAGE(#REF!))</f>
        <v>#REF!</v>
      </c>
      <c r="Q1525">
        <f t="shared" si="47"/>
        <v>27.565026697177728</v>
      </c>
      <c r="R1525" t="str">
        <f>CONCATENATE("ID-",A1525,"-",E1525)</f>
        <v>ID-21236-</v>
      </c>
      <c r="S1525" t="str">
        <f>INDEX(B:B,MATCH(A1525,A:A,0))</f>
        <v>05:35</v>
      </c>
      <c r="T1525" t="str">
        <f>IF(OR(B1525&gt;0,C1525&gt;0),"Acceptable","Check")</f>
        <v>Acceptable</v>
      </c>
      <c r="U1525">
        <f>COUNTIF(D:D, "Military - U.S. Army")</f>
        <v>23</v>
      </c>
      <c r="V1525">
        <f>AVERAGEIF(C:C,"Fort Myer, Virginia", I:I)</f>
        <v>2</v>
      </c>
      <c r="W1525">
        <v>1</v>
      </c>
      <c r="X1525" t="str">
        <f>IFERROR(VLOOKUP("FlightNumber", A:D, 4, FALSE), "Flight Not Found")</f>
        <v>Flight Not Found</v>
      </c>
      <c r="Y1525" t="str" cm="1">
        <f t="array" ref="Y1525">IF(AND(B:B &gt; TIME(6, 0, 0), B:B &lt;= TIME(18, 0, 0)), "Day", "Night")</f>
        <v>Night</v>
      </c>
      <c r="Z1525">
        <f>COUNTIFS(D:D, "Military - U.S. Army", C:C, "Fort Myer, Virginia")</f>
        <v>1</v>
      </c>
    </row>
    <row r="1526" spans="1:26" x14ac:dyDescent="0.2">
      <c r="A1526">
        <v>21243</v>
      </c>
      <c r="B1526" t="s">
        <v>787</v>
      </c>
      <c r="C1526" t="s">
        <v>7164</v>
      </c>
      <c r="D1526" t="s">
        <v>7165</v>
      </c>
      <c r="E1526" t="s">
        <v>7166</v>
      </c>
      <c r="F1526" t="s">
        <v>4591</v>
      </c>
      <c r="G1526" t="s">
        <v>7167</v>
      </c>
      <c r="H1526" t="s">
        <v>7168</v>
      </c>
      <c r="I1526">
        <v>42</v>
      </c>
      <c r="J1526">
        <v>35</v>
      </c>
      <c r="K1526">
        <v>0</v>
      </c>
      <c r="L1526" t="s">
        <v>7169</v>
      </c>
      <c r="M1526">
        <f>SUM(B1526,C1526)</f>
        <v>0</v>
      </c>
      <c r="N1526" t="str">
        <f t="shared" si="46"/>
        <v>No</v>
      </c>
      <c r="O1526">
        <f>COUNTIF(C:C,"&lt;0")</f>
        <v>0</v>
      </c>
      <c r="P1526" t="e">
        <f>SUMIF(#REF!,"&gt;"&amp;AVERAGE(#REF!))</f>
        <v>#REF!</v>
      </c>
      <c r="Q1526">
        <f t="shared" si="47"/>
        <v>27.565026697177728</v>
      </c>
      <c r="R1526" t="str">
        <f>CONCATENATE("ID-",A1526,"-",E1526)</f>
        <v>ID-21243-Isle of Man - Manchester</v>
      </c>
      <c r="S1526" t="str">
        <f>INDEX(B:B,MATCH(A1526,A:A,0))</f>
        <v>09:45</v>
      </c>
      <c r="T1526" t="str">
        <f>IF(OR(B1526&gt;0,C1526&gt;0),"Acceptable","Check")</f>
        <v>Acceptable</v>
      </c>
      <c r="U1526">
        <f>COUNTIF(D:D, "Military - U.S. Army")</f>
        <v>23</v>
      </c>
      <c r="V1526">
        <f>AVERAGEIF(C:C,"Fort Myer, Virginia", I:I)</f>
        <v>2</v>
      </c>
      <c r="W1526">
        <v>1</v>
      </c>
      <c r="X1526" t="str">
        <f>IFERROR(VLOOKUP("FlightNumber", A:D, 4, FALSE), "Flight Not Found")</f>
        <v>Flight Not Found</v>
      </c>
      <c r="Y1526" t="str" cm="1">
        <f t="array" ref="Y1526">IF(AND(B:B &gt; TIME(6, 0, 0), B:B &lt;= TIME(18, 0, 0)), "Day", "Night")</f>
        <v>Night</v>
      </c>
      <c r="Z1526">
        <f>COUNTIFS(D:D, "Military - U.S. Army", C:C, "Fort Myer, Virginia")</f>
        <v>1</v>
      </c>
    </row>
    <row r="1527" spans="1:26" x14ac:dyDescent="0.2">
      <c r="A1527">
        <v>21251</v>
      </c>
      <c r="B1527" t="s">
        <v>7170</v>
      </c>
      <c r="C1527" t="s">
        <v>7171</v>
      </c>
      <c r="D1527" t="s">
        <v>7172</v>
      </c>
      <c r="F1527" t="s">
        <v>7173</v>
      </c>
      <c r="G1527" t="s">
        <v>7174</v>
      </c>
      <c r="I1527">
        <v>26</v>
      </c>
      <c r="J1527">
        <v>26</v>
      </c>
      <c r="K1527">
        <v>0</v>
      </c>
      <c r="L1527" t="s">
        <v>7175</v>
      </c>
      <c r="M1527">
        <f>SUM(B1527,C1527)</f>
        <v>0</v>
      </c>
      <c r="N1527" t="str">
        <f t="shared" si="46"/>
        <v>No</v>
      </c>
      <c r="O1527">
        <f>COUNTIF(C:C,"&lt;0")</f>
        <v>0</v>
      </c>
      <c r="P1527" t="e">
        <f>SUMIF(#REF!,"&gt;"&amp;AVERAGE(#REF!))</f>
        <v>#REF!</v>
      </c>
      <c r="Q1527">
        <f t="shared" si="47"/>
        <v>27.565026697177728</v>
      </c>
      <c r="R1527" t="str">
        <f>CONCATENATE("ID-",A1527,"-",E1527)</f>
        <v>ID-21251-</v>
      </c>
      <c r="S1527" t="str">
        <f>INDEX(B:B,MATCH(A1527,A:A,0))</f>
        <v>19:45</v>
      </c>
      <c r="T1527" t="str">
        <f>IF(OR(B1527&gt;0,C1527&gt;0),"Acceptable","Check")</f>
        <v>Acceptable</v>
      </c>
      <c r="U1527">
        <f>COUNTIF(D:D, "Military - U.S. Army")</f>
        <v>23</v>
      </c>
      <c r="V1527">
        <f>AVERAGEIF(C:C,"Fort Myer, Virginia", I:I)</f>
        <v>2</v>
      </c>
      <c r="W1527">
        <v>1</v>
      </c>
      <c r="X1527" t="str">
        <f>IFERROR(VLOOKUP("FlightNumber", A:D, 4, FALSE), "Flight Not Found")</f>
        <v>Flight Not Found</v>
      </c>
      <c r="Y1527" t="str" cm="1">
        <f t="array" ref="Y1527">IF(AND(B:B &gt; TIME(6, 0, 0), B:B &lt;= TIME(18, 0, 0)), "Day", "Night")</f>
        <v>Night</v>
      </c>
      <c r="Z1527">
        <f>COUNTIFS(D:D, "Military - U.S. Army", C:C, "Fort Myer, Virginia")</f>
        <v>1</v>
      </c>
    </row>
    <row r="1528" spans="1:26" x14ac:dyDescent="0.2">
      <c r="A1528">
        <v>21251</v>
      </c>
      <c r="C1528" t="s">
        <v>7176</v>
      </c>
      <c r="D1528" t="s">
        <v>1349</v>
      </c>
      <c r="E1528" t="s">
        <v>7177</v>
      </c>
      <c r="F1528" t="s">
        <v>4471</v>
      </c>
      <c r="G1528" t="s">
        <v>7178</v>
      </c>
      <c r="H1528" t="s">
        <v>183</v>
      </c>
      <c r="I1528">
        <v>26</v>
      </c>
      <c r="J1528">
        <v>8</v>
      </c>
      <c r="K1528">
        <v>0</v>
      </c>
      <c r="L1528" t="s">
        <v>7179</v>
      </c>
      <c r="M1528">
        <f>SUM(B1528,C1528)</f>
        <v>0</v>
      </c>
      <c r="N1528" t="str">
        <f t="shared" si="46"/>
        <v>No</v>
      </c>
      <c r="O1528">
        <f>COUNTIF(C:C,"&lt;0")</f>
        <v>0</v>
      </c>
      <c r="P1528" t="e">
        <f>SUMIF(#REF!,"&gt;"&amp;AVERAGE(#REF!))</f>
        <v>#REF!</v>
      </c>
      <c r="Q1528">
        <f t="shared" si="47"/>
        <v>27.565026697177728</v>
      </c>
      <c r="R1528" t="str">
        <f>CONCATENATE("ID-",A1528,"-",E1528)</f>
        <v>ID-21251-Athens - Cairo</v>
      </c>
      <c r="S1528" t="str">
        <f>INDEX(B:B,MATCH(A1528,A:A,0))</f>
        <v>19:45</v>
      </c>
      <c r="T1528" t="str">
        <f>IF(OR(B1528&gt;0,C1528&gt;0),"Acceptable","Check")</f>
        <v>Acceptable</v>
      </c>
      <c r="U1528">
        <f>COUNTIF(D:D, "Military - U.S. Army")</f>
        <v>23</v>
      </c>
      <c r="V1528">
        <f>AVERAGEIF(C:C,"Fort Myer, Virginia", I:I)</f>
        <v>2</v>
      </c>
      <c r="W1528">
        <v>1</v>
      </c>
      <c r="X1528" t="str">
        <f>IFERROR(VLOOKUP("FlightNumber", A:D, 4, FALSE), "Flight Not Found")</f>
        <v>Flight Not Found</v>
      </c>
      <c r="Y1528" t="str" cm="1">
        <f t="array" ref="Y1528">IF(AND(B:B &gt; TIME(6, 0, 0), B:B &lt;= TIME(18, 0, 0)), "Day", "Night")</f>
        <v>Night</v>
      </c>
      <c r="Z1528">
        <f>COUNTIFS(D:D, "Military - U.S. Army", C:C, "Fort Myer, Virginia")</f>
        <v>1</v>
      </c>
    </row>
    <row r="1529" spans="1:26" x14ac:dyDescent="0.2">
      <c r="A1529">
        <v>21266</v>
      </c>
      <c r="B1529" t="s">
        <v>779</v>
      </c>
      <c r="C1529" t="s">
        <v>7180</v>
      </c>
      <c r="D1529" t="s">
        <v>34</v>
      </c>
      <c r="F1529" t="s">
        <v>2313</v>
      </c>
      <c r="G1529" t="s">
        <v>7181</v>
      </c>
      <c r="H1529" t="s">
        <v>1458</v>
      </c>
      <c r="I1529">
        <v>4</v>
      </c>
      <c r="J1529">
        <v>4</v>
      </c>
      <c r="K1529">
        <v>0</v>
      </c>
      <c r="L1529" t="s">
        <v>7182</v>
      </c>
      <c r="M1529">
        <f>SUM(B1529,C1529)</f>
        <v>0</v>
      </c>
      <c r="N1529" t="str">
        <f t="shared" si="46"/>
        <v>No</v>
      </c>
      <c r="O1529">
        <f>COUNTIF(C:C,"&lt;0")</f>
        <v>0</v>
      </c>
      <c r="P1529" t="e">
        <f>SUMIF(#REF!,"&gt;"&amp;AVERAGE(#REF!))</f>
        <v>#REF!</v>
      </c>
      <c r="Q1529">
        <f t="shared" si="47"/>
        <v>27.565026697177728</v>
      </c>
      <c r="R1529" t="str">
        <f>CONCATENATE("ID-",A1529,"-",E1529)</f>
        <v>ID-21266-</v>
      </c>
      <c r="S1529" t="str">
        <f>INDEX(B:B,MATCH(A1529,A:A,0))</f>
        <v>02:05</v>
      </c>
      <c r="T1529" t="str">
        <f>IF(OR(B1529&gt;0,C1529&gt;0),"Acceptable","Check")</f>
        <v>Acceptable</v>
      </c>
      <c r="U1529">
        <f>COUNTIF(D:D, "Military - U.S. Army")</f>
        <v>23</v>
      </c>
      <c r="V1529">
        <f>AVERAGEIF(C:C,"Fort Myer, Virginia", I:I)</f>
        <v>2</v>
      </c>
      <c r="W1529">
        <v>1</v>
      </c>
      <c r="X1529" t="str">
        <f>IFERROR(VLOOKUP("FlightNumber", A:D, 4, FALSE), "Flight Not Found")</f>
        <v>Flight Not Found</v>
      </c>
      <c r="Y1529" t="str" cm="1">
        <f t="array" ref="Y1529">IF(AND(B:B &gt; TIME(6, 0, 0), B:B &lt;= TIME(18, 0, 0)), "Day", "Night")</f>
        <v>Night</v>
      </c>
      <c r="Z1529">
        <f>COUNTIFS(D:D, "Military - U.S. Army", C:C, "Fort Myer, Virginia")</f>
        <v>1</v>
      </c>
    </row>
    <row r="1530" spans="1:26" x14ac:dyDescent="0.2">
      <c r="A1530">
        <v>21268</v>
      </c>
      <c r="C1530" t="s">
        <v>7183</v>
      </c>
      <c r="D1530" t="s">
        <v>6005</v>
      </c>
      <c r="E1530" t="s">
        <v>7184</v>
      </c>
      <c r="F1530" t="s">
        <v>1809</v>
      </c>
      <c r="G1530" t="s">
        <v>7185</v>
      </c>
      <c r="H1530" t="s">
        <v>7186</v>
      </c>
      <c r="I1530">
        <v>20</v>
      </c>
      <c r="J1530">
        <v>20</v>
      </c>
      <c r="K1530">
        <v>0</v>
      </c>
      <c r="L1530" t="s">
        <v>7187</v>
      </c>
      <c r="M1530">
        <f>SUM(B1530,C1530)</f>
        <v>0</v>
      </c>
      <c r="N1530" t="str">
        <f t="shared" si="46"/>
        <v>No</v>
      </c>
      <c r="O1530">
        <f>COUNTIF(C:C,"&lt;0")</f>
        <v>0</v>
      </c>
      <c r="P1530" t="e">
        <f>SUMIF(#REF!,"&gt;"&amp;AVERAGE(#REF!))</f>
        <v>#REF!</v>
      </c>
      <c r="Q1530">
        <f t="shared" si="47"/>
        <v>27.565026697177728</v>
      </c>
      <c r="R1530" t="str">
        <f>CONCATENATE("ID-",A1530,"-",E1530)</f>
        <v>ID-21268-Simra - Kathmandu</v>
      </c>
      <c r="S1530">
        <f>INDEX(B:B,MATCH(A1530,A:A,0))</f>
        <v>0</v>
      </c>
      <c r="T1530" t="str">
        <f>IF(OR(B1530&gt;0,C1530&gt;0),"Acceptable","Check")</f>
        <v>Acceptable</v>
      </c>
      <c r="U1530">
        <f>COUNTIF(D:D, "Military - U.S. Army")</f>
        <v>23</v>
      </c>
      <c r="V1530">
        <f>AVERAGEIF(C:C,"Fort Myer, Virginia", I:I)</f>
        <v>2</v>
      </c>
      <c r="W1530">
        <v>1</v>
      </c>
      <c r="X1530" t="str">
        <f>IFERROR(VLOOKUP("FlightNumber", A:D, 4, FALSE), "Flight Not Found")</f>
        <v>Flight Not Found</v>
      </c>
      <c r="Y1530" t="str" cm="1">
        <f t="array" ref="Y1530">IF(AND(B:B &gt; TIME(6, 0, 0), B:B &lt;= TIME(18, 0, 0)), "Day", "Night")</f>
        <v>Night</v>
      </c>
      <c r="Z1530">
        <f>COUNTIFS(D:D, "Military - U.S. Army", C:C, "Fort Myer, Virginia")</f>
        <v>1</v>
      </c>
    </row>
    <row r="1531" spans="1:26" x14ac:dyDescent="0.2">
      <c r="A1531">
        <v>21269</v>
      </c>
      <c r="C1531" t="s">
        <v>2373</v>
      </c>
      <c r="D1531" t="s">
        <v>893</v>
      </c>
      <c r="F1531" t="s">
        <v>7188</v>
      </c>
      <c r="G1531" t="s">
        <v>7189</v>
      </c>
      <c r="H1531" t="s">
        <v>7190</v>
      </c>
      <c r="I1531">
        <v>24</v>
      </c>
      <c r="J1531">
        <v>9</v>
      </c>
      <c r="K1531">
        <v>0</v>
      </c>
      <c r="L1531" t="s">
        <v>7191</v>
      </c>
      <c r="M1531">
        <f>SUM(B1531,C1531)</f>
        <v>0</v>
      </c>
      <c r="N1531" t="str">
        <f t="shared" si="46"/>
        <v>No</v>
      </c>
      <c r="O1531">
        <f>COUNTIF(C:C,"&lt;0")</f>
        <v>0</v>
      </c>
      <c r="P1531" t="e">
        <f>SUMIF(#REF!,"&gt;"&amp;AVERAGE(#REF!))</f>
        <v>#REF!</v>
      </c>
      <c r="Q1531">
        <f t="shared" si="47"/>
        <v>27.565026697177728</v>
      </c>
      <c r="R1531" t="str">
        <f>CONCATENATE("ID-",A1531,"-",E1531)</f>
        <v>ID-21269-</v>
      </c>
      <c r="S1531">
        <f>INDEX(B:B,MATCH(A1531,A:A,0))</f>
        <v>0</v>
      </c>
      <c r="T1531" t="str">
        <f>IF(OR(B1531&gt;0,C1531&gt;0),"Acceptable","Check")</f>
        <v>Acceptable</v>
      </c>
      <c r="U1531">
        <f>COUNTIF(D:D, "Military - U.S. Army")</f>
        <v>23</v>
      </c>
      <c r="V1531">
        <f>AVERAGEIF(C:C,"Fort Myer, Virginia", I:I)</f>
        <v>2</v>
      </c>
      <c r="W1531">
        <v>1</v>
      </c>
      <c r="X1531" t="str">
        <f>IFERROR(VLOOKUP("FlightNumber", A:D, 4, FALSE), "Flight Not Found")</f>
        <v>Flight Not Found</v>
      </c>
      <c r="Y1531" t="str" cm="1">
        <f t="array" ref="Y1531">IF(AND(B:B &gt; TIME(6, 0, 0), B:B &lt;= TIME(18, 0, 0)), "Day", "Night")</f>
        <v>Night</v>
      </c>
      <c r="Z1531">
        <f>COUNTIFS(D:D, "Military - U.S. Army", C:C, "Fort Myer, Virginia")</f>
        <v>1</v>
      </c>
    </row>
    <row r="1532" spans="1:26" x14ac:dyDescent="0.2">
      <c r="A1532">
        <v>21271</v>
      </c>
      <c r="B1532" t="s">
        <v>7192</v>
      </c>
      <c r="C1532" t="s">
        <v>7193</v>
      </c>
      <c r="D1532" t="s">
        <v>7194</v>
      </c>
      <c r="F1532" t="s">
        <v>7195</v>
      </c>
      <c r="G1532" t="s">
        <v>7196</v>
      </c>
      <c r="I1532">
        <v>18</v>
      </c>
      <c r="J1532">
        <v>18</v>
      </c>
      <c r="K1532">
        <v>0</v>
      </c>
      <c r="L1532" t="s">
        <v>7197</v>
      </c>
      <c r="M1532">
        <f>SUM(B1532,C1532)</f>
        <v>0</v>
      </c>
      <c r="N1532" t="str">
        <f t="shared" si="46"/>
        <v>No</v>
      </c>
      <c r="O1532">
        <f>COUNTIF(C:C,"&lt;0")</f>
        <v>0</v>
      </c>
      <c r="P1532" t="e">
        <f>SUMIF(#REF!,"&gt;"&amp;AVERAGE(#REF!))</f>
        <v>#REF!</v>
      </c>
      <c r="Q1532">
        <f t="shared" si="47"/>
        <v>27.565026697177728</v>
      </c>
      <c r="R1532" t="str">
        <f>CONCATENATE("ID-",A1532,"-",E1532)</f>
        <v>ID-21271-</v>
      </c>
      <c r="S1532" t="str">
        <f>INDEX(B:B,MATCH(A1532,A:A,0))</f>
        <v>16:15</v>
      </c>
      <c r="T1532" t="str">
        <f>IF(OR(B1532&gt;0,C1532&gt;0),"Acceptable","Check")</f>
        <v>Acceptable</v>
      </c>
      <c r="U1532">
        <f>COUNTIF(D:D, "Military - U.S. Army")</f>
        <v>23</v>
      </c>
      <c r="V1532">
        <f>AVERAGEIF(C:C,"Fort Myer, Virginia", I:I)</f>
        <v>2</v>
      </c>
      <c r="W1532">
        <v>1</v>
      </c>
      <c r="X1532" t="str">
        <f>IFERROR(VLOOKUP("FlightNumber", A:D, 4, FALSE), "Flight Not Found")</f>
        <v>Flight Not Found</v>
      </c>
      <c r="Y1532" t="str" cm="1">
        <f t="array" ref="Y1532">IF(AND(B:B &gt; TIME(6, 0, 0), B:B &lt;= TIME(18, 0, 0)), "Day", "Night")</f>
        <v>Night</v>
      </c>
      <c r="Z1532">
        <f>COUNTIFS(D:D, "Military - U.S. Army", C:C, "Fort Myer, Virginia")</f>
        <v>1</v>
      </c>
    </row>
    <row r="1533" spans="1:26" x14ac:dyDescent="0.2">
      <c r="A1533">
        <v>21277</v>
      </c>
      <c r="C1533" t="s">
        <v>7198</v>
      </c>
      <c r="D1533" t="s">
        <v>7199</v>
      </c>
      <c r="E1533" t="s">
        <v>7200</v>
      </c>
      <c r="F1533" t="s">
        <v>1339</v>
      </c>
      <c r="G1533" t="s">
        <v>7201</v>
      </c>
      <c r="H1533" t="s">
        <v>7202</v>
      </c>
      <c r="I1533">
        <v>14</v>
      </c>
      <c r="J1533">
        <v>3</v>
      </c>
      <c r="K1533">
        <v>0</v>
      </c>
      <c r="M1533">
        <f>SUM(B1533,C1533)</f>
        <v>0</v>
      </c>
      <c r="N1533" t="str">
        <f t="shared" si="46"/>
        <v>No</v>
      </c>
      <c r="O1533">
        <f>COUNTIF(C:C,"&lt;0")</f>
        <v>0</v>
      </c>
      <c r="P1533" t="e">
        <f>SUMIF(#REF!,"&gt;"&amp;AVERAGE(#REF!))</f>
        <v>#REF!</v>
      </c>
      <c r="Q1533">
        <f t="shared" si="47"/>
        <v>27.565026697177728</v>
      </c>
      <c r="R1533" t="str">
        <f>CONCATENATE("ID-",A1533,"-",E1533)</f>
        <v>ID-21277-Quito - Esmeraldas</v>
      </c>
      <c r="S1533">
        <f>INDEX(B:B,MATCH(A1533,A:A,0))</f>
        <v>0</v>
      </c>
      <c r="T1533" t="str">
        <f>IF(OR(B1533&gt;0,C1533&gt;0),"Acceptable","Check")</f>
        <v>Acceptable</v>
      </c>
      <c r="U1533">
        <f>COUNTIF(D:D, "Military - U.S. Army")</f>
        <v>23</v>
      </c>
      <c r="V1533">
        <f>AVERAGEIF(C:C,"Fort Myer, Virginia", I:I)</f>
        <v>2</v>
      </c>
      <c r="W1533">
        <v>1</v>
      </c>
      <c r="X1533" t="str">
        <f>IFERROR(VLOOKUP("FlightNumber", A:D, 4, FALSE), "Flight Not Found")</f>
        <v>Flight Not Found</v>
      </c>
      <c r="Y1533" t="str" cm="1">
        <f t="array" ref="Y1533">IF(AND(B:B &gt; TIME(6, 0, 0), B:B &lt;= TIME(18, 0, 0)), "Day", "Night")</f>
        <v>Night</v>
      </c>
      <c r="Z1533">
        <f>COUNTIFS(D:D, "Military - U.S. Army", C:C, "Fort Myer, Virginia")</f>
        <v>1</v>
      </c>
    </row>
    <row r="1534" spans="1:26" x14ac:dyDescent="0.2">
      <c r="A1534">
        <v>21281</v>
      </c>
      <c r="B1534" t="s">
        <v>7203</v>
      </c>
      <c r="C1534" t="s">
        <v>7204</v>
      </c>
      <c r="D1534" t="s">
        <v>4704</v>
      </c>
      <c r="E1534" t="s">
        <v>7205</v>
      </c>
      <c r="F1534" t="s">
        <v>7206</v>
      </c>
      <c r="G1534" t="s">
        <v>7207</v>
      </c>
      <c r="H1534" t="s">
        <v>7208</v>
      </c>
      <c r="I1534">
        <v>47</v>
      </c>
      <c r="J1534">
        <v>47</v>
      </c>
      <c r="K1534">
        <v>0</v>
      </c>
      <c r="L1534" t="s">
        <v>7209</v>
      </c>
      <c r="M1534">
        <f>SUM(B1534,C1534)</f>
        <v>0</v>
      </c>
      <c r="N1534" t="str">
        <f t="shared" si="46"/>
        <v>No</v>
      </c>
      <c r="O1534">
        <f>COUNTIF(C:C,"&lt;0")</f>
        <v>0</v>
      </c>
      <c r="P1534" t="e">
        <f>SUMIF(#REF!,"&gt;"&amp;AVERAGE(#REF!))</f>
        <v>#REF!</v>
      </c>
      <c r="Q1534">
        <f t="shared" si="47"/>
        <v>27.565026697177728</v>
      </c>
      <c r="R1534" t="str">
        <f>CONCATENATE("ID-",A1534,"-",E1534)</f>
        <v>ID-21281-New York - Detroit - Saginaw - Chicago</v>
      </c>
      <c r="S1534" t="str">
        <f>INDEX(B:B,MATCH(A1534,A:A,0))</f>
        <v>23:19</v>
      </c>
      <c r="T1534" t="str">
        <f>IF(OR(B1534&gt;0,C1534&gt;0),"Acceptable","Check")</f>
        <v>Acceptable</v>
      </c>
      <c r="U1534">
        <f>COUNTIF(D:D, "Military - U.S. Army")</f>
        <v>23</v>
      </c>
      <c r="V1534">
        <f>AVERAGEIF(C:C,"Fort Myer, Virginia", I:I)</f>
        <v>2</v>
      </c>
      <c r="W1534">
        <v>1</v>
      </c>
      <c r="X1534" t="str">
        <f>IFERROR(VLOOKUP("FlightNumber", A:D, 4, FALSE), "Flight Not Found")</f>
        <v>Flight Not Found</v>
      </c>
      <c r="Y1534" t="str" cm="1">
        <f t="array" ref="Y1534">IF(AND(B:B &gt; TIME(6, 0, 0), B:B &lt;= TIME(18, 0, 0)), "Day", "Night")</f>
        <v>Night</v>
      </c>
      <c r="Z1534">
        <f>COUNTIFS(D:D, "Military - U.S. Army", C:C, "Fort Myer, Virginia")</f>
        <v>1</v>
      </c>
    </row>
    <row r="1535" spans="1:26" x14ac:dyDescent="0.2">
      <c r="A1535">
        <v>21282</v>
      </c>
      <c r="B1535" t="s">
        <v>874</v>
      </c>
      <c r="C1535" t="s">
        <v>7210</v>
      </c>
      <c r="D1535" t="s">
        <v>7211</v>
      </c>
      <c r="E1535" t="s">
        <v>7212</v>
      </c>
      <c r="F1535" t="s">
        <v>1809</v>
      </c>
      <c r="G1535" t="s">
        <v>7213</v>
      </c>
      <c r="H1535" t="s">
        <v>7214</v>
      </c>
      <c r="I1535">
        <v>32</v>
      </c>
      <c r="J1535">
        <v>32</v>
      </c>
      <c r="K1535">
        <v>0</v>
      </c>
      <c r="L1535" t="s">
        <v>7215</v>
      </c>
      <c r="M1535">
        <f>SUM(B1535,C1535)</f>
        <v>0</v>
      </c>
      <c r="N1535" t="str">
        <f t="shared" si="46"/>
        <v>No</v>
      </c>
      <c r="O1535">
        <f>COUNTIF(C:C,"&lt;0")</f>
        <v>0</v>
      </c>
      <c r="P1535" t="e">
        <f>SUMIF(#REF!,"&gt;"&amp;AVERAGE(#REF!))</f>
        <v>#REF!</v>
      </c>
      <c r="Q1535">
        <f t="shared" si="47"/>
        <v>27.565026697177728</v>
      </c>
      <c r="R1535" t="str">
        <f>CONCATENATE("ID-",A1535,"-",E1535)</f>
        <v>ID-21282-Guayaquil - Quito</v>
      </c>
      <c r="S1535" t="str">
        <f>INDEX(B:B,MATCH(A1535,A:A,0))</f>
        <v>09:00</v>
      </c>
      <c r="T1535" t="str">
        <f>IF(OR(B1535&gt;0,C1535&gt;0),"Acceptable","Check")</f>
        <v>Acceptable</v>
      </c>
      <c r="U1535">
        <f>COUNTIF(D:D, "Military - U.S. Army")</f>
        <v>23</v>
      </c>
      <c r="V1535">
        <f>AVERAGEIF(C:C,"Fort Myer, Virginia", I:I)</f>
        <v>2</v>
      </c>
      <c r="W1535">
        <v>1</v>
      </c>
      <c r="X1535" t="str">
        <f>IFERROR(VLOOKUP("FlightNumber", A:D, 4, FALSE), "Flight Not Found")</f>
        <v>Flight Not Found</v>
      </c>
      <c r="Y1535" t="str" cm="1">
        <f t="array" ref="Y1535">IF(AND(B:B &gt; TIME(6, 0, 0), B:B &lt;= TIME(18, 0, 0)), "Day", "Night")</f>
        <v>Night</v>
      </c>
      <c r="Z1535">
        <f>COUNTIFS(D:D, "Military - U.S. Army", C:C, "Fort Myer, Virginia")</f>
        <v>1</v>
      </c>
    </row>
    <row r="1536" spans="1:26" x14ac:dyDescent="0.2">
      <c r="A1536">
        <v>21289</v>
      </c>
      <c r="B1536" t="s">
        <v>1093</v>
      </c>
      <c r="C1536" t="s">
        <v>7216</v>
      </c>
      <c r="D1536" t="s">
        <v>6001</v>
      </c>
      <c r="E1536" t="s">
        <v>7217</v>
      </c>
      <c r="F1536" t="s">
        <v>7081</v>
      </c>
      <c r="G1536" t="s">
        <v>7218</v>
      </c>
      <c r="H1536" t="s">
        <v>7219</v>
      </c>
      <c r="I1536">
        <v>16</v>
      </c>
      <c r="J1536">
        <v>16</v>
      </c>
      <c r="K1536">
        <v>0</v>
      </c>
      <c r="L1536" t="s">
        <v>7220</v>
      </c>
      <c r="M1536">
        <f>SUM(B1536,C1536)</f>
        <v>0</v>
      </c>
      <c r="N1536" t="str">
        <f t="shared" si="46"/>
        <v>No</v>
      </c>
      <c r="O1536">
        <f>COUNTIF(C:C,"&lt;0")</f>
        <v>0</v>
      </c>
      <c r="P1536" t="e">
        <f>SUMIF(#REF!,"&gt;"&amp;AVERAGE(#REF!))</f>
        <v>#REF!</v>
      </c>
      <c r="Q1536">
        <f t="shared" si="47"/>
        <v>27.565026697177728</v>
      </c>
      <c r="R1536" t="str">
        <f>CONCATENATE("ID-",A1536,"-",E1536)</f>
        <v>ID-21289-Zaragoza - Barcelona</v>
      </c>
      <c r="S1536" t="str">
        <f>INDEX(B:B,MATCH(A1536,A:A,0))</f>
        <v>20:07</v>
      </c>
      <c r="T1536" t="str">
        <f>IF(OR(B1536&gt;0,C1536&gt;0),"Acceptable","Check")</f>
        <v>Acceptable</v>
      </c>
      <c r="U1536">
        <f>COUNTIF(D:D, "Military - U.S. Army")</f>
        <v>23</v>
      </c>
      <c r="V1536">
        <f>AVERAGEIF(C:C,"Fort Myer, Virginia", I:I)</f>
        <v>2</v>
      </c>
      <c r="W1536">
        <v>1</v>
      </c>
      <c r="X1536" t="str">
        <f>IFERROR(VLOOKUP("FlightNumber", A:D, 4, FALSE), "Flight Not Found")</f>
        <v>Flight Not Found</v>
      </c>
      <c r="Y1536" t="str" cm="1">
        <f t="array" ref="Y1536">IF(AND(B:B &gt; TIME(6, 0, 0), B:B &lt;= TIME(18, 0, 0)), "Day", "Night")</f>
        <v>Night</v>
      </c>
      <c r="Z1536">
        <f>COUNTIFS(D:D, "Military - U.S. Army", C:C, "Fort Myer, Virginia")</f>
        <v>1</v>
      </c>
    </row>
    <row r="1537" spans="1:26" x14ac:dyDescent="0.2">
      <c r="A1537">
        <v>21296</v>
      </c>
      <c r="B1537" t="s">
        <v>398</v>
      </c>
      <c r="C1537" t="s">
        <v>7221</v>
      </c>
      <c r="D1537" t="s">
        <v>7222</v>
      </c>
      <c r="E1537" t="s">
        <v>3915</v>
      </c>
      <c r="F1537" t="s">
        <v>7223</v>
      </c>
      <c r="G1537" t="s">
        <v>7224</v>
      </c>
      <c r="H1537" t="s">
        <v>7225</v>
      </c>
      <c r="I1537">
        <v>49</v>
      </c>
      <c r="J1537">
        <v>49</v>
      </c>
      <c r="K1537">
        <v>0</v>
      </c>
      <c r="L1537" t="s">
        <v>7226</v>
      </c>
      <c r="M1537">
        <f>SUM(B1537,C1537)</f>
        <v>0</v>
      </c>
      <c r="N1537" t="str">
        <f t="shared" si="46"/>
        <v>No</v>
      </c>
      <c r="O1537">
        <f>COUNTIF(C:C,"&lt;0")</f>
        <v>0</v>
      </c>
      <c r="P1537" t="e">
        <f>SUMIF(#REF!,"&gt;"&amp;AVERAGE(#REF!))</f>
        <v>#REF!</v>
      </c>
      <c r="Q1537">
        <f t="shared" si="47"/>
        <v>27.565026697177728</v>
      </c>
      <c r="R1537" t="str">
        <f>CONCATENATE("ID-",A1537,"-",E1537)</f>
        <v>ID-21296-Los Angeles - New York City</v>
      </c>
      <c r="S1537" t="str">
        <f>INDEX(B:B,MATCH(A1537,A:A,0))</f>
        <v>08:30</v>
      </c>
      <c r="T1537" t="str">
        <f>IF(OR(B1537&gt;0,C1537&gt;0),"Acceptable","Check")</f>
        <v>Acceptable</v>
      </c>
      <c r="U1537">
        <f>COUNTIF(D:D, "Military - U.S. Army")</f>
        <v>23</v>
      </c>
      <c r="V1537">
        <f>AVERAGEIF(C:C,"Fort Myer, Virginia", I:I)</f>
        <v>2</v>
      </c>
      <c r="W1537">
        <v>1</v>
      </c>
      <c r="X1537" t="str">
        <f>IFERROR(VLOOKUP("FlightNumber", A:D, 4, FALSE), "Flight Not Found")</f>
        <v>Flight Not Found</v>
      </c>
      <c r="Y1537" t="str" cm="1">
        <f t="array" ref="Y1537">IF(AND(B:B &gt; TIME(6, 0, 0), B:B &lt;= TIME(18, 0, 0)), "Day", "Night")</f>
        <v>Night</v>
      </c>
      <c r="Z1537">
        <f>COUNTIFS(D:D, "Military - U.S. Army", C:C, "Fort Myer, Virginia")</f>
        <v>1</v>
      </c>
    </row>
    <row r="1538" spans="1:26" x14ac:dyDescent="0.2">
      <c r="A1538">
        <v>21323</v>
      </c>
      <c r="B1538" t="s">
        <v>3830</v>
      </c>
      <c r="C1538" t="s">
        <v>7227</v>
      </c>
      <c r="D1538" t="s">
        <v>772</v>
      </c>
      <c r="E1538" t="s">
        <v>7228</v>
      </c>
      <c r="F1538" t="s">
        <v>7229</v>
      </c>
      <c r="G1538" t="s">
        <v>7230</v>
      </c>
      <c r="H1538" t="s">
        <v>7231</v>
      </c>
      <c r="I1538">
        <v>65</v>
      </c>
      <c r="J1538">
        <v>61</v>
      </c>
      <c r="K1538">
        <v>0</v>
      </c>
      <c r="L1538" t="s">
        <v>7232</v>
      </c>
      <c r="M1538">
        <f>SUM(B1538,C1538)</f>
        <v>0</v>
      </c>
      <c r="N1538" t="str">
        <f t="shared" ref="N1538:N1601" si="48">IF(E1538="good","Yes","No")</f>
        <v>No</v>
      </c>
      <c r="O1538">
        <f>COUNTIF(C:C,"&lt;0")</f>
        <v>0</v>
      </c>
      <c r="P1538" t="e">
        <f>SUMIF(#REF!,"&gt;"&amp;AVERAGE(#REF!))</f>
        <v>#REF!</v>
      </c>
      <c r="Q1538">
        <f t="shared" si="47"/>
        <v>27.565026697177728</v>
      </c>
      <c r="R1538" t="str">
        <f>CONCATENATE("ID-",A1538,"-",E1538)</f>
        <v>ID-21323-Lisbon - Leopoldville</v>
      </c>
      <c r="S1538" t="str">
        <f>INDEX(B:B,MATCH(A1538,A:A,0))</f>
        <v>04:30</v>
      </c>
      <c r="T1538" t="str">
        <f>IF(OR(B1538&gt;0,C1538&gt;0),"Acceptable","Check")</f>
        <v>Acceptable</v>
      </c>
      <c r="U1538">
        <f>COUNTIF(D:D, "Military - U.S. Army")</f>
        <v>23</v>
      </c>
      <c r="V1538">
        <f>AVERAGEIF(C:C,"Fort Myer, Virginia", I:I)</f>
        <v>2</v>
      </c>
      <c r="W1538">
        <v>1</v>
      </c>
      <c r="X1538" t="str">
        <f>IFERROR(VLOOKUP("FlightNumber", A:D, 4, FALSE), "Flight Not Found")</f>
        <v>Flight Not Found</v>
      </c>
      <c r="Y1538" t="str" cm="1">
        <f t="array" ref="Y1538">IF(AND(B:B &gt; TIME(6, 0, 0), B:B &lt;= TIME(18, 0, 0)), "Day", "Night")</f>
        <v>Night</v>
      </c>
      <c r="Z1538">
        <f>COUNTIFS(D:D, "Military - U.S. Army", C:C, "Fort Myer, Virginia")</f>
        <v>1</v>
      </c>
    </row>
    <row r="1539" spans="1:26" x14ac:dyDescent="0.2">
      <c r="A1539">
        <v>21325</v>
      </c>
      <c r="B1539" t="s">
        <v>5562</v>
      </c>
      <c r="C1539" t="s">
        <v>7233</v>
      </c>
      <c r="D1539" t="s">
        <v>7234</v>
      </c>
      <c r="E1539" t="s">
        <v>7235</v>
      </c>
      <c r="F1539" t="s">
        <v>7236</v>
      </c>
      <c r="G1539" t="s">
        <v>7237</v>
      </c>
      <c r="H1539" t="s">
        <v>7238</v>
      </c>
      <c r="I1539">
        <v>11</v>
      </c>
      <c r="J1539">
        <v>11</v>
      </c>
      <c r="K1539">
        <v>0</v>
      </c>
      <c r="L1539" t="s">
        <v>7239</v>
      </c>
      <c r="M1539">
        <f>SUM(B1539,C1539)</f>
        <v>0</v>
      </c>
      <c r="N1539" t="str">
        <f t="shared" si="48"/>
        <v>No</v>
      </c>
      <c r="O1539">
        <f>COUNTIF(C:C,"&lt;0")</f>
        <v>0</v>
      </c>
      <c r="P1539" t="e">
        <f>SUMIF(#REF!,"&gt;"&amp;AVERAGE(#REF!))</f>
        <v>#REF!</v>
      </c>
      <c r="Q1539">
        <f t="shared" ref="Q1539:Q1602" si="49">AVERAGEIF(I:I,"&gt;0")</f>
        <v>27.565026697177728</v>
      </c>
      <c r="R1539" t="str">
        <f>CONCATENATE("ID-",A1539,"-",E1539)</f>
        <v>ID-21325-Pittsburgh - Baltimore</v>
      </c>
      <c r="S1539" t="str">
        <f>INDEX(B:B,MATCH(A1539,A:A,0))</f>
        <v>11:29</v>
      </c>
      <c r="T1539" t="str">
        <f>IF(OR(B1539&gt;0,C1539&gt;0),"Acceptable","Check")</f>
        <v>Acceptable</v>
      </c>
      <c r="U1539">
        <f>COUNTIF(D:D, "Military - U.S. Army")</f>
        <v>23</v>
      </c>
      <c r="V1539">
        <f>AVERAGEIF(C:C,"Fort Myer, Virginia", I:I)</f>
        <v>2</v>
      </c>
      <c r="W1539">
        <v>1</v>
      </c>
      <c r="X1539" t="str">
        <f>IFERROR(VLOOKUP("FlightNumber", A:D, 4, FALSE), "Flight Not Found")</f>
        <v>Flight Not Found</v>
      </c>
      <c r="Y1539" t="str" cm="1">
        <f t="array" ref="Y1539">IF(AND(B:B &gt; TIME(6, 0, 0), B:B &lt;= TIME(18, 0, 0)), "Day", "Night")</f>
        <v>Night</v>
      </c>
      <c r="Z1539">
        <f>COUNTIFS(D:D, "Military - U.S. Army", C:C, "Fort Myer, Virginia")</f>
        <v>1</v>
      </c>
    </row>
    <row r="1540" spans="1:26" x14ac:dyDescent="0.2">
      <c r="A1540">
        <v>21330</v>
      </c>
      <c r="C1540" t="s">
        <v>7240</v>
      </c>
      <c r="D1540" t="s">
        <v>7241</v>
      </c>
      <c r="F1540" t="s">
        <v>5905</v>
      </c>
      <c r="G1540" t="s">
        <v>7242</v>
      </c>
      <c r="I1540">
        <v>5</v>
      </c>
      <c r="J1540">
        <v>4</v>
      </c>
      <c r="K1540">
        <v>0</v>
      </c>
      <c r="L1540" t="s">
        <v>7243</v>
      </c>
      <c r="M1540">
        <f>SUM(B1540,C1540)</f>
        <v>0</v>
      </c>
      <c r="N1540" t="str">
        <f t="shared" si="48"/>
        <v>No</v>
      </c>
      <c r="O1540">
        <f>COUNTIF(C:C,"&lt;0")</f>
        <v>0</v>
      </c>
      <c r="P1540" t="e">
        <f>SUMIF(#REF!,"&gt;"&amp;AVERAGE(#REF!))</f>
        <v>#REF!</v>
      </c>
      <c r="Q1540">
        <f t="shared" si="49"/>
        <v>27.565026697177728</v>
      </c>
      <c r="R1540" t="str">
        <f>CONCATENATE("ID-",A1540,"-",E1540)</f>
        <v>ID-21330-</v>
      </c>
      <c r="S1540">
        <f>INDEX(B:B,MATCH(A1540,A:A,0))</f>
        <v>0</v>
      </c>
      <c r="T1540" t="str">
        <f>IF(OR(B1540&gt;0,C1540&gt;0),"Acceptable","Check")</f>
        <v>Acceptable</v>
      </c>
      <c r="U1540">
        <f>COUNTIF(D:D, "Military - U.S. Army")</f>
        <v>23</v>
      </c>
      <c r="V1540">
        <f>AVERAGEIF(C:C,"Fort Myer, Virginia", I:I)</f>
        <v>2</v>
      </c>
      <c r="W1540">
        <v>1</v>
      </c>
      <c r="X1540" t="str">
        <f>IFERROR(VLOOKUP("FlightNumber", A:D, 4, FALSE), "Flight Not Found")</f>
        <v>Flight Not Found</v>
      </c>
      <c r="Y1540" t="str" cm="1">
        <f t="array" ref="Y1540">IF(AND(B:B &gt; TIME(6, 0, 0), B:B &lt;= TIME(18, 0, 0)), "Day", "Night")</f>
        <v>Night</v>
      </c>
      <c r="Z1540">
        <f>COUNTIFS(D:D, "Military - U.S. Army", C:C, "Fort Myer, Virginia")</f>
        <v>1</v>
      </c>
    </row>
    <row r="1541" spans="1:26" x14ac:dyDescent="0.2">
      <c r="A1541">
        <v>21336</v>
      </c>
      <c r="C1541" t="s">
        <v>7244</v>
      </c>
      <c r="D1541" t="s">
        <v>1150</v>
      </c>
      <c r="E1541" t="s">
        <v>7245</v>
      </c>
      <c r="F1541" t="s">
        <v>1809</v>
      </c>
      <c r="G1541" t="s">
        <v>7246</v>
      </c>
      <c r="H1541" t="s">
        <v>7247</v>
      </c>
      <c r="I1541">
        <v>15</v>
      </c>
      <c r="J1541">
        <v>15</v>
      </c>
      <c r="K1541">
        <v>0</v>
      </c>
      <c r="L1541" t="s">
        <v>7248</v>
      </c>
      <c r="M1541">
        <f>SUM(B1541,C1541)</f>
        <v>0</v>
      </c>
      <c r="N1541" t="str">
        <f t="shared" si="48"/>
        <v>No</v>
      </c>
      <c r="O1541">
        <f>COUNTIF(C:C,"&lt;0")</f>
        <v>0</v>
      </c>
      <c r="P1541" t="e">
        <f>SUMIF(#REF!,"&gt;"&amp;AVERAGE(#REF!))</f>
        <v>#REF!</v>
      </c>
      <c r="Q1541">
        <f t="shared" si="49"/>
        <v>27.565026697177728</v>
      </c>
      <c r="R1541" t="str">
        <f>CONCATENATE("ID-",A1541,"-",E1541)</f>
        <v>ID-21336-Algier - Colomb-Bechar - Tindouf</v>
      </c>
      <c r="S1541">
        <f>INDEX(B:B,MATCH(A1541,A:A,0))</f>
        <v>0</v>
      </c>
      <c r="T1541" t="str">
        <f>IF(OR(B1541&gt;0,C1541&gt;0),"Acceptable","Check")</f>
        <v>Acceptable</v>
      </c>
      <c r="U1541">
        <f>COUNTIF(D:D, "Military - U.S. Army")</f>
        <v>23</v>
      </c>
      <c r="V1541">
        <f>AVERAGEIF(C:C,"Fort Myer, Virginia", I:I)</f>
        <v>2</v>
      </c>
      <c r="W1541">
        <v>1</v>
      </c>
      <c r="X1541" t="str">
        <f>IFERROR(VLOOKUP("FlightNumber", A:D, 4, FALSE), "Flight Not Found")</f>
        <v>Flight Not Found</v>
      </c>
      <c r="Y1541" t="str" cm="1">
        <f t="array" ref="Y1541">IF(AND(B:B &gt; TIME(6, 0, 0), B:B &lt;= TIME(18, 0, 0)), "Day", "Night")</f>
        <v>Night</v>
      </c>
      <c r="Z1541">
        <f>COUNTIFS(D:D, "Military - U.S. Army", C:C, "Fort Myer, Virginia")</f>
        <v>1</v>
      </c>
    </row>
    <row r="1542" spans="1:26" x14ac:dyDescent="0.2">
      <c r="A1542">
        <v>21336</v>
      </c>
      <c r="C1542" t="s">
        <v>455</v>
      </c>
      <c r="D1542" t="s">
        <v>7249</v>
      </c>
      <c r="F1542" t="s">
        <v>3063</v>
      </c>
      <c r="G1542" t="s">
        <v>7250</v>
      </c>
      <c r="H1542" t="s">
        <v>7251</v>
      </c>
      <c r="I1542">
        <v>4</v>
      </c>
      <c r="J1542">
        <v>4</v>
      </c>
      <c r="K1542">
        <v>0</v>
      </c>
      <c r="L1542" t="s">
        <v>7252</v>
      </c>
      <c r="M1542">
        <f>SUM(B1542,C1542)</f>
        <v>0</v>
      </c>
      <c r="N1542" t="str">
        <f t="shared" si="48"/>
        <v>No</v>
      </c>
      <c r="O1542">
        <f>COUNTIF(C:C,"&lt;0")</f>
        <v>0</v>
      </c>
      <c r="P1542" t="e">
        <f>SUMIF(#REF!,"&gt;"&amp;AVERAGE(#REF!))</f>
        <v>#REF!</v>
      </c>
      <c r="Q1542">
        <f t="shared" si="49"/>
        <v>27.565026697177728</v>
      </c>
      <c r="R1542" t="str">
        <f>CONCATENATE("ID-",A1542,"-",E1542)</f>
        <v>ID-21336-</v>
      </c>
      <c r="S1542">
        <f>INDEX(B:B,MATCH(A1542,A:A,0))</f>
        <v>0</v>
      </c>
      <c r="T1542" t="str">
        <f>IF(OR(B1542&gt;0,C1542&gt;0),"Acceptable","Check")</f>
        <v>Acceptable</v>
      </c>
      <c r="U1542">
        <f>COUNTIF(D:D, "Military - U.S. Army")</f>
        <v>23</v>
      </c>
      <c r="V1542">
        <f>AVERAGEIF(C:C,"Fort Myer, Virginia", I:I)</f>
        <v>2</v>
      </c>
      <c r="W1542">
        <v>1</v>
      </c>
      <c r="X1542" t="str">
        <f>IFERROR(VLOOKUP("FlightNumber", A:D, 4, FALSE), "Flight Not Found")</f>
        <v>Flight Not Found</v>
      </c>
      <c r="Y1542" t="str" cm="1">
        <f t="array" ref="Y1542">IF(AND(B:B &gt; TIME(6, 0, 0), B:B &lt;= TIME(18, 0, 0)), "Day", "Night")</f>
        <v>Night</v>
      </c>
      <c r="Z1542">
        <f>COUNTIFS(D:D, "Military - U.S. Army", C:C, "Fort Myer, Virginia")</f>
        <v>1</v>
      </c>
    </row>
    <row r="1543" spans="1:26" x14ac:dyDescent="0.2">
      <c r="A1543">
        <v>21338</v>
      </c>
      <c r="B1543" t="s">
        <v>7253</v>
      </c>
      <c r="C1543" t="s">
        <v>7254</v>
      </c>
      <c r="D1543" t="s">
        <v>1856</v>
      </c>
      <c r="E1543" t="s">
        <v>7255</v>
      </c>
      <c r="F1543" t="s">
        <v>6378</v>
      </c>
      <c r="G1543" t="s">
        <v>7256</v>
      </c>
      <c r="H1543" t="s">
        <v>7257</v>
      </c>
      <c r="I1543">
        <v>57</v>
      </c>
      <c r="J1543">
        <v>1</v>
      </c>
      <c r="K1543">
        <v>0</v>
      </c>
      <c r="L1543" t="s">
        <v>7258</v>
      </c>
      <c r="M1543">
        <f>SUM(B1543,C1543)</f>
        <v>0</v>
      </c>
      <c r="N1543" t="str">
        <f t="shared" si="48"/>
        <v>No</v>
      </c>
      <c r="O1543">
        <f>COUNTIF(C:C,"&lt;0")</f>
        <v>0</v>
      </c>
      <c r="P1543" t="e">
        <f>SUMIF(#REF!,"&gt;"&amp;AVERAGE(#REF!))</f>
        <v>#REF!</v>
      </c>
      <c r="Q1543">
        <f t="shared" si="49"/>
        <v>27.565026697177728</v>
      </c>
      <c r="R1543" t="str">
        <f>CONCATENATE("ID-",A1543,"-",E1543)</f>
        <v>ID-21338-San Francisco - Singapore</v>
      </c>
      <c r="S1543" t="str">
        <f>INDEX(B:B,MATCH(A1543,A:A,0))</f>
        <v>05:23</v>
      </c>
      <c r="T1543" t="str">
        <f>IF(OR(B1543&gt;0,C1543&gt;0),"Acceptable","Check")</f>
        <v>Acceptable</v>
      </c>
      <c r="U1543">
        <f>COUNTIF(D:D, "Military - U.S. Army")</f>
        <v>23</v>
      </c>
      <c r="V1543">
        <f>AVERAGEIF(C:C,"Fort Myer, Virginia", I:I)</f>
        <v>2</v>
      </c>
      <c r="W1543">
        <v>1</v>
      </c>
      <c r="X1543" t="str">
        <f>IFERROR(VLOOKUP("FlightNumber", A:D, 4, FALSE), "Flight Not Found")</f>
        <v>Flight Not Found</v>
      </c>
      <c r="Y1543" t="str" cm="1">
        <f t="array" ref="Y1543">IF(AND(B:B &gt; TIME(6, 0, 0), B:B &lt;= TIME(18, 0, 0)), "Day", "Night")</f>
        <v>Night</v>
      </c>
      <c r="Z1543">
        <f>COUNTIFS(D:D, "Military - U.S. Army", C:C, "Fort Myer, Virginia")</f>
        <v>1</v>
      </c>
    </row>
    <row r="1544" spans="1:26" x14ac:dyDescent="0.2">
      <c r="A1544">
        <v>21338</v>
      </c>
      <c r="C1544" t="s">
        <v>7259</v>
      </c>
      <c r="D1544" t="s">
        <v>6100</v>
      </c>
      <c r="E1544" t="s">
        <v>7260</v>
      </c>
      <c r="F1544" t="s">
        <v>4908</v>
      </c>
      <c r="G1544" t="s">
        <v>7261</v>
      </c>
      <c r="H1544" t="s">
        <v>7262</v>
      </c>
      <c r="I1544">
        <v>45</v>
      </c>
      <c r="J1544">
        <v>45</v>
      </c>
      <c r="K1544">
        <v>0</v>
      </c>
      <c r="L1544" t="s">
        <v>7263</v>
      </c>
      <c r="M1544">
        <f>SUM(B1544,C1544)</f>
        <v>0</v>
      </c>
      <c r="N1544" t="str">
        <f t="shared" si="48"/>
        <v>No</v>
      </c>
      <c r="O1544">
        <f>COUNTIF(C:C,"&lt;0")</f>
        <v>0</v>
      </c>
      <c r="P1544" t="e">
        <f>SUMIF(#REF!,"&gt;"&amp;AVERAGE(#REF!))</f>
        <v>#REF!</v>
      </c>
      <c r="Q1544">
        <f t="shared" si="49"/>
        <v>27.565026697177728</v>
      </c>
      <c r="R1544" t="str">
        <f>CONCATENATE("ID-",A1544,"-",E1544)</f>
        <v>ID-21338-Guadalajara - Mexico City</v>
      </c>
      <c r="S1544" t="str">
        <f>INDEX(B:B,MATCH(A1544,A:A,0))</f>
        <v>05:23</v>
      </c>
      <c r="T1544" t="str">
        <f>IF(OR(B1544&gt;0,C1544&gt;0),"Acceptable","Check")</f>
        <v>Acceptable</v>
      </c>
      <c r="U1544">
        <f>COUNTIF(D:D, "Military - U.S. Army")</f>
        <v>23</v>
      </c>
      <c r="V1544">
        <f>AVERAGEIF(C:C,"Fort Myer, Virginia", I:I)</f>
        <v>2</v>
      </c>
      <c r="W1544">
        <v>1</v>
      </c>
      <c r="X1544" t="str">
        <f>IFERROR(VLOOKUP("FlightNumber", A:D, 4, FALSE), "Flight Not Found")</f>
        <v>Flight Not Found</v>
      </c>
      <c r="Y1544" t="str" cm="1">
        <f t="array" ref="Y1544">IF(AND(B:B &gt; TIME(6, 0, 0), B:B &lt;= TIME(18, 0, 0)), "Day", "Night")</f>
        <v>Night</v>
      </c>
      <c r="Z1544">
        <f>COUNTIFS(D:D, "Military - U.S. Army", C:C, "Fort Myer, Virginia")</f>
        <v>1</v>
      </c>
    </row>
    <row r="1545" spans="1:26" x14ac:dyDescent="0.2">
      <c r="A1545">
        <v>21340</v>
      </c>
      <c r="B1545" t="s">
        <v>7264</v>
      </c>
      <c r="C1545" t="s">
        <v>7265</v>
      </c>
      <c r="D1545" t="s">
        <v>4704</v>
      </c>
      <c r="E1545" t="s">
        <v>994</v>
      </c>
      <c r="F1545" t="s">
        <v>1809</v>
      </c>
      <c r="G1545" t="s">
        <v>7266</v>
      </c>
      <c r="H1545" t="s">
        <v>7267</v>
      </c>
      <c r="I1545">
        <v>3</v>
      </c>
      <c r="J1545">
        <v>1</v>
      </c>
      <c r="K1545">
        <v>0</v>
      </c>
      <c r="L1545" t="s">
        <v>7268</v>
      </c>
      <c r="M1545">
        <f>SUM(B1545,C1545)</f>
        <v>0</v>
      </c>
      <c r="N1545" t="str">
        <f t="shared" si="48"/>
        <v>No</v>
      </c>
      <c r="O1545">
        <f>COUNTIF(C:C,"&lt;0")</f>
        <v>0</v>
      </c>
      <c r="P1545" t="e">
        <f>SUMIF(#REF!,"&gt;"&amp;AVERAGE(#REF!))</f>
        <v>#REF!</v>
      </c>
      <c r="Q1545">
        <f t="shared" si="49"/>
        <v>27.565026697177728</v>
      </c>
      <c r="R1545" t="str">
        <f>CONCATENATE("ID-",A1545,"-",E1545)</f>
        <v>ID-21340-Training</v>
      </c>
      <c r="S1545" t="str">
        <f>INDEX(B:B,MATCH(A1545,A:A,0))</f>
        <v>13:58</v>
      </c>
      <c r="T1545" t="str">
        <f>IF(OR(B1545&gt;0,C1545&gt;0),"Acceptable","Check")</f>
        <v>Acceptable</v>
      </c>
      <c r="U1545">
        <f>COUNTIF(D:D, "Military - U.S. Army")</f>
        <v>23</v>
      </c>
      <c r="V1545">
        <f>AVERAGEIF(C:C,"Fort Myer, Virginia", I:I)</f>
        <v>2</v>
      </c>
      <c r="W1545">
        <v>1</v>
      </c>
      <c r="X1545" t="str">
        <f>IFERROR(VLOOKUP("FlightNumber", A:D, 4, FALSE), "Flight Not Found")</f>
        <v>Flight Not Found</v>
      </c>
      <c r="Y1545" t="str" cm="1">
        <f t="array" ref="Y1545">IF(AND(B:B &gt; TIME(6, 0, 0), B:B &lt;= TIME(18, 0, 0)), "Day", "Night")</f>
        <v>Night</v>
      </c>
      <c r="Z1545">
        <f>COUNTIFS(D:D, "Military - U.S. Army", C:C, "Fort Myer, Virginia")</f>
        <v>1</v>
      </c>
    </row>
    <row r="1546" spans="1:26" x14ac:dyDescent="0.2">
      <c r="A1546">
        <v>21352</v>
      </c>
      <c r="C1546" t="s">
        <v>7269</v>
      </c>
      <c r="D1546" t="s">
        <v>4134</v>
      </c>
      <c r="E1546" t="s">
        <v>7270</v>
      </c>
      <c r="F1546" t="s">
        <v>7271</v>
      </c>
      <c r="G1546" t="s">
        <v>7272</v>
      </c>
      <c r="H1546" t="s">
        <v>5157</v>
      </c>
      <c r="I1546">
        <v>27</v>
      </c>
      <c r="J1546">
        <v>19</v>
      </c>
      <c r="K1546">
        <v>0</v>
      </c>
      <c r="L1546" t="s">
        <v>7273</v>
      </c>
      <c r="M1546">
        <f>SUM(B1546,C1546)</f>
        <v>0</v>
      </c>
      <c r="N1546" t="str">
        <f t="shared" si="48"/>
        <v>No</v>
      </c>
      <c r="O1546">
        <f>COUNTIF(C:C,"&lt;0")</f>
        <v>0</v>
      </c>
      <c r="P1546" t="e">
        <f>SUMIF(#REF!,"&gt;"&amp;AVERAGE(#REF!))</f>
        <v>#REF!</v>
      </c>
      <c r="Q1546">
        <f t="shared" si="49"/>
        <v>27.565026697177728</v>
      </c>
      <c r="R1546" t="str">
        <f>CONCATENATE("ID-",A1546,"-",E1546)</f>
        <v>ID-21352-Florianopolis - Curitiba</v>
      </c>
      <c r="S1546">
        <f>INDEX(B:B,MATCH(A1546,A:A,0))</f>
        <v>0</v>
      </c>
      <c r="T1546" t="str">
        <f>IF(OR(B1546&gt;0,C1546&gt;0),"Acceptable","Check")</f>
        <v>Acceptable</v>
      </c>
      <c r="U1546">
        <f>COUNTIF(D:D, "Military - U.S. Army")</f>
        <v>23</v>
      </c>
      <c r="V1546">
        <f>AVERAGEIF(C:C,"Fort Myer, Virginia", I:I)</f>
        <v>2</v>
      </c>
      <c r="W1546">
        <v>1</v>
      </c>
      <c r="X1546" t="str">
        <f>IFERROR(VLOOKUP("FlightNumber", A:D, 4, FALSE), "Flight Not Found")</f>
        <v>Flight Not Found</v>
      </c>
      <c r="Y1546" t="str" cm="1">
        <f t="array" ref="Y1546">IF(AND(B:B &gt; TIME(6, 0, 0), B:B &lt;= TIME(18, 0, 0)), "Day", "Night")</f>
        <v>Night</v>
      </c>
      <c r="Z1546">
        <f>COUNTIFS(D:D, "Military - U.S. Army", C:C, "Fort Myer, Virginia")</f>
        <v>1</v>
      </c>
    </row>
    <row r="1547" spans="1:26" x14ac:dyDescent="0.2">
      <c r="A1547">
        <v>21361</v>
      </c>
      <c r="C1547" t="s">
        <v>7274</v>
      </c>
      <c r="D1547" t="s">
        <v>6005</v>
      </c>
      <c r="F1547" t="s">
        <v>2722</v>
      </c>
      <c r="G1547" t="s">
        <v>7275</v>
      </c>
      <c r="H1547" t="s">
        <v>7276</v>
      </c>
      <c r="I1547">
        <v>7</v>
      </c>
      <c r="J1547">
        <v>7</v>
      </c>
      <c r="K1547">
        <v>0</v>
      </c>
      <c r="L1547" t="s">
        <v>7277</v>
      </c>
      <c r="M1547">
        <f>SUM(B1547,C1547)</f>
        <v>0</v>
      </c>
      <c r="N1547" t="str">
        <f t="shared" si="48"/>
        <v>No</v>
      </c>
      <c r="O1547">
        <f>COUNTIF(C:C,"&lt;0")</f>
        <v>0</v>
      </c>
      <c r="P1547" t="e">
        <f>SUMIF(#REF!,"&gt;"&amp;AVERAGE(#REF!))</f>
        <v>#REF!</v>
      </c>
      <c r="Q1547">
        <f t="shared" si="49"/>
        <v>27.565026697177728</v>
      </c>
      <c r="R1547" t="str">
        <f>CONCATENATE("ID-",A1547,"-",E1547)</f>
        <v>ID-21361-</v>
      </c>
      <c r="S1547">
        <f>INDEX(B:B,MATCH(A1547,A:A,0))</f>
        <v>0</v>
      </c>
      <c r="T1547" t="str">
        <f>IF(OR(B1547&gt;0,C1547&gt;0),"Acceptable","Check")</f>
        <v>Acceptable</v>
      </c>
      <c r="U1547">
        <f>COUNTIF(D:D, "Military - U.S. Army")</f>
        <v>23</v>
      </c>
      <c r="V1547">
        <f>AVERAGEIF(C:C,"Fort Myer, Virginia", I:I)</f>
        <v>2</v>
      </c>
      <c r="W1547">
        <v>3</v>
      </c>
      <c r="X1547" t="str">
        <f>IFERROR(VLOOKUP("FlightNumber", A:D, 4, FALSE), "Flight Not Found")</f>
        <v>Flight Not Found</v>
      </c>
      <c r="Y1547" t="str" cm="1">
        <f t="array" ref="Y1547">IF(AND(B:B &gt; TIME(6, 0, 0), B:B &lt;= TIME(18, 0, 0)), "Day", "Night")</f>
        <v>Night</v>
      </c>
      <c r="Z1547">
        <f>COUNTIFS(D:D, "Military - U.S. Army", C:C, "Fort Myer, Virginia")</f>
        <v>1</v>
      </c>
    </row>
    <row r="1548" spans="1:26" x14ac:dyDescent="0.2">
      <c r="A1548">
        <v>21363</v>
      </c>
      <c r="B1548" t="s">
        <v>3078</v>
      </c>
      <c r="C1548" t="s">
        <v>7278</v>
      </c>
      <c r="D1548" t="s">
        <v>2606</v>
      </c>
      <c r="E1548" t="s">
        <v>7279</v>
      </c>
      <c r="F1548" t="s">
        <v>7280</v>
      </c>
      <c r="G1548" t="s">
        <v>7281</v>
      </c>
      <c r="H1548" t="s">
        <v>7282</v>
      </c>
      <c r="I1548">
        <v>15</v>
      </c>
      <c r="J1548">
        <v>15</v>
      </c>
      <c r="K1548">
        <v>0</v>
      </c>
      <c r="L1548" t="s">
        <v>7283</v>
      </c>
      <c r="M1548">
        <f>SUM(B1548,C1548)</f>
        <v>0</v>
      </c>
      <c r="N1548" t="str">
        <f t="shared" si="48"/>
        <v>No</v>
      </c>
      <c r="O1548">
        <f>COUNTIF(C:C,"&lt;0")</f>
        <v>0</v>
      </c>
      <c r="P1548" t="e">
        <f>SUMIF(#REF!,"&gt;"&amp;AVERAGE(#REF!))</f>
        <v>#REF!</v>
      </c>
      <c r="Q1548">
        <f t="shared" si="49"/>
        <v>27.565026697177728</v>
      </c>
      <c r="R1548" t="str">
        <f>CONCATENATE("ID-",A1548,"-",E1548)</f>
        <v>ID-21363-Westover AFB - London</v>
      </c>
      <c r="S1548" t="str">
        <f>INDEX(B:B,MATCH(A1548,A:A,0))</f>
        <v>00:30</v>
      </c>
      <c r="T1548" t="str">
        <f>IF(OR(B1548&gt;0,C1548&gt;0),"Acceptable","Check")</f>
        <v>Acceptable</v>
      </c>
      <c r="U1548">
        <f>COUNTIF(D:D, "Military - U.S. Army")</f>
        <v>23</v>
      </c>
      <c r="V1548">
        <f>AVERAGEIF(C:C,"Fort Myer, Virginia", I:I)</f>
        <v>2</v>
      </c>
      <c r="W1548">
        <v>3</v>
      </c>
      <c r="X1548" t="str">
        <f>IFERROR(VLOOKUP("FlightNumber", A:D, 4, FALSE), "Flight Not Found")</f>
        <v>Flight Not Found</v>
      </c>
      <c r="Y1548" t="str" cm="1">
        <f t="array" ref="Y1548">IF(AND(B:B &gt; TIME(6, 0, 0), B:B &lt;= TIME(18, 0, 0)), "Day", "Night")</f>
        <v>Night</v>
      </c>
      <c r="Z1548">
        <f>COUNTIFS(D:D, "Military - U.S. Army", C:C, "Fort Myer, Virginia")</f>
        <v>1</v>
      </c>
    </row>
    <row r="1549" spans="1:26" x14ac:dyDescent="0.2">
      <c r="A1549">
        <v>21375</v>
      </c>
      <c r="C1549" t="s">
        <v>7284</v>
      </c>
      <c r="D1549" t="s">
        <v>6005</v>
      </c>
      <c r="F1549" t="s">
        <v>2722</v>
      </c>
      <c r="G1549" t="s">
        <v>7285</v>
      </c>
      <c r="H1549" t="s">
        <v>7286</v>
      </c>
      <c r="I1549">
        <v>3</v>
      </c>
      <c r="J1549">
        <v>3</v>
      </c>
      <c r="K1549">
        <v>0</v>
      </c>
      <c r="L1549" t="s">
        <v>7287</v>
      </c>
      <c r="M1549">
        <f>SUM(B1549,C1549)</f>
        <v>0</v>
      </c>
      <c r="N1549" t="str">
        <f t="shared" si="48"/>
        <v>No</v>
      </c>
      <c r="O1549">
        <f>COUNTIF(C:C,"&lt;0")</f>
        <v>0</v>
      </c>
      <c r="P1549" t="e">
        <f>SUMIF(#REF!,"&gt;"&amp;AVERAGE(#REF!))</f>
        <v>#REF!</v>
      </c>
      <c r="Q1549">
        <f t="shared" si="49"/>
        <v>27.565026697177728</v>
      </c>
      <c r="R1549" t="str">
        <f>CONCATENATE("ID-",A1549,"-",E1549)</f>
        <v>ID-21375-</v>
      </c>
      <c r="S1549">
        <f>INDEX(B:B,MATCH(A1549,A:A,0))</f>
        <v>0</v>
      </c>
      <c r="T1549" t="str">
        <f>IF(OR(B1549&gt;0,C1549&gt;0),"Acceptable","Check")</f>
        <v>Acceptable</v>
      </c>
      <c r="U1549">
        <f>COUNTIF(D:D, "Military - U.S. Army")</f>
        <v>23</v>
      </c>
      <c r="V1549">
        <f>AVERAGEIF(C:C,"Fort Myer, Virginia", I:I)</f>
        <v>2</v>
      </c>
      <c r="W1549">
        <v>5</v>
      </c>
      <c r="X1549" t="str">
        <f>IFERROR(VLOOKUP("FlightNumber", A:D, 4, FALSE), "Flight Not Found")</f>
        <v>Flight Not Found</v>
      </c>
      <c r="Y1549" t="str" cm="1">
        <f t="array" ref="Y1549">IF(AND(B:B &gt; TIME(6, 0, 0), B:B &lt;= TIME(18, 0, 0)), "Day", "Night")</f>
        <v>Night</v>
      </c>
      <c r="Z1549">
        <f>COUNTIFS(D:D, "Military - U.S. Army", C:C, "Fort Myer, Virginia")</f>
        <v>1</v>
      </c>
    </row>
    <row r="1550" spans="1:26" x14ac:dyDescent="0.2">
      <c r="A1550">
        <v>21406</v>
      </c>
      <c r="B1550" t="s">
        <v>7288</v>
      </c>
      <c r="C1550" t="s">
        <v>7289</v>
      </c>
      <c r="D1550" t="s">
        <v>5794</v>
      </c>
      <c r="E1550" t="s">
        <v>7290</v>
      </c>
      <c r="F1550" t="s">
        <v>7291</v>
      </c>
      <c r="G1550" t="s">
        <v>7292</v>
      </c>
      <c r="H1550" t="s">
        <v>7293</v>
      </c>
      <c r="I1550">
        <v>54</v>
      </c>
      <c r="J1550">
        <v>36</v>
      </c>
      <c r="K1550">
        <v>0</v>
      </c>
      <c r="L1550" t="s">
        <v>7294</v>
      </c>
      <c r="M1550">
        <f>SUM(B1550,C1550)</f>
        <v>0</v>
      </c>
      <c r="N1550" t="str">
        <f t="shared" si="48"/>
        <v>No</v>
      </c>
      <c r="O1550">
        <f>COUNTIF(C:C,"&lt;0")</f>
        <v>0</v>
      </c>
      <c r="P1550" t="e">
        <f>SUMIF(#REF!,"&gt;"&amp;AVERAGE(#REF!))</f>
        <v>#REF!</v>
      </c>
      <c r="Q1550">
        <f t="shared" si="49"/>
        <v>27.565026697177728</v>
      </c>
      <c r="R1550" t="str">
        <f>CONCATENATE("ID-",A1550,"-",E1550)</f>
        <v>ID-21406-Wadi Halfa - Benina</v>
      </c>
      <c r="S1550" t="str">
        <f>INDEX(B:B,MATCH(A1550,A:A,0))</f>
        <v>01:14</v>
      </c>
      <c r="T1550" t="str">
        <f>IF(OR(B1550&gt;0,C1550&gt;0),"Acceptable","Check")</f>
        <v>Acceptable</v>
      </c>
      <c r="U1550">
        <f>COUNTIF(D:D, "Military - U.S. Army")</f>
        <v>23</v>
      </c>
      <c r="V1550">
        <f>AVERAGEIF(C:C,"Fort Myer, Virginia", I:I)</f>
        <v>2</v>
      </c>
      <c r="W1550">
        <v>1</v>
      </c>
      <c r="X1550" t="str">
        <f>IFERROR(VLOOKUP("FlightNumber", A:D, 4, FALSE), "Flight Not Found")</f>
        <v>Flight Not Found</v>
      </c>
      <c r="Y1550" t="str" cm="1">
        <f t="array" ref="Y1550">IF(AND(B:B &gt; TIME(6, 0, 0), B:B &lt;= TIME(18, 0, 0)), "Day", "Night")</f>
        <v>Night</v>
      </c>
      <c r="Z1550">
        <f>COUNTIFS(D:D, "Military - U.S. Army", C:C, "Fort Myer, Virginia")</f>
        <v>1</v>
      </c>
    </row>
    <row r="1551" spans="1:26" x14ac:dyDescent="0.2">
      <c r="A1551">
        <v>21409</v>
      </c>
      <c r="C1551" t="s">
        <v>7295</v>
      </c>
      <c r="D1551" t="s">
        <v>7296</v>
      </c>
      <c r="E1551" t="s">
        <v>7297</v>
      </c>
      <c r="F1551" t="s">
        <v>1809</v>
      </c>
      <c r="G1551" t="s">
        <v>7298</v>
      </c>
      <c r="H1551" t="s">
        <v>7299</v>
      </c>
      <c r="I1551">
        <v>33</v>
      </c>
      <c r="J1551">
        <v>33</v>
      </c>
      <c r="K1551">
        <v>0</v>
      </c>
      <c r="L1551" t="s">
        <v>7300</v>
      </c>
      <c r="M1551">
        <f>SUM(B1551,C1551)</f>
        <v>0</v>
      </c>
      <c r="N1551" t="str">
        <f t="shared" si="48"/>
        <v>No</v>
      </c>
      <c r="O1551">
        <f>COUNTIF(C:C,"&lt;0")</f>
        <v>0</v>
      </c>
      <c r="P1551" t="e">
        <f>SUMIF(#REF!,"&gt;"&amp;AVERAGE(#REF!))</f>
        <v>#REF!</v>
      </c>
      <c r="Q1551">
        <f t="shared" si="49"/>
        <v>27.565026697177728</v>
      </c>
      <c r="R1551" t="str">
        <f>CONCATENATE("ID-",A1551,"-",E1551)</f>
        <v>ID-21409-Tokyo - Nagoya</v>
      </c>
      <c r="S1551">
        <f>INDEX(B:B,MATCH(A1551,A:A,0))</f>
        <v>0</v>
      </c>
      <c r="T1551" t="str">
        <f>IF(OR(B1551&gt;0,C1551&gt;0),"Acceptable","Check")</f>
        <v>Acceptable</v>
      </c>
      <c r="U1551">
        <f>COUNTIF(D:D, "Military - U.S. Army")</f>
        <v>23</v>
      </c>
      <c r="V1551">
        <f>AVERAGEIF(C:C,"Fort Myer, Virginia", I:I)</f>
        <v>2</v>
      </c>
      <c r="W1551">
        <v>1</v>
      </c>
      <c r="X1551" t="str">
        <f>IFERROR(VLOOKUP("FlightNumber", A:D, 4, FALSE), "Flight Not Found")</f>
        <v>Flight Not Found</v>
      </c>
      <c r="Y1551" t="str" cm="1">
        <f t="array" ref="Y1551">IF(AND(B:B &gt; TIME(6, 0, 0), B:B &lt;= TIME(18, 0, 0)), "Day", "Night")</f>
        <v>Night</v>
      </c>
      <c r="Z1551">
        <f>COUNTIFS(D:D, "Military - U.S. Army", C:C, "Fort Myer, Virginia")</f>
        <v>1</v>
      </c>
    </row>
    <row r="1552" spans="1:26" x14ac:dyDescent="0.2">
      <c r="A1552">
        <v>21409</v>
      </c>
      <c r="C1552" t="s">
        <v>7301</v>
      </c>
      <c r="D1552" t="s">
        <v>4282</v>
      </c>
      <c r="F1552" t="s">
        <v>3475</v>
      </c>
      <c r="G1552" t="s">
        <v>7302</v>
      </c>
      <c r="H1552" t="s">
        <v>7303</v>
      </c>
      <c r="I1552">
        <v>10</v>
      </c>
      <c r="J1552">
        <v>10</v>
      </c>
      <c r="K1552">
        <v>0</v>
      </c>
      <c r="L1552" t="s">
        <v>7304</v>
      </c>
      <c r="M1552">
        <f>SUM(B1552,C1552)</f>
        <v>0</v>
      </c>
      <c r="N1552" t="str">
        <f t="shared" si="48"/>
        <v>No</v>
      </c>
      <c r="O1552">
        <f>COUNTIF(C:C,"&lt;0")</f>
        <v>0</v>
      </c>
      <c r="P1552" t="e">
        <f>SUMIF(#REF!,"&gt;"&amp;AVERAGE(#REF!))</f>
        <v>#REF!</v>
      </c>
      <c r="Q1552">
        <f t="shared" si="49"/>
        <v>27.565026697177728</v>
      </c>
      <c r="R1552" t="str">
        <f>CONCATENATE("ID-",A1552,"-",E1552)</f>
        <v>ID-21409-</v>
      </c>
      <c r="S1552">
        <f>INDEX(B:B,MATCH(A1552,A:A,0))</f>
        <v>0</v>
      </c>
      <c r="T1552" t="str">
        <f>IF(OR(B1552&gt;0,C1552&gt;0),"Acceptable","Check")</f>
        <v>Acceptable</v>
      </c>
      <c r="U1552">
        <f>COUNTIF(D:D, "Military - U.S. Army")</f>
        <v>23</v>
      </c>
      <c r="V1552">
        <f>AVERAGEIF(C:C,"Fort Myer, Virginia", I:I)</f>
        <v>2</v>
      </c>
      <c r="W1552">
        <v>2</v>
      </c>
      <c r="X1552" t="str">
        <f>IFERROR(VLOOKUP("FlightNumber", A:D, 4, FALSE), "Flight Not Found")</f>
        <v>Flight Not Found</v>
      </c>
      <c r="Y1552" t="str" cm="1">
        <f t="array" ref="Y1552">IF(AND(B:B &gt; TIME(6, 0, 0), B:B &lt;= TIME(18, 0, 0)), "Day", "Night")</f>
        <v>Night</v>
      </c>
      <c r="Z1552">
        <f>COUNTIFS(D:D, "Military - U.S. Army", C:C, "Fort Myer, Virginia")</f>
        <v>1</v>
      </c>
    </row>
    <row r="1553" spans="1:26" x14ac:dyDescent="0.2">
      <c r="A1553">
        <v>21411</v>
      </c>
      <c r="B1553" t="s">
        <v>7305</v>
      </c>
      <c r="C1553" t="s">
        <v>7306</v>
      </c>
      <c r="D1553" t="s">
        <v>283</v>
      </c>
      <c r="E1553" t="s">
        <v>7307</v>
      </c>
      <c r="F1553" t="s">
        <v>7308</v>
      </c>
      <c r="G1553" t="s">
        <v>7309</v>
      </c>
      <c r="H1553" t="s">
        <v>4701</v>
      </c>
      <c r="I1553">
        <v>99</v>
      </c>
      <c r="J1553">
        <v>99</v>
      </c>
      <c r="K1553">
        <v>0</v>
      </c>
      <c r="L1553" t="s">
        <v>7310</v>
      </c>
      <c r="M1553">
        <f>SUM(B1553,C1553)</f>
        <v>0</v>
      </c>
      <c r="N1553" t="str">
        <f t="shared" si="48"/>
        <v>No</v>
      </c>
      <c r="O1553">
        <f>COUNTIF(C:C,"&lt;0")</f>
        <v>0</v>
      </c>
      <c r="P1553" t="e">
        <f>SUMIF(#REF!,"&gt;"&amp;AVERAGE(#REF!))</f>
        <v>#REF!</v>
      </c>
      <c r="Q1553">
        <f t="shared" si="49"/>
        <v>27.565026697177728</v>
      </c>
      <c r="R1553" t="str">
        <f>CONCATENATE("ID-",A1553,"-",E1553)</f>
        <v>ID-21411-Amsterdam - Shannon - Gander - New York</v>
      </c>
      <c r="S1553" t="str">
        <f>INDEX(B:B,MATCH(A1553,A:A,0))</f>
        <v>03:45</v>
      </c>
      <c r="T1553" t="str">
        <f>IF(OR(B1553&gt;0,C1553&gt;0),"Acceptable","Check")</f>
        <v>Acceptable</v>
      </c>
      <c r="U1553">
        <f>COUNTIF(D:D, "Military - U.S. Army")</f>
        <v>23</v>
      </c>
      <c r="V1553">
        <f>AVERAGEIF(C:C,"Fort Myer, Virginia", I:I)</f>
        <v>2</v>
      </c>
      <c r="W1553">
        <v>1</v>
      </c>
      <c r="X1553" t="str">
        <f>IFERROR(VLOOKUP("FlightNumber", A:D, 4, FALSE), "Flight Not Found")</f>
        <v>Flight Not Found</v>
      </c>
      <c r="Y1553" t="str" cm="1">
        <f t="array" ref="Y1553">IF(AND(B:B &gt; TIME(6, 0, 0), B:B &lt;= TIME(18, 0, 0)), "Day", "Night")</f>
        <v>Night</v>
      </c>
      <c r="Z1553">
        <f>COUNTIFS(D:D, "Military - U.S. Army", C:C, "Fort Myer, Virginia")</f>
        <v>1</v>
      </c>
    </row>
    <row r="1554" spans="1:26" x14ac:dyDescent="0.2">
      <c r="A1554">
        <v>21412</v>
      </c>
      <c r="C1554" t="s">
        <v>7311</v>
      </c>
      <c r="D1554" t="s">
        <v>6261</v>
      </c>
      <c r="E1554" t="s">
        <v>7313</v>
      </c>
      <c r="F1554" t="s">
        <v>7314</v>
      </c>
      <c r="G1554" t="s">
        <v>7315</v>
      </c>
      <c r="H1554" t="s">
        <v>5809</v>
      </c>
      <c r="I1554">
        <v>34</v>
      </c>
      <c r="J1554">
        <v>24</v>
      </c>
      <c r="K1554">
        <v>0</v>
      </c>
      <c r="L1554" t="s">
        <v>7316</v>
      </c>
      <c r="M1554">
        <f>SUM(B1554,C1554)</f>
        <v>0</v>
      </c>
      <c r="N1554" t="str">
        <f t="shared" si="48"/>
        <v>No</v>
      </c>
      <c r="O1554">
        <f>COUNTIF(C:C,"&lt;0")</f>
        <v>0</v>
      </c>
      <c r="P1554" t="e">
        <f>SUMIF(#REF!,"&gt;"&amp;AVERAGE(#REF!))</f>
        <v>#REF!</v>
      </c>
      <c r="Q1554">
        <f t="shared" si="49"/>
        <v>27.565026697177728</v>
      </c>
      <c r="R1554" t="str">
        <f>CONCATENATE("ID-",A1554,"-",E1554)</f>
        <v>ID-21412-New York City - Nantucket</v>
      </c>
      <c r="S1554">
        <f>INDEX(B:B,MATCH(A1554,A:A,0))</f>
        <v>0</v>
      </c>
      <c r="T1554" t="str">
        <f>IF(OR(B1554&gt;0,C1554&gt;0),"Acceptable","Check")</f>
        <v>Acceptable</v>
      </c>
      <c r="U1554">
        <f>COUNTIF(D:D, "Military - U.S. Army")</f>
        <v>23</v>
      </c>
      <c r="V1554">
        <f>AVERAGEIF(C:C,"Fort Myer, Virginia", I:I)</f>
        <v>2</v>
      </c>
      <c r="W1554">
        <v>1</v>
      </c>
      <c r="X1554" t="str">
        <f>IFERROR(VLOOKUP("FlightNumber", A:D, 4, FALSE), "Flight Not Found")</f>
        <v>Flight Not Found</v>
      </c>
      <c r="Y1554" t="str" cm="1">
        <f t="array" ref="Y1554">IF(AND(B:B &gt; TIME(6, 0, 0), B:B &lt;= TIME(18, 0, 0)), "Day", "Night")</f>
        <v>Night</v>
      </c>
      <c r="Z1554">
        <f>COUNTIFS(D:D, "Military - U.S. Army", C:C, "Fort Myer, Virginia")</f>
        <v>1</v>
      </c>
    </row>
    <row r="1555" spans="1:26" x14ac:dyDescent="0.2">
      <c r="A1555">
        <v>21412</v>
      </c>
      <c r="C1555" t="s">
        <v>7317</v>
      </c>
      <c r="D1555" t="s">
        <v>3546</v>
      </c>
      <c r="F1555" t="s">
        <v>7318</v>
      </c>
      <c r="G1555" t="s">
        <v>7319</v>
      </c>
      <c r="I1555">
        <v>64</v>
      </c>
      <c r="J1555">
        <v>64</v>
      </c>
      <c r="K1555">
        <v>0</v>
      </c>
      <c r="L1555" t="s">
        <v>7320</v>
      </c>
      <c r="M1555">
        <f>SUM(B1555,C1555)</f>
        <v>0</v>
      </c>
      <c r="N1555" t="str">
        <f t="shared" si="48"/>
        <v>No</v>
      </c>
      <c r="O1555">
        <f>COUNTIF(C:C,"&lt;0")</f>
        <v>0</v>
      </c>
      <c r="P1555" t="e">
        <f>SUMIF(#REF!,"&gt;"&amp;AVERAGE(#REF!))</f>
        <v>#REF!</v>
      </c>
      <c r="Q1555">
        <f t="shared" si="49"/>
        <v>27.565026697177728</v>
      </c>
      <c r="R1555" t="str">
        <f>CONCATENATE("ID-",A1555,"-",E1555)</f>
        <v>ID-21412-</v>
      </c>
      <c r="S1555">
        <f>INDEX(B:B,MATCH(A1555,A:A,0))</f>
        <v>0</v>
      </c>
      <c r="T1555" t="str">
        <f>IF(OR(B1555&gt;0,C1555&gt;0),"Acceptable","Check")</f>
        <v>Acceptable</v>
      </c>
      <c r="U1555">
        <f>COUNTIF(D:D, "Military - U.S. Army")</f>
        <v>23</v>
      </c>
      <c r="V1555">
        <f>AVERAGEIF(C:C,"Fort Myer, Virginia", I:I)</f>
        <v>2</v>
      </c>
      <c r="W1555">
        <v>1</v>
      </c>
      <c r="X1555" t="str">
        <f>IFERROR(VLOOKUP("FlightNumber", A:D, 4, FALSE), "Flight Not Found")</f>
        <v>Flight Not Found</v>
      </c>
      <c r="Y1555" t="str" cm="1">
        <f t="array" ref="Y1555">IF(AND(B:B &gt; TIME(6, 0, 0), B:B &lt;= TIME(18, 0, 0)), "Day", "Night")</f>
        <v>Night</v>
      </c>
      <c r="Z1555">
        <f>COUNTIFS(D:D, "Military - U.S. Army", C:C, "Fort Myer, Virginia")</f>
        <v>1</v>
      </c>
    </row>
    <row r="1556" spans="1:26" x14ac:dyDescent="0.2">
      <c r="A1556">
        <v>21430</v>
      </c>
      <c r="C1556" t="s">
        <v>7321</v>
      </c>
      <c r="D1556" t="s">
        <v>2606</v>
      </c>
      <c r="F1556" t="s">
        <v>7322</v>
      </c>
      <c r="G1556" t="s">
        <v>7323</v>
      </c>
      <c r="H1556" t="s">
        <v>7324</v>
      </c>
      <c r="I1556">
        <v>17</v>
      </c>
      <c r="J1556">
        <v>17</v>
      </c>
      <c r="K1556">
        <v>0</v>
      </c>
      <c r="L1556" t="s">
        <v>7325</v>
      </c>
      <c r="M1556">
        <f>SUM(B1556,C1556)</f>
        <v>0</v>
      </c>
      <c r="N1556" t="str">
        <f t="shared" si="48"/>
        <v>No</v>
      </c>
      <c r="O1556">
        <f>COUNTIF(C:C,"&lt;0")</f>
        <v>0</v>
      </c>
      <c r="P1556" t="e">
        <f>SUMIF(#REF!,"&gt;"&amp;AVERAGE(#REF!))</f>
        <v>#REF!</v>
      </c>
      <c r="Q1556">
        <f t="shared" si="49"/>
        <v>27.565026697177728</v>
      </c>
      <c r="R1556" t="str">
        <f>CONCATENATE("ID-",A1556,"-",E1556)</f>
        <v>ID-21430-</v>
      </c>
      <c r="S1556">
        <f>INDEX(B:B,MATCH(A1556,A:A,0))</f>
        <v>0</v>
      </c>
      <c r="T1556" t="str">
        <f>IF(OR(B1556&gt;0,C1556&gt;0),"Acceptable","Check")</f>
        <v>Acceptable</v>
      </c>
      <c r="U1556">
        <f>COUNTIF(D:D, "Military - U.S. Army")</f>
        <v>23</v>
      </c>
      <c r="V1556">
        <f>AVERAGEIF(C:C,"Fort Myer, Virginia", I:I)</f>
        <v>2</v>
      </c>
      <c r="W1556">
        <v>4</v>
      </c>
      <c r="X1556" t="str">
        <f>IFERROR(VLOOKUP("FlightNumber", A:D, 4, FALSE), "Flight Not Found")</f>
        <v>Flight Not Found</v>
      </c>
      <c r="Y1556" t="str" cm="1">
        <f t="array" ref="Y1556">IF(AND(B:B &gt; TIME(6, 0, 0), B:B &lt;= TIME(18, 0, 0)), "Day", "Night")</f>
        <v>Night</v>
      </c>
      <c r="Z1556">
        <f>COUNTIFS(D:D, "Military - U.S. Army", C:C, "Fort Myer, Virginia")</f>
        <v>1</v>
      </c>
    </row>
    <row r="1557" spans="1:26" x14ac:dyDescent="0.2">
      <c r="A1557">
        <v>21430</v>
      </c>
      <c r="C1557" t="s">
        <v>1652</v>
      </c>
      <c r="D1557" t="s">
        <v>7326</v>
      </c>
      <c r="F1557" t="s">
        <v>7327</v>
      </c>
      <c r="G1557" t="s">
        <v>7328</v>
      </c>
      <c r="H1557" t="s">
        <v>7329</v>
      </c>
      <c r="I1557">
        <v>3</v>
      </c>
      <c r="J1557">
        <v>3</v>
      </c>
      <c r="K1557">
        <v>4</v>
      </c>
      <c r="L1557" t="s">
        <v>7330</v>
      </c>
      <c r="M1557">
        <f>SUM(B1557,C1557)</f>
        <v>0</v>
      </c>
      <c r="N1557" t="str">
        <f t="shared" si="48"/>
        <v>No</v>
      </c>
      <c r="O1557">
        <f>COUNTIF(C:C,"&lt;0")</f>
        <v>0</v>
      </c>
      <c r="P1557" t="e">
        <f>SUMIF(#REF!,"&gt;"&amp;AVERAGE(#REF!))</f>
        <v>#REF!</v>
      </c>
      <c r="Q1557">
        <f t="shared" si="49"/>
        <v>27.565026697177728</v>
      </c>
      <c r="R1557" t="str">
        <f>CONCATENATE("ID-",A1557,"-",E1557)</f>
        <v>ID-21430-</v>
      </c>
      <c r="S1557">
        <f>INDEX(B:B,MATCH(A1557,A:A,0))</f>
        <v>0</v>
      </c>
      <c r="T1557" t="str">
        <f>IF(OR(B1557&gt;0,C1557&gt;0),"Acceptable","Check")</f>
        <v>Acceptable</v>
      </c>
      <c r="U1557">
        <f>COUNTIF(D:D, "Military - U.S. Army")</f>
        <v>23</v>
      </c>
      <c r="V1557">
        <f>AVERAGEIF(C:C,"Fort Myer, Virginia", I:I)</f>
        <v>2</v>
      </c>
      <c r="W1557">
        <v>1</v>
      </c>
      <c r="X1557" t="str">
        <f>IFERROR(VLOOKUP("FlightNumber", A:D, 4, FALSE), "Flight Not Found")</f>
        <v>Flight Not Found</v>
      </c>
      <c r="Y1557" t="str" cm="1">
        <f t="array" ref="Y1557">IF(AND(B:B &gt; TIME(6, 0, 0), B:B &lt;= TIME(18, 0, 0)), "Day", "Night")</f>
        <v>Night</v>
      </c>
      <c r="Z1557">
        <f>COUNTIFS(D:D, "Military - U.S. Army", C:C, "Fort Myer, Virginia")</f>
        <v>1</v>
      </c>
    </row>
    <row r="1558" spans="1:26" x14ac:dyDescent="0.2">
      <c r="A1558">
        <v>21430</v>
      </c>
      <c r="B1558" t="s">
        <v>7331</v>
      </c>
      <c r="C1558" t="s">
        <v>7332</v>
      </c>
      <c r="D1558" t="s">
        <v>2606</v>
      </c>
      <c r="E1558" t="s">
        <v>7333</v>
      </c>
      <c r="F1558" t="s">
        <v>7334</v>
      </c>
      <c r="G1558" t="s">
        <v>7335</v>
      </c>
      <c r="I1558">
        <v>19</v>
      </c>
      <c r="J1558">
        <v>19</v>
      </c>
      <c r="K1558">
        <v>0</v>
      </c>
      <c r="L1558" t="s">
        <v>7336</v>
      </c>
      <c r="M1558">
        <f>SUM(B1558,C1558)</f>
        <v>0</v>
      </c>
      <c r="N1558" t="str">
        <f t="shared" si="48"/>
        <v>No</v>
      </c>
      <c r="O1558">
        <f>COUNTIF(C:C,"&lt;0")</f>
        <v>0</v>
      </c>
      <c r="P1558" t="e">
        <f>SUMIF(#REF!,"&gt;"&amp;AVERAGE(#REF!))</f>
        <v>#REF!</v>
      </c>
      <c r="Q1558">
        <f t="shared" si="49"/>
        <v>27.565026697177728</v>
      </c>
      <c r="R1558" t="str">
        <f>CONCATENATE("ID-",A1558,"-",E1558)</f>
        <v>ID-21430-Guam - Clark AB</v>
      </c>
      <c r="S1558">
        <f>INDEX(B:B,MATCH(A1558,A:A,0))</f>
        <v>0</v>
      </c>
      <c r="T1558" t="str">
        <f>IF(OR(B1558&gt;0,C1558&gt;0),"Acceptable","Check")</f>
        <v>Acceptable</v>
      </c>
      <c r="U1558">
        <f>COUNTIF(D:D, "Military - U.S. Army")</f>
        <v>23</v>
      </c>
      <c r="V1558">
        <f>AVERAGEIF(C:C,"Fort Myer, Virginia", I:I)</f>
        <v>2</v>
      </c>
      <c r="W1558">
        <v>1</v>
      </c>
      <c r="X1558" t="str">
        <f>IFERROR(VLOOKUP("FlightNumber", A:D, 4, FALSE), "Flight Not Found")</f>
        <v>Flight Not Found</v>
      </c>
      <c r="Y1558" t="str" cm="1">
        <f t="array" ref="Y1558">IF(AND(B:B &gt; TIME(6, 0, 0), B:B &lt;= TIME(18, 0, 0)), "Day", "Night")</f>
        <v>Night</v>
      </c>
      <c r="Z1558">
        <f>COUNTIFS(D:D, "Military - U.S. Army", C:C, "Fort Myer, Virginia")</f>
        <v>1</v>
      </c>
    </row>
    <row r="1559" spans="1:26" x14ac:dyDescent="0.2">
      <c r="A1559">
        <v>21433</v>
      </c>
      <c r="C1559" t="s">
        <v>7337</v>
      </c>
      <c r="D1559" t="s">
        <v>5214</v>
      </c>
      <c r="F1559" t="s">
        <v>7338</v>
      </c>
      <c r="G1559" t="s">
        <v>7339</v>
      </c>
      <c r="H1559" t="s">
        <v>7340</v>
      </c>
      <c r="I1559">
        <v>18</v>
      </c>
      <c r="J1559">
        <v>13</v>
      </c>
      <c r="K1559">
        <v>0</v>
      </c>
      <c r="L1559" t="s">
        <v>7341</v>
      </c>
      <c r="M1559">
        <f>SUM(B1559,C1559)</f>
        <v>0</v>
      </c>
      <c r="N1559" t="str">
        <f t="shared" si="48"/>
        <v>No</v>
      </c>
      <c r="O1559">
        <f>COUNTIF(C:C,"&lt;0")</f>
        <v>0</v>
      </c>
      <c r="P1559" t="e">
        <f>SUMIF(#REF!,"&gt;"&amp;AVERAGE(#REF!))</f>
        <v>#REF!</v>
      </c>
      <c r="Q1559">
        <f t="shared" si="49"/>
        <v>27.565026697177728</v>
      </c>
      <c r="R1559" t="str">
        <f>CONCATENATE("ID-",A1559,"-",E1559)</f>
        <v>ID-21433-</v>
      </c>
      <c r="S1559">
        <f>INDEX(B:B,MATCH(A1559,A:A,0))</f>
        <v>0</v>
      </c>
      <c r="T1559" t="str">
        <f>IF(OR(B1559&gt;0,C1559&gt;0),"Acceptable","Check")</f>
        <v>Acceptable</v>
      </c>
      <c r="U1559">
        <f>COUNTIF(D:D, "Military - U.S. Army")</f>
        <v>23</v>
      </c>
      <c r="V1559">
        <f>AVERAGEIF(C:C,"Fort Myer, Virginia", I:I)</f>
        <v>2</v>
      </c>
      <c r="W1559">
        <v>1</v>
      </c>
      <c r="X1559" t="str">
        <f>IFERROR(VLOOKUP("FlightNumber", A:D, 4, FALSE), "Flight Not Found")</f>
        <v>Flight Not Found</v>
      </c>
      <c r="Y1559" t="str" cm="1">
        <f t="array" ref="Y1559">IF(AND(B:B &gt; TIME(6, 0, 0), B:B &lt;= TIME(18, 0, 0)), "Day", "Night")</f>
        <v>Night</v>
      </c>
      <c r="Z1559">
        <f>COUNTIFS(D:D, "Military - U.S. Army", C:C, "Fort Myer, Virginia")</f>
        <v>1</v>
      </c>
    </row>
    <row r="1560" spans="1:26" x14ac:dyDescent="0.2">
      <c r="A1560">
        <v>21436</v>
      </c>
      <c r="C1560" t="s">
        <v>7342</v>
      </c>
      <c r="D1560" t="s">
        <v>5465</v>
      </c>
      <c r="F1560" t="s">
        <v>7343</v>
      </c>
      <c r="G1560" t="s">
        <v>7344</v>
      </c>
      <c r="I1560">
        <v>16</v>
      </c>
      <c r="J1560">
        <v>13</v>
      </c>
      <c r="K1560">
        <v>0</v>
      </c>
      <c r="L1560" t="s">
        <v>7345</v>
      </c>
      <c r="M1560">
        <f>SUM(B1560,C1560)</f>
        <v>0</v>
      </c>
      <c r="N1560" t="str">
        <f t="shared" si="48"/>
        <v>No</v>
      </c>
      <c r="O1560">
        <f>COUNTIF(C:C,"&lt;0")</f>
        <v>0</v>
      </c>
      <c r="P1560" t="e">
        <f>SUMIF(#REF!,"&gt;"&amp;AVERAGE(#REF!))</f>
        <v>#REF!</v>
      </c>
      <c r="Q1560">
        <f t="shared" si="49"/>
        <v>27.565026697177728</v>
      </c>
      <c r="R1560" t="str">
        <f>CONCATENATE("ID-",A1560,"-",E1560)</f>
        <v>ID-21436-</v>
      </c>
      <c r="S1560">
        <f>INDEX(B:B,MATCH(A1560,A:A,0))</f>
        <v>0</v>
      </c>
      <c r="T1560" t="str">
        <f>IF(OR(B1560&gt;0,C1560&gt;0),"Acceptable","Check")</f>
        <v>Acceptable</v>
      </c>
      <c r="U1560">
        <f>COUNTIF(D:D, "Military - U.S. Army")</f>
        <v>23</v>
      </c>
      <c r="V1560">
        <f>AVERAGEIF(C:C,"Fort Myer, Virginia", I:I)</f>
        <v>2</v>
      </c>
      <c r="W1560">
        <v>1</v>
      </c>
      <c r="X1560" t="str">
        <f>IFERROR(VLOOKUP("FlightNumber", A:D, 4, FALSE), "Flight Not Found")</f>
        <v>Flight Not Found</v>
      </c>
      <c r="Y1560" t="str" cm="1">
        <f t="array" ref="Y1560">IF(AND(B:B &gt; TIME(6, 0, 0), B:B &lt;= TIME(18, 0, 0)), "Day", "Night")</f>
        <v>Night</v>
      </c>
      <c r="Z1560">
        <f>COUNTIFS(D:D, "Military - U.S. Army", C:C, "Fort Myer, Virginia")</f>
        <v>1</v>
      </c>
    </row>
    <row r="1561" spans="1:26" x14ac:dyDescent="0.2">
      <c r="A1561">
        <v>21437</v>
      </c>
      <c r="C1561" t="s">
        <v>7346</v>
      </c>
      <c r="D1561" t="s">
        <v>5427</v>
      </c>
      <c r="F1561" t="s">
        <v>7347</v>
      </c>
      <c r="G1561" t="s">
        <v>7348</v>
      </c>
      <c r="H1561" t="s">
        <v>7349</v>
      </c>
      <c r="I1561">
        <v>8</v>
      </c>
      <c r="J1561">
        <v>8</v>
      </c>
      <c r="K1561">
        <v>0</v>
      </c>
      <c r="L1561" t="s">
        <v>7350</v>
      </c>
      <c r="M1561">
        <f>SUM(B1561,C1561)</f>
        <v>0</v>
      </c>
      <c r="N1561" t="str">
        <f t="shared" si="48"/>
        <v>No</v>
      </c>
      <c r="O1561">
        <f>COUNTIF(C:C,"&lt;0")</f>
        <v>0</v>
      </c>
      <c r="P1561" t="e">
        <f>SUMIF(#REF!,"&gt;"&amp;AVERAGE(#REF!))</f>
        <v>#REF!</v>
      </c>
      <c r="Q1561">
        <f t="shared" si="49"/>
        <v>27.565026697177728</v>
      </c>
      <c r="R1561" t="str">
        <f>CONCATENATE("ID-",A1561,"-",E1561)</f>
        <v>ID-21437-</v>
      </c>
      <c r="S1561">
        <f>INDEX(B:B,MATCH(A1561,A:A,0))</f>
        <v>0</v>
      </c>
      <c r="T1561" t="str">
        <f>IF(OR(B1561&gt;0,C1561&gt;0),"Acceptable","Check")</f>
        <v>Acceptable</v>
      </c>
      <c r="U1561">
        <f>COUNTIF(D:D, "Military - U.S. Army")</f>
        <v>23</v>
      </c>
      <c r="V1561">
        <f>AVERAGEIF(C:C,"Fort Myer, Virginia", I:I)</f>
        <v>2</v>
      </c>
      <c r="W1561">
        <v>4</v>
      </c>
      <c r="X1561" t="str">
        <f>IFERROR(VLOOKUP("FlightNumber", A:D, 4, FALSE), "Flight Not Found")</f>
        <v>Flight Not Found</v>
      </c>
      <c r="Y1561" t="str" cm="1">
        <f t="array" ref="Y1561">IF(AND(B:B &gt; TIME(6, 0, 0), B:B &lt;= TIME(18, 0, 0)), "Day", "Night")</f>
        <v>Night</v>
      </c>
      <c r="Z1561">
        <f>COUNTIFS(D:D, "Military - U.S. Army", C:C, "Fort Myer, Virginia")</f>
        <v>1</v>
      </c>
    </row>
    <row r="1562" spans="1:26" x14ac:dyDescent="0.2">
      <c r="A1562">
        <v>21443</v>
      </c>
      <c r="C1562" t="s">
        <v>7351</v>
      </c>
      <c r="D1562" t="s">
        <v>2606</v>
      </c>
      <c r="F1562" t="s">
        <v>7352</v>
      </c>
      <c r="G1562" t="s">
        <v>7353</v>
      </c>
      <c r="H1562" t="s">
        <v>7354</v>
      </c>
      <c r="I1562">
        <v>15</v>
      </c>
      <c r="J1562">
        <v>15</v>
      </c>
      <c r="K1562">
        <v>0</v>
      </c>
      <c r="L1562" t="s">
        <v>7355</v>
      </c>
      <c r="M1562">
        <f>SUM(B1562,C1562)</f>
        <v>0</v>
      </c>
      <c r="N1562" t="str">
        <f t="shared" si="48"/>
        <v>No</v>
      </c>
      <c r="O1562">
        <f>COUNTIF(C:C,"&lt;0")</f>
        <v>0</v>
      </c>
      <c r="P1562" t="e">
        <f>SUMIF(#REF!,"&gt;"&amp;AVERAGE(#REF!))</f>
        <v>#REF!</v>
      </c>
      <c r="Q1562">
        <f t="shared" si="49"/>
        <v>27.565026697177728</v>
      </c>
      <c r="R1562" t="str">
        <f>CONCATENATE("ID-",A1562,"-",E1562)</f>
        <v>ID-21443-</v>
      </c>
      <c r="S1562">
        <f>INDEX(B:B,MATCH(A1562,A:A,0))</f>
        <v>0</v>
      </c>
      <c r="T1562" t="str">
        <f>IF(OR(B1562&gt;0,C1562&gt;0),"Acceptable","Check")</f>
        <v>Acceptable</v>
      </c>
      <c r="U1562">
        <f>COUNTIF(D:D, "Military - U.S. Army")</f>
        <v>23</v>
      </c>
      <c r="V1562">
        <f>AVERAGEIF(C:C,"Fort Myer, Virginia", I:I)</f>
        <v>2</v>
      </c>
      <c r="W1562">
        <v>1</v>
      </c>
      <c r="X1562" t="str">
        <f>IFERROR(VLOOKUP("FlightNumber", A:D, 4, FALSE), "Flight Not Found")</f>
        <v>Flight Not Found</v>
      </c>
      <c r="Y1562" t="str" cm="1">
        <f t="array" ref="Y1562">IF(AND(B:B &gt; TIME(6, 0, 0), B:B &lt;= TIME(18, 0, 0)), "Day", "Night")</f>
        <v>Night</v>
      </c>
      <c r="Z1562">
        <f>COUNTIFS(D:D, "Military - U.S. Army", C:C, "Fort Myer, Virginia")</f>
        <v>1</v>
      </c>
    </row>
    <row r="1563" spans="1:26" x14ac:dyDescent="0.2">
      <c r="A1563">
        <v>21457</v>
      </c>
      <c r="C1563" t="s">
        <v>272</v>
      </c>
      <c r="D1563" t="s">
        <v>7356</v>
      </c>
      <c r="E1563" t="s">
        <v>7357</v>
      </c>
      <c r="F1563" t="s">
        <v>3408</v>
      </c>
      <c r="G1563" t="s">
        <v>7358</v>
      </c>
      <c r="H1563" t="s">
        <v>1517</v>
      </c>
      <c r="I1563">
        <v>5</v>
      </c>
      <c r="J1563">
        <v>5</v>
      </c>
      <c r="K1563">
        <v>0</v>
      </c>
      <c r="L1563" t="s">
        <v>7359</v>
      </c>
      <c r="M1563">
        <f>SUM(B1563,C1563)</f>
        <v>0</v>
      </c>
      <c r="N1563" t="str">
        <f t="shared" si="48"/>
        <v>No</v>
      </c>
      <c r="O1563">
        <f>COUNTIF(C:C,"&lt;0")</f>
        <v>0</v>
      </c>
      <c r="P1563" t="e">
        <f>SUMIF(#REF!,"&gt;"&amp;AVERAGE(#REF!))</f>
        <v>#REF!</v>
      </c>
      <c r="Q1563">
        <f t="shared" si="49"/>
        <v>27.565026697177728</v>
      </c>
      <c r="R1563" t="str">
        <f>CONCATENATE("ID-",A1563,"-",E1563)</f>
        <v>ID-21457-Beirut - Rome</v>
      </c>
      <c r="S1563">
        <f>INDEX(B:B,MATCH(A1563,A:A,0))</f>
        <v>0</v>
      </c>
      <c r="T1563" t="str">
        <f>IF(OR(B1563&gt;0,C1563&gt;0),"Acceptable","Check")</f>
        <v>Acceptable</v>
      </c>
      <c r="U1563">
        <f>COUNTIF(D:D, "Military - U.S. Army")</f>
        <v>23</v>
      </c>
      <c r="V1563">
        <f>AVERAGEIF(C:C,"Fort Myer, Virginia", I:I)</f>
        <v>2</v>
      </c>
      <c r="W1563">
        <v>2</v>
      </c>
      <c r="X1563" t="str">
        <f>IFERROR(VLOOKUP("FlightNumber", A:D, 4, FALSE), "Flight Not Found")</f>
        <v>Flight Not Found</v>
      </c>
      <c r="Y1563" t="str" cm="1">
        <f t="array" ref="Y1563">IF(AND(B:B &gt; TIME(6, 0, 0), B:B &lt;= TIME(18, 0, 0)), "Day", "Night")</f>
        <v>Night</v>
      </c>
      <c r="Z1563">
        <f>COUNTIFS(D:D, "Military - U.S. Army", C:C, "Fort Myer, Virginia")</f>
        <v>1</v>
      </c>
    </row>
    <row r="1564" spans="1:26" x14ac:dyDescent="0.2">
      <c r="A1564">
        <v>21467</v>
      </c>
      <c r="C1564" t="s">
        <v>7360</v>
      </c>
      <c r="D1564" t="s">
        <v>2606</v>
      </c>
      <c r="F1564" t="s">
        <v>7361</v>
      </c>
      <c r="G1564" t="s">
        <v>7362</v>
      </c>
      <c r="I1564">
        <v>19</v>
      </c>
      <c r="J1564">
        <v>19</v>
      </c>
      <c r="K1564">
        <v>0</v>
      </c>
      <c r="L1564" t="s">
        <v>7363</v>
      </c>
      <c r="M1564">
        <f>SUM(B1564,C1564)</f>
        <v>0</v>
      </c>
      <c r="N1564" t="str">
        <f t="shared" si="48"/>
        <v>No</v>
      </c>
      <c r="O1564">
        <f>COUNTIF(C:C,"&lt;0")</f>
        <v>0</v>
      </c>
      <c r="P1564" t="e">
        <f>SUMIF(#REF!,"&gt;"&amp;AVERAGE(#REF!))</f>
        <v>#REF!</v>
      </c>
      <c r="Q1564">
        <f t="shared" si="49"/>
        <v>27.565026697177728</v>
      </c>
      <c r="R1564" t="str">
        <f>CONCATENATE("ID-",A1564,"-",E1564)</f>
        <v>ID-21467-</v>
      </c>
      <c r="S1564">
        <f>INDEX(B:B,MATCH(A1564,A:A,0))</f>
        <v>0</v>
      </c>
      <c r="T1564" t="str">
        <f>IF(OR(B1564&gt;0,C1564&gt;0),"Acceptable","Check")</f>
        <v>Acceptable</v>
      </c>
      <c r="U1564">
        <f>COUNTIF(D:D, "Military - U.S. Army")</f>
        <v>23</v>
      </c>
      <c r="V1564">
        <f>AVERAGEIF(C:C,"Fort Myer, Virginia", I:I)</f>
        <v>2</v>
      </c>
      <c r="W1564">
        <v>1</v>
      </c>
      <c r="X1564" t="str">
        <f>IFERROR(VLOOKUP("FlightNumber", A:D, 4, FALSE), "Flight Not Found")</f>
        <v>Flight Not Found</v>
      </c>
      <c r="Y1564" t="str" cm="1">
        <f t="array" ref="Y1564">IF(AND(B:B &gt; TIME(6, 0, 0), B:B &lt;= TIME(18, 0, 0)), "Day", "Night")</f>
        <v>Night</v>
      </c>
      <c r="Z1564">
        <f>COUNTIFS(D:D, "Military - U.S. Army", C:C, "Fort Myer, Virginia")</f>
        <v>1</v>
      </c>
    </row>
    <row r="1565" spans="1:26" x14ac:dyDescent="0.2">
      <c r="A1565">
        <v>21472</v>
      </c>
      <c r="B1565" t="s">
        <v>7364</v>
      </c>
      <c r="C1565" t="s">
        <v>7365</v>
      </c>
      <c r="D1565" t="s">
        <v>3748</v>
      </c>
      <c r="F1565" t="s">
        <v>7366</v>
      </c>
      <c r="G1565" t="s">
        <v>7367</v>
      </c>
      <c r="H1565" t="s">
        <v>7368</v>
      </c>
      <c r="I1565">
        <v>23</v>
      </c>
      <c r="J1565">
        <v>23</v>
      </c>
      <c r="K1565">
        <v>0</v>
      </c>
      <c r="L1565" t="s">
        <v>7369</v>
      </c>
      <c r="M1565">
        <f>SUM(B1565,C1565)</f>
        <v>0</v>
      </c>
      <c r="N1565" t="str">
        <f t="shared" si="48"/>
        <v>No</v>
      </c>
      <c r="O1565">
        <f>COUNTIF(C:C,"&lt;0")</f>
        <v>0</v>
      </c>
      <c r="P1565" t="e">
        <f>SUMIF(#REF!,"&gt;"&amp;AVERAGE(#REF!))</f>
        <v>#REF!</v>
      </c>
      <c r="Q1565">
        <f t="shared" si="49"/>
        <v>27.565026697177728</v>
      </c>
      <c r="R1565" t="str">
        <f>CONCATENATE("ID-",A1565,"-",E1565)</f>
        <v>ID-21472-</v>
      </c>
      <c r="S1565" t="str">
        <f>INDEX(B:B,MATCH(A1565,A:A,0))</f>
        <v>00:22</v>
      </c>
      <c r="T1565" t="str">
        <f>IF(OR(B1565&gt;0,C1565&gt;0),"Acceptable","Check")</f>
        <v>Acceptable</v>
      </c>
      <c r="U1565">
        <f>COUNTIF(D:D, "Military - U.S. Army")</f>
        <v>23</v>
      </c>
      <c r="V1565">
        <f>AVERAGEIF(C:C,"Fort Myer, Virginia", I:I)</f>
        <v>2</v>
      </c>
      <c r="W1565">
        <v>1</v>
      </c>
      <c r="X1565" t="str">
        <f>IFERROR(VLOOKUP("FlightNumber", A:D, 4, FALSE), "Flight Not Found")</f>
        <v>Flight Not Found</v>
      </c>
      <c r="Y1565" t="str" cm="1">
        <f t="array" ref="Y1565">IF(AND(B:B &gt; TIME(6, 0, 0), B:B &lt;= TIME(18, 0, 0)), "Day", "Night")</f>
        <v>Night</v>
      </c>
      <c r="Z1565">
        <f>COUNTIFS(D:D, "Military - U.S. Army", C:C, "Fort Myer, Virginia")</f>
        <v>1</v>
      </c>
    </row>
    <row r="1566" spans="1:26" x14ac:dyDescent="0.2">
      <c r="A1566">
        <v>21473</v>
      </c>
      <c r="C1566" t="s">
        <v>7370</v>
      </c>
      <c r="D1566" t="s">
        <v>7128</v>
      </c>
      <c r="E1566" t="s">
        <v>7371</v>
      </c>
      <c r="F1566" t="s">
        <v>2722</v>
      </c>
      <c r="G1566" t="s">
        <v>7372</v>
      </c>
      <c r="H1566" t="s">
        <v>7373</v>
      </c>
      <c r="I1566">
        <v>20</v>
      </c>
      <c r="J1566">
        <v>20</v>
      </c>
      <c r="K1566">
        <v>0</v>
      </c>
      <c r="L1566" t="s">
        <v>7374</v>
      </c>
      <c r="M1566">
        <f>SUM(B1566,C1566)</f>
        <v>0</v>
      </c>
      <c r="N1566" t="str">
        <f t="shared" si="48"/>
        <v>No</v>
      </c>
      <c r="O1566">
        <f>COUNTIF(C:C,"&lt;0")</f>
        <v>0</v>
      </c>
      <c r="P1566" t="e">
        <f>SUMIF(#REF!,"&gt;"&amp;AVERAGE(#REF!))</f>
        <v>#REF!</v>
      </c>
      <c r="Q1566">
        <f t="shared" si="49"/>
        <v>27.565026697177728</v>
      </c>
      <c r="R1566" t="str">
        <f>CONCATENATE("ID-",A1566,"-",E1566)</f>
        <v>ID-21473-Fortin Campero - Tarija</v>
      </c>
      <c r="S1566">
        <f>INDEX(B:B,MATCH(A1566,A:A,0))</f>
        <v>0</v>
      </c>
      <c r="T1566" t="str">
        <f>IF(OR(B1566&gt;0,C1566&gt;0),"Acceptable","Check")</f>
        <v>Acceptable</v>
      </c>
      <c r="U1566">
        <f>COUNTIF(D:D, "Military - U.S. Army")</f>
        <v>23</v>
      </c>
      <c r="V1566">
        <f>AVERAGEIF(C:C,"Fort Myer, Virginia", I:I)</f>
        <v>2</v>
      </c>
      <c r="W1566">
        <v>1</v>
      </c>
      <c r="X1566" t="str">
        <f>IFERROR(VLOOKUP("FlightNumber", A:D, 4, FALSE), "Flight Not Found")</f>
        <v>Flight Not Found</v>
      </c>
      <c r="Y1566" t="str" cm="1">
        <f t="array" ref="Y1566">IF(AND(B:B &gt; TIME(6, 0, 0), B:B &lt;= TIME(18, 0, 0)), "Day", "Night")</f>
        <v>Night</v>
      </c>
      <c r="Z1566">
        <f>COUNTIFS(D:D, "Military - U.S. Army", C:C, "Fort Myer, Virginia")</f>
        <v>1</v>
      </c>
    </row>
    <row r="1567" spans="1:26" x14ac:dyDescent="0.2">
      <c r="A1567">
        <v>21475</v>
      </c>
      <c r="C1567" t="s">
        <v>7375</v>
      </c>
      <c r="D1567" t="s">
        <v>3546</v>
      </c>
      <c r="E1567" t="s">
        <v>7376</v>
      </c>
      <c r="F1567" t="s">
        <v>7377</v>
      </c>
      <c r="G1567" t="s">
        <v>7378</v>
      </c>
      <c r="I1567">
        <v>80</v>
      </c>
      <c r="J1567">
        <v>80</v>
      </c>
      <c r="K1567">
        <v>0</v>
      </c>
      <c r="L1567" t="s">
        <v>7379</v>
      </c>
      <c r="M1567">
        <f>SUM(B1567,C1567)</f>
        <v>0</v>
      </c>
      <c r="N1567" t="str">
        <f t="shared" si="48"/>
        <v>No</v>
      </c>
      <c r="O1567">
        <f>COUNTIF(C:C,"&lt;0")</f>
        <v>0</v>
      </c>
      <c r="P1567" t="e">
        <f>SUMIF(#REF!,"&gt;"&amp;AVERAGE(#REF!))</f>
        <v>#REF!</v>
      </c>
      <c r="Q1567">
        <f t="shared" si="49"/>
        <v>27.565026697177728</v>
      </c>
      <c r="R1567" t="str">
        <f>CONCATENATE("ID-",A1567,"-",E1567)</f>
        <v>ID-21475-Peking - Moscow</v>
      </c>
      <c r="S1567">
        <f>INDEX(B:B,MATCH(A1567,A:A,0))</f>
        <v>0</v>
      </c>
      <c r="T1567" t="str">
        <f>IF(OR(B1567&gt;0,C1567&gt;0),"Acceptable","Check")</f>
        <v>Acceptable</v>
      </c>
      <c r="U1567">
        <f>COUNTIF(D:D, "Military - U.S. Army")</f>
        <v>23</v>
      </c>
      <c r="V1567">
        <f>AVERAGEIF(C:C,"Fort Myer, Virginia", I:I)</f>
        <v>2</v>
      </c>
      <c r="W1567">
        <v>1</v>
      </c>
      <c r="X1567" t="str">
        <f>IFERROR(VLOOKUP("FlightNumber", A:D, 4, FALSE), "Flight Not Found")</f>
        <v>Flight Not Found</v>
      </c>
      <c r="Y1567" t="str" cm="1">
        <f t="array" ref="Y1567">IF(AND(B:B &gt; TIME(6, 0, 0), B:B &lt;= TIME(18, 0, 0)), "Day", "Night")</f>
        <v>Night</v>
      </c>
      <c r="Z1567">
        <f>COUNTIFS(D:D, "Military - U.S. Army", C:C, "Fort Myer, Virginia")</f>
        <v>1</v>
      </c>
    </row>
    <row r="1568" spans="1:26" x14ac:dyDescent="0.2">
      <c r="A1568">
        <v>21476</v>
      </c>
      <c r="C1568" t="s">
        <v>7380</v>
      </c>
      <c r="D1568" t="s">
        <v>29</v>
      </c>
      <c r="E1568" t="s">
        <v>7381</v>
      </c>
      <c r="F1568" t="s">
        <v>7382</v>
      </c>
      <c r="G1568" t="s">
        <v>7383</v>
      </c>
      <c r="I1568">
        <v>29</v>
      </c>
      <c r="J1568">
        <v>11</v>
      </c>
      <c r="K1568">
        <v>0</v>
      </c>
      <c r="L1568" t="s">
        <v>7384</v>
      </c>
      <c r="M1568">
        <f>SUM(B1568,C1568)</f>
        <v>0</v>
      </c>
      <c r="N1568" t="str">
        <f t="shared" si="48"/>
        <v>No</v>
      </c>
      <c r="O1568">
        <f>COUNTIF(C:C,"&lt;0")</f>
        <v>0</v>
      </c>
      <c r="P1568" t="e">
        <f>SUMIF(#REF!,"&gt;"&amp;AVERAGE(#REF!))</f>
        <v>#REF!</v>
      </c>
      <c r="Q1568">
        <f t="shared" si="49"/>
        <v>27.565026697177728</v>
      </c>
      <c r="R1568" t="str">
        <f>CONCATENATE("ID-",A1568,"-",E1568)</f>
        <v>ID-21476-Patuxent River, NAS - Argentia,NAS</v>
      </c>
      <c r="S1568">
        <f>INDEX(B:B,MATCH(A1568,A:A,0))</f>
        <v>0</v>
      </c>
      <c r="T1568" t="str">
        <f>IF(OR(B1568&gt;0,C1568&gt;0),"Acceptable","Check")</f>
        <v>Acceptable</v>
      </c>
      <c r="U1568">
        <f>COUNTIF(D:D, "Military - U.S. Army")</f>
        <v>23</v>
      </c>
      <c r="V1568">
        <f>AVERAGEIF(C:C,"Fort Myer, Virginia", I:I)</f>
        <v>2</v>
      </c>
      <c r="W1568">
        <v>1</v>
      </c>
      <c r="X1568" t="str">
        <f>IFERROR(VLOOKUP("FlightNumber", A:D, 4, FALSE), "Flight Not Found")</f>
        <v>Flight Not Found</v>
      </c>
      <c r="Y1568" t="str" cm="1">
        <f t="array" ref="Y1568">IF(AND(B:B &gt; TIME(6, 0, 0), B:B &lt;= TIME(18, 0, 0)), "Day", "Night")</f>
        <v>Night</v>
      </c>
      <c r="Z1568">
        <f>COUNTIFS(D:D, "Military - U.S. Army", C:C, "Fort Myer, Virginia")</f>
        <v>1</v>
      </c>
    </row>
    <row r="1569" spans="1:26" x14ac:dyDescent="0.2">
      <c r="A1569">
        <v>21480</v>
      </c>
      <c r="B1569" t="s">
        <v>2301</v>
      </c>
      <c r="C1569" t="s">
        <v>7385</v>
      </c>
      <c r="D1569" t="s">
        <v>3358</v>
      </c>
      <c r="E1569" t="s">
        <v>7386</v>
      </c>
      <c r="F1569" t="s">
        <v>7387</v>
      </c>
      <c r="G1569" t="s">
        <v>7388</v>
      </c>
      <c r="H1569" t="s">
        <v>543</v>
      </c>
      <c r="I1569">
        <v>31</v>
      </c>
      <c r="J1569">
        <v>31</v>
      </c>
      <c r="K1569">
        <v>0</v>
      </c>
      <c r="L1569" t="s">
        <v>7389</v>
      </c>
      <c r="M1569">
        <f>SUM(B1569,C1569)</f>
        <v>0</v>
      </c>
      <c r="N1569" t="str">
        <f t="shared" si="48"/>
        <v>No</v>
      </c>
      <c r="O1569">
        <f>COUNTIF(C:C,"&lt;0")</f>
        <v>0</v>
      </c>
      <c r="P1569" t="e">
        <f>SUMIF(#REF!,"&gt;"&amp;AVERAGE(#REF!))</f>
        <v>#REF!</v>
      </c>
      <c r="Q1569">
        <f t="shared" si="49"/>
        <v>27.565026697177728</v>
      </c>
      <c r="R1569" t="str">
        <f>CONCATENATE("ID-",A1569,"-",E1569)</f>
        <v>ID-21480-London - Napoli</v>
      </c>
      <c r="S1569" t="str">
        <f>INDEX(B:B,MATCH(A1569,A:A,0))</f>
        <v>11:50</v>
      </c>
      <c r="T1569" t="str">
        <f>IF(OR(B1569&gt;0,C1569&gt;0),"Acceptable","Check")</f>
        <v>Acceptable</v>
      </c>
      <c r="U1569">
        <f>COUNTIF(D:D, "Military - U.S. Army")</f>
        <v>23</v>
      </c>
      <c r="V1569">
        <f>AVERAGEIF(C:C,"Fort Myer, Virginia", I:I)</f>
        <v>2</v>
      </c>
      <c r="W1569">
        <v>1</v>
      </c>
      <c r="X1569" t="str">
        <f>IFERROR(VLOOKUP("FlightNumber", A:D, 4, FALSE), "Flight Not Found")</f>
        <v>Flight Not Found</v>
      </c>
      <c r="Y1569" t="str" cm="1">
        <f t="array" ref="Y1569">IF(AND(B:B &gt; TIME(6, 0, 0), B:B &lt;= TIME(18, 0, 0)), "Day", "Night")</f>
        <v>Night</v>
      </c>
      <c r="Z1569">
        <f>COUNTIFS(D:D, "Military - U.S. Army", C:C, "Fort Myer, Virginia")</f>
        <v>1</v>
      </c>
    </row>
    <row r="1570" spans="1:26" x14ac:dyDescent="0.2">
      <c r="A1570">
        <v>21490</v>
      </c>
      <c r="B1570" t="s">
        <v>7390</v>
      </c>
      <c r="C1570" t="s">
        <v>7391</v>
      </c>
      <c r="D1570" t="s">
        <v>1312</v>
      </c>
      <c r="E1570" t="s">
        <v>7393</v>
      </c>
      <c r="F1570" t="s">
        <v>7394</v>
      </c>
      <c r="G1570" t="s">
        <v>7395</v>
      </c>
      <c r="H1570" t="s">
        <v>3829</v>
      </c>
      <c r="I1570">
        <v>20</v>
      </c>
      <c r="J1570">
        <v>17</v>
      </c>
      <c r="K1570">
        <v>0</v>
      </c>
      <c r="L1570" t="s">
        <v>7396</v>
      </c>
      <c r="M1570">
        <f>SUM(B1570,C1570)</f>
        <v>0</v>
      </c>
      <c r="N1570" t="str">
        <f t="shared" si="48"/>
        <v>No</v>
      </c>
      <c r="O1570">
        <f>COUNTIF(C:C,"&lt;0")</f>
        <v>0</v>
      </c>
      <c r="P1570" t="e">
        <f>SUMIF(#REF!,"&gt;"&amp;AVERAGE(#REF!))</f>
        <v>#REF!</v>
      </c>
      <c r="Q1570">
        <f t="shared" si="49"/>
        <v>27.565026697177728</v>
      </c>
      <c r="R1570" t="str">
        <f>CONCATENATE("ID-",A1570,"-",E1570)</f>
        <v>ID-21490-Miami - Varadero</v>
      </c>
      <c r="S1570" t="str">
        <f>INDEX(B:B,MATCH(A1570,A:A,0))</f>
        <v>02:01</v>
      </c>
      <c r="T1570" t="str">
        <f>IF(OR(B1570&gt;0,C1570&gt;0),"Acceptable","Check")</f>
        <v>Acceptable</v>
      </c>
      <c r="U1570">
        <f>COUNTIF(D:D, "Military - U.S. Army")</f>
        <v>23</v>
      </c>
      <c r="V1570">
        <f>AVERAGEIF(C:C,"Fort Myer, Virginia", I:I)</f>
        <v>2</v>
      </c>
      <c r="W1570">
        <v>1</v>
      </c>
      <c r="X1570" t="str">
        <f>IFERROR(VLOOKUP("FlightNumber", A:D, 4, FALSE), "Flight Not Found")</f>
        <v>Flight Not Found</v>
      </c>
      <c r="Y1570" t="str" cm="1">
        <f t="array" ref="Y1570">IF(AND(B:B &gt; TIME(6, 0, 0), B:B &lt;= TIME(18, 0, 0)), "Day", "Night")</f>
        <v>Night</v>
      </c>
      <c r="Z1570">
        <f>COUNTIFS(D:D, "Military - U.S. Army", C:C, "Fort Myer, Virginia")</f>
        <v>1</v>
      </c>
    </row>
    <row r="1571" spans="1:26" x14ac:dyDescent="0.2">
      <c r="A1571">
        <v>21492</v>
      </c>
      <c r="B1571" t="s">
        <v>911</v>
      </c>
      <c r="C1571" t="s">
        <v>7397</v>
      </c>
      <c r="D1571" t="s">
        <v>7398</v>
      </c>
      <c r="E1571" t="s">
        <v>7399</v>
      </c>
      <c r="F1571" t="s">
        <v>2558</v>
      </c>
      <c r="G1571" t="s">
        <v>7400</v>
      </c>
      <c r="H1571" t="s">
        <v>7401</v>
      </c>
      <c r="I1571">
        <v>8</v>
      </c>
      <c r="J1571">
        <v>8</v>
      </c>
      <c r="K1571">
        <v>0</v>
      </c>
      <c r="L1571" t="s">
        <v>7402</v>
      </c>
      <c r="M1571">
        <f>SUM(B1571,C1571)</f>
        <v>0</v>
      </c>
      <c r="N1571" t="str">
        <f t="shared" si="48"/>
        <v>No</v>
      </c>
      <c r="O1571">
        <f>COUNTIF(C:C,"&lt;0")</f>
        <v>0</v>
      </c>
      <c r="P1571" t="e">
        <f>SUMIF(#REF!,"&gt;"&amp;AVERAGE(#REF!))</f>
        <v>#REF!</v>
      </c>
      <c r="Q1571">
        <f t="shared" si="49"/>
        <v>27.565026697177728</v>
      </c>
      <c r="R1571" t="str">
        <f>CONCATENATE("ID-",A1571,"-",E1571)</f>
        <v>ID-21492-Rome - Belgrade</v>
      </c>
      <c r="S1571" t="str">
        <f>INDEX(B:B,MATCH(A1571,A:A,0))</f>
        <v>20:00</v>
      </c>
      <c r="T1571" t="str">
        <f>IF(OR(B1571&gt;0,C1571&gt;0),"Acceptable","Check")</f>
        <v>Acceptable</v>
      </c>
      <c r="U1571">
        <f>COUNTIF(D:D, "Military - U.S. Army")</f>
        <v>23</v>
      </c>
      <c r="V1571">
        <f>AVERAGEIF(C:C,"Fort Myer, Virginia", I:I)</f>
        <v>2</v>
      </c>
      <c r="W1571">
        <v>1</v>
      </c>
      <c r="X1571" t="str">
        <f>IFERROR(VLOOKUP("FlightNumber", A:D, 4, FALSE), "Flight Not Found")</f>
        <v>Flight Not Found</v>
      </c>
      <c r="Y1571" t="str" cm="1">
        <f t="array" ref="Y1571">IF(AND(B:B &gt; TIME(6, 0, 0), B:B &lt;= TIME(18, 0, 0)), "Day", "Night")</f>
        <v>Night</v>
      </c>
      <c r="Z1571">
        <f>COUNTIFS(D:D, "Military - U.S. Army", C:C, "Fort Myer, Virginia")</f>
        <v>1</v>
      </c>
    </row>
    <row r="1572" spans="1:26" x14ac:dyDescent="0.2">
      <c r="A1572">
        <v>21497</v>
      </c>
      <c r="C1572" t="s">
        <v>5292</v>
      </c>
      <c r="D1572" t="s">
        <v>7128</v>
      </c>
      <c r="E1572" t="s">
        <v>7403</v>
      </c>
      <c r="F1572" t="s">
        <v>1809</v>
      </c>
      <c r="G1572" t="s">
        <v>7404</v>
      </c>
      <c r="I1572">
        <v>3</v>
      </c>
      <c r="J1572">
        <v>3</v>
      </c>
      <c r="K1572">
        <v>0</v>
      </c>
      <c r="L1572" t="s">
        <v>4280</v>
      </c>
      <c r="M1572">
        <f>SUM(B1572,C1572)</f>
        <v>0</v>
      </c>
      <c r="N1572" t="str">
        <f t="shared" si="48"/>
        <v>No</v>
      </c>
      <c r="O1572">
        <f>COUNTIF(C:C,"&lt;0")</f>
        <v>0</v>
      </c>
      <c r="P1572" t="e">
        <f>SUMIF(#REF!,"&gt;"&amp;AVERAGE(#REF!))</f>
        <v>#REF!</v>
      </c>
      <c r="Q1572">
        <f t="shared" si="49"/>
        <v>27.565026697177728</v>
      </c>
      <c r="R1572" t="str">
        <f>CONCATENATE("ID-",A1572,"-",E1572)</f>
        <v>ID-21497-San Borja - La Paz</v>
      </c>
      <c r="S1572">
        <f>INDEX(B:B,MATCH(A1572,A:A,0))</f>
        <v>0</v>
      </c>
      <c r="T1572" t="str">
        <f>IF(OR(B1572&gt;0,C1572&gt;0),"Acceptable","Check")</f>
        <v>Acceptable</v>
      </c>
      <c r="U1572">
        <f>COUNTIF(D:D, "Military - U.S. Army")</f>
        <v>23</v>
      </c>
      <c r="V1572">
        <f>AVERAGEIF(C:C,"Fort Myer, Virginia", I:I)</f>
        <v>2</v>
      </c>
      <c r="W1572">
        <v>1</v>
      </c>
      <c r="X1572" t="str">
        <f>IFERROR(VLOOKUP("FlightNumber", A:D, 4, FALSE), "Flight Not Found")</f>
        <v>Flight Not Found</v>
      </c>
      <c r="Y1572" t="str" cm="1">
        <f t="array" ref="Y1572">IF(AND(B:B &gt; TIME(6, 0, 0), B:B &lt;= TIME(18, 0, 0)), "Day", "Night")</f>
        <v>Night</v>
      </c>
      <c r="Z1572">
        <f>COUNTIFS(D:D, "Military - U.S. Army", C:C, "Fort Myer, Virginia")</f>
        <v>1</v>
      </c>
    </row>
    <row r="1573" spans="1:26" x14ac:dyDescent="0.2">
      <c r="A1573">
        <v>21498</v>
      </c>
      <c r="B1573" t="s">
        <v>7405</v>
      </c>
      <c r="C1573" t="s">
        <v>2742</v>
      </c>
      <c r="D1573" t="s">
        <v>7406</v>
      </c>
      <c r="E1573" t="s">
        <v>7407</v>
      </c>
      <c r="F1573" t="s">
        <v>7408</v>
      </c>
      <c r="G1573" t="s">
        <v>7409</v>
      </c>
      <c r="H1573" t="s">
        <v>7410</v>
      </c>
      <c r="I1573">
        <v>36</v>
      </c>
      <c r="J1573">
        <v>36</v>
      </c>
      <c r="K1573">
        <v>0</v>
      </c>
      <c r="L1573" t="s">
        <v>7411</v>
      </c>
      <c r="M1573">
        <f>SUM(B1573,C1573)</f>
        <v>0</v>
      </c>
      <c r="N1573" t="str">
        <f t="shared" si="48"/>
        <v>No</v>
      </c>
      <c r="O1573">
        <f>COUNTIF(C:C,"&lt;0")</f>
        <v>0</v>
      </c>
      <c r="P1573" t="e">
        <f>SUMIF(#REF!,"&gt;"&amp;AVERAGE(#REF!))</f>
        <v>#REF!</v>
      </c>
      <c r="Q1573">
        <f t="shared" si="49"/>
        <v>27.565026697177728</v>
      </c>
      <c r="R1573" t="str">
        <f>CONCATENATE("ID-",A1573,"-",E1573)</f>
        <v>ID-21498-Cabo Ruivo - Funchal</v>
      </c>
      <c r="S1573" t="str">
        <f>INDEX(B:B,MATCH(A1573,A:A,0))</f>
        <v>13:21</v>
      </c>
      <c r="T1573" t="str">
        <f>IF(OR(B1573&gt;0,C1573&gt;0),"Acceptable","Check")</f>
        <v>Acceptable</v>
      </c>
      <c r="U1573">
        <f>COUNTIF(D:D, "Military - U.S. Army")</f>
        <v>23</v>
      </c>
      <c r="V1573">
        <f>AVERAGEIF(C:C,"Fort Myer, Virginia", I:I)</f>
        <v>2</v>
      </c>
      <c r="W1573">
        <v>1</v>
      </c>
      <c r="X1573" t="str">
        <f>IFERROR(VLOOKUP("FlightNumber", A:D, 4, FALSE), "Flight Not Found")</f>
        <v>Flight Not Found</v>
      </c>
      <c r="Y1573" t="str" cm="1">
        <f t="array" ref="Y1573">IF(AND(B:B &gt; TIME(6, 0, 0), B:B &lt;= TIME(18, 0, 0)), "Day", "Night")</f>
        <v>Night</v>
      </c>
      <c r="Z1573">
        <f>COUNTIFS(D:D, "Military - U.S. Army", C:C, "Fort Myer, Virginia")</f>
        <v>1</v>
      </c>
    </row>
    <row r="1574" spans="1:26" x14ac:dyDescent="0.2">
      <c r="A1574">
        <v>21505</v>
      </c>
      <c r="C1574" t="s">
        <v>7412</v>
      </c>
      <c r="D1574" t="s">
        <v>7413</v>
      </c>
      <c r="F1574" t="s">
        <v>5759</v>
      </c>
      <c r="G1574" t="s">
        <v>7414</v>
      </c>
      <c r="H1574" t="s">
        <v>7415</v>
      </c>
      <c r="I1574">
        <v>2</v>
      </c>
      <c r="J1574">
        <v>2</v>
      </c>
      <c r="K1574">
        <v>0</v>
      </c>
      <c r="L1574" t="s">
        <v>7416</v>
      </c>
      <c r="M1574">
        <f>SUM(B1574,C1574)</f>
        <v>0</v>
      </c>
      <c r="N1574" t="str">
        <f t="shared" si="48"/>
        <v>No</v>
      </c>
      <c r="O1574">
        <f>COUNTIF(C:C,"&lt;0")</f>
        <v>0</v>
      </c>
      <c r="P1574" t="e">
        <f>SUMIF(#REF!,"&gt;"&amp;AVERAGE(#REF!))</f>
        <v>#REF!</v>
      </c>
      <c r="Q1574">
        <f t="shared" si="49"/>
        <v>27.565026697177728</v>
      </c>
      <c r="R1574" t="str">
        <f>CONCATENATE("ID-",A1574,"-",E1574)</f>
        <v>ID-21505-</v>
      </c>
      <c r="S1574">
        <f>INDEX(B:B,MATCH(A1574,A:A,0))</f>
        <v>0</v>
      </c>
      <c r="T1574" t="str">
        <f>IF(OR(B1574&gt;0,C1574&gt;0),"Acceptable","Check")</f>
        <v>Acceptable</v>
      </c>
      <c r="U1574">
        <f>COUNTIF(D:D, "Military - U.S. Army")</f>
        <v>23</v>
      </c>
      <c r="V1574">
        <f>AVERAGEIF(C:C,"Fort Myer, Virginia", I:I)</f>
        <v>2</v>
      </c>
      <c r="W1574">
        <v>1</v>
      </c>
      <c r="X1574" t="str">
        <f>IFERROR(VLOOKUP("FlightNumber", A:D, 4, FALSE), "Flight Not Found")</f>
        <v>Flight Not Found</v>
      </c>
      <c r="Y1574" t="str" cm="1">
        <f t="array" ref="Y1574">IF(AND(B:B &gt; TIME(6, 0, 0), B:B &lt;= TIME(18, 0, 0)), "Day", "Night")</f>
        <v>Night</v>
      </c>
      <c r="Z1574">
        <f>COUNTIFS(D:D, "Military - U.S. Army", C:C, "Fort Myer, Virginia")</f>
        <v>1</v>
      </c>
    </row>
    <row r="1575" spans="1:26" x14ac:dyDescent="0.2">
      <c r="A1575">
        <v>21523</v>
      </c>
      <c r="B1575" t="s">
        <v>2486</v>
      </c>
      <c r="C1575" t="s">
        <v>7417</v>
      </c>
      <c r="D1575" t="s">
        <v>6001</v>
      </c>
      <c r="E1575" t="s">
        <v>7418</v>
      </c>
      <c r="F1575" t="s">
        <v>5368</v>
      </c>
      <c r="G1575" t="s">
        <v>7419</v>
      </c>
      <c r="H1575" t="s">
        <v>2489</v>
      </c>
      <c r="I1575">
        <v>21</v>
      </c>
      <c r="J1575">
        <v>21</v>
      </c>
      <c r="K1575">
        <v>0</v>
      </c>
      <c r="L1575" t="s">
        <v>7420</v>
      </c>
      <c r="M1575">
        <f>SUM(B1575,C1575)</f>
        <v>0</v>
      </c>
      <c r="N1575" t="str">
        <f t="shared" si="48"/>
        <v>No</v>
      </c>
      <c r="O1575">
        <f>COUNTIF(C:C,"&lt;0")</f>
        <v>0</v>
      </c>
      <c r="P1575" t="e">
        <f>SUMIF(#REF!,"&gt;"&amp;AVERAGE(#REF!))</f>
        <v>#REF!</v>
      </c>
      <c r="Q1575">
        <f t="shared" si="49"/>
        <v>27.565026697177728</v>
      </c>
      <c r="R1575" t="str">
        <f>CONCATENATE("ID-",A1575,"-",E1575)</f>
        <v>ID-21523-Vigo - Madrid</v>
      </c>
      <c r="S1575" t="str">
        <f>INDEX(B:B,MATCH(A1575,A:A,0))</f>
        <v>17:15</v>
      </c>
      <c r="T1575" t="str">
        <f>IF(OR(B1575&gt;0,C1575&gt;0),"Acceptable","Check")</f>
        <v>Acceptable</v>
      </c>
      <c r="U1575">
        <f>COUNTIF(D:D, "Military - U.S. Army")</f>
        <v>23</v>
      </c>
      <c r="V1575">
        <f>AVERAGEIF(C:C,"Fort Myer, Virginia", I:I)</f>
        <v>2</v>
      </c>
      <c r="W1575">
        <v>1</v>
      </c>
      <c r="X1575" t="str">
        <f>IFERROR(VLOOKUP("FlightNumber", A:D, 4, FALSE), "Flight Not Found")</f>
        <v>Flight Not Found</v>
      </c>
      <c r="Y1575" t="str" cm="1">
        <f t="array" ref="Y1575">IF(AND(B:B &gt; TIME(6, 0, 0), B:B &lt;= TIME(18, 0, 0)), "Day", "Night")</f>
        <v>Night</v>
      </c>
      <c r="Z1575">
        <f>COUNTIFS(D:D, "Military - U.S. Army", C:C, "Fort Myer, Virginia")</f>
        <v>1</v>
      </c>
    </row>
    <row r="1576" spans="1:26" x14ac:dyDescent="0.2">
      <c r="A1576">
        <v>21543</v>
      </c>
      <c r="B1576" t="s">
        <v>7421</v>
      </c>
      <c r="C1576" t="s">
        <v>7422</v>
      </c>
      <c r="D1576" t="s">
        <v>2854</v>
      </c>
      <c r="E1576" t="s">
        <v>6229</v>
      </c>
      <c r="F1576" t="s">
        <v>7423</v>
      </c>
      <c r="I1576">
        <v>12</v>
      </c>
      <c r="J1576">
        <v>9</v>
      </c>
      <c r="K1576">
        <v>0</v>
      </c>
      <c r="L1576" t="s">
        <v>7424</v>
      </c>
      <c r="M1576">
        <f>SUM(B1576,C1576)</f>
        <v>0</v>
      </c>
      <c r="N1576" t="str">
        <f t="shared" si="48"/>
        <v>No</v>
      </c>
      <c r="O1576">
        <f>COUNTIF(C:C,"&lt;0")</f>
        <v>0</v>
      </c>
      <c r="P1576" t="e">
        <f>SUMIF(#REF!,"&gt;"&amp;AVERAGE(#REF!))</f>
        <v>#REF!</v>
      </c>
      <c r="Q1576">
        <f t="shared" si="49"/>
        <v>27.565026697177728</v>
      </c>
      <c r="R1576" t="str">
        <f>CONCATENATE("ID-",A1576,"-",E1576)</f>
        <v>ID-21543-Test</v>
      </c>
      <c r="S1576" t="str">
        <f>INDEX(B:B,MATCH(A1576,A:A,0))</f>
        <v>11:58</v>
      </c>
      <c r="T1576" t="str">
        <f>IF(OR(B1576&gt;0,C1576&gt;0),"Acceptable","Check")</f>
        <v>Acceptable</v>
      </c>
      <c r="U1576">
        <f>COUNTIF(D:D, "Military - U.S. Army")</f>
        <v>23</v>
      </c>
      <c r="V1576">
        <f>AVERAGEIF(C:C,"Fort Myer, Virginia", I:I)</f>
        <v>2</v>
      </c>
      <c r="W1576">
        <v>2</v>
      </c>
      <c r="X1576" t="str">
        <f>IFERROR(VLOOKUP("FlightNumber", A:D, 4, FALSE), "Flight Not Found")</f>
        <v>Flight Not Found</v>
      </c>
      <c r="Y1576" t="str" cm="1">
        <f t="array" ref="Y1576">IF(AND(B:B &gt; TIME(6, 0, 0), B:B &lt;= TIME(18, 0, 0)), "Day", "Night")</f>
        <v>Night</v>
      </c>
      <c r="Z1576">
        <f>COUNTIFS(D:D, "Military - U.S. Army", C:C, "Fort Myer, Virginia")</f>
        <v>1</v>
      </c>
    </row>
    <row r="1577" spans="1:26" x14ac:dyDescent="0.2">
      <c r="A1577">
        <v>21545</v>
      </c>
      <c r="B1577" t="s">
        <v>7425</v>
      </c>
      <c r="C1577" t="s">
        <v>7426</v>
      </c>
      <c r="D1577" t="s">
        <v>5640</v>
      </c>
      <c r="E1577" t="s">
        <v>7427</v>
      </c>
      <c r="F1577" t="s">
        <v>5206</v>
      </c>
      <c r="G1577" t="s">
        <v>7428</v>
      </c>
      <c r="H1577" t="s">
        <v>7429</v>
      </c>
      <c r="I1577">
        <v>70</v>
      </c>
      <c r="J1577">
        <v>3</v>
      </c>
      <c r="K1577">
        <v>0</v>
      </c>
      <c r="L1577" t="s">
        <v>7430</v>
      </c>
      <c r="M1577">
        <f>SUM(B1577,C1577)</f>
        <v>0</v>
      </c>
      <c r="N1577" t="str">
        <f t="shared" si="48"/>
        <v>No</v>
      </c>
      <c r="O1577">
        <f>COUNTIF(C:C,"&lt;0")</f>
        <v>0</v>
      </c>
      <c r="P1577" t="e">
        <f>SUMIF(#REF!,"&gt;"&amp;AVERAGE(#REF!))</f>
        <v>#REF!</v>
      </c>
      <c r="Q1577">
        <f t="shared" si="49"/>
        <v>27.565026697177728</v>
      </c>
      <c r="R1577" t="str">
        <f>CONCATENATE("ID-",A1577,"-",E1577)</f>
        <v>ID-21545-Johannesberg - Salisbury - Brazzaville - Nice - Paris</v>
      </c>
      <c r="S1577" t="str">
        <f>INDEX(B:B,MATCH(A1577,A:A,0))</f>
        <v>12:52</v>
      </c>
      <c r="T1577" t="str">
        <f>IF(OR(B1577&gt;0,C1577&gt;0),"Acceptable","Check")</f>
        <v>Acceptable</v>
      </c>
      <c r="U1577">
        <f>COUNTIF(D:D, "Military - U.S. Army")</f>
        <v>23</v>
      </c>
      <c r="V1577">
        <f>AVERAGEIF(C:C,"Fort Myer, Virginia", I:I)</f>
        <v>2</v>
      </c>
      <c r="W1577">
        <v>3</v>
      </c>
      <c r="X1577" t="str">
        <f>IFERROR(VLOOKUP("FlightNumber", A:D, 4, FALSE), "Flight Not Found")</f>
        <v>Flight Not Found</v>
      </c>
      <c r="Y1577" t="str" cm="1">
        <f t="array" ref="Y1577">IF(AND(B:B &gt; TIME(6, 0, 0), B:B &lt;= TIME(18, 0, 0)), "Day", "Night")</f>
        <v>Night</v>
      </c>
      <c r="Z1577">
        <f>COUNTIFS(D:D, "Military - U.S. Army", C:C, "Fort Myer, Virginia")</f>
        <v>1</v>
      </c>
    </row>
    <row r="1578" spans="1:26" x14ac:dyDescent="0.2">
      <c r="A1578">
        <v>21549</v>
      </c>
      <c r="C1578" t="s">
        <v>455</v>
      </c>
      <c r="D1578" t="s">
        <v>2614</v>
      </c>
      <c r="E1578" t="s">
        <v>2267</v>
      </c>
      <c r="F1578" t="s">
        <v>7431</v>
      </c>
      <c r="G1578" t="s">
        <v>7432</v>
      </c>
      <c r="H1578" t="s">
        <v>7433</v>
      </c>
      <c r="I1578">
        <v>37</v>
      </c>
      <c r="J1578">
        <v>21</v>
      </c>
      <c r="K1578">
        <v>0</v>
      </c>
      <c r="L1578" t="s">
        <v>7434</v>
      </c>
      <c r="M1578">
        <f>SUM(B1578,C1578)</f>
        <v>0</v>
      </c>
      <c r="N1578" t="str">
        <f t="shared" si="48"/>
        <v>No</v>
      </c>
      <c r="O1578">
        <f>COUNTIF(C:C,"&lt;0")</f>
        <v>0</v>
      </c>
      <c r="P1578" t="e">
        <f>SUMIF(#REF!,"&gt;"&amp;AVERAGE(#REF!))</f>
        <v>#REF!</v>
      </c>
      <c r="Q1578">
        <f t="shared" si="49"/>
        <v>27.565026697177728</v>
      </c>
      <c r="R1578" t="str">
        <f>CONCATENATE("ID-",A1578,"-",E1578)</f>
        <v>ID-21549-Rio de Janeiro - Sao Paulo</v>
      </c>
      <c r="S1578">
        <f>INDEX(B:B,MATCH(A1578,A:A,0))</f>
        <v>0</v>
      </c>
      <c r="T1578" t="str">
        <f>IF(OR(B1578&gt;0,C1578&gt;0),"Acceptable","Check")</f>
        <v>Acceptable</v>
      </c>
      <c r="U1578">
        <f>COUNTIF(D:D, "Military - U.S. Army")</f>
        <v>23</v>
      </c>
      <c r="V1578">
        <f>AVERAGEIF(C:C,"Fort Myer, Virginia", I:I)</f>
        <v>2</v>
      </c>
      <c r="W1578">
        <v>2</v>
      </c>
      <c r="X1578" t="str">
        <f>IFERROR(VLOOKUP("FlightNumber", A:D, 4, FALSE), "Flight Not Found")</f>
        <v>Flight Not Found</v>
      </c>
      <c r="Y1578" t="str" cm="1">
        <f t="array" ref="Y1578">IF(AND(B:B &gt; TIME(6, 0, 0), B:B &lt;= TIME(18, 0, 0)), "Day", "Night")</f>
        <v>Night</v>
      </c>
      <c r="Z1578">
        <f>COUNTIFS(D:D, "Military - U.S. Army", C:C, "Fort Myer, Virginia")</f>
        <v>1</v>
      </c>
    </row>
    <row r="1579" spans="1:26" x14ac:dyDescent="0.2">
      <c r="A1579">
        <v>22659</v>
      </c>
      <c r="C1579" t="s">
        <v>7435</v>
      </c>
      <c r="D1579" t="s">
        <v>7436</v>
      </c>
      <c r="E1579" t="s">
        <v>7437</v>
      </c>
      <c r="F1579" t="s">
        <v>1809</v>
      </c>
      <c r="G1579" t="s">
        <v>7438</v>
      </c>
      <c r="H1579" t="s">
        <v>7439</v>
      </c>
      <c r="I1579">
        <v>18</v>
      </c>
      <c r="J1579">
        <v>5</v>
      </c>
      <c r="K1579">
        <v>1</v>
      </c>
      <c r="L1579" t="s">
        <v>7440</v>
      </c>
      <c r="M1579">
        <f>SUM(B1579,C1579)</f>
        <v>0</v>
      </c>
      <c r="N1579" t="str">
        <f t="shared" si="48"/>
        <v>No</v>
      </c>
      <c r="O1579">
        <f>COUNTIF(C:C,"&lt;0")</f>
        <v>0</v>
      </c>
      <c r="P1579" t="e">
        <f>SUMIF(#REF!,"&gt;"&amp;AVERAGE(#REF!))</f>
        <v>#REF!</v>
      </c>
      <c r="Q1579">
        <f t="shared" si="49"/>
        <v>27.565026697177728</v>
      </c>
      <c r="R1579" t="str">
        <f>CONCATENATE("ID-",A1579,"-",E1579)</f>
        <v>ID-22659-Tippi - Jimma</v>
      </c>
      <c r="S1579">
        <f>INDEX(B:B,MATCH(A1579,A:A,0))</f>
        <v>0</v>
      </c>
      <c r="T1579" t="str">
        <f>IF(OR(B1579&gt;0,C1579&gt;0),"Acceptable","Check")</f>
        <v>Acceptable</v>
      </c>
      <c r="U1579">
        <f>COUNTIF(D:D, "Military - U.S. Army")</f>
        <v>23</v>
      </c>
      <c r="V1579">
        <f>AVERAGEIF(C:C,"Fort Myer, Virginia", I:I)</f>
        <v>2</v>
      </c>
      <c r="W1579">
        <v>1</v>
      </c>
      <c r="X1579" t="str">
        <f>IFERROR(VLOOKUP("FlightNumber", A:D, 4, FALSE), "Flight Not Found")</f>
        <v>Flight Not Found</v>
      </c>
      <c r="Y1579" t="str" cm="1">
        <f t="array" ref="Y1579">IF(AND(B:B &gt; TIME(6, 0, 0), B:B &lt;= TIME(18, 0, 0)), "Day", "Night")</f>
        <v>Night</v>
      </c>
      <c r="Z1579">
        <f>COUNTIFS(D:D, "Military - U.S. Army", C:C, "Fort Myer, Virginia")</f>
        <v>1</v>
      </c>
    </row>
    <row r="1580" spans="1:26" x14ac:dyDescent="0.2">
      <c r="A1580">
        <v>21556</v>
      </c>
      <c r="B1580" t="s">
        <v>3467</v>
      </c>
      <c r="C1580" t="s">
        <v>7441</v>
      </c>
      <c r="D1580" t="s">
        <v>7019</v>
      </c>
      <c r="E1580" t="s">
        <v>7442</v>
      </c>
      <c r="F1580" t="s">
        <v>1809</v>
      </c>
      <c r="G1580" t="s">
        <v>7443</v>
      </c>
      <c r="H1580" t="s">
        <v>7444</v>
      </c>
      <c r="I1580">
        <v>5</v>
      </c>
      <c r="J1580">
        <v>5</v>
      </c>
      <c r="K1580">
        <v>0</v>
      </c>
      <c r="L1580" t="s">
        <v>7445</v>
      </c>
      <c r="M1580">
        <f>SUM(B1580,C1580)</f>
        <v>0</v>
      </c>
      <c r="N1580" t="str">
        <f t="shared" si="48"/>
        <v>No</v>
      </c>
      <c r="O1580">
        <f>COUNTIF(C:C,"&lt;0")</f>
        <v>0</v>
      </c>
      <c r="P1580" t="e">
        <f>SUMIF(#REF!,"&gt;"&amp;AVERAGE(#REF!))</f>
        <v>#REF!</v>
      </c>
      <c r="Q1580">
        <f t="shared" si="49"/>
        <v>27.565026697177728</v>
      </c>
      <c r="R1580" t="str">
        <f>CONCATENATE("ID-",A1580,"-",E1580)</f>
        <v>ID-21556-Copan - Nuovo Octopeque</v>
      </c>
      <c r="S1580" t="str">
        <f>INDEX(B:B,MATCH(A1580,A:A,0))</f>
        <v>11:20</v>
      </c>
      <c r="T1580" t="str">
        <f>IF(OR(B1580&gt;0,C1580&gt;0),"Acceptable","Check")</f>
        <v>Acceptable</v>
      </c>
      <c r="U1580">
        <f>COUNTIF(D:D, "Military - U.S. Army")</f>
        <v>23</v>
      </c>
      <c r="V1580">
        <f>AVERAGEIF(C:C,"Fort Myer, Virginia", I:I)</f>
        <v>2</v>
      </c>
      <c r="W1580">
        <v>2</v>
      </c>
      <c r="X1580" t="str">
        <f>IFERROR(VLOOKUP("FlightNumber", A:D, 4, FALSE), "Flight Not Found")</f>
        <v>Flight Not Found</v>
      </c>
      <c r="Y1580" t="str" cm="1">
        <f t="array" ref="Y1580">IF(AND(B:B &gt; TIME(6, 0, 0), B:B &lt;= TIME(18, 0, 0)), "Day", "Night")</f>
        <v>Night</v>
      </c>
      <c r="Z1580">
        <f>COUNTIFS(D:D, "Military - U.S. Army", C:C, "Fort Myer, Virginia")</f>
        <v>1</v>
      </c>
    </row>
    <row r="1581" spans="1:26" x14ac:dyDescent="0.2">
      <c r="A1581">
        <v>21558</v>
      </c>
      <c r="B1581" t="s">
        <v>7446</v>
      </c>
      <c r="C1581" t="s">
        <v>7447</v>
      </c>
      <c r="D1581" t="s">
        <v>7448</v>
      </c>
      <c r="E1581" t="s">
        <v>7449</v>
      </c>
      <c r="F1581" t="s">
        <v>1809</v>
      </c>
      <c r="G1581" t="s">
        <v>7450</v>
      </c>
      <c r="H1581" t="s">
        <v>7451</v>
      </c>
      <c r="I1581">
        <v>10</v>
      </c>
      <c r="J1581">
        <v>10</v>
      </c>
      <c r="K1581">
        <v>0</v>
      </c>
      <c r="L1581" t="s">
        <v>7452</v>
      </c>
      <c r="M1581">
        <f>SUM(B1581,C1581)</f>
        <v>0</v>
      </c>
      <c r="N1581" t="str">
        <f t="shared" si="48"/>
        <v>No</v>
      </c>
      <c r="O1581">
        <f>COUNTIF(C:C,"&lt;0")</f>
        <v>0</v>
      </c>
      <c r="P1581" t="e">
        <f>SUMIF(#REF!,"&gt;"&amp;AVERAGE(#REF!))</f>
        <v>#REF!</v>
      </c>
      <c r="Q1581">
        <f t="shared" si="49"/>
        <v>27.565026697177728</v>
      </c>
      <c r="R1581" t="str">
        <f>CONCATENATE("ID-",A1581,"-",E1581)</f>
        <v>ID-21558-Nashville - Knoxville - Tri-City Aport</v>
      </c>
      <c r="S1581" t="str">
        <f>INDEX(B:B,MATCH(A1581,A:A,0))</f>
        <v>20:32</v>
      </c>
      <c r="T1581" t="str">
        <f>IF(OR(B1581&gt;0,C1581&gt;0),"Acceptable","Check")</f>
        <v>Acceptable</v>
      </c>
      <c r="U1581">
        <f>COUNTIF(D:D, "Military - U.S. Army")</f>
        <v>23</v>
      </c>
      <c r="V1581">
        <f>AVERAGEIF(C:C,"Fort Myer, Virginia", I:I)</f>
        <v>2</v>
      </c>
      <c r="W1581">
        <v>2</v>
      </c>
      <c r="X1581" t="str">
        <f>IFERROR(VLOOKUP("FlightNumber", A:D, 4, FALSE), "Flight Not Found")</f>
        <v>Flight Not Found</v>
      </c>
      <c r="Y1581" t="str" cm="1">
        <f t="array" ref="Y1581">IF(AND(B:B &gt; TIME(6, 0, 0), B:B &lt;= TIME(18, 0, 0)), "Day", "Night")</f>
        <v>Night</v>
      </c>
      <c r="Z1581">
        <f>COUNTIFS(D:D, "Military - U.S. Army", C:C, "Fort Myer, Virginia")</f>
        <v>1</v>
      </c>
    </row>
    <row r="1582" spans="1:26" x14ac:dyDescent="0.2">
      <c r="A1582">
        <v>21561</v>
      </c>
      <c r="C1582" t="s">
        <v>455</v>
      </c>
      <c r="D1582" t="s">
        <v>7453</v>
      </c>
      <c r="E1582" t="s">
        <v>7454</v>
      </c>
      <c r="F1582" t="s">
        <v>7455</v>
      </c>
      <c r="G1582" t="s">
        <v>7456</v>
      </c>
      <c r="H1582" t="s">
        <v>7457</v>
      </c>
      <c r="I1582">
        <v>39</v>
      </c>
      <c r="J1582">
        <v>36</v>
      </c>
      <c r="K1582">
        <v>0</v>
      </c>
      <c r="L1582" t="s">
        <v>7458</v>
      </c>
      <c r="M1582">
        <f>SUM(B1582,C1582)</f>
        <v>0</v>
      </c>
      <c r="N1582" t="str">
        <f t="shared" si="48"/>
        <v>No</v>
      </c>
      <c r="O1582">
        <f>COUNTIF(C:C,"&lt;0")</f>
        <v>0</v>
      </c>
      <c r="P1582" t="e">
        <f>SUMIF(#REF!,"&gt;"&amp;AVERAGE(#REF!))</f>
        <v>#REF!</v>
      </c>
      <c r="Q1582">
        <f t="shared" si="49"/>
        <v>27.565026697177728</v>
      </c>
      <c r="R1582" t="str">
        <f>CONCATENATE("ID-",A1582,"-",E1582)</f>
        <v>ID-21561-Hamburg - Rio de Janeiro</v>
      </c>
      <c r="S1582">
        <f>INDEX(B:B,MATCH(A1582,A:A,0))</f>
        <v>0</v>
      </c>
      <c r="T1582" t="str">
        <f>IF(OR(B1582&gt;0,C1582&gt;0),"Acceptable","Check")</f>
        <v>Acceptable</v>
      </c>
      <c r="U1582">
        <f>COUNTIF(D:D, "Military - U.S. Army")</f>
        <v>23</v>
      </c>
      <c r="V1582">
        <f>AVERAGEIF(C:C,"Fort Myer, Virginia", I:I)</f>
        <v>2</v>
      </c>
      <c r="W1582">
        <v>2</v>
      </c>
      <c r="X1582" t="str">
        <f>IFERROR(VLOOKUP("FlightNumber", A:D, 4, FALSE), "Flight Not Found")</f>
        <v>Flight Not Found</v>
      </c>
      <c r="Y1582" t="str" cm="1">
        <f t="array" ref="Y1582">IF(AND(B:B &gt; TIME(6, 0, 0), B:B &lt;= TIME(18, 0, 0)), "Day", "Night")</f>
        <v>Night</v>
      </c>
      <c r="Z1582">
        <f>COUNTIFS(D:D, "Military - U.S. Army", C:C, "Fort Myer, Virginia")</f>
        <v>1</v>
      </c>
    </row>
    <row r="1583" spans="1:26" x14ac:dyDescent="0.2">
      <c r="A1583">
        <v>21564</v>
      </c>
      <c r="C1583" t="s">
        <v>7459</v>
      </c>
      <c r="D1583" t="s">
        <v>7460</v>
      </c>
      <c r="E1583" t="s">
        <v>7461</v>
      </c>
      <c r="F1583" t="s">
        <v>5759</v>
      </c>
      <c r="G1583" t="s">
        <v>7462</v>
      </c>
      <c r="H1583" t="s">
        <v>7463</v>
      </c>
      <c r="I1583">
        <v>2</v>
      </c>
      <c r="J1583">
        <v>2</v>
      </c>
      <c r="K1583">
        <v>0</v>
      </c>
      <c r="L1583" t="s">
        <v>7464</v>
      </c>
      <c r="M1583">
        <f>SUM(B1583,C1583)</f>
        <v>0</v>
      </c>
      <c r="N1583" t="str">
        <f t="shared" si="48"/>
        <v>No</v>
      </c>
      <c r="O1583">
        <f>COUNTIF(C:C,"&lt;0")</f>
        <v>0</v>
      </c>
      <c r="P1583" t="e">
        <f>SUMIF(#REF!,"&gt;"&amp;AVERAGE(#REF!))</f>
        <v>#REF!</v>
      </c>
      <c r="Q1583">
        <f t="shared" si="49"/>
        <v>27.565026697177728</v>
      </c>
      <c r="R1583" t="str">
        <f>CONCATENATE("ID-",A1583,"-",E1583)</f>
        <v>ID-21564-Burbank, CA - Seattle, WA</v>
      </c>
      <c r="S1583">
        <f>INDEX(B:B,MATCH(A1583,A:A,0))</f>
        <v>0</v>
      </c>
      <c r="T1583" t="str">
        <f>IF(OR(B1583&gt;0,C1583&gt;0),"Acceptable","Check")</f>
        <v>Acceptable</v>
      </c>
      <c r="U1583">
        <f>COUNTIF(D:D, "Military - U.S. Army")</f>
        <v>23</v>
      </c>
      <c r="V1583">
        <f>AVERAGEIF(C:C,"Fort Myer, Virginia", I:I)</f>
        <v>2</v>
      </c>
      <c r="W1583">
        <v>2</v>
      </c>
      <c r="X1583" t="str">
        <f>IFERROR(VLOOKUP("FlightNumber", A:D, 4, FALSE), "Flight Not Found")</f>
        <v>Flight Not Found</v>
      </c>
      <c r="Y1583" t="str" cm="1">
        <f t="array" ref="Y1583">IF(AND(B:B &gt; TIME(6, 0, 0), B:B &lt;= TIME(18, 0, 0)), "Day", "Night")</f>
        <v>Night</v>
      </c>
      <c r="Z1583">
        <f>COUNTIFS(D:D, "Military - U.S. Army", C:C, "Fort Myer, Virginia")</f>
        <v>1</v>
      </c>
    </row>
    <row r="1584" spans="1:26" x14ac:dyDescent="0.2">
      <c r="A1584">
        <v>21566</v>
      </c>
      <c r="B1584" t="s">
        <v>7465</v>
      </c>
      <c r="C1584" t="s">
        <v>7466</v>
      </c>
      <c r="D1584" t="s">
        <v>7467</v>
      </c>
      <c r="E1584" t="s">
        <v>7468</v>
      </c>
      <c r="F1584" t="s">
        <v>5376</v>
      </c>
      <c r="G1584" t="s">
        <v>7469</v>
      </c>
      <c r="H1584" t="s">
        <v>7470</v>
      </c>
      <c r="I1584">
        <v>52</v>
      </c>
      <c r="J1584">
        <v>51</v>
      </c>
      <c r="K1584">
        <v>0</v>
      </c>
      <c r="L1584" t="s">
        <v>7471</v>
      </c>
      <c r="M1584">
        <f>SUM(B1584,C1584)</f>
        <v>0</v>
      </c>
      <c r="N1584" t="str">
        <f t="shared" si="48"/>
        <v>No</v>
      </c>
      <c r="O1584">
        <f>COUNTIF(C:C,"&lt;0")</f>
        <v>0</v>
      </c>
      <c r="P1584" t="e">
        <f>SUMIF(#REF!,"&gt;"&amp;AVERAGE(#REF!))</f>
        <v>#REF!</v>
      </c>
      <c r="Q1584">
        <f t="shared" si="49"/>
        <v>27.565026697177728</v>
      </c>
      <c r="R1584" t="str">
        <f>CONCATENATE("ID-",A1584,"-",E1584)</f>
        <v>ID-21566-Buenos Aires - Mar del Plata</v>
      </c>
      <c r="S1584" t="str">
        <f>INDEX(B:B,MATCH(A1584,A:A,0))</f>
        <v>21:40</v>
      </c>
      <c r="T1584" t="str">
        <f>IF(OR(B1584&gt;0,C1584&gt;0),"Acceptable","Check")</f>
        <v>Acceptable</v>
      </c>
      <c r="U1584">
        <f>COUNTIF(D:D, "Military - U.S. Army")</f>
        <v>23</v>
      </c>
      <c r="V1584">
        <f>AVERAGEIF(C:C,"Fort Myer, Virginia", I:I)</f>
        <v>2</v>
      </c>
      <c r="W1584">
        <v>2</v>
      </c>
      <c r="X1584" t="str">
        <f>IFERROR(VLOOKUP("FlightNumber", A:D, 4, FALSE), "Flight Not Found")</f>
        <v>Flight Not Found</v>
      </c>
      <c r="Y1584" t="str" cm="1">
        <f t="array" ref="Y1584">IF(AND(B:B &gt; TIME(6, 0, 0), B:B &lt;= TIME(18, 0, 0)), "Day", "Night")</f>
        <v>Night</v>
      </c>
      <c r="Z1584">
        <f>COUNTIFS(D:D, "Military - U.S. Army", C:C, "Fort Myer, Virginia")</f>
        <v>1</v>
      </c>
    </row>
    <row r="1585" spans="1:26" x14ac:dyDescent="0.2">
      <c r="A1585">
        <v>21571</v>
      </c>
      <c r="C1585" t="s">
        <v>7472</v>
      </c>
      <c r="D1585" t="s">
        <v>7473</v>
      </c>
      <c r="E1585" t="s">
        <v>7474</v>
      </c>
      <c r="F1585" t="s">
        <v>5294</v>
      </c>
      <c r="G1585" t="s">
        <v>7475</v>
      </c>
      <c r="H1585" t="s">
        <v>7476</v>
      </c>
      <c r="I1585">
        <v>4</v>
      </c>
      <c r="J1585">
        <v>4</v>
      </c>
      <c r="K1585">
        <v>0</v>
      </c>
      <c r="L1585" t="s">
        <v>7477</v>
      </c>
      <c r="M1585">
        <f>SUM(B1585,C1585)</f>
        <v>0</v>
      </c>
      <c r="N1585" t="str">
        <f t="shared" si="48"/>
        <v>No</v>
      </c>
      <c r="O1585">
        <f>COUNTIF(C:C,"&lt;0")</f>
        <v>0</v>
      </c>
      <c r="P1585" t="e">
        <f>SUMIF(#REF!,"&gt;"&amp;AVERAGE(#REF!))</f>
        <v>#REF!</v>
      </c>
      <c r="Q1585">
        <f t="shared" si="49"/>
        <v>27.565026697177728</v>
      </c>
      <c r="R1585" t="str">
        <f>CONCATENATE("ID-",A1585,"-",E1585)</f>
        <v>ID-21571-Merida - Lagunillas</v>
      </c>
      <c r="S1585">
        <f>INDEX(B:B,MATCH(A1585,A:A,0))</f>
        <v>0</v>
      </c>
      <c r="T1585" t="str">
        <f>IF(OR(B1585&gt;0,C1585&gt;0),"Acceptable","Check")</f>
        <v>Acceptable</v>
      </c>
      <c r="U1585">
        <f>COUNTIF(D:D, "Military - U.S. Army")</f>
        <v>23</v>
      </c>
      <c r="V1585">
        <f>AVERAGEIF(C:C,"Fort Myer, Virginia", I:I)</f>
        <v>2</v>
      </c>
      <c r="W1585">
        <v>5</v>
      </c>
      <c r="X1585" t="str">
        <f>IFERROR(VLOOKUP("FlightNumber", A:D, 4, FALSE), "Flight Not Found")</f>
        <v>Flight Not Found</v>
      </c>
      <c r="Y1585" t="str" cm="1">
        <f t="array" ref="Y1585">IF(AND(B:B &gt; TIME(6, 0, 0), B:B &lt;= TIME(18, 0, 0)), "Day", "Night")</f>
        <v>Night</v>
      </c>
      <c r="Z1585">
        <f>COUNTIFS(D:D, "Military - U.S. Army", C:C, "Fort Myer, Virginia")</f>
        <v>1</v>
      </c>
    </row>
    <row r="1586" spans="1:26" x14ac:dyDescent="0.2">
      <c r="A1586">
        <v>21572</v>
      </c>
      <c r="B1586" t="s">
        <v>1164</v>
      </c>
      <c r="C1586" t="s">
        <v>7478</v>
      </c>
      <c r="D1586" t="s">
        <v>7479</v>
      </c>
      <c r="E1586" t="s">
        <v>7480</v>
      </c>
      <c r="F1586" t="s">
        <v>7314</v>
      </c>
      <c r="G1586" t="s">
        <v>7481</v>
      </c>
      <c r="H1586" t="s">
        <v>7482</v>
      </c>
      <c r="I1586">
        <v>15</v>
      </c>
      <c r="J1586">
        <v>10</v>
      </c>
      <c r="K1586">
        <v>0</v>
      </c>
      <c r="L1586" t="s">
        <v>7483</v>
      </c>
      <c r="M1586">
        <f>SUM(B1586,C1586)</f>
        <v>0</v>
      </c>
      <c r="N1586" t="str">
        <f t="shared" si="48"/>
        <v>No</v>
      </c>
      <c r="O1586">
        <f>COUNTIF(C:C,"&lt;0")</f>
        <v>0</v>
      </c>
      <c r="P1586" t="e">
        <f>SUMIF(#REF!,"&gt;"&amp;AVERAGE(#REF!))</f>
        <v>#REF!</v>
      </c>
      <c r="Q1586">
        <f t="shared" si="49"/>
        <v>27.565026697177728</v>
      </c>
      <c r="R1586" t="str">
        <f>CONCATENATE("ID-",A1586,"-",E1586)</f>
        <v>ID-21572-Jerusalem - Dobouk</v>
      </c>
      <c r="S1586" t="str">
        <f>INDEX(B:B,MATCH(A1586,A:A,0))</f>
        <v>15:00</v>
      </c>
      <c r="T1586" t="str">
        <f>IF(OR(B1586&gt;0,C1586&gt;0),"Acceptable","Check")</f>
        <v>Acceptable</v>
      </c>
      <c r="U1586">
        <f>COUNTIF(D:D, "Military - U.S. Army")</f>
        <v>23</v>
      </c>
      <c r="V1586">
        <f>AVERAGEIF(C:C,"Fort Myer, Virginia", I:I)</f>
        <v>2</v>
      </c>
      <c r="W1586">
        <v>1</v>
      </c>
      <c r="X1586" t="str">
        <f>IFERROR(VLOOKUP("FlightNumber", A:D, 4, FALSE), "Flight Not Found")</f>
        <v>Flight Not Found</v>
      </c>
      <c r="Y1586" t="str" cm="1">
        <f t="array" ref="Y1586">IF(AND(B:B &gt; TIME(6, 0, 0), B:B &lt;= TIME(18, 0, 0)), "Day", "Night")</f>
        <v>Night</v>
      </c>
      <c r="Z1586">
        <f>COUNTIFS(D:D, "Military - U.S. Army", C:C, "Fort Myer, Virginia")</f>
        <v>1</v>
      </c>
    </row>
    <row r="1587" spans="1:26" x14ac:dyDescent="0.2">
      <c r="A1587">
        <v>21577</v>
      </c>
      <c r="B1587" t="s">
        <v>7331</v>
      </c>
      <c r="C1587" t="s">
        <v>7484</v>
      </c>
      <c r="D1587" t="s">
        <v>7485</v>
      </c>
      <c r="F1587" t="s">
        <v>7486</v>
      </c>
      <c r="G1587" t="s">
        <v>7487</v>
      </c>
      <c r="H1587" t="s">
        <v>7488</v>
      </c>
      <c r="I1587">
        <v>6</v>
      </c>
      <c r="J1587">
        <v>2</v>
      </c>
      <c r="K1587">
        <v>0</v>
      </c>
      <c r="L1587" t="s">
        <v>7489</v>
      </c>
      <c r="M1587">
        <f>SUM(B1587,C1587)</f>
        <v>0</v>
      </c>
      <c r="N1587" t="str">
        <f t="shared" si="48"/>
        <v>No</v>
      </c>
      <c r="O1587">
        <f>COUNTIF(C:C,"&lt;0")</f>
        <v>0</v>
      </c>
      <c r="P1587" t="e">
        <f>SUMIF(#REF!,"&gt;"&amp;AVERAGE(#REF!))</f>
        <v>#REF!</v>
      </c>
      <c r="Q1587">
        <f t="shared" si="49"/>
        <v>27.565026697177728</v>
      </c>
      <c r="R1587" t="str">
        <f>CONCATENATE("ID-",A1587,"-",E1587)</f>
        <v>ID-21577-</v>
      </c>
      <c r="S1587" t="str">
        <f>INDEX(B:B,MATCH(A1587,A:A,0))</f>
        <v>06:10</v>
      </c>
      <c r="T1587" t="str">
        <f>IF(OR(B1587&gt;0,C1587&gt;0),"Acceptable","Check")</f>
        <v>Acceptable</v>
      </c>
      <c r="U1587">
        <f>COUNTIF(D:D, "Military - U.S. Army")</f>
        <v>23</v>
      </c>
      <c r="V1587">
        <f>AVERAGEIF(C:C,"Fort Myer, Virginia", I:I)</f>
        <v>2</v>
      </c>
      <c r="W1587">
        <v>1</v>
      </c>
      <c r="X1587" t="str">
        <f>IFERROR(VLOOKUP("FlightNumber", A:D, 4, FALSE), "Flight Not Found")</f>
        <v>Flight Not Found</v>
      </c>
      <c r="Y1587" t="str" cm="1">
        <f t="array" ref="Y1587">IF(AND(B:B &gt; TIME(6, 0, 0), B:B &lt;= TIME(18, 0, 0)), "Day", "Night")</f>
        <v>Night</v>
      </c>
      <c r="Z1587">
        <f>COUNTIFS(D:D, "Military - U.S. Army", C:C, "Fort Myer, Virginia")</f>
        <v>1</v>
      </c>
    </row>
    <row r="1588" spans="1:26" x14ac:dyDescent="0.2">
      <c r="A1588">
        <v>21582</v>
      </c>
      <c r="B1588" t="s">
        <v>7490</v>
      </c>
      <c r="C1588" t="s">
        <v>7491</v>
      </c>
      <c r="D1588" t="s">
        <v>1862</v>
      </c>
      <c r="E1588" t="s">
        <v>7492</v>
      </c>
      <c r="F1588" t="s">
        <v>1809</v>
      </c>
      <c r="G1588" t="s">
        <v>7493</v>
      </c>
      <c r="H1588" t="s">
        <v>7494</v>
      </c>
      <c r="I1588">
        <v>28</v>
      </c>
      <c r="J1588">
        <v>3</v>
      </c>
      <c r="K1588">
        <v>0</v>
      </c>
      <c r="L1588" t="s">
        <v>7495</v>
      </c>
      <c r="M1588">
        <f>SUM(B1588,C1588)</f>
        <v>0</v>
      </c>
      <c r="N1588" t="str">
        <f t="shared" si="48"/>
        <v>No</v>
      </c>
      <c r="O1588">
        <f>COUNTIF(C:C,"&lt;0")</f>
        <v>0</v>
      </c>
      <c r="P1588" t="e">
        <f>SUMIF(#REF!,"&gt;"&amp;AVERAGE(#REF!))</f>
        <v>#REF!</v>
      </c>
      <c r="Q1588">
        <f t="shared" si="49"/>
        <v>27.565026697177728</v>
      </c>
      <c r="R1588" t="str">
        <f>CONCATENATE("ID-",A1588,"-",E1588)</f>
        <v>ID-21582-Pueblo, CO - San Antoonio, TX</v>
      </c>
      <c r="S1588" t="str">
        <f>INDEX(B:B,MATCH(A1588,A:A,0))</f>
        <v>23:37</v>
      </c>
      <c r="T1588" t="str">
        <f>IF(OR(B1588&gt;0,C1588&gt;0),"Acceptable","Check")</f>
        <v>Acceptable</v>
      </c>
      <c r="U1588">
        <f>COUNTIF(D:D, "Military - U.S. Army")</f>
        <v>23</v>
      </c>
      <c r="V1588">
        <f>AVERAGEIF(C:C,"Fort Myer, Virginia", I:I)</f>
        <v>2</v>
      </c>
      <c r="W1588">
        <v>1</v>
      </c>
      <c r="X1588" t="str">
        <f>IFERROR(VLOOKUP("FlightNumber", A:D, 4, FALSE), "Flight Not Found")</f>
        <v>Flight Not Found</v>
      </c>
      <c r="Y1588" t="str" cm="1">
        <f t="array" ref="Y1588">IF(AND(B:B &gt; TIME(6, 0, 0), B:B &lt;= TIME(18, 0, 0)), "Day", "Night")</f>
        <v>Night</v>
      </c>
      <c r="Z1588">
        <f>COUNTIFS(D:D, "Military - U.S. Army", C:C, "Fort Myer, Virginia")</f>
        <v>1</v>
      </c>
    </row>
    <row r="1589" spans="1:26" x14ac:dyDescent="0.2">
      <c r="A1589">
        <v>21584</v>
      </c>
      <c r="B1589" t="s">
        <v>46</v>
      </c>
      <c r="C1589" t="s">
        <v>7496</v>
      </c>
      <c r="D1589" t="s">
        <v>7497</v>
      </c>
      <c r="E1589" t="s">
        <v>7498</v>
      </c>
      <c r="F1589" t="s">
        <v>7499</v>
      </c>
      <c r="G1589" t="s">
        <v>7500</v>
      </c>
      <c r="H1589" t="s">
        <v>7501</v>
      </c>
      <c r="I1589">
        <v>4</v>
      </c>
      <c r="J1589">
        <v>4</v>
      </c>
      <c r="K1589">
        <v>0</v>
      </c>
      <c r="L1589" t="s">
        <v>7502</v>
      </c>
      <c r="M1589">
        <f>SUM(B1589,C1589)</f>
        <v>0</v>
      </c>
      <c r="N1589" t="str">
        <f t="shared" si="48"/>
        <v>No</v>
      </c>
      <c r="O1589">
        <f>COUNTIF(C:C,"&lt;0")</f>
        <v>0</v>
      </c>
      <c r="P1589" t="e">
        <f>SUMIF(#REF!,"&gt;"&amp;AVERAGE(#REF!))</f>
        <v>#REF!</v>
      </c>
      <c r="Q1589">
        <f t="shared" si="49"/>
        <v>27.565026697177728</v>
      </c>
      <c r="R1589" t="str">
        <f>CONCATENATE("ID-",A1589,"-",E1589)</f>
        <v>ID-21584-Mason City - Fargo</v>
      </c>
      <c r="S1589" t="str">
        <f>INDEX(B:B,MATCH(A1589,A:A,0))</f>
        <v>01:00</v>
      </c>
      <c r="T1589" t="str">
        <f>IF(OR(B1589&gt;0,C1589&gt;0),"Acceptable","Check")</f>
        <v>Acceptable</v>
      </c>
      <c r="U1589">
        <f>COUNTIF(D:D, "Military - U.S. Army")</f>
        <v>23</v>
      </c>
      <c r="V1589">
        <f>AVERAGEIF(C:C,"Fort Myer, Virginia", I:I)</f>
        <v>2</v>
      </c>
      <c r="W1589">
        <v>1</v>
      </c>
      <c r="X1589" t="str">
        <f>IFERROR(VLOOKUP("FlightNumber", A:D, 4, FALSE), "Flight Not Found")</f>
        <v>Flight Not Found</v>
      </c>
      <c r="Y1589" t="str" cm="1">
        <f t="array" ref="Y1589">IF(AND(B:B &gt; TIME(6, 0, 0), B:B &lt;= TIME(18, 0, 0)), "Day", "Night")</f>
        <v>Night</v>
      </c>
      <c r="Z1589">
        <f>COUNTIFS(D:D, "Military - U.S. Army", C:C, "Fort Myer, Virginia")</f>
        <v>1</v>
      </c>
    </row>
    <row r="1590" spans="1:26" x14ac:dyDescent="0.2">
      <c r="A1590">
        <v>21584</v>
      </c>
      <c r="B1590" t="s">
        <v>7503</v>
      </c>
      <c r="C1590" t="s">
        <v>7504</v>
      </c>
      <c r="D1590" t="s">
        <v>1326</v>
      </c>
      <c r="E1590" t="s">
        <v>4205</v>
      </c>
      <c r="F1590" t="s">
        <v>7505</v>
      </c>
      <c r="G1590" t="s">
        <v>7506</v>
      </c>
      <c r="H1590" t="s">
        <v>7507</v>
      </c>
      <c r="I1590">
        <v>73</v>
      </c>
      <c r="J1590">
        <v>65</v>
      </c>
      <c r="K1590">
        <v>0</v>
      </c>
      <c r="L1590" t="s">
        <v>7508</v>
      </c>
      <c r="M1590">
        <f>SUM(B1590,C1590)</f>
        <v>0</v>
      </c>
      <c r="N1590" t="str">
        <f t="shared" si="48"/>
        <v>No</v>
      </c>
      <c r="O1590">
        <f>COUNTIF(C:C,"&lt;0")</f>
        <v>0</v>
      </c>
      <c r="P1590" t="e">
        <f>SUMIF(#REF!,"&gt;"&amp;AVERAGE(#REF!))</f>
        <v>#REF!</v>
      </c>
      <c r="Q1590">
        <f t="shared" si="49"/>
        <v>27.565026697177728</v>
      </c>
      <c r="R1590" t="str">
        <f>CONCATENATE("ID-",A1590,"-",E1590)</f>
        <v>ID-21584-Chicago - New York City</v>
      </c>
      <c r="S1590" t="str">
        <f>INDEX(B:B,MATCH(A1590,A:A,0))</f>
        <v>01:00</v>
      </c>
      <c r="T1590" t="str">
        <f>IF(OR(B1590&gt;0,C1590&gt;0),"Acceptable","Check")</f>
        <v>Acceptable</v>
      </c>
      <c r="U1590">
        <f>COUNTIF(D:D, "Military - U.S. Army")</f>
        <v>23</v>
      </c>
      <c r="V1590">
        <f>AVERAGEIF(C:C,"Fort Myer, Virginia", I:I)</f>
        <v>2</v>
      </c>
      <c r="W1590">
        <v>2</v>
      </c>
      <c r="X1590" t="str">
        <f>IFERROR(VLOOKUP("FlightNumber", A:D, 4, FALSE), "Flight Not Found")</f>
        <v>Flight Not Found</v>
      </c>
      <c r="Y1590" t="str" cm="1">
        <f t="array" ref="Y1590">IF(AND(B:B &gt; TIME(6, 0, 0), B:B &lt;= TIME(18, 0, 0)), "Day", "Night")</f>
        <v>Night</v>
      </c>
      <c r="Z1590">
        <f>COUNTIFS(D:D, "Military - U.S. Army", C:C, "Fort Myer, Virginia")</f>
        <v>1</v>
      </c>
    </row>
    <row r="1591" spans="1:26" x14ac:dyDescent="0.2">
      <c r="A1591">
        <v>21598</v>
      </c>
      <c r="B1591" t="s">
        <v>2618</v>
      </c>
      <c r="C1591" t="s">
        <v>7509</v>
      </c>
      <c r="D1591" t="s">
        <v>7510</v>
      </c>
      <c r="E1591" t="s">
        <v>7511</v>
      </c>
      <c r="F1591" t="s">
        <v>7512</v>
      </c>
      <c r="G1591" t="s">
        <v>7513</v>
      </c>
      <c r="H1591" t="s">
        <v>7514</v>
      </c>
      <c r="I1591">
        <v>24</v>
      </c>
      <c r="J1591">
        <v>14</v>
      </c>
      <c r="K1591">
        <v>0</v>
      </c>
      <c r="L1591" t="s">
        <v>7515</v>
      </c>
      <c r="M1591">
        <f>SUM(B1591,C1591)</f>
        <v>0</v>
      </c>
      <c r="N1591" t="str">
        <f t="shared" si="48"/>
        <v>No</v>
      </c>
      <c r="O1591">
        <f>COUNTIF(C:C,"&lt;0")</f>
        <v>0</v>
      </c>
      <c r="P1591" t="e">
        <f>SUMIF(#REF!,"&gt;"&amp;AVERAGE(#REF!))</f>
        <v>#REF!</v>
      </c>
      <c r="Q1591">
        <f t="shared" si="49"/>
        <v>27.565026697177728</v>
      </c>
      <c r="R1591" t="str">
        <f>CONCATENATE("ID-",A1591,"-",E1591)</f>
        <v>ID-21598-Ankara - Istanbul -  London</v>
      </c>
      <c r="S1591" t="str">
        <f>INDEX(B:B,MATCH(A1591,A:A,0))</f>
        <v>16:00</v>
      </c>
      <c r="T1591" t="str">
        <f>IF(OR(B1591&gt;0,C1591&gt;0),"Acceptable","Check")</f>
        <v>Acceptable</v>
      </c>
      <c r="U1591">
        <f>COUNTIF(D:D, "Military - U.S. Army")</f>
        <v>23</v>
      </c>
      <c r="V1591">
        <f>AVERAGEIF(C:C,"Fort Myer, Virginia", I:I)</f>
        <v>2</v>
      </c>
      <c r="W1591">
        <v>1</v>
      </c>
      <c r="X1591" t="str">
        <f>IFERROR(VLOOKUP("FlightNumber", A:D, 4, FALSE), "Flight Not Found")</f>
        <v>Flight Not Found</v>
      </c>
      <c r="Y1591" t="str" cm="1">
        <f t="array" ref="Y1591">IF(AND(B:B &gt; TIME(6, 0, 0), B:B &lt;= TIME(18, 0, 0)), "Day", "Night")</f>
        <v>Night</v>
      </c>
      <c r="Z1591">
        <f>COUNTIFS(D:D, "Military - U.S. Army", C:C, "Fort Myer, Virginia")</f>
        <v>1</v>
      </c>
    </row>
    <row r="1592" spans="1:26" x14ac:dyDescent="0.2">
      <c r="A1592">
        <v>21599</v>
      </c>
      <c r="C1592" t="s">
        <v>7516</v>
      </c>
      <c r="D1592" t="s">
        <v>7517</v>
      </c>
      <c r="E1592" t="s">
        <v>7518</v>
      </c>
      <c r="F1592" t="s">
        <v>2917</v>
      </c>
      <c r="G1592" t="s">
        <v>7519</v>
      </c>
      <c r="H1592" t="s">
        <v>7520</v>
      </c>
      <c r="I1592">
        <v>5</v>
      </c>
      <c r="J1592">
        <v>5</v>
      </c>
      <c r="K1592">
        <v>0</v>
      </c>
      <c r="L1592" t="s">
        <v>7521</v>
      </c>
      <c r="M1592">
        <f>SUM(B1592,C1592)</f>
        <v>0</v>
      </c>
      <c r="N1592" t="str">
        <f t="shared" si="48"/>
        <v>No</v>
      </c>
      <c r="O1592">
        <f>COUNTIF(C:C,"&lt;0")</f>
        <v>0</v>
      </c>
      <c r="P1592" t="e">
        <f>SUMIF(#REF!,"&gt;"&amp;AVERAGE(#REF!))</f>
        <v>#REF!</v>
      </c>
      <c r="Q1592">
        <f t="shared" si="49"/>
        <v>27.565026697177728</v>
      </c>
      <c r="R1592" t="str">
        <f>CONCATENATE("ID-",A1592,"-",E1592)</f>
        <v>ID-21599-Arica, Colombia - Puerto Suarez, Bolilvia</v>
      </c>
      <c r="S1592">
        <f>INDEX(B:B,MATCH(A1592,A:A,0))</f>
        <v>0</v>
      </c>
      <c r="T1592" t="str">
        <f>IF(OR(B1592&gt;0,C1592&gt;0),"Acceptable","Check")</f>
        <v>Acceptable</v>
      </c>
      <c r="U1592">
        <f>COUNTIF(D:D, "Military - U.S. Army")</f>
        <v>23</v>
      </c>
      <c r="V1592">
        <f>AVERAGEIF(C:C,"Fort Myer, Virginia", I:I)</f>
        <v>2</v>
      </c>
      <c r="W1592">
        <v>1</v>
      </c>
      <c r="X1592" t="str">
        <f>IFERROR(VLOOKUP("FlightNumber", A:D, 4, FALSE), "Flight Not Found")</f>
        <v>Flight Not Found</v>
      </c>
      <c r="Y1592" t="str" cm="1">
        <f t="array" ref="Y1592">IF(AND(B:B &gt; TIME(6, 0, 0), B:B &lt;= TIME(18, 0, 0)), "Day", "Night")</f>
        <v>Night</v>
      </c>
      <c r="Z1592">
        <f>COUNTIFS(D:D, "Military - U.S. Army", C:C, "Fort Myer, Virginia")</f>
        <v>1</v>
      </c>
    </row>
    <row r="1593" spans="1:26" x14ac:dyDescent="0.2">
      <c r="A1593">
        <v>21875</v>
      </c>
      <c r="C1593" t="s">
        <v>7043</v>
      </c>
      <c r="D1593" t="s">
        <v>6017</v>
      </c>
      <c r="E1593" t="s">
        <v>7522</v>
      </c>
      <c r="F1593" t="s">
        <v>3475</v>
      </c>
      <c r="G1593" t="s">
        <v>7523</v>
      </c>
      <c r="H1593" t="s">
        <v>7524</v>
      </c>
      <c r="I1593">
        <v>27</v>
      </c>
      <c r="J1593">
        <v>24</v>
      </c>
      <c r="K1593">
        <v>0</v>
      </c>
      <c r="L1593" t="s">
        <v>7525</v>
      </c>
      <c r="M1593">
        <f>SUM(B1593,C1593)</f>
        <v>0</v>
      </c>
      <c r="N1593" t="str">
        <f t="shared" si="48"/>
        <v>No</v>
      </c>
      <c r="O1593">
        <f>COUNTIF(C:C,"&lt;0")</f>
        <v>0</v>
      </c>
      <c r="P1593" t="e">
        <f>SUMIF(#REF!,"&gt;"&amp;AVERAGE(#REF!))</f>
        <v>#REF!</v>
      </c>
      <c r="Q1593">
        <f t="shared" si="49"/>
        <v>27.565026697177728</v>
      </c>
      <c r="R1593" t="str">
        <f>CONCATENATE("ID-",A1593,"-",E1593)</f>
        <v>ID-21875-Beirut - Tehran</v>
      </c>
      <c r="S1593">
        <f>INDEX(B:B,MATCH(A1593,A:A,0))</f>
        <v>0</v>
      </c>
      <c r="T1593" t="str">
        <f>IF(OR(B1593&gt;0,C1593&gt;0),"Acceptable","Check")</f>
        <v>Acceptable</v>
      </c>
      <c r="U1593">
        <f>COUNTIF(D:D, "Military - U.S. Army")</f>
        <v>23</v>
      </c>
      <c r="V1593">
        <f>AVERAGEIF(C:C,"Fort Myer, Virginia", I:I)</f>
        <v>2</v>
      </c>
      <c r="W1593">
        <v>1</v>
      </c>
      <c r="X1593" t="str">
        <f>IFERROR(VLOOKUP("FlightNumber", A:D, 4, FALSE), "Flight Not Found")</f>
        <v>Flight Not Found</v>
      </c>
      <c r="Y1593" t="str" cm="1">
        <f t="array" ref="Y1593">IF(AND(B:B &gt; TIME(6, 0, 0), B:B &lt;= TIME(18, 0, 0)), "Day", "Night")</f>
        <v>Night</v>
      </c>
      <c r="Z1593">
        <f>COUNTIFS(D:D, "Military - U.S. Army", C:C, "Fort Myer, Virginia")</f>
        <v>1</v>
      </c>
    </row>
    <row r="1594" spans="1:26" x14ac:dyDescent="0.2">
      <c r="A1594">
        <v>21614</v>
      </c>
      <c r="B1594" t="s">
        <v>5143</v>
      </c>
      <c r="C1594" t="s">
        <v>7526</v>
      </c>
      <c r="D1594" t="s">
        <v>1485</v>
      </c>
      <c r="E1594" t="s">
        <v>7527</v>
      </c>
      <c r="F1594" t="s">
        <v>7528</v>
      </c>
      <c r="G1594" t="s">
        <v>7529</v>
      </c>
      <c r="H1594" t="s">
        <v>5768</v>
      </c>
      <c r="I1594">
        <v>19</v>
      </c>
      <c r="J1594">
        <v>15</v>
      </c>
      <c r="K1594">
        <v>0</v>
      </c>
      <c r="L1594" t="s">
        <v>7530</v>
      </c>
      <c r="M1594">
        <f>SUM(B1594,C1594)</f>
        <v>0</v>
      </c>
      <c r="N1594" t="str">
        <f t="shared" si="48"/>
        <v>No</v>
      </c>
      <c r="O1594">
        <f>COUNTIF(C:C,"&lt;0")</f>
        <v>0</v>
      </c>
      <c r="P1594" t="e">
        <f>SUMIF(#REF!,"&gt;"&amp;AVERAGE(#REF!))</f>
        <v>#REF!</v>
      </c>
      <c r="Q1594">
        <f t="shared" si="49"/>
        <v>27.565026697177728</v>
      </c>
      <c r="R1594" t="str">
        <f>CONCATENATE("ID-",A1594,"-",E1594)</f>
        <v>ID-21614-Las Mercedes - Tegucigalpa</v>
      </c>
      <c r="S1594" t="str">
        <f>INDEX(B:B,MATCH(A1594,A:A,0))</f>
        <v>11:35</v>
      </c>
      <c r="T1594" t="str">
        <f>IF(OR(B1594&gt;0,C1594&gt;0),"Acceptable","Check")</f>
        <v>Acceptable</v>
      </c>
      <c r="U1594">
        <f>COUNTIF(D:D, "Military - U.S. Army")</f>
        <v>23</v>
      </c>
      <c r="V1594">
        <f>AVERAGEIF(C:C,"Fort Myer, Virginia", I:I)</f>
        <v>2</v>
      </c>
      <c r="W1594">
        <v>1</v>
      </c>
      <c r="X1594" t="str">
        <f>IFERROR(VLOOKUP("FlightNumber", A:D, 4, FALSE), "Flight Not Found")</f>
        <v>Flight Not Found</v>
      </c>
      <c r="Y1594" t="str" cm="1">
        <f t="array" ref="Y1594">IF(AND(B:B &gt; TIME(6, 0, 0), B:B &lt;= TIME(18, 0, 0)), "Day", "Night")</f>
        <v>Night</v>
      </c>
      <c r="Z1594">
        <f>COUNTIFS(D:D, "Military - U.S. Army", C:C, "Fort Myer, Virginia")</f>
        <v>1</v>
      </c>
    </row>
    <row r="1595" spans="1:26" x14ac:dyDescent="0.2">
      <c r="A1595">
        <v>21621</v>
      </c>
      <c r="B1595" t="s">
        <v>3975</v>
      </c>
      <c r="C1595" t="s">
        <v>7531</v>
      </c>
      <c r="D1595" t="s">
        <v>6005</v>
      </c>
      <c r="F1595" t="s">
        <v>2722</v>
      </c>
      <c r="G1595" t="s">
        <v>7532</v>
      </c>
      <c r="H1595" t="s">
        <v>7533</v>
      </c>
      <c r="I1595">
        <v>7</v>
      </c>
      <c r="J1595">
        <v>5</v>
      </c>
      <c r="K1595">
        <v>0</v>
      </c>
      <c r="L1595" t="s">
        <v>7534</v>
      </c>
      <c r="M1595">
        <f>SUM(B1595,C1595)</f>
        <v>0</v>
      </c>
      <c r="N1595" t="str">
        <f t="shared" si="48"/>
        <v>No</v>
      </c>
      <c r="O1595">
        <f>COUNTIF(C:C,"&lt;0")</f>
        <v>0</v>
      </c>
      <c r="P1595" t="e">
        <f>SUMIF(#REF!,"&gt;"&amp;AVERAGE(#REF!))</f>
        <v>#REF!</v>
      </c>
      <c r="Q1595">
        <f t="shared" si="49"/>
        <v>27.565026697177728</v>
      </c>
      <c r="R1595" t="str">
        <f>CONCATENATE("ID-",A1595,"-",E1595)</f>
        <v>ID-21621-</v>
      </c>
      <c r="S1595" t="str">
        <f>INDEX(B:B,MATCH(A1595,A:A,0))</f>
        <v>14:10</v>
      </c>
      <c r="T1595" t="str">
        <f>IF(OR(B1595&gt;0,C1595&gt;0),"Acceptable","Check")</f>
        <v>Acceptable</v>
      </c>
      <c r="U1595">
        <f>COUNTIF(D:D, "Military - U.S. Army")</f>
        <v>23</v>
      </c>
      <c r="V1595">
        <f>AVERAGEIF(C:C,"Fort Myer, Virginia", I:I)</f>
        <v>2</v>
      </c>
      <c r="W1595">
        <v>1</v>
      </c>
      <c r="X1595" t="str">
        <f>IFERROR(VLOOKUP("FlightNumber", A:D, 4, FALSE), "Flight Not Found")</f>
        <v>Flight Not Found</v>
      </c>
      <c r="Y1595" t="str" cm="1">
        <f t="array" ref="Y1595">IF(AND(B:B &gt; TIME(6, 0, 0), B:B &lt;= TIME(18, 0, 0)), "Day", "Night")</f>
        <v>Night</v>
      </c>
      <c r="Z1595">
        <f>COUNTIFS(D:D, "Military - U.S. Army", C:C, "Fort Myer, Virginia")</f>
        <v>1</v>
      </c>
    </row>
    <row r="1596" spans="1:26" x14ac:dyDescent="0.2">
      <c r="A1596">
        <v>21622</v>
      </c>
      <c r="B1596" t="s">
        <v>538</v>
      </c>
      <c r="C1596" t="s">
        <v>7535</v>
      </c>
      <c r="D1596" t="s">
        <v>6001</v>
      </c>
      <c r="E1596" t="s">
        <v>7536</v>
      </c>
      <c r="F1596" t="s">
        <v>6197</v>
      </c>
      <c r="G1596" t="s">
        <v>7537</v>
      </c>
      <c r="H1596" t="s">
        <v>7538</v>
      </c>
      <c r="I1596">
        <v>18</v>
      </c>
      <c r="J1596">
        <v>1</v>
      </c>
      <c r="K1596">
        <v>0</v>
      </c>
      <c r="L1596" t="s">
        <v>7539</v>
      </c>
      <c r="M1596">
        <f>SUM(B1596,C1596)</f>
        <v>0</v>
      </c>
      <c r="N1596" t="str">
        <f t="shared" si="48"/>
        <v>No</v>
      </c>
      <c r="O1596">
        <f>COUNTIF(C:C,"&lt;0")</f>
        <v>0</v>
      </c>
      <c r="P1596" t="e">
        <f>SUMIF(#REF!,"&gt;"&amp;AVERAGE(#REF!))</f>
        <v>#REF!</v>
      </c>
      <c r="Q1596">
        <f t="shared" si="49"/>
        <v>27.565026697177728</v>
      </c>
      <c r="R1596" t="str">
        <f>CONCATENATE("ID-",A1596,"-",E1596)</f>
        <v>ID-21622-Palma de Mallorca - Mahon</v>
      </c>
      <c r="S1596" t="str">
        <f>INDEX(B:B,MATCH(A1596,A:A,0))</f>
        <v>08:00</v>
      </c>
      <c r="T1596" t="str">
        <f>IF(OR(B1596&gt;0,C1596&gt;0),"Acceptable","Check")</f>
        <v>Acceptable</v>
      </c>
      <c r="U1596">
        <f>COUNTIF(D:D, "Military - U.S. Army")</f>
        <v>23</v>
      </c>
      <c r="V1596">
        <f>AVERAGEIF(C:C,"Fort Myer, Virginia", I:I)</f>
        <v>2</v>
      </c>
      <c r="W1596">
        <v>1</v>
      </c>
      <c r="X1596" t="str">
        <f>IFERROR(VLOOKUP("FlightNumber", A:D, 4, FALSE), "Flight Not Found")</f>
        <v>Flight Not Found</v>
      </c>
      <c r="Y1596" t="str" cm="1">
        <f t="array" ref="Y1596">IF(AND(B:B &gt; TIME(6, 0, 0), B:B &lt;= TIME(18, 0, 0)), "Day", "Night")</f>
        <v>Night</v>
      </c>
      <c r="Z1596">
        <f>COUNTIFS(D:D, "Military - U.S. Army", C:C, "Fort Myer, Virginia")</f>
        <v>1</v>
      </c>
    </row>
    <row r="1597" spans="1:26" x14ac:dyDescent="0.2">
      <c r="A1597">
        <v>21638</v>
      </c>
      <c r="C1597" t="s">
        <v>7540</v>
      </c>
      <c r="D1597" t="s">
        <v>5640</v>
      </c>
      <c r="F1597" t="s">
        <v>7541</v>
      </c>
      <c r="G1597" t="s">
        <v>7542</v>
      </c>
      <c r="H1597" t="s">
        <v>354</v>
      </c>
      <c r="I1597">
        <v>9</v>
      </c>
      <c r="J1597">
        <v>9</v>
      </c>
      <c r="K1597">
        <v>0</v>
      </c>
      <c r="L1597" t="s">
        <v>7543</v>
      </c>
      <c r="M1597">
        <f>SUM(B1597,C1597)</f>
        <v>0</v>
      </c>
      <c r="N1597" t="str">
        <f t="shared" si="48"/>
        <v>No</v>
      </c>
      <c r="O1597">
        <f>COUNTIF(C:C,"&lt;0")</f>
        <v>0</v>
      </c>
      <c r="P1597" t="e">
        <f>SUMIF(#REF!,"&gt;"&amp;AVERAGE(#REF!))</f>
        <v>#REF!</v>
      </c>
      <c r="Q1597">
        <f t="shared" si="49"/>
        <v>27.565026697177728</v>
      </c>
      <c r="R1597" t="str">
        <f>CONCATENATE("ID-",A1597,"-",E1597)</f>
        <v>ID-21638-</v>
      </c>
      <c r="S1597">
        <f>INDEX(B:B,MATCH(A1597,A:A,0))</f>
        <v>0</v>
      </c>
      <c r="T1597" t="str">
        <f>IF(OR(B1597&gt;0,C1597&gt;0),"Acceptable","Check")</f>
        <v>Acceptable</v>
      </c>
      <c r="U1597">
        <f>COUNTIF(D:D, "Military - U.S. Army")</f>
        <v>23</v>
      </c>
      <c r="V1597">
        <f>AVERAGEIF(C:C,"Fort Myer, Virginia", I:I)</f>
        <v>2</v>
      </c>
      <c r="W1597">
        <v>1</v>
      </c>
      <c r="X1597" t="str">
        <f>IFERROR(VLOOKUP("FlightNumber", A:D, 4, FALSE), "Flight Not Found")</f>
        <v>Flight Not Found</v>
      </c>
      <c r="Y1597" t="str" cm="1">
        <f t="array" ref="Y1597">IF(AND(B:B &gt; TIME(6, 0, 0), B:B &lt;= TIME(18, 0, 0)), "Day", "Night")</f>
        <v>Night</v>
      </c>
      <c r="Z1597">
        <f>COUNTIFS(D:D, "Military - U.S. Army", C:C, "Fort Myer, Virginia")</f>
        <v>1</v>
      </c>
    </row>
    <row r="1598" spans="1:26" x14ac:dyDescent="0.2">
      <c r="A1598">
        <v>21638</v>
      </c>
      <c r="B1598" t="s">
        <v>847</v>
      </c>
      <c r="C1598" t="s">
        <v>7544</v>
      </c>
      <c r="D1598" t="s">
        <v>6005</v>
      </c>
      <c r="E1598" t="s">
        <v>7545</v>
      </c>
      <c r="F1598" t="s">
        <v>1809</v>
      </c>
      <c r="G1598" t="s">
        <v>7546</v>
      </c>
      <c r="H1598" t="s">
        <v>7547</v>
      </c>
      <c r="I1598">
        <v>24</v>
      </c>
      <c r="J1598">
        <v>24</v>
      </c>
      <c r="K1598">
        <v>0</v>
      </c>
      <c r="L1598" t="s">
        <v>7548</v>
      </c>
      <c r="M1598">
        <f>SUM(B1598,C1598)</f>
        <v>0</v>
      </c>
      <c r="N1598" t="str">
        <f t="shared" si="48"/>
        <v>No</v>
      </c>
      <c r="O1598">
        <f>COUNTIF(C:C,"&lt;0")</f>
        <v>0</v>
      </c>
      <c r="P1598" t="e">
        <f>SUMIF(#REF!,"&gt;"&amp;AVERAGE(#REF!))</f>
        <v>#REF!</v>
      </c>
      <c r="Q1598">
        <f t="shared" si="49"/>
        <v>27.565026697177728</v>
      </c>
      <c r="R1598" t="str">
        <f>CONCATENATE("ID-",A1598,"-",E1598)</f>
        <v>ID-21638-Dum Dum - Agartala-Singerbhil - Kumbhirgram</v>
      </c>
      <c r="S1598">
        <f>INDEX(B:B,MATCH(A1598,A:A,0))</f>
        <v>0</v>
      </c>
      <c r="T1598" t="str">
        <f>IF(OR(B1598&gt;0,C1598&gt;0),"Acceptable","Check")</f>
        <v>Acceptable</v>
      </c>
      <c r="U1598">
        <f>COUNTIF(D:D, "Military - U.S. Army")</f>
        <v>23</v>
      </c>
      <c r="V1598">
        <f>AVERAGEIF(C:C,"Fort Myer, Virginia", I:I)</f>
        <v>2</v>
      </c>
      <c r="W1598">
        <v>1</v>
      </c>
      <c r="X1598" t="str">
        <f>IFERROR(VLOOKUP("FlightNumber", A:D, 4, FALSE), "Flight Not Found")</f>
        <v>Flight Not Found</v>
      </c>
      <c r="Y1598" t="str" cm="1">
        <f t="array" ref="Y1598">IF(AND(B:B &gt; TIME(6, 0, 0), B:B &lt;= TIME(18, 0, 0)), "Day", "Night")</f>
        <v>Night</v>
      </c>
      <c r="Z1598">
        <f>COUNTIFS(D:D, "Military - U.S. Army", C:C, "Fort Myer, Virginia")</f>
        <v>1</v>
      </c>
    </row>
    <row r="1599" spans="1:26" x14ac:dyDescent="0.2">
      <c r="A1599">
        <v>21639</v>
      </c>
      <c r="C1599" t="s">
        <v>7549</v>
      </c>
      <c r="D1599" t="s">
        <v>6554</v>
      </c>
      <c r="E1599" t="s">
        <v>7550</v>
      </c>
      <c r="F1599" t="s">
        <v>2917</v>
      </c>
      <c r="G1599" t="s">
        <v>7551</v>
      </c>
      <c r="H1599" t="s">
        <v>7552</v>
      </c>
      <c r="I1599">
        <v>2</v>
      </c>
      <c r="J1599">
        <v>2</v>
      </c>
      <c r="K1599">
        <v>0</v>
      </c>
      <c r="L1599" t="s">
        <v>7553</v>
      </c>
      <c r="M1599">
        <f>SUM(B1599,C1599)</f>
        <v>0</v>
      </c>
      <c r="N1599" t="str">
        <f t="shared" si="48"/>
        <v>No</v>
      </c>
      <c r="O1599">
        <f>COUNTIF(C:C,"&lt;0")</f>
        <v>0</v>
      </c>
      <c r="P1599" t="e">
        <f>SUMIF(#REF!,"&gt;"&amp;AVERAGE(#REF!))</f>
        <v>#REF!</v>
      </c>
      <c r="Q1599">
        <f t="shared" si="49"/>
        <v>27.565026697177728</v>
      </c>
      <c r="R1599" t="str">
        <f>CONCATENATE("ID-",A1599,"-",E1599)</f>
        <v>ID-21639-Orlando, FL - Atlanta, GA</v>
      </c>
      <c r="S1599">
        <f>INDEX(B:B,MATCH(A1599,A:A,0))</f>
        <v>0</v>
      </c>
      <c r="T1599" t="str">
        <f>IF(OR(B1599&gt;0,C1599&gt;0),"Acceptable","Check")</f>
        <v>Acceptable</v>
      </c>
      <c r="U1599">
        <f>COUNTIF(D:D, "Military - U.S. Army")</f>
        <v>23</v>
      </c>
      <c r="V1599">
        <f>AVERAGEIF(C:C,"Fort Myer, Virginia", I:I)</f>
        <v>2</v>
      </c>
      <c r="W1599">
        <v>1</v>
      </c>
      <c r="X1599" t="str">
        <f>IFERROR(VLOOKUP("FlightNumber", A:D, 4, FALSE), "Flight Not Found")</f>
        <v>Flight Not Found</v>
      </c>
      <c r="Y1599" t="str" cm="1">
        <f t="array" ref="Y1599">IF(AND(B:B &gt; TIME(6, 0, 0), B:B &lt;= TIME(18, 0, 0)), "Day", "Night")</f>
        <v>Night</v>
      </c>
      <c r="Z1599">
        <f>COUNTIFS(D:D, "Military - U.S. Army", C:C, "Fort Myer, Virginia")</f>
        <v>1</v>
      </c>
    </row>
    <row r="1600" spans="1:26" x14ac:dyDescent="0.2">
      <c r="A1600">
        <v>21657</v>
      </c>
      <c r="C1600" t="s">
        <v>7554</v>
      </c>
      <c r="D1600" t="s">
        <v>6427</v>
      </c>
      <c r="E1600" t="s">
        <v>7555</v>
      </c>
      <c r="F1600" t="s">
        <v>4567</v>
      </c>
      <c r="G1600" t="s">
        <v>7556</v>
      </c>
      <c r="H1600" t="s">
        <v>7557</v>
      </c>
      <c r="I1600">
        <v>26</v>
      </c>
      <c r="J1600">
        <v>26</v>
      </c>
      <c r="K1600">
        <v>0</v>
      </c>
      <c r="L1600" t="s">
        <v>7558</v>
      </c>
      <c r="M1600">
        <f>SUM(B1600,C1600)</f>
        <v>0</v>
      </c>
      <c r="N1600" t="str">
        <f t="shared" si="48"/>
        <v>No</v>
      </c>
      <c r="O1600">
        <f>COUNTIF(C:C,"&lt;0")</f>
        <v>0</v>
      </c>
      <c r="P1600" t="e">
        <f>SUMIF(#REF!,"&gt;"&amp;AVERAGE(#REF!))</f>
        <v>#REF!</v>
      </c>
      <c r="Q1600">
        <f t="shared" si="49"/>
        <v>27.565026697177728</v>
      </c>
      <c r="R1600" t="str">
        <f>CONCATENATE("ID-",A1600,"-",E1600)</f>
        <v>ID-21657-Mexicale - Guaymas</v>
      </c>
      <c r="S1600">
        <f>INDEX(B:B,MATCH(A1600,A:A,0))</f>
        <v>0</v>
      </c>
      <c r="T1600" t="str">
        <f>IF(OR(B1600&gt;0,C1600&gt;0),"Acceptable","Check")</f>
        <v>Acceptable</v>
      </c>
      <c r="U1600">
        <f>COUNTIF(D:D, "Military - U.S. Army")</f>
        <v>23</v>
      </c>
      <c r="V1600">
        <f>AVERAGEIF(C:C,"Fort Myer, Virginia", I:I)</f>
        <v>2</v>
      </c>
      <c r="W1600">
        <v>1</v>
      </c>
      <c r="X1600" t="str">
        <f>IFERROR(VLOOKUP("FlightNumber", A:D, 4, FALSE), "Flight Not Found")</f>
        <v>Flight Not Found</v>
      </c>
      <c r="Y1600" t="str" cm="1">
        <f t="array" ref="Y1600">IF(AND(B:B &gt; TIME(6, 0, 0), B:B &lt;= TIME(18, 0, 0)), "Day", "Night")</f>
        <v>Night</v>
      </c>
      <c r="Z1600">
        <f>COUNTIFS(D:D, "Military - U.S. Army", C:C, "Fort Myer, Virginia")</f>
        <v>1</v>
      </c>
    </row>
    <row r="1601" spans="1:26" x14ac:dyDescent="0.2">
      <c r="A1601">
        <v>21663</v>
      </c>
      <c r="C1601" t="s">
        <v>7559</v>
      </c>
      <c r="D1601" t="s">
        <v>7485</v>
      </c>
      <c r="E1601" t="s">
        <v>7560</v>
      </c>
      <c r="F1601" t="s">
        <v>7561</v>
      </c>
      <c r="G1601" t="s">
        <v>7562</v>
      </c>
      <c r="H1601" t="s">
        <v>1742</v>
      </c>
      <c r="I1601">
        <v>12</v>
      </c>
      <c r="J1601">
        <v>12</v>
      </c>
      <c r="K1601">
        <v>0</v>
      </c>
      <c r="L1601" t="s">
        <v>7563</v>
      </c>
      <c r="M1601">
        <f>SUM(B1601,C1601)</f>
        <v>0</v>
      </c>
      <c r="N1601" t="str">
        <f t="shared" si="48"/>
        <v>No</v>
      </c>
      <c r="O1601">
        <f>COUNTIF(C:C,"&lt;0")</f>
        <v>0</v>
      </c>
      <c r="P1601" t="e">
        <f>SUMIF(#REF!,"&gt;"&amp;AVERAGE(#REF!))</f>
        <v>#REF!</v>
      </c>
      <c r="Q1601">
        <f t="shared" si="49"/>
        <v>27.565026697177728</v>
      </c>
      <c r="R1601" t="str">
        <f>CONCATENATE("ID-",A1601,"-",E1601)</f>
        <v>ID-21663-Ankara, Turkey - Bahrain</v>
      </c>
      <c r="S1601">
        <f>INDEX(B:B,MATCH(A1601,A:A,0))</f>
        <v>0</v>
      </c>
      <c r="T1601" t="str">
        <f>IF(OR(B1601&gt;0,C1601&gt;0),"Acceptable","Check")</f>
        <v>Acceptable</v>
      </c>
      <c r="U1601">
        <f>COUNTIF(D:D, "Military - U.S. Army")</f>
        <v>23</v>
      </c>
      <c r="V1601">
        <f>AVERAGEIF(C:C,"Fort Myer, Virginia", I:I)</f>
        <v>2</v>
      </c>
      <c r="W1601">
        <v>3</v>
      </c>
      <c r="X1601" t="str">
        <f>IFERROR(VLOOKUP("FlightNumber", A:D, 4, FALSE), "Flight Not Found")</f>
        <v>Flight Not Found</v>
      </c>
      <c r="Y1601" t="str" cm="1">
        <f t="array" ref="Y1601">IF(AND(B:B &gt; TIME(6, 0, 0), B:B &lt;= TIME(18, 0, 0)), "Day", "Night")</f>
        <v>Night</v>
      </c>
      <c r="Z1601">
        <f>COUNTIFS(D:D, "Military - U.S. Army", C:C, "Fort Myer, Virginia")</f>
        <v>1</v>
      </c>
    </row>
    <row r="1602" spans="1:26" x14ac:dyDescent="0.2">
      <c r="A1602">
        <v>21669</v>
      </c>
      <c r="B1602" t="s">
        <v>2618</v>
      </c>
      <c r="C1602" t="s">
        <v>7564</v>
      </c>
      <c r="D1602" t="s">
        <v>460</v>
      </c>
      <c r="E1602" t="s">
        <v>7565</v>
      </c>
      <c r="F1602" t="s">
        <v>1809</v>
      </c>
      <c r="G1602" t="s">
        <v>7566</v>
      </c>
      <c r="H1602" t="s">
        <v>7567</v>
      </c>
      <c r="I1602">
        <v>28</v>
      </c>
      <c r="J1602">
        <v>28</v>
      </c>
      <c r="K1602">
        <v>0</v>
      </c>
      <c r="L1602" t="s">
        <v>7568</v>
      </c>
      <c r="M1602">
        <f>SUM(B1602,C1602)</f>
        <v>0</v>
      </c>
      <c r="N1602" t="str">
        <f t="shared" ref="N1602:N1665" si="50">IF(E1602="good","Yes","No")</f>
        <v>No</v>
      </c>
      <c r="O1602">
        <f>COUNTIF(C:C,"&lt;0")</f>
        <v>0</v>
      </c>
      <c r="P1602" t="e">
        <f>SUMIF(#REF!,"&gt;"&amp;AVERAGE(#REF!))</f>
        <v>#REF!</v>
      </c>
      <c r="Q1602">
        <f t="shared" si="49"/>
        <v>27.565026697177728</v>
      </c>
      <c r="R1602" t="str">
        <f>CONCATENATE("ID-",A1602,"-",E1602)</f>
        <v>ID-21669-Barcelona - Madrid</v>
      </c>
      <c r="S1602" t="str">
        <f>INDEX(B:B,MATCH(A1602,A:A,0))</f>
        <v>16:00</v>
      </c>
      <c r="T1602" t="str">
        <f>IF(OR(B1602&gt;0,C1602&gt;0),"Acceptable","Check")</f>
        <v>Acceptable</v>
      </c>
      <c r="U1602">
        <f>COUNTIF(D:D, "Military - U.S. Army")</f>
        <v>23</v>
      </c>
      <c r="V1602">
        <f>AVERAGEIF(C:C,"Fort Myer, Virginia", I:I)</f>
        <v>2</v>
      </c>
      <c r="W1602">
        <v>1</v>
      </c>
      <c r="X1602" t="str">
        <f>IFERROR(VLOOKUP("FlightNumber", A:D, 4, FALSE), "Flight Not Found")</f>
        <v>Flight Not Found</v>
      </c>
      <c r="Y1602" t="str" cm="1">
        <f t="array" ref="Y1602">IF(AND(B:B &gt; TIME(6, 0, 0), B:B &lt;= TIME(18, 0, 0)), "Day", "Night")</f>
        <v>Night</v>
      </c>
      <c r="Z1602">
        <f>COUNTIFS(D:D, "Military - U.S. Army", C:C, "Fort Myer, Virginia")</f>
        <v>1</v>
      </c>
    </row>
    <row r="1603" spans="1:26" x14ac:dyDescent="0.2">
      <c r="A1603">
        <v>21672</v>
      </c>
      <c r="B1603" t="s">
        <v>7569</v>
      </c>
      <c r="C1603" t="s">
        <v>7570</v>
      </c>
      <c r="D1603" t="s">
        <v>7571</v>
      </c>
      <c r="E1603" t="s">
        <v>7572</v>
      </c>
      <c r="F1603" t="s">
        <v>1809</v>
      </c>
      <c r="G1603" t="s">
        <v>7573</v>
      </c>
      <c r="H1603" t="s">
        <v>7574</v>
      </c>
      <c r="I1603">
        <v>5</v>
      </c>
      <c r="J1603">
        <v>5</v>
      </c>
      <c r="K1603">
        <v>0</v>
      </c>
      <c r="L1603" t="s">
        <v>7575</v>
      </c>
      <c r="M1603">
        <f>SUM(B1603,C1603)</f>
        <v>0</v>
      </c>
      <c r="N1603" t="str">
        <f t="shared" si="50"/>
        <v>No</v>
      </c>
      <c r="O1603">
        <f>COUNTIF(C:C,"&lt;0")</f>
        <v>0</v>
      </c>
      <c r="P1603" t="e">
        <f>SUMIF(#REF!,"&gt;"&amp;AVERAGE(#REF!))</f>
        <v>#REF!</v>
      </c>
      <c r="Q1603">
        <f t="shared" ref="Q1603:Q1666" si="51">AVERAGEIF(I:I,"&gt;0")</f>
        <v>27.565026697177728</v>
      </c>
      <c r="R1603" t="str">
        <f>CONCATENATE("ID-",A1603,"-",E1603)</f>
        <v>ID-21672-Palma de Mallorca - Wien</v>
      </c>
      <c r="S1603" t="str">
        <f>INDEX(B:B,MATCH(A1603,A:A,0))</f>
        <v>21:12</v>
      </c>
      <c r="T1603" t="str">
        <f>IF(OR(B1603&gt;0,C1603&gt;0),"Acceptable","Check")</f>
        <v>Acceptable</v>
      </c>
      <c r="U1603">
        <f>COUNTIF(D:D, "Military - U.S. Army")</f>
        <v>23</v>
      </c>
      <c r="V1603">
        <f>AVERAGEIF(C:C,"Fort Myer, Virginia", I:I)</f>
        <v>2</v>
      </c>
      <c r="W1603">
        <v>1</v>
      </c>
      <c r="X1603" t="str">
        <f>IFERROR(VLOOKUP("FlightNumber", A:D, 4, FALSE), "Flight Not Found")</f>
        <v>Flight Not Found</v>
      </c>
      <c r="Y1603" t="str" cm="1">
        <f t="array" ref="Y1603">IF(AND(B:B &gt; TIME(6, 0, 0), B:B &lt;= TIME(18, 0, 0)), "Day", "Night")</f>
        <v>Night</v>
      </c>
      <c r="Z1603">
        <f>COUNTIFS(D:D, "Military - U.S. Army", C:C, "Fort Myer, Virginia")</f>
        <v>1</v>
      </c>
    </row>
    <row r="1604" spans="1:26" x14ac:dyDescent="0.2">
      <c r="A1604">
        <v>21682</v>
      </c>
      <c r="B1604" t="s">
        <v>7576</v>
      </c>
      <c r="C1604" t="s">
        <v>7577</v>
      </c>
      <c r="D1604" t="s">
        <v>4704</v>
      </c>
      <c r="E1604" t="s">
        <v>7578</v>
      </c>
      <c r="F1604" t="s">
        <v>7579</v>
      </c>
      <c r="G1604" t="s">
        <v>7580</v>
      </c>
      <c r="H1604" t="s">
        <v>2430</v>
      </c>
      <c r="I1604">
        <v>44</v>
      </c>
      <c r="J1604">
        <v>2</v>
      </c>
      <c r="K1604">
        <v>0</v>
      </c>
      <c r="L1604" t="s">
        <v>7581</v>
      </c>
      <c r="M1604">
        <f>SUM(B1604,C1604)</f>
        <v>0</v>
      </c>
      <c r="N1604" t="str">
        <f t="shared" si="50"/>
        <v>No</v>
      </c>
      <c r="O1604">
        <f>COUNTIF(C:C,"&lt;0")</f>
        <v>0</v>
      </c>
      <c r="P1604" t="e">
        <f>SUMIF(#REF!,"&gt;"&amp;AVERAGE(#REF!))</f>
        <v>#REF!</v>
      </c>
      <c r="Q1604">
        <f t="shared" si="51"/>
        <v>27.565026697177728</v>
      </c>
      <c r="R1604" t="str">
        <f>CONCATENATE("ID-",A1604,"-",E1604)</f>
        <v>ID-21682-Pittsburg - Charleston</v>
      </c>
      <c r="S1604" t="str">
        <f>INDEX(B:B,MATCH(A1604,A:A,0))</f>
        <v>15:29</v>
      </c>
      <c r="T1604" t="str">
        <f>IF(OR(B1604&gt;0,C1604&gt;0),"Acceptable","Check")</f>
        <v>Acceptable</v>
      </c>
      <c r="U1604">
        <f>COUNTIF(D:D, "Military - U.S. Army")</f>
        <v>23</v>
      </c>
      <c r="V1604">
        <f>AVERAGEIF(C:C,"Fort Myer, Virginia", I:I)</f>
        <v>2</v>
      </c>
      <c r="W1604">
        <v>1</v>
      </c>
      <c r="X1604" t="str">
        <f>IFERROR(VLOOKUP("FlightNumber", A:D, 4, FALSE), "Flight Not Found")</f>
        <v>Flight Not Found</v>
      </c>
      <c r="Y1604" t="str" cm="1">
        <f t="array" ref="Y1604">IF(AND(B:B &gt; TIME(6, 0, 0), B:B &lt;= TIME(18, 0, 0)), "Day", "Night")</f>
        <v>Night</v>
      </c>
      <c r="Z1604">
        <f>COUNTIFS(D:D, "Military - U.S. Army", C:C, "Fort Myer, Virginia")</f>
        <v>1</v>
      </c>
    </row>
    <row r="1605" spans="1:26" x14ac:dyDescent="0.2">
      <c r="A1605">
        <v>21682</v>
      </c>
      <c r="B1605" t="s">
        <v>7582</v>
      </c>
      <c r="C1605" t="s">
        <v>7583</v>
      </c>
      <c r="D1605" t="s">
        <v>4704</v>
      </c>
      <c r="E1605" t="s">
        <v>7584</v>
      </c>
      <c r="F1605" t="s">
        <v>7206</v>
      </c>
      <c r="G1605" t="s">
        <v>7585</v>
      </c>
      <c r="H1605" t="s">
        <v>7586</v>
      </c>
      <c r="I1605">
        <v>31</v>
      </c>
      <c r="J1605">
        <v>31</v>
      </c>
      <c r="K1605">
        <v>0</v>
      </c>
      <c r="L1605" t="s">
        <v>7587</v>
      </c>
      <c r="M1605">
        <f>SUM(B1605,C1605)</f>
        <v>0</v>
      </c>
      <c r="N1605" t="str">
        <f t="shared" si="50"/>
        <v>No</v>
      </c>
      <c r="O1605">
        <f>COUNTIF(C:C,"&lt;0")</f>
        <v>0</v>
      </c>
      <c r="P1605" t="e">
        <f>SUMIF(#REF!,"&gt;"&amp;AVERAGE(#REF!))</f>
        <v>#REF!</v>
      </c>
      <c r="Q1605">
        <f t="shared" si="51"/>
        <v>27.565026697177728</v>
      </c>
      <c r="R1605" t="str">
        <f>CONCATENATE("ID-",A1605,"-",E1605)</f>
        <v>ID-21682-New York City - Atlanta</v>
      </c>
      <c r="S1605" t="str">
        <f>INDEX(B:B,MATCH(A1605,A:A,0))</f>
        <v>15:29</v>
      </c>
      <c r="T1605" t="str">
        <f>IF(OR(B1605&gt;0,C1605&gt;0),"Acceptable","Check")</f>
        <v>Acceptable</v>
      </c>
      <c r="U1605">
        <f>COUNTIF(D:D, "Military - U.S. Army")</f>
        <v>23</v>
      </c>
      <c r="V1605">
        <f>AVERAGEIF(C:C,"Fort Myer, Virginia", I:I)</f>
        <v>2</v>
      </c>
      <c r="W1605">
        <v>1</v>
      </c>
      <c r="X1605" t="str">
        <f>IFERROR(VLOOKUP("FlightNumber", A:D, 4, FALSE), "Flight Not Found")</f>
        <v>Flight Not Found</v>
      </c>
      <c r="Y1605" t="str" cm="1">
        <f t="array" ref="Y1605">IF(AND(B:B &gt; TIME(6, 0, 0), B:B &lt;= TIME(18, 0, 0)), "Day", "Night")</f>
        <v>Night</v>
      </c>
      <c r="Z1605">
        <f>COUNTIFS(D:D, "Military - U.S. Army", C:C, "Fort Myer, Virginia")</f>
        <v>1</v>
      </c>
    </row>
    <row r="1606" spans="1:26" x14ac:dyDescent="0.2">
      <c r="A1606">
        <v>21683</v>
      </c>
      <c r="C1606" t="s">
        <v>7588</v>
      </c>
      <c r="D1606" t="s">
        <v>7589</v>
      </c>
      <c r="E1606" t="s">
        <v>7590</v>
      </c>
      <c r="F1606" t="s">
        <v>2917</v>
      </c>
      <c r="G1606" t="s">
        <v>7591</v>
      </c>
      <c r="H1606" t="s">
        <v>7592</v>
      </c>
      <c r="I1606">
        <v>12</v>
      </c>
      <c r="J1606">
        <v>12</v>
      </c>
      <c r="K1606">
        <v>0</v>
      </c>
      <c r="L1606" t="s">
        <v>7593</v>
      </c>
      <c r="M1606">
        <f>SUM(B1606,C1606)</f>
        <v>0</v>
      </c>
      <c r="N1606" t="str">
        <f t="shared" si="50"/>
        <v>No</v>
      </c>
      <c r="O1606">
        <f>COUNTIF(C:C,"&lt;0")</f>
        <v>0</v>
      </c>
      <c r="P1606" t="e">
        <f>SUMIF(#REF!,"&gt;"&amp;AVERAGE(#REF!))</f>
        <v>#REF!</v>
      </c>
      <c r="Q1606">
        <f t="shared" si="51"/>
        <v>27.565026697177728</v>
      </c>
      <c r="R1606" t="str">
        <f>CONCATENATE("ID-",A1606,"-",E1606)</f>
        <v>ID-21683-Lima - Pucallpa</v>
      </c>
      <c r="S1606">
        <f>INDEX(B:B,MATCH(A1606,A:A,0))</f>
        <v>0</v>
      </c>
      <c r="T1606" t="str">
        <f>IF(OR(B1606&gt;0,C1606&gt;0),"Acceptable","Check")</f>
        <v>Acceptable</v>
      </c>
      <c r="U1606">
        <f>COUNTIF(D:D, "Military - U.S. Army")</f>
        <v>23</v>
      </c>
      <c r="V1606">
        <f>AVERAGEIF(C:C,"Fort Myer, Virginia", I:I)</f>
        <v>2</v>
      </c>
      <c r="W1606">
        <v>1</v>
      </c>
      <c r="X1606" t="str">
        <f>IFERROR(VLOOKUP("FlightNumber", A:D, 4, FALSE), "Flight Not Found")</f>
        <v>Flight Not Found</v>
      </c>
      <c r="Y1606" t="str" cm="1">
        <f t="array" ref="Y1606">IF(AND(B:B &gt; TIME(6, 0, 0), B:B &lt;= TIME(18, 0, 0)), "Day", "Night")</f>
        <v>Night</v>
      </c>
      <c r="Z1606">
        <f>COUNTIFS(D:D, "Military - U.S. Army", C:C, "Fort Myer, Virginia")</f>
        <v>1</v>
      </c>
    </row>
    <row r="1607" spans="1:26" x14ac:dyDescent="0.2">
      <c r="A1607">
        <v>21685</v>
      </c>
      <c r="C1607" t="s">
        <v>7594</v>
      </c>
      <c r="D1607" t="s">
        <v>5042</v>
      </c>
      <c r="E1607" t="s">
        <v>7595</v>
      </c>
      <c r="F1607" t="s">
        <v>1809</v>
      </c>
      <c r="G1607" t="s">
        <v>7596</v>
      </c>
      <c r="H1607" t="s">
        <v>7597</v>
      </c>
      <c r="I1607">
        <v>10</v>
      </c>
      <c r="J1607">
        <v>10</v>
      </c>
      <c r="K1607">
        <v>0</v>
      </c>
      <c r="L1607" t="s">
        <v>7598</v>
      </c>
      <c r="M1607">
        <f>SUM(B1607,C1607)</f>
        <v>0</v>
      </c>
      <c r="N1607" t="str">
        <f t="shared" si="50"/>
        <v>No</v>
      </c>
      <c r="O1607">
        <f>COUNTIF(C:C,"&lt;0")</f>
        <v>0</v>
      </c>
      <c r="P1607" t="e">
        <f>SUMIF(#REF!,"&gt;"&amp;AVERAGE(#REF!))</f>
        <v>#REF!</v>
      </c>
      <c r="Q1607">
        <f t="shared" si="51"/>
        <v>27.565026697177728</v>
      </c>
      <c r="R1607" t="str">
        <f>CONCATENATE("ID-",A1607,"-",E1607)</f>
        <v>ID-21685-Mar del Plata - Bahia Blanca</v>
      </c>
      <c r="S1607">
        <f>INDEX(B:B,MATCH(A1607,A:A,0))</f>
        <v>0</v>
      </c>
      <c r="T1607" t="str">
        <f>IF(OR(B1607&gt;0,C1607&gt;0),"Acceptable","Check")</f>
        <v>Acceptable</v>
      </c>
      <c r="U1607">
        <f>COUNTIF(D:D, "Military - U.S. Army")</f>
        <v>23</v>
      </c>
      <c r="V1607">
        <f>AVERAGEIF(C:C,"Fort Myer, Virginia", I:I)</f>
        <v>2</v>
      </c>
      <c r="W1607">
        <v>1</v>
      </c>
      <c r="X1607" t="str">
        <f>IFERROR(VLOOKUP("FlightNumber", A:D, 4, FALSE), "Flight Not Found")</f>
        <v>Flight Not Found</v>
      </c>
      <c r="Y1607" t="str" cm="1">
        <f t="array" ref="Y1607">IF(AND(B:B &gt; TIME(6, 0, 0), B:B &lt;= TIME(18, 0, 0)), "Day", "Night")</f>
        <v>Night</v>
      </c>
      <c r="Z1607">
        <f>COUNTIFS(D:D, "Military - U.S. Army", C:C, "Fort Myer, Virginia")</f>
        <v>1</v>
      </c>
    </row>
    <row r="1608" spans="1:26" x14ac:dyDescent="0.2">
      <c r="A1608">
        <v>21691</v>
      </c>
      <c r="C1608" t="s">
        <v>7599</v>
      </c>
      <c r="D1608" t="s">
        <v>7600</v>
      </c>
      <c r="E1608" t="s">
        <v>7601</v>
      </c>
      <c r="F1608" t="s">
        <v>5376</v>
      </c>
      <c r="G1608" t="s">
        <v>7602</v>
      </c>
      <c r="H1608" t="s">
        <v>7603</v>
      </c>
      <c r="I1608">
        <v>8</v>
      </c>
      <c r="J1608">
        <v>8</v>
      </c>
      <c r="K1608">
        <v>0</v>
      </c>
      <c r="L1608" t="s">
        <v>7604</v>
      </c>
      <c r="M1608">
        <f>SUM(B1608,C1608)</f>
        <v>0</v>
      </c>
      <c r="N1608" t="str">
        <f t="shared" si="50"/>
        <v>No</v>
      </c>
      <c r="O1608">
        <f>COUNTIF(C:C,"&lt;0")</f>
        <v>0</v>
      </c>
      <c r="P1608" t="e">
        <f>SUMIF(#REF!,"&gt;"&amp;AVERAGE(#REF!))</f>
        <v>#REF!</v>
      </c>
      <c r="Q1608">
        <f t="shared" si="51"/>
        <v>27.565026697177728</v>
      </c>
      <c r="R1608" t="str">
        <f>CONCATENATE("ID-",A1608,"-",E1608)</f>
        <v>ID-21691-Talara  - Arica</v>
      </c>
      <c r="S1608">
        <f>INDEX(B:B,MATCH(A1608,A:A,0))</f>
        <v>0</v>
      </c>
      <c r="T1608" t="str">
        <f>IF(OR(B1608&gt;0,C1608&gt;0),"Acceptable","Check")</f>
        <v>Acceptable</v>
      </c>
      <c r="U1608">
        <f>COUNTIF(D:D, "Military - U.S. Army")</f>
        <v>23</v>
      </c>
      <c r="V1608">
        <f>AVERAGEIF(C:C,"Fort Myer, Virginia", I:I)</f>
        <v>2</v>
      </c>
      <c r="W1608">
        <v>1</v>
      </c>
      <c r="X1608" t="str">
        <f>IFERROR(VLOOKUP("FlightNumber", A:D, 4, FALSE), "Flight Not Found")</f>
        <v>Flight Not Found</v>
      </c>
      <c r="Y1608" t="str" cm="1">
        <f t="array" ref="Y1608">IF(AND(B:B &gt; TIME(6, 0, 0), B:B &lt;= TIME(18, 0, 0)), "Day", "Night")</f>
        <v>Night</v>
      </c>
      <c r="Z1608">
        <f>COUNTIFS(D:D, "Military - U.S. Army", C:C, "Fort Myer, Virginia")</f>
        <v>1</v>
      </c>
    </row>
    <row r="1609" spans="1:26" x14ac:dyDescent="0.2">
      <c r="A1609">
        <v>21702</v>
      </c>
      <c r="C1609" t="s">
        <v>7605</v>
      </c>
      <c r="D1609" t="s">
        <v>7606</v>
      </c>
      <c r="F1609" t="s">
        <v>3335</v>
      </c>
      <c r="G1609" t="s">
        <v>7607</v>
      </c>
      <c r="I1609">
        <v>60</v>
      </c>
      <c r="J1609">
        <v>60</v>
      </c>
      <c r="K1609">
        <v>0</v>
      </c>
      <c r="L1609" t="s">
        <v>7608</v>
      </c>
      <c r="M1609">
        <f>SUM(B1609,C1609)</f>
        <v>0</v>
      </c>
      <c r="N1609" t="str">
        <f t="shared" si="50"/>
        <v>No</v>
      </c>
      <c r="O1609">
        <f>COUNTIF(C:C,"&lt;0")</f>
        <v>0</v>
      </c>
      <c r="P1609" t="e">
        <f>SUMIF(#REF!,"&gt;"&amp;AVERAGE(#REF!))</f>
        <v>#REF!</v>
      </c>
      <c r="Q1609">
        <f t="shared" si="51"/>
        <v>27.565026697177728</v>
      </c>
      <c r="R1609" t="str">
        <f>CONCATENATE("ID-",A1609,"-",E1609)</f>
        <v>ID-21702-</v>
      </c>
      <c r="S1609">
        <f>INDEX(B:B,MATCH(A1609,A:A,0))</f>
        <v>0</v>
      </c>
      <c r="T1609" t="str">
        <f>IF(OR(B1609&gt;0,C1609&gt;0),"Acceptable","Check")</f>
        <v>Acceptable</v>
      </c>
      <c r="U1609">
        <f>COUNTIF(D:D, "Military - U.S. Army")</f>
        <v>23</v>
      </c>
      <c r="V1609">
        <f>AVERAGEIF(C:C,"Fort Myer, Virginia", I:I)</f>
        <v>2</v>
      </c>
      <c r="W1609">
        <v>1</v>
      </c>
      <c r="X1609" t="str">
        <f>IFERROR(VLOOKUP("FlightNumber", A:D, 4, FALSE), "Flight Not Found")</f>
        <v>Flight Not Found</v>
      </c>
      <c r="Y1609" t="str" cm="1">
        <f t="array" ref="Y1609">IF(AND(B:B &gt; TIME(6, 0, 0), B:B &lt;= TIME(18, 0, 0)), "Day", "Night")</f>
        <v>Night</v>
      </c>
      <c r="Z1609">
        <f>COUNTIFS(D:D, "Military - U.S. Army", C:C, "Fort Myer, Virginia")</f>
        <v>1</v>
      </c>
    </row>
    <row r="1610" spans="1:26" x14ac:dyDescent="0.2">
      <c r="A1610">
        <v>21724</v>
      </c>
      <c r="C1610" t="s">
        <v>7609</v>
      </c>
      <c r="D1610" t="s">
        <v>3427</v>
      </c>
      <c r="E1610" t="s">
        <v>7610</v>
      </c>
      <c r="F1610" t="s">
        <v>3475</v>
      </c>
      <c r="G1610" t="s">
        <v>7611</v>
      </c>
      <c r="H1610" t="s">
        <v>7612</v>
      </c>
      <c r="I1610">
        <v>14</v>
      </c>
      <c r="J1610">
        <v>14</v>
      </c>
      <c r="K1610">
        <v>0</v>
      </c>
      <c r="L1610" t="s">
        <v>7613</v>
      </c>
      <c r="M1610">
        <f>SUM(B1610,C1610)</f>
        <v>0</v>
      </c>
      <c r="N1610" t="str">
        <f t="shared" si="50"/>
        <v>No</v>
      </c>
      <c r="O1610">
        <f>COUNTIF(C:C,"&lt;0")</f>
        <v>0</v>
      </c>
      <c r="P1610" t="e">
        <f>SUMIF(#REF!,"&gt;"&amp;AVERAGE(#REF!))</f>
        <v>#REF!</v>
      </c>
      <c r="Q1610">
        <f t="shared" si="51"/>
        <v>27.565026697177728</v>
      </c>
      <c r="R1610" t="str">
        <f>CONCATENATE("ID-",A1610,"-",E1610)</f>
        <v>ID-21724-Bogota - Lima</v>
      </c>
      <c r="S1610">
        <f>INDEX(B:B,MATCH(A1610,A:A,0))</f>
        <v>0</v>
      </c>
      <c r="T1610" t="str">
        <f>IF(OR(B1610&gt;0,C1610&gt;0),"Acceptable","Check")</f>
        <v>Acceptable</v>
      </c>
      <c r="U1610">
        <f>COUNTIF(D:D, "Military - U.S. Army")</f>
        <v>23</v>
      </c>
      <c r="V1610">
        <f>AVERAGEIF(C:C,"Fort Myer, Virginia", I:I)</f>
        <v>2</v>
      </c>
      <c r="W1610">
        <v>1</v>
      </c>
      <c r="X1610" t="str">
        <f>IFERROR(VLOOKUP("FlightNumber", A:D, 4, FALSE), "Flight Not Found")</f>
        <v>Flight Not Found</v>
      </c>
      <c r="Y1610" t="str" cm="1">
        <f t="array" ref="Y1610">IF(AND(B:B &gt; TIME(6, 0, 0), B:B &lt;= TIME(18, 0, 0)), "Day", "Night")</f>
        <v>Night</v>
      </c>
      <c r="Z1610">
        <f>COUNTIFS(D:D, "Military - U.S. Army", C:C, "Fort Myer, Virginia")</f>
        <v>1</v>
      </c>
    </row>
    <row r="1611" spans="1:26" x14ac:dyDescent="0.2">
      <c r="A1611">
        <v>21727</v>
      </c>
      <c r="B1611" t="s">
        <v>7614</v>
      </c>
      <c r="C1611" t="s">
        <v>7615</v>
      </c>
      <c r="D1611" t="s">
        <v>4906</v>
      </c>
      <c r="E1611" t="s">
        <v>7616</v>
      </c>
      <c r="F1611" t="s">
        <v>7617</v>
      </c>
      <c r="G1611" t="s">
        <v>7618</v>
      </c>
      <c r="H1611" t="s">
        <v>7507</v>
      </c>
      <c r="I1611">
        <v>68</v>
      </c>
      <c r="J1611">
        <v>68</v>
      </c>
      <c r="K1611">
        <v>0</v>
      </c>
      <c r="L1611" t="s">
        <v>7619</v>
      </c>
      <c r="M1611">
        <f>SUM(B1611,C1611)</f>
        <v>0</v>
      </c>
      <c r="N1611" t="str">
        <f t="shared" si="50"/>
        <v>No</v>
      </c>
      <c r="O1611">
        <f>COUNTIF(C:C,"&lt;0")</f>
        <v>0</v>
      </c>
      <c r="P1611" t="e">
        <f>SUMIF(#REF!,"&gt;"&amp;AVERAGE(#REF!))</f>
        <v>#REF!</v>
      </c>
      <c r="Q1611">
        <f t="shared" si="51"/>
        <v>27.565026697177728</v>
      </c>
      <c r="R1611" t="str">
        <f>CONCATENATE("ID-",A1611,"-",E1611)</f>
        <v>ID-21727-Milan - Paris</v>
      </c>
      <c r="S1611" t="str">
        <f>INDEX(B:B,MATCH(A1611,A:A,0))</f>
        <v>17:35</v>
      </c>
      <c r="T1611" t="str">
        <f>IF(OR(B1611&gt;0,C1611&gt;0),"Acceptable","Check")</f>
        <v>Acceptable</v>
      </c>
      <c r="U1611">
        <f>COUNTIF(D:D, "Military - U.S. Army")</f>
        <v>23</v>
      </c>
      <c r="V1611">
        <f>AVERAGEIF(C:C,"Fort Myer, Virginia", I:I)</f>
        <v>2</v>
      </c>
      <c r="W1611">
        <v>1</v>
      </c>
      <c r="X1611" t="str">
        <f>IFERROR(VLOOKUP("FlightNumber", A:D, 4, FALSE), "Flight Not Found")</f>
        <v>Flight Not Found</v>
      </c>
      <c r="Y1611" t="str" cm="1">
        <f t="array" ref="Y1611">IF(AND(B:B &gt; TIME(6, 0, 0), B:B &lt;= TIME(18, 0, 0)), "Day", "Night")</f>
        <v>Night</v>
      </c>
      <c r="Z1611">
        <f>COUNTIFS(D:D, "Military - U.S. Army", C:C, "Fort Myer, Virginia")</f>
        <v>1</v>
      </c>
    </row>
    <row r="1612" spans="1:26" x14ac:dyDescent="0.2">
      <c r="A1612">
        <v>21731</v>
      </c>
      <c r="B1612" t="s">
        <v>7620</v>
      </c>
      <c r="C1612" t="s">
        <v>7621</v>
      </c>
      <c r="D1612" t="s">
        <v>2606</v>
      </c>
      <c r="F1612" t="s">
        <v>7622</v>
      </c>
      <c r="G1612" t="s">
        <v>7623</v>
      </c>
      <c r="I1612">
        <v>1</v>
      </c>
      <c r="J1612">
        <v>0</v>
      </c>
      <c r="K1612">
        <v>17</v>
      </c>
      <c r="L1612" t="s">
        <v>7624</v>
      </c>
      <c r="M1612">
        <f>SUM(B1612,C1612)</f>
        <v>0</v>
      </c>
      <c r="N1612" t="str">
        <f t="shared" si="50"/>
        <v>No</v>
      </c>
      <c r="O1612">
        <f>COUNTIF(C:C,"&lt;0")</f>
        <v>0</v>
      </c>
      <c r="P1612" t="e">
        <f>SUMIF(#REF!,"&gt;"&amp;AVERAGE(#REF!))</f>
        <v>#REF!</v>
      </c>
      <c r="Q1612">
        <f t="shared" si="51"/>
        <v>27.565026697177728</v>
      </c>
      <c r="R1612" t="str">
        <f>CONCATENATE("ID-",A1612,"-",E1612)</f>
        <v>ID-21731-</v>
      </c>
      <c r="S1612" t="str">
        <f>INDEX(B:B,MATCH(A1612,A:A,0))</f>
        <v>10:35</v>
      </c>
      <c r="T1612" t="str">
        <f>IF(OR(B1612&gt;0,C1612&gt;0),"Acceptable","Check")</f>
        <v>Acceptable</v>
      </c>
      <c r="U1612">
        <f>COUNTIF(D:D, "Military - U.S. Army")</f>
        <v>23</v>
      </c>
      <c r="V1612">
        <f>AVERAGEIF(C:C,"Fort Myer, Virginia", I:I)</f>
        <v>2</v>
      </c>
      <c r="W1612">
        <v>1</v>
      </c>
      <c r="X1612" t="str">
        <f>IFERROR(VLOOKUP("FlightNumber", A:D, 4, FALSE), "Flight Not Found")</f>
        <v>Flight Not Found</v>
      </c>
      <c r="Y1612" t="str" cm="1">
        <f t="array" ref="Y1612">IF(AND(B:B &gt; TIME(6, 0, 0), B:B &lt;= TIME(18, 0, 0)), "Day", "Night")</f>
        <v>Night</v>
      </c>
      <c r="Z1612">
        <f>COUNTIFS(D:D, "Military - U.S. Army", C:C, "Fort Myer, Virginia")</f>
        <v>1</v>
      </c>
    </row>
    <row r="1613" spans="1:26" x14ac:dyDescent="0.2">
      <c r="A1613">
        <v>21765</v>
      </c>
      <c r="B1613" t="s">
        <v>42</v>
      </c>
      <c r="C1613" t="s">
        <v>7625</v>
      </c>
      <c r="D1613" t="s">
        <v>5392</v>
      </c>
      <c r="E1613" t="s">
        <v>7626</v>
      </c>
      <c r="F1613" t="s">
        <v>1809</v>
      </c>
      <c r="G1613" t="s">
        <v>7627</v>
      </c>
      <c r="H1613" t="s">
        <v>7628</v>
      </c>
      <c r="I1613">
        <v>6</v>
      </c>
      <c r="J1613">
        <v>6</v>
      </c>
      <c r="K1613">
        <v>0</v>
      </c>
      <c r="L1613" t="s">
        <v>7629</v>
      </c>
      <c r="M1613">
        <f>SUM(B1613,C1613)</f>
        <v>0</v>
      </c>
      <c r="N1613" t="str">
        <f t="shared" si="50"/>
        <v>No</v>
      </c>
      <c r="O1613">
        <f>COUNTIF(C:C,"&lt;0")</f>
        <v>0</v>
      </c>
      <c r="P1613" t="e">
        <f>SUMIF(#REF!,"&gt;"&amp;AVERAGE(#REF!))</f>
        <v>#REF!</v>
      </c>
      <c r="Q1613">
        <f t="shared" si="51"/>
        <v>27.565026697177728</v>
      </c>
      <c r="R1613" t="str">
        <f>CONCATENATE("ID-",A1613,"-",E1613)</f>
        <v>ID-21765-Mohanbari - Along</v>
      </c>
      <c r="S1613" t="str">
        <f>INDEX(B:B,MATCH(A1613,A:A,0))</f>
        <v>10:30</v>
      </c>
      <c r="T1613" t="str">
        <f>IF(OR(B1613&gt;0,C1613&gt;0),"Acceptable","Check")</f>
        <v>Acceptable</v>
      </c>
      <c r="U1613">
        <f>COUNTIF(D:D, "Military - U.S. Army")</f>
        <v>23</v>
      </c>
      <c r="V1613">
        <f>AVERAGEIF(C:C,"Fort Myer, Virginia", I:I)</f>
        <v>2</v>
      </c>
      <c r="W1613">
        <v>1</v>
      </c>
      <c r="X1613" t="str">
        <f>IFERROR(VLOOKUP("FlightNumber", A:D, 4, FALSE), "Flight Not Found")</f>
        <v>Flight Not Found</v>
      </c>
      <c r="Y1613" t="str" cm="1">
        <f t="array" ref="Y1613">IF(AND(B:B &gt; TIME(6, 0, 0), B:B &lt;= TIME(18, 0, 0)), "Day", "Night")</f>
        <v>Night</v>
      </c>
      <c r="Z1613">
        <f>COUNTIFS(D:D, "Military - U.S. Army", C:C, "Fort Myer, Virginia")</f>
        <v>1</v>
      </c>
    </row>
    <row r="1614" spans="1:26" x14ac:dyDescent="0.2">
      <c r="A1614">
        <v>21776</v>
      </c>
      <c r="B1614" t="s">
        <v>7630</v>
      </c>
      <c r="C1614" t="s">
        <v>4265</v>
      </c>
      <c r="D1614" t="s">
        <v>6615</v>
      </c>
      <c r="F1614" t="s">
        <v>7631</v>
      </c>
      <c r="G1614" t="s">
        <v>7632</v>
      </c>
      <c r="H1614" t="s">
        <v>7633</v>
      </c>
      <c r="I1614">
        <v>3</v>
      </c>
      <c r="J1614">
        <v>2</v>
      </c>
      <c r="K1614">
        <v>0</v>
      </c>
      <c r="L1614" t="s">
        <v>7634</v>
      </c>
      <c r="M1614">
        <f>SUM(B1614,C1614)</f>
        <v>0</v>
      </c>
      <c r="N1614" t="str">
        <f t="shared" si="50"/>
        <v>No</v>
      </c>
      <c r="O1614">
        <f>COUNTIF(C:C,"&lt;0")</f>
        <v>0</v>
      </c>
      <c r="P1614" t="e">
        <f>SUMIF(#REF!,"&gt;"&amp;AVERAGE(#REF!))</f>
        <v>#REF!</v>
      </c>
      <c r="Q1614">
        <f t="shared" si="51"/>
        <v>27.565026697177728</v>
      </c>
      <c r="R1614" t="str">
        <f>CONCATENATE("ID-",A1614,"-",E1614)</f>
        <v>ID-21776-</v>
      </c>
      <c r="S1614" t="str">
        <f>INDEX(B:B,MATCH(A1614,A:A,0))</f>
        <v>17:14</v>
      </c>
      <c r="T1614" t="str">
        <f>IF(OR(B1614&gt;0,C1614&gt;0),"Acceptable","Check")</f>
        <v>Acceptable</v>
      </c>
      <c r="U1614">
        <f>COUNTIF(D:D, "Military - U.S. Army")</f>
        <v>23</v>
      </c>
      <c r="V1614">
        <f>AVERAGEIF(C:C,"Fort Myer, Virginia", I:I)</f>
        <v>2</v>
      </c>
      <c r="W1614">
        <v>1</v>
      </c>
      <c r="X1614" t="str">
        <f>IFERROR(VLOOKUP("FlightNumber", A:D, 4, FALSE), "Flight Not Found")</f>
        <v>Flight Not Found</v>
      </c>
      <c r="Y1614" t="str" cm="1">
        <f t="array" ref="Y1614">IF(AND(B:B &gt; TIME(6, 0, 0), B:B &lt;= TIME(18, 0, 0)), "Day", "Night")</f>
        <v>Night</v>
      </c>
      <c r="Z1614">
        <f>COUNTIFS(D:D, "Military - U.S. Army", C:C, "Fort Myer, Virginia")</f>
        <v>1</v>
      </c>
    </row>
    <row r="1615" spans="1:26" x14ac:dyDescent="0.2">
      <c r="A1615">
        <v>21777</v>
      </c>
      <c r="B1615" t="s">
        <v>7635</v>
      </c>
      <c r="C1615" t="s">
        <v>7636</v>
      </c>
      <c r="D1615" t="s">
        <v>1326</v>
      </c>
      <c r="E1615" t="s">
        <v>994</v>
      </c>
      <c r="F1615" t="s">
        <v>7637</v>
      </c>
      <c r="G1615" t="s">
        <v>7638</v>
      </c>
      <c r="H1615" t="s">
        <v>7639</v>
      </c>
      <c r="I1615">
        <v>5</v>
      </c>
      <c r="J1615">
        <v>5</v>
      </c>
      <c r="K1615">
        <v>0</v>
      </c>
      <c r="L1615" t="s">
        <v>7640</v>
      </c>
      <c r="M1615">
        <f>SUM(B1615,C1615)</f>
        <v>0</v>
      </c>
      <c r="N1615" t="str">
        <f t="shared" si="50"/>
        <v>No</v>
      </c>
      <c r="O1615">
        <f>COUNTIF(C:C,"&lt;0")</f>
        <v>0</v>
      </c>
      <c r="P1615" t="e">
        <f>SUMIF(#REF!,"&gt;"&amp;AVERAGE(#REF!))</f>
        <v>#REF!</v>
      </c>
      <c r="Q1615">
        <f t="shared" si="51"/>
        <v>27.565026697177728</v>
      </c>
      <c r="R1615" t="str">
        <f>CONCATENATE("ID-",A1615,"-",E1615)</f>
        <v>ID-21777-Training</v>
      </c>
      <c r="S1615" t="str">
        <f>INDEX(B:B,MATCH(A1615,A:A,0))</f>
        <v>16:42</v>
      </c>
      <c r="T1615" t="str">
        <f>IF(OR(B1615&gt;0,C1615&gt;0),"Acceptable","Check")</f>
        <v>Acceptable</v>
      </c>
      <c r="U1615">
        <f>COUNTIF(D:D, "Military - U.S. Army")</f>
        <v>23</v>
      </c>
      <c r="V1615">
        <f>AVERAGEIF(C:C,"Fort Myer, Virginia", I:I)</f>
        <v>2</v>
      </c>
      <c r="W1615">
        <v>1</v>
      </c>
      <c r="X1615" t="str">
        <f>IFERROR(VLOOKUP("FlightNumber", A:D, 4, FALSE), "Flight Not Found")</f>
        <v>Flight Not Found</v>
      </c>
      <c r="Y1615" t="str" cm="1">
        <f t="array" ref="Y1615">IF(AND(B:B &gt; TIME(6, 0, 0), B:B &lt;= TIME(18, 0, 0)), "Day", "Night")</f>
        <v>Night</v>
      </c>
      <c r="Z1615">
        <f>COUNTIFS(D:D, "Military - U.S. Army", C:C, "Fort Myer, Virginia")</f>
        <v>1</v>
      </c>
    </row>
    <row r="1616" spans="1:26" x14ac:dyDescent="0.2">
      <c r="A1616">
        <v>21781</v>
      </c>
      <c r="C1616" t="s">
        <v>7641</v>
      </c>
      <c r="D1616" t="s">
        <v>7642</v>
      </c>
      <c r="E1616" t="s">
        <v>7643</v>
      </c>
      <c r="F1616" t="s">
        <v>1809</v>
      </c>
      <c r="G1616" t="s">
        <v>7644</v>
      </c>
      <c r="H1616" t="s">
        <v>7645</v>
      </c>
      <c r="I1616">
        <v>32</v>
      </c>
      <c r="J1616">
        <v>32</v>
      </c>
      <c r="K1616">
        <v>0</v>
      </c>
      <c r="L1616" t="s">
        <v>7646</v>
      </c>
      <c r="M1616">
        <f>SUM(B1616,C1616)</f>
        <v>0</v>
      </c>
      <c r="N1616" t="str">
        <f t="shared" si="50"/>
        <v>No</v>
      </c>
      <c r="O1616">
        <f>COUNTIF(C:C,"&lt;0")</f>
        <v>0</v>
      </c>
      <c r="P1616" t="e">
        <f>SUMIF(#REF!,"&gt;"&amp;AVERAGE(#REF!))</f>
        <v>#REF!</v>
      </c>
      <c r="Q1616">
        <f t="shared" si="51"/>
        <v>27.565026697177728</v>
      </c>
      <c r="R1616" t="str">
        <f>CONCATENATE("ID-",A1616,"-",E1616)</f>
        <v>ID-21781-Barcelona - London</v>
      </c>
      <c r="S1616">
        <f>INDEX(B:B,MATCH(A1616,A:A,0))</f>
        <v>0</v>
      </c>
      <c r="T1616" t="str">
        <f>IF(OR(B1616&gt;0,C1616&gt;0),"Acceptable","Check")</f>
        <v>Acceptable</v>
      </c>
      <c r="U1616">
        <f>COUNTIF(D:D, "Military - U.S. Army")</f>
        <v>23</v>
      </c>
      <c r="V1616">
        <f>AVERAGEIF(C:C,"Fort Myer, Virginia", I:I)</f>
        <v>2</v>
      </c>
      <c r="W1616">
        <v>1</v>
      </c>
      <c r="X1616" t="str">
        <f>IFERROR(VLOOKUP("FlightNumber", A:D, 4, FALSE), "Flight Not Found")</f>
        <v>Flight Not Found</v>
      </c>
      <c r="Y1616" t="str" cm="1">
        <f t="array" ref="Y1616">IF(AND(B:B &gt; TIME(6, 0, 0), B:B &lt;= TIME(18, 0, 0)), "Day", "Night")</f>
        <v>Night</v>
      </c>
      <c r="Z1616">
        <f>COUNTIFS(D:D, "Military - U.S. Army", C:C, "Fort Myer, Virginia")</f>
        <v>1</v>
      </c>
    </row>
    <row r="1617" spans="1:26" x14ac:dyDescent="0.2">
      <c r="A1617">
        <v>21789</v>
      </c>
      <c r="C1617" t="s">
        <v>6422</v>
      </c>
      <c r="D1617" t="s">
        <v>5042</v>
      </c>
      <c r="F1617" t="s">
        <v>7647</v>
      </c>
      <c r="G1617" t="s">
        <v>7648</v>
      </c>
      <c r="H1617" t="s">
        <v>7649</v>
      </c>
      <c r="I1617">
        <v>50</v>
      </c>
      <c r="J1617">
        <v>2</v>
      </c>
      <c r="K1617">
        <v>0</v>
      </c>
      <c r="L1617" t="s">
        <v>7650</v>
      </c>
      <c r="M1617">
        <f>SUM(B1617,C1617)</f>
        <v>0</v>
      </c>
      <c r="N1617" t="str">
        <f t="shared" si="50"/>
        <v>No</v>
      </c>
      <c r="O1617">
        <f>COUNTIF(C:C,"&lt;0")</f>
        <v>0</v>
      </c>
      <c r="P1617" t="e">
        <f>SUMIF(#REF!,"&gt;"&amp;AVERAGE(#REF!))</f>
        <v>#REF!</v>
      </c>
      <c r="Q1617">
        <f t="shared" si="51"/>
        <v>27.565026697177728</v>
      </c>
      <c r="R1617" t="str">
        <f>CONCATENATE("ID-",A1617,"-",E1617)</f>
        <v>ID-21789-</v>
      </c>
      <c r="S1617">
        <f>INDEX(B:B,MATCH(A1617,A:A,0))</f>
        <v>0</v>
      </c>
      <c r="T1617" t="str">
        <f>IF(OR(B1617&gt;0,C1617&gt;0),"Acceptable","Check")</f>
        <v>Acceptable</v>
      </c>
      <c r="U1617">
        <f>COUNTIF(D:D, "Military - U.S. Army")</f>
        <v>23</v>
      </c>
      <c r="V1617">
        <f>AVERAGEIF(C:C,"Fort Myer, Virginia", I:I)</f>
        <v>2</v>
      </c>
      <c r="W1617">
        <v>1</v>
      </c>
      <c r="X1617" t="str">
        <f>IFERROR(VLOOKUP("FlightNumber", A:D, 4, FALSE), "Flight Not Found")</f>
        <v>Flight Not Found</v>
      </c>
      <c r="Y1617" t="str" cm="1">
        <f t="array" ref="Y1617">IF(AND(B:B &gt; TIME(6, 0, 0), B:B &lt;= TIME(18, 0, 0)), "Day", "Night")</f>
        <v>Night</v>
      </c>
      <c r="Z1617">
        <f>COUNTIFS(D:D, "Military - U.S. Army", C:C, "Fort Myer, Virginia")</f>
        <v>1</v>
      </c>
    </row>
    <row r="1618" spans="1:26" x14ac:dyDescent="0.2">
      <c r="A1618">
        <v>21795</v>
      </c>
      <c r="C1618" t="s">
        <v>7651</v>
      </c>
      <c r="D1618" t="s">
        <v>6383</v>
      </c>
      <c r="E1618" t="s">
        <v>7652</v>
      </c>
      <c r="F1618" t="s">
        <v>2917</v>
      </c>
      <c r="G1618" t="s">
        <v>7653</v>
      </c>
      <c r="H1618" t="s">
        <v>7654</v>
      </c>
      <c r="I1618">
        <v>2</v>
      </c>
      <c r="J1618">
        <v>2</v>
      </c>
      <c r="K1618">
        <v>0</v>
      </c>
      <c r="L1618" t="s">
        <v>7655</v>
      </c>
      <c r="M1618">
        <f>SUM(B1618,C1618)</f>
        <v>0</v>
      </c>
      <c r="N1618" t="str">
        <f t="shared" si="50"/>
        <v>No</v>
      </c>
      <c r="O1618">
        <f>COUNTIF(C:C,"&lt;0")</f>
        <v>0</v>
      </c>
      <c r="P1618" t="e">
        <f>SUMIF(#REF!,"&gt;"&amp;AVERAGE(#REF!))</f>
        <v>#REF!</v>
      </c>
      <c r="Q1618">
        <f t="shared" si="51"/>
        <v>27.565026697177728</v>
      </c>
      <c r="R1618" t="str">
        <f>CONCATENATE("ID-",A1618,"-",E1618)</f>
        <v>ID-21795-Abilene, TX - Forth Worth, TX</v>
      </c>
      <c r="S1618">
        <f>INDEX(B:B,MATCH(A1618,A:A,0))</f>
        <v>0</v>
      </c>
      <c r="T1618" t="str">
        <f>IF(OR(B1618&gt;0,C1618&gt;0),"Acceptable","Check")</f>
        <v>Acceptable</v>
      </c>
      <c r="U1618">
        <f>COUNTIF(D:D, "Military - U.S. Army")</f>
        <v>23</v>
      </c>
      <c r="V1618">
        <f>AVERAGEIF(C:C,"Fort Myer, Virginia", I:I)</f>
        <v>2</v>
      </c>
      <c r="W1618">
        <v>1</v>
      </c>
      <c r="X1618" t="str">
        <f>IFERROR(VLOOKUP("FlightNumber", A:D, 4, FALSE), "Flight Not Found")</f>
        <v>Flight Not Found</v>
      </c>
      <c r="Y1618" t="str" cm="1">
        <f t="array" ref="Y1618">IF(AND(B:B &gt; TIME(6, 0, 0), B:B &lt;= TIME(18, 0, 0)), "Day", "Night")</f>
        <v>Night</v>
      </c>
      <c r="Z1618">
        <f>COUNTIFS(D:D, "Military - U.S. Army", C:C, "Fort Myer, Virginia")</f>
        <v>1</v>
      </c>
    </row>
    <row r="1619" spans="1:26" x14ac:dyDescent="0.2">
      <c r="A1619">
        <v>21801</v>
      </c>
      <c r="C1619" t="s">
        <v>7656</v>
      </c>
      <c r="D1619" t="s">
        <v>1608</v>
      </c>
      <c r="E1619" t="s">
        <v>4711</v>
      </c>
      <c r="F1619" t="s">
        <v>1809</v>
      </c>
      <c r="I1619">
        <v>16</v>
      </c>
      <c r="J1619">
        <v>1</v>
      </c>
      <c r="K1619">
        <v>0</v>
      </c>
      <c r="L1619" t="s">
        <v>7657</v>
      </c>
      <c r="M1619">
        <f>SUM(B1619,C1619)</f>
        <v>0</v>
      </c>
      <c r="N1619" t="str">
        <f t="shared" si="50"/>
        <v>No</v>
      </c>
      <c r="O1619">
        <f>COUNTIF(C:C,"&lt;0")</f>
        <v>0</v>
      </c>
      <c r="P1619" t="e">
        <f>SUMIF(#REF!,"&gt;"&amp;AVERAGE(#REF!))</f>
        <v>#REF!</v>
      </c>
      <c r="Q1619">
        <f t="shared" si="51"/>
        <v>27.565026697177728</v>
      </c>
      <c r="R1619" t="str">
        <f>CONCATENATE("ID-",A1619,"-",E1619)</f>
        <v>ID-21801-Mexico City - Merida</v>
      </c>
      <c r="S1619">
        <f>INDEX(B:B,MATCH(A1619,A:A,0))</f>
        <v>0</v>
      </c>
      <c r="T1619" t="str">
        <f>IF(OR(B1619&gt;0,C1619&gt;0),"Acceptable","Check")</f>
        <v>Acceptable</v>
      </c>
      <c r="U1619">
        <f>COUNTIF(D:D, "Military - U.S. Army")</f>
        <v>23</v>
      </c>
      <c r="V1619">
        <f>AVERAGEIF(C:C,"Fort Myer, Virginia", I:I)</f>
        <v>2</v>
      </c>
      <c r="W1619">
        <v>1</v>
      </c>
      <c r="X1619" t="str">
        <f>IFERROR(VLOOKUP("FlightNumber", A:D, 4, FALSE), "Flight Not Found")</f>
        <v>Flight Not Found</v>
      </c>
      <c r="Y1619" t="str" cm="1">
        <f t="array" ref="Y1619">IF(AND(B:B &gt; TIME(6, 0, 0), B:B &lt;= TIME(18, 0, 0)), "Day", "Night")</f>
        <v>Night</v>
      </c>
      <c r="Z1619">
        <f>COUNTIFS(D:D, "Military - U.S. Army", C:C, "Fort Myer, Virginia")</f>
        <v>1</v>
      </c>
    </row>
    <row r="1620" spans="1:26" x14ac:dyDescent="0.2">
      <c r="A1620">
        <v>21805</v>
      </c>
      <c r="C1620" t="s">
        <v>7658</v>
      </c>
      <c r="D1620" t="s">
        <v>1856</v>
      </c>
      <c r="E1620" t="s">
        <v>7659</v>
      </c>
      <c r="F1620" t="s">
        <v>3475</v>
      </c>
      <c r="G1620" t="s">
        <v>7660</v>
      </c>
      <c r="H1620" t="s">
        <v>7661</v>
      </c>
      <c r="I1620">
        <v>3</v>
      </c>
      <c r="J1620">
        <v>3</v>
      </c>
      <c r="K1620">
        <v>0</v>
      </c>
      <c r="L1620" t="s">
        <v>7662</v>
      </c>
      <c r="M1620">
        <f>SUM(B1620,C1620)</f>
        <v>0</v>
      </c>
      <c r="N1620" t="str">
        <f t="shared" si="50"/>
        <v>No</v>
      </c>
      <c r="O1620">
        <f>COUNTIF(C:C,"&lt;0")</f>
        <v>0</v>
      </c>
      <c r="P1620" t="e">
        <f>SUMIF(#REF!,"&gt;"&amp;AVERAGE(#REF!))</f>
        <v>#REF!</v>
      </c>
      <c r="Q1620">
        <f t="shared" si="51"/>
        <v>27.565026697177728</v>
      </c>
      <c r="R1620" t="str">
        <f>CONCATENATE("ID-",A1620,"-",E1620)</f>
        <v>ID-21805-San Salvador - Miami</v>
      </c>
      <c r="S1620">
        <f>INDEX(B:B,MATCH(A1620,A:A,0))</f>
        <v>0</v>
      </c>
      <c r="T1620" t="str">
        <f>IF(OR(B1620&gt;0,C1620&gt;0),"Acceptable","Check")</f>
        <v>Acceptable</v>
      </c>
      <c r="U1620">
        <f>COUNTIF(D:D, "Military - U.S. Army")</f>
        <v>23</v>
      </c>
      <c r="V1620">
        <f>AVERAGEIF(C:C,"Fort Myer, Virginia", I:I)</f>
        <v>2</v>
      </c>
      <c r="W1620">
        <v>1</v>
      </c>
      <c r="X1620" t="str">
        <f>IFERROR(VLOOKUP("FlightNumber", A:D, 4, FALSE), "Flight Not Found")</f>
        <v>Flight Not Found</v>
      </c>
      <c r="Y1620" t="str" cm="1">
        <f t="array" ref="Y1620">IF(AND(B:B &gt; TIME(6, 0, 0), B:B &lt;= TIME(18, 0, 0)), "Day", "Night")</f>
        <v>Night</v>
      </c>
      <c r="Z1620">
        <f>COUNTIFS(D:D, "Military - U.S. Army", C:C, "Fort Myer, Virginia")</f>
        <v>1</v>
      </c>
    </row>
    <row r="1621" spans="1:26" x14ac:dyDescent="0.2">
      <c r="A1621">
        <v>21816</v>
      </c>
      <c r="B1621" t="s">
        <v>1738</v>
      </c>
      <c r="C1621" t="s">
        <v>1923</v>
      </c>
      <c r="D1621" t="s">
        <v>2614</v>
      </c>
      <c r="E1621" t="s">
        <v>7663</v>
      </c>
      <c r="F1621" t="s">
        <v>7664</v>
      </c>
      <c r="G1621" t="s">
        <v>7665</v>
      </c>
      <c r="H1621" t="s">
        <v>5398</v>
      </c>
      <c r="I1621">
        <v>20</v>
      </c>
      <c r="J1621">
        <v>20</v>
      </c>
      <c r="K1621">
        <v>0</v>
      </c>
      <c r="L1621" t="s">
        <v>7666</v>
      </c>
      <c r="M1621">
        <f>SUM(B1621,C1621)</f>
        <v>0</v>
      </c>
      <c r="N1621" t="str">
        <f t="shared" si="50"/>
        <v>No</v>
      </c>
      <c r="O1621">
        <f>COUNTIF(C:C,"&lt;0")</f>
        <v>0</v>
      </c>
      <c r="P1621" t="e">
        <f>SUMIF(#REF!,"&gt;"&amp;AVERAGE(#REF!))</f>
        <v>#REF!</v>
      </c>
      <c r="Q1621">
        <f t="shared" si="51"/>
        <v>27.565026697177728</v>
      </c>
      <c r="R1621" t="str">
        <f>CONCATENATE("ID-",A1621,"-",E1621)</f>
        <v>ID-21816-Sao Paulo - Rio de Janeiro</v>
      </c>
      <c r="S1621" t="str">
        <f>INDEX(B:B,MATCH(A1621,A:A,0))</f>
        <v>18:40</v>
      </c>
      <c r="T1621" t="str">
        <f>IF(OR(B1621&gt;0,C1621&gt;0),"Acceptable","Check")</f>
        <v>Acceptable</v>
      </c>
      <c r="U1621">
        <f>COUNTIF(D:D, "Military - U.S. Army")</f>
        <v>23</v>
      </c>
      <c r="V1621">
        <f>AVERAGEIF(C:C,"Fort Myer, Virginia", I:I)</f>
        <v>2</v>
      </c>
      <c r="W1621">
        <v>1</v>
      </c>
      <c r="X1621" t="str">
        <f>IFERROR(VLOOKUP("FlightNumber", A:D, 4, FALSE), "Flight Not Found")</f>
        <v>Flight Not Found</v>
      </c>
      <c r="Y1621" t="str" cm="1">
        <f t="array" ref="Y1621">IF(AND(B:B &gt; TIME(6, 0, 0), B:B &lt;= TIME(18, 0, 0)), "Day", "Night")</f>
        <v>Night</v>
      </c>
      <c r="Z1621">
        <f>COUNTIFS(D:D, "Military - U.S. Army", C:C, "Fort Myer, Virginia")</f>
        <v>1</v>
      </c>
    </row>
    <row r="1622" spans="1:26" x14ac:dyDescent="0.2">
      <c r="A1622">
        <v>21817</v>
      </c>
      <c r="B1622" t="s">
        <v>7667</v>
      </c>
      <c r="C1622" t="s">
        <v>5171</v>
      </c>
      <c r="D1622" t="s">
        <v>7668</v>
      </c>
      <c r="E1622" t="s">
        <v>7669</v>
      </c>
      <c r="F1622" t="s">
        <v>7229</v>
      </c>
      <c r="G1622" t="s">
        <v>7670</v>
      </c>
      <c r="H1622" t="s">
        <v>7671</v>
      </c>
      <c r="I1622">
        <v>65</v>
      </c>
      <c r="J1622">
        <v>53</v>
      </c>
      <c r="K1622">
        <v>0</v>
      </c>
      <c r="L1622" t="s">
        <v>7672</v>
      </c>
      <c r="M1622">
        <f>SUM(B1622,C1622)</f>
        <v>0</v>
      </c>
      <c r="N1622" t="str">
        <f t="shared" si="50"/>
        <v>No</v>
      </c>
      <c r="O1622">
        <f>COUNTIF(C:C,"&lt;0")</f>
        <v>0</v>
      </c>
      <c r="P1622" t="e">
        <f>SUMIF(#REF!,"&gt;"&amp;AVERAGE(#REF!))</f>
        <v>#REF!</v>
      </c>
      <c r="Q1622">
        <f t="shared" si="51"/>
        <v>27.565026697177728</v>
      </c>
      <c r="R1622" t="str">
        <f>CONCATENATE("ID-",A1622,"-",E1622)</f>
        <v>ID-21817-Bordeaux - Bamako</v>
      </c>
      <c r="S1622" t="str">
        <f>INDEX(B:B,MATCH(A1622,A:A,0))</f>
        <v>22:24</v>
      </c>
      <c r="T1622" t="str">
        <f>IF(OR(B1622&gt;0,C1622&gt;0),"Acceptable","Check")</f>
        <v>Acceptable</v>
      </c>
      <c r="U1622">
        <f>COUNTIF(D:D, "Military - U.S. Army")</f>
        <v>23</v>
      </c>
      <c r="V1622">
        <f>AVERAGEIF(C:C,"Fort Myer, Virginia", I:I)</f>
        <v>2</v>
      </c>
      <c r="W1622">
        <v>1</v>
      </c>
      <c r="X1622" t="str">
        <f>IFERROR(VLOOKUP("FlightNumber", A:D, 4, FALSE), "Flight Not Found")</f>
        <v>Flight Not Found</v>
      </c>
      <c r="Y1622" t="str" cm="1">
        <f t="array" ref="Y1622">IF(AND(B:B &gt; TIME(6, 0, 0), B:B &lt;= TIME(18, 0, 0)), "Day", "Night")</f>
        <v>Night</v>
      </c>
      <c r="Z1622">
        <f>COUNTIFS(D:D, "Military - U.S. Army", C:C, "Fort Myer, Virginia")</f>
        <v>1</v>
      </c>
    </row>
    <row r="1623" spans="1:26" x14ac:dyDescent="0.2">
      <c r="A1623">
        <v>21817</v>
      </c>
      <c r="B1623" t="s">
        <v>1506</v>
      </c>
      <c r="C1623" t="s">
        <v>7673</v>
      </c>
      <c r="D1623" t="s">
        <v>7674</v>
      </c>
      <c r="E1623" t="s">
        <v>7675</v>
      </c>
      <c r="F1623" t="s">
        <v>3789</v>
      </c>
      <c r="G1623" t="s">
        <v>7676</v>
      </c>
      <c r="H1623" t="s">
        <v>7677</v>
      </c>
      <c r="I1623">
        <v>16</v>
      </c>
      <c r="J1623">
        <v>16</v>
      </c>
      <c r="K1623">
        <v>0</v>
      </c>
      <c r="L1623" t="s">
        <v>7678</v>
      </c>
      <c r="M1623">
        <f>SUM(B1623,C1623)</f>
        <v>0</v>
      </c>
      <c r="N1623" t="str">
        <f t="shared" si="50"/>
        <v>No</v>
      </c>
      <c r="O1623">
        <f>COUNTIF(C:C,"&lt;0")</f>
        <v>0</v>
      </c>
      <c r="P1623" t="e">
        <f>SUMIF(#REF!,"&gt;"&amp;AVERAGE(#REF!))</f>
        <v>#REF!</v>
      </c>
      <c r="Q1623">
        <f t="shared" si="51"/>
        <v>27.565026697177728</v>
      </c>
      <c r="R1623" t="str">
        <f>CONCATENATE("ID-",A1623,"-",E1623)</f>
        <v>ID-21817-Shemya - Cold Bay - Adak - Anchorage</v>
      </c>
      <c r="S1623" t="str">
        <f>INDEX(B:B,MATCH(A1623,A:A,0))</f>
        <v>22:24</v>
      </c>
      <c r="T1623" t="str">
        <f>IF(OR(B1623&gt;0,C1623&gt;0),"Acceptable","Check")</f>
        <v>Acceptable</v>
      </c>
      <c r="U1623">
        <f>COUNTIF(D:D, "Military - U.S. Army")</f>
        <v>23</v>
      </c>
      <c r="V1623">
        <f>AVERAGEIF(C:C,"Fort Myer, Virginia", I:I)</f>
        <v>2</v>
      </c>
      <c r="W1623">
        <v>1</v>
      </c>
      <c r="X1623" t="str">
        <f>IFERROR(VLOOKUP("FlightNumber", A:D, 4, FALSE), "Flight Not Found")</f>
        <v>Flight Not Found</v>
      </c>
      <c r="Y1623" t="str" cm="1">
        <f t="array" ref="Y1623">IF(AND(B:B &gt; TIME(6, 0, 0), B:B &lt;= TIME(18, 0, 0)), "Day", "Night")</f>
        <v>Night</v>
      </c>
      <c r="Z1623">
        <f>COUNTIFS(D:D, "Military - U.S. Army", C:C, "Fort Myer, Virginia")</f>
        <v>1</v>
      </c>
    </row>
    <row r="1624" spans="1:26" x14ac:dyDescent="0.2">
      <c r="A1624">
        <v>21822</v>
      </c>
      <c r="B1624" t="s">
        <v>7679</v>
      </c>
      <c r="C1624" t="s">
        <v>7680</v>
      </c>
      <c r="D1624" t="s">
        <v>893</v>
      </c>
      <c r="E1624" t="s">
        <v>7681</v>
      </c>
      <c r="F1624" t="s">
        <v>7682</v>
      </c>
      <c r="G1624" t="s">
        <v>7683</v>
      </c>
      <c r="H1624" t="s">
        <v>7684</v>
      </c>
      <c r="I1624">
        <v>34</v>
      </c>
      <c r="J1624">
        <v>34</v>
      </c>
      <c r="K1624">
        <v>0</v>
      </c>
      <c r="L1624" t="s">
        <v>7685</v>
      </c>
      <c r="M1624">
        <f>SUM(B1624,C1624)</f>
        <v>0</v>
      </c>
      <c r="N1624" t="str">
        <f t="shared" si="50"/>
        <v>No</v>
      </c>
      <c r="O1624">
        <f>COUNTIF(C:C,"&lt;0")</f>
        <v>0</v>
      </c>
      <c r="P1624" t="e">
        <f>SUMIF(#REF!,"&gt;"&amp;AVERAGE(#REF!))</f>
        <v>#REF!</v>
      </c>
      <c r="Q1624">
        <f t="shared" si="51"/>
        <v>27.565026697177728</v>
      </c>
      <c r="R1624" t="str">
        <f>CONCATENATE("ID-",A1624,"-",E1624)</f>
        <v>ID-21822-Houston - Dallas</v>
      </c>
      <c r="S1624" t="str">
        <f>INDEX(B:B,MATCH(A1624,A:A,0))</f>
        <v>23:09</v>
      </c>
      <c r="T1624" t="str">
        <f>IF(OR(B1624&gt;0,C1624&gt;0),"Acceptable","Check")</f>
        <v>Acceptable</v>
      </c>
      <c r="U1624">
        <f>COUNTIF(D:D, "Military - U.S. Army")</f>
        <v>23</v>
      </c>
      <c r="V1624">
        <f>AVERAGEIF(C:C,"Fort Myer, Virginia", I:I)</f>
        <v>2</v>
      </c>
      <c r="W1624">
        <v>1</v>
      </c>
      <c r="X1624" t="str">
        <f>IFERROR(VLOOKUP("FlightNumber", A:D, 4, FALSE), "Flight Not Found")</f>
        <v>Flight Not Found</v>
      </c>
      <c r="Y1624" t="str" cm="1">
        <f t="array" ref="Y1624">IF(AND(B:B &gt; TIME(6, 0, 0), B:B &lt;= TIME(18, 0, 0)), "Day", "Night")</f>
        <v>Night</v>
      </c>
      <c r="Z1624">
        <f>COUNTIFS(D:D, "Military - U.S. Army", C:C, "Fort Myer, Virginia")</f>
        <v>1</v>
      </c>
    </row>
    <row r="1625" spans="1:26" x14ac:dyDescent="0.2">
      <c r="A1625">
        <v>21849</v>
      </c>
      <c r="B1625" t="s">
        <v>1445</v>
      </c>
      <c r="C1625" t="s">
        <v>7686</v>
      </c>
      <c r="D1625" t="s">
        <v>7687</v>
      </c>
      <c r="E1625" t="s">
        <v>7688</v>
      </c>
      <c r="F1625" t="s">
        <v>2575</v>
      </c>
      <c r="G1625" t="s">
        <v>7689</v>
      </c>
      <c r="H1625" t="s">
        <v>7690</v>
      </c>
      <c r="I1625">
        <v>19</v>
      </c>
      <c r="J1625">
        <v>1</v>
      </c>
      <c r="K1625">
        <v>1</v>
      </c>
      <c r="L1625" t="s">
        <v>7691</v>
      </c>
      <c r="M1625">
        <f>SUM(B1625,C1625)</f>
        <v>0</v>
      </c>
      <c r="N1625" t="str">
        <f t="shared" si="50"/>
        <v>No</v>
      </c>
      <c r="O1625">
        <f>COUNTIF(C:C,"&lt;0")</f>
        <v>0</v>
      </c>
      <c r="P1625" t="e">
        <f>SUMIF(#REF!,"&gt;"&amp;AVERAGE(#REF!))</f>
        <v>#REF!</v>
      </c>
      <c r="Q1625">
        <f t="shared" si="51"/>
        <v>27.565026697177728</v>
      </c>
      <c r="R1625" t="str">
        <f>CONCATENATE("ID-",A1625,"-",E1625)</f>
        <v>ID-21849-Los Angeles - Oxnard - Santa Maria - Paso Robles</v>
      </c>
      <c r="S1625" t="str">
        <f>INDEX(B:B,MATCH(A1625,A:A,0))</f>
        <v>20:18</v>
      </c>
      <c r="T1625" t="str">
        <f>IF(OR(B1625&gt;0,C1625&gt;0),"Acceptable","Check")</f>
        <v>Acceptable</v>
      </c>
      <c r="U1625">
        <f>COUNTIF(D:D, "Military - U.S. Army")</f>
        <v>23</v>
      </c>
      <c r="V1625">
        <f>AVERAGEIF(C:C,"Fort Myer, Virginia", I:I)</f>
        <v>2</v>
      </c>
      <c r="W1625">
        <v>2</v>
      </c>
      <c r="X1625" t="str">
        <f>IFERROR(VLOOKUP("FlightNumber", A:D, 4, FALSE), "Flight Not Found")</f>
        <v>Flight Not Found</v>
      </c>
      <c r="Y1625" t="str" cm="1">
        <f t="array" ref="Y1625">IF(AND(B:B &gt; TIME(6, 0, 0), B:B &lt;= TIME(18, 0, 0)), "Day", "Night")</f>
        <v>Night</v>
      </c>
      <c r="Z1625">
        <f>COUNTIFS(D:D, "Military - U.S. Army", C:C, "Fort Myer, Virginia")</f>
        <v>1</v>
      </c>
    </row>
    <row r="1626" spans="1:26" x14ac:dyDescent="0.2">
      <c r="A1626">
        <v>21852</v>
      </c>
      <c r="B1626" t="s">
        <v>7692</v>
      </c>
      <c r="C1626" t="s">
        <v>7693</v>
      </c>
      <c r="D1626" t="s">
        <v>7694</v>
      </c>
      <c r="E1626" t="s">
        <v>7696</v>
      </c>
      <c r="F1626" t="s">
        <v>1809</v>
      </c>
      <c r="G1626" t="s">
        <v>7697</v>
      </c>
      <c r="H1626" t="s">
        <v>7698</v>
      </c>
      <c r="I1626">
        <v>18</v>
      </c>
      <c r="J1626">
        <v>18</v>
      </c>
      <c r="K1626">
        <v>0</v>
      </c>
      <c r="L1626" t="s">
        <v>7699</v>
      </c>
      <c r="M1626">
        <f>SUM(B1626,C1626)</f>
        <v>0</v>
      </c>
      <c r="N1626" t="str">
        <f t="shared" si="50"/>
        <v>No</v>
      </c>
      <c r="O1626">
        <f>COUNTIF(C:C,"&lt;0")</f>
        <v>0</v>
      </c>
      <c r="P1626" t="e">
        <f>SUMIF(#REF!,"&gt;"&amp;AVERAGE(#REF!))</f>
        <v>#REF!</v>
      </c>
      <c r="Q1626">
        <f t="shared" si="51"/>
        <v>27.565026697177728</v>
      </c>
      <c r="R1626" t="str">
        <f>CONCATENATE("ID-",A1626,"-",E1626)</f>
        <v>ID-21852-Athens - Thessaloniki</v>
      </c>
      <c r="S1626" t="str">
        <f>INDEX(B:B,MATCH(A1626,A:A,0))</f>
        <v>15:25</v>
      </c>
      <c r="T1626" t="str">
        <f>IF(OR(B1626&gt;0,C1626&gt;0),"Acceptable","Check")</f>
        <v>Acceptable</v>
      </c>
      <c r="U1626">
        <f>COUNTIF(D:D, "Military - U.S. Army")</f>
        <v>23</v>
      </c>
      <c r="V1626">
        <f>AVERAGEIF(C:C,"Fort Myer, Virginia", I:I)</f>
        <v>2</v>
      </c>
      <c r="W1626">
        <v>1</v>
      </c>
      <c r="X1626" t="str">
        <f>IFERROR(VLOOKUP("FlightNumber", A:D, 4, FALSE), "Flight Not Found")</f>
        <v>Flight Not Found</v>
      </c>
      <c r="Y1626" t="str" cm="1">
        <f t="array" ref="Y1626">IF(AND(B:B &gt; TIME(6, 0, 0), B:B &lt;= TIME(18, 0, 0)), "Day", "Night")</f>
        <v>Night</v>
      </c>
      <c r="Z1626">
        <f>COUNTIFS(D:D, "Military - U.S. Army", C:C, "Fort Myer, Virginia")</f>
        <v>1</v>
      </c>
    </row>
    <row r="1627" spans="1:26" x14ac:dyDescent="0.2">
      <c r="A1627">
        <v>21853</v>
      </c>
      <c r="B1627" t="s">
        <v>1867</v>
      </c>
      <c r="C1627" t="s">
        <v>7700</v>
      </c>
      <c r="D1627" t="s">
        <v>7701</v>
      </c>
      <c r="E1627" t="s">
        <v>7703</v>
      </c>
      <c r="F1627" t="s">
        <v>1809</v>
      </c>
      <c r="G1627" t="s">
        <v>7704</v>
      </c>
      <c r="H1627" t="s">
        <v>7705</v>
      </c>
      <c r="I1627">
        <v>27</v>
      </c>
      <c r="J1627">
        <v>26</v>
      </c>
      <c r="K1627">
        <v>0</v>
      </c>
      <c r="L1627" t="s">
        <v>7706</v>
      </c>
      <c r="M1627">
        <f>SUM(B1627,C1627)</f>
        <v>0</v>
      </c>
      <c r="N1627" t="str">
        <f t="shared" si="50"/>
        <v>No</v>
      </c>
      <c r="O1627">
        <f>COUNTIF(C:C,"&lt;0")</f>
        <v>0</v>
      </c>
      <c r="P1627" t="e">
        <f>SUMIF(#REF!,"&gt;"&amp;AVERAGE(#REF!))</f>
        <v>#REF!</v>
      </c>
      <c r="Q1627">
        <f t="shared" si="51"/>
        <v>27.565026697177728</v>
      </c>
      <c r="R1627" t="str">
        <f>CONCATENATE("ID-",A1627,"-",E1627)</f>
        <v>ID-21853-Washington DC - Charlottsville, VA</v>
      </c>
      <c r="S1627" t="str">
        <f>INDEX(B:B,MATCH(A1627,A:A,0))</f>
        <v>20:40</v>
      </c>
      <c r="T1627" t="str">
        <f>IF(OR(B1627&gt;0,C1627&gt;0),"Acceptable","Check")</f>
        <v>Acceptable</v>
      </c>
      <c r="U1627">
        <f>COUNTIF(D:D, "Military - U.S. Army")</f>
        <v>23</v>
      </c>
      <c r="V1627">
        <f>AVERAGEIF(C:C,"Fort Myer, Virginia", I:I)</f>
        <v>2</v>
      </c>
      <c r="W1627">
        <v>1</v>
      </c>
      <c r="X1627" t="str">
        <f>IFERROR(VLOOKUP("FlightNumber", A:D, 4, FALSE), "Flight Not Found")</f>
        <v>Flight Not Found</v>
      </c>
      <c r="Y1627" t="str" cm="1">
        <f t="array" ref="Y1627">IF(AND(B:B &gt; TIME(6, 0, 0), B:B &lt;= TIME(18, 0, 0)), "Day", "Night")</f>
        <v>Night</v>
      </c>
      <c r="Z1627">
        <f>COUNTIFS(D:D, "Military - U.S. Army", C:C, "Fort Myer, Virginia")</f>
        <v>1</v>
      </c>
    </row>
    <row r="1628" spans="1:26" x14ac:dyDescent="0.2">
      <c r="A1628">
        <v>21858</v>
      </c>
      <c r="B1628" t="s">
        <v>7707</v>
      </c>
      <c r="C1628" t="s">
        <v>7708</v>
      </c>
      <c r="D1628" t="s">
        <v>7709</v>
      </c>
      <c r="E1628" t="s">
        <v>7710</v>
      </c>
      <c r="F1628" t="s">
        <v>2515</v>
      </c>
      <c r="G1628" t="s">
        <v>7711</v>
      </c>
      <c r="H1628" t="s">
        <v>7712</v>
      </c>
      <c r="I1628">
        <v>5</v>
      </c>
      <c r="J1628">
        <v>5</v>
      </c>
      <c r="K1628">
        <v>0</v>
      </c>
      <c r="L1628" t="s">
        <v>7713</v>
      </c>
      <c r="M1628">
        <f>SUM(B1628,C1628)</f>
        <v>0</v>
      </c>
      <c r="N1628" t="str">
        <f t="shared" si="50"/>
        <v>No</v>
      </c>
      <c r="O1628">
        <f>COUNTIF(C:C,"&lt;0")</f>
        <v>0</v>
      </c>
      <c r="P1628" t="e">
        <f>SUMIF(#REF!,"&gt;"&amp;AVERAGE(#REF!))</f>
        <v>#REF!</v>
      </c>
      <c r="Q1628">
        <f t="shared" si="51"/>
        <v>27.565026697177728</v>
      </c>
      <c r="R1628" t="str">
        <f>CONCATENATE("ID-",A1628,"-",E1628)</f>
        <v>ID-21858-Montreal - Hall Lake</v>
      </c>
      <c r="S1628" t="str">
        <f>INDEX(B:B,MATCH(A1628,A:A,0))</f>
        <v>23:07</v>
      </c>
      <c r="T1628" t="str">
        <f>IF(OR(B1628&gt;0,C1628&gt;0),"Acceptable","Check")</f>
        <v>Acceptable</v>
      </c>
      <c r="U1628">
        <f>COUNTIF(D:D, "Military - U.S. Army")</f>
        <v>23</v>
      </c>
      <c r="V1628">
        <f>AVERAGEIF(C:C,"Fort Myer, Virginia", I:I)</f>
        <v>2</v>
      </c>
      <c r="W1628">
        <v>1</v>
      </c>
      <c r="X1628" t="str">
        <f>IFERROR(VLOOKUP("FlightNumber", A:D, 4, FALSE), "Flight Not Found")</f>
        <v>Flight Not Found</v>
      </c>
      <c r="Y1628" t="str" cm="1">
        <f t="array" ref="Y1628">IF(AND(B:B &gt; TIME(6, 0, 0), B:B &lt;= TIME(18, 0, 0)), "Day", "Night")</f>
        <v>Night</v>
      </c>
      <c r="Z1628">
        <f>COUNTIFS(D:D, "Military - U.S. Army", C:C, "Fort Myer, Virginia")</f>
        <v>1</v>
      </c>
    </row>
    <row r="1629" spans="1:26" x14ac:dyDescent="0.2">
      <c r="A1629">
        <v>21870</v>
      </c>
      <c r="B1629" t="s">
        <v>7714</v>
      </c>
      <c r="C1629" t="s">
        <v>7715</v>
      </c>
      <c r="D1629" t="s">
        <v>3068</v>
      </c>
      <c r="E1629" t="s">
        <v>7716</v>
      </c>
      <c r="F1629" t="s">
        <v>7717</v>
      </c>
      <c r="G1629" t="s">
        <v>7718</v>
      </c>
      <c r="H1629" t="s">
        <v>7719</v>
      </c>
      <c r="I1629">
        <v>42</v>
      </c>
      <c r="J1629">
        <v>42</v>
      </c>
      <c r="K1629">
        <v>0</v>
      </c>
      <c r="L1629" t="s">
        <v>7720</v>
      </c>
      <c r="M1629">
        <f>SUM(B1629,C1629)</f>
        <v>0</v>
      </c>
      <c r="N1629" t="str">
        <f t="shared" si="50"/>
        <v>No</v>
      </c>
      <c r="O1629">
        <f>COUNTIF(C:C,"&lt;0")</f>
        <v>0</v>
      </c>
      <c r="P1629" t="e">
        <f>SUMIF(#REF!,"&gt;"&amp;AVERAGE(#REF!))</f>
        <v>#REF!</v>
      </c>
      <c r="Q1629">
        <f t="shared" si="51"/>
        <v>27.565026697177728</v>
      </c>
      <c r="R1629" t="str">
        <f>CONCATENATE("ID-",A1629,"-",E1629)</f>
        <v>ID-21870-Tampa - New Orleans</v>
      </c>
      <c r="S1629" t="str">
        <f>INDEX(B:B,MATCH(A1629,A:A,0))</f>
        <v>00:55</v>
      </c>
      <c r="T1629" t="str">
        <f>IF(OR(B1629&gt;0,C1629&gt;0),"Acceptable","Check")</f>
        <v>Acceptable</v>
      </c>
      <c r="U1629">
        <f>COUNTIF(D:D, "Military - U.S. Army")</f>
        <v>23</v>
      </c>
      <c r="V1629">
        <f>AVERAGEIF(C:C,"Fort Myer, Virginia", I:I)</f>
        <v>2</v>
      </c>
      <c r="W1629">
        <v>1</v>
      </c>
      <c r="X1629" t="str">
        <f>IFERROR(VLOOKUP("FlightNumber", A:D, 4, FALSE), "Flight Not Found")</f>
        <v>Flight Not Found</v>
      </c>
      <c r="Y1629" t="str" cm="1">
        <f t="array" ref="Y1629">IF(AND(B:B &gt; TIME(6, 0, 0), B:B &lt;= TIME(18, 0, 0)), "Day", "Night")</f>
        <v>Night</v>
      </c>
      <c r="Z1629">
        <f>COUNTIFS(D:D, "Military - U.S. Army", C:C, "Fort Myer, Virginia")</f>
        <v>1</v>
      </c>
    </row>
    <row r="1630" spans="1:26" x14ac:dyDescent="0.2">
      <c r="A1630">
        <v>21870</v>
      </c>
      <c r="C1630" t="s">
        <v>7721</v>
      </c>
      <c r="D1630" t="s">
        <v>3546</v>
      </c>
      <c r="F1630" t="s">
        <v>7722</v>
      </c>
      <c r="G1630" t="s">
        <v>7723</v>
      </c>
      <c r="H1630" t="s">
        <v>7724</v>
      </c>
      <c r="I1630">
        <v>40</v>
      </c>
      <c r="J1630">
        <v>40</v>
      </c>
      <c r="K1630">
        <v>0</v>
      </c>
      <c r="L1630" t="s">
        <v>7725</v>
      </c>
      <c r="M1630">
        <f>SUM(B1630,C1630)</f>
        <v>0</v>
      </c>
      <c r="N1630" t="str">
        <f t="shared" si="50"/>
        <v>No</v>
      </c>
      <c r="O1630">
        <f>COUNTIF(C:C,"&lt;0")</f>
        <v>0</v>
      </c>
      <c r="P1630" t="e">
        <f>SUMIF(#REF!,"&gt;"&amp;AVERAGE(#REF!))</f>
        <v>#REF!</v>
      </c>
      <c r="Q1630">
        <f t="shared" si="51"/>
        <v>27.565026697177728</v>
      </c>
      <c r="R1630" t="str">
        <f>CONCATENATE("ID-",A1630,"-",E1630)</f>
        <v>ID-21870-</v>
      </c>
      <c r="S1630" t="str">
        <f>INDEX(B:B,MATCH(A1630,A:A,0))</f>
        <v>00:55</v>
      </c>
      <c r="T1630" t="str">
        <f>IF(OR(B1630&gt;0,C1630&gt;0),"Acceptable","Check")</f>
        <v>Acceptable</v>
      </c>
      <c r="U1630">
        <f>COUNTIF(D:D, "Military - U.S. Army")</f>
        <v>23</v>
      </c>
      <c r="V1630">
        <f>AVERAGEIF(C:C,"Fort Myer, Virginia", I:I)</f>
        <v>2</v>
      </c>
      <c r="W1630">
        <v>1</v>
      </c>
      <c r="X1630" t="str">
        <f>IFERROR(VLOOKUP("FlightNumber", A:D, 4, FALSE), "Flight Not Found")</f>
        <v>Flight Not Found</v>
      </c>
      <c r="Y1630" t="str" cm="1">
        <f t="array" ref="Y1630">IF(AND(B:B &gt; TIME(6, 0, 0), B:B &lt;= TIME(18, 0, 0)), "Day", "Night")</f>
        <v>Night</v>
      </c>
      <c r="Z1630">
        <f>COUNTIFS(D:D, "Military - U.S. Army", C:C, "Fort Myer, Virginia")</f>
        <v>1</v>
      </c>
    </row>
    <row r="1631" spans="1:26" x14ac:dyDescent="0.2">
      <c r="A1631">
        <v>21878</v>
      </c>
      <c r="B1631" t="s">
        <v>2939</v>
      </c>
      <c r="C1631" t="s">
        <v>892</v>
      </c>
      <c r="D1631" t="s">
        <v>4906</v>
      </c>
      <c r="E1631" t="s">
        <v>7727</v>
      </c>
      <c r="F1631" t="s">
        <v>7347</v>
      </c>
      <c r="G1631" t="s">
        <v>7728</v>
      </c>
      <c r="H1631" t="s">
        <v>7729</v>
      </c>
      <c r="I1631">
        <v>3</v>
      </c>
      <c r="J1631">
        <v>3</v>
      </c>
      <c r="K1631">
        <v>8</v>
      </c>
      <c r="L1631" t="s">
        <v>7730</v>
      </c>
      <c r="M1631">
        <f>SUM(B1631,C1631)</f>
        <v>0</v>
      </c>
      <c r="N1631" t="str">
        <f t="shared" si="50"/>
        <v>No</v>
      </c>
      <c r="O1631">
        <f>COUNTIF(C:C,"&lt;0")</f>
        <v>0</v>
      </c>
      <c r="P1631" t="e">
        <f>SUMIF(#REF!,"&gt;"&amp;AVERAGE(#REF!))</f>
        <v>#REF!</v>
      </c>
      <c r="Q1631">
        <f t="shared" si="51"/>
        <v>27.565026697177728</v>
      </c>
      <c r="R1631" t="str">
        <f>CONCATENATE("ID-",A1631,"-",E1631)</f>
        <v>ID-21878-Chicago - Los Angeles</v>
      </c>
      <c r="S1631" t="str">
        <f>INDEX(B:B,MATCH(A1631,A:A,0))</f>
        <v>05:35</v>
      </c>
      <c r="T1631" t="str">
        <f>IF(OR(B1631&gt;0,C1631&gt;0),"Acceptable","Check")</f>
        <v>Acceptable</v>
      </c>
      <c r="U1631">
        <f>COUNTIF(D:D, "Military - U.S. Army")</f>
        <v>23</v>
      </c>
      <c r="V1631">
        <f>AVERAGEIF(C:C,"Fort Myer, Virginia", I:I)</f>
        <v>2</v>
      </c>
      <c r="W1631">
        <v>1</v>
      </c>
      <c r="X1631" t="str">
        <f>IFERROR(VLOOKUP("FlightNumber", A:D, 4, FALSE), "Flight Not Found")</f>
        <v>Flight Not Found</v>
      </c>
      <c r="Y1631" t="str" cm="1">
        <f t="array" ref="Y1631">IF(AND(B:B &gt; TIME(6, 0, 0), B:B &lt;= TIME(18, 0, 0)), "Day", "Night")</f>
        <v>Night</v>
      </c>
      <c r="Z1631">
        <f>COUNTIFS(D:D, "Military - U.S. Army", C:C, "Fort Myer, Virginia")</f>
        <v>1</v>
      </c>
    </row>
    <row r="1632" spans="1:26" x14ac:dyDescent="0.2">
      <c r="A1632">
        <v>21885</v>
      </c>
      <c r="B1632" t="s">
        <v>7731</v>
      </c>
      <c r="C1632" t="s">
        <v>7732</v>
      </c>
      <c r="D1632" t="s">
        <v>7733</v>
      </c>
      <c r="E1632" t="s">
        <v>7735</v>
      </c>
      <c r="F1632" t="s">
        <v>4290</v>
      </c>
      <c r="G1632" t="s">
        <v>7736</v>
      </c>
      <c r="H1632" t="s">
        <v>7737</v>
      </c>
      <c r="I1632">
        <v>26</v>
      </c>
      <c r="J1632">
        <v>25</v>
      </c>
      <c r="K1632">
        <v>0</v>
      </c>
      <c r="L1632" t="s">
        <v>7738</v>
      </c>
      <c r="M1632">
        <f>SUM(B1632,C1632)</f>
        <v>0</v>
      </c>
      <c r="N1632" t="str">
        <f t="shared" si="50"/>
        <v>No</v>
      </c>
      <c r="O1632">
        <f>COUNTIF(C:C,"&lt;0")</f>
        <v>0</v>
      </c>
      <c r="P1632" t="e">
        <f>SUMIF(#REF!,"&gt;"&amp;AVERAGE(#REF!))</f>
        <v>#REF!</v>
      </c>
      <c r="Q1632">
        <f t="shared" si="51"/>
        <v>27.565026697177728</v>
      </c>
      <c r="R1632" t="str">
        <f>CONCATENATE("ID-",A1632,"-",E1632)</f>
        <v>ID-21885-Harrisburg - Willamsport</v>
      </c>
      <c r="S1632" t="str">
        <f>INDEX(B:B,MATCH(A1632,A:A,0))</f>
        <v>09:47</v>
      </c>
      <c r="T1632" t="str">
        <f>IF(OR(B1632&gt;0,C1632&gt;0),"Acceptable","Check")</f>
        <v>Acceptable</v>
      </c>
      <c r="U1632">
        <f>COUNTIF(D:D, "Military - U.S. Army")</f>
        <v>23</v>
      </c>
      <c r="V1632">
        <f>AVERAGEIF(C:C,"Fort Myer, Virginia", I:I)</f>
        <v>2</v>
      </c>
      <c r="W1632">
        <v>1</v>
      </c>
      <c r="X1632" t="str">
        <f>IFERROR(VLOOKUP("FlightNumber", A:D, 4, FALSE), "Flight Not Found")</f>
        <v>Flight Not Found</v>
      </c>
      <c r="Y1632" t="str" cm="1">
        <f t="array" ref="Y1632">IF(AND(B:B &gt; TIME(6, 0, 0), B:B &lt;= TIME(18, 0, 0)), "Day", "Night")</f>
        <v>Night</v>
      </c>
      <c r="Z1632">
        <f>COUNTIFS(D:D, "Military - U.S. Army", C:C, "Fort Myer, Virginia")</f>
        <v>1</v>
      </c>
    </row>
    <row r="1633" spans="1:26" x14ac:dyDescent="0.2">
      <c r="A1633">
        <v>21892</v>
      </c>
      <c r="B1633" t="s">
        <v>7739</v>
      </c>
      <c r="C1633" t="s">
        <v>7740</v>
      </c>
      <c r="D1633" t="s">
        <v>5190</v>
      </c>
      <c r="E1633" t="s">
        <v>7741</v>
      </c>
      <c r="F1633" t="s">
        <v>2917</v>
      </c>
      <c r="G1633" t="s">
        <v>7742</v>
      </c>
      <c r="H1633" t="s">
        <v>7743</v>
      </c>
      <c r="I1633">
        <v>45</v>
      </c>
      <c r="J1633">
        <v>45</v>
      </c>
      <c r="K1633">
        <v>0</v>
      </c>
      <c r="L1633" t="s">
        <v>7744</v>
      </c>
      <c r="M1633">
        <f>SUM(B1633,C1633)</f>
        <v>0</v>
      </c>
      <c r="N1633" t="str">
        <f t="shared" si="50"/>
        <v>No</v>
      </c>
      <c r="O1633">
        <f>COUNTIF(C:C,"&lt;0")</f>
        <v>0</v>
      </c>
      <c r="P1633" t="e">
        <f>SUMIF(#REF!,"&gt;"&amp;AVERAGE(#REF!))</f>
        <v>#REF!</v>
      </c>
      <c r="Q1633">
        <f t="shared" si="51"/>
        <v>27.565026697177728</v>
      </c>
      <c r="R1633" t="str">
        <f>CONCATENATE("ID-",A1633,"-",E1633)</f>
        <v>ID-21892-San Andres Island - Cartagena</v>
      </c>
      <c r="S1633" t="str">
        <f>INDEX(B:B,MATCH(A1633,A:A,0))</f>
        <v>16:57</v>
      </c>
      <c r="T1633" t="str">
        <f>IF(OR(B1633&gt;0,C1633&gt;0),"Acceptable","Check")</f>
        <v>Acceptable</v>
      </c>
      <c r="U1633">
        <f>COUNTIF(D:D, "Military - U.S. Army")</f>
        <v>23</v>
      </c>
      <c r="V1633">
        <f>AVERAGEIF(C:C,"Fort Myer, Virginia", I:I)</f>
        <v>2</v>
      </c>
      <c r="W1633">
        <v>2</v>
      </c>
      <c r="X1633" t="str">
        <f>IFERROR(VLOOKUP("FlightNumber", A:D, 4, FALSE), "Flight Not Found")</f>
        <v>Flight Not Found</v>
      </c>
      <c r="Y1633" t="str" cm="1">
        <f t="array" ref="Y1633">IF(AND(B:B &gt; TIME(6, 0, 0), B:B &lt;= TIME(18, 0, 0)), "Day", "Night")</f>
        <v>Night</v>
      </c>
      <c r="Z1633">
        <f>COUNTIFS(D:D, "Military - U.S. Army", C:C, "Fort Myer, Virginia")</f>
        <v>1</v>
      </c>
    </row>
    <row r="1634" spans="1:26" x14ac:dyDescent="0.2">
      <c r="A1634">
        <v>21897</v>
      </c>
      <c r="C1634" t="s">
        <v>7745</v>
      </c>
      <c r="D1634" t="s">
        <v>3546</v>
      </c>
      <c r="E1634" t="s">
        <v>7746</v>
      </c>
      <c r="F1634" t="s">
        <v>7747</v>
      </c>
      <c r="I1634">
        <v>29</v>
      </c>
      <c r="J1634">
        <v>29</v>
      </c>
      <c r="K1634">
        <v>0</v>
      </c>
      <c r="L1634" t="s">
        <v>1317</v>
      </c>
      <c r="M1634">
        <f>SUM(B1634,C1634)</f>
        <v>0</v>
      </c>
      <c r="N1634" t="str">
        <f t="shared" si="50"/>
        <v>No</v>
      </c>
      <c r="O1634">
        <f>COUNTIF(C:C,"&lt;0")</f>
        <v>0</v>
      </c>
      <c r="P1634" t="e">
        <f>SUMIF(#REF!,"&gt;"&amp;AVERAGE(#REF!))</f>
        <v>#REF!</v>
      </c>
      <c r="Q1634">
        <f t="shared" si="51"/>
        <v>27.565026697177728</v>
      </c>
      <c r="R1634" t="str">
        <f>CONCATENATE("ID-",A1634,"-",E1634)</f>
        <v>ID-21897-Kabul - Tashkent</v>
      </c>
      <c r="S1634">
        <f>INDEX(B:B,MATCH(A1634,A:A,0))</f>
        <v>0</v>
      </c>
      <c r="T1634" t="str">
        <f>IF(OR(B1634&gt;0,C1634&gt;0),"Acceptable","Check")</f>
        <v>Acceptable</v>
      </c>
      <c r="U1634">
        <f>COUNTIF(D:D, "Military - U.S. Army")</f>
        <v>23</v>
      </c>
      <c r="V1634">
        <f>AVERAGEIF(C:C,"Fort Myer, Virginia", I:I)</f>
        <v>2</v>
      </c>
      <c r="W1634">
        <v>1</v>
      </c>
      <c r="X1634" t="str">
        <f>IFERROR(VLOOKUP("FlightNumber", A:D, 4, FALSE), "Flight Not Found")</f>
        <v>Flight Not Found</v>
      </c>
      <c r="Y1634" t="str" cm="1">
        <f t="array" ref="Y1634">IF(AND(B:B &gt; TIME(6, 0, 0), B:B &lt;= TIME(18, 0, 0)), "Day", "Night")</f>
        <v>Night</v>
      </c>
      <c r="Z1634">
        <f>COUNTIFS(D:D, "Military - U.S. Army", C:C, "Fort Myer, Virginia")</f>
        <v>1</v>
      </c>
    </row>
    <row r="1635" spans="1:26" x14ac:dyDescent="0.2">
      <c r="A1635">
        <v>21901</v>
      </c>
      <c r="B1635" t="s">
        <v>7748</v>
      </c>
      <c r="C1635" t="s">
        <v>7749</v>
      </c>
      <c r="D1635" t="s">
        <v>7750</v>
      </c>
      <c r="E1635" t="s">
        <v>7751</v>
      </c>
      <c r="F1635" t="s">
        <v>3860</v>
      </c>
      <c r="G1635" t="s">
        <v>7752</v>
      </c>
      <c r="I1635">
        <v>3</v>
      </c>
      <c r="J1635">
        <v>3</v>
      </c>
      <c r="K1635">
        <v>0</v>
      </c>
      <c r="L1635" t="s">
        <v>7753</v>
      </c>
      <c r="M1635">
        <f>SUM(B1635,C1635)</f>
        <v>0</v>
      </c>
      <c r="N1635" t="str">
        <f t="shared" si="50"/>
        <v>No</v>
      </c>
      <c r="O1635">
        <f>COUNTIF(C:C,"&lt;0")</f>
        <v>0</v>
      </c>
      <c r="P1635" t="e">
        <f>SUMIF(#REF!,"&gt;"&amp;AVERAGE(#REF!))</f>
        <v>#REF!</v>
      </c>
      <c r="Q1635">
        <f t="shared" si="51"/>
        <v>27.565026697177728</v>
      </c>
      <c r="R1635" t="str">
        <f>CONCATENATE("ID-",A1635,"-",E1635)</f>
        <v>ID-21901-Juneau - Annette Island</v>
      </c>
      <c r="S1635" t="str">
        <f>INDEX(B:B,MATCH(A1635,A:A,0))</f>
        <v>02:20</v>
      </c>
      <c r="T1635" t="str">
        <f>IF(OR(B1635&gt;0,C1635&gt;0),"Acceptable","Check")</f>
        <v>Acceptable</v>
      </c>
      <c r="U1635">
        <f>COUNTIF(D:D, "Military - U.S. Army")</f>
        <v>23</v>
      </c>
      <c r="V1635">
        <f>AVERAGEIF(C:C,"Fort Myer, Virginia", I:I)</f>
        <v>2</v>
      </c>
      <c r="W1635">
        <v>1</v>
      </c>
      <c r="X1635" t="str">
        <f>IFERROR(VLOOKUP("FlightNumber", A:D, 4, FALSE), "Flight Not Found")</f>
        <v>Flight Not Found</v>
      </c>
      <c r="Y1635" t="str" cm="1">
        <f t="array" ref="Y1635">IF(AND(B:B &gt; TIME(6, 0, 0), B:B &lt;= TIME(18, 0, 0)), "Day", "Night")</f>
        <v>Night</v>
      </c>
      <c r="Z1635">
        <f>COUNTIFS(D:D, "Military - U.S. Army", C:C, "Fort Myer, Virginia")</f>
        <v>1</v>
      </c>
    </row>
    <row r="1636" spans="1:26" x14ac:dyDescent="0.2">
      <c r="A1636">
        <v>21905</v>
      </c>
      <c r="B1636" t="s">
        <v>7754</v>
      </c>
      <c r="C1636" t="s">
        <v>6040</v>
      </c>
      <c r="D1636" t="s">
        <v>5071</v>
      </c>
      <c r="E1636" t="s">
        <v>994</v>
      </c>
      <c r="F1636" t="s">
        <v>7755</v>
      </c>
      <c r="G1636" t="s">
        <v>7756</v>
      </c>
      <c r="H1636" t="s">
        <v>7757</v>
      </c>
      <c r="I1636">
        <v>2</v>
      </c>
      <c r="J1636">
        <v>2</v>
      </c>
      <c r="K1636">
        <v>0</v>
      </c>
      <c r="L1636" t="s">
        <v>7758</v>
      </c>
      <c r="M1636">
        <f>SUM(B1636,C1636)</f>
        <v>0</v>
      </c>
      <c r="N1636" t="str">
        <f t="shared" si="50"/>
        <v>No</v>
      </c>
      <c r="O1636">
        <f>COUNTIF(C:C,"&lt;0")</f>
        <v>0</v>
      </c>
      <c r="P1636" t="e">
        <f>SUMIF(#REF!,"&gt;"&amp;AVERAGE(#REF!))</f>
        <v>#REF!</v>
      </c>
      <c r="Q1636">
        <f t="shared" si="51"/>
        <v>27.565026697177728</v>
      </c>
      <c r="R1636" t="str">
        <f>CONCATENATE("ID-",A1636,"-",E1636)</f>
        <v>ID-21905-Training</v>
      </c>
      <c r="S1636" t="str">
        <f>INDEX(B:B,MATCH(A1636,A:A,0))</f>
        <v>07:16</v>
      </c>
      <c r="T1636" t="str">
        <f>IF(OR(B1636&gt;0,C1636&gt;0),"Acceptable","Check")</f>
        <v>Acceptable</v>
      </c>
      <c r="U1636">
        <f>COUNTIF(D:D, "Military - U.S. Army")</f>
        <v>23</v>
      </c>
      <c r="V1636">
        <f>AVERAGEIF(C:C,"Fort Myer, Virginia", I:I)</f>
        <v>2</v>
      </c>
      <c r="W1636">
        <v>1</v>
      </c>
      <c r="X1636" t="str">
        <f>IFERROR(VLOOKUP("FlightNumber", A:D, 4, FALSE), "Flight Not Found")</f>
        <v>Flight Not Found</v>
      </c>
      <c r="Y1636" t="str" cm="1">
        <f t="array" ref="Y1636">IF(AND(B:B &gt; TIME(6, 0, 0), B:B &lt;= TIME(18, 0, 0)), "Day", "Night")</f>
        <v>Night</v>
      </c>
      <c r="Z1636">
        <f>COUNTIFS(D:D, "Military - U.S. Army", C:C, "Fort Myer, Virginia")</f>
        <v>1</v>
      </c>
    </row>
    <row r="1637" spans="1:26" x14ac:dyDescent="0.2">
      <c r="A1637">
        <v>21906</v>
      </c>
      <c r="C1637" t="s">
        <v>7759</v>
      </c>
      <c r="D1637" t="s">
        <v>2614</v>
      </c>
      <c r="E1637" t="s">
        <v>2267</v>
      </c>
      <c r="F1637" t="s">
        <v>7760</v>
      </c>
      <c r="G1637" t="s">
        <v>7761</v>
      </c>
      <c r="H1637" t="s">
        <v>7762</v>
      </c>
      <c r="I1637">
        <v>33</v>
      </c>
      <c r="J1637">
        <v>33</v>
      </c>
      <c r="K1637">
        <v>10</v>
      </c>
      <c r="L1637" t="s">
        <v>7763</v>
      </c>
      <c r="M1637">
        <f>SUM(B1637,C1637)</f>
        <v>0</v>
      </c>
      <c r="N1637" t="str">
        <f t="shared" si="50"/>
        <v>No</v>
      </c>
      <c r="O1637">
        <f>COUNTIF(C:C,"&lt;0")</f>
        <v>0</v>
      </c>
      <c r="P1637" t="e">
        <f>SUMIF(#REF!,"&gt;"&amp;AVERAGE(#REF!))</f>
        <v>#REF!</v>
      </c>
      <c r="Q1637">
        <f t="shared" si="51"/>
        <v>27.565026697177728</v>
      </c>
      <c r="R1637" t="str">
        <f>CONCATENATE("ID-",A1637,"-",E1637)</f>
        <v>ID-21906-Rio de Janeiro - Sao Paulo</v>
      </c>
      <c r="S1637">
        <f>INDEX(B:B,MATCH(A1637,A:A,0))</f>
        <v>0</v>
      </c>
      <c r="T1637" t="str">
        <f>IF(OR(B1637&gt;0,C1637&gt;0),"Acceptable","Check")</f>
        <v>Acceptable</v>
      </c>
      <c r="U1637">
        <f>COUNTIF(D:D, "Military - U.S. Army")</f>
        <v>23</v>
      </c>
      <c r="V1637">
        <f>AVERAGEIF(C:C,"Fort Myer, Virginia", I:I)</f>
        <v>2</v>
      </c>
      <c r="W1637">
        <v>1</v>
      </c>
      <c r="X1637" t="str">
        <f>IFERROR(VLOOKUP("FlightNumber", A:D, 4, FALSE), "Flight Not Found")</f>
        <v>Flight Not Found</v>
      </c>
      <c r="Y1637" t="str" cm="1">
        <f t="array" ref="Y1637">IF(AND(B:B &gt; TIME(6, 0, 0), B:B &lt;= TIME(18, 0, 0)), "Day", "Night")</f>
        <v>Night</v>
      </c>
      <c r="Z1637">
        <f>COUNTIFS(D:D, "Military - U.S. Army", C:C, "Fort Myer, Virginia")</f>
        <v>1</v>
      </c>
    </row>
    <row r="1638" spans="1:26" x14ac:dyDescent="0.2">
      <c r="A1638">
        <v>21908</v>
      </c>
      <c r="B1638" t="s">
        <v>1230</v>
      </c>
      <c r="C1638" t="s">
        <v>7764</v>
      </c>
      <c r="D1638" t="s">
        <v>4985</v>
      </c>
      <c r="F1638" t="s">
        <v>2722</v>
      </c>
      <c r="G1638" t="s">
        <v>7765</v>
      </c>
      <c r="H1638" t="s">
        <v>7766</v>
      </c>
      <c r="I1638">
        <v>2</v>
      </c>
      <c r="J1638">
        <v>1</v>
      </c>
      <c r="K1638">
        <v>0</v>
      </c>
      <c r="L1638" t="s">
        <v>7767</v>
      </c>
      <c r="M1638">
        <f>SUM(B1638,C1638)</f>
        <v>0</v>
      </c>
      <c r="N1638" t="str">
        <f t="shared" si="50"/>
        <v>No</v>
      </c>
      <c r="O1638">
        <f>COUNTIF(C:C,"&lt;0")</f>
        <v>0</v>
      </c>
      <c r="P1638" t="e">
        <f>SUMIF(#REF!,"&gt;"&amp;AVERAGE(#REF!))</f>
        <v>#REF!</v>
      </c>
      <c r="Q1638">
        <f t="shared" si="51"/>
        <v>27.565026697177728</v>
      </c>
      <c r="R1638" t="str">
        <f>CONCATENATE("ID-",A1638,"-",E1638)</f>
        <v>ID-21908-</v>
      </c>
      <c r="S1638" t="str">
        <f>INDEX(B:B,MATCH(A1638,A:A,0))</f>
        <v>05:00</v>
      </c>
      <c r="T1638" t="str">
        <f>IF(OR(B1638&gt;0,C1638&gt;0),"Acceptable","Check")</f>
        <v>Acceptable</v>
      </c>
      <c r="U1638">
        <f>COUNTIF(D:D, "Military - U.S. Army")</f>
        <v>23</v>
      </c>
      <c r="V1638">
        <f>AVERAGEIF(C:C,"Fort Myer, Virginia", I:I)</f>
        <v>2</v>
      </c>
      <c r="W1638">
        <v>1</v>
      </c>
      <c r="X1638" t="str">
        <f>IFERROR(VLOOKUP("FlightNumber", A:D, 4, FALSE), "Flight Not Found")</f>
        <v>Flight Not Found</v>
      </c>
      <c r="Y1638" t="str" cm="1">
        <f t="array" ref="Y1638">IF(AND(B:B &gt; TIME(6, 0, 0), B:B &lt;= TIME(18, 0, 0)), "Day", "Night")</f>
        <v>Night</v>
      </c>
      <c r="Z1638">
        <f>COUNTIFS(D:D, "Military - U.S. Army", C:C, "Fort Myer, Virginia")</f>
        <v>1</v>
      </c>
    </row>
    <row r="1639" spans="1:26" x14ac:dyDescent="0.2">
      <c r="A1639">
        <v>21915</v>
      </c>
      <c r="C1639" t="s">
        <v>7768</v>
      </c>
      <c r="D1639" t="s">
        <v>1520</v>
      </c>
      <c r="F1639" t="s">
        <v>1809</v>
      </c>
      <c r="G1639" t="s">
        <v>7769</v>
      </c>
      <c r="H1639" t="s">
        <v>7770</v>
      </c>
      <c r="I1639">
        <v>11</v>
      </c>
      <c r="J1639">
        <v>11</v>
      </c>
      <c r="K1639">
        <v>0</v>
      </c>
      <c r="L1639" t="s">
        <v>1758</v>
      </c>
      <c r="M1639">
        <f>SUM(B1639,C1639)</f>
        <v>0</v>
      </c>
      <c r="N1639" t="str">
        <f t="shared" si="50"/>
        <v>No</v>
      </c>
      <c r="O1639">
        <f>COUNTIF(C:C,"&lt;0")</f>
        <v>0</v>
      </c>
      <c r="P1639" t="e">
        <f>SUMIF(#REF!,"&gt;"&amp;AVERAGE(#REF!))</f>
        <v>#REF!</v>
      </c>
      <c r="Q1639">
        <f t="shared" si="51"/>
        <v>27.565026697177728</v>
      </c>
      <c r="R1639" t="str">
        <f>CONCATENATE("ID-",A1639,"-",E1639)</f>
        <v>ID-21915-</v>
      </c>
      <c r="S1639">
        <f>INDEX(B:B,MATCH(A1639,A:A,0))</f>
        <v>0</v>
      </c>
      <c r="T1639" t="str">
        <f>IF(OR(B1639&gt;0,C1639&gt;0),"Acceptable","Check")</f>
        <v>Acceptable</v>
      </c>
      <c r="U1639">
        <f>COUNTIF(D:D, "Military - U.S. Army")</f>
        <v>23</v>
      </c>
      <c r="V1639">
        <f>AVERAGEIF(C:C,"Fort Myer, Virginia", I:I)</f>
        <v>2</v>
      </c>
      <c r="W1639">
        <v>1</v>
      </c>
      <c r="X1639" t="str">
        <f>IFERROR(VLOOKUP("FlightNumber", A:D, 4, FALSE), "Flight Not Found")</f>
        <v>Flight Not Found</v>
      </c>
      <c r="Y1639" t="str" cm="1">
        <f t="array" ref="Y1639">IF(AND(B:B &gt; TIME(6, 0, 0), B:B &lt;= TIME(18, 0, 0)), "Day", "Night")</f>
        <v>Night</v>
      </c>
      <c r="Z1639">
        <f>COUNTIFS(D:D, "Military - U.S. Army", C:C, "Fort Myer, Virginia")</f>
        <v>1</v>
      </c>
    </row>
    <row r="1640" spans="1:26" x14ac:dyDescent="0.2">
      <c r="A1640">
        <v>21918</v>
      </c>
      <c r="B1640" t="s">
        <v>3756</v>
      </c>
      <c r="C1640" t="s">
        <v>7771</v>
      </c>
      <c r="D1640" t="s">
        <v>6005</v>
      </c>
      <c r="F1640" t="s">
        <v>2722</v>
      </c>
      <c r="G1640" t="s">
        <v>7772</v>
      </c>
      <c r="H1640" t="s">
        <v>7773</v>
      </c>
      <c r="I1640">
        <v>9</v>
      </c>
      <c r="J1640">
        <v>9</v>
      </c>
      <c r="K1640">
        <v>0</v>
      </c>
      <c r="L1640" t="s">
        <v>7774</v>
      </c>
      <c r="M1640">
        <f>SUM(B1640,C1640)</f>
        <v>0</v>
      </c>
      <c r="N1640" t="str">
        <f t="shared" si="50"/>
        <v>No</v>
      </c>
      <c r="O1640">
        <f>COUNTIF(C:C,"&lt;0")</f>
        <v>0</v>
      </c>
      <c r="P1640" t="e">
        <f>SUMIF(#REF!,"&gt;"&amp;AVERAGE(#REF!))</f>
        <v>#REF!</v>
      </c>
      <c r="Q1640">
        <f t="shared" si="51"/>
        <v>27.565026697177728</v>
      </c>
      <c r="R1640" t="str">
        <f>CONCATENATE("ID-",A1640,"-",E1640)</f>
        <v>ID-21918-</v>
      </c>
      <c r="S1640" t="str">
        <f>INDEX(B:B,MATCH(A1640,A:A,0))</f>
        <v>10:40</v>
      </c>
      <c r="T1640" t="str">
        <f>IF(OR(B1640&gt;0,C1640&gt;0),"Acceptable","Check")</f>
        <v>Acceptable</v>
      </c>
      <c r="U1640">
        <f>COUNTIF(D:D, "Military - U.S. Army")</f>
        <v>23</v>
      </c>
      <c r="V1640">
        <f>AVERAGEIF(C:C,"Fort Myer, Virginia", I:I)</f>
        <v>2</v>
      </c>
      <c r="W1640">
        <v>1</v>
      </c>
      <c r="X1640" t="str">
        <f>IFERROR(VLOOKUP("FlightNumber", A:D, 4, FALSE), "Flight Not Found")</f>
        <v>Flight Not Found</v>
      </c>
      <c r="Y1640" t="str" cm="1">
        <f t="array" ref="Y1640">IF(AND(B:B &gt; TIME(6, 0, 0), B:B &lt;= TIME(18, 0, 0)), "Day", "Night")</f>
        <v>Night</v>
      </c>
      <c r="Z1640">
        <f>COUNTIFS(D:D, "Military - U.S. Army", C:C, "Fort Myer, Virginia")</f>
        <v>1</v>
      </c>
    </row>
    <row r="1641" spans="1:26" x14ac:dyDescent="0.2">
      <c r="A1641">
        <v>21921</v>
      </c>
      <c r="B1641" t="s">
        <v>7775</v>
      </c>
      <c r="C1641" t="s">
        <v>7776</v>
      </c>
      <c r="D1641" t="s">
        <v>3068</v>
      </c>
      <c r="E1641" t="s">
        <v>7777</v>
      </c>
      <c r="F1641" t="s">
        <v>5206</v>
      </c>
      <c r="G1641" t="s">
        <v>7778</v>
      </c>
      <c r="H1641" t="s">
        <v>7779</v>
      </c>
      <c r="I1641">
        <v>34</v>
      </c>
      <c r="J1641">
        <v>34</v>
      </c>
      <c r="K1641">
        <v>0</v>
      </c>
      <c r="L1641" t="s">
        <v>7780</v>
      </c>
      <c r="M1641">
        <f>SUM(B1641,C1641)</f>
        <v>0</v>
      </c>
      <c r="N1641" t="str">
        <f t="shared" si="50"/>
        <v>No</v>
      </c>
      <c r="O1641">
        <f>COUNTIF(C:C,"&lt;0")</f>
        <v>0</v>
      </c>
      <c r="P1641" t="e">
        <f>SUMIF(#REF!,"&gt;"&amp;AVERAGE(#REF!))</f>
        <v>#REF!</v>
      </c>
      <c r="Q1641">
        <f t="shared" si="51"/>
        <v>27.565026697177728</v>
      </c>
      <c r="R1641" t="str">
        <f>CONCATENATE("ID-",A1641,"-",E1641)</f>
        <v>ID-21921-New York - Miami</v>
      </c>
      <c r="S1641" t="str">
        <f>INDEX(B:B,MATCH(A1641,A:A,0))</f>
        <v>02:38</v>
      </c>
      <c r="T1641" t="str">
        <f>IF(OR(B1641&gt;0,C1641&gt;0),"Acceptable","Check")</f>
        <v>Acceptable</v>
      </c>
      <c r="U1641">
        <f>COUNTIF(D:D, "Military - U.S. Army")</f>
        <v>23</v>
      </c>
      <c r="V1641">
        <f>AVERAGEIF(C:C,"Fort Myer, Virginia", I:I)</f>
        <v>2</v>
      </c>
      <c r="W1641">
        <v>1</v>
      </c>
      <c r="X1641" t="str">
        <f>IFERROR(VLOOKUP("FlightNumber", A:D, 4, FALSE), "Flight Not Found")</f>
        <v>Flight Not Found</v>
      </c>
      <c r="Y1641" t="str" cm="1">
        <f t="array" ref="Y1641">IF(AND(B:B &gt; TIME(6, 0, 0), B:B &lt;= TIME(18, 0, 0)), "Day", "Night")</f>
        <v>Night</v>
      </c>
      <c r="Z1641">
        <f>COUNTIFS(D:D, "Military - U.S. Army", C:C, "Fort Myer, Virginia")</f>
        <v>1</v>
      </c>
    </row>
    <row r="1642" spans="1:26" x14ac:dyDescent="0.2">
      <c r="A1642">
        <v>21925</v>
      </c>
      <c r="B1642" t="s">
        <v>7781</v>
      </c>
      <c r="C1642" t="s">
        <v>7782</v>
      </c>
      <c r="D1642" t="s">
        <v>22</v>
      </c>
      <c r="E1642" t="s">
        <v>7783</v>
      </c>
      <c r="F1642" t="s">
        <v>7784</v>
      </c>
      <c r="G1642" t="s">
        <v>7785</v>
      </c>
      <c r="H1642" t="s">
        <v>1175</v>
      </c>
      <c r="I1642">
        <v>10</v>
      </c>
      <c r="J1642">
        <v>10</v>
      </c>
      <c r="K1642">
        <v>0</v>
      </c>
      <c r="L1642" t="s">
        <v>7786</v>
      </c>
      <c r="M1642">
        <f>SUM(B1642,C1642)</f>
        <v>0</v>
      </c>
      <c r="N1642" t="str">
        <f t="shared" si="50"/>
        <v>No</v>
      </c>
      <c r="O1642">
        <f>COUNTIF(C:C,"&lt;0")</f>
        <v>0</v>
      </c>
      <c r="P1642" t="e">
        <f>SUMIF(#REF!,"&gt;"&amp;AVERAGE(#REF!))</f>
        <v>#REF!</v>
      </c>
      <c r="Q1642">
        <f t="shared" si="51"/>
        <v>27.565026697177728</v>
      </c>
      <c r="R1642" t="str">
        <f>CONCATENATE("ID-",A1642,"-",E1642)</f>
        <v>ID-21925-Misurata - Benghazi</v>
      </c>
      <c r="S1642" t="str">
        <f>INDEX(B:B,MATCH(A1642,A:A,0))</f>
        <v>15:38</v>
      </c>
      <c r="T1642" t="str">
        <f>IF(OR(B1642&gt;0,C1642&gt;0),"Acceptable","Check")</f>
        <v>Acceptable</v>
      </c>
      <c r="U1642">
        <f>COUNTIF(D:D, "Military - U.S. Army")</f>
        <v>23</v>
      </c>
      <c r="V1642">
        <f>AVERAGEIF(C:C,"Fort Myer, Virginia", I:I)</f>
        <v>2</v>
      </c>
      <c r="W1642">
        <v>1</v>
      </c>
      <c r="X1642" t="str">
        <f>IFERROR(VLOOKUP("FlightNumber", A:D, 4, FALSE), "Flight Not Found")</f>
        <v>Flight Not Found</v>
      </c>
      <c r="Y1642" t="str" cm="1">
        <f t="array" ref="Y1642">IF(AND(B:B &gt; TIME(6, 0, 0), B:B &lt;= TIME(18, 0, 0)), "Day", "Night")</f>
        <v>Night</v>
      </c>
      <c r="Z1642">
        <f>COUNTIFS(D:D, "Military - U.S. Army", C:C, "Fort Myer, Virginia")</f>
        <v>1</v>
      </c>
    </row>
    <row r="1643" spans="1:26" x14ac:dyDescent="0.2">
      <c r="A1643">
        <v>21933</v>
      </c>
      <c r="B1643" t="s">
        <v>7787</v>
      </c>
      <c r="C1643" t="s">
        <v>7788</v>
      </c>
      <c r="D1643" t="s">
        <v>4704</v>
      </c>
      <c r="E1643" t="s">
        <v>7789</v>
      </c>
      <c r="F1643" t="s">
        <v>7206</v>
      </c>
      <c r="G1643" t="s">
        <v>7790</v>
      </c>
      <c r="H1643" t="s">
        <v>7791</v>
      </c>
      <c r="I1643">
        <v>50</v>
      </c>
      <c r="J1643">
        <v>50</v>
      </c>
      <c r="K1643">
        <v>0</v>
      </c>
      <c r="L1643" t="s">
        <v>7792</v>
      </c>
      <c r="M1643">
        <f>SUM(B1643,C1643)</f>
        <v>0</v>
      </c>
      <c r="N1643" t="str">
        <f t="shared" si="50"/>
        <v>No</v>
      </c>
      <c r="O1643">
        <f>COUNTIF(C:C,"&lt;0")</f>
        <v>0</v>
      </c>
      <c r="P1643" t="e">
        <f>SUMIF(#REF!,"&gt;"&amp;AVERAGE(#REF!))</f>
        <v>#REF!</v>
      </c>
      <c r="Q1643">
        <f t="shared" si="51"/>
        <v>27.565026697177728</v>
      </c>
      <c r="R1643" t="str">
        <f>CONCATENATE("ID-",A1643,"-",E1643)</f>
        <v>ID-21933-Washington D.C. - Norfolk</v>
      </c>
      <c r="S1643" t="str">
        <f>INDEX(B:B,MATCH(A1643,A:A,0))</f>
        <v>22:19</v>
      </c>
      <c r="T1643" t="str">
        <f>IF(OR(B1643&gt;0,C1643&gt;0),"Acceptable","Check")</f>
        <v>Acceptable</v>
      </c>
      <c r="U1643">
        <f>COUNTIF(D:D, "Military - U.S. Army")</f>
        <v>23</v>
      </c>
      <c r="V1643">
        <f>AVERAGEIF(C:C,"Fort Myer, Virginia", I:I)</f>
        <v>2</v>
      </c>
      <c r="W1643">
        <v>1</v>
      </c>
      <c r="X1643" t="str">
        <f>IFERROR(VLOOKUP("FlightNumber", A:D, 4, FALSE), "Flight Not Found")</f>
        <v>Flight Not Found</v>
      </c>
      <c r="Y1643" t="str" cm="1">
        <f t="array" ref="Y1643">IF(AND(B:B &gt; TIME(6, 0, 0), B:B &lt;= TIME(18, 0, 0)), "Day", "Night")</f>
        <v>Night</v>
      </c>
      <c r="Z1643">
        <f>COUNTIFS(D:D, "Military - U.S. Army", C:C, "Fort Myer, Virginia")</f>
        <v>1</v>
      </c>
    </row>
    <row r="1644" spans="1:26" x14ac:dyDescent="0.2">
      <c r="A1644">
        <v>21934</v>
      </c>
      <c r="B1644" t="s">
        <v>7793</v>
      </c>
      <c r="C1644" t="s">
        <v>4776</v>
      </c>
      <c r="D1644" t="s">
        <v>4220</v>
      </c>
      <c r="E1644" t="s">
        <v>7794</v>
      </c>
      <c r="F1644" t="s">
        <v>7795</v>
      </c>
      <c r="G1644" t="s">
        <v>7796</v>
      </c>
      <c r="H1644" t="s">
        <v>7797</v>
      </c>
      <c r="I1644">
        <v>42</v>
      </c>
      <c r="J1644">
        <v>42</v>
      </c>
      <c r="K1644">
        <v>0</v>
      </c>
      <c r="L1644" t="s">
        <v>7798</v>
      </c>
      <c r="M1644">
        <f>SUM(B1644,C1644)</f>
        <v>0</v>
      </c>
      <c r="N1644" t="str">
        <f t="shared" si="50"/>
        <v>No</v>
      </c>
      <c r="O1644">
        <f>COUNTIF(C:C,"&lt;0")</f>
        <v>0</v>
      </c>
      <c r="P1644" t="e">
        <f>SUMIF(#REF!,"&gt;"&amp;AVERAGE(#REF!))</f>
        <v>#REF!</v>
      </c>
      <c r="Q1644">
        <f t="shared" si="51"/>
        <v>27.565026697177728</v>
      </c>
      <c r="R1644" t="str">
        <f>CONCATENATE("ID-",A1644,"-",E1644)</f>
        <v>ID-21934-Istanbul - Ankara</v>
      </c>
      <c r="S1644" t="str">
        <f>INDEX(B:B,MATCH(A1644,A:A,0))</f>
        <v>18:47</v>
      </c>
      <c r="T1644" t="str">
        <f>IF(OR(B1644&gt;0,C1644&gt;0),"Acceptable","Check")</f>
        <v>Acceptable</v>
      </c>
      <c r="U1644">
        <f>COUNTIF(D:D, "Military - U.S. Army")</f>
        <v>23</v>
      </c>
      <c r="V1644">
        <f>AVERAGEIF(C:C,"Fort Myer, Virginia", I:I)</f>
        <v>2</v>
      </c>
      <c r="W1644">
        <v>1</v>
      </c>
      <c r="X1644" t="str">
        <f>IFERROR(VLOOKUP("FlightNumber", A:D, 4, FALSE), "Flight Not Found")</f>
        <v>Flight Not Found</v>
      </c>
      <c r="Y1644" t="str" cm="1">
        <f t="array" ref="Y1644">IF(AND(B:B &gt; TIME(6, 0, 0), B:B &lt;= TIME(18, 0, 0)), "Day", "Night")</f>
        <v>Night</v>
      </c>
      <c r="Z1644">
        <f>COUNTIFS(D:D, "Military - U.S. Army", C:C, "Fort Myer, Virginia")</f>
        <v>1</v>
      </c>
    </row>
    <row r="1645" spans="1:26" x14ac:dyDescent="0.2">
      <c r="A1645">
        <v>26795</v>
      </c>
      <c r="C1645" t="s">
        <v>7799</v>
      </c>
      <c r="D1645" t="s">
        <v>3546</v>
      </c>
      <c r="F1645" t="s">
        <v>7800</v>
      </c>
      <c r="G1645" t="s">
        <v>7801</v>
      </c>
      <c r="H1645" t="s">
        <v>7802</v>
      </c>
      <c r="I1645">
        <v>61</v>
      </c>
      <c r="J1645">
        <v>61</v>
      </c>
      <c r="K1645">
        <v>0</v>
      </c>
      <c r="M1645">
        <f>SUM(B1645,C1645)</f>
        <v>0</v>
      </c>
      <c r="N1645" t="str">
        <f t="shared" si="50"/>
        <v>No</v>
      </c>
      <c r="O1645">
        <f>COUNTIF(C:C,"&lt;0")</f>
        <v>0</v>
      </c>
      <c r="P1645" t="e">
        <f>SUMIF(#REF!,"&gt;"&amp;AVERAGE(#REF!))</f>
        <v>#REF!</v>
      </c>
      <c r="Q1645">
        <f t="shared" si="51"/>
        <v>27.565026697177728</v>
      </c>
      <c r="R1645" t="str">
        <f>CONCATENATE("ID-",A1645,"-",E1645)</f>
        <v>ID-26795-</v>
      </c>
      <c r="S1645">
        <f>INDEX(B:B,MATCH(A1645,A:A,0))</f>
        <v>0</v>
      </c>
      <c r="T1645" t="str">
        <f>IF(OR(B1645&gt;0,C1645&gt;0),"Acceptable","Check")</f>
        <v>Acceptable</v>
      </c>
      <c r="U1645">
        <f>COUNTIF(D:D, "Military - U.S. Army")</f>
        <v>23</v>
      </c>
      <c r="V1645">
        <f>AVERAGEIF(C:C,"Fort Myer, Virginia", I:I)</f>
        <v>2</v>
      </c>
      <c r="W1645">
        <v>2</v>
      </c>
      <c r="X1645" t="str">
        <f>IFERROR(VLOOKUP("FlightNumber", A:D, 4, FALSE), "Flight Not Found")</f>
        <v>Flight Not Found</v>
      </c>
      <c r="Y1645" t="str" cm="1">
        <f t="array" ref="Y1645">IF(AND(B:B &gt; TIME(6, 0, 0), B:B &lt;= TIME(18, 0, 0)), "Day", "Night")</f>
        <v>Night</v>
      </c>
      <c r="Z1645">
        <f>COUNTIFS(D:D, "Military - U.S. Army", C:C, "Fort Myer, Virginia")</f>
        <v>1</v>
      </c>
    </row>
    <row r="1646" spans="1:26" x14ac:dyDescent="0.2">
      <c r="A1646">
        <v>21936</v>
      </c>
      <c r="C1646" t="s">
        <v>7803</v>
      </c>
      <c r="D1646" t="s">
        <v>3427</v>
      </c>
      <c r="E1646" t="s">
        <v>7804</v>
      </c>
      <c r="F1646" t="s">
        <v>7366</v>
      </c>
      <c r="G1646" t="s">
        <v>7805</v>
      </c>
      <c r="H1646" t="s">
        <v>7806</v>
      </c>
      <c r="I1646">
        <v>46</v>
      </c>
      <c r="J1646">
        <v>37</v>
      </c>
      <c r="K1646">
        <v>0</v>
      </c>
      <c r="L1646" t="s">
        <v>7807</v>
      </c>
      <c r="M1646">
        <f>SUM(B1646,C1646)</f>
        <v>0</v>
      </c>
      <c r="N1646" t="str">
        <f t="shared" si="50"/>
        <v>No</v>
      </c>
      <c r="O1646">
        <f>COUNTIF(C:C,"&lt;0")</f>
        <v>0</v>
      </c>
      <c r="P1646" t="e">
        <f>SUMIF(#REF!,"&gt;"&amp;AVERAGE(#REF!))</f>
        <v>#REF!</v>
      </c>
      <c r="Q1646">
        <f t="shared" si="51"/>
        <v>27.565026697177728</v>
      </c>
      <c r="R1646" t="str">
        <f>CONCATENATE("ID-",A1646,"-",E1646)</f>
        <v>ID-21936-Miami - Montigo Bay</v>
      </c>
      <c r="S1646">
        <f>INDEX(B:B,MATCH(A1646,A:A,0))</f>
        <v>0</v>
      </c>
      <c r="T1646" t="str">
        <f>IF(OR(B1646&gt;0,C1646&gt;0),"Acceptable","Check")</f>
        <v>Acceptable</v>
      </c>
      <c r="U1646">
        <f>COUNTIF(D:D, "Military - U.S. Army")</f>
        <v>23</v>
      </c>
      <c r="V1646">
        <f>AVERAGEIF(C:C,"Fort Myer, Virginia", I:I)</f>
        <v>2</v>
      </c>
      <c r="W1646">
        <v>1</v>
      </c>
      <c r="X1646" t="str">
        <f>IFERROR(VLOOKUP("FlightNumber", A:D, 4, FALSE), "Flight Not Found")</f>
        <v>Flight Not Found</v>
      </c>
      <c r="Y1646" t="str" cm="1">
        <f t="array" ref="Y1646">IF(AND(B:B &gt; TIME(6, 0, 0), B:B &lt;= TIME(18, 0, 0)), "Day", "Night")</f>
        <v>Night</v>
      </c>
      <c r="Z1646">
        <f>COUNTIFS(D:D, "Military - U.S. Army", C:C, "Fort Myer, Virginia")</f>
        <v>1</v>
      </c>
    </row>
    <row r="1647" spans="1:26" x14ac:dyDescent="0.2">
      <c r="A1647">
        <v>21941</v>
      </c>
      <c r="B1647" t="s">
        <v>7808</v>
      </c>
      <c r="C1647" t="s">
        <v>7809</v>
      </c>
      <c r="D1647" t="s">
        <v>7810</v>
      </c>
      <c r="E1647" t="s">
        <v>7811</v>
      </c>
      <c r="F1647" t="s">
        <v>7081</v>
      </c>
      <c r="G1647" t="s">
        <v>7812</v>
      </c>
      <c r="H1647" t="s">
        <v>7813</v>
      </c>
      <c r="I1647">
        <v>9</v>
      </c>
      <c r="J1647">
        <v>9</v>
      </c>
      <c r="K1647">
        <v>0</v>
      </c>
      <c r="L1647" t="s">
        <v>7814</v>
      </c>
      <c r="M1647">
        <f>SUM(B1647,C1647)</f>
        <v>0</v>
      </c>
      <c r="N1647" t="str">
        <f t="shared" si="50"/>
        <v>No</v>
      </c>
      <c r="O1647">
        <f>COUNTIF(C:C,"&lt;0")</f>
        <v>0</v>
      </c>
      <c r="P1647" t="e">
        <f>SUMIF(#REF!,"&gt;"&amp;AVERAGE(#REF!))</f>
        <v>#REF!</v>
      </c>
      <c r="Q1647">
        <f t="shared" si="51"/>
        <v>27.565026697177728</v>
      </c>
      <c r="R1647" t="str">
        <f>CONCATENATE("ID-",A1647,"-",E1647)</f>
        <v>ID-21941-Darwin - Baucau</v>
      </c>
      <c r="S1647" t="str">
        <f>INDEX(B:B,MATCH(A1647,A:A,0))</f>
        <v>00:15</v>
      </c>
      <c r="T1647" t="str">
        <f>IF(OR(B1647&gt;0,C1647&gt;0),"Acceptable","Check")</f>
        <v>Acceptable</v>
      </c>
      <c r="U1647">
        <f>COUNTIF(D:D, "Military - U.S. Army")</f>
        <v>23</v>
      </c>
      <c r="V1647">
        <f>AVERAGEIF(C:C,"Fort Myer, Virginia", I:I)</f>
        <v>2</v>
      </c>
      <c r="W1647">
        <v>1</v>
      </c>
      <c r="X1647" t="str">
        <f>IFERROR(VLOOKUP("FlightNumber", A:D, 4, FALSE), "Flight Not Found")</f>
        <v>Flight Not Found</v>
      </c>
      <c r="Y1647" t="str" cm="1">
        <f t="array" ref="Y1647">IF(AND(B:B &gt; TIME(6, 0, 0), B:B &lt;= TIME(18, 0, 0)), "Day", "Night")</f>
        <v>Night</v>
      </c>
      <c r="Z1647">
        <f>COUNTIFS(D:D, "Military - U.S. Army", C:C, "Fort Myer, Virginia")</f>
        <v>1</v>
      </c>
    </row>
    <row r="1648" spans="1:26" x14ac:dyDescent="0.2">
      <c r="A1648">
        <v>21951</v>
      </c>
      <c r="C1648" t="s">
        <v>7815</v>
      </c>
      <c r="D1648" t="s">
        <v>1520</v>
      </c>
      <c r="E1648" t="s">
        <v>7816</v>
      </c>
      <c r="F1648" t="s">
        <v>3475</v>
      </c>
      <c r="G1648" t="s">
        <v>7817</v>
      </c>
      <c r="H1648" t="s">
        <v>7818</v>
      </c>
      <c r="I1648">
        <v>59</v>
      </c>
      <c r="J1648">
        <v>59</v>
      </c>
      <c r="K1648">
        <v>0</v>
      </c>
      <c r="L1648" t="s">
        <v>7819</v>
      </c>
      <c r="M1648">
        <f>SUM(B1648,C1648)</f>
        <v>0</v>
      </c>
      <c r="N1648" t="str">
        <f t="shared" si="50"/>
        <v>No</v>
      </c>
      <c r="O1648">
        <f>COUNTIF(C:C,"&lt;0")</f>
        <v>0</v>
      </c>
      <c r="P1648" t="e">
        <f>SUMIF(#REF!,"&gt;"&amp;AVERAGE(#REF!))</f>
        <v>#REF!</v>
      </c>
      <c r="Q1648">
        <f t="shared" si="51"/>
        <v>27.565026697177728</v>
      </c>
      <c r="R1648" t="str">
        <f>CONCATENATE("ID-",A1648,"-",E1648)</f>
        <v>ID-21951-Laguna de Huana-Costa - La Paz</v>
      </c>
      <c r="S1648">
        <f>INDEX(B:B,MATCH(A1648,A:A,0))</f>
        <v>0</v>
      </c>
      <c r="T1648" t="str">
        <f>IF(OR(B1648&gt;0,C1648&gt;0),"Acceptable","Check")</f>
        <v>Acceptable</v>
      </c>
      <c r="U1648">
        <f>COUNTIF(D:D, "Military - U.S. Army")</f>
        <v>23</v>
      </c>
      <c r="V1648">
        <f>AVERAGEIF(C:C,"Fort Myer, Virginia", I:I)</f>
        <v>2</v>
      </c>
      <c r="W1648">
        <v>1</v>
      </c>
      <c r="X1648" t="str">
        <f>IFERROR(VLOOKUP("FlightNumber", A:D, 4, FALSE), "Flight Not Found")</f>
        <v>Flight Not Found</v>
      </c>
      <c r="Y1648" t="str" cm="1">
        <f t="array" ref="Y1648">IF(AND(B:B &gt; TIME(6, 0, 0), B:B &lt;= TIME(18, 0, 0)), "Day", "Night")</f>
        <v>Night</v>
      </c>
      <c r="Z1648">
        <f>COUNTIFS(D:D, "Military - U.S. Army", C:C, "Fort Myer, Virginia")</f>
        <v>1</v>
      </c>
    </row>
    <row r="1649" spans="1:26" x14ac:dyDescent="0.2">
      <c r="A1649">
        <v>21972</v>
      </c>
      <c r="B1649" t="s">
        <v>7820</v>
      </c>
      <c r="C1649" t="s">
        <v>455</v>
      </c>
      <c r="D1649" t="s">
        <v>7821</v>
      </c>
      <c r="E1649" t="s">
        <v>7822</v>
      </c>
      <c r="F1649" t="s">
        <v>7823</v>
      </c>
      <c r="G1649" t="s">
        <v>7824</v>
      </c>
      <c r="H1649" t="s">
        <v>7825</v>
      </c>
      <c r="I1649">
        <v>61</v>
      </c>
      <c r="J1649">
        <v>61</v>
      </c>
      <c r="K1649">
        <v>0</v>
      </c>
      <c r="L1649" t="s">
        <v>7826</v>
      </c>
      <c r="M1649">
        <f>SUM(B1649,C1649)</f>
        <v>0</v>
      </c>
      <c r="N1649" t="str">
        <f t="shared" si="50"/>
        <v>No</v>
      </c>
      <c r="O1649">
        <f>COUNTIF(C:C,"&lt;0")</f>
        <v>0</v>
      </c>
      <c r="P1649" t="e">
        <f>SUMIF(#REF!,"&gt;"&amp;AVERAGE(#REF!))</f>
        <v>#REF!</v>
      </c>
      <c r="Q1649">
        <f t="shared" si="51"/>
        <v>27.565026697177728</v>
      </c>
      <c r="R1649" t="str">
        <f>CONCATENATE("ID-",A1649,"-",E1649)</f>
        <v>ID-21972-Campos - Rio de Janeiro</v>
      </c>
      <c r="S1649" t="str">
        <f>INDEX(B:B,MATCH(A1649,A:A,0))</f>
        <v>13:07</v>
      </c>
      <c r="T1649" t="str">
        <f>IF(OR(B1649&gt;0,C1649&gt;0),"Acceptable","Check")</f>
        <v>Acceptable</v>
      </c>
      <c r="U1649">
        <f>COUNTIF(D:D, "Military - U.S. Army")</f>
        <v>23</v>
      </c>
      <c r="V1649">
        <f>AVERAGEIF(C:C,"Fort Myer, Virginia", I:I)</f>
        <v>2</v>
      </c>
      <c r="W1649">
        <v>1</v>
      </c>
      <c r="X1649" t="str">
        <f>IFERROR(VLOOKUP("FlightNumber", A:D, 4, FALSE), "Flight Not Found")</f>
        <v>Flight Not Found</v>
      </c>
      <c r="Y1649" t="str" cm="1">
        <f t="array" ref="Y1649">IF(AND(B:B &gt; TIME(6, 0, 0), B:B &lt;= TIME(18, 0, 0)), "Day", "Night")</f>
        <v>Night</v>
      </c>
      <c r="Z1649">
        <f>COUNTIFS(D:D, "Military - U.S. Army", C:C, "Fort Myer, Virginia")</f>
        <v>1</v>
      </c>
    </row>
    <row r="1650" spans="1:26" x14ac:dyDescent="0.2">
      <c r="A1650">
        <v>21972</v>
      </c>
      <c r="C1650" t="s">
        <v>4155</v>
      </c>
      <c r="D1650" t="s">
        <v>5071</v>
      </c>
      <c r="E1650" t="s">
        <v>6221</v>
      </c>
      <c r="F1650" t="s">
        <v>7229</v>
      </c>
      <c r="G1650" t="s">
        <v>7827</v>
      </c>
      <c r="H1650" t="s">
        <v>7828</v>
      </c>
      <c r="I1650">
        <v>52</v>
      </c>
      <c r="J1650">
        <v>34</v>
      </c>
      <c r="K1650">
        <v>0</v>
      </c>
      <c r="L1650" t="s">
        <v>7829</v>
      </c>
      <c r="M1650">
        <f>SUM(B1650,C1650)</f>
        <v>0</v>
      </c>
      <c r="N1650" t="str">
        <f t="shared" si="50"/>
        <v>No</v>
      </c>
      <c r="O1650">
        <f>COUNTIF(C:C,"&lt;0")</f>
        <v>0</v>
      </c>
      <c r="P1650" t="e">
        <f>SUMIF(#REF!,"&gt;"&amp;AVERAGE(#REF!))</f>
        <v>#REF!</v>
      </c>
      <c r="Q1650">
        <f t="shared" si="51"/>
        <v>27.565026697177728</v>
      </c>
      <c r="R1650" t="str">
        <f>CONCATENATE("ID-",A1650,"-",E1650)</f>
        <v>ID-21972-Shannon - New York City</v>
      </c>
      <c r="S1650" t="str">
        <f>INDEX(B:B,MATCH(A1650,A:A,0))</f>
        <v>13:07</v>
      </c>
      <c r="T1650" t="str">
        <f>IF(OR(B1650&gt;0,C1650&gt;0),"Acceptable","Check")</f>
        <v>Acceptable</v>
      </c>
      <c r="U1650">
        <f>COUNTIF(D:D, "Military - U.S. Army")</f>
        <v>23</v>
      </c>
      <c r="V1650">
        <f>AVERAGEIF(C:C,"Fort Myer, Virginia", I:I)</f>
        <v>2</v>
      </c>
      <c r="W1650">
        <v>1</v>
      </c>
      <c r="X1650" t="str">
        <f>IFERROR(VLOOKUP("FlightNumber", A:D, 4, FALSE), "Flight Not Found")</f>
        <v>Flight Not Found</v>
      </c>
      <c r="Y1650" t="str" cm="1">
        <f t="array" ref="Y1650">IF(AND(B:B &gt; TIME(6, 0, 0), B:B &lt;= TIME(18, 0, 0)), "Day", "Night")</f>
        <v>Night</v>
      </c>
      <c r="Z1650">
        <f>COUNTIFS(D:D, "Military - U.S. Army", C:C, "Fort Myer, Virginia")</f>
        <v>1</v>
      </c>
    </row>
    <row r="1651" spans="1:26" x14ac:dyDescent="0.2">
      <c r="A1651">
        <v>21972</v>
      </c>
      <c r="C1651" t="s">
        <v>7721</v>
      </c>
      <c r="D1651" t="s">
        <v>3546</v>
      </c>
      <c r="F1651" t="s">
        <v>7722</v>
      </c>
      <c r="G1651" t="s">
        <v>7830</v>
      </c>
      <c r="I1651">
        <v>32</v>
      </c>
      <c r="J1651">
        <v>32</v>
      </c>
      <c r="K1651">
        <v>0</v>
      </c>
      <c r="L1651" t="s">
        <v>7725</v>
      </c>
      <c r="M1651">
        <f>SUM(B1651,C1651)</f>
        <v>0</v>
      </c>
      <c r="N1651" t="str">
        <f t="shared" si="50"/>
        <v>No</v>
      </c>
      <c r="O1651">
        <f>COUNTIF(C:C,"&lt;0")</f>
        <v>0</v>
      </c>
      <c r="P1651" t="e">
        <f>SUMIF(#REF!,"&gt;"&amp;AVERAGE(#REF!))</f>
        <v>#REF!</v>
      </c>
      <c r="Q1651">
        <f t="shared" si="51"/>
        <v>27.565026697177728</v>
      </c>
      <c r="R1651" t="str">
        <f>CONCATENATE("ID-",A1651,"-",E1651)</f>
        <v>ID-21972-</v>
      </c>
      <c r="S1651" t="str">
        <f>INDEX(B:B,MATCH(A1651,A:A,0))</f>
        <v>13:07</v>
      </c>
      <c r="T1651" t="str">
        <f>IF(OR(B1651&gt;0,C1651&gt;0),"Acceptable","Check")</f>
        <v>Acceptable</v>
      </c>
      <c r="U1651">
        <f>COUNTIF(D:D, "Military - U.S. Army")</f>
        <v>23</v>
      </c>
      <c r="V1651">
        <f>AVERAGEIF(C:C,"Fort Myer, Virginia", I:I)</f>
        <v>2</v>
      </c>
      <c r="W1651">
        <v>1</v>
      </c>
      <c r="X1651" t="str">
        <f>IFERROR(VLOOKUP("FlightNumber", A:D, 4, FALSE), "Flight Not Found")</f>
        <v>Flight Not Found</v>
      </c>
      <c r="Y1651" t="str" cm="1">
        <f t="array" ref="Y1651">IF(AND(B:B &gt; TIME(6, 0, 0), B:B &lt;= TIME(18, 0, 0)), "Day", "Night")</f>
        <v>Night</v>
      </c>
      <c r="Z1651">
        <f>COUNTIFS(D:D, "Military - U.S. Army", C:C, "Fort Myer, Virginia")</f>
        <v>1</v>
      </c>
    </row>
    <row r="1652" spans="1:26" x14ac:dyDescent="0.2">
      <c r="A1652">
        <v>21990</v>
      </c>
      <c r="C1652" t="s">
        <v>7831</v>
      </c>
      <c r="D1652" t="s">
        <v>4139</v>
      </c>
      <c r="E1652" t="s">
        <v>7832</v>
      </c>
      <c r="F1652" t="s">
        <v>3860</v>
      </c>
      <c r="G1652" t="s">
        <v>7833</v>
      </c>
      <c r="I1652">
        <v>13</v>
      </c>
      <c r="J1652">
        <v>6</v>
      </c>
      <c r="K1652">
        <v>0</v>
      </c>
      <c r="L1652" t="s">
        <v>5203</v>
      </c>
      <c r="M1652">
        <f>SUM(B1652,C1652)</f>
        <v>0</v>
      </c>
      <c r="N1652" t="str">
        <f t="shared" si="50"/>
        <v>No</v>
      </c>
      <c r="O1652">
        <f>COUNTIF(C:C,"&lt;0")</f>
        <v>0</v>
      </c>
      <c r="P1652" t="e">
        <f>SUMIF(#REF!,"&gt;"&amp;AVERAGE(#REF!))</f>
        <v>#REF!</v>
      </c>
      <c r="Q1652">
        <f t="shared" si="51"/>
        <v>27.565026697177728</v>
      </c>
      <c r="R1652" t="str">
        <f>CONCATENATE("ID-",A1652,"-",E1652)</f>
        <v>ID-21990-Aracacuara - Villavicencio</v>
      </c>
      <c r="S1652">
        <f>INDEX(B:B,MATCH(A1652,A:A,0))</f>
        <v>0</v>
      </c>
      <c r="T1652" t="str">
        <f>IF(OR(B1652&gt;0,C1652&gt;0),"Acceptable","Check")</f>
        <v>Acceptable</v>
      </c>
      <c r="U1652">
        <f>COUNTIF(D:D, "Military - U.S. Army")</f>
        <v>23</v>
      </c>
      <c r="V1652">
        <f>AVERAGEIF(C:C,"Fort Myer, Virginia", I:I)</f>
        <v>2</v>
      </c>
      <c r="W1652">
        <v>1</v>
      </c>
      <c r="X1652" t="str">
        <f>IFERROR(VLOOKUP("FlightNumber", A:D, 4, FALSE), "Flight Not Found")</f>
        <v>Flight Not Found</v>
      </c>
      <c r="Y1652" t="str" cm="1">
        <f t="array" ref="Y1652">IF(AND(B:B &gt; TIME(6, 0, 0), B:B &lt;= TIME(18, 0, 0)), "Day", "Night")</f>
        <v>Night</v>
      </c>
      <c r="Z1652">
        <f>COUNTIFS(D:D, "Military - U.S. Army", C:C, "Fort Myer, Virginia")</f>
        <v>1</v>
      </c>
    </row>
    <row r="1653" spans="1:26" x14ac:dyDescent="0.2">
      <c r="A1653">
        <v>21991</v>
      </c>
      <c r="C1653" t="s">
        <v>7834</v>
      </c>
      <c r="D1653" t="s">
        <v>7296</v>
      </c>
      <c r="E1653" t="s">
        <v>7297</v>
      </c>
      <c r="F1653" t="s">
        <v>1809</v>
      </c>
      <c r="G1653" t="s">
        <v>7835</v>
      </c>
      <c r="H1653" t="s">
        <v>7836</v>
      </c>
      <c r="I1653">
        <v>33</v>
      </c>
      <c r="J1653">
        <v>3</v>
      </c>
      <c r="K1653">
        <v>0</v>
      </c>
      <c r="L1653" t="s">
        <v>7837</v>
      </c>
      <c r="M1653">
        <f>SUM(B1653,C1653)</f>
        <v>0</v>
      </c>
      <c r="N1653" t="str">
        <f t="shared" si="50"/>
        <v>No</v>
      </c>
      <c r="O1653">
        <f>COUNTIF(C:C,"&lt;0")</f>
        <v>0</v>
      </c>
      <c r="P1653" t="e">
        <f>SUMIF(#REF!,"&gt;"&amp;AVERAGE(#REF!))</f>
        <v>#REF!</v>
      </c>
      <c r="Q1653">
        <f t="shared" si="51"/>
        <v>27.565026697177728</v>
      </c>
      <c r="R1653" t="str">
        <f>CONCATENATE("ID-",A1653,"-",E1653)</f>
        <v>ID-21991-Tokyo - Nagoya</v>
      </c>
      <c r="S1653">
        <f>INDEX(B:B,MATCH(A1653,A:A,0))</f>
        <v>0</v>
      </c>
      <c r="T1653" t="str">
        <f>IF(OR(B1653&gt;0,C1653&gt;0),"Acceptable","Check")</f>
        <v>Acceptable</v>
      </c>
      <c r="U1653">
        <f>COUNTIF(D:D, "Military - U.S. Army")</f>
        <v>23</v>
      </c>
      <c r="V1653">
        <f>AVERAGEIF(C:C,"Fort Myer, Virginia", I:I)</f>
        <v>2</v>
      </c>
      <c r="W1653">
        <v>1</v>
      </c>
      <c r="X1653" t="str">
        <f>IFERROR(VLOOKUP("FlightNumber", A:D, 4, FALSE), "Flight Not Found")</f>
        <v>Flight Not Found</v>
      </c>
      <c r="Y1653" t="str" cm="1">
        <f t="array" ref="Y1653">IF(AND(B:B &gt; TIME(6, 0, 0), B:B &lt;= TIME(18, 0, 0)), "Day", "Night")</f>
        <v>Night</v>
      </c>
      <c r="Z1653">
        <f>COUNTIFS(D:D, "Military - U.S. Army", C:C, "Fort Myer, Virginia")</f>
        <v>1</v>
      </c>
    </row>
    <row r="1654" spans="1:26" x14ac:dyDescent="0.2">
      <c r="A1654">
        <v>21992</v>
      </c>
      <c r="B1654" t="s">
        <v>7692</v>
      </c>
      <c r="C1654" t="s">
        <v>7838</v>
      </c>
      <c r="D1654" t="s">
        <v>611</v>
      </c>
      <c r="E1654" t="s">
        <v>4122</v>
      </c>
      <c r="F1654" t="s">
        <v>7840</v>
      </c>
      <c r="G1654" t="s">
        <v>7841</v>
      </c>
      <c r="H1654" t="s">
        <v>7842</v>
      </c>
      <c r="I1654">
        <v>63</v>
      </c>
      <c r="J1654">
        <v>63</v>
      </c>
      <c r="K1654">
        <v>0</v>
      </c>
      <c r="L1654" t="s">
        <v>7843</v>
      </c>
      <c r="M1654">
        <f>SUM(B1654,C1654)</f>
        <v>0</v>
      </c>
      <c r="N1654" t="str">
        <f t="shared" si="50"/>
        <v>No</v>
      </c>
      <c r="O1654">
        <f>COUNTIF(C:C,"&lt;0")</f>
        <v>0</v>
      </c>
      <c r="P1654" t="e">
        <f>SUMIF(#REF!,"&gt;"&amp;AVERAGE(#REF!))</f>
        <v>#REF!</v>
      </c>
      <c r="Q1654">
        <f t="shared" si="51"/>
        <v>27.565026697177728</v>
      </c>
      <c r="R1654" t="str">
        <f>CONCATENATE("ID-",A1654,"-",E1654)</f>
        <v>ID-21992-Chicago - Miami</v>
      </c>
      <c r="S1654" t="str">
        <f>INDEX(B:B,MATCH(A1654,A:A,0))</f>
        <v>15:25</v>
      </c>
      <c r="T1654" t="str">
        <f>IF(OR(B1654&gt;0,C1654&gt;0),"Acceptable","Check")</f>
        <v>Acceptable</v>
      </c>
      <c r="U1654">
        <f>COUNTIF(D:D, "Military - U.S. Army")</f>
        <v>23</v>
      </c>
      <c r="V1654">
        <f>AVERAGEIF(C:C,"Fort Myer, Virginia", I:I)</f>
        <v>2</v>
      </c>
      <c r="W1654">
        <v>1</v>
      </c>
      <c r="X1654" t="str">
        <f>IFERROR(VLOOKUP("FlightNumber", A:D, 4, FALSE), "Flight Not Found")</f>
        <v>Flight Not Found</v>
      </c>
      <c r="Y1654" t="str" cm="1">
        <f t="array" ref="Y1654">IF(AND(B:B &gt; TIME(6, 0, 0), B:B &lt;= TIME(18, 0, 0)), "Day", "Night")</f>
        <v>Night</v>
      </c>
      <c r="Z1654">
        <f>COUNTIFS(D:D, "Military - U.S. Army", C:C, "Fort Myer, Virginia")</f>
        <v>1</v>
      </c>
    </row>
    <row r="1655" spans="1:26" x14ac:dyDescent="0.2">
      <c r="A1655">
        <v>21994</v>
      </c>
      <c r="B1655" t="s">
        <v>7844</v>
      </c>
      <c r="C1655" t="s">
        <v>7845</v>
      </c>
      <c r="D1655" t="s">
        <v>7846</v>
      </c>
      <c r="E1655" t="s">
        <v>7847</v>
      </c>
      <c r="F1655" t="s">
        <v>3335</v>
      </c>
      <c r="G1655" t="s">
        <v>7848</v>
      </c>
      <c r="H1655" t="s">
        <v>7849</v>
      </c>
      <c r="I1655">
        <v>46</v>
      </c>
      <c r="J1655">
        <v>25</v>
      </c>
      <c r="K1655">
        <v>0</v>
      </c>
      <c r="L1655" t="s">
        <v>7850</v>
      </c>
      <c r="M1655">
        <f>SUM(B1655,C1655)</f>
        <v>0</v>
      </c>
      <c r="N1655" t="str">
        <f t="shared" si="50"/>
        <v>No</v>
      </c>
      <c r="O1655">
        <f>COUNTIF(C:C,"&lt;0")</f>
        <v>0</v>
      </c>
      <c r="P1655" t="e">
        <f>SUMIF(#REF!,"&gt;"&amp;AVERAGE(#REF!))</f>
        <v>#REF!</v>
      </c>
      <c r="Q1655">
        <f t="shared" si="51"/>
        <v>27.565026697177728</v>
      </c>
      <c r="R1655" t="str">
        <f>CONCATENATE("ID-",A1655,"-",E1655)</f>
        <v>ID-21994-San Andres - Medellin</v>
      </c>
      <c r="S1655" t="str">
        <f>INDEX(B:B,MATCH(A1655,A:A,0))</f>
        <v>11:10</v>
      </c>
      <c r="T1655" t="str">
        <f>IF(OR(B1655&gt;0,C1655&gt;0),"Acceptable","Check")</f>
        <v>Acceptable</v>
      </c>
      <c r="U1655">
        <f>COUNTIF(D:D, "Military - U.S. Army")</f>
        <v>23</v>
      </c>
      <c r="V1655">
        <f>AVERAGEIF(C:C,"Fort Myer, Virginia", I:I)</f>
        <v>2</v>
      </c>
      <c r="W1655">
        <v>2</v>
      </c>
      <c r="X1655" t="str">
        <f>IFERROR(VLOOKUP("FlightNumber", A:D, 4, FALSE), "Flight Not Found")</f>
        <v>Flight Not Found</v>
      </c>
      <c r="Y1655" t="str" cm="1">
        <f t="array" ref="Y1655">IF(AND(B:B &gt; TIME(6, 0, 0), B:B &lt;= TIME(18, 0, 0)), "Day", "Night")</f>
        <v>Night</v>
      </c>
      <c r="Z1655">
        <f>COUNTIFS(D:D, "Military - U.S. Army", C:C, "Fort Myer, Virginia")</f>
        <v>1</v>
      </c>
    </row>
    <row r="1656" spans="1:26" x14ac:dyDescent="0.2">
      <c r="A1656">
        <v>22011</v>
      </c>
      <c r="B1656" t="s">
        <v>7851</v>
      </c>
      <c r="C1656" t="s">
        <v>7852</v>
      </c>
      <c r="D1656" t="s">
        <v>6845</v>
      </c>
      <c r="E1656" t="s">
        <v>7853</v>
      </c>
      <c r="F1656" t="s">
        <v>7854</v>
      </c>
      <c r="G1656" t="s">
        <v>7855</v>
      </c>
      <c r="H1656" t="s">
        <v>7856</v>
      </c>
      <c r="I1656">
        <v>18</v>
      </c>
      <c r="J1656">
        <v>2</v>
      </c>
      <c r="K1656">
        <v>0</v>
      </c>
      <c r="L1656" t="s">
        <v>7857</v>
      </c>
      <c r="M1656">
        <f>SUM(B1656,C1656)</f>
        <v>0</v>
      </c>
      <c r="N1656" t="str">
        <f t="shared" si="50"/>
        <v>No</v>
      </c>
      <c r="O1656">
        <f>COUNTIF(C:C,"&lt;0")</f>
        <v>0</v>
      </c>
      <c r="P1656" t="e">
        <f>SUMIF(#REF!,"&gt;"&amp;AVERAGE(#REF!))</f>
        <v>#REF!</v>
      </c>
      <c r="Q1656">
        <f t="shared" si="51"/>
        <v>27.565026697177728</v>
      </c>
      <c r="R1656" t="str">
        <f>CONCATENATE("ID-",A1656,"-",E1656)</f>
        <v>ID-22011-Siuna - Bonanza</v>
      </c>
      <c r="S1656" t="str">
        <f>INDEX(B:B,MATCH(A1656,A:A,0))</f>
        <v>14:39</v>
      </c>
      <c r="T1656" t="str">
        <f>IF(OR(B1656&gt;0,C1656&gt;0),"Acceptable","Check")</f>
        <v>Acceptable</v>
      </c>
      <c r="U1656">
        <f>COUNTIF(D:D, "Military - U.S. Army")</f>
        <v>23</v>
      </c>
      <c r="V1656">
        <f>AVERAGEIF(C:C,"Fort Myer, Virginia", I:I)</f>
        <v>2</v>
      </c>
      <c r="W1656">
        <v>1</v>
      </c>
      <c r="X1656" t="str">
        <f>IFERROR(VLOOKUP("FlightNumber", A:D, 4, FALSE), "Flight Not Found")</f>
        <v>Flight Not Found</v>
      </c>
      <c r="Y1656" t="str" cm="1">
        <f t="array" ref="Y1656">IF(AND(B:B &gt; TIME(6, 0, 0), B:B &lt;= TIME(18, 0, 0)), "Day", "Night")</f>
        <v>Night</v>
      </c>
      <c r="Z1656">
        <f>COUNTIFS(D:D, "Military - U.S. Army", C:C, "Fort Myer, Virginia")</f>
        <v>1</v>
      </c>
    </row>
    <row r="1657" spans="1:26" x14ac:dyDescent="0.2">
      <c r="A1657">
        <v>22018</v>
      </c>
      <c r="B1657" t="s">
        <v>1415</v>
      </c>
      <c r="C1657" t="s">
        <v>7858</v>
      </c>
      <c r="D1657" t="s">
        <v>4134</v>
      </c>
      <c r="F1657" t="s">
        <v>1809</v>
      </c>
      <c r="G1657" t="s">
        <v>7859</v>
      </c>
      <c r="H1657" t="s">
        <v>7860</v>
      </c>
      <c r="I1657">
        <v>22</v>
      </c>
      <c r="J1657">
        <v>10</v>
      </c>
      <c r="K1657">
        <v>0</v>
      </c>
      <c r="L1657" t="s">
        <v>7861</v>
      </c>
      <c r="M1657">
        <f>SUM(B1657,C1657)</f>
        <v>0</v>
      </c>
      <c r="N1657" t="str">
        <f t="shared" si="50"/>
        <v>No</v>
      </c>
      <c r="O1657">
        <f>COUNTIF(C:C,"&lt;0")</f>
        <v>0</v>
      </c>
      <c r="P1657" t="e">
        <f>SUMIF(#REF!,"&gt;"&amp;AVERAGE(#REF!))</f>
        <v>#REF!</v>
      </c>
      <c r="Q1657">
        <f t="shared" si="51"/>
        <v>27.565026697177728</v>
      </c>
      <c r="R1657" t="str">
        <f>CONCATENATE("ID-",A1657,"-",E1657)</f>
        <v>ID-22018-</v>
      </c>
      <c r="S1657" t="str">
        <f>INDEX(B:B,MATCH(A1657,A:A,0))</f>
        <v>14:20</v>
      </c>
      <c r="T1657" t="str">
        <f>IF(OR(B1657&gt;0,C1657&gt;0),"Acceptable","Check")</f>
        <v>Acceptable</v>
      </c>
      <c r="U1657">
        <f>COUNTIF(D:D, "Military - U.S. Army")</f>
        <v>23</v>
      </c>
      <c r="V1657">
        <f>AVERAGEIF(C:C,"Fort Myer, Virginia", I:I)</f>
        <v>2</v>
      </c>
      <c r="W1657">
        <v>1</v>
      </c>
      <c r="X1657" t="str">
        <f>IFERROR(VLOOKUP("FlightNumber", A:D, 4, FALSE), "Flight Not Found")</f>
        <v>Flight Not Found</v>
      </c>
      <c r="Y1657" t="str" cm="1">
        <f t="array" ref="Y1657">IF(AND(B:B &gt; TIME(6, 0, 0), B:B &lt;= TIME(18, 0, 0)), "Day", "Night")</f>
        <v>Night</v>
      </c>
      <c r="Z1657">
        <f>COUNTIFS(D:D, "Military - U.S. Army", C:C, "Fort Myer, Virginia")</f>
        <v>1</v>
      </c>
    </row>
    <row r="1658" spans="1:26" x14ac:dyDescent="0.2">
      <c r="A1658">
        <v>22020</v>
      </c>
      <c r="C1658" t="s">
        <v>7862</v>
      </c>
      <c r="D1658" t="s">
        <v>6637</v>
      </c>
      <c r="F1658" t="s">
        <v>3475</v>
      </c>
      <c r="I1658">
        <v>18</v>
      </c>
      <c r="J1658">
        <v>18</v>
      </c>
      <c r="K1658">
        <v>0</v>
      </c>
      <c r="L1658" t="s">
        <v>7863</v>
      </c>
      <c r="M1658">
        <f>SUM(B1658,C1658)</f>
        <v>0</v>
      </c>
      <c r="N1658" t="str">
        <f t="shared" si="50"/>
        <v>No</v>
      </c>
      <c r="O1658">
        <f>COUNTIF(C:C,"&lt;0")</f>
        <v>0</v>
      </c>
      <c r="P1658" t="e">
        <f>SUMIF(#REF!,"&gt;"&amp;AVERAGE(#REF!))</f>
        <v>#REF!</v>
      </c>
      <c r="Q1658">
        <f t="shared" si="51"/>
        <v>27.565026697177728</v>
      </c>
      <c r="R1658" t="str">
        <f>CONCATENATE("ID-",A1658,"-",E1658)</f>
        <v>ID-22020-</v>
      </c>
      <c r="S1658">
        <f>INDEX(B:B,MATCH(A1658,A:A,0))</f>
        <v>0</v>
      </c>
      <c r="T1658" t="str">
        <f>IF(OR(B1658&gt;0,C1658&gt;0),"Acceptable","Check")</f>
        <v>Acceptable</v>
      </c>
      <c r="U1658">
        <f>COUNTIF(D:D, "Military - U.S. Army")</f>
        <v>23</v>
      </c>
      <c r="V1658">
        <f>AVERAGEIF(C:C,"Fort Myer, Virginia", I:I)</f>
        <v>2</v>
      </c>
      <c r="W1658">
        <v>1</v>
      </c>
      <c r="X1658" t="str">
        <f>IFERROR(VLOOKUP("FlightNumber", A:D, 4, FALSE), "Flight Not Found")</f>
        <v>Flight Not Found</v>
      </c>
      <c r="Y1658" t="str" cm="1">
        <f t="array" ref="Y1658">IF(AND(B:B &gt; TIME(6, 0, 0), B:B &lt;= TIME(18, 0, 0)), "Day", "Night")</f>
        <v>Night</v>
      </c>
      <c r="Z1658">
        <f>COUNTIFS(D:D, "Military - U.S. Army", C:C, "Fort Myer, Virginia")</f>
        <v>1</v>
      </c>
    </row>
    <row r="1659" spans="1:26" x14ac:dyDescent="0.2">
      <c r="A1659">
        <v>22024</v>
      </c>
      <c r="C1659" t="s">
        <v>3456</v>
      </c>
      <c r="D1659" t="s">
        <v>2606</v>
      </c>
      <c r="E1659" t="s">
        <v>7864</v>
      </c>
      <c r="F1659" t="s">
        <v>7334</v>
      </c>
      <c r="G1659" t="s">
        <v>7865</v>
      </c>
      <c r="H1659" t="s">
        <v>7866</v>
      </c>
      <c r="I1659">
        <v>9</v>
      </c>
      <c r="J1659">
        <v>9</v>
      </c>
      <c r="K1659">
        <v>0</v>
      </c>
      <c r="L1659" t="s">
        <v>7867</v>
      </c>
      <c r="M1659">
        <f>SUM(B1659,C1659)</f>
        <v>0</v>
      </c>
      <c r="N1659" t="str">
        <f t="shared" si="50"/>
        <v>No</v>
      </c>
      <c r="O1659">
        <f>COUNTIF(C:C,"&lt;0")</f>
        <v>0</v>
      </c>
      <c r="P1659" t="e">
        <f>SUMIF(#REF!,"&gt;"&amp;AVERAGE(#REF!))</f>
        <v>#REF!</v>
      </c>
      <c r="Q1659">
        <f t="shared" si="51"/>
        <v>27.565026697177728</v>
      </c>
      <c r="R1659" t="str">
        <f>CONCATENATE("ID-",A1659,"-",E1659)</f>
        <v>ID-22024-Dover, Delaware - Mildenhall, England</v>
      </c>
      <c r="S1659">
        <f>INDEX(B:B,MATCH(A1659,A:A,0))</f>
        <v>0</v>
      </c>
      <c r="T1659" t="str">
        <f>IF(OR(B1659&gt;0,C1659&gt;0),"Acceptable","Check")</f>
        <v>Acceptable</v>
      </c>
      <c r="U1659">
        <f>COUNTIF(D:D, "Military - U.S. Army")</f>
        <v>23</v>
      </c>
      <c r="V1659">
        <f>AVERAGEIF(C:C,"Fort Myer, Virginia", I:I)</f>
        <v>2</v>
      </c>
      <c r="W1659">
        <v>2</v>
      </c>
      <c r="X1659" t="str">
        <f>IFERROR(VLOOKUP("FlightNumber", A:D, 4, FALSE), "Flight Not Found")</f>
        <v>Flight Not Found</v>
      </c>
      <c r="Y1659" t="str" cm="1">
        <f t="array" ref="Y1659">IF(AND(B:B &gt; TIME(6, 0, 0), B:B &lt;= TIME(18, 0, 0)), "Day", "Night")</f>
        <v>Night</v>
      </c>
      <c r="Z1659">
        <f>COUNTIFS(D:D, "Military - U.S. Army", C:C, "Fort Myer, Virginia")</f>
        <v>1</v>
      </c>
    </row>
    <row r="1660" spans="1:26" x14ac:dyDescent="0.2">
      <c r="A1660">
        <v>22025</v>
      </c>
      <c r="B1660" t="s">
        <v>7868</v>
      </c>
      <c r="C1660" t="s">
        <v>5135</v>
      </c>
      <c r="D1660" t="s">
        <v>7869</v>
      </c>
      <c r="E1660" t="s">
        <v>7871</v>
      </c>
      <c r="F1660" t="s">
        <v>3335</v>
      </c>
      <c r="G1660" t="s">
        <v>7872</v>
      </c>
      <c r="H1660" t="s">
        <v>7873</v>
      </c>
      <c r="I1660">
        <v>51</v>
      </c>
      <c r="J1660">
        <v>37</v>
      </c>
      <c r="K1660">
        <v>0</v>
      </c>
      <c r="L1660" t="s">
        <v>7874</v>
      </c>
      <c r="M1660">
        <f>SUM(B1660,C1660)</f>
        <v>0</v>
      </c>
      <c r="N1660" t="str">
        <f t="shared" si="50"/>
        <v>No</v>
      </c>
      <c r="O1660">
        <f>COUNTIF(C:C,"&lt;0")</f>
        <v>0</v>
      </c>
      <c r="P1660" t="e">
        <f>SUMIF(#REF!,"&gt;"&amp;AVERAGE(#REF!))</f>
        <v>#REF!</v>
      </c>
      <c r="Q1660">
        <f t="shared" si="51"/>
        <v>27.565026697177728</v>
      </c>
      <c r="R1660" t="str">
        <f>CONCATENATE("ID-",A1660,"-",E1660)</f>
        <v>ID-22025-Miami - Medellin - Bogota</v>
      </c>
      <c r="S1660" t="str">
        <f>INDEX(B:B,MATCH(A1660,A:A,0))</f>
        <v>20:48</v>
      </c>
      <c r="T1660" t="str">
        <f>IF(OR(B1660&gt;0,C1660&gt;0),"Acceptable","Check")</f>
        <v>Acceptable</v>
      </c>
      <c r="U1660">
        <f>COUNTIF(D:D, "Military - U.S. Army")</f>
        <v>23</v>
      </c>
      <c r="V1660">
        <f>AVERAGEIF(C:C,"Fort Myer, Virginia", I:I)</f>
        <v>2</v>
      </c>
      <c r="W1660">
        <v>1</v>
      </c>
      <c r="X1660" t="str">
        <f>IFERROR(VLOOKUP("FlightNumber", A:D, 4, FALSE), "Flight Not Found")</f>
        <v>Flight Not Found</v>
      </c>
      <c r="Y1660" t="str" cm="1">
        <f t="array" ref="Y1660">IF(AND(B:B &gt; TIME(6, 0, 0), B:B &lt;= TIME(18, 0, 0)), "Day", "Night")</f>
        <v>Night</v>
      </c>
      <c r="Z1660">
        <f>COUNTIFS(D:D, "Military - U.S. Army", C:C, "Fort Myer, Virginia")</f>
        <v>1</v>
      </c>
    </row>
    <row r="1661" spans="1:26" x14ac:dyDescent="0.2">
      <c r="A1661">
        <v>22026</v>
      </c>
      <c r="B1661" t="s">
        <v>7875</v>
      </c>
      <c r="C1661" t="s">
        <v>7876</v>
      </c>
      <c r="D1661" t="s">
        <v>7877</v>
      </c>
      <c r="E1661" t="s">
        <v>7878</v>
      </c>
      <c r="F1661" t="s">
        <v>7879</v>
      </c>
      <c r="G1661" t="s">
        <v>7880</v>
      </c>
      <c r="H1661" t="s">
        <v>7881</v>
      </c>
      <c r="I1661">
        <v>44</v>
      </c>
      <c r="J1661">
        <v>4</v>
      </c>
      <c r="K1661">
        <v>0</v>
      </c>
      <c r="L1661" t="s">
        <v>7882</v>
      </c>
      <c r="M1661">
        <f>SUM(B1661,C1661)</f>
        <v>0</v>
      </c>
      <c r="N1661" t="str">
        <f t="shared" si="50"/>
        <v>No</v>
      </c>
      <c r="O1661">
        <f>COUNTIF(C:C,"&lt;0")</f>
        <v>0</v>
      </c>
      <c r="P1661" t="e">
        <f>SUMIF(#REF!,"&gt;"&amp;AVERAGE(#REF!))</f>
        <v>#REF!</v>
      </c>
      <c r="Q1661">
        <f t="shared" si="51"/>
        <v>27.565026697177728</v>
      </c>
      <c r="R1661" t="str">
        <f>CONCATENATE("ID-",A1661,"-",E1661)</f>
        <v>ID-22026-Cincinnati, OH - Hickory, NC</v>
      </c>
      <c r="S1661" t="str">
        <f>INDEX(B:B,MATCH(A1661,A:A,0))</f>
        <v>13:06</v>
      </c>
      <c r="T1661" t="str">
        <f>IF(OR(B1661&gt;0,C1661&gt;0),"Acceptable","Check")</f>
        <v>Acceptable</v>
      </c>
      <c r="U1661">
        <f>COUNTIF(D:D, "Military - U.S. Army")</f>
        <v>23</v>
      </c>
      <c r="V1661">
        <f>AVERAGEIF(C:C,"Fort Myer, Virginia", I:I)</f>
        <v>2</v>
      </c>
      <c r="W1661">
        <v>2</v>
      </c>
      <c r="X1661" t="str">
        <f>IFERROR(VLOOKUP("FlightNumber", A:D, 4, FALSE), "Flight Not Found")</f>
        <v>Flight Not Found</v>
      </c>
      <c r="Y1661" t="str" cm="1">
        <f t="array" ref="Y1661">IF(AND(B:B &gt; TIME(6, 0, 0), B:B &lt;= TIME(18, 0, 0)), "Day", "Night")</f>
        <v>Night</v>
      </c>
      <c r="Z1661">
        <f>COUNTIFS(D:D, "Military - U.S. Army", C:C, "Fort Myer, Virginia")</f>
        <v>1</v>
      </c>
    </row>
    <row r="1662" spans="1:26" x14ac:dyDescent="0.2">
      <c r="A1662">
        <v>22028</v>
      </c>
      <c r="C1662" t="s">
        <v>7883</v>
      </c>
      <c r="D1662" t="s">
        <v>7884</v>
      </c>
      <c r="E1662" t="s">
        <v>7885</v>
      </c>
      <c r="F1662" t="s">
        <v>3789</v>
      </c>
      <c r="G1662" t="s">
        <v>7886</v>
      </c>
      <c r="H1662" t="s">
        <v>7887</v>
      </c>
      <c r="I1662">
        <v>35</v>
      </c>
      <c r="J1662">
        <v>35</v>
      </c>
      <c r="K1662">
        <v>0</v>
      </c>
      <c r="L1662" t="s">
        <v>7888</v>
      </c>
      <c r="M1662">
        <f>SUM(B1662,C1662)</f>
        <v>0</v>
      </c>
      <c r="N1662" t="str">
        <f t="shared" si="50"/>
        <v>No</v>
      </c>
      <c r="O1662">
        <f>COUNTIF(C:C,"&lt;0")</f>
        <v>0</v>
      </c>
      <c r="P1662" t="e">
        <f>SUMIF(#REF!,"&gt;"&amp;AVERAGE(#REF!))</f>
        <v>#REF!</v>
      </c>
      <c r="Q1662">
        <f t="shared" si="51"/>
        <v>27.565026697177728</v>
      </c>
      <c r="R1662" t="str">
        <f>CONCATENATE("ID-",A1662,"-",E1662)</f>
        <v>ID-22028-Cairo - Bunia</v>
      </c>
      <c r="S1662">
        <f>INDEX(B:B,MATCH(A1662,A:A,0))</f>
        <v>0</v>
      </c>
      <c r="T1662" t="str">
        <f>IF(OR(B1662&gt;0,C1662&gt;0),"Acceptable","Check")</f>
        <v>Acceptable</v>
      </c>
      <c r="U1662">
        <f>COUNTIF(D:D, "Military - U.S. Army")</f>
        <v>23</v>
      </c>
      <c r="V1662">
        <f>AVERAGEIF(C:C,"Fort Myer, Virginia", I:I)</f>
        <v>2</v>
      </c>
      <c r="W1662">
        <v>1</v>
      </c>
      <c r="X1662" t="str">
        <f>IFERROR(VLOOKUP("FlightNumber", A:D, 4, FALSE), "Flight Not Found")</f>
        <v>Flight Not Found</v>
      </c>
      <c r="Y1662" t="str" cm="1">
        <f t="array" ref="Y1662">IF(AND(B:B &gt; TIME(6, 0, 0), B:B &lt;= TIME(18, 0, 0)), "Day", "Night")</f>
        <v>Night</v>
      </c>
      <c r="Z1662">
        <f>COUNTIFS(D:D, "Military - U.S. Army", C:C, "Fort Myer, Virginia")</f>
        <v>1</v>
      </c>
    </row>
    <row r="1663" spans="1:26" x14ac:dyDescent="0.2">
      <c r="A1663">
        <v>22034</v>
      </c>
      <c r="B1663" t="s">
        <v>7889</v>
      </c>
      <c r="C1663" t="s">
        <v>7890</v>
      </c>
      <c r="D1663" t="s">
        <v>3748</v>
      </c>
      <c r="E1663" t="s">
        <v>7891</v>
      </c>
      <c r="F1663" t="s">
        <v>1809</v>
      </c>
      <c r="G1663" t="s">
        <v>7892</v>
      </c>
      <c r="H1663" t="s">
        <v>7893</v>
      </c>
      <c r="I1663">
        <v>13</v>
      </c>
      <c r="J1663">
        <v>13</v>
      </c>
      <c r="K1663">
        <v>0</v>
      </c>
      <c r="L1663" t="s">
        <v>7894</v>
      </c>
      <c r="M1663">
        <f>SUM(B1663,C1663)</f>
        <v>0</v>
      </c>
      <c r="N1663" t="str">
        <f t="shared" si="50"/>
        <v>No</v>
      </c>
      <c r="O1663">
        <f>COUNTIF(C:C,"&lt;0")</f>
        <v>0</v>
      </c>
      <c r="P1663" t="e">
        <f>SUMIF(#REF!,"&gt;"&amp;AVERAGE(#REF!))</f>
        <v>#REF!</v>
      </c>
      <c r="Q1663">
        <f t="shared" si="51"/>
        <v>27.565026697177728</v>
      </c>
      <c r="R1663" t="str">
        <f>CONCATENATE("ID-",A1663,"-",E1663)</f>
        <v>ID-22034-Maiquetia - Calabozo</v>
      </c>
      <c r="S1663" t="str">
        <f>INDEX(B:B,MATCH(A1663,A:A,0))</f>
        <v>08:22</v>
      </c>
      <c r="T1663" t="str">
        <f>IF(OR(B1663&gt;0,C1663&gt;0),"Acceptable","Check")</f>
        <v>Acceptable</v>
      </c>
      <c r="U1663">
        <f>COUNTIF(D:D, "Military - U.S. Army")</f>
        <v>23</v>
      </c>
      <c r="V1663">
        <f>AVERAGEIF(C:C,"Fort Myer, Virginia", I:I)</f>
        <v>2</v>
      </c>
      <c r="W1663">
        <v>2</v>
      </c>
      <c r="X1663" t="str">
        <f>IFERROR(VLOOKUP("FlightNumber", A:D, 4, FALSE), "Flight Not Found")</f>
        <v>Flight Not Found</v>
      </c>
      <c r="Y1663" t="str" cm="1">
        <f t="array" ref="Y1663">IF(AND(B:B &gt; TIME(6, 0, 0), B:B &lt;= TIME(18, 0, 0)), "Day", "Night")</f>
        <v>Night</v>
      </c>
      <c r="Z1663">
        <f>COUNTIFS(D:D, "Military - U.S. Army", C:C, "Fort Myer, Virginia")</f>
        <v>1</v>
      </c>
    </row>
    <row r="1664" spans="1:26" x14ac:dyDescent="0.2">
      <c r="A1664">
        <v>22051</v>
      </c>
      <c r="B1664" t="s">
        <v>7895</v>
      </c>
      <c r="C1664" t="s">
        <v>7896</v>
      </c>
      <c r="D1664" t="s">
        <v>7897</v>
      </c>
      <c r="E1664" t="s">
        <v>7898</v>
      </c>
      <c r="F1664" t="s">
        <v>3434</v>
      </c>
      <c r="G1664" t="s">
        <v>7899</v>
      </c>
      <c r="H1664" t="s">
        <v>7900</v>
      </c>
      <c r="I1664">
        <v>12</v>
      </c>
      <c r="J1664">
        <v>12</v>
      </c>
      <c r="K1664">
        <v>0</v>
      </c>
      <c r="L1664" t="s">
        <v>7901</v>
      </c>
      <c r="M1664">
        <f>SUM(B1664,C1664)</f>
        <v>0</v>
      </c>
      <c r="N1664" t="str">
        <f t="shared" si="50"/>
        <v>No</v>
      </c>
      <c r="O1664">
        <f>COUNTIF(C:C,"&lt;0")</f>
        <v>0</v>
      </c>
      <c r="P1664" t="e">
        <f>SUMIF(#REF!,"&gt;"&amp;AVERAGE(#REF!))</f>
        <v>#REF!</v>
      </c>
      <c r="Q1664">
        <f t="shared" si="51"/>
        <v>27.565026697177728</v>
      </c>
      <c r="R1664" t="str">
        <f>CONCATENATE("ID-",A1664,"-",E1664)</f>
        <v>ID-22051-Niamey - Khartoum</v>
      </c>
      <c r="S1664" t="str">
        <f>INDEX(B:B,MATCH(A1664,A:A,0))</f>
        <v>19:57</v>
      </c>
      <c r="T1664" t="str">
        <f>IF(OR(B1664&gt;0,C1664&gt;0),"Acceptable","Check")</f>
        <v>Acceptable</v>
      </c>
      <c r="U1664">
        <f>COUNTIF(D:D, "Military - U.S. Army")</f>
        <v>23</v>
      </c>
      <c r="V1664">
        <f>AVERAGEIF(C:C,"Fort Myer, Virginia", I:I)</f>
        <v>2</v>
      </c>
      <c r="W1664">
        <v>1</v>
      </c>
      <c r="X1664" t="str">
        <f>IFERROR(VLOOKUP("FlightNumber", A:D, 4, FALSE), "Flight Not Found")</f>
        <v>Flight Not Found</v>
      </c>
      <c r="Y1664" t="str" cm="1">
        <f t="array" ref="Y1664">IF(AND(B:B &gt; TIME(6, 0, 0), B:B &lt;= TIME(18, 0, 0)), "Day", "Night")</f>
        <v>Night</v>
      </c>
      <c r="Z1664">
        <f>COUNTIFS(D:D, "Military - U.S. Army", C:C, "Fort Myer, Virginia")</f>
        <v>1</v>
      </c>
    </row>
    <row r="1665" spans="1:26" x14ac:dyDescent="0.2">
      <c r="A1665">
        <v>22166</v>
      </c>
      <c r="C1665" t="s">
        <v>7902</v>
      </c>
      <c r="D1665" t="s">
        <v>5042</v>
      </c>
      <c r="E1665" t="s">
        <v>7903</v>
      </c>
      <c r="F1665" t="s">
        <v>3916</v>
      </c>
      <c r="G1665" t="s">
        <v>7904</v>
      </c>
      <c r="H1665" t="s">
        <v>7905</v>
      </c>
      <c r="I1665">
        <v>31</v>
      </c>
      <c r="J1665">
        <v>31</v>
      </c>
      <c r="K1665">
        <v>0</v>
      </c>
      <c r="L1665" t="s">
        <v>7906</v>
      </c>
      <c r="M1665">
        <f>SUM(B1665,C1665)</f>
        <v>0</v>
      </c>
      <c r="N1665" t="str">
        <f t="shared" si="50"/>
        <v>No</v>
      </c>
      <c r="O1665">
        <f>COUNTIF(C:C,"&lt;0")</f>
        <v>0</v>
      </c>
      <c r="P1665" t="e">
        <f>SUMIF(#REF!,"&gt;"&amp;AVERAGE(#REF!))</f>
        <v>#REF!</v>
      </c>
      <c r="Q1665">
        <f t="shared" si="51"/>
        <v>27.565026697177728</v>
      </c>
      <c r="R1665" t="str">
        <f>CONCATENATE("ID-",A1665,"-",E1665)</f>
        <v>ID-22166-Asuncion - Buenos Aires</v>
      </c>
      <c r="S1665">
        <f>INDEX(B:B,MATCH(A1665,A:A,0))</f>
        <v>0</v>
      </c>
      <c r="T1665" t="str">
        <f>IF(OR(B1665&gt;0,C1665&gt;0),"Acceptable","Check")</f>
        <v>Acceptable</v>
      </c>
      <c r="U1665">
        <f>COUNTIF(D:D, "Military - U.S. Army")</f>
        <v>23</v>
      </c>
      <c r="V1665">
        <f>AVERAGEIF(C:C,"Fort Myer, Virginia", I:I)</f>
        <v>2</v>
      </c>
      <c r="W1665">
        <v>1</v>
      </c>
      <c r="X1665" t="str">
        <f>IFERROR(VLOOKUP("FlightNumber", A:D, 4, FALSE), "Flight Not Found")</f>
        <v>Flight Not Found</v>
      </c>
      <c r="Y1665" t="str" cm="1">
        <f t="array" ref="Y1665">IF(AND(B:B &gt; TIME(6, 0, 0), B:B &lt;= TIME(18, 0, 0)), "Day", "Night")</f>
        <v>Night</v>
      </c>
      <c r="Z1665">
        <f>COUNTIFS(D:D, "Military - U.S. Army", C:C, "Fort Myer, Virginia")</f>
        <v>1</v>
      </c>
    </row>
    <row r="1666" spans="1:26" x14ac:dyDescent="0.2">
      <c r="A1666">
        <v>22054</v>
      </c>
      <c r="C1666" t="s">
        <v>7907</v>
      </c>
      <c r="D1666" t="s">
        <v>7908</v>
      </c>
      <c r="E1666" t="s">
        <v>1241</v>
      </c>
      <c r="F1666" t="s">
        <v>3335</v>
      </c>
      <c r="G1666" t="s">
        <v>7909</v>
      </c>
      <c r="H1666" t="s">
        <v>7910</v>
      </c>
      <c r="I1666">
        <v>10</v>
      </c>
      <c r="J1666">
        <v>10</v>
      </c>
      <c r="K1666">
        <v>0</v>
      </c>
      <c r="L1666" t="s">
        <v>7911</v>
      </c>
      <c r="M1666">
        <f>SUM(B1666,C1666)</f>
        <v>0</v>
      </c>
      <c r="N1666" t="str">
        <f t="shared" ref="N1666:N1729" si="52">IF(E1666="good","Yes","No")</f>
        <v>No</v>
      </c>
      <c r="O1666">
        <f>COUNTIF(C:C,"&lt;0")</f>
        <v>0</v>
      </c>
      <c r="P1666" t="e">
        <f>SUMIF(#REF!,"&gt;"&amp;AVERAGE(#REF!))</f>
        <v>#REF!</v>
      </c>
      <c r="Q1666">
        <f t="shared" si="51"/>
        <v>27.565026697177728</v>
      </c>
      <c r="R1666" t="str">
        <f>CONCATENATE("ID-",A1666,"-",E1666)</f>
        <v>ID-22054-Buenos Aires - Santiago</v>
      </c>
      <c r="S1666">
        <f>INDEX(B:B,MATCH(A1666,A:A,0))</f>
        <v>0</v>
      </c>
      <c r="T1666" t="str">
        <f>IF(OR(B1666&gt;0,C1666&gt;0),"Acceptable","Check")</f>
        <v>Acceptable</v>
      </c>
      <c r="U1666">
        <f>COUNTIF(D:D, "Military - U.S. Army")</f>
        <v>23</v>
      </c>
      <c r="V1666">
        <f>AVERAGEIF(C:C,"Fort Myer, Virginia", I:I)</f>
        <v>2</v>
      </c>
      <c r="W1666">
        <v>1</v>
      </c>
      <c r="X1666" t="str">
        <f>IFERROR(VLOOKUP("FlightNumber", A:D, 4, FALSE), "Flight Not Found")</f>
        <v>Flight Not Found</v>
      </c>
      <c r="Y1666" t="str" cm="1">
        <f t="array" ref="Y1666">IF(AND(B:B &gt; TIME(6, 0, 0), B:B &lt;= TIME(18, 0, 0)), "Day", "Night")</f>
        <v>Night</v>
      </c>
      <c r="Z1666">
        <f>COUNTIFS(D:D, "Military - U.S. Army", C:C, "Fort Myer, Virginia")</f>
        <v>1</v>
      </c>
    </row>
    <row r="1667" spans="1:26" x14ac:dyDescent="0.2">
      <c r="A1667">
        <v>22059</v>
      </c>
      <c r="B1667" t="s">
        <v>7912</v>
      </c>
      <c r="C1667" t="s">
        <v>2302</v>
      </c>
      <c r="D1667" t="s">
        <v>1432</v>
      </c>
      <c r="E1667" t="s">
        <v>994</v>
      </c>
      <c r="F1667" t="s">
        <v>7913</v>
      </c>
      <c r="G1667" t="s">
        <v>7914</v>
      </c>
      <c r="H1667" t="s">
        <v>7915</v>
      </c>
      <c r="I1667">
        <v>4</v>
      </c>
      <c r="J1667">
        <v>4</v>
      </c>
      <c r="K1667">
        <v>0</v>
      </c>
      <c r="L1667" t="s">
        <v>7916</v>
      </c>
      <c r="M1667">
        <f>SUM(B1667,C1667)</f>
        <v>0</v>
      </c>
      <c r="N1667" t="str">
        <f t="shared" si="52"/>
        <v>No</v>
      </c>
      <c r="O1667">
        <f>COUNTIF(C:C,"&lt;0")</f>
        <v>0</v>
      </c>
      <c r="P1667" t="e">
        <f>SUMIF(#REF!,"&gt;"&amp;AVERAGE(#REF!))</f>
        <v>#REF!</v>
      </c>
      <c r="Q1667">
        <f t="shared" ref="Q1667:Q1730" si="53">AVERAGEIF(I:I,"&gt;0")</f>
        <v>27.565026697177728</v>
      </c>
      <c r="R1667" t="str">
        <f>CONCATENATE("ID-",A1667,"-",E1667)</f>
        <v>ID-22059-Training</v>
      </c>
      <c r="S1667" t="str">
        <f>INDEX(B:B,MATCH(A1667,A:A,0))</f>
        <v>11:52</v>
      </c>
      <c r="T1667" t="str">
        <f>IF(OR(B1667&gt;0,C1667&gt;0),"Acceptable","Check")</f>
        <v>Acceptable</v>
      </c>
      <c r="U1667">
        <f>COUNTIF(D:D, "Military - U.S. Army")</f>
        <v>23</v>
      </c>
      <c r="V1667">
        <f>AVERAGEIF(C:C,"Fort Myer, Virginia", I:I)</f>
        <v>2</v>
      </c>
      <c r="W1667">
        <v>1</v>
      </c>
      <c r="X1667" t="str">
        <f>IFERROR(VLOOKUP("FlightNumber", A:D, 4, FALSE), "Flight Not Found")</f>
        <v>Flight Not Found</v>
      </c>
      <c r="Y1667" t="str" cm="1">
        <f t="array" ref="Y1667">IF(AND(B:B &gt; TIME(6, 0, 0), B:B &lt;= TIME(18, 0, 0)), "Day", "Night")</f>
        <v>Night</v>
      </c>
      <c r="Z1667">
        <f>COUNTIFS(D:D, "Military - U.S. Army", C:C, "Fort Myer, Virginia")</f>
        <v>1</v>
      </c>
    </row>
    <row r="1668" spans="1:26" x14ac:dyDescent="0.2">
      <c r="A1668">
        <v>22077</v>
      </c>
      <c r="C1668" t="s">
        <v>7917</v>
      </c>
      <c r="D1668" t="s">
        <v>5254</v>
      </c>
      <c r="E1668" t="s">
        <v>7918</v>
      </c>
      <c r="F1668" t="s">
        <v>7919</v>
      </c>
      <c r="G1668" t="s">
        <v>7920</v>
      </c>
      <c r="H1668" t="s">
        <v>7921</v>
      </c>
      <c r="I1668">
        <v>29</v>
      </c>
      <c r="J1668">
        <v>29</v>
      </c>
      <c r="K1668">
        <v>0</v>
      </c>
      <c r="L1668" t="s">
        <v>7922</v>
      </c>
      <c r="M1668">
        <f>SUM(B1668,C1668)</f>
        <v>0</v>
      </c>
      <c r="N1668" t="str">
        <f t="shared" si="52"/>
        <v>No</v>
      </c>
      <c r="O1668">
        <f>COUNTIF(C:C,"&lt;0")</f>
        <v>0</v>
      </c>
      <c r="P1668" t="e">
        <f>SUMIF(#REF!,"&gt;"&amp;AVERAGE(#REF!))</f>
        <v>#REF!</v>
      </c>
      <c r="Q1668">
        <f t="shared" si="53"/>
        <v>27.565026697177728</v>
      </c>
      <c r="R1668" t="str">
        <f>CONCATENATE("ID-",A1668,"-",E1668)</f>
        <v>ID-22077-Rockhampton - MacKay</v>
      </c>
      <c r="S1668">
        <f>INDEX(B:B,MATCH(A1668,A:A,0))</f>
        <v>0</v>
      </c>
      <c r="T1668" t="str">
        <f>IF(OR(B1668&gt;0,C1668&gt;0),"Acceptable","Check")</f>
        <v>Acceptable</v>
      </c>
      <c r="U1668">
        <f>COUNTIF(D:D, "Military - U.S. Army")</f>
        <v>23</v>
      </c>
      <c r="V1668">
        <f>AVERAGEIF(C:C,"Fort Myer, Virginia", I:I)</f>
        <v>2</v>
      </c>
      <c r="W1668">
        <v>1</v>
      </c>
      <c r="X1668" t="str">
        <f>IFERROR(VLOOKUP("FlightNumber", A:D, 4, FALSE), "Flight Not Found")</f>
        <v>Flight Not Found</v>
      </c>
      <c r="Y1668" t="str" cm="1">
        <f t="array" ref="Y1668">IF(AND(B:B &gt; TIME(6, 0, 0), B:B &lt;= TIME(18, 0, 0)), "Day", "Night")</f>
        <v>Night</v>
      </c>
      <c r="Z1668">
        <f>COUNTIFS(D:D, "Military - U.S. Army", C:C, "Fort Myer, Virginia")</f>
        <v>1</v>
      </c>
    </row>
    <row r="1669" spans="1:26" x14ac:dyDescent="0.2">
      <c r="A1669">
        <v>22081</v>
      </c>
      <c r="B1669" t="s">
        <v>7923</v>
      </c>
      <c r="C1669" t="s">
        <v>7924</v>
      </c>
      <c r="D1669" t="s">
        <v>7925</v>
      </c>
      <c r="E1669" t="s">
        <v>7926</v>
      </c>
      <c r="F1669" t="s">
        <v>7927</v>
      </c>
      <c r="G1669" t="s">
        <v>7928</v>
      </c>
      <c r="H1669" t="s">
        <v>7929</v>
      </c>
      <c r="I1669">
        <v>14</v>
      </c>
      <c r="J1669">
        <v>14</v>
      </c>
      <c r="K1669">
        <v>0</v>
      </c>
      <c r="L1669" t="s">
        <v>7930</v>
      </c>
      <c r="M1669">
        <f>SUM(B1669,C1669)</f>
        <v>0</v>
      </c>
      <c r="N1669" t="str">
        <f t="shared" si="52"/>
        <v>No</v>
      </c>
      <c r="O1669">
        <f>COUNTIF(C:C,"&lt;0")</f>
        <v>0</v>
      </c>
      <c r="P1669" t="e">
        <f>SUMIF(#REF!,"&gt;"&amp;AVERAGE(#REF!))</f>
        <v>#REF!</v>
      </c>
      <c r="Q1669">
        <f t="shared" si="53"/>
        <v>27.565026697177728</v>
      </c>
      <c r="R1669" t="str">
        <f>CONCATENATE("ID-",A1669,"-",E1669)</f>
        <v>ID-22081-Cordova - Anchorage</v>
      </c>
      <c r="S1669" t="str">
        <f>INDEX(B:B,MATCH(A1669,A:A,0))</f>
        <v>04:47</v>
      </c>
      <c r="T1669" t="str">
        <f>IF(OR(B1669&gt;0,C1669&gt;0),"Acceptable","Check")</f>
        <v>Acceptable</v>
      </c>
      <c r="U1669">
        <f>COUNTIF(D:D, "Military - U.S. Army")</f>
        <v>23</v>
      </c>
      <c r="V1669">
        <f>AVERAGEIF(C:C,"Fort Myer, Virginia", I:I)</f>
        <v>2</v>
      </c>
      <c r="W1669">
        <v>1</v>
      </c>
      <c r="X1669" t="str">
        <f>IFERROR(VLOOKUP("FlightNumber", A:D, 4, FALSE), "Flight Not Found")</f>
        <v>Flight Not Found</v>
      </c>
      <c r="Y1669" t="str" cm="1">
        <f t="array" ref="Y1669">IF(AND(B:B &gt; TIME(6, 0, 0), B:B &lt;= TIME(18, 0, 0)), "Day", "Night")</f>
        <v>Night</v>
      </c>
      <c r="Z1669">
        <f>COUNTIFS(D:D, "Military - U.S. Army", C:C, "Fort Myer, Virginia")</f>
        <v>1</v>
      </c>
    </row>
    <row r="1670" spans="1:26" x14ac:dyDescent="0.2">
      <c r="A1670">
        <v>22091</v>
      </c>
      <c r="B1670" t="s">
        <v>37</v>
      </c>
      <c r="C1670" t="s">
        <v>455</v>
      </c>
      <c r="D1670" t="s">
        <v>4677</v>
      </c>
      <c r="E1670" t="s">
        <v>7931</v>
      </c>
      <c r="F1670" t="s">
        <v>7932</v>
      </c>
      <c r="G1670" t="s">
        <v>7933</v>
      </c>
      <c r="H1670" t="s">
        <v>7934</v>
      </c>
      <c r="I1670">
        <v>54</v>
      </c>
      <c r="J1670">
        <v>54</v>
      </c>
      <c r="K1670">
        <v>0</v>
      </c>
      <c r="L1670" t="s">
        <v>7935</v>
      </c>
      <c r="M1670">
        <f>SUM(B1670,C1670)</f>
        <v>0</v>
      </c>
      <c r="N1670" t="str">
        <f t="shared" si="52"/>
        <v>No</v>
      </c>
      <c r="O1670">
        <f>COUNTIF(C:C,"&lt;0")</f>
        <v>0</v>
      </c>
      <c r="P1670" t="e">
        <f>SUMIF(#REF!,"&gt;"&amp;AVERAGE(#REF!))</f>
        <v>#REF!</v>
      </c>
      <c r="Q1670">
        <f t="shared" si="53"/>
        <v>27.565026697177728</v>
      </c>
      <c r="R1670" t="str">
        <f>CONCATENATE("ID-",A1670,"-",E1670)</f>
        <v>ID-22091-Belo Horizonte - Rio de Janeiro</v>
      </c>
      <c r="S1670" t="str">
        <f>INDEX(B:B,MATCH(A1670,A:A,0))</f>
        <v>18:30</v>
      </c>
      <c r="T1670" t="str">
        <f>IF(OR(B1670&gt;0,C1670&gt;0),"Acceptable","Check")</f>
        <v>Acceptable</v>
      </c>
      <c r="U1670">
        <f>COUNTIF(D:D, "Military - U.S. Army")</f>
        <v>23</v>
      </c>
      <c r="V1670">
        <f>AVERAGEIF(C:C,"Fort Myer, Virginia", I:I)</f>
        <v>2</v>
      </c>
      <c r="W1670">
        <v>1</v>
      </c>
      <c r="X1670" t="str">
        <f>IFERROR(VLOOKUP("FlightNumber", A:D, 4, FALSE), "Flight Not Found")</f>
        <v>Flight Not Found</v>
      </c>
      <c r="Y1670" t="str" cm="1">
        <f t="array" ref="Y1670">IF(AND(B:B &gt; TIME(6, 0, 0), B:B &lt;= TIME(18, 0, 0)), "Day", "Night")</f>
        <v>Night</v>
      </c>
      <c r="Z1670">
        <f>COUNTIFS(D:D, "Military - U.S. Army", C:C, "Fort Myer, Virginia")</f>
        <v>1</v>
      </c>
    </row>
    <row r="1671" spans="1:26" x14ac:dyDescent="0.2">
      <c r="A1671">
        <v>22103</v>
      </c>
      <c r="B1671" t="s">
        <v>1100</v>
      </c>
      <c r="C1671" t="s">
        <v>7936</v>
      </c>
      <c r="D1671" t="s">
        <v>29</v>
      </c>
      <c r="F1671" t="s">
        <v>7937</v>
      </c>
      <c r="G1671" t="s">
        <v>7938</v>
      </c>
      <c r="I1671">
        <v>21</v>
      </c>
      <c r="J1671">
        <v>18</v>
      </c>
      <c r="K1671">
        <v>0</v>
      </c>
      <c r="L1671" t="s">
        <v>7939</v>
      </c>
      <c r="M1671">
        <f>SUM(B1671,C1671)</f>
        <v>0</v>
      </c>
      <c r="N1671" t="str">
        <f t="shared" si="52"/>
        <v>No</v>
      </c>
      <c r="O1671">
        <f>COUNTIF(C:C,"&lt;0")</f>
        <v>0</v>
      </c>
      <c r="P1671" t="e">
        <f>SUMIF(#REF!,"&gt;"&amp;AVERAGE(#REF!))</f>
        <v>#REF!</v>
      </c>
      <c r="Q1671">
        <f t="shared" si="53"/>
        <v>27.565026697177728</v>
      </c>
      <c r="R1671" t="str">
        <f>CONCATENATE("ID-",A1671,"-",E1671)</f>
        <v>ID-22103-</v>
      </c>
      <c r="S1671" t="str">
        <f>INDEX(B:B,MATCH(A1671,A:A,0))</f>
        <v>14:30</v>
      </c>
      <c r="T1671" t="str">
        <f>IF(OR(B1671&gt;0,C1671&gt;0),"Acceptable","Check")</f>
        <v>Acceptable</v>
      </c>
      <c r="U1671">
        <f>COUNTIF(D:D, "Military - U.S. Army")</f>
        <v>23</v>
      </c>
      <c r="V1671">
        <f>AVERAGEIF(C:C,"Fort Myer, Virginia", I:I)</f>
        <v>2</v>
      </c>
      <c r="W1671">
        <v>1</v>
      </c>
      <c r="X1671" t="str">
        <f>IFERROR(VLOOKUP("FlightNumber", A:D, 4, FALSE), "Flight Not Found")</f>
        <v>Flight Not Found</v>
      </c>
      <c r="Y1671" t="str" cm="1">
        <f t="array" ref="Y1671">IF(AND(B:B &gt; TIME(6, 0, 0), B:B &lt;= TIME(18, 0, 0)), "Day", "Night")</f>
        <v>Night</v>
      </c>
      <c r="Z1671">
        <f>COUNTIFS(D:D, "Military - U.S. Army", C:C, "Fort Myer, Virginia")</f>
        <v>1</v>
      </c>
    </row>
    <row r="1672" spans="1:26" x14ac:dyDescent="0.2">
      <c r="A1672">
        <v>22107</v>
      </c>
      <c r="C1672" t="s">
        <v>7940</v>
      </c>
      <c r="D1672" t="s">
        <v>7941</v>
      </c>
      <c r="E1672" t="s">
        <v>7942</v>
      </c>
      <c r="F1672" t="s">
        <v>1809</v>
      </c>
      <c r="G1672" t="s">
        <v>7943</v>
      </c>
      <c r="H1672" t="s">
        <v>7944</v>
      </c>
      <c r="I1672">
        <v>16</v>
      </c>
      <c r="J1672">
        <v>16</v>
      </c>
      <c r="K1672">
        <v>0</v>
      </c>
      <c r="L1672" t="s">
        <v>7945</v>
      </c>
      <c r="M1672">
        <f>SUM(B1672,C1672)</f>
        <v>0</v>
      </c>
      <c r="N1672" t="str">
        <f t="shared" si="52"/>
        <v>No</v>
      </c>
      <c r="O1672">
        <f>COUNTIF(C:C,"&lt;0")</f>
        <v>0</v>
      </c>
      <c r="P1672" t="e">
        <f>SUMIF(#REF!,"&gt;"&amp;AVERAGE(#REF!))</f>
        <v>#REF!</v>
      </c>
      <c r="Q1672">
        <f t="shared" si="53"/>
        <v>27.565026697177728</v>
      </c>
      <c r="R1672" t="str">
        <f>CONCATENATE("ID-",A1672,"-",E1672)</f>
        <v>ID-22107-Doha - Sharjah</v>
      </c>
      <c r="S1672">
        <f>INDEX(B:B,MATCH(A1672,A:A,0))</f>
        <v>0</v>
      </c>
      <c r="T1672" t="str">
        <f>IF(OR(B1672&gt;0,C1672&gt;0),"Acceptable","Check")</f>
        <v>Acceptable</v>
      </c>
      <c r="U1672">
        <f>COUNTIF(D:D, "Military - U.S. Army")</f>
        <v>23</v>
      </c>
      <c r="V1672">
        <f>AVERAGEIF(C:C,"Fort Myer, Virginia", I:I)</f>
        <v>2</v>
      </c>
      <c r="W1672">
        <v>1</v>
      </c>
      <c r="X1672" t="str">
        <f>IFERROR(VLOOKUP("FlightNumber", A:D, 4, FALSE), "Flight Not Found")</f>
        <v>Flight Not Found</v>
      </c>
      <c r="Y1672" t="str" cm="1">
        <f t="array" ref="Y1672">IF(AND(B:B &gt; TIME(6, 0, 0), B:B &lt;= TIME(18, 0, 0)), "Day", "Night")</f>
        <v>Night</v>
      </c>
      <c r="Z1672">
        <f>COUNTIFS(D:D, "Military - U.S. Army", C:C, "Fort Myer, Virginia")</f>
        <v>1</v>
      </c>
    </row>
    <row r="1673" spans="1:26" x14ac:dyDescent="0.2">
      <c r="A1673">
        <v>22108</v>
      </c>
      <c r="B1673" t="s">
        <v>3253</v>
      </c>
      <c r="C1673" t="s">
        <v>7946</v>
      </c>
      <c r="D1673" t="s">
        <v>2606</v>
      </c>
      <c r="E1673" t="s">
        <v>7947</v>
      </c>
      <c r="F1673" t="s">
        <v>2983</v>
      </c>
      <c r="G1673" t="s">
        <v>7948</v>
      </c>
      <c r="H1673" t="s">
        <v>7949</v>
      </c>
      <c r="I1673">
        <v>18</v>
      </c>
      <c r="J1673">
        <v>18</v>
      </c>
      <c r="K1673">
        <v>0</v>
      </c>
      <c r="L1673" t="s">
        <v>7950</v>
      </c>
      <c r="M1673">
        <f>SUM(B1673,C1673)</f>
        <v>0</v>
      </c>
      <c r="N1673" t="str">
        <f t="shared" si="52"/>
        <v>No</v>
      </c>
      <c r="O1673">
        <f>COUNTIF(C:C,"&lt;0")</f>
        <v>0</v>
      </c>
      <c r="P1673" t="e">
        <f>SUMIF(#REF!,"&gt;"&amp;AVERAGE(#REF!))</f>
        <v>#REF!</v>
      </c>
      <c r="Q1673">
        <f t="shared" si="53"/>
        <v>27.565026697177728</v>
      </c>
      <c r="R1673" t="str">
        <f>CONCATENATE("ID-",A1673,"-",E1673)</f>
        <v>ID-22108-Bogota - Quito</v>
      </c>
      <c r="S1673" t="str">
        <f>INDEX(B:B,MATCH(A1673,A:A,0))</f>
        <v>11:45</v>
      </c>
      <c r="T1673" t="str">
        <f>IF(OR(B1673&gt;0,C1673&gt;0),"Acceptable","Check")</f>
        <v>Acceptable</v>
      </c>
      <c r="U1673">
        <f>COUNTIF(D:D, "Military - U.S. Army")</f>
        <v>23</v>
      </c>
      <c r="V1673">
        <f>AVERAGEIF(C:C,"Fort Myer, Virginia", I:I)</f>
        <v>2</v>
      </c>
      <c r="W1673">
        <v>2</v>
      </c>
      <c r="X1673" t="str">
        <f>IFERROR(VLOOKUP("FlightNumber", A:D, 4, FALSE), "Flight Not Found")</f>
        <v>Flight Not Found</v>
      </c>
      <c r="Y1673" t="str" cm="1">
        <f t="array" ref="Y1673">IF(AND(B:B &gt; TIME(6, 0, 0), B:B &lt;= TIME(18, 0, 0)), "Day", "Night")</f>
        <v>Night</v>
      </c>
      <c r="Z1673">
        <f>COUNTIFS(D:D, "Military - U.S. Army", C:C, "Fort Myer, Virginia")</f>
        <v>1</v>
      </c>
    </row>
    <row r="1674" spans="1:26" x14ac:dyDescent="0.2">
      <c r="A1674">
        <v>22111</v>
      </c>
      <c r="B1674" t="s">
        <v>3830</v>
      </c>
      <c r="C1674" t="s">
        <v>7951</v>
      </c>
      <c r="D1674" t="s">
        <v>611</v>
      </c>
      <c r="E1674" t="s">
        <v>7952</v>
      </c>
      <c r="F1674" t="s">
        <v>7229</v>
      </c>
      <c r="G1674" t="s">
        <v>7953</v>
      </c>
      <c r="H1674" t="s">
        <v>7954</v>
      </c>
      <c r="I1674">
        <v>58</v>
      </c>
      <c r="J1674">
        <v>1</v>
      </c>
      <c r="K1674">
        <v>0</v>
      </c>
      <c r="L1674" t="s">
        <v>7955</v>
      </c>
      <c r="M1674">
        <f>SUM(B1674,C1674)</f>
        <v>0</v>
      </c>
      <c r="N1674" t="str">
        <f t="shared" si="52"/>
        <v>No</v>
      </c>
      <c r="O1674">
        <f>COUNTIF(C:C,"&lt;0")</f>
        <v>0</v>
      </c>
      <c r="P1674" t="e">
        <f>SUMIF(#REF!,"&gt;"&amp;AVERAGE(#REF!))</f>
        <v>#REF!</v>
      </c>
      <c r="Q1674">
        <f t="shared" si="53"/>
        <v>27.565026697177728</v>
      </c>
      <c r="R1674" t="str">
        <f>CONCATENATE("ID-",A1674,"-",E1674)</f>
        <v>ID-22111-Okinawa - Manila</v>
      </c>
      <c r="S1674" t="str">
        <f>INDEX(B:B,MATCH(A1674,A:A,0))</f>
        <v>04:30</v>
      </c>
      <c r="T1674" t="str">
        <f>IF(OR(B1674&gt;0,C1674&gt;0),"Acceptable","Check")</f>
        <v>Acceptable</v>
      </c>
      <c r="U1674">
        <f>COUNTIF(D:D, "Military - U.S. Army")</f>
        <v>23</v>
      </c>
      <c r="V1674">
        <f>AVERAGEIF(C:C,"Fort Myer, Virginia", I:I)</f>
        <v>2</v>
      </c>
      <c r="W1674">
        <v>1</v>
      </c>
      <c r="X1674" t="str">
        <f>IFERROR(VLOOKUP("FlightNumber", A:D, 4, FALSE), "Flight Not Found")</f>
        <v>Flight Not Found</v>
      </c>
      <c r="Y1674" t="str" cm="1">
        <f t="array" ref="Y1674">IF(AND(B:B &gt; TIME(6, 0, 0), B:B &lt;= TIME(18, 0, 0)), "Day", "Night")</f>
        <v>Night</v>
      </c>
      <c r="Z1674">
        <f>COUNTIFS(D:D, "Military - U.S. Army", C:C, "Fort Myer, Virginia")</f>
        <v>1</v>
      </c>
    </row>
    <row r="1675" spans="1:26" x14ac:dyDescent="0.2">
      <c r="A1675">
        <v>22112</v>
      </c>
      <c r="B1675" t="s">
        <v>4504</v>
      </c>
      <c r="C1675" t="s">
        <v>7956</v>
      </c>
      <c r="D1675" t="s">
        <v>7436</v>
      </c>
      <c r="E1675" t="s">
        <v>7958</v>
      </c>
      <c r="F1675" t="s">
        <v>1809</v>
      </c>
      <c r="G1675" t="s">
        <v>7959</v>
      </c>
      <c r="H1675" t="s">
        <v>7960</v>
      </c>
      <c r="I1675">
        <v>11</v>
      </c>
      <c r="J1675">
        <v>1</v>
      </c>
      <c r="K1675">
        <v>0</v>
      </c>
      <c r="L1675" t="s">
        <v>7961</v>
      </c>
      <c r="M1675">
        <f>SUM(B1675,C1675)</f>
        <v>0</v>
      </c>
      <c r="N1675" t="str">
        <f t="shared" si="52"/>
        <v>No</v>
      </c>
      <c r="O1675">
        <f>COUNTIF(C:C,"&lt;0")</f>
        <v>0</v>
      </c>
      <c r="P1675" t="e">
        <f>SUMIF(#REF!,"&gt;"&amp;AVERAGE(#REF!))</f>
        <v>#REF!</v>
      </c>
      <c r="Q1675">
        <f t="shared" si="53"/>
        <v>27.565026697177728</v>
      </c>
      <c r="R1675" t="str">
        <f>CONCATENATE("ID-",A1675,"-",E1675)</f>
        <v>ID-22112-Bulchi - Jimma</v>
      </c>
      <c r="S1675" t="str">
        <f>INDEX(B:B,MATCH(A1675,A:A,0))</f>
        <v>09:40</v>
      </c>
      <c r="T1675" t="str">
        <f>IF(OR(B1675&gt;0,C1675&gt;0),"Acceptable","Check")</f>
        <v>Acceptable</v>
      </c>
      <c r="U1675">
        <f>COUNTIF(D:D, "Military - U.S. Army")</f>
        <v>23</v>
      </c>
      <c r="V1675">
        <f>AVERAGEIF(C:C,"Fort Myer, Virginia", I:I)</f>
        <v>2</v>
      </c>
      <c r="W1675">
        <v>1</v>
      </c>
      <c r="X1675" t="str">
        <f>IFERROR(VLOOKUP("FlightNumber", A:D, 4, FALSE), "Flight Not Found")</f>
        <v>Flight Not Found</v>
      </c>
      <c r="Y1675" t="str" cm="1">
        <f t="array" ref="Y1675">IF(AND(B:B &gt; TIME(6, 0, 0), B:B &lt;= TIME(18, 0, 0)), "Day", "Night")</f>
        <v>Night</v>
      </c>
      <c r="Z1675">
        <f>COUNTIFS(D:D, "Military - U.S. Army", C:C, "Fort Myer, Virginia")</f>
        <v>1</v>
      </c>
    </row>
    <row r="1676" spans="1:26" x14ac:dyDescent="0.2">
      <c r="A1676">
        <v>22116</v>
      </c>
      <c r="B1676" t="s">
        <v>3920</v>
      </c>
      <c r="C1676" t="s">
        <v>7962</v>
      </c>
      <c r="D1676" t="s">
        <v>7963</v>
      </c>
      <c r="F1676" t="s">
        <v>7964</v>
      </c>
      <c r="G1676" t="s">
        <v>7965</v>
      </c>
      <c r="I1676">
        <v>41</v>
      </c>
      <c r="J1676">
        <v>37</v>
      </c>
      <c r="K1676">
        <v>0</v>
      </c>
      <c r="L1676" t="s">
        <v>7966</v>
      </c>
      <c r="M1676">
        <f>SUM(B1676,C1676)</f>
        <v>0</v>
      </c>
      <c r="N1676" t="str">
        <f t="shared" si="52"/>
        <v>No</v>
      </c>
      <c r="O1676">
        <f>COUNTIF(C:C,"&lt;0")</f>
        <v>0</v>
      </c>
      <c r="P1676" t="e">
        <f>SUMIF(#REF!,"&gt;"&amp;AVERAGE(#REF!))</f>
        <v>#REF!</v>
      </c>
      <c r="Q1676">
        <f t="shared" si="53"/>
        <v>27.565026697177728</v>
      </c>
      <c r="R1676" t="str">
        <f>CONCATENATE("ID-",A1676,"-",E1676)</f>
        <v>ID-22116-</v>
      </c>
      <c r="S1676" t="str">
        <f>INDEX(B:B,MATCH(A1676,A:A,0))</f>
        <v>13:45</v>
      </c>
      <c r="T1676" t="str">
        <f>IF(OR(B1676&gt;0,C1676&gt;0),"Acceptable","Check")</f>
        <v>Acceptable</v>
      </c>
      <c r="U1676">
        <f>COUNTIF(D:D, "Military - U.S. Army")</f>
        <v>23</v>
      </c>
      <c r="V1676">
        <f>AVERAGEIF(C:C,"Fort Myer, Virginia", I:I)</f>
        <v>2</v>
      </c>
      <c r="W1676">
        <v>1</v>
      </c>
      <c r="X1676" t="str">
        <f>IFERROR(VLOOKUP("FlightNumber", A:D, 4, FALSE), "Flight Not Found")</f>
        <v>Flight Not Found</v>
      </c>
      <c r="Y1676" t="str" cm="1">
        <f t="array" ref="Y1676">IF(AND(B:B &gt; TIME(6, 0, 0), B:B &lt;= TIME(18, 0, 0)), "Day", "Night")</f>
        <v>Night</v>
      </c>
      <c r="Z1676">
        <f>COUNTIFS(D:D, "Military - U.S. Army", C:C, "Fort Myer, Virginia")</f>
        <v>1</v>
      </c>
    </row>
    <row r="1677" spans="1:26" x14ac:dyDescent="0.2">
      <c r="A1677">
        <v>22124</v>
      </c>
      <c r="B1677" t="s">
        <v>7967</v>
      </c>
      <c r="C1677" t="s">
        <v>7968</v>
      </c>
      <c r="D1677" t="s">
        <v>7969</v>
      </c>
      <c r="F1677" t="s">
        <v>7970</v>
      </c>
      <c r="G1677" t="s">
        <v>7971</v>
      </c>
      <c r="H1677" t="s">
        <v>7972</v>
      </c>
      <c r="I1677">
        <v>13</v>
      </c>
      <c r="J1677">
        <v>13</v>
      </c>
      <c r="K1677">
        <v>0</v>
      </c>
      <c r="L1677" t="s">
        <v>7973</v>
      </c>
      <c r="M1677">
        <f>SUM(B1677,C1677)</f>
        <v>0</v>
      </c>
      <c r="N1677" t="str">
        <f t="shared" si="52"/>
        <v>No</v>
      </c>
      <c r="O1677">
        <f>COUNTIF(C:C,"&lt;0")</f>
        <v>0</v>
      </c>
      <c r="P1677" t="e">
        <f>SUMIF(#REF!,"&gt;"&amp;AVERAGE(#REF!))</f>
        <v>#REF!</v>
      </c>
      <c r="Q1677">
        <f t="shared" si="53"/>
        <v>27.565026697177728</v>
      </c>
      <c r="R1677" t="str">
        <f>CONCATENATE("ID-",A1677,"-",E1677)</f>
        <v>ID-22124-</v>
      </c>
      <c r="S1677" t="str">
        <f>INDEX(B:B,MATCH(A1677,A:A,0))</f>
        <v>22:38</v>
      </c>
      <c r="T1677" t="str">
        <f>IF(OR(B1677&gt;0,C1677&gt;0),"Acceptable","Check")</f>
        <v>Acceptable</v>
      </c>
      <c r="U1677">
        <f>COUNTIF(D:D, "Military - U.S. Army")</f>
        <v>23</v>
      </c>
      <c r="V1677">
        <f>AVERAGEIF(C:C,"Fort Myer, Virginia", I:I)</f>
        <v>2</v>
      </c>
      <c r="W1677">
        <v>1</v>
      </c>
      <c r="X1677" t="str">
        <f>IFERROR(VLOOKUP("FlightNumber", A:D, 4, FALSE), "Flight Not Found")</f>
        <v>Flight Not Found</v>
      </c>
      <c r="Y1677" t="str" cm="1">
        <f t="array" ref="Y1677">IF(AND(B:B &gt; TIME(6, 0, 0), B:B &lt;= TIME(18, 0, 0)), "Day", "Night")</f>
        <v>Night</v>
      </c>
      <c r="Z1677">
        <f>COUNTIFS(D:D, "Military - U.S. Army", C:C, "Fort Myer, Virginia")</f>
        <v>1</v>
      </c>
    </row>
    <row r="1678" spans="1:26" x14ac:dyDescent="0.2">
      <c r="A1678">
        <v>22128</v>
      </c>
      <c r="B1678" t="s">
        <v>7974</v>
      </c>
      <c r="C1678" t="s">
        <v>7975</v>
      </c>
      <c r="D1678" t="s">
        <v>7976</v>
      </c>
      <c r="E1678" t="s">
        <v>7977</v>
      </c>
      <c r="F1678" t="s">
        <v>5856</v>
      </c>
      <c r="G1678" t="s">
        <v>7978</v>
      </c>
      <c r="H1678" t="s">
        <v>7979</v>
      </c>
      <c r="I1678">
        <v>34</v>
      </c>
      <c r="J1678">
        <v>1</v>
      </c>
      <c r="K1678">
        <v>0</v>
      </c>
      <c r="L1678" t="s">
        <v>7980</v>
      </c>
      <c r="M1678">
        <f>SUM(B1678,C1678)</f>
        <v>0</v>
      </c>
      <c r="N1678" t="str">
        <f t="shared" si="52"/>
        <v>No</v>
      </c>
      <c r="O1678">
        <f>COUNTIF(C:C,"&lt;0")</f>
        <v>0</v>
      </c>
      <c r="P1678" t="e">
        <f>SUMIF(#REF!,"&gt;"&amp;AVERAGE(#REF!))</f>
        <v>#REF!</v>
      </c>
      <c r="Q1678">
        <f t="shared" si="53"/>
        <v>27.565026697177728</v>
      </c>
      <c r="R1678" t="str">
        <f>CONCATENATE("ID-",A1678,"-",E1678)</f>
        <v>ID-22128-Frankfort - Rimini</v>
      </c>
      <c r="S1678" t="str">
        <f>INDEX(B:B,MATCH(A1678,A:A,0))</f>
        <v>10:56</v>
      </c>
      <c r="T1678" t="str">
        <f>IF(OR(B1678&gt;0,C1678&gt;0),"Acceptable","Check")</f>
        <v>Acceptable</v>
      </c>
      <c r="U1678">
        <f>COUNTIF(D:D, "Military - U.S. Army")</f>
        <v>23</v>
      </c>
      <c r="V1678">
        <f>AVERAGEIF(C:C,"Fort Myer, Virginia", I:I)</f>
        <v>2</v>
      </c>
      <c r="W1678">
        <v>2</v>
      </c>
      <c r="X1678" t="str">
        <f>IFERROR(VLOOKUP("FlightNumber", A:D, 4, FALSE), "Flight Not Found")</f>
        <v>Flight Not Found</v>
      </c>
      <c r="Y1678" t="str" cm="1">
        <f t="array" ref="Y1678">IF(AND(B:B &gt; TIME(6, 0, 0), B:B &lt;= TIME(18, 0, 0)), "Day", "Night")</f>
        <v>Night</v>
      </c>
      <c r="Z1678">
        <f>COUNTIFS(D:D, "Military - U.S. Army", C:C, "Fort Myer, Virginia")</f>
        <v>1</v>
      </c>
    </row>
    <row r="1679" spans="1:26" x14ac:dyDescent="0.2">
      <c r="A1679">
        <v>22129</v>
      </c>
      <c r="C1679" t="s">
        <v>7981</v>
      </c>
      <c r="D1679" t="s">
        <v>7128</v>
      </c>
      <c r="E1679" t="s">
        <v>7982</v>
      </c>
      <c r="F1679" t="s">
        <v>2465</v>
      </c>
      <c r="G1679" t="s">
        <v>7983</v>
      </c>
      <c r="H1679" t="s">
        <v>7984</v>
      </c>
      <c r="I1679">
        <v>6</v>
      </c>
      <c r="J1679">
        <v>6</v>
      </c>
      <c r="K1679">
        <v>0</v>
      </c>
      <c r="L1679" t="s">
        <v>7985</v>
      </c>
      <c r="M1679">
        <f>SUM(B1679,C1679)</f>
        <v>0</v>
      </c>
      <c r="N1679" t="str">
        <f t="shared" si="52"/>
        <v>No</v>
      </c>
      <c r="O1679">
        <f>COUNTIF(C:C,"&lt;0")</f>
        <v>0</v>
      </c>
      <c r="P1679" t="e">
        <f>SUMIF(#REF!,"&gt;"&amp;AVERAGE(#REF!))</f>
        <v>#REF!</v>
      </c>
      <c r="Q1679">
        <f t="shared" si="53"/>
        <v>27.565026697177728</v>
      </c>
      <c r="R1679" t="str">
        <f>CONCATENATE("ID-",A1679,"-",E1679)</f>
        <v>ID-22129-La Paz - Tipuani</v>
      </c>
      <c r="S1679">
        <f>INDEX(B:B,MATCH(A1679,A:A,0))</f>
        <v>0</v>
      </c>
      <c r="T1679" t="str">
        <f>IF(OR(B1679&gt;0,C1679&gt;0),"Acceptable","Check")</f>
        <v>Acceptable</v>
      </c>
      <c r="U1679">
        <f>COUNTIF(D:D, "Military - U.S. Army")</f>
        <v>23</v>
      </c>
      <c r="V1679">
        <f>AVERAGEIF(C:C,"Fort Myer, Virginia", I:I)</f>
        <v>2</v>
      </c>
      <c r="W1679">
        <v>1</v>
      </c>
      <c r="X1679" t="str">
        <f>IFERROR(VLOOKUP("FlightNumber", A:D, 4, FALSE), "Flight Not Found")</f>
        <v>Flight Not Found</v>
      </c>
      <c r="Y1679" t="str" cm="1">
        <f t="array" ref="Y1679">IF(AND(B:B &gt; TIME(6, 0, 0), B:B &lt;= TIME(18, 0, 0)), "Day", "Night")</f>
        <v>Night</v>
      </c>
      <c r="Z1679">
        <f>COUNTIFS(D:D, "Military - U.S. Army", C:C, "Fort Myer, Virginia")</f>
        <v>1</v>
      </c>
    </row>
    <row r="1680" spans="1:26" x14ac:dyDescent="0.2">
      <c r="A1680">
        <v>22145</v>
      </c>
      <c r="C1680" t="s">
        <v>7986</v>
      </c>
      <c r="D1680" t="s">
        <v>3546</v>
      </c>
      <c r="E1680" t="s">
        <v>7987</v>
      </c>
      <c r="F1680" t="s">
        <v>7747</v>
      </c>
      <c r="G1680" t="s">
        <v>7988</v>
      </c>
      <c r="H1680" t="s">
        <v>7989</v>
      </c>
      <c r="I1680">
        <v>35</v>
      </c>
      <c r="J1680">
        <v>35</v>
      </c>
      <c r="K1680">
        <v>0</v>
      </c>
      <c r="L1680" t="s">
        <v>7990</v>
      </c>
      <c r="M1680">
        <f>SUM(B1680,C1680)</f>
        <v>0</v>
      </c>
      <c r="N1680" t="str">
        <f t="shared" si="52"/>
        <v>No</v>
      </c>
      <c r="O1680">
        <f>COUNTIF(C:C,"&lt;0")</f>
        <v>0</v>
      </c>
      <c r="P1680" t="e">
        <f>SUMIF(#REF!,"&gt;"&amp;AVERAGE(#REF!))</f>
        <v>#REF!</v>
      </c>
      <c r="Q1680">
        <f t="shared" si="53"/>
        <v>27.565026697177728</v>
      </c>
      <c r="R1680" t="str">
        <f>CONCATENATE("ID-",A1680,"-",E1680)</f>
        <v>ID-22145-Cairo - Moscow</v>
      </c>
      <c r="S1680">
        <f>INDEX(B:B,MATCH(A1680,A:A,0))</f>
        <v>0</v>
      </c>
      <c r="T1680" t="str">
        <f>IF(OR(B1680&gt;0,C1680&gt;0),"Acceptable","Check")</f>
        <v>Acceptable</v>
      </c>
      <c r="U1680">
        <f>COUNTIF(D:D, "Military - U.S. Army")</f>
        <v>23</v>
      </c>
      <c r="V1680">
        <f>AVERAGEIF(C:C,"Fort Myer, Virginia", I:I)</f>
        <v>2</v>
      </c>
      <c r="W1680">
        <v>1</v>
      </c>
      <c r="X1680" t="str">
        <f>IFERROR(VLOOKUP("FlightNumber", A:D, 4, FALSE), "Flight Not Found")</f>
        <v>Flight Not Found</v>
      </c>
      <c r="Y1680" t="str" cm="1">
        <f t="array" ref="Y1680">IF(AND(B:B &gt; TIME(6, 0, 0), B:B &lt;= TIME(18, 0, 0)), "Day", "Night")</f>
        <v>Night</v>
      </c>
      <c r="Z1680">
        <f>COUNTIFS(D:D, "Military - U.S. Army", C:C, "Fort Myer, Virginia")</f>
        <v>1</v>
      </c>
    </row>
    <row r="1681" spans="1:26" x14ac:dyDescent="0.2">
      <c r="A1681">
        <v>22145</v>
      </c>
      <c r="B1681" t="s">
        <v>61</v>
      </c>
      <c r="C1681" t="s">
        <v>7991</v>
      </c>
      <c r="D1681" t="s">
        <v>7992</v>
      </c>
      <c r="F1681" t="s">
        <v>7993</v>
      </c>
      <c r="G1681" t="s">
        <v>7994</v>
      </c>
      <c r="I1681">
        <v>20</v>
      </c>
      <c r="J1681">
        <v>20</v>
      </c>
      <c r="K1681">
        <v>0</v>
      </c>
      <c r="L1681" t="s">
        <v>7995</v>
      </c>
      <c r="M1681">
        <f>SUM(B1681,C1681)</f>
        <v>0</v>
      </c>
      <c r="N1681" t="str">
        <f t="shared" si="52"/>
        <v>No</v>
      </c>
      <c r="O1681">
        <f>COUNTIF(C:C,"&lt;0")</f>
        <v>0</v>
      </c>
      <c r="P1681" t="e">
        <f>SUMIF(#REF!,"&gt;"&amp;AVERAGE(#REF!))</f>
        <v>#REF!</v>
      </c>
      <c r="Q1681">
        <f t="shared" si="53"/>
        <v>27.565026697177728</v>
      </c>
      <c r="R1681" t="str">
        <f>CONCATENATE("ID-",A1681,"-",E1681)</f>
        <v>ID-22145-</v>
      </c>
      <c r="S1681">
        <f>INDEX(B:B,MATCH(A1681,A:A,0))</f>
        <v>0</v>
      </c>
      <c r="T1681" t="str">
        <f>IF(OR(B1681&gt;0,C1681&gt;0),"Acceptable","Check")</f>
        <v>Acceptable</v>
      </c>
      <c r="U1681">
        <f>COUNTIF(D:D, "Military - U.S. Army")</f>
        <v>23</v>
      </c>
      <c r="V1681">
        <f>AVERAGEIF(C:C,"Fort Myer, Virginia", I:I)</f>
        <v>2</v>
      </c>
      <c r="W1681">
        <v>1</v>
      </c>
      <c r="X1681" t="str">
        <f>IFERROR(VLOOKUP("FlightNumber", A:D, 4, FALSE), "Flight Not Found")</f>
        <v>Flight Not Found</v>
      </c>
      <c r="Y1681" t="str" cm="1">
        <f t="array" ref="Y1681">IF(AND(B:B &gt; TIME(6, 0, 0), B:B &lt;= TIME(18, 0, 0)), "Day", "Night")</f>
        <v>Night</v>
      </c>
      <c r="Z1681">
        <f>COUNTIFS(D:D, "Military - U.S. Army", C:C, "Fort Myer, Virginia")</f>
        <v>1</v>
      </c>
    </row>
    <row r="1682" spans="1:26" x14ac:dyDescent="0.2">
      <c r="A1682">
        <v>22152</v>
      </c>
      <c r="C1682" t="s">
        <v>7996</v>
      </c>
      <c r="D1682" t="s">
        <v>7997</v>
      </c>
      <c r="E1682" t="s">
        <v>7998</v>
      </c>
      <c r="F1682" t="s">
        <v>7999</v>
      </c>
      <c r="G1682" t="s">
        <v>8000</v>
      </c>
      <c r="H1682" t="s">
        <v>8001</v>
      </c>
      <c r="I1682">
        <v>3</v>
      </c>
      <c r="J1682">
        <v>3</v>
      </c>
      <c r="K1682">
        <v>0</v>
      </c>
      <c r="L1682" t="s">
        <v>8002</v>
      </c>
      <c r="M1682">
        <f>SUM(B1682,C1682)</f>
        <v>0</v>
      </c>
      <c r="N1682" t="str">
        <f t="shared" si="52"/>
        <v>No</v>
      </c>
      <c r="O1682">
        <f>COUNTIF(C:C,"&lt;0")</f>
        <v>0</v>
      </c>
      <c r="P1682" t="e">
        <f>SUMIF(#REF!,"&gt;"&amp;AVERAGE(#REF!))</f>
        <v>#REF!</v>
      </c>
      <c r="Q1682">
        <f t="shared" si="53"/>
        <v>27.565026697177728</v>
      </c>
      <c r="R1682" t="str">
        <f>CONCATENATE("ID-",A1682,"-",E1682)</f>
        <v>ID-22152-Heraklion, Greece - Cairo, Egypt</v>
      </c>
      <c r="S1682">
        <f>INDEX(B:B,MATCH(A1682,A:A,0))</f>
        <v>0</v>
      </c>
      <c r="T1682" t="str">
        <f>IF(OR(B1682&gt;0,C1682&gt;0),"Acceptable","Check")</f>
        <v>Acceptable</v>
      </c>
      <c r="U1682">
        <f>COUNTIF(D:D, "Military - U.S. Army")</f>
        <v>23</v>
      </c>
      <c r="V1682">
        <f>AVERAGEIF(C:C,"Fort Myer, Virginia", I:I)</f>
        <v>2</v>
      </c>
      <c r="W1682">
        <v>2</v>
      </c>
      <c r="X1682" t="str">
        <f>IFERROR(VLOOKUP("FlightNumber", A:D, 4, FALSE), "Flight Not Found")</f>
        <v>Flight Not Found</v>
      </c>
      <c r="Y1682" t="str" cm="1">
        <f t="array" ref="Y1682">IF(AND(B:B &gt; TIME(6, 0, 0), B:B &lt;= TIME(18, 0, 0)), "Day", "Night")</f>
        <v>Night</v>
      </c>
      <c r="Z1682">
        <f>COUNTIFS(D:D, "Military - U.S. Army", C:C, "Fort Myer, Virginia")</f>
        <v>1</v>
      </c>
    </row>
    <row r="1683" spans="1:26" x14ac:dyDescent="0.2">
      <c r="A1683">
        <v>22157</v>
      </c>
      <c r="B1683" t="s">
        <v>5616</v>
      </c>
      <c r="C1683" t="s">
        <v>3751</v>
      </c>
      <c r="D1683" t="s">
        <v>1150</v>
      </c>
      <c r="E1683" t="s">
        <v>4865</v>
      </c>
      <c r="F1683" t="s">
        <v>7455</v>
      </c>
      <c r="G1683" t="s">
        <v>8003</v>
      </c>
      <c r="H1683" t="s">
        <v>8004</v>
      </c>
      <c r="I1683">
        <v>63</v>
      </c>
      <c r="J1683">
        <v>63</v>
      </c>
      <c r="K1683">
        <v>0</v>
      </c>
      <c r="L1683" t="s">
        <v>8005</v>
      </c>
      <c r="M1683">
        <f>SUM(B1683,C1683)</f>
        <v>0</v>
      </c>
      <c r="N1683" t="str">
        <f t="shared" si="52"/>
        <v>No</v>
      </c>
      <c r="O1683">
        <f>COUNTIF(C:C,"&lt;0")</f>
        <v>0</v>
      </c>
      <c r="P1683" t="e">
        <f>SUMIF(#REF!,"&gt;"&amp;AVERAGE(#REF!))</f>
        <v>#REF!</v>
      </c>
      <c r="Q1683">
        <f t="shared" si="53"/>
        <v>27.565026697177728</v>
      </c>
      <c r="R1683" t="str">
        <f>CONCATENATE("ID-",A1683,"-",E1683)</f>
        <v>ID-22157-Paris - Dakar</v>
      </c>
      <c r="S1683" t="str">
        <f>INDEX(B:B,MATCH(A1683,A:A,0))</f>
        <v>06:50</v>
      </c>
      <c r="T1683" t="str">
        <f>IF(OR(B1683&gt;0,C1683&gt;0),"Acceptable","Check")</f>
        <v>Acceptable</v>
      </c>
      <c r="U1683">
        <f>COUNTIF(D:D, "Military - U.S. Army")</f>
        <v>23</v>
      </c>
      <c r="V1683">
        <f>AVERAGEIF(C:C,"Fort Myer, Virginia", I:I)</f>
        <v>2</v>
      </c>
      <c r="W1683">
        <v>1</v>
      </c>
      <c r="X1683" t="str">
        <f>IFERROR(VLOOKUP("FlightNumber", A:D, 4, FALSE), "Flight Not Found")</f>
        <v>Flight Not Found</v>
      </c>
      <c r="Y1683" t="str" cm="1">
        <f t="array" ref="Y1683">IF(AND(B:B &gt; TIME(6, 0, 0), B:B &lt;= TIME(18, 0, 0)), "Day", "Night")</f>
        <v>Night</v>
      </c>
      <c r="Z1683">
        <f>COUNTIFS(D:D, "Military - U.S. Army", C:C, "Fort Myer, Virginia")</f>
        <v>1</v>
      </c>
    </row>
    <row r="1684" spans="1:26" x14ac:dyDescent="0.2">
      <c r="A1684">
        <v>22178</v>
      </c>
      <c r="B1684" t="s">
        <v>8006</v>
      </c>
      <c r="C1684" t="s">
        <v>8007</v>
      </c>
      <c r="D1684" t="s">
        <v>8008</v>
      </c>
      <c r="E1684" t="s">
        <v>8009</v>
      </c>
      <c r="F1684" t="s">
        <v>8010</v>
      </c>
      <c r="G1684" t="s">
        <v>8011</v>
      </c>
      <c r="H1684" t="s">
        <v>8012</v>
      </c>
      <c r="I1684">
        <v>94</v>
      </c>
      <c r="J1684">
        <v>80</v>
      </c>
      <c r="K1684">
        <v>0</v>
      </c>
      <c r="L1684" t="s">
        <v>8013</v>
      </c>
      <c r="M1684">
        <f>SUM(B1684,C1684)</f>
        <v>0</v>
      </c>
      <c r="N1684" t="str">
        <f t="shared" si="52"/>
        <v>No</v>
      </c>
      <c r="O1684">
        <f>COUNTIF(C:C,"&lt;0")</f>
        <v>0</v>
      </c>
      <c r="P1684" t="e">
        <f>SUMIF(#REF!,"&gt;"&amp;AVERAGE(#REF!))</f>
        <v>#REF!</v>
      </c>
      <c r="Q1684">
        <f t="shared" si="53"/>
        <v>27.565026697177728</v>
      </c>
      <c r="R1684" t="str">
        <f>CONCATENATE("ID-",A1684,"-",E1684)</f>
        <v>ID-22178-Guam - Wake Island</v>
      </c>
      <c r="S1684" t="str">
        <f>INDEX(B:B,MATCH(A1684,A:A,0))</f>
        <v>06:02</v>
      </c>
      <c r="T1684" t="str">
        <f>IF(OR(B1684&gt;0,C1684&gt;0),"Acceptable","Check")</f>
        <v>Acceptable</v>
      </c>
      <c r="U1684">
        <f>COUNTIF(D:D, "Military - U.S. Army")</f>
        <v>23</v>
      </c>
      <c r="V1684">
        <f>AVERAGEIF(C:C,"Fort Myer, Virginia", I:I)</f>
        <v>2</v>
      </c>
      <c r="W1684">
        <v>2</v>
      </c>
      <c r="X1684" t="str">
        <f>IFERROR(VLOOKUP("FlightNumber", A:D, 4, FALSE), "Flight Not Found")</f>
        <v>Flight Not Found</v>
      </c>
      <c r="Y1684" t="str" cm="1">
        <f t="array" ref="Y1684">IF(AND(B:B &gt; TIME(6, 0, 0), B:B &lt;= TIME(18, 0, 0)), "Day", "Night")</f>
        <v>Night</v>
      </c>
      <c r="Z1684">
        <f>COUNTIFS(D:D, "Military - U.S. Army", C:C, "Fort Myer, Virginia")</f>
        <v>1</v>
      </c>
    </row>
    <row r="1685" spans="1:26" x14ac:dyDescent="0.2">
      <c r="A1685">
        <v>22181</v>
      </c>
      <c r="C1685" t="s">
        <v>8014</v>
      </c>
      <c r="D1685" t="s">
        <v>3551</v>
      </c>
      <c r="E1685" t="s">
        <v>8015</v>
      </c>
      <c r="F1685" t="s">
        <v>4924</v>
      </c>
      <c r="G1685" t="s">
        <v>8016</v>
      </c>
      <c r="I1685">
        <v>29</v>
      </c>
      <c r="J1685">
        <v>29</v>
      </c>
      <c r="K1685">
        <v>0</v>
      </c>
      <c r="L1685" t="s">
        <v>8017</v>
      </c>
      <c r="M1685">
        <f>SUM(B1685,C1685)</f>
        <v>0</v>
      </c>
      <c r="N1685" t="str">
        <f t="shared" si="52"/>
        <v>No</v>
      </c>
      <c r="O1685">
        <f>COUNTIF(C:C,"&lt;0")</f>
        <v>0</v>
      </c>
      <c r="P1685" t="e">
        <f>SUMIF(#REF!,"&gt;"&amp;AVERAGE(#REF!))</f>
        <v>#REF!</v>
      </c>
      <c r="Q1685">
        <f t="shared" si="53"/>
        <v>27.565026697177728</v>
      </c>
      <c r="R1685" t="str">
        <f>CONCATENATE("ID-",A1685,"-",E1685)</f>
        <v>ID-22181-Atsugi, Japan - Subi Point, Philippines</v>
      </c>
      <c r="S1685">
        <f>INDEX(B:B,MATCH(A1685,A:A,0))</f>
        <v>0</v>
      </c>
      <c r="T1685" t="str">
        <f>IF(OR(B1685&gt;0,C1685&gt;0),"Acceptable","Check")</f>
        <v>Acceptable</v>
      </c>
      <c r="U1685">
        <f>COUNTIF(D:D, "Military - U.S. Army")</f>
        <v>23</v>
      </c>
      <c r="V1685">
        <f>AVERAGEIF(C:C,"Fort Myer, Virginia", I:I)</f>
        <v>2</v>
      </c>
      <c r="W1685">
        <v>1</v>
      </c>
      <c r="X1685" t="str">
        <f>IFERROR(VLOOKUP("FlightNumber", A:D, 4, FALSE), "Flight Not Found")</f>
        <v>Flight Not Found</v>
      </c>
      <c r="Y1685" t="str" cm="1">
        <f t="array" ref="Y1685">IF(AND(B:B &gt; TIME(6, 0, 0), B:B &lt;= TIME(18, 0, 0)), "Day", "Night")</f>
        <v>Night</v>
      </c>
      <c r="Z1685">
        <f>COUNTIFS(D:D, "Military - U.S. Army", C:C, "Fort Myer, Virginia")</f>
        <v>1</v>
      </c>
    </row>
    <row r="1686" spans="1:26" x14ac:dyDescent="0.2">
      <c r="A1686">
        <v>22185</v>
      </c>
      <c r="B1686" t="s">
        <v>3818</v>
      </c>
      <c r="C1686" t="s">
        <v>5484</v>
      </c>
      <c r="D1686" t="s">
        <v>8018</v>
      </c>
      <c r="E1686" t="s">
        <v>6971</v>
      </c>
      <c r="F1686" t="s">
        <v>8019</v>
      </c>
      <c r="G1686" t="s">
        <v>8020</v>
      </c>
      <c r="H1686" t="s">
        <v>8021</v>
      </c>
      <c r="I1686">
        <v>37</v>
      </c>
      <c r="J1686">
        <v>31</v>
      </c>
      <c r="K1686">
        <v>0</v>
      </c>
      <c r="L1686" t="s">
        <v>8022</v>
      </c>
      <c r="M1686">
        <f>SUM(B1686,C1686)</f>
        <v>0</v>
      </c>
      <c r="N1686" t="str">
        <f t="shared" si="52"/>
        <v>No</v>
      </c>
      <c r="O1686">
        <f>COUNTIF(C:C,"&lt;0")</f>
        <v>0</v>
      </c>
      <c r="P1686" t="e">
        <f>SUMIF(#REF!,"&gt;"&amp;AVERAGE(#REF!))</f>
        <v>#REF!</v>
      </c>
      <c r="Q1686">
        <f t="shared" si="53"/>
        <v>27.565026697177728</v>
      </c>
      <c r="R1686" t="str">
        <f>CONCATENATE("ID-",A1686,"-",E1686)</f>
        <v>ID-22185-Warsaw - Moscow</v>
      </c>
      <c r="S1686" t="str">
        <f>INDEX(B:B,MATCH(A1686,A:A,0))</f>
        <v>23:40</v>
      </c>
      <c r="T1686" t="str">
        <f>IF(OR(B1686&gt;0,C1686&gt;0),"Acceptable","Check")</f>
        <v>Acceptable</v>
      </c>
      <c r="U1686">
        <f>COUNTIF(D:D, "Military - U.S. Army")</f>
        <v>23</v>
      </c>
      <c r="V1686">
        <f>AVERAGEIF(C:C,"Fort Myer, Virginia", I:I)</f>
        <v>2</v>
      </c>
      <c r="W1686">
        <v>2</v>
      </c>
      <c r="X1686" t="str">
        <f>IFERROR(VLOOKUP("FlightNumber", A:D, 4, FALSE), "Flight Not Found")</f>
        <v>Flight Not Found</v>
      </c>
      <c r="Y1686" t="str" cm="1">
        <f t="array" ref="Y1686">IF(AND(B:B &gt; TIME(6, 0, 0), B:B &lt;= TIME(18, 0, 0)), "Day", "Night")</f>
        <v>Night</v>
      </c>
      <c r="Z1686">
        <f>COUNTIFS(D:D, "Military - U.S. Army", C:C, "Fort Myer, Virginia")</f>
        <v>1</v>
      </c>
    </row>
    <row r="1687" spans="1:26" x14ac:dyDescent="0.2">
      <c r="A1687">
        <v>22187</v>
      </c>
      <c r="C1687" t="s">
        <v>8023</v>
      </c>
      <c r="D1687" t="s">
        <v>1608</v>
      </c>
      <c r="E1687" t="s">
        <v>8024</v>
      </c>
      <c r="F1687" t="s">
        <v>8025</v>
      </c>
      <c r="G1687" t="s">
        <v>8026</v>
      </c>
      <c r="H1687" t="s">
        <v>8027</v>
      </c>
      <c r="I1687">
        <v>18</v>
      </c>
      <c r="J1687">
        <v>8</v>
      </c>
      <c r="K1687">
        <v>0</v>
      </c>
      <c r="L1687" t="s">
        <v>8028</v>
      </c>
      <c r="M1687">
        <f>SUM(B1687,C1687)</f>
        <v>0</v>
      </c>
      <c r="N1687" t="str">
        <f t="shared" si="52"/>
        <v>No</v>
      </c>
      <c r="O1687">
        <f>COUNTIF(C:C,"&lt;0")</f>
        <v>0</v>
      </c>
      <c r="P1687" t="e">
        <f>SUMIF(#REF!,"&gt;"&amp;AVERAGE(#REF!))</f>
        <v>#REF!</v>
      </c>
      <c r="Q1687">
        <f t="shared" si="53"/>
        <v>27.565026697177728</v>
      </c>
      <c r="R1687" t="str">
        <f>CONCATENATE("ID-",A1687,"-",E1687)</f>
        <v>ID-22187-Tapachula - Mexico City</v>
      </c>
      <c r="S1687">
        <f>INDEX(B:B,MATCH(A1687,A:A,0))</f>
        <v>0</v>
      </c>
      <c r="T1687" t="str">
        <f>IF(OR(B1687&gt;0,C1687&gt;0),"Acceptable","Check")</f>
        <v>Acceptable</v>
      </c>
      <c r="U1687">
        <f>COUNTIF(D:D, "Military - U.S. Army")</f>
        <v>23</v>
      </c>
      <c r="V1687">
        <f>AVERAGEIF(C:C,"Fort Myer, Virginia", I:I)</f>
        <v>2</v>
      </c>
      <c r="W1687">
        <v>1</v>
      </c>
      <c r="X1687" t="str">
        <f>IFERROR(VLOOKUP("FlightNumber", A:D, 4, FALSE), "Flight Not Found")</f>
        <v>Flight Not Found</v>
      </c>
      <c r="Y1687" t="str" cm="1">
        <f t="array" ref="Y1687">IF(AND(B:B &gt; TIME(6, 0, 0), B:B &lt;= TIME(18, 0, 0)), "Day", "Night")</f>
        <v>Night</v>
      </c>
      <c r="Z1687">
        <f>COUNTIFS(D:D, "Military - U.S. Army", C:C, "Fort Myer, Virginia")</f>
        <v>1</v>
      </c>
    </row>
    <row r="1688" spans="1:26" x14ac:dyDescent="0.2">
      <c r="A1688">
        <v>22188</v>
      </c>
      <c r="B1688" t="s">
        <v>3348</v>
      </c>
      <c r="C1688" t="s">
        <v>6027</v>
      </c>
      <c r="D1688" t="s">
        <v>8029</v>
      </c>
      <c r="E1688" t="s">
        <v>8030</v>
      </c>
      <c r="F1688" t="s">
        <v>8031</v>
      </c>
      <c r="G1688" t="s">
        <v>8032</v>
      </c>
      <c r="H1688" t="s">
        <v>8033</v>
      </c>
      <c r="I1688">
        <v>21</v>
      </c>
      <c r="J1688">
        <v>21</v>
      </c>
      <c r="K1688">
        <v>0</v>
      </c>
      <c r="L1688" t="s">
        <v>8034</v>
      </c>
      <c r="M1688">
        <f>SUM(B1688,C1688)</f>
        <v>0</v>
      </c>
      <c r="N1688" t="str">
        <f t="shared" si="52"/>
        <v>No</v>
      </c>
      <c r="O1688">
        <f>COUNTIF(C:C,"&lt;0")</f>
        <v>0</v>
      </c>
      <c r="P1688" t="e">
        <f>SUMIF(#REF!,"&gt;"&amp;AVERAGE(#REF!))</f>
        <v>#REF!</v>
      </c>
      <c r="Q1688">
        <f t="shared" si="53"/>
        <v>27.565026697177728</v>
      </c>
      <c r="R1688" t="str">
        <f>CONCATENATE("ID-",A1688,"-",E1688)</f>
        <v>ID-22188-Geneva - Rome</v>
      </c>
      <c r="S1688" t="str">
        <f>INDEX(B:B,MATCH(A1688,A:A,0))</f>
        <v>12:15</v>
      </c>
      <c r="T1688" t="str">
        <f>IF(OR(B1688&gt;0,C1688&gt;0),"Acceptable","Check")</f>
        <v>Acceptable</v>
      </c>
      <c r="U1688">
        <f>COUNTIF(D:D, "Military - U.S. Army")</f>
        <v>23</v>
      </c>
      <c r="V1688">
        <f>AVERAGEIF(C:C,"Fort Myer, Virginia", I:I)</f>
        <v>2</v>
      </c>
      <c r="W1688">
        <v>1</v>
      </c>
      <c r="X1688" t="str">
        <f>IFERROR(VLOOKUP("FlightNumber", A:D, 4, FALSE), "Flight Not Found")</f>
        <v>Flight Not Found</v>
      </c>
      <c r="Y1688" t="str" cm="1">
        <f t="array" ref="Y1688">IF(AND(B:B &gt; TIME(6, 0, 0), B:B &lt;= TIME(18, 0, 0)), "Day", "Night")</f>
        <v>Night</v>
      </c>
      <c r="Z1688">
        <f>COUNTIFS(D:D, "Military - U.S. Army", C:C, "Fort Myer, Virginia")</f>
        <v>1</v>
      </c>
    </row>
    <row r="1689" spans="1:26" x14ac:dyDescent="0.2">
      <c r="A1689">
        <v>22193</v>
      </c>
      <c r="B1689" t="s">
        <v>190</v>
      </c>
      <c r="C1689" t="s">
        <v>8035</v>
      </c>
      <c r="D1689" t="s">
        <v>1681</v>
      </c>
      <c r="E1689" t="s">
        <v>8036</v>
      </c>
      <c r="F1689" t="s">
        <v>7682</v>
      </c>
      <c r="G1689" t="s">
        <v>8037</v>
      </c>
      <c r="H1689" t="s">
        <v>8038</v>
      </c>
      <c r="I1689">
        <v>72</v>
      </c>
      <c r="J1689">
        <v>62</v>
      </c>
      <c r="K1689">
        <v>0</v>
      </c>
      <c r="L1689" t="s">
        <v>8039</v>
      </c>
      <c r="M1689">
        <f>SUM(B1689,C1689)</f>
        <v>0</v>
      </c>
      <c r="N1689" t="str">
        <f t="shared" si="52"/>
        <v>No</v>
      </c>
      <c r="O1689">
        <f>COUNTIF(C:C,"&lt;0")</f>
        <v>0</v>
      </c>
      <c r="P1689" t="e">
        <f>SUMIF(#REF!,"&gt;"&amp;AVERAGE(#REF!))</f>
        <v>#REF!</v>
      </c>
      <c r="Q1689">
        <f t="shared" si="53"/>
        <v>27.565026697177728</v>
      </c>
      <c r="R1689" t="str">
        <f>CONCATENATE("ID-",A1689,"-",E1689)</f>
        <v>ID-22193-Boston - Philadelphia</v>
      </c>
      <c r="S1689" t="str">
        <f>INDEX(B:B,MATCH(A1689,A:A,0))</f>
        <v>17:40</v>
      </c>
      <c r="T1689" t="str">
        <f>IF(OR(B1689&gt;0,C1689&gt;0),"Acceptable","Check")</f>
        <v>Acceptable</v>
      </c>
      <c r="U1689">
        <f>COUNTIF(D:D, "Military - U.S. Army")</f>
        <v>23</v>
      </c>
      <c r="V1689">
        <f>AVERAGEIF(C:C,"Fort Myer, Virginia", I:I)</f>
        <v>2</v>
      </c>
      <c r="W1689">
        <v>7</v>
      </c>
      <c r="X1689" t="str">
        <f>IFERROR(VLOOKUP("FlightNumber", A:D, 4, FALSE), "Flight Not Found")</f>
        <v>Flight Not Found</v>
      </c>
      <c r="Y1689" t="str" cm="1">
        <f t="array" ref="Y1689">IF(AND(B:B &gt; TIME(6, 0, 0), B:B &lt;= TIME(18, 0, 0)), "Day", "Night")</f>
        <v>Night</v>
      </c>
      <c r="Z1689">
        <f>COUNTIFS(D:D, "Military - U.S. Army", C:C, "Fort Myer, Virginia")</f>
        <v>1</v>
      </c>
    </row>
    <row r="1690" spans="1:26" x14ac:dyDescent="0.2">
      <c r="A1690">
        <v>22203</v>
      </c>
      <c r="C1690" t="s">
        <v>8040</v>
      </c>
      <c r="D1690" t="s">
        <v>8041</v>
      </c>
      <c r="E1690" t="s">
        <v>8042</v>
      </c>
      <c r="F1690" t="s">
        <v>8043</v>
      </c>
      <c r="G1690" t="s">
        <v>8044</v>
      </c>
      <c r="H1690" t="s">
        <v>8045</v>
      </c>
      <c r="I1690">
        <v>11</v>
      </c>
      <c r="J1690">
        <v>11</v>
      </c>
      <c r="K1690">
        <v>0</v>
      </c>
      <c r="L1690" t="s">
        <v>8046</v>
      </c>
      <c r="M1690">
        <f>SUM(B1690,C1690)</f>
        <v>0</v>
      </c>
      <c r="N1690" t="str">
        <f t="shared" si="52"/>
        <v>No</v>
      </c>
      <c r="O1690">
        <f>COUNTIF(C:C,"&lt;0")</f>
        <v>0</v>
      </c>
      <c r="P1690" t="e">
        <f>SUMIF(#REF!,"&gt;"&amp;AVERAGE(#REF!))</f>
        <v>#REF!</v>
      </c>
      <c r="Q1690">
        <f t="shared" si="53"/>
        <v>27.565026697177728</v>
      </c>
      <c r="R1690" t="str">
        <f>CONCATENATE("ID-",A1690,"-",E1690)</f>
        <v>ID-22203-Rome - Genoa</v>
      </c>
      <c r="S1690">
        <f>INDEX(B:B,MATCH(A1690,A:A,0))</f>
        <v>0</v>
      </c>
      <c r="T1690" t="str">
        <f>IF(OR(B1690&gt;0,C1690&gt;0),"Acceptable","Check")</f>
        <v>Acceptable</v>
      </c>
      <c r="U1690">
        <f>COUNTIF(D:D, "Military - U.S. Army")</f>
        <v>23</v>
      </c>
      <c r="V1690">
        <f>AVERAGEIF(C:C,"Fort Myer, Virginia", I:I)</f>
        <v>2</v>
      </c>
      <c r="W1690">
        <v>1</v>
      </c>
      <c r="X1690" t="str">
        <f>IFERROR(VLOOKUP("FlightNumber", A:D, 4, FALSE), "Flight Not Found")</f>
        <v>Flight Not Found</v>
      </c>
      <c r="Y1690" t="str" cm="1">
        <f t="array" ref="Y1690">IF(AND(B:B &gt; TIME(6, 0, 0), B:B &lt;= TIME(18, 0, 0)), "Day", "Night")</f>
        <v>Night</v>
      </c>
      <c r="Z1690">
        <f>COUNTIFS(D:D, "Military - U.S. Army", C:C, "Fort Myer, Virginia")</f>
        <v>1</v>
      </c>
    </row>
    <row r="1691" spans="1:26" x14ac:dyDescent="0.2">
      <c r="A1691">
        <v>22204</v>
      </c>
      <c r="C1691" t="s">
        <v>8047</v>
      </c>
      <c r="D1691" t="s">
        <v>7413</v>
      </c>
      <c r="E1691" t="s">
        <v>8048</v>
      </c>
      <c r="F1691" t="s">
        <v>5759</v>
      </c>
      <c r="G1691" t="s">
        <v>8049</v>
      </c>
      <c r="H1691" t="s">
        <v>8050</v>
      </c>
      <c r="I1691">
        <v>2</v>
      </c>
      <c r="J1691">
        <v>2</v>
      </c>
      <c r="K1691">
        <v>0</v>
      </c>
      <c r="L1691" t="s">
        <v>8051</v>
      </c>
      <c r="M1691">
        <f>SUM(B1691,C1691)</f>
        <v>0</v>
      </c>
      <c r="N1691" t="str">
        <f t="shared" si="52"/>
        <v>No</v>
      </c>
      <c r="O1691">
        <f>COUNTIF(C:C,"&lt;0")</f>
        <v>0</v>
      </c>
      <c r="P1691" t="e">
        <f>SUMIF(#REF!,"&gt;"&amp;AVERAGE(#REF!))</f>
        <v>#REF!</v>
      </c>
      <c r="Q1691">
        <f t="shared" si="53"/>
        <v>27.565026697177728</v>
      </c>
      <c r="R1691" t="str">
        <f>CONCATENATE("ID-",A1691,"-",E1691)</f>
        <v>ID-22204-Rapid City, South Dakota - Ogden, UT</v>
      </c>
      <c r="S1691">
        <f>INDEX(B:B,MATCH(A1691,A:A,0))</f>
        <v>0</v>
      </c>
      <c r="T1691" t="str">
        <f>IF(OR(B1691&gt;0,C1691&gt;0),"Acceptable","Check")</f>
        <v>Acceptable</v>
      </c>
      <c r="U1691">
        <f>COUNTIF(D:D, "Military - U.S. Army")</f>
        <v>23</v>
      </c>
      <c r="V1691">
        <f>AVERAGEIF(C:C,"Fort Myer, Virginia", I:I)</f>
        <v>2</v>
      </c>
      <c r="W1691">
        <v>1</v>
      </c>
      <c r="X1691" t="str">
        <f>IFERROR(VLOOKUP("FlightNumber", A:D, 4, FALSE), "Flight Not Found")</f>
        <v>Flight Not Found</v>
      </c>
      <c r="Y1691" t="str" cm="1">
        <f t="array" ref="Y1691">IF(AND(B:B &gt; TIME(6, 0, 0), B:B &lt;= TIME(18, 0, 0)), "Day", "Night")</f>
        <v>Night</v>
      </c>
      <c r="Z1691">
        <f>COUNTIFS(D:D, "Military - U.S. Army", C:C, "Fort Myer, Virginia")</f>
        <v>1</v>
      </c>
    </row>
    <row r="1692" spans="1:26" x14ac:dyDescent="0.2">
      <c r="A1692">
        <v>22210</v>
      </c>
      <c r="C1692" t="s">
        <v>8052</v>
      </c>
      <c r="D1692" t="s">
        <v>3546</v>
      </c>
      <c r="F1692" t="s">
        <v>8053</v>
      </c>
      <c r="G1692" t="s">
        <v>8054</v>
      </c>
      <c r="H1692" t="s">
        <v>8055</v>
      </c>
      <c r="I1692">
        <v>3</v>
      </c>
      <c r="J1692">
        <v>3</v>
      </c>
      <c r="K1692">
        <v>0</v>
      </c>
      <c r="L1692" t="s">
        <v>8056</v>
      </c>
      <c r="M1692">
        <f>SUM(B1692,C1692)</f>
        <v>0</v>
      </c>
      <c r="N1692" t="str">
        <f t="shared" si="52"/>
        <v>No</v>
      </c>
      <c r="O1692">
        <f>COUNTIF(C:C,"&lt;0")</f>
        <v>0</v>
      </c>
      <c r="P1692" t="e">
        <f>SUMIF(#REF!,"&gt;"&amp;AVERAGE(#REF!))</f>
        <v>#REF!</v>
      </c>
      <c r="Q1692">
        <f t="shared" si="53"/>
        <v>27.565026697177728</v>
      </c>
      <c r="R1692" t="str">
        <f>CONCATENATE("ID-",A1692,"-",E1692)</f>
        <v>ID-22210-</v>
      </c>
      <c r="S1692">
        <f>INDEX(B:B,MATCH(A1692,A:A,0))</f>
        <v>0</v>
      </c>
      <c r="T1692" t="str">
        <f>IF(OR(B1692&gt;0,C1692&gt;0),"Acceptable","Check")</f>
        <v>Acceptable</v>
      </c>
      <c r="U1692">
        <f>COUNTIF(D:D, "Military - U.S. Army")</f>
        <v>23</v>
      </c>
      <c r="V1692">
        <f>AVERAGEIF(C:C,"Fort Myer, Virginia", I:I)</f>
        <v>2</v>
      </c>
      <c r="W1692">
        <v>1</v>
      </c>
      <c r="X1692" t="str">
        <f>IFERROR(VLOOKUP("FlightNumber", A:D, 4, FALSE), "Flight Not Found")</f>
        <v>Flight Not Found</v>
      </c>
      <c r="Y1692" t="str" cm="1">
        <f t="array" ref="Y1692">IF(AND(B:B &gt; TIME(6, 0, 0), B:B &lt;= TIME(18, 0, 0)), "Day", "Night")</f>
        <v>Night</v>
      </c>
      <c r="Z1692">
        <f>COUNTIFS(D:D, "Military - U.S. Army", C:C, "Fort Myer, Virginia")</f>
        <v>1</v>
      </c>
    </row>
    <row r="1693" spans="1:26" x14ac:dyDescent="0.2">
      <c r="A1693">
        <v>22217</v>
      </c>
      <c r="B1693" t="s">
        <v>8057</v>
      </c>
      <c r="C1693" t="s">
        <v>8058</v>
      </c>
      <c r="D1693" t="s">
        <v>611</v>
      </c>
      <c r="E1693" t="s">
        <v>8059</v>
      </c>
      <c r="F1693" t="s">
        <v>8060</v>
      </c>
      <c r="G1693" t="s">
        <v>8061</v>
      </c>
      <c r="H1693" t="s">
        <v>8062</v>
      </c>
      <c r="I1693">
        <v>12</v>
      </c>
      <c r="J1693">
        <v>12</v>
      </c>
      <c r="K1693">
        <v>0</v>
      </c>
      <c r="L1693" t="s">
        <v>8063</v>
      </c>
      <c r="M1693">
        <f>SUM(B1693,C1693)</f>
        <v>0</v>
      </c>
      <c r="N1693" t="str">
        <f t="shared" si="52"/>
        <v>No</v>
      </c>
      <c r="O1693">
        <f>COUNTIF(C:C,"&lt;0")</f>
        <v>0</v>
      </c>
      <c r="P1693" t="e">
        <f>SUMIF(#REF!,"&gt;"&amp;AVERAGE(#REF!))</f>
        <v>#REF!</v>
      </c>
      <c r="Q1693">
        <f t="shared" si="53"/>
        <v>27.565026697177728</v>
      </c>
      <c r="R1693" t="str">
        <f>CONCATENATE("ID-",A1693,"-",E1693)</f>
        <v>ID-22217-Spokane - Missoula</v>
      </c>
      <c r="S1693" t="str">
        <f>INDEX(B:B,MATCH(A1693,A:A,0))</f>
        <v>11:39</v>
      </c>
      <c r="T1693" t="str">
        <f>IF(OR(B1693&gt;0,C1693&gt;0),"Acceptable","Check")</f>
        <v>Acceptable</v>
      </c>
      <c r="U1693">
        <f>COUNTIF(D:D, "Military - U.S. Army")</f>
        <v>23</v>
      </c>
      <c r="V1693">
        <f>AVERAGEIF(C:C,"Fort Myer, Virginia", I:I)</f>
        <v>2</v>
      </c>
      <c r="W1693">
        <v>2</v>
      </c>
      <c r="X1693" t="str">
        <f>IFERROR(VLOOKUP("FlightNumber", A:D, 4, FALSE), "Flight Not Found")</f>
        <v>Flight Not Found</v>
      </c>
      <c r="Y1693" t="str" cm="1">
        <f t="array" ref="Y1693">IF(AND(B:B &gt; TIME(6, 0, 0), B:B &lt;= TIME(18, 0, 0)), "Day", "Night")</f>
        <v>Night</v>
      </c>
      <c r="Z1693">
        <f>COUNTIFS(D:D, "Military - U.S. Army", C:C, "Fort Myer, Virginia")</f>
        <v>1</v>
      </c>
    </row>
    <row r="1694" spans="1:26" x14ac:dyDescent="0.2">
      <c r="A1694">
        <v>22218</v>
      </c>
      <c r="B1694" t="s">
        <v>8064</v>
      </c>
      <c r="C1694" t="s">
        <v>8065</v>
      </c>
      <c r="D1694" t="s">
        <v>8066</v>
      </c>
      <c r="E1694" t="s">
        <v>8067</v>
      </c>
      <c r="F1694" t="s">
        <v>4567</v>
      </c>
      <c r="G1694" t="s">
        <v>8068</v>
      </c>
      <c r="H1694" t="s">
        <v>8069</v>
      </c>
      <c r="I1694">
        <v>48</v>
      </c>
      <c r="J1694">
        <v>22</v>
      </c>
      <c r="K1694">
        <v>0</v>
      </c>
      <c r="L1694" t="s">
        <v>8070</v>
      </c>
      <c r="M1694">
        <f>SUM(B1694,C1694)</f>
        <v>0</v>
      </c>
      <c r="N1694" t="str">
        <f t="shared" si="52"/>
        <v>No</v>
      </c>
      <c r="O1694">
        <f>COUNTIF(C:C,"&lt;0")</f>
        <v>0</v>
      </c>
      <c r="P1694" t="e">
        <f>SUMIF(#REF!,"&gt;"&amp;AVERAGE(#REF!))</f>
        <v>#REF!</v>
      </c>
      <c r="Q1694">
        <f t="shared" si="53"/>
        <v>27.565026697177728</v>
      </c>
      <c r="R1694" t="str">
        <f>CONCATENATE("ID-",A1694,"-",E1694)</f>
        <v>ID-22218-Toledo - Kansas City, MO</v>
      </c>
      <c r="S1694" t="str">
        <f>INDEX(B:B,MATCH(A1694,A:A,0))</f>
        <v>21:02</v>
      </c>
      <c r="T1694" t="str">
        <f>IF(OR(B1694&gt;0,C1694&gt;0),"Acceptable","Check")</f>
        <v>Acceptable</v>
      </c>
      <c r="U1694">
        <f>COUNTIF(D:D, "Military - U.S. Army")</f>
        <v>23</v>
      </c>
      <c r="V1694">
        <f>AVERAGEIF(C:C,"Fort Myer, Virginia", I:I)</f>
        <v>2</v>
      </c>
      <c r="W1694">
        <v>1</v>
      </c>
      <c r="X1694" t="str">
        <f>IFERROR(VLOOKUP("FlightNumber", A:D, 4, FALSE), "Flight Not Found")</f>
        <v>Flight Not Found</v>
      </c>
      <c r="Y1694" t="str" cm="1">
        <f t="array" ref="Y1694">IF(AND(B:B &gt; TIME(6, 0, 0), B:B &lt;= TIME(18, 0, 0)), "Day", "Night")</f>
        <v>Night</v>
      </c>
      <c r="Z1694">
        <f>COUNTIFS(D:D, "Military - U.S. Army", C:C, "Fort Myer, Virginia")</f>
        <v>1</v>
      </c>
    </row>
    <row r="1695" spans="1:26" x14ac:dyDescent="0.2">
      <c r="A1695">
        <v>22225</v>
      </c>
      <c r="C1695" t="s">
        <v>8071</v>
      </c>
      <c r="D1695" t="s">
        <v>8072</v>
      </c>
      <c r="F1695" t="s">
        <v>2722</v>
      </c>
      <c r="G1695" t="s">
        <v>8073</v>
      </c>
      <c r="H1695" t="s">
        <v>8074</v>
      </c>
      <c r="I1695">
        <v>4</v>
      </c>
      <c r="J1695">
        <v>4</v>
      </c>
      <c r="K1695">
        <v>0</v>
      </c>
      <c r="L1695" t="s">
        <v>1758</v>
      </c>
      <c r="M1695">
        <f>SUM(B1695,C1695)</f>
        <v>0</v>
      </c>
      <c r="N1695" t="str">
        <f t="shared" si="52"/>
        <v>No</v>
      </c>
      <c r="O1695">
        <f>COUNTIF(C:C,"&lt;0")</f>
        <v>0</v>
      </c>
      <c r="P1695" t="e">
        <f>SUMIF(#REF!,"&gt;"&amp;AVERAGE(#REF!))</f>
        <v>#REF!</v>
      </c>
      <c r="Q1695">
        <f t="shared" si="53"/>
        <v>27.565026697177728</v>
      </c>
      <c r="R1695" t="str">
        <f>CONCATENATE("ID-",A1695,"-",E1695)</f>
        <v>ID-22225-</v>
      </c>
      <c r="S1695">
        <f>INDEX(B:B,MATCH(A1695,A:A,0))</f>
        <v>0</v>
      </c>
      <c r="T1695" t="str">
        <f>IF(OR(B1695&gt;0,C1695&gt;0),"Acceptable","Check")</f>
        <v>Acceptable</v>
      </c>
      <c r="U1695">
        <f>COUNTIF(D:D, "Military - U.S. Army")</f>
        <v>23</v>
      </c>
      <c r="V1695">
        <f>AVERAGEIF(C:C,"Fort Myer, Virginia", I:I)</f>
        <v>2</v>
      </c>
      <c r="W1695">
        <v>1</v>
      </c>
      <c r="X1695" t="str">
        <f>IFERROR(VLOOKUP("FlightNumber", A:D, 4, FALSE), "Flight Not Found")</f>
        <v>Flight Not Found</v>
      </c>
      <c r="Y1695" t="str" cm="1">
        <f t="array" ref="Y1695">IF(AND(B:B &gt; TIME(6, 0, 0), B:B &lt;= TIME(18, 0, 0)), "Day", "Night")</f>
        <v>Night</v>
      </c>
      <c r="Z1695">
        <f>COUNTIFS(D:D, "Military - U.S. Army", C:C, "Fort Myer, Virginia")</f>
        <v>1</v>
      </c>
    </row>
    <row r="1696" spans="1:26" x14ac:dyDescent="0.2">
      <c r="A1696">
        <v>22227</v>
      </c>
      <c r="C1696" t="s">
        <v>7946</v>
      </c>
      <c r="D1696" t="s">
        <v>7211</v>
      </c>
      <c r="E1696" t="s">
        <v>7212</v>
      </c>
      <c r="F1696" t="s">
        <v>8075</v>
      </c>
      <c r="G1696" t="s">
        <v>8076</v>
      </c>
      <c r="H1696" t="s">
        <v>8077</v>
      </c>
      <c r="I1696">
        <v>37</v>
      </c>
      <c r="J1696">
        <v>37</v>
      </c>
      <c r="K1696">
        <v>0</v>
      </c>
      <c r="L1696" t="s">
        <v>8078</v>
      </c>
      <c r="M1696">
        <f>SUM(B1696,C1696)</f>
        <v>0</v>
      </c>
      <c r="N1696" t="str">
        <f t="shared" si="52"/>
        <v>No</v>
      </c>
      <c r="O1696">
        <f>COUNTIF(C:C,"&lt;0")</f>
        <v>0</v>
      </c>
      <c r="P1696" t="e">
        <f>SUMIF(#REF!,"&gt;"&amp;AVERAGE(#REF!))</f>
        <v>#REF!</v>
      </c>
      <c r="Q1696">
        <f t="shared" si="53"/>
        <v>27.565026697177728</v>
      </c>
      <c r="R1696" t="str">
        <f>CONCATENATE("ID-",A1696,"-",E1696)</f>
        <v>ID-22227-Guayaquil - Quito</v>
      </c>
      <c r="S1696">
        <f>INDEX(B:B,MATCH(A1696,A:A,0))</f>
        <v>0</v>
      </c>
      <c r="T1696" t="str">
        <f>IF(OR(B1696&gt;0,C1696&gt;0),"Acceptable","Check")</f>
        <v>Acceptable</v>
      </c>
      <c r="U1696">
        <f>COUNTIF(D:D, "Military - U.S. Army")</f>
        <v>23</v>
      </c>
      <c r="V1696">
        <f>AVERAGEIF(C:C,"Fort Myer, Virginia", I:I)</f>
        <v>2</v>
      </c>
      <c r="W1696">
        <v>1</v>
      </c>
      <c r="X1696" t="str">
        <f>IFERROR(VLOOKUP("FlightNumber", A:D, 4, FALSE), "Flight Not Found")</f>
        <v>Flight Not Found</v>
      </c>
      <c r="Y1696" t="str" cm="1">
        <f t="array" ref="Y1696">IF(AND(B:B &gt; TIME(6, 0, 0), B:B &lt;= TIME(18, 0, 0)), "Day", "Night")</f>
        <v>Night</v>
      </c>
      <c r="Z1696">
        <f>COUNTIFS(D:D, "Military - U.S. Army", C:C, "Fort Myer, Virginia")</f>
        <v>1</v>
      </c>
    </row>
    <row r="1697" spans="1:26" x14ac:dyDescent="0.2">
      <c r="A1697">
        <v>22243</v>
      </c>
      <c r="B1697" t="s">
        <v>8079</v>
      </c>
      <c r="C1697" t="s">
        <v>7254</v>
      </c>
      <c r="D1697" t="s">
        <v>3661</v>
      </c>
      <c r="E1697" t="s">
        <v>4740</v>
      </c>
      <c r="F1697" t="s">
        <v>1809</v>
      </c>
      <c r="G1697" t="s">
        <v>8080</v>
      </c>
      <c r="I1697">
        <v>33</v>
      </c>
      <c r="J1697">
        <v>33</v>
      </c>
      <c r="K1697">
        <v>0</v>
      </c>
      <c r="L1697" t="s">
        <v>8081</v>
      </c>
      <c r="M1697">
        <f>SUM(B1697,C1697)</f>
        <v>0</v>
      </c>
      <c r="N1697" t="str">
        <f t="shared" si="52"/>
        <v>No</v>
      </c>
      <c r="O1697">
        <f>COUNTIF(C:C,"&lt;0")</f>
        <v>0</v>
      </c>
      <c r="P1697" t="e">
        <f>SUMIF(#REF!,"&gt;"&amp;AVERAGE(#REF!))</f>
        <v>#REF!</v>
      </c>
      <c r="Q1697">
        <f t="shared" si="53"/>
        <v>27.565026697177728</v>
      </c>
      <c r="R1697" t="str">
        <f>CONCATENATE("ID-",A1697,"-",E1697)</f>
        <v>ID-22243-Iloilo - Manila</v>
      </c>
      <c r="S1697" t="str">
        <f>INDEX(B:B,MATCH(A1697,A:A,0))</f>
        <v>18:45</v>
      </c>
      <c r="T1697" t="str">
        <f>IF(OR(B1697&gt;0,C1697&gt;0),"Acceptable","Check")</f>
        <v>Acceptable</v>
      </c>
      <c r="U1697">
        <f>COUNTIF(D:D, "Military - U.S. Army")</f>
        <v>23</v>
      </c>
      <c r="V1697">
        <f>AVERAGEIF(C:C,"Fort Myer, Virginia", I:I)</f>
        <v>2</v>
      </c>
      <c r="W1697">
        <v>1</v>
      </c>
      <c r="X1697" t="str">
        <f>IFERROR(VLOOKUP("FlightNumber", A:D, 4, FALSE), "Flight Not Found")</f>
        <v>Flight Not Found</v>
      </c>
      <c r="Y1697" t="str" cm="1">
        <f t="array" ref="Y1697">IF(AND(B:B &gt; TIME(6, 0, 0), B:B &lt;= TIME(18, 0, 0)), "Day", "Night")</f>
        <v>Night</v>
      </c>
      <c r="Z1697">
        <f>COUNTIFS(D:D, "Military - U.S. Army", C:C, "Fort Myer, Virginia")</f>
        <v>1</v>
      </c>
    </row>
    <row r="1698" spans="1:26" x14ac:dyDescent="0.2">
      <c r="A1698">
        <v>22257</v>
      </c>
      <c r="C1698" t="s">
        <v>8082</v>
      </c>
      <c r="D1698" t="s">
        <v>4677</v>
      </c>
      <c r="E1698" t="s">
        <v>8083</v>
      </c>
      <c r="F1698" t="s">
        <v>8084</v>
      </c>
      <c r="G1698" t="s">
        <v>8085</v>
      </c>
      <c r="H1698" t="s">
        <v>8086</v>
      </c>
      <c r="I1698">
        <v>15</v>
      </c>
      <c r="J1698">
        <v>15</v>
      </c>
      <c r="K1698">
        <v>0</v>
      </c>
      <c r="L1698" t="s">
        <v>8087</v>
      </c>
      <c r="M1698">
        <f>SUM(B1698,C1698)</f>
        <v>0</v>
      </c>
      <c r="N1698" t="str">
        <f t="shared" si="52"/>
        <v>No</v>
      </c>
      <c r="O1698">
        <f>COUNTIF(C:C,"&lt;0")</f>
        <v>0</v>
      </c>
      <c r="P1698" t="e">
        <f>SUMIF(#REF!,"&gt;"&amp;AVERAGE(#REF!))</f>
        <v>#REF!</v>
      </c>
      <c r="Q1698">
        <f t="shared" si="53"/>
        <v>27.565026697177728</v>
      </c>
      <c r="R1698" t="str">
        <f>CONCATENATE("ID-",A1698,"-",E1698)</f>
        <v>ID-22257-Cuiaba - Manaus</v>
      </c>
      <c r="S1698">
        <f>INDEX(B:B,MATCH(A1698,A:A,0))</f>
        <v>0</v>
      </c>
      <c r="T1698" t="str">
        <f>IF(OR(B1698&gt;0,C1698&gt;0),"Acceptable","Check")</f>
        <v>Acceptable</v>
      </c>
      <c r="U1698">
        <f>COUNTIF(D:D, "Military - U.S. Army")</f>
        <v>23</v>
      </c>
      <c r="V1698">
        <f>AVERAGEIF(C:C,"Fort Myer, Virginia", I:I)</f>
        <v>2</v>
      </c>
      <c r="W1698">
        <v>1</v>
      </c>
      <c r="X1698" t="str">
        <f>IFERROR(VLOOKUP("FlightNumber", A:D, 4, FALSE), "Flight Not Found")</f>
        <v>Flight Not Found</v>
      </c>
      <c r="Y1698" t="str" cm="1">
        <f t="array" ref="Y1698">IF(AND(B:B &gt; TIME(6, 0, 0), B:B &lt;= TIME(18, 0, 0)), "Day", "Night")</f>
        <v>Night</v>
      </c>
      <c r="Z1698">
        <f>COUNTIFS(D:D, "Military - U.S. Army", C:C, "Fort Myer, Virginia")</f>
        <v>1</v>
      </c>
    </row>
    <row r="1699" spans="1:26" x14ac:dyDescent="0.2">
      <c r="A1699">
        <v>22261</v>
      </c>
      <c r="B1699" t="s">
        <v>8088</v>
      </c>
      <c r="C1699" t="s">
        <v>8089</v>
      </c>
      <c r="D1699" t="s">
        <v>8090</v>
      </c>
      <c r="E1699" t="s">
        <v>8091</v>
      </c>
      <c r="F1699" t="s">
        <v>8092</v>
      </c>
      <c r="G1699" t="s">
        <v>8093</v>
      </c>
      <c r="I1699">
        <v>31</v>
      </c>
      <c r="J1699">
        <v>31</v>
      </c>
      <c r="K1699">
        <v>0</v>
      </c>
      <c r="L1699" t="s">
        <v>8094</v>
      </c>
      <c r="M1699">
        <f>SUM(B1699,C1699)</f>
        <v>0</v>
      </c>
      <c r="N1699" t="str">
        <f t="shared" si="52"/>
        <v>No</v>
      </c>
      <c r="O1699">
        <f>COUNTIF(C:C,"&lt;0")</f>
        <v>0</v>
      </c>
      <c r="P1699" t="e">
        <f>SUMIF(#REF!,"&gt;"&amp;AVERAGE(#REF!))</f>
        <v>#REF!</v>
      </c>
      <c r="Q1699">
        <f t="shared" si="53"/>
        <v>27.565026697177728</v>
      </c>
      <c r="R1699" t="str">
        <f>CONCATENATE("ID-",A1699,"-",E1699)</f>
        <v>ID-22261-Buenos Aires - Lima</v>
      </c>
      <c r="S1699" t="str">
        <f>INDEX(B:B,MATCH(A1699,A:A,0))</f>
        <v>19:50</v>
      </c>
      <c r="T1699" t="str">
        <f>IF(OR(B1699&gt;0,C1699&gt;0),"Acceptable","Check")</f>
        <v>Acceptable</v>
      </c>
      <c r="U1699">
        <f>COUNTIF(D:D, "Military - U.S. Army")</f>
        <v>23</v>
      </c>
      <c r="V1699">
        <f>AVERAGEIF(C:C,"Fort Myer, Virginia", I:I)</f>
        <v>2</v>
      </c>
      <c r="W1699">
        <v>1</v>
      </c>
      <c r="X1699" t="str">
        <f>IFERROR(VLOOKUP("FlightNumber", A:D, 4, FALSE), "Flight Not Found")</f>
        <v>Flight Not Found</v>
      </c>
      <c r="Y1699" t="str" cm="1">
        <f t="array" ref="Y1699">IF(AND(B:B &gt; TIME(6, 0, 0), B:B &lt;= TIME(18, 0, 0)), "Day", "Night")</f>
        <v>Night</v>
      </c>
      <c r="Z1699">
        <f>COUNTIFS(D:D, "Military - U.S. Army", C:C, "Fort Myer, Virginia")</f>
        <v>1</v>
      </c>
    </row>
    <row r="1700" spans="1:26" x14ac:dyDescent="0.2">
      <c r="A1700">
        <v>22374</v>
      </c>
      <c r="B1700" t="s">
        <v>8095</v>
      </c>
      <c r="C1700" t="s">
        <v>8096</v>
      </c>
      <c r="D1700" t="s">
        <v>5861</v>
      </c>
      <c r="E1700" t="s">
        <v>8097</v>
      </c>
      <c r="F1700" t="s">
        <v>1809</v>
      </c>
      <c r="G1700" t="s">
        <v>8098</v>
      </c>
      <c r="H1700" t="s">
        <v>8099</v>
      </c>
      <c r="I1700">
        <v>24</v>
      </c>
      <c r="J1700">
        <v>24</v>
      </c>
      <c r="K1700">
        <v>0</v>
      </c>
      <c r="L1700" t="s">
        <v>8100</v>
      </c>
      <c r="M1700">
        <f>SUM(B1700,C1700)</f>
        <v>0</v>
      </c>
      <c r="N1700" t="str">
        <f t="shared" si="52"/>
        <v>No</v>
      </c>
      <c r="O1700">
        <f>COUNTIF(C:C,"&lt;0")</f>
        <v>0</v>
      </c>
      <c r="P1700" t="e">
        <f>SUMIF(#REF!,"&gt;"&amp;AVERAGE(#REF!))</f>
        <v>#REF!</v>
      </c>
      <c r="Q1700">
        <f t="shared" si="53"/>
        <v>27.565026697177728</v>
      </c>
      <c r="R1700" t="str">
        <f>CONCATENATE("ID-",A1700,"-",E1700)</f>
        <v>ID-22374-Temuco - Santiago</v>
      </c>
      <c r="S1700" t="str">
        <f>INDEX(B:B,MATCH(A1700,A:A,0))</f>
        <v>23:57</v>
      </c>
      <c r="T1700" t="str">
        <f>IF(OR(B1700&gt;0,C1700&gt;0),"Acceptable","Check")</f>
        <v>Acceptable</v>
      </c>
      <c r="U1700">
        <f>COUNTIF(D:D, "Military - U.S. Army")</f>
        <v>23</v>
      </c>
      <c r="V1700">
        <f>AVERAGEIF(C:C,"Fort Myer, Virginia", I:I)</f>
        <v>2</v>
      </c>
      <c r="W1700">
        <v>1</v>
      </c>
      <c r="X1700" t="str">
        <f>IFERROR(VLOOKUP("FlightNumber", A:D, 4, FALSE), "Flight Not Found")</f>
        <v>Flight Not Found</v>
      </c>
      <c r="Y1700" t="str" cm="1">
        <f t="array" ref="Y1700">IF(AND(B:B &gt; TIME(6, 0, 0), B:B &lt;= TIME(18, 0, 0)), "Day", "Night")</f>
        <v>Night</v>
      </c>
      <c r="Z1700">
        <f>COUNTIFS(D:D, "Military - U.S. Army", C:C, "Fort Myer, Virginia")</f>
        <v>1</v>
      </c>
    </row>
    <row r="1701" spans="1:26" x14ac:dyDescent="0.2">
      <c r="A1701">
        <v>22411</v>
      </c>
      <c r="B1701" t="s">
        <v>271</v>
      </c>
      <c r="C1701" t="s">
        <v>8101</v>
      </c>
      <c r="D1701" t="s">
        <v>1150</v>
      </c>
      <c r="E1701" t="s">
        <v>8102</v>
      </c>
      <c r="F1701" t="s">
        <v>7617</v>
      </c>
      <c r="G1701" t="s">
        <v>8103</v>
      </c>
      <c r="H1701" t="s">
        <v>999</v>
      </c>
      <c r="I1701">
        <v>78</v>
      </c>
      <c r="J1701">
        <v>78</v>
      </c>
      <c r="K1701">
        <v>0</v>
      </c>
      <c r="L1701" t="s">
        <v>8104</v>
      </c>
      <c r="M1701">
        <f>SUM(B1701,C1701)</f>
        <v>0</v>
      </c>
      <c r="N1701" t="str">
        <f t="shared" si="52"/>
        <v>No</v>
      </c>
      <c r="O1701">
        <f>COUNTIF(C:C,"&lt;0")</f>
        <v>0</v>
      </c>
      <c r="P1701" t="e">
        <f>SUMIF(#REF!,"&gt;"&amp;AVERAGE(#REF!))</f>
        <v>#REF!</v>
      </c>
      <c r="Q1701">
        <f t="shared" si="53"/>
        <v>27.565026697177728</v>
      </c>
      <c r="R1701" t="str">
        <f>CONCATENATE("ID-",A1701,"-",E1701)</f>
        <v>ID-22411-Fort Lamy, Chad - Marseilles, France</v>
      </c>
      <c r="S1701" t="str">
        <f>INDEX(B:B,MATCH(A1701,A:A,0))</f>
        <v>02:30</v>
      </c>
      <c r="T1701" t="str">
        <f>IF(OR(B1701&gt;0,C1701&gt;0),"Acceptable","Check")</f>
        <v>Acceptable</v>
      </c>
      <c r="U1701">
        <f>COUNTIF(D:D, "Military - U.S. Army")</f>
        <v>23</v>
      </c>
      <c r="V1701">
        <f>AVERAGEIF(C:C,"Fort Myer, Virginia", I:I)</f>
        <v>2</v>
      </c>
      <c r="W1701">
        <v>1</v>
      </c>
      <c r="X1701" t="str">
        <f>IFERROR(VLOOKUP("FlightNumber", A:D, 4, FALSE), "Flight Not Found")</f>
        <v>Flight Not Found</v>
      </c>
      <c r="Y1701" t="str" cm="1">
        <f t="array" ref="Y1701">IF(AND(B:B &gt; TIME(6, 0, 0), B:B &lt;= TIME(18, 0, 0)), "Day", "Night")</f>
        <v>Night</v>
      </c>
      <c r="Z1701">
        <f>COUNTIFS(D:D, "Military - U.S. Army", C:C, "Fort Myer, Virginia")</f>
        <v>1</v>
      </c>
    </row>
    <row r="1702" spans="1:26" x14ac:dyDescent="0.2">
      <c r="A1702">
        <v>22425</v>
      </c>
      <c r="C1702" t="s">
        <v>5668</v>
      </c>
      <c r="D1702" t="s">
        <v>2606</v>
      </c>
      <c r="F1702" t="s">
        <v>8105</v>
      </c>
      <c r="G1702" t="s">
        <v>8106</v>
      </c>
      <c r="H1702" t="s">
        <v>8107</v>
      </c>
      <c r="I1702">
        <v>22</v>
      </c>
      <c r="J1702">
        <v>22</v>
      </c>
      <c r="K1702">
        <v>0</v>
      </c>
      <c r="L1702" t="s">
        <v>8108</v>
      </c>
      <c r="M1702">
        <f>SUM(B1702,C1702)</f>
        <v>0</v>
      </c>
      <c r="N1702" t="str">
        <f t="shared" si="52"/>
        <v>No</v>
      </c>
      <c r="O1702">
        <f>COUNTIF(C:C,"&lt;0")</f>
        <v>0</v>
      </c>
      <c r="P1702" t="e">
        <f>SUMIF(#REF!,"&gt;"&amp;AVERAGE(#REF!))</f>
        <v>#REF!</v>
      </c>
      <c r="Q1702">
        <f t="shared" si="53"/>
        <v>27.565026697177728</v>
      </c>
      <c r="R1702" t="str">
        <f>CONCATENATE("ID-",A1702,"-",E1702)</f>
        <v>ID-22425-</v>
      </c>
      <c r="S1702">
        <f>INDEX(B:B,MATCH(A1702,A:A,0))</f>
        <v>0</v>
      </c>
      <c r="T1702" t="str">
        <f>IF(OR(B1702&gt;0,C1702&gt;0),"Acceptable","Check")</f>
        <v>Acceptable</v>
      </c>
      <c r="U1702">
        <f>COUNTIF(D:D, "Military - U.S. Army")</f>
        <v>23</v>
      </c>
      <c r="V1702">
        <f>AVERAGEIF(C:C,"Fort Myer, Virginia", I:I)</f>
        <v>2</v>
      </c>
      <c r="W1702">
        <v>1</v>
      </c>
      <c r="X1702" t="str">
        <f>IFERROR(VLOOKUP("FlightNumber", A:D, 4, FALSE), "Flight Not Found")</f>
        <v>Flight Not Found</v>
      </c>
      <c r="Y1702" t="str" cm="1">
        <f t="array" ref="Y1702">IF(AND(B:B &gt; TIME(6, 0, 0), B:B &lt;= TIME(18, 0, 0)), "Day", "Night")</f>
        <v>Night</v>
      </c>
      <c r="Z1702">
        <f>COUNTIFS(D:D, "Military - U.S. Army", C:C, "Fort Myer, Virginia")</f>
        <v>1</v>
      </c>
    </row>
    <row r="1703" spans="1:26" x14ac:dyDescent="0.2">
      <c r="A1703">
        <v>22266</v>
      </c>
      <c r="B1703" t="s">
        <v>8109</v>
      </c>
      <c r="C1703" t="s">
        <v>8110</v>
      </c>
      <c r="D1703" t="s">
        <v>6687</v>
      </c>
      <c r="E1703" t="s">
        <v>8111</v>
      </c>
      <c r="F1703" t="s">
        <v>8112</v>
      </c>
      <c r="G1703" t="s">
        <v>8113</v>
      </c>
      <c r="H1703" t="s">
        <v>8114</v>
      </c>
      <c r="I1703">
        <v>128</v>
      </c>
      <c r="J1703">
        <v>128</v>
      </c>
      <c r="K1703">
        <v>6</v>
      </c>
      <c r="L1703" t="s">
        <v>8115</v>
      </c>
      <c r="M1703">
        <f>SUM(B1703,C1703)</f>
        <v>0</v>
      </c>
      <c r="N1703" t="str">
        <f t="shared" si="52"/>
        <v>No</v>
      </c>
      <c r="O1703">
        <f>COUNTIF(C:C,"&lt;0")</f>
        <v>0</v>
      </c>
      <c r="P1703" t="e">
        <f>SUMIF(#REF!,"&gt;"&amp;AVERAGE(#REF!))</f>
        <v>#REF!</v>
      </c>
      <c r="Q1703">
        <f t="shared" si="53"/>
        <v>27.565026697177728</v>
      </c>
      <c r="R1703" t="str">
        <f>CONCATENATE("ID-",A1703,"-",E1703)</f>
        <v>ID-22266-Chicago - New York City / Columbus - New York City</v>
      </c>
      <c r="S1703" t="str">
        <f>INDEX(B:B,MATCH(A1703,A:A,0))</f>
        <v>10:33</v>
      </c>
      <c r="T1703" t="str">
        <f>IF(OR(B1703&gt;0,C1703&gt;0),"Acceptable","Check")</f>
        <v>Acceptable</v>
      </c>
      <c r="U1703">
        <f>COUNTIF(D:D, "Military - U.S. Army")</f>
        <v>23</v>
      </c>
      <c r="V1703">
        <f>AVERAGEIF(C:C,"Fort Myer, Virginia", I:I)</f>
        <v>2</v>
      </c>
      <c r="W1703">
        <v>1</v>
      </c>
      <c r="X1703" t="str">
        <f>IFERROR(VLOOKUP("FlightNumber", A:D, 4, FALSE), "Flight Not Found")</f>
        <v>Flight Not Found</v>
      </c>
      <c r="Y1703" t="str" cm="1">
        <f t="array" ref="Y1703">IF(AND(B:B &gt; TIME(6, 0, 0), B:B &lt;= TIME(18, 0, 0)), "Day", "Night")</f>
        <v>Night</v>
      </c>
      <c r="Z1703">
        <f>COUNTIFS(D:D, "Military - U.S. Army", C:C, "Fort Myer, Virginia")</f>
        <v>1</v>
      </c>
    </row>
    <row r="1704" spans="1:26" x14ac:dyDescent="0.2">
      <c r="A1704">
        <v>22267</v>
      </c>
      <c r="B1704" t="s">
        <v>3975</v>
      </c>
      <c r="C1704" t="s">
        <v>8116</v>
      </c>
      <c r="D1704" t="s">
        <v>2606</v>
      </c>
      <c r="E1704" t="s">
        <v>8117</v>
      </c>
      <c r="F1704" t="s">
        <v>8118</v>
      </c>
      <c r="G1704" t="s">
        <v>8119</v>
      </c>
      <c r="H1704" t="s">
        <v>6232</v>
      </c>
      <c r="I1704">
        <v>20</v>
      </c>
      <c r="J1704">
        <v>20</v>
      </c>
      <c r="K1704">
        <v>31</v>
      </c>
      <c r="L1704" t="s">
        <v>8120</v>
      </c>
      <c r="M1704">
        <f>SUM(B1704,C1704)</f>
        <v>0</v>
      </c>
      <c r="N1704" t="str">
        <f t="shared" si="52"/>
        <v>No</v>
      </c>
      <c r="O1704">
        <f>COUNTIF(C:C,"&lt;0")</f>
        <v>0</v>
      </c>
      <c r="P1704" t="e">
        <f>SUMIF(#REF!,"&gt;"&amp;AVERAGE(#REF!))</f>
        <v>#REF!</v>
      </c>
      <c r="Q1704">
        <f t="shared" si="53"/>
        <v>27.565026697177728</v>
      </c>
      <c r="R1704" t="str">
        <f>CONCATENATE("ID-",A1704,"-",E1704)</f>
        <v>ID-22267-Munich - Northolt AB, England</v>
      </c>
      <c r="S1704" t="str">
        <f>INDEX(B:B,MATCH(A1704,A:A,0))</f>
        <v>14:10</v>
      </c>
      <c r="T1704" t="str">
        <f>IF(OR(B1704&gt;0,C1704&gt;0),"Acceptable","Check")</f>
        <v>Acceptable</v>
      </c>
      <c r="U1704">
        <f>COUNTIF(D:D, "Military - U.S. Army")</f>
        <v>23</v>
      </c>
      <c r="V1704">
        <f>AVERAGEIF(C:C,"Fort Myer, Virginia", I:I)</f>
        <v>2</v>
      </c>
      <c r="W1704">
        <v>1</v>
      </c>
      <c r="X1704" t="str">
        <f>IFERROR(VLOOKUP("FlightNumber", A:D, 4, FALSE), "Flight Not Found")</f>
        <v>Flight Not Found</v>
      </c>
      <c r="Y1704" t="str" cm="1">
        <f t="array" ref="Y1704">IF(AND(B:B &gt; TIME(6, 0, 0), B:B &lt;= TIME(18, 0, 0)), "Day", "Night")</f>
        <v>Night</v>
      </c>
      <c r="Z1704">
        <f>COUNTIFS(D:D, "Military - U.S. Army", C:C, "Fort Myer, Virginia")</f>
        <v>1</v>
      </c>
    </row>
    <row r="1705" spans="1:26" x14ac:dyDescent="0.2">
      <c r="A1705">
        <v>22272</v>
      </c>
      <c r="B1705" t="s">
        <v>8121</v>
      </c>
      <c r="C1705" t="s">
        <v>8122</v>
      </c>
      <c r="D1705" t="s">
        <v>3661</v>
      </c>
      <c r="E1705" t="s">
        <v>8123</v>
      </c>
      <c r="F1705" t="s">
        <v>1809</v>
      </c>
      <c r="G1705" t="s">
        <v>8124</v>
      </c>
      <c r="H1705" t="s">
        <v>8125</v>
      </c>
      <c r="I1705">
        <v>37</v>
      </c>
      <c r="J1705">
        <v>28</v>
      </c>
      <c r="K1705">
        <v>0</v>
      </c>
      <c r="L1705" t="s">
        <v>8126</v>
      </c>
      <c r="M1705">
        <f>SUM(B1705,C1705)</f>
        <v>0</v>
      </c>
      <c r="N1705" t="str">
        <f t="shared" si="52"/>
        <v>No</v>
      </c>
      <c r="O1705">
        <f>COUNTIF(C:C,"&lt;0")</f>
        <v>0</v>
      </c>
      <c r="P1705" t="e">
        <f>SUMIF(#REF!,"&gt;"&amp;AVERAGE(#REF!))</f>
        <v>#REF!</v>
      </c>
      <c r="Q1705">
        <f t="shared" si="53"/>
        <v>27.565026697177728</v>
      </c>
      <c r="R1705" t="str">
        <f>CONCATENATE("ID-",A1705,"-",E1705)</f>
        <v>ID-22272-Cebu - Davao</v>
      </c>
      <c r="S1705" t="str">
        <f>INDEX(B:B,MATCH(A1705,A:A,0))</f>
        <v>12:31</v>
      </c>
      <c r="T1705" t="str">
        <f>IF(OR(B1705&gt;0,C1705&gt;0),"Acceptable","Check")</f>
        <v>Acceptable</v>
      </c>
      <c r="U1705">
        <f>COUNTIF(D:D, "Military - U.S. Army")</f>
        <v>23</v>
      </c>
      <c r="V1705">
        <f>AVERAGEIF(C:C,"Fort Myer, Virginia", I:I)</f>
        <v>2</v>
      </c>
      <c r="W1705">
        <v>1</v>
      </c>
      <c r="X1705" t="str">
        <f>IFERROR(VLOOKUP("FlightNumber", A:D, 4, FALSE), "Flight Not Found")</f>
        <v>Flight Not Found</v>
      </c>
      <c r="Y1705" t="str" cm="1">
        <f t="array" ref="Y1705">IF(AND(B:B &gt; TIME(6, 0, 0), B:B &lt;= TIME(18, 0, 0)), "Day", "Night")</f>
        <v>Night</v>
      </c>
      <c r="Z1705">
        <f>COUNTIFS(D:D, "Military - U.S. Army", C:C, "Fort Myer, Virginia")</f>
        <v>1</v>
      </c>
    </row>
    <row r="1706" spans="1:26" x14ac:dyDescent="0.2">
      <c r="A1706">
        <v>22283</v>
      </c>
      <c r="C1706" t="s">
        <v>8127</v>
      </c>
      <c r="D1706" t="s">
        <v>766</v>
      </c>
      <c r="F1706" t="s">
        <v>8128</v>
      </c>
      <c r="G1706" t="s">
        <v>8129</v>
      </c>
      <c r="H1706" t="s">
        <v>8130</v>
      </c>
      <c r="I1706">
        <v>10</v>
      </c>
      <c r="J1706">
        <v>10</v>
      </c>
      <c r="K1706">
        <v>0</v>
      </c>
      <c r="L1706" t="s">
        <v>8131</v>
      </c>
      <c r="M1706">
        <f>SUM(B1706,C1706)</f>
        <v>0</v>
      </c>
      <c r="N1706" t="str">
        <f t="shared" si="52"/>
        <v>No</v>
      </c>
      <c r="O1706">
        <f>COUNTIF(C:C,"&lt;0")</f>
        <v>0</v>
      </c>
      <c r="P1706" t="e">
        <f>SUMIF(#REF!,"&gt;"&amp;AVERAGE(#REF!))</f>
        <v>#REF!</v>
      </c>
      <c r="Q1706">
        <f t="shared" si="53"/>
        <v>27.565026697177728</v>
      </c>
      <c r="R1706" t="str">
        <f>CONCATENATE("ID-",A1706,"-",E1706)</f>
        <v>ID-22283-</v>
      </c>
      <c r="S1706">
        <f>INDEX(B:B,MATCH(A1706,A:A,0))</f>
        <v>0</v>
      </c>
      <c r="T1706" t="str">
        <f>IF(OR(B1706&gt;0,C1706&gt;0),"Acceptable","Check")</f>
        <v>Acceptable</v>
      </c>
      <c r="U1706">
        <f>COUNTIF(D:D, "Military - U.S. Army")</f>
        <v>23</v>
      </c>
      <c r="V1706">
        <f>AVERAGEIF(C:C,"Fort Myer, Virginia", I:I)</f>
        <v>2</v>
      </c>
      <c r="W1706">
        <v>2</v>
      </c>
      <c r="X1706" t="str">
        <f>IFERROR(VLOOKUP("FlightNumber", A:D, 4, FALSE), "Flight Not Found")</f>
        <v>Flight Not Found</v>
      </c>
      <c r="Y1706" t="str" cm="1">
        <f t="array" ref="Y1706">IF(AND(B:B &gt; TIME(6, 0, 0), B:B &lt;= TIME(18, 0, 0)), "Day", "Night")</f>
        <v>Night</v>
      </c>
      <c r="Z1706">
        <f>COUNTIFS(D:D, "Military - U.S. Army", C:C, "Fort Myer, Virginia")</f>
        <v>1</v>
      </c>
    </row>
    <row r="1707" spans="1:26" x14ac:dyDescent="0.2">
      <c r="A1707">
        <v>22284</v>
      </c>
      <c r="B1707" t="s">
        <v>3295</v>
      </c>
      <c r="C1707" t="s">
        <v>8132</v>
      </c>
      <c r="D1707" t="s">
        <v>8133</v>
      </c>
      <c r="E1707" t="s">
        <v>8134</v>
      </c>
      <c r="F1707" t="s">
        <v>1809</v>
      </c>
      <c r="G1707" t="s">
        <v>8135</v>
      </c>
      <c r="H1707" t="s">
        <v>8136</v>
      </c>
      <c r="I1707">
        <v>25</v>
      </c>
      <c r="J1707">
        <v>25</v>
      </c>
      <c r="K1707">
        <v>0</v>
      </c>
      <c r="L1707" t="s">
        <v>8137</v>
      </c>
      <c r="M1707">
        <f>SUM(B1707,C1707)</f>
        <v>0</v>
      </c>
      <c r="N1707" t="str">
        <f t="shared" si="52"/>
        <v>No</v>
      </c>
      <c r="O1707">
        <f>COUNTIF(C:C,"&lt;0")</f>
        <v>0</v>
      </c>
      <c r="P1707" t="e">
        <f>SUMIF(#REF!,"&gt;"&amp;AVERAGE(#REF!))</f>
        <v>#REF!</v>
      </c>
      <c r="Q1707">
        <f t="shared" si="53"/>
        <v>27.565026697177728</v>
      </c>
      <c r="R1707" t="str">
        <f>CONCATENATE("ID-",A1707,"-",E1707)</f>
        <v>ID-22284-Kokkola - Vaasa</v>
      </c>
      <c r="S1707" t="str">
        <f>INDEX(B:B,MATCH(A1707,A:A,0))</f>
        <v>07:40</v>
      </c>
      <c r="T1707" t="str">
        <f>IF(OR(B1707&gt;0,C1707&gt;0),"Acceptable","Check")</f>
        <v>Acceptable</v>
      </c>
      <c r="U1707">
        <f>COUNTIF(D:D, "Military - U.S. Army")</f>
        <v>23</v>
      </c>
      <c r="V1707">
        <f>AVERAGEIF(C:C,"Fort Myer, Virginia", I:I)</f>
        <v>2</v>
      </c>
      <c r="W1707">
        <v>1</v>
      </c>
      <c r="X1707" t="str">
        <f>IFERROR(VLOOKUP("FlightNumber", A:D, 4, FALSE), "Flight Not Found")</f>
        <v>Flight Not Found</v>
      </c>
      <c r="Y1707" t="str" cm="1">
        <f t="array" ref="Y1707">IF(AND(B:B &gt; TIME(6, 0, 0), B:B &lt;= TIME(18, 0, 0)), "Day", "Night")</f>
        <v>Night</v>
      </c>
      <c r="Z1707">
        <f>COUNTIFS(D:D, "Military - U.S. Army", C:C, "Fort Myer, Virginia")</f>
        <v>1</v>
      </c>
    </row>
    <row r="1708" spans="1:26" x14ac:dyDescent="0.2">
      <c r="A1708">
        <v>22300</v>
      </c>
      <c r="B1708" t="s">
        <v>8138</v>
      </c>
      <c r="C1708" t="s">
        <v>8139</v>
      </c>
      <c r="D1708" t="s">
        <v>6100</v>
      </c>
      <c r="E1708" t="s">
        <v>8140</v>
      </c>
      <c r="F1708" t="s">
        <v>8141</v>
      </c>
      <c r="G1708" t="s">
        <v>8142</v>
      </c>
      <c r="H1708" t="s">
        <v>8143</v>
      </c>
      <c r="I1708">
        <v>106</v>
      </c>
      <c r="J1708">
        <v>4</v>
      </c>
      <c r="K1708">
        <v>0</v>
      </c>
      <c r="L1708" t="s">
        <v>8144</v>
      </c>
      <c r="M1708">
        <f>SUM(B1708,C1708)</f>
        <v>0</v>
      </c>
      <c r="N1708" t="str">
        <f t="shared" si="52"/>
        <v>No</v>
      </c>
      <c r="O1708">
        <f>COUNTIF(C:C,"&lt;0")</f>
        <v>0</v>
      </c>
      <c r="P1708" t="e">
        <f>SUMIF(#REF!,"&gt;"&amp;AVERAGE(#REF!))</f>
        <v>#REF!</v>
      </c>
      <c r="Q1708">
        <f t="shared" si="53"/>
        <v>27.565026697177728</v>
      </c>
      <c r="R1708" t="str">
        <f>CONCATENATE("ID-",A1708,"-",E1708)</f>
        <v>ID-22300-New York - Mexico City</v>
      </c>
      <c r="S1708" t="str">
        <f>INDEX(B:B,MATCH(A1708,A:A,0))</f>
        <v>20:25</v>
      </c>
      <c r="T1708" t="str">
        <f>IF(OR(B1708&gt;0,C1708&gt;0),"Acceptable","Check")</f>
        <v>Acceptable</v>
      </c>
      <c r="U1708">
        <f>COUNTIF(D:D, "Military - U.S. Army")</f>
        <v>23</v>
      </c>
      <c r="V1708">
        <f>AVERAGEIF(C:C,"Fort Myer, Virginia", I:I)</f>
        <v>2</v>
      </c>
      <c r="W1708">
        <v>1</v>
      </c>
      <c r="X1708" t="str">
        <f>IFERROR(VLOOKUP("FlightNumber", A:D, 4, FALSE), "Flight Not Found")</f>
        <v>Flight Not Found</v>
      </c>
      <c r="Y1708" t="str" cm="1">
        <f t="array" ref="Y1708">IF(AND(B:B &gt; TIME(6, 0, 0), B:B &lt;= TIME(18, 0, 0)), "Day", "Night")</f>
        <v>Night</v>
      </c>
      <c r="Z1708">
        <f>COUNTIFS(D:D, "Military - U.S. Army", C:C, "Fort Myer, Virginia")</f>
        <v>1</v>
      </c>
    </row>
    <row r="1709" spans="1:26" x14ac:dyDescent="0.2">
      <c r="A1709">
        <v>22303</v>
      </c>
      <c r="B1709" t="s">
        <v>8145</v>
      </c>
      <c r="C1709" t="s">
        <v>8146</v>
      </c>
      <c r="D1709" t="s">
        <v>29</v>
      </c>
      <c r="F1709" t="s">
        <v>7382</v>
      </c>
      <c r="G1709" t="s">
        <v>8147</v>
      </c>
      <c r="H1709" t="s">
        <v>8148</v>
      </c>
      <c r="I1709">
        <v>22</v>
      </c>
      <c r="J1709">
        <v>6</v>
      </c>
      <c r="K1709">
        <v>3</v>
      </c>
      <c r="L1709" t="s">
        <v>8149</v>
      </c>
      <c r="M1709">
        <f>SUM(B1709,C1709)</f>
        <v>0</v>
      </c>
      <c r="N1709" t="str">
        <f t="shared" si="52"/>
        <v>No</v>
      </c>
      <c r="O1709">
        <f>COUNTIF(C:C,"&lt;0")</f>
        <v>0</v>
      </c>
      <c r="P1709" t="e">
        <f>SUMIF(#REF!,"&gt;"&amp;AVERAGE(#REF!))</f>
        <v>#REF!</v>
      </c>
      <c r="Q1709">
        <f t="shared" si="53"/>
        <v>27.565026697177728</v>
      </c>
      <c r="R1709" t="str">
        <f>CONCATENATE("ID-",A1709,"-",E1709)</f>
        <v>ID-22303-</v>
      </c>
      <c r="S1709" t="str">
        <f>INDEX(B:B,MATCH(A1709,A:A,0))</f>
        <v>01:40</v>
      </c>
      <c r="T1709" t="str">
        <f>IF(OR(B1709&gt;0,C1709&gt;0),"Acceptable","Check")</f>
        <v>Acceptable</v>
      </c>
      <c r="U1709">
        <f>COUNTIF(D:D, "Military - U.S. Army")</f>
        <v>23</v>
      </c>
      <c r="V1709">
        <f>AVERAGEIF(C:C,"Fort Myer, Virginia", I:I)</f>
        <v>2</v>
      </c>
      <c r="W1709">
        <v>1</v>
      </c>
      <c r="X1709" t="str">
        <f>IFERROR(VLOOKUP("FlightNumber", A:D, 4, FALSE), "Flight Not Found")</f>
        <v>Flight Not Found</v>
      </c>
      <c r="Y1709" t="str" cm="1">
        <f t="array" ref="Y1709">IF(AND(B:B &gt; TIME(6, 0, 0), B:B &lt;= TIME(18, 0, 0)), "Day", "Night")</f>
        <v>Night</v>
      </c>
      <c r="Z1709">
        <f>COUNTIFS(D:D, "Military - U.S. Army", C:C, "Fort Myer, Virginia")</f>
        <v>1</v>
      </c>
    </row>
    <row r="1710" spans="1:26" x14ac:dyDescent="0.2">
      <c r="A1710">
        <v>22305</v>
      </c>
      <c r="B1710" t="s">
        <v>8150</v>
      </c>
      <c r="C1710" t="s">
        <v>8151</v>
      </c>
      <c r="D1710" t="s">
        <v>4985</v>
      </c>
      <c r="E1710" t="s">
        <v>8153</v>
      </c>
      <c r="F1710" t="s">
        <v>1809</v>
      </c>
      <c r="G1710" t="s">
        <v>8154</v>
      </c>
      <c r="H1710" t="s">
        <v>8155</v>
      </c>
      <c r="I1710">
        <v>21</v>
      </c>
      <c r="J1710">
        <v>21</v>
      </c>
      <c r="K1710">
        <v>0</v>
      </c>
      <c r="L1710" t="s">
        <v>8156</v>
      </c>
      <c r="M1710">
        <f>SUM(B1710,C1710)</f>
        <v>0</v>
      </c>
      <c r="N1710" t="str">
        <f t="shared" si="52"/>
        <v>No</v>
      </c>
      <c r="O1710">
        <f>COUNTIF(C:C,"&lt;0")</f>
        <v>0</v>
      </c>
      <c r="P1710" t="e">
        <f>SUMIF(#REF!,"&gt;"&amp;AVERAGE(#REF!))</f>
        <v>#REF!</v>
      </c>
      <c r="Q1710">
        <f t="shared" si="53"/>
        <v>27.565026697177728</v>
      </c>
      <c r="R1710" t="str">
        <f>CONCATENATE("ID-",A1710,"-",E1710)</f>
        <v>ID-22305-Jakarta - Bandung</v>
      </c>
      <c r="S1710" t="str">
        <f>INDEX(B:B,MATCH(A1710,A:A,0))</f>
        <v>02:48</v>
      </c>
      <c r="T1710" t="str">
        <f>IF(OR(B1710&gt;0,C1710&gt;0),"Acceptable","Check")</f>
        <v>Acceptable</v>
      </c>
      <c r="U1710">
        <f>COUNTIF(D:D, "Military - U.S. Army")</f>
        <v>23</v>
      </c>
      <c r="V1710">
        <f>AVERAGEIF(C:C,"Fort Myer, Virginia", I:I)</f>
        <v>2</v>
      </c>
      <c r="W1710">
        <v>2</v>
      </c>
      <c r="X1710" t="str">
        <f>IFERROR(VLOOKUP("FlightNumber", A:D, 4, FALSE), "Flight Not Found")</f>
        <v>Flight Not Found</v>
      </c>
      <c r="Y1710" t="str" cm="1">
        <f t="array" ref="Y1710">IF(AND(B:B &gt; TIME(6, 0, 0), B:B &lt;= TIME(18, 0, 0)), "Day", "Night")</f>
        <v>Night</v>
      </c>
      <c r="Z1710">
        <f>COUNTIFS(D:D, "Military - U.S. Army", C:C, "Fort Myer, Virginia")</f>
        <v>1</v>
      </c>
    </row>
    <row r="1711" spans="1:26" x14ac:dyDescent="0.2">
      <c r="A1711">
        <v>22307</v>
      </c>
      <c r="C1711" t="s">
        <v>8157</v>
      </c>
      <c r="D1711" t="s">
        <v>2606</v>
      </c>
      <c r="E1711" t="s">
        <v>8158</v>
      </c>
      <c r="F1711" t="s">
        <v>6702</v>
      </c>
      <c r="G1711" t="s">
        <v>8159</v>
      </c>
      <c r="H1711" t="s">
        <v>8160</v>
      </c>
      <c r="I1711">
        <v>23</v>
      </c>
      <c r="J1711">
        <v>23</v>
      </c>
      <c r="K1711">
        <v>0</v>
      </c>
      <c r="L1711" t="s">
        <v>8161</v>
      </c>
      <c r="M1711">
        <f>SUM(B1711,C1711)</f>
        <v>0</v>
      </c>
      <c r="N1711" t="str">
        <f t="shared" si="52"/>
        <v>No</v>
      </c>
      <c r="O1711">
        <f>COUNTIF(C:C,"&lt;0")</f>
        <v>0</v>
      </c>
      <c r="P1711" t="e">
        <f>SUMIF(#REF!,"&gt;"&amp;AVERAGE(#REF!))</f>
        <v>#REF!</v>
      </c>
      <c r="Q1711">
        <f t="shared" si="53"/>
        <v>27.565026697177728</v>
      </c>
      <c r="R1711" t="str">
        <f>CONCATENATE("ID-",A1711,"-",E1711)</f>
        <v>ID-22307-Azores - Argentia,Newfoundland</v>
      </c>
      <c r="S1711">
        <f>INDEX(B:B,MATCH(A1711,A:A,0))</f>
        <v>0</v>
      </c>
      <c r="T1711" t="str">
        <f>IF(OR(B1711&gt;0,C1711&gt;0),"Acceptable","Check")</f>
        <v>Acceptable</v>
      </c>
      <c r="U1711">
        <f>COUNTIF(D:D, "Military - U.S. Army")</f>
        <v>23</v>
      </c>
      <c r="V1711">
        <f>AVERAGEIF(C:C,"Fort Myer, Virginia", I:I)</f>
        <v>2</v>
      </c>
      <c r="W1711">
        <v>1</v>
      </c>
      <c r="X1711" t="str">
        <f>IFERROR(VLOOKUP("FlightNumber", A:D, 4, FALSE), "Flight Not Found")</f>
        <v>Flight Not Found</v>
      </c>
      <c r="Y1711" t="str" cm="1">
        <f t="array" ref="Y1711">IF(AND(B:B &gt; TIME(6, 0, 0), B:B &lt;= TIME(18, 0, 0)), "Day", "Night")</f>
        <v>Night</v>
      </c>
      <c r="Z1711">
        <f>COUNTIFS(D:D, "Military - U.S. Army", C:C, "Fort Myer, Virginia")</f>
        <v>1</v>
      </c>
    </row>
    <row r="1712" spans="1:26" x14ac:dyDescent="0.2">
      <c r="A1712">
        <v>22309</v>
      </c>
      <c r="B1712" t="s">
        <v>8162</v>
      </c>
      <c r="C1712" t="s">
        <v>8163</v>
      </c>
      <c r="D1712" t="s">
        <v>1326</v>
      </c>
      <c r="E1712" t="s">
        <v>994</v>
      </c>
      <c r="F1712" t="s">
        <v>7637</v>
      </c>
      <c r="G1712" t="s">
        <v>8164</v>
      </c>
      <c r="H1712" t="s">
        <v>8165</v>
      </c>
      <c r="I1712">
        <v>6</v>
      </c>
      <c r="J1712">
        <v>6</v>
      </c>
      <c r="K1712">
        <v>0</v>
      </c>
      <c r="L1712" t="s">
        <v>8166</v>
      </c>
      <c r="M1712">
        <f>SUM(B1712,C1712)</f>
        <v>0</v>
      </c>
      <c r="N1712" t="str">
        <f t="shared" si="52"/>
        <v>No</v>
      </c>
      <c r="O1712">
        <f>COUNTIF(C:C,"&lt;0")</f>
        <v>0</v>
      </c>
      <c r="P1712" t="e">
        <f>SUMIF(#REF!,"&gt;"&amp;AVERAGE(#REF!))</f>
        <v>#REF!</v>
      </c>
      <c r="Q1712">
        <f t="shared" si="53"/>
        <v>27.565026697177728</v>
      </c>
      <c r="R1712" t="str">
        <f>CONCATENATE("ID-",A1712,"-",E1712)</f>
        <v>ID-22309-Training</v>
      </c>
      <c r="S1712" t="str">
        <f>INDEX(B:B,MATCH(A1712,A:A,0))</f>
        <v>12'20</v>
      </c>
      <c r="T1712" t="str">
        <f>IF(OR(B1712&gt;0,C1712&gt;0),"Acceptable","Check")</f>
        <v>Acceptable</v>
      </c>
      <c r="U1712">
        <f>COUNTIF(D:D, "Military - U.S. Army")</f>
        <v>23</v>
      </c>
      <c r="V1712">
        <f>AVERAGEIF(C:C,"Fort Myer, Virginia", I:I)</f>
        <v>2</v>
      </c>
      <c r="W1712">
        <v>1</v>
      </c>
      <c r="X1712" t="str">
        <f>IFERROR(VLOOKUP("FlightNumber", A:D, 4, FALSE), "Flight Not Found")</f>
        <v>Flight Not Found</v>
      </c>
      <c r="Y1712" t="str" cm="1">
        <f t="array" ref="Y1712">IF(AND(B:B &gt; TIME(6, 0, 0), B:B &lt;= TIME(18, 0, 0)), "Day", "Night")</f>
        <v>Night</v>
      </c>
      <c r="Z1712">
        <f>COUNTIFS(D:D, "Military - U.S. Army", C:C, "Fort Myer, Virginia")</f>
        <v>1</v>
      </c>
    </row>
    <row r="1713" spans="1:26" x14ac:dyDescent="0.2">
      <c r="A1713">
        <v>22315</v>
      </c>
      <c r="B1713" t="s">
        <v>8167</v>
      </c>
      <c r="C1713" t="s">
        <v>8168</v>
      </c>
      <c r="D1713" t="s">
        <v>4985</v>
      </c>
      <c r="E1713" t="s">
        <v>8169</v>
      </c>
      <c r="F1713" t="s">
        <v>1809</v>
      </c>
      <c r="G1713" t="s">
        <v>8170</v>
      </c>
      <c r="H1713" t="s">
        <v>8171</v>
      </c>
      <c r="I1713">
        <v>26</v>
      </c>
      <c r="J1713">
        <v>26</v>
      </c>
      <c r="K1713">
        <v>0</v>
      </c>
      <c r="L1713" t="s">
        <v>8172</v>
      </c>
      <c r="M1713">
        <f>SUM(B1713,C1713)</f>
        <v>0</v>
      </c>
      <c r="N1713" t="str">
        <f t="shared" si="52"/>
        <v>No</v>
      </c>
      <c r="O1713">
        <f>COUNTIF(C:C,"&lt;0")</f>
        <v>0</v>
      </c>
      <c r="P1713" t="e">
        <f>SUMIF(#REF!,"&gt;"&amp;AVERAGE(#REF!))</f>
        <v>#REF!</v>
      </c>
      <c r="Q1713">
        <f t="shared" si="53"/>
        <v>27.565026697177728</v>
      </c>
      <c r="R1713" t="str">
        <f>CONCATENATE("ID-",A1713,"-",E1713)</f>
        <v>ID-22315-Surabaya - Balikpapan</v>
      </c>
      <c r="S1713" t="str">
        <f>INDEX(B:B,MATCH(A1713,A:A,0))</f>
        <v>23:55</v>
      </c>
      <c r="T1713" t="str">
        <f>IF(OR(B1713&gt;0,C1713&gt;0),"Acceptable","Check")</f>
        <v>Acceptable</v>
      </c>
      <c r="U1713">
        <f>COUNTIF(D:D, "Military - U.S. Army")</f>
        <v>23</v>
      </c>
      <c r="V1713">
        <f>AVERAGEIF(C:C,"Fort Myer, Virginia", I:I)</f>
        <v>2</v>
      </c>
      <c r="W1713">
        <v>2</v>
      </c>
      <c r="X1713" t="str">
        <f>IFERROR(VLOOKUP("FlightNumber", A:D, 4, FALSE), "Flight Not Found")</f>
        <v>Flight Not Found</v>
      </c>
      <c r="Y1713" t="str" cm="1">
        <f t="array" ref="Y1713">IF(AND(B:B &gt; TIME(6, 0, 0), B:B &lt;= TIME(18, 0, 0)), "Day", "Night")</f>
        <v>Night</v>
      </c>
      <c r="Z1713">
        <f>COUNTIFS(D:D, "Military - U.S. Army", C:C, "Fort Myer, Virginia")</f>
        <v>1</v>
      </c>
    </row>
    <row r="1714" spans="1:26" x14ac:dyDescent="0.2">
      <c r="A1714">
        <v>22327</v>
      </c>
      <c r="B1714" t="s">
        <v>2900</v>
      </c>
      <c r="C1714" t="s">
        <v>8173</v>
      </c>
      <c r="D1714" t="s">
        <v>772</v>
      </c>
      <c r="E1714" t="s">
        <v>8175</v>
      </c>
      <c r="F1714" t="s">
        <v>8176</v>
      </c>
      <c r="G1714" t="s">
        <v>8177</v>
      </c>
      <c r="H1714" t="s">
        <v>8178</v>
      </c>
      <c r="I1714">
        <v>72</v>
      </c>
      <c r="J1714">
        <v>72</v>
      </c>
      <c r="K1714">
        <v>1</v>
      </c>
      <c r="L1714" t="s">
        <v>8179</v>
      </c>
      <c r="M1714">
        <f>SUM(B1714,C1714)</f>
        <v>0</v>
      </c>
      <c r="N1714" t="str">
        <f t="shared" si="52"/>
        <v>No</v>
      </c>
      <c r="O1714">
        <f>COUNTIF(C:C,"&lt;0")</f>
        <v>0</v>
      </c>
      <c r="P1714" t="e">
        <f>SUMIF(#REF!,"&gt;"&amp;AVERAGE(#REF!))</f>
        <v>#REF!</v>
      </c>
      <c r="Q1714">
        <f t="shared" si="53"/>
        <v>27.565026697177728</v>
      </c>
      <c r="R1714" t="str">
        <f>CONCATENATE("ID-",A1714,"-",E1714)</f>
        <v>ID-22327-New York City - Brussels</v>
      </c>
      <c r="S1714" t="str">
        <f>INDEX(B:B,MATCH(A1714,A:A,0))</f>
        <v>10:05</v>
      </c>
      <c r="T1714" t="str">
        <f>IF(OR(B1714&gt;0,C1714&gt;0),"Acceptable","Check")</f>
        <v>Acceptable</v>
      </c>
      <c r="U1714">
        <f>COUNTIF(D:D, "Military - U.S. Army")</f>
        <v>23</v>
      </c>
      <c r="V1714">
        <f>AVERAGEIF(C:C,"Fort Myer, Virginia", I:I)</f>
        <v>2</v>
      </c>
      <c r="W1714">
        <v>1</v>
      </c>
      <c r="X1714" t="str">
        <f>IFERROR(VLOOKUP("FlightNumber", A:D, 4, FALSE), "Flight Not Found")</f>
        <v>Flight Not Found</v>
      </c>
      <c r="Y1714" t="str" cm="1">
        <f t="array" ref="Y1714">IF(AND(B:B &gt; TIME(6, 0, 0), B:B &lt;= TIME(18, 0, 0)), "Day", "Night")</f>
        <v>Night</v>
      </c>
      <c r="Z1714">
        <f>COUNTIFS(D:D, "Military - U.S. Army", C:C, "Fort Myer, Virginia")</f>
        <v>1</v>
      </c>
    </row>
    <row r="1715" spans="1:26" x14ac:dyDescent="0.2">
      <c r="A1715">
        <v>22349</v>
      </c>
      <c r="B1715" t="s">
        <v>1164</v>
      </c>
      <c r="C1715" t="s">
        <v>3747</v>
      </c>
      <c r="D1715" t="s">
        <v>3748</v>
      </c>
      <c r="E1715" t="s">
        <v>8180</v>
      </c>
      <c r="F1715" t="s">
        <v>1809</v>
      </c>
      <c r="G1715" t="s">
        <v>8181</v>
      </c>
      <c r="H1715" t="s">
        <v>8182</v>
      </c>
      <c r="I1715">
        <v>12</v>
      </c>
      <c r="J1715">
        <v>12</v>
      </c>
      <c r="K1715">
        <v>0</v>
      </c>
      <c r="L1715" t="s">
        <v>8183</v>
      </c>
      <c r="M1715">
        <f>SUM(B1715,C1715)</f>
        <v>0</v>
      </c>
      <c r="N1715" t="str">
        <f t="shared" si="52"/>
        <v>No</v>
      </c>
      <c r="O1715">
        <f>COUNTIF(C:C,"&lt;0")</f>
        <v>0</v>
      </c>
      <c r="P1715" t="e">
        <f>SUMIF(#REF!,"&gt;"&amp;AVERAGE(#REF!))</f>
        <v>#REF!</v>
      </c>
      <c r="Q1715">
        <f t="shared" si="53"/>
        <v>27.565026697177728</v>
      </c>
      <c r="R1715" t="str">
        <f>CONCATENATE("ID-",A1715,"-",E1715)</f>
        <v>ID-22349-San Antonio-Maiquetia</v>
      </c>
      <c r="S1715" t="str">
        <f>INDEX(B:B,MATCH(A1715,A:A,0))</f>
        <v>15:00</v>
      </c>
      <c r="T1715" t="str">
        <f>IF(OR(B1715&gt;0,C1715&gt;0),"Acceptable","Check")</f>
        <v>Acceptable</v>
      </c>
      <c r="U1715">
        <f>COUNTIF(D:D, "Military - U.S. Army")</f>
        <v>23</v>
      </c>
      <c r="V1715">
        <f>AVERAGEIF(C:C,"Fort Myer, Virginia", I:I)</f>
        <v>2</v>
      </c>
      <c r="W1715">
        <v>1</v>
      </c>
      <c r="X1715" t="str">
        <f>IFERROR(VLOOKUP("FlightNumber", A:D, 4, FALSE), "Flight Not Found")</f>
        <v>Flight Not Found</v>
      </c>
      <c r="Y1715" t="str" cm="1">
        <f t="array" ref="Y1715">IF(AND(B:B &gt; TIME(6, 0, 0), B:B &lt;= TIME(18, 0, 0)), "Day", "Night")</f>
        <v>Night</v>
      </c>
      <c r="Z1715">
        <f>COUNTIFS(D:D, "Military - U.S. Army", C:C, "Fort Myer, Virginia")</f>
        <v>1</v>
      </c>
    </row>
    <row r="1716" spans="1:26" x14ac:dyDescent="0.2">
      <c r="A1716">
        <v>22365</v>
      </c>
      <c r="C1716" t="s">
        <v>8184</v>
      </c>
      <c r="D1716" t="s">
        <v>4101</v>
      </c>
      <c r="E1716" t="s">
        <v>8185</v>
      </c>
      <c r="F1716" t="s">
        <v>4804</v>
      </c>
      <c r="G1716" t="s">
        <v>8186</v>
      </c>
      <c r="H1716" t="s">
        <v>8187</v>
      </c>
      <c r="I1716">
        <v>28</v>
      </c>
      <c r="J1716">
        <v>23</v>
      </c>
      <c r="K1716">
        <v>0</v>
      </c>
      <c r="L1716" t="s">
        <v>4366</v>
      </c>
      <c r="M1716">
        <f>SUM(B1716,C1716)</f>
        <v>0</v>
      </c>
      <c r="N1716" t="str">
        <f t="shared" si="52"/>
        <v>No</v>
      </c>
      <c r="O1716">
        <f>COUNTIF(C:C,"&lt;0")</f>
        <v>0</v>
      </c>
      <c r="P1716" t="e">
        <f>SUMIF(#REF!,"&gt;"&amp;AVERAGE(#REF!))</f>
        <v>#REF!</v>
      </c>
      <c r="Q1716">
        <f t="shared" si="53"/>
        <v>27.565026697177728</v>
      </c>
      <c r="R1716" t="str">
        <f>CONCATENATE("ID-",A1716,"-",E1716)</f>
        <v>ID-22365-Rio de Janerio - Belem</v>
      </c>
      <c r="S1716">
        <f>INDEX(B:B,MATCH(A1716,A:A,0))</f>
        <v>0</v>
      </c>
      <c r="T1716" t="str">
        <f>IF(OR(B1716&gt;0,C1716&gt;0),"Acceptable","Check")</f>
        <v>Acceptable</v>
      </c>
      <c r="U1716">
        <f>COUNTIF(D:D, "Military - U.S. Army")</f>
        <v>23</v>
      </c>
      <c r="V1716">
        <f>AVERAGEIF(C:C,"Fort Myer, Virginia", I:I)</f>
        <v>2</v>
      </c>
      <c r="W1716">
        <v>1</v>
      </c>
      <c r="X1716" t="str">
        <f>IFERROR(VLOOKUP("FlightNumber", A:D, 4, FALSE), "Flight Not Found")</f>
        <v>Flight Not Found</v>
      </c>
      <c r="Y1716" t="str" cm="1">
        <f t="array" ref="Y1716">IF(AND(B:B &gt; TIME(6, 0, 0), B:B &lt;= TIME(18, 0, 0)), "Day", "Night")</f>
        <v>Night</v>
      </c>
      <c r="Z1716">
        <f>COUNTIFS(D:D, "Military - U.S. Army", C:C, "Fort Myer, Virginia")</f>
        <v>1</v>
      </c>
    </row>
    <row r="1717" spans="1:26" x14ac:dyDescent="0.2">
      <c r="A1717">
        <v>22368</v>
      </c>
      <c r="B1717" t="s">
        <v>1438</v>
      </c>
      <c r="C1717" t="s">
        <v>8188</v>
      </c>
      <c r="D1717" t="s">
        <v>766</v>
      </c>
      <c r="E1717" t="s">
        <v>8189</v>
      </c>
      <c r="F1717" t="s">
        <v>7747</v>
      </c>
      <c r="G1717" t="s">
        <v>8190</v>
      </c>
      <c r="H1717" t="s">
        <v>8191</v>
      </c>
      <c r="I1717">
        <v>52</v>
      </c>
      <c r="J1717">
        <v>52</v>
      </c>
      <c r="K1717">
        <v>0</v>
      </c>
      <c r="L1717" t="s">
        <v>8192</v>
      </c>
      <c r="M1717">
        <f>SUM(B1717,C1717)</f>
        <v>0</v>
      </c>
      <c r="N1717" t="str">
        <f t="shared" si="52"/>
        <v>No</v>
      </c>
      <c r="O1717">
        <f>COUNTIF(C:C,"&lt;0")</f>
        <v>0</v>
      </c>
      <c r="P1717" t="e">
        <f>SUMIF(#REF!,"&gt;"&amp;AVERAGE(#REF!))</f>
        <v>#REF!</v>
      </c>
      <c r="Q1717">
        <f t="shared" si="53"/>
        <v>27.565026697177728</v>
      </c>
      <c r="R1717" t="str">
        <f>CONCATENATE("ID-",A1717,"-",E1717)</f>
        <v>ID-22368-Prague - Zurich</v>
      </c>
      <c r="S1717" t="str">
        <f>INDEX(B:B,MATCH(A1717,A:A,0))</f>
        <v>20:08</v>
      </c>
      <c r="T1717" t="str">
        <f>IF(OR(B1717&gt;0,C1717&gt;0),"Acceptable","Check")</f>
        <v>Acceptable</v>
      </c>
      <c r="U1717">
        <f>COUNTIF(D:D, "Military - U.S. Army")</f>
        <v>23</v>
      </c>
      <c r="V1717">
        <f>AVERAGEIF(C:C,"Fort Myer, Virginia", I:I)</f>
        <v>2</v>
      </c>
      <c r="W1717">
        <v>1</v>
      </c>
      <c r="X1717" t="str">
        <f>IFERROR(VLOOKUP("FlightNumber", A:D, 4, FALSE), "Flight Not Found")</f>
        <v>Flight Not Found</v>
      </c>
      <c r="Y1717" t="str" cm="1">
        <f t="array" ref="Y1717">IF(AND(B:B &gt; TIME(6, 0, 0), B:B &lt;= TIME(18, 0, 0)), "Day", "Night")</f>
        <v>Night</v>
      </c>
      <c r="Z1717">
        <f>COUNTIFS(D:D, "Military - U.S. Army", C:C, "Fort Myer, Virginia")</f>
        <v>1</v>
      </c>
    </row>
    <row r="1718" spans="1:26" x14ac:dyDescent="0.2">
      <c r="A1718">
        <v>22430</v>
      </c>
      <c r="C1718" t="s">
        <v>8193</v>
      </c>
      <c r="D1718" t="s">
        <v>2331</v>
      </c>
      <c r="F1718" t="s">
        <v>8194</v>
      </c>
      <c r="G1718" t="s">
        <v>8195</v>
      </c>
      <c r="I1718">
        <v>13</v>
      </c>
      <c r="J1718">
        <v>13</v>
      </c>
      <c r="K1718">
        <v>0</v>
      </c>
      <c r="L1718" t="s">
        <v>8196</v>
      </c>
      <c r="M1718">
        <f>SUM(B1718,C1718)</f>
        <v>0</v>
      </c>
      <c r="N1718" t="str">
        <f t="shared" si="52"/>
        <v>No</v>
      </c>
      <c r="O1718">
        <f>COUNTIF(C:C,"&lt;0")</f>
        <v>0</v>
      </c>
      <c r="P1718" t="e">
        <f>SUMIF(#REF!,"&gt;"&amp;AVERAGE(#REF!))</f>
        <v>#REF!</v>
      </c>
      <c r="Q1718">
        <f t="shared" si="53"/>
        <v>27.565026697177728</v>
      </c>
      <c r="R1718" t="str">
        <f>CONCATENATE("ID-",A1718,"-",E1718)</f>
        <v>ID-22430-</v>
      </c>
      <c r="S1718">
        <f>INDEX(B:B,MATCH(A1718,A:A,0))</f>
        <v>0</v>
      </c>
      <c r="T1718" t="str">
        <f>IF(OR(B1718&gt;0,C1718&gt;0),"Acceptable","Check")</f>
        <v>Acceptable</v>
      </c>
      <c r="U1718">
        <f>COUNTIF(D:D, "Military - U.S. Army")</f>
        <v>23</v>
      </c>
      <c r="V1718">
        <f>AVERAGEIF(C:C,"Fort Myer, Virginia", I:I)</f>
        <v>2</v>
      </c>
      <c r="W1718">
        <v>2</v>
      </c>
      <c r="X1718" t="str">
        <f>IFERROR(VLOOKUP("FlightNumber", A:D, 4, FALSE), "Flight Not Found")</f>
        <v>Flight Not Found</v>
      </c>
      <c r="Y1718" t="str" cm="1">
        <f t="array" ref="Y1718">IF(AND(B:B &gt; TIME(6, 0, 0), B:B &lt;= TIME(18, 0, 0)), "Day", "Night")</f>
        <v>Night</v>
      </c>
      <c r="Z1718">
        <f>COUNTIFS(D:D, "Military - U.S. Army", C:C, "Fort Myer, Virginia")</f>
        <v>1</v>
      </c>
    </row>
    <row r="1719" spans="1:26" x14ac:dyDescent="0.2">
      <c r="A1719">
        <v>22431</v>
      </c>
      <c r="B1719" t="s">
        <v>8197</v>
      </c>
      <c r="C1719" t="s">
        <v>3674</v>
      </c>
      <c r="D1719" t="s">
        <v>283</v>
      </c>
      <c r="E1719" t="s">
        <v>8198</v>
      </c>
      <c r="F1719" t="s">
        <v>8199</v>
      </c>
      <c r="G1719" t="s">
        <v>8200</v>
      </c>
      <c r="H1719" t="s">
        <v>8201</v>
      </c>
      <c r="I1719">
        <v>61</v>
      </c>
      <c r="J1719">
        <v>61</v>
      </c>
      <c r="K1719">
        <v>0</v>
      </c>
      <c r="L1719" t="s">
        <v>8202</v>
      </c>
      <c r="M1719">
        <f>SUM(B1719,C1719)</f>
        <v>0</v>
      </c>
      <c r="N1719" t="str">
        <f t="shared" si="52"/>
        <v>No</v>
      </c>
      <c r="O1719">
        <f>COUNTIF(C:C,"&lt;0")</f>
        <v>0</v>
      </c>
      <c r="P1719" t="e">
        <f>SUMIF(#REF!,"&gt;"&amp;AVERAGE(#REF!))</f>
        <v>#REF!</v>
      </c>
      <c r="Q1719">
        <f t="shared" si="53"/>
        <v>27.565026697177728</v>
      </c>
      <c r="R1719" t="str">
        <f>CONCATENATE("ID-",A1719,"-",E1719)</f>
        <v>ID-22431-Rome  - Lisbon -  Madrid - Santa Maria, Azores -Caracas</v>
      </c>
      <c r="S1719" t="str">
        <f>INDEX(B:B,MATCH(A1719,A:A,0))</f>
        <v>01:20</v>
      </c>
      <c r="T1719" t="str">
        <f>IF(OR(B1719&gt;0,C1719&gt;0),"Acceptable","Check")</f>
        <v>Acceptable</v>
      </c>
      <c r="U1719">
        <f>COUNTIF(D:D, "Military - U.S. Army")</f>
        <v>23</v>
      </c>
      <c r="V1719">
        <f>AVERAGEIF(C:C,"Fort Myer, Virginia", I:I)</f>
        <v>2</v>
      </c>
      <c r="W1719">
        <v>1</v>
      </c>
      <c r="X1719" t="str">
        <f>IFERROR(VLOOKUP("FlightNumber", A:D, 4, FALSE), "Flight Not Found")</f>
        <v>Flight Not Found</v>
      </c>
      <c r="Y1719" t="str" cm="1">
        <f t="array" ref="Y1719">IF(AND(B:B &gt; TIME(6, 0, 0), B:B &lt;= TIME(18, 0, 0)), "Day", "Night")</f>
        <v>Night</v>
      </c>
      <c r="Z1719">
        <f>COUNTIFS(D:D, "Military - U.S. Army", C:C, "Fort Myer, Virginia")</f>
        <v>1</v>
      </c>
    </row>
    <row r="1720" spans="1:26" x14ac:dyDescent="0.2">
      <c r="A1720">
        <v>22444</v>
      </c>
      <c r="B1720" t="s">
        <v>1976</v>
      </c>
      <c r="C1720" t="s">
        <v>3383</v>
      </c>
      <c r="D1720" t="s">
        <v>283</v>
      </c>
      <c r="E1720" t="s">
        <v>3703</v>
      </c>
      <c r="F1720" t="s">
        <v>8203</v>
      </c>
      <c r="G1720" t="s">
        <v>8204</v>
      </c>
      <c r="H1720" t="s">
        <v>8205</v>
      </c>
      <c r="I1720">
        <v>36</v>
      </c>
      <c r="J1720">
        <v>20</v>
      </c>
      <c r="K1720">
        <v>0</v>
      </c>
      <c r="L1720" t="s">
        <v>8206</v>
      </c>
      <c r="M1720">
        <f>SUM(B1720,C1720)</f>
        <v>0</v>
      </c>
      <c r="N1720" t="str">
        <f t="shared" si="52"/>
        <v>No</v>
      </c>
      <c r="O1720">
        <f>COUNTIF(C:C,"&lt;0")</f>
        <v>0</v>
      </c>
      <c r="P1720" t="e">
        <f>SUMIF(#REF!,"&gt;"&amp;AVERAGE(#REF!))</f>
        <v>#REF!</v>
      </c>
      <c r="Q1720">
        <f t="shared" si="53"/>
        <v>27.565026697177728</v>
      </c>
      <c r="R1720" t="str">
        <f>CONCATENATE("ID-",A1720,"-",E1720)</f>
        <v>ID-22444-Rome - Cairo</v>
      </c>
      <c r="S1720" t="str">
        <f>INDEX(B:B,MATCH(A1720,A:A,0))</f>
        <v>04:11</v>
      </c>
      <c r="T1720" t="str">
        <f>IF(OR(B1720&gt;0,C1720&gt;0),"Acceptable","Check")</f>
        <v>Acceptable</v>
      </c>
      <c r="U1720">
        <f>COUNTIF(D:D, "Military - U.S. Army")</f>
        <v>23</v>
      </c>
      <c r="V1720">
        <f>AVERAGEIF(C:C,"Fort Myer, Virginia", I:I)</f>
        <v>2</v>
      </c>
      <c r="W1720">
        <v>1</v>
      </c>
      <c r="X1720" t="str">
        <f>IFERROR(VLOOKUP("FlightNumber", A:D, 4, FALSE), "Flight Not Found")</f>
        <v>Flight Not Found</v>
      </c>
      <c r="Y1720" t="str" cm="1">
        <f t="array" ref="Y1720">IF(AND(B:B &gt; TIME(6, 0, 0), B:B &lt;= TIME(18, 0, 0)), "Day", "Night")</f>
        <v>Night</v>
      </c>
      <c r="Z1720">
        <f>COUNTIFS(D:D, "Military - U.S. Army", C:C, "Fort Myer, Virginia")</f>
        <v>1</v>
      </c>
    </row>
    <row r="1721" spans="1:26" x14ac:dyDescent="0.2">
      <c r="A1721">
        <v>22449</v>
      </c>
      <c r="B1721" t="s">
        <v>6491</v>
      </c>
      <c r="C1721" t="s">
        <v>8207</v>
      </c>
      <c r="D1721" t="s">
        <v>8208</v>
      </c>
      <c r="E1721" t="s">
        <v>5557</v>
      </c>
      <c r="F1721" t="s">
        <v>4980</v>
      </c>
      <c r="G1721" t="s">
        <v>8209</v>
      </c>
      <c r="H1721" t="s">
        <v>8210</v>
      </c>
      <c r="I1721">
        <v>7</v>
      </c>
      <c r="J1721">
        <v>1</v>
      </c>
      <c r="K1721">
        <v>0</v>
      </c>
      <c r="L1721" t="s">
        <v>8211</v>
      </c>
      <c r="M1721">
        <f>SUM(B1721,C1721)</f>
        <v>0</v>
      </c>
      <c r="N1721" t="str">
        <f t="shared" si="52"/>
        <v>No</v>
      </c>
      <c r="O1721">
        <f>COUNTIF(C:C,"&lt;0")</f>
        <v>0</v>
      </c>
      <c r="P1721" t="e">
        <f>SUMIF(#REF!,"&gt;"&amp;AVERAGE(#REF!))</f>
        <v>#REF!</v>
      </c>
      <c r="Q1721">
        <f t="shared" si="53"/>
        <v>27.565026697177728</v>
      </c>
      <c r="R1721" t="str">
        <f>CONCATENATE("ID-",A1721,"-",E1721)</f>
        <v>ID-22449-Tripoli - Kano</v>
      </c>
      <c r="S1721" t="str">
        <f>INDEX(B:B,MATCH(A1721,A:A,0))</f>
        <v>22:23</v>
      </c>
      <c r="T1721" t="str">
        <f>IF(OR(B1721&gt;0,C1721&gt;0),"Acceptable","Check")</f>
        <v>Acceptable</v>
      </c>
      <c r="U1721">
        <f>COUNTIF(D:D, "Military - U.S. Army")</f>
        <v>23</v>
      </c>
      <c r="V1721">
        <f>AVERAGEIF(C:C,"Fort Myer, Virginia", I:I)</f>
        <v>2</v>
      </c>
      <c r="W1721">
        <v>2</v>
      </c>
      <c r="X1721" t="str">
        <f>IFERROR(VLOOKUP("FlightNumber", A:D, 4, FALSE), "Flight Not Found")</f>
        <v>Flight Not Found</v>
      </c>
      <c r="Y1721" t="str" cm="1">
        <f t="array" ref="Y1721">IF(AND(B:B &gt; TIME(6, 0, 0), B:B &lt;= TIME(18, 0, 0)), "Day", "Night")</f>
        <v>Night</v>
      </c>
      <c r="Z1721">
        <f>COUNTIFS(D:D, "Military - U.S. Army", C:C, "Fort Myer, Virginia")</f>
        <v>1</v>
      </c>
    </row>
    <row r="1722" spans="1:26" x14ac:dyDescent="0.2">
      <c r="A1722">
        <v>22462</v>
      </c>
      <c r="B1722" t="s">
        <v>8212</v>
      </c>
      <c r="C1722" t="s">
        <v>4248</v>
      </c>
      <c r="D1722" t="s">
        <v>8213</v>
      </c>
      <c r="E1722" t="s">
        <v>8214</v>
      </c>
      <c r="F1722" t="s">
        <v>2917</v>
      </c>
      <c r="G1722" t="s">
        <v>8215</v>
      </c>
      <c r="H1722" t="s">
        <v>8216</v>
      </c>
      <c r="I1722">
        <v>35</v>
      </c>
      <c r="J1722">
        <v>24</v>
      </c>
      <c r="K1722">
        <v>0</v>
      </c>
      <c r="L1722" t="s">
        <v>8217</v>
      </c>
      <c r="M1722">
        <f>SUM(B1722,C1722)</f>
        <v>0</v>
      </c>
      <c r="N1722" t="str">
        <f t="shared" si="52"/>
        <v>No</v>
      </c>
      <c r="O1722">
        <f>COUNTIF(C:C,"&lt;0")</f>
        <v>0</v>
      </c>
      <c r="P1722" t="e">
        <f>SUMIF(#REF!,"&gt;"&amp;AVERAGE(#REF!))</f>
        <v>#REF!</v>
      </c>
      <c r="Q1722">
        <f t="shared" si="53"/>
        <v>27.565026697177728</v>
      </c>
      <c r="R1722" t="str">
        <f>CONCATENATE("ID-",A1722,"-",E1722)</f>
        <v>ID-22462-Salta - Cordoba - Buenos Aires</v>
      </c>
      <c r="S1722" t="str">
        <f>INDEX(B:B,MATCH(A1722,A:A,0))</f>
        <v>20:57</v>
      </c>
      <c r="T1722" t="str">
        <f>IF(OR(B1722&gt;0,C1722&gt;0),"Acceptable","Check")</f>
        <v>Acceptable</v>
      </c>
      <c r="U1722">
        <f>COUNTIF(D:D, "Military - U.S. Army")</f>
        <v>23</v>
      </c>
      <c r="V1722">
        <f>AVERAGEIF(C:C,"Fort Myer, Virginia", I:I)</f>
        <v>2</v>
      </c>
      <c r="W1722">
        <v>1</v>
      </c>
      <c r="X1722" t="str">
        <f>IFERROR(VLOOKUP("FlightNumber", A:D, 4, FALSE), "Flight Not Found")</f>
        <v>Flight Not Found</v>
      </c>
      <c r="Y1722" t="str" cm="1">
        <f t="array" ref="Y1722">IF(AND(B:B &gt; TIME(6, 0, 0), B:B &lt;= TIME(18, 0, 0)), "Day", "Night")</f>
        <v>Night</v>
      </c>
      <c r="Z1722">
        <f>COUNTIFS(D:D, "Military - U.S. Army", C:C, "Fort Myer, Virginia")</f>
        <v>1</v>
      </c>
    </row>
    <row r="1723" spans="1:26" x14ac:dyDescent="0.2">
      <c r="A1723">
        <v>22472</v>
      </c>
      <c r="C1723" t="s">
        <v>8218</v>
      </c>
      <c r="D1723" t="s">
        <v>3546</v>
      </c>
      <c r="F1723" t="s">
        <v>8219</v>
      </c>
      <c r="G1723" t="s">
        <v>8220</v>
      </c>
      <c r="I1723">
        <v>85</v>
      </c>
      <c r="J1723">
        <v>1</v>
      </c>
      <c r="K1723">
        <v>0</v>
      </c>
      <c r="L1723" t="s">
        <v>8221</v>
      </c>
      <c r="M1723">
        <f>SUM(B1723,C1723)</f>
        <v>0</v>
      </c>
      <c r="N1723" t="str">
        <f t="shared" si="52"/>
        <v>No</v>
      </c>
      <c r="O1723">
        <f>COUNTIF(C:C,"&lt;0")</f>
        <v>0</v>
      </c>
      <c r="P1723" t="e">
        <f>SUMIF(#REF!,"&gt;"&amp;AVERAGE(#REF!))</f>
        <v>#REF!</v>
      </c>
      <c r="Q1723">
        <f t="shared" si="53"/>
        <v>27.565026697177728</v>
      </c>
      <c r="R1723" t="str">
        <f>CONCATENATE("ID-",A1723,"-",E1723)</f>
        <v>ID-22472-</v>
      </c>
      <c r="S1723">
        <f>INDEX(B:B,MATCH(A1723,A:A,0))</f>
        <v>0</v>
      </c>
      <c r="T1723" t="str">
        <f>IF(OR(B1723&gt;0,C1723&gt;0),"Acceptable","Check")</f>
        <v>Acceptable</v>
      </c>
      <c r="U1723">
        <f>COUNTIF(D:D, "Military - U.S. Army")</f>
        <v>23</v>
      </c>
      <c r="V1723">
        <f>AVERAGEIF(C:C,"Fort Myer, Virginia", I:I)</f>
        <v>2</v>
      </c>
      <c r="W1723">
        <v>2</v>
      </c>
      <c r="X1723" t="str">
        <f>IFERROR(VLOOKUP("FlightNumber", A:D, 4, FALSE), "Flight Not Found")</f>
        <v>Flight Not Found</v>
      </c>
      <c r="Y1723" t="str" cm="1">
        <f t="array" ref="Y1723">IF(AND(B:B &gt; TIME(6, 0, 0), B:B &lt;= TIME(18, 0, 0)), "Day", "Night")</f>
        <v>Night</v>
      </c>
      <c r="Z1723">
        <f>COUNTIFS(D:D, "Military - U.S. Army", C:C, "Fort Myer, Virginia")</f>
        <v>1</v>
      </c>
    </row>
    <row r="1724" spans="1:26" x14ac:dyDescent="0.2">
      <c r="A1724">
        <v>22473</v>
      </c>
      <c r="B1724" t="s">
        <v>8222</v>
      </c>
      <c r="C1724" t="s">
        <v>3694</v>
      </c>
      <c r="D1724" t="s">
        <v>1144</v>
      </c>
      <c r="E1724" t="s">
        <v>8223</v>
      </c>
      <c r="F1724" t="s">
        <v>8224</v>
      </c>
      <c r="G1724" t="s">
        <v>8225</v>
      </c>
      <c r="H1724" t="s">
        <v>8226</v>
      </c>
      <c r="I1724">
        <v>122</v>
      </c>
      <c r="J1724">
        <v>17</v>
      </c>
      <c r="K1724">
        <v>1</v>
      </c>
      <c r="L1724" t="s">
        <v>8227</v>
      </c>
      <c r="M1724">
        <f>SUM(B1724,C1724)</f>
        <v>0</v>
      </c>
      <c r="N1724" t="str">
        <f t="shared" si="52"/>
        <v>No</v>
      </c>
      <c r="O1724">
        <f>COUNTIF(C:C,"&lt;0")</f>
        <v>0</v>
      </c>
      <c r="P1724" t="e">
        <f>SUMIF(#REF!,"&gt;"&amp;AVERAGE(#REF!))</f>
        <v>#REF!</v>
      </c>
      <c r="Q1724">
        <f t="shared" si="53"/>
        <v>27.565026697177728</v>
      </c>
      <c r="R1724" t="str">
        <f>CONCATENATE("ID-",A1724,"-",E1724)</f>
        <v>ID-22473-Omaha - Denver</v>
      </c>
      <c r="S1724" t="str">
        <f>INDEX(B:B,MATCH(A1724,A:A,0))</f>
        <v>11:36</v>
      </c>
      <c r="T1724" t="str">
        <f>IF(OR(B1724&gt;0,C1724&gt;0),"Acceptable","Check")</f>
        <v>Acceptable</v>
      </c>
      <c r="U1724">
        <f>COUNTIF(D:D, "Military - U.S. Army")</f>
        <v>23</v>
      </c>
      <c r="V1724">
        <f>AVERAGEIF(C:C,"Fort Myer, Virginia", I:I)</f>
        <v>2</v>
      </c>
      <c r="W1724">
        <v>1</v>
      </c>
      <c r="X1724" t="str">
        <f>IFERROR(VLOOKUP("FlightNumber", A:D, 4, FALSE), "Flight Not Found")</f>
        <v>Flight Not Found</v>
      </c>
      <c r="Y1724" t="str" cm="1">
        <f t="array" ref="Y1724">IF(AND(B:B &gt; TIME(6, 0, 0), B:B &lt;= TIME(18, 0, 0)), "Day", "Night")</f>
        <v>Night</v>
      </c>
      <c r="Z1724">
        <f>COUNTIFS(D:D, "Military - U.S. Army", C:C, "Fort Myer, Virginia")</f>
        <v>1</v>
      </c>
    </row>
    <row r="1725" spans="1:26" x14ac:dyDescent="0.2">
      <c r="A1725">
        <v>22474</v>
      </c>
      <c r="B1725" t="s">
        <v>8228</v>
      </c>
      <c r="C1725" t="s">
        <v>2915</v>
      </c>
      <c r="D1725" t="s">
        <v>766</v>
      </c>
      <c r="E1725" t="s">
        <v>8229</v>
      </c>
      <c r="F1725" t="s">
        <v>7800</v>
      </c>
      <c r="G1725" t="s">
        <v>8230</v>
      </c>
      <c r="H1725" t="s">
        <v>8231</v>
      </c>
      <c r="I1725">
        <v>72</v>
      </c>
      <c r="J1725">
        <v>72</v>
      </c>
      <c r="K1725">
        <v>0</v>
      </c>
      <c r="L1725" t="s">
        <v>8232</v>
      </c>
      <c r="M1725">
        <f>SUM(B1725,C1725)</f>
        <v>0</v>
      </c>
      <c r="N1725" t="str">
        <f t="shared" si="52"/>
        <v>No</v>
      </c>
      <c r="O1725">
        <f>COUNTIF(C:C,"&lt;0")</f>
        <v>0</v>
      </c>
      <c r="P1725" t="e">
        <f>SUMIF(#REF!,"&gt;"&amp;AVERAGE(#REF!))</f>
        <v>#REF!</v>
      </c>
      <c r="Q1725">
        <f t="shared" si="53"/>
        <v>27.565026697177728</v>
      </c>
      <c r="R1725" t="str">
        <f>CONCATENATE("ID-",A1725,"-",E1725)</f>
        <v>ID-22474-Zurich - Rabat</v>
      </c>
      <c r="S1725" t="str">
        <f>INDEX(B:B,MATCH(A1725,A:A,0))</f>
        <v>01:29</v>
      </c>
      <c r="T1725" t="str">
        <f>IF(OR(B1725&gt;0,C1725&gt;0),"Acceptable","Check")</f>
        <v>Acceptable</v>
      </c>
      <c r="U1725">
        <f>COUNTIF(D:D, "Military - U.S. Army")</f>
        <v>23</v>
      </c>
      <c r="V1725">
        <f>AVERAGEIF(C:C,"Fort Myer, Virginia", I:I)</f>
        <v>2</v>
      </c>
      <c r="W1725">
        <v>1</v>
      </c>
      <c r="X1725" t="str">
        <f>IFERROR(VLOOKUP("FlightNumber", A:D, 4, FALSE), "Flight Not Found")</f>
        <v>Flight Not Found</v>
      </c>
      <c r="Y1725" t="str" cm="1">
        <f t="array" ref="Y1725">IF(AND(B:B &gt; TIME(6, 0, 0), B:B &lt;= TIME(18, 0, 0)), "Day", "Night")</f>
        <v>Night</v>
      </c>
      <c r="Z1725">
        <f>COUNTIFS(D:D, "Military - U.S. Army", C:C, "Fort Myer, Virginia")</f>
        <v>1</v>
      </c>
    </row>
    <row r="1726" spans="1:26" x14ac:dyDescent="0.2">
      <c r="A1726">
        <v>22481</v>
      </c>
      <c r="B1726" t="s">
        <v>538</v>
      </c>
      <c r="C1726" t="s">
        <v>8233</v>
      </c>
      <c r="D1726" t="s">
        <v>5042</v>
      </c>
      <c r="E1726" t="s">
        <v>8234</v>
      </c>
      <c r="F1726" t="s">
        <v>3916</v>
      </c>
      <c r="G1726" t="s">
        <v>8235</v>
      </c>
      <c r="H1726" t="s">
        <v>8236</v>
      </c>
      <c r="I1726">
        <v>67</v>
      </c>
      <c r="J1726">
        <v>67</v>
      </c>
      <c r="K1726">
        <v>0</v>
      </c>
      <c r="L1726" t="s">
        <v>8237</v>
      </c>
      <c r="M1726">
        <f>SUM(B1726,C1726)</f>
        <v>0</v>
      </c>
      <c r="N1726" t="str">
        <f t="shared" si="52"/>
        <v>No</v>
      </c>
      <c r="O1726">
        <f>COUNTIF(C:C,"&lt;0")</f>
        <v>0</v>
      </c>
      <c r="P1726" t="e">
        <f>SUMIF(#REF!,"&gt;"&amp;AVERAGE(#REF!))</f>
        <v>#REF!</v>
      </c>
      <c r="Q1726">
        <f t="shared" si="53"/>
        <v>27.565026697177728</v>
      </c>
      <c r="R1726" t="str">
        <f>CONCATENATE("ID-",A1726,"-",E1726)</f>
        <v>ID-22481-Buenos Aires - Comodoro</v>
      </c>
      <c r="S1726" t="str">
        <f>INDEX(B:B,MATCH(A1726,A:A,0))</f>
        <v>08:00</v>
      </c>
      <c r="T1726" t="str">
        <f>IF(OR(B1726&gt;0,C1726&gt;0),"Acceptable","Check")</f>
        <v>Acceptable</v>
      </c>
      <c r="U1726">
        <f>COUNTIF(D:D, "Military - U.S. Army")</f>
        <v>23</v>
      </c>
      <c r="V1726">
        <f>AVERAGEIF(C:C,"Fort Myer, Virginia", I:I)</f>
        <v>2</v>
      </c>
      <c r="W1726">
        <v>1</v>
      </c>
      <c r="X1726" t="str">
        <f>IFERROR(VLOOKUP("FlightNumber", A:D, 4, FALSE), "Flight Not Found")</f>
        <v>Flight Not Found</v>
      </c>
      <c r="Y1726" t="str" cm="1">
        <f t="array" ref="Y1726">IF(AND(B:B &gt; TIME(6, 0, 0), B:B &lt;= TIME(18, 0, 0)), "Day", "Night")</f>
        <v>Night</v>
      </c>
      <c r="Z1726">
        <f>COUNTIFS(D:D, "Military - U.S. Army", C:C, "Fort Myer, Virginia")</f>
        <v>1</v>
      </c>
    </row>
    <row r="1727" spans="1:26" x14ac:dyDescent="0.2">
      <c r="A1727">
        <v>22483</v>
      </c>
      <c r="B1727" t="s">
        <v>8238</v>
      </c>
      <c r="C1727" t="s">
        <v>8239</v>
      </c>
      <c r="D1727" t="s">
        <v>3980</v>
      </c>
      <c r="E1727" t="s">
        <v>8240</v>
      </c>
      <c r="F1727" t="s">
        <v>5890</v>
      </c>
      <c r="G1727" t="s">
        <v>8241</v>
      </c>
      <c r="H1727" t="s">
        <v>8242</v>
      </c>
      <c r="I1727">
        <v>6</v>
      </c>
      <c r="J1727">
        <v>6</v>
      </c>
      <c r="K1727">
        <v>0</v>
      </c>
      <c r="L1727" t="s">
        <v>8243</v>
      </c>
      <c r="M1727">
        <f>SUM(B1727,C1727)</f>
        <v>0</v>
      </c>
      <c r="N1727" t="str">
        <f t="shared" si="52"/>
        <v>No</v>
      </c>
      <c r="O1727">
        <f>COUNTIF(C:C,"&lt;0")</f>
        <v>0</v>
      </c>
      <c r="P1727" t="e">
        <f>SUMIF(#REF!,"&gt;"&amp;AVERAGE(#REF!))</f>
        <v>#REF!</v>
      </c>
      <c r="Q1727">
        <f t="shared" si="53"/>
        <v>27.565026697177728</v>
      </c>
      <c r="R1727" t="str">
        <f>CONCATENATE("ID-",A1727,"-",E1727)</f>
        <v>ID-22483-Seattle - Shemya AFB</v>
      </c>
      <c r="S1727" t="str">
        <f>INDEX(B:B,MATCH(A1727,A:A,0))</f>
        <v>02:11</v>
      </c>
      <c r="T1727" t="str">
        <f>IF(OR(B1727&gt;0,C1727&gt;0),"Acceptable","Check")</f>
        <v>Acceptable</v>
      </c>
      <c r="U1727">
        <f>COUNTIF(D:D, "Military - U.S. Army")</f>
        <v>23</v>
      </c>
      <c r="V1727">
        <f>AVERAGEIF(C:C,"Fort Myer, Virginia", I:I)</f>
        <v>2</v>
      </c>
      <c r="W1727">
        <v>1</v>
      </c>
      <c r="X1727" t="str">
        <f>IFERROR(VLOOKUP("FlightNumber", A:D, 4, FALSE), "Flight Not Found")</f>
        <v>Flight Not Found</v>
      </c>
      <c r="Y1727" t="str" cm="1">
        <f t="array" ref="Y1727">IF(AND(B:B &gt; TIME(6, 0, 0), B:B &lt;= TIME(18, 0, 0)), "Day", "Night")</f>
        <v>Night</v>
      </c>
      <c r="Z1727">
        <f>COUNTIFS(D:D, "Military - U.S. Army", C:C, "Fort Myer, Virginia")</f>
        <v>1</v>
      </c>
    </row>
    <row r="1728" spans="1:26" x14ac:dyDescent="0.2">
      <c r="A1728">
        <v>22499</v>
      </c>
      <c r="C1728" t="s">
        <v>318</v>
      </c>
      <c r="D1728" t="s">
        <v>8244</v>
      </c>
      <c r="F1728" t="s">
        <v>1809</v>
      </c>
      <c r="G1728" t="s">
        <v>8245</v>
      </c>
      <c r="H1728" t="s">
        <v>8246</v>
      </c>
      <c r="I1728">
        <v>27</v>
      </c>
      <c r="J1728">
        <v>27</v>
      </c>
      <c r="K1728">
        <v>3</v>
      </c>
      <c r="L1728" t="s">
        <v>8247</v>
      </c>
      <c r="M1728">
        <f>SUM(B1728,C1728)</f>
        <v>0</v>
      </c>
      <c r="N1728" t="str">
        <f t="shared" si="52"/>
        <v>No</v>
      </c>
      <c r="O1728">
        <f>COUNTIF(C:C,"&lt;0")</f>
        <v>0</v>
      </c>
      <c r="P1728" t="e">
        <f>SUMIF(#REF!,"&gt;"&amp;AVERAGE(#REF!))</f>
        <v>#REF!</v>
      </c>
      <c r="Q1728">
        <f t="shared" si="53"/>
        <v>27.565026697177728</v>
      </c>
      <c r="R1728" t="str">
        <f>CONCATENATE("ID-",A1728,"-",E1728)</f>
        <v>ID-22499-</v>
      </c>
      <c r="S1728">
        <f>INDEX(B:B,MATCH(A1728,A:A,0))</f>
        <v>0</v>
      </c>
      <c r="T1728" t="str">
        <f>IF(OR(B1728&gt;0,C1728&gt;0),"Acceptable","Check")</f>
        <v>Acceptable</v>
      </c>
      <c r="U1728">
        <f>COUNTIF(D:D, "Military - U.S. Army")</f>
        <v>23</v>
      </c>
      <c r="V1728">
        <f>AVERAGEIF(C:C,"Fort Myer, Virginia", I:I)</f>
        <v>2</v>
      </c>
      <c r="W1728">
        <v>2</v>
      </c>
      <c r="X1728" t="str">
        <f>IFERROR(VLOOKUP("FlightNumber", A:D, 4, FALSE), "Flight Not Found")</f>
        <v>Flight Not Found</v>
      </c>
      <c r="Y1728" t="str" cm="1">
        <f t="array" ref="Y1728">IF(AND(B:B &gt; TIME(6, 0, 0), B:B &lt;= TIME(18, 0, 0)), "Day", "Night")</f>
        <v>Night</v>
      </c>
      <c r="Z1728">
        <f>COUNTIFS(D:D, "Military - U.S. Army", C:C, "Fort Myer, Virginia")</f>
        <v>1</v>
      </c>
    </row>
    <row r="1729" spans="1:26" x14ac:dyDescent="0.2">
      <c r="A1729">
        <v>22502</v>
      </c>
      <c r="B1729" t="s">
        <v>729</v>
      </c>
      <c r="C1729" t="s">
        <v>8248</v>
      </c>
      <c r="D1729" t="s">
        <v>8249</v>
      </c>
      <c r="E1729" t="s">
        <v>8250</v>
      </c>
      <c r="F1729" t="s">
        <v>8251</v>
      </c>
      <c r="G1729" t="s">
        <v>8252</v>
      </c>
      <c r="H1729" t="s">
        <v>6203</v>
      </c>
      <c r="I1729">
        <v>39</v>
      </c>
      <c r="J1729">
        <v>39</v>
      </c>
      <c r="K1729">
        <v>0</v>
      </c>
      <c r="L1729" t="s">
        <v>8253</v>
      </c>
      <c r="M1729">
        <f>SUM(B1729,C1729)</f>
        <v>0</v>
      </c>
      <c r="N1729" t="str">
        <f t="shared" si="52"/>
        <v>No</v>
      </c>
      <c r="O1729">
        <f>COUNTIF(C:C,"&lt;0")</f>
        <v>0</v>
      </c>
      <c r="P1729" t="e">
        <f>SUMIF(#REF!,"&gt;"&amp;AVERAGE(#REF!))</f>
        <v>#REF!</v>
      </c>
      <c r="Q1729">
        <f t="shared" si="53"/>
        <v>27.565026697177728</v>
      </c>
      <c r="R1729" t="str">
        <f>CONCATENATE("ID-",A1729,"-",E1729)</f>
        <v>ID-22502-London - Sola</v>
      </c>
      <c r="S1729" t="str">
        <f>INDEX(B:B,MATCH(A1729,A:A,0))</f>
        <v>17:30</v>
      </c>
      <c r="T1729" t="str">
        <f>IF(OR(B1729&gt;0,C1729&gt;0),"Acceptable","Check")</f>
        <v>Acceptable</v>
      </c>
      <c r="U1729">
        <f>COUNTIF(D:D, "Military - U.S. Army")</f>
        <v>23</v>
      </c>
      <c r="V1729">
        <f>AVERAGEIF(C:C,"Fort Myer, Virginia", I:I)</f>
        <v>2</v>
      </c>
      <c r="W1729">
        <v>1</v>
      </c>
      <c r="X1729" t="str">
        <f>IFERROR(VLOOKUP("FlightNumber", A:D, 4, FALSE), "Flight Not Found")</f>
        <v>Flight Not Found</v>
      </c>
      <c r="Y1729" t="str" cm="1">
        <f t="array" ref="Y1729">IF(AND(B:B &gt; TIME(6, 0, 0), B:B &lt;= TIME(18, 0, 0)), "Day", "Night")</f>
        <v>Night</v>
      </c>
      <c r="Z1729">
        <f>COUNTIFS(D:D, "Military - U.S. Army", C:C, "Fort Myer, Virginia")</f>
        <v>1</v>
      </c>
    </row>
    <row r="1730" spans="1:26" x14ac:dyDescent="0.2">
      <c r="A1730">
        <v>22506</v>
      </c>
      <c r="C1730" t="s">
        <v>8254</v>
      </c>
      <c r="D1730" t="s">
        <v>8255</v>
      </c>
      <c r="F1730" t="s">
        <v>5759</v>
      </c>
      <c r="G1730" t="s">
        <v>8256</v>
      </c>
      <c r="H1730" t="s">
        <v>8257</v>
      </c>
      <c r="I1730">
        <v>6</v>
      </c>
      <c r="J1730">
        <v>6</v>
      </c>
      <c r="K1730">
        <v>0</v>
      </c>
      <c r="L1730" t="s">
        <v>8258</v>
      </c>
      <c r="M1730">
        <f>SUM(B1730,C1730)</f>
        <v>0</v>
      </c>
      <c r="N1730" t="str">
        <f t="shared" ref="N1730:N1793" si="54">IF(E1730="good","Yes","No")</f>
        <v>No</v>
      </c>
      <c r="O1730">
        <f>COUNTIF(C:C,"&lt;0")</f>
        <v>0</v>
      </c>
      <c r="P1730" t="e">
        <f>SUMIF(#REF!,"&gt;"&amp;AVERAGE(#REF!))</f>
        <v>#REF!</v>
      </c>
      <c r="Q1730">
        <f t="shared" si="53"/>
        <v>27.565026697177728</v>
      </c>
      <c r="R1730" t="str">
        <f>CONCATENATE("ID-",A1730,"-",E1730)</f>
        <v>ID-22506-</v>
      </c>
      <c r="S1730">
        <f>INDEX(B:B,MATCH(A1730,A:A,0))</f>
        <v>0</v>
      </c>
      <c r="T1730" t="str">
        <f>IF(OR(B1730&gt;0,C1730&gt;0),"Acceptable","Check")</f>
        <v>Acceptable</v>
      </c>
      <c r="U1730">
        <f>COUNTIF(D:D, "Military - U.S. Army")</f>
        <v>23</v>
      </c>
      <c r="V1730">
        <f>AVERAGEIF(C:C,"Fort Myer, Virginia", I:I)</f>
        <v>2</v>
      </c>
      <c r="W1730">
        <v>1</v>
      </c>
      <c r="X1730" t="str">
        <f>IFERROR(VLOOKUP("FlightNumber", A:D, 4, FALSE), "Flight Not Found")</f>
        <v>Flight Not Found</v>
      </c>
      <c r="Y1730" t="str" cm="1">
        <f t="array" ref="Y1730">IF(AND(B:B &gt; TIME(6, 0, 0), B:B &lt;= TIME(18, 0, 0)), "Day", "Night")</f>
        <v>Night</v>
      </c>
      <c r="Z1730">
        <f>COUNTIFS(D:D, "Military - U.S. Army", C:C, "Fort Myer, Virginia")</f>
        <v>1</v>
      </c>
    </row>
    <row r="1731" spans="1:26" x14ac:dyDescent="0.2">
      <c r="A1731">
        <v>22522</v>
      </c>
      <c r="B1731" t="s">
        <v>8259</v>
      </c>
      <c r="C1731" t="s">
        <v>8260</v>
      </c>
      <c r="D1731" t="s">
        <v>8261</v>
      </c>
      <c r="F1731" t="s">
        <v>7112</v>
      </c>
      <c r="G1731" t="s">
        <v>8262</v>
      </c>
      <c r="I1731">
        <v>6</v>
      </c>
      <c r="J1731">
        <v>1</v>
      </c>
      <c r="K1731">
        <v>0</v>
      </c>
      <c r="L1731" t="s">
        <v>8263</v>
      </c>
      <c r="M1731">
        <f>SUM(B1731,C1731)</f>
        <v>0</v>
      </c>
      <c r="N1731" t="str">
        <f t="shared" si="54"/>
        <v>No</v>
      </c>
      <c r="O1731">
        <f>COUNTIF(C:C,"&lt;0")</f>
        <v>0</v>
      </c>
      <c r="P1731" t="e">
        <f>SUMIF(#REF!,"&gt;"&amp;AVERAGE(#REF!))</f>
        <v>#REF!</v>
      </c>
      <c r="Q1731">
        <f t="shared" ref="Q1731:Q1794" si="55">AVERAGEIF(I:I,"&gt;0")</f>
        <v>27.565026697177728</v>
      </c>
      <c r="R1731" t="str">
        <f>CONCATENATE("ID-",A1731,"-",E1731)</f>
        <v>ID-22522-</v>
      </c>
      <c r="S1731" t="str">
        <f>INDEX(B:B,MATCH(A1731,A:A,0))</f>
        <v>18:22</v>
      </c>
      <c r="T1731" t="str">
        <f>IF(OR(B1731&gt;0,C1731&gt;0),"Acceptable","Check")</f>
        <v>Acceptable</v>
      </c>
      <c r="U1731">
        <f>COUNTIF(D:D, "Military - U.S. Army")</f>
        <v>23</v>
      </c>
      <c r="V1731">
        <f>AVERAGEIF(C:C,"Fort Myer, Virginia", I:I)</f>
        <v>2</v>
      </c>
      <c r="W1731">
        <v>1</v>
      </c>
      <c r="X1731" t="str">
        <f>IFERROR(VLOOKUP("FlightNumber", A:D, 4, FALSE), "Flight Not Found")</f>
        <v>Flight Not Found</v>
      </c>
      <c r="Y1731" t="str" cm="1">
        <f t="array" ref="Y1731">IF(AND(B:B &gt; TIME(6, 0, 0), B:B &lt;= TIME(18, 0, 0)), "Day", "Night")</f>
        <v>Night</v>
      </c>
      <c r="Z1731">
        <f>COUNTIFS(D:D, "Military - U.S. Army", C:C, "Fort Myer, Virginia")</f>
        <v>1</v>
      </c>
    </row>
    <row r="1732" spans="1:26" x14ac:dyDescent="0.2">
      <c r="A1732">
        <v>22525</v>
      </c>
      <c r="B1732" t="s">
        <v>779</v>
      </c>
      <c r="C1732" t="s">
        <v>8264</v>
      </c>
      <c r="D1732" t="s">
        <v>4906</v>
      </c>
      <c r="E1732" t="s">
        <v>8265</v>
      </c>
      <c r="F1732" t="s">
        <v>4885</v>
      </c>
      <c r="G1732" t="s">
        <v>8266</v>
      </c>
      <c r="H1732" t="s">
        <v>8267</v>
      </c>
      <c r="I1732">
        <v>78</v>
      </c>
      <c r="J1732">
        <v>78</v>
      </c>
      <c r="K1732">
        <v>0</v>
      </c>
      <c r="L1732" t="s">
        <v>8268</v>
      </c>
      <c r="M1732">
        <f>SUM(B1732,C1732)</f>
        <v>0</v>
      </c>
      <c r="N1732" t="str">
        <f t="shared" si="54"/>
        <v>No</v>
      </c>
      <c r="O1732">
        <f>COUNTIF(C:C,"&lt;0")</f>
        <v>0</v>
      </c>
      <c r="P1732" t="e">
        <f>SUMIF(#REF!,"&gt;"&amp;AVERAGE(#REF!))</f>
        <v>#REF!</v>
      </c>
      <c r="Q1732">
        <f t="shared" si="55"/>
        <v>27.565026697177728</v>
      </c>
      <c r="R1732" t="str">
        <f>CONCATENATE("ID-",A1732,"-",E1732)</f>
        <v>ID-22525-Chicago - Las Vegas</v>
      </c>
      <c r="S1732" t="str">
        <f>INDEX(B:B,MATCH(A1732,A:A,0))</f>
        <v>02:05</v>
      </c>
      <c r="T1732" t="str">
        <f>IF(OR(B1732&gt;0,C1732&gt;0),"Acceptable","Check")</f>
        <v>Acceptable</v>
      </c>
      <c r="U1732">
        <f>COUNTIF(D:D, "Military - U.S. Army")</f>
        <v>23</v>
      </c>
      <c r="V1732">
        <f>AVERAGEIF(C:C,"Fort Myer, Virginia", I:I)</f>
        <v>2</v>
      </c>
      <c r="W1732">
        <v>1</v>
      </c>
      <c r="X1732" t="str">
        <f>IFERROR(VLOOKUP("FlightNumber", A:D, 4, FALSE), "Flight Not Found")</f>
        <v>Flight Not Found</v>
      </c>
      <c r="Y1732" t="str" cm="1">
        <f t="array" ref="Y1732">IF(AND(B:B &gt; TIME(6, 0, 0), B:B &lt;= TIME(18, 0, 0)), "Day", "Night")</f>
        <v>Night</v>
      </c>
      <c r="Z1732">
        <f>COUNTIFS(D:D, "Military - U.S. Army", C:C, "Fort Myer, Virginia")</f>
        <v>1</v>
      </c>
    </row>
    <row r="1733" spans="1:26" x14ac:dyDescent="0.2">
      <c r="A1733">
        <v>22529</v>
      </c>
      <c r="C1733" t="s">
        <v>8269</v>
      </c>
      <c r="D1733" t="s">
        <v>7436</v>
      </c>
      <c r="E1733" t="s">
        <v>8270</v>
      </c>
      <c r="F1733" t="s">
        <v>1809</v>
      </c>
      <c r="G1733" t="s">
        <v>8271</v>
      </c>
      <c r="H1733" t="s">
        <v>8272</v>
      </c>
      <c r="I1733">
        <v>19</v>
      </c>
      <c r="J1733">
        <v>5</v>
      </c>
      <c r="K1733">
        <v>0</v>
      </c>
      <c r="L1733" t="s">
        <v>8273</v>
      </c>
      <c r="M1733">
        <f>SUM(B1733,C1733)</f>
        <v>0</v>
      </c>
      <c r="N1733" t="str">
        <f t="shared" si="54"/>
        <v>No</v>
      </c>
      <c r="O1733">
        <f>COUNTIF(C:C,"&lt;0")</f>
        <v>0</v>
      </c>
      <c r="P1733" t="e">
        <f>SUMIF(#REF!,"&gt;"&amp;AVERAGE(#REF!))</f>
        <v>#REF!</v>
      </c>
      <c r="Q1733">
        <f t="shared" si="55"/>
        <v>27.565026697177728</v>
      </c>
      <c r="R1733" t="str">
        <f>CONCATENATE("ID-",A1733,"-",E1733)</f>
        <v>ID-22529-Addis Ababa - Asmara</v>
      </c>
      <c r="S1733">
        <f>INDEX(B:B,MATCH(A1733,A:A,0))</f>
        <v>0</v>
      </c>
      <c r="T1733" t="str">
        <f>IF(OR(B1733&gt;0,C1733&gt;0),"Acceptable","Check")</f>
        <v>Acceptable</v>
      </c>
      <c r="U1733">
        <f>COUNTIF(D:D, "Military - U.S. Army")</f>
        <v>23</v>
      </c>
      <c r="V1733">
        <f>AVERAGEIF(C:C,"Fort Myer, Virginia", I:I)</f>
        <v>2</v>
      </c>
      <c r="W1733">
        <v>1</v>
      </c>
      <c r="X1733" t="str">
        <f>IFERROR(VLOOKUP("FlightNumber", A:D, 4, FALSE), "Flight Not Found")</f>
        <v>Flight Not Found</v>
      </c>
      <c r="Y1733" t="str" cm="1">
        <f t="array" ref="Y1733">IF(AND(B:B &gt; TIME(6, 0, 0), B:B &lt;= TIME(18, 0, 0)), "Day", "Night")</f>
        <v>Night</v>
      </c>
      <c r="Z1733">
        <f>COUNTIFS(D:D, "Military - U.S. Army", C:C, "Fort Myer, Virginia")</f>
        <v>1</v>
      </c>
    </row>
    <row r="1734" spans="1:26" x14ac:dyDescent="0.2">
      <c r="A1734">
        <v>22530</v>
      </c>
      <c r="C1734" t="s">
        <v>8274</v>
      </c>
      <c r="D1734" t="s">
        <v>8275</v>
      </c>
      <c r="F1734" t="s">
        <v>1809</v>
      </c>
      <c r="G1734" t="s">
        <v>8276</v>
      </c>
      <c r="H1734" t="s">
        <v>8277</v>
      </c>
      <c r="I1734">
        <v>2</v>
      </c>
      <c r="J1734">
        <v>2</v>
      </c>
      <c r="K1734">
        <v>0</v>
      </c>
      <c r="L1734" t="s">
        <v>8278</v>
      </c>
      <c r="M1734">
        <f>SUM(B1734,C1734)</f>
        <v>0</v>
      </c>
      <c r="N1734" t="str">
        <f t="shared" si="54"/>
        <v>No</v>
      </c>
      <c r="O1734">
        <f>COUNTIF(C:C,"&lt;0")</f>
        <v>0</v>
      </c>
      <c r="P1734" t="e">
        <f>SUMIF(#REF!,"&gt;"&amp;AVERAGE(#REF!))</f>
        <v>#REF!</v>
      </c>
      <c r="Q1734">
        <f t="shared" si="55"/>
        <v>27.565026697177728</v>
      </c>
      <c r="R1734" t="str">
        <f>CONCATENATE("ID-",A1734,"-",E1734)</f>
        <v>ID-22530-</v>
      </c>
      <c r="S1734">
        <f>INDEX(B:B,MATCH(A1734,A:A,0))</f>
        <v>0</v>
      </c>
      <c r="T1734" t="str">
        <f>IF(OR(B1734&gt;0,C1734&gt;0),"Acceptable","Check")</f>
        <v>Acceptable</v>
      </c>
      <c r="U1734">
        <f>COUNTIF(D:D, "Military - U.S. Army")</f>
        <v>23</v>
      </c>
      <c r="V1734">
        <f>AVERAGEIF(C:C,"Fort Myer, Virginia", I:I)</f>
        <v>2</v>
      </c>
      <c r="W1734">
        <v>1</v>
      </c>
      <c r="X1734" t="str">
        <f>IFERROR(VLOOKUP("FlightNumber", A:D, 4, FALSE), "Flight Not Found")</f>
        <v>Flight Not Found</v>
      </c>
      <c r="Y1734" t="str" cm="1">
        <f t="array" ref="Y1734">IF(AND(B:B &gt; TIME(6, 0, 0), B:B &lt;= TIME(18, 0, 0)), "Day", "Night")</f>
        <v>Night</v>
      </c>
      <c r="Z1734">
        <f>COUNTIFS(D:D, "Military - U.S. Army", C:C, "Fort Myer, Virginia")</f>
        <v>1</v>
      </c>
    </row>
    <row r="1735" spans="1:26" x14ac:dyDescent="0.2">
      <c r="A1735">
        <v>22644</v>
      </c>
      <c r="C1735" t="s">
        <v>4984</v>
      </c>
      <c r="D1735" t="s">
        <v>4985</v>
      </c>
      <c r="F1735" t="s">
        <v>1809</v>
      </c>
      <c r="G1735" t="s">
        <v>8279</v>
      </c>
      <c r="H1735" t="s">
        <v>8280</v>
      </c>
      <c r="I1735">
        <v>14</v>
      </c>
      <c r="J1735">
        <v>14</v>
      </c>
      <c r="K1735">
        <v>0</v>
      </c>
      <c r="M1735">
        <f>SUM(B1735,C1735)</f>
        <v>0</v>
      </c>
      <c r="N1735" t="str">
        <f t="shared" si="54"/>
        <v>No</v>
      </c>
      <c r="O1735">
        <f>COUNTIF(C:C,"&lt;0")</f>
        <v>0</v>
      </c>
      <c r="P1735" t="e">
        <f>SUMIF(#REF!,"&gt;"&amp;AVERAGE(#REF!))</f>
        <v>#REF!</v>
      </c>
      <c r="Q1735">
        <f t="shared" si="55"/>
        <v>27.565026697177728</v>
      </c>
      <c r="R1735" t="str">
        <f>CONCATENATE("ID-",A1735,"-",E1735)</f>
        <v>ID-22644-</v>
      </c>
      <c r="S1735">
        <f>INDEX(B:B,MATCH(A1735,A:A,0))</f>
        <v>0</v>
      </c>
      <c r="T1735" t="str">
        <f>IF(OR(B1735&gt;0,C1735&gt;0),"Acceptable","Check")</f>
        <v>Acceptable</v>
      </c>
      <c r="U1735">
        <f>COUNTIF(D:D, "Military - U.S. Army")</f>
        <v>23</v>
      </c>
      <c r="V1735">
        <f>AVERAGEIF(C:C,"Fort Myer, Virginia", I:I)</f>
        <v>2</v>
      </c>
      <c r="W1735">
        <v>1</v>
      </c>
      <c r="X1735" t="str">
        <f>IFERROR(VLOOKUP("FlightNumber", A:D, 4, FALSE), "Flight Not Found")</f>
        <v>Flight Not Found</v>
      </c>
      <c r="Y1735" t="str" cm="1">
        <f t="array" ref="Y1735">IF(AND(B:B &gt; TIME(6, 0, 0), B:B &lt;= TIME(18, 0, 0)), "Day", "Night")</f>
        <v>Night</v>
      </c>
      <c r="Z1735">
        <f>COUNTIFS(D:D, "Military - U.S. Army", C:C, "Fort Myer, Virginia")</f>
        <v>1</v>
      </c>
    </row>
    <row r="1736" spans="1:26" x14ac:dyDescent="0.2">
      <c r="A1736">
        <v>22534</v>
      </c>
      <c r="B1736" t="s">
        <v>8281</v>
      </c>
      <c r="C1736" t="s">
        <v>4155</v>
      </c>
      <c r="D1736" t="s">
        <v>8282</v>
      </c>
      <c r="E1736" t="s">
        <v>8283</v>
      </c>
      <c r="F1736" t="s">
        <v>5206</v>
      </c>
      <c r="G1736" t="s">
        <v>8284</v>
      </c>
      <c r="H1736" t="s">
        <v>8285</v>
      </c>
      <c r="I1736">
        <v>83</v>
      </c>
      <c r="J1736">
        <v>83</v>
      </c>
      <c r="K1736">
        <v>0</v>
      </c>
      <c r="L1736" t="s">
        <v>8286</v>
      </c>
      <c r="M1736">
        <f>SUM(B1736,C1736)</f>
        <v>0</v>
      </c>
      <c r="N1736" t="str">
        <f t="shared" si="54"/>
        <v>No</v>
      </c>
      <c r="O1736">
        <f>COUNTIF(C:C,"&lt;0")</f>
        <v>0</v>
      </c>
      <c r="P1736" t="e">
        <f>SUMIF(#REF!,"&gt;"&amp;AVERAGE(#REF!))</f>
        <v>#REF!</v>
      </c>
      <c r="Q1736">
        <f t="shared" si="55"/>
        <v>27.565026697177728</v>
      </c>
      <c r="R1736" t="str">
        <f>CONCATENATE("ID-",A1736,"-",E1736)</f>
        <v>ID-22534-Shannon - Gander</v>
      </c>
      <c r="S1736" t="str">
        <f>INDEX(B:B,MATCH(A1736,A:A,0))</f>
        <v>03:55</v>
      </c>
      <c r="T1736" t="str">
        <f>IF(OR(B1736&gt;0,C1736&gt;0),"Acceptable","Check")</f>
        <v>Acceptable</v>
      </c>
      <c r="U1736">
        <f>COUNTIF(D:D, "Military - U.S. Army")</f>
        <v>23</v>
      </c>
      <c r="V1736">
        <f>AVERAGEIF(C:C,"Fort Myer, Virginia", I:I)</f>
        <v>2</v>
      </c>
      <c r="W1736">
        <v>1</v>
      </c>
      <c r="X1736" t="str">
        <f>IFERROR(VLOOKUP("FlightNumber", A:D, 4, FALSE), "Flight Not Found")</f>
        <v>Flight Not Found</v>
      </c>
      <c r="Y1736" t="str" cm="1">
        <f t="array" ref="Y1736">IF(AND(B:B &gt; TIME(6, 0, 0), B:B &lt;= TIME(18, 0, 0)), "Day", "Night")</f>
        <v>Night</v>
      </c>
      <c r="Z1736">
        <f>COUNTIFS(D:D, "Military - U.S. Army", C:C, "Fort Myer, Virginia")</f>
        <v>1</v>
      </c>
    </row>
    <row r="1737" spans="1:26" x14ac:dyDescent="0.2">
      <c r="A1737">
        <v>22536</v>
      </c>
      <c r="B1737" t="s">
        <v>8287</v>
      </c>
      <c r="C1737" t="s">
        <v>8288</v>
      </c>
      <c r="D1737" t="s">
        <v>1150</v>
      </c>
      <c r="E1737" t="s">
        <v>8289</v>
      </c>
      <c r="F1737" t="s">
        <v>8290</v>
      </c>
      <c r="G1737" t="s">
        <v>8291</v>
      </c>
      <c r="H1737" t="s">
        <v>8292</v>
      </c>
      <c r="I1737">
        <v>77</v>
      </c>
      <c r="J1737">
        <v>77</v>
      </c>
      <c r="K1737">
        <v>0</v>
      </c>
      <c r="L1737" t="s">
        <v>8293</v>
      </c>
      <c r="M1737">
        <f>SUM(B1737,C1737)</f>
        <v>0</v>
      </c>
      <c r="N1737" t="str">
        <f t="shared" si="54"/>
        <v>No</v>
      </c>
      <c r="O1737">
        <f>COUNTIF(C:C,"&lt;0")</f>
        <v>0</v>
      </c>
      <c r="P1737" t="e">
        <f>SUMIF(#REF!,"&gt;"&amp;AVERAGE(#REF!))</f>
        <v>#REF!</v>
      </c>
      <c r="Q1737">
        <f t="shared" si="55"/>
        <v>27.565026697177728</v>
      </c>
      <c r="R1737" t="str">
        <f>CONCATENATE("ID-",A1737,"-",E1737)</f>
        <v>ID-22536-Paris - Rabat</v>
      </c>
      <c r="S1737" t="str">
        <f>INDEX(B:B,MATCH(A1737,A:A,0))</f>
        <v>22:09</v>
      </c>
      <c r="T1737" t="str">
        <f>IF(OR(B1737&gt;0,C1737&gt;0),"Acceptable","Check")</f>
        <v>Acceptable</v>
      </c>
      <c r="U1737">
        <f>COUNTIF(D:D, "Military - U.S. Army")</f>
        <v>23</v>
      </c>
      <c r="V1737">
        <f>AVERAGEIF(C:C,"Fort Myer, Virginia", I:I)</f>
        <v>2</v>
      </c>
      <c r="W1737">
        <v>1</v>
      </c>
      <c r="X1737" t="str">
        <f>IFERROR(VLOOKUP("FlightNumber", A:D, 4, FALSE), "Flight Not Found")</f>
        <v>Flight Not Found</v>
      </c>
      <c r="Y1737" t="str" cm="1">
        <f t="array" ref="Y1737">IF(AND(B:B &gt; TIME(6, 0, 0), B:B &lt;= TIME(18, 0, 0)), "Day", "Night")</f>
        <v>Night</v>
      </c>
      <c r="Z1737">
        <f>COUNTIFS(D:D, "Military - U.S. Army", C:C, "Fort Myer, Virginia")</f>
        <v>1</v>
      </c>
    </row>
    <row r="1738" spans="1:26" x14ac:dyDescent="0.2">
      <c r="A1738">
        <v>22541</v>
      </c>
      <c r="B1738" t="s">
        <v>8294</v>
      </c>
      <c r="C1738" t="s">
        <v>8295</v>
      </c>
      <c r="D1738" t="s">
        <v>8296</v>
      </c>
      <c r="E1738" t="s">
        <v>8297</v>
      </c>
      <c r="F1738" t="s">
        <v>5206</v>
      </c>
      <c r="G1738" t="s">
        <v>8298</v>
      </c>
      <c r="H1738" t="s">
        <v>8299</v>
      </c>
      <c r="I1738">
        <v>16</v>
      </c>
      <c r="J1738">
        <v>16</v>
      </c>
      <c r="K1738">
        <v>0</v>
      </c>
      <c r="L1738" t="s">
        <v>8300</v>
      </c>
      <c r="M1738">
        <f>SUM(B1738,C1738)</f>
        <v>0</v>
      </c>
      <c r="N1738" t="str">
        <f t="shared" si="54"/>
        <v>No</v>
      </c>
      <c r="O1738">
        <f>COUNTIF(C:C,"&lt;0")</f>
        <v>0</v>
      </c>
      <c r="P1738" t="e">
        <f>SUMIF(#REF!,"&gt;"&amp;AVERAGE(#REF!))</f>
        <v>#REF!</v>
      </c>
      <c r="Q1738">
        <f t="shared" si="55"/>
        <v>27.565026697177728</v>
      </c>
      <c r="R1738" t="str">
        <f>CONCATENATE("ID-",A1738,"-",E1738)</f>
        <v>ID-22541-Leopoldville - Ndola</v>
      </c>
      <c r="S1738" t="str">
        <f>INDEX(B:B,MATCH(A1738,A:A,0))</f>
        <v>22:13</v>
      </c>
      <c r="T1738" t="str">
        <f>IF(OR(B1738&gt;0,C1738&gt;0),"Acceptable","Check")</f>
        <v>Acceptable</v>
      </c>
      <c r="U1738">
        <f>COUNTIF(D:D, "Military - U.S. Army")</f>
        <v>23</v>
      </c>
      <c r="V1738">
        <f>AVERAGEIF(C:C,"Fort Myer, Virginia", I:I)</f>
        <v>2</v>
      </c>
      <c r="W1738">
        <v>1</v>
      </c>
      <c r="X1738" t="str">
        <f>IFERROR(VLOOKUP("FlightNumber", A:D, 4, FALSE), "Flight Not Found")</f>
        <v>Flight Not Found</v>
      </c>
      <c r="Y1738" t="str" cm="1">
        <f t="array" ref="Y1738">IF(AND(B:B &gt; TIME(6, 0, 0), B:B &lt;= TIME(18, 0, 0)), "Day", "Night")</f>
        <v>Night</v>
      </c>
      <c r="Z1738">
        <f>COUNTIFS(D:D, "Military - U.S. Army", C:C, "Fort Myer, Virginia")</f>
        <v>1</v>
      </c>
    </row>
    <row r="1739" spans="1:26" x14ac:dyDescent="0.2">
      <c r="A1739">
        <v>22541</v>
      </c>
      <c r="B1739" t="s">
        <v>8301</v>
      </c>
      <c r="C1739" t="s">
        <v>892</v>
      </c>
      <c r="D1739" t="s">
        <v>611</v>
      </c>
      <c r="E1739" t="s">
        <v>8303</v>
      </c>
      <c r="F1739" t="s">
        <v>8304</v>
      </c>
      <c r="G1739" t="s">
        <v>8305</v>
      </c>
      <c r="H1739" t="s">
        <v>8306</v>
      </c>
      <c r="I1739">
        <v>37</v>
      </c>
      <c r="J1739">
        <v>37</v>
      </c>
      <c r="K1739">
        <v>0</v>
      </c>
      <c r="L1739" t="s">
        <v>8307</v>
      </c>
      <c r="M1739">
        <f>SUM(B1739,C1739)</f>
        <v>0</v>
      </c>
      <c r="N1739" t="str">
        <f t="shared" si="54"/>
        <v>No</v>
      </c>
      <c r="O1739">
        <f>COUNTIF(C:C,"&lt;0")</f>
        <v>0</v>
      </c>
      <c r="P1739" t="e">
        <f>SUMIF(#REF!,"&gt;"&amp;AVERAGE(#REF!))</f>
        <v>#REF!</v>
      </c>
      <c r="Q1739">
        <f t="shared" si="55"/>
        <v>27.565026697177728</v>
      </c>
      <c r="R1739" t="str">
        <f>CONCATENATE("ID-",A1739,"-",E1739)</f>
        <v>ID-22541-Chicago - Tampa</v>
      </c>
      <c r="S1739" t="str">
        <f>INDEX(B:B,MATCH(A1739,A:A,0))</f>
        <v>22:13</v>
      </c>
      <c r="T1739" t="str">
        <f>IF(OR(B1739&gt;0,C1739&gt;0),"Acceptable","Check")</f>
        <v>Acceptable</v>
      </c>
      <c r="U1739">
        <f>COUNTIF(D:D, "Military - U.S. Army")</f>
        <v>23</v>
      </c>
      <c r="V1739">
        <f>AVERAGEIF(C:C,"Fort Myer, Virginia", I:I)</f>
        <v>2</v>
      </c>
      <c r="W1739">
        <v>2</v>
      </c>
      <c r="X1739" t="str">
        <f>IFERROR(VLOOKUP("FlightNumber", A:D, 4, FALSE), "Flight Not Found")</f>
        <v>Flight Not Found</v>
      </c>
      <c r="Y1739" t="str" cm="1">
        <f t="array" ref="Y1739">IF(AND(B:B &gt; TIME(6, 0, 0), B:B &lt;= TIME(18, 0, 0)), "Day", "Night")</f>
        <v>Night</v>
      </c>
      <c r="Z1739">
        <f>COUNTIFS(D:D, "Military - U.S. Army", C:C, "Fort Myer, Virginia")</f>
        <v>1</v>
      </c>
    </row>
    <row r="1740" spans="1:26" x14ac:dyDescent="0.2">
      <c r="A1740">
        <v>22547</v>
      </c>
      <c r="B1740" t="s">
        <v>6863</v>
      </c>
      <c r="C1740" t="s">
        <v>4776</v>
      </c>
      <c r="D1740" t="s">
        <v>7510</v>
      </c>
      <c r="E1740" t="s">
        <v>8308</v>
      </c>
      <c r="F1740" t="s">
        <v>7919</v>
      </c>
      <c r="G1740" t="s">
        <v>8309</v>
      </c>
      <c r="H1740" t="s">
        <v>8310</v>
      </c>
      <c r="I1740">
        <v>29</v>
      </c>
      <c r="J1740">
        <v>28</v>
      </c>
      <c r="K1740">
        <v>0</v>
      </c>
      <c r="L1740" t="s">
        <v>8311</v>
      </c>
      <c r="M1740">
        <f>SUM(B1740,C1740)</f>
        <v>0</v>
      </c>
      <c r="N1740" t="str">
        <f t="shared" si="54"/>
        <v>No</v>
      </c>
      <c r="O1740">
        <f>COUNTIF(C:C,"&lt;0")</f>
        <v>0</v>
      </c>
      <c r="P1740" t="e">
        <f>SUMIF(#REF!,"&gt;"&amp;AVERAGE(#REF!))</f>
        <v>#REF!</v>
      </c>
      <c r="Q1740">
        <f t="shared" si="55"/>
        <v>27.565026697177728</v>
      </c>
      <c r="R1740" t="str">
        <f>CONCATENATE("ID-",A1740,"-",E1740)</f>
        <v>ID-22547-Adana - Ankara</v>
      </c>
      <c r="S1740" t="str">
        <f>INDEX(B:B,MATCH(A1740,A:A,0))</f>
        <v>18:02</v>
      </c>
      <c r="T1740" t="str">
        <f>IF(OR(B1740&gt;0,C1740&gt;0),"Acceptable","Check")</f>
        <v>Acceptable</v>
      </c>
      <c r="U1740">
        <f>COUNTIF(D:D, "Military - U.S. Army")</f>
        <v>23</v>
      </c>
      <c r="V1740">
        <f>AVERAGEIF(C:C,"Fort Myer, Virginia", I:I)</f>
        <v>2</v>
      </c>
      <c r="W1740">
        <v>3</v>
      </c>
      <c r="X1740" t="str">
        <f>IFERROR(VLOOKUP("FlightNumber", A:D, 4, FALSE), "Flight Not Found")</f>
        <v>Flight Not Found</v>
      </c>
      <c r="Y1740" t="str" cm="1">
        <f t="array" ref="Y1740">IF(AND(B:B &gt; TIME(6, 0, 0), B:B &lt;= TIME(18, 0, 0)), "Day", "Night")</f>
        <v>Night</v>
      </c>
      <c r="Z1740">
        <f>COUNTIFS(D:D, "Military - U.S. Army", C:C, "Fort Myer, Virginia")</f>
        <v>1</v>
      </c>
    </row>
    <row r="1741" spans="1:26" x14ac:dyDescent="0.2">
      <c r="A1741">
        <v>22561</v>
      </c>
      <c r="B1741" t="s">
        <v>991</v>
      </c>
      <c r="C1741" t="s">
        <v>8312</v>
      </c>
      <c r="D1741" t="s">
        <v>8313</v>
      </c>
      <c r="E1741" t="s">
        <v>8314</v>
      </c>
      <c r="F1741" t="s">
        <v>1809</v>
      </c>
      <c r="G1741" t="s">
        <v>8315</v>
      </c>
      <c r="H1741" t="s">
        <v>8316</v>
      </c>
      <c r="I1741">
        <v>34</v>
      </c>
      <c r="J1741">
        <v>34</v>
      </c>
      <c r="K1741">
        <v>0</v>
      </c>
      <c r="L1741" t="s">
        <v>8317</v>
      </c>
      <c r="M1741">
        <f>SUM(B1741,C1741)</f>
        <v>0</v>
      </c>
      <c r="N1741" t="str">
        <f t="shared" si="54"/>
        <v>No</v>
      </c>
      <c r="O1741">
        <f>COUNTIF(C:C,"&lt;0")</f>
        <v>0</v>
      </c>
      <c r="P1741" t="e">
        <f>SUMIF(#REF!,"&gt;"&amp;AVERAGE(#REF!))</f>
        <v>#REF!</v>
      </c>
      <c r="Q1741">
        <f t="shared" si="55"/>
        <v>27.565026697177728</v>
      </c>
      <c r="R1741" t="str">
        <f>CONCATENATE("ID-",A1741,"-",E1741)</f>
        <v>ID-22561-London - Perpignan</v>
      </c>
      <c r="S1741" t="str">
        <f>INDEX(B:B,MATCH(A1741,A:A,0))</f>
        <v>02:00</v>
      </c>
      <c r="T1741" t="str">
        <f>IF(OR(B1741&gt;0,C1741&gt;0),"Acceptable","Check")</f>
        <v>Acceptable</v>
      </c>
      <c r="U1741">
        <f>COUNTIF(D:D, "Military - U.S. Army")</f>
        <v>23</v>
      </c>
      <c r="V1741">
        <f>AVERAGEIF(C:C,"Fort Myer, Virginia", I:I)</f>
        <v>2</v>
      </c>
      <c r="W1741">
        <v>2</v>
      </c>
      <c r="X1741" t="str">
        <f>IFERROR(VLOOKUP("FlightNumber", A:D, 4, FALSE), "Flight Not Found")</f>
        <v>Flight Not Found</v>
      </c>
      <c r="Y1741" t="str" cm="1">
        <f t="array" ref="Y1741">IF(AND(B:B &gt; TIME(6, 0, 0), B:B &lt;= TIME(18, 0, 0)), "Day", "Night")</f>
        <v>Night</v>
      </c>
      <c r="Z1741">
        <f>COUNTIFS(D:D, "Military - U.S. Army", C:C, "Fort Myer, Virginia")</f>
        <v>1</v>
      </c>
    </row>
    <row r="1742" spans="1:26" x14ac:dyDescent="0.2">
      <c r="A1742">
        <v>22564</v>
      </c>
      <c r="C1742" t="s">
        <v>8318</v>
      </c>
      <c r="D1742" t="s">
        <v>2331</v>
      </c>
      <c r="F1742" t="s">
        <v>8194</v>
      </c>
      <c r="G1742" t="s">
        <v>8319</v>
      </c>
      <c r="I1742">
        <v>37</v>
      </c>
      <c r="J1742">
        <v>17</v>
      </c>
      <c r="K1742">
        <v>0</v>
      </c>
      <c r="L1742" t="s">
        <v>8320</v>
      </c>
      <c r="M1742">
        <f>SUM(B1742,C1742)</f>
        <v>0</v>
      </c>
      <c r="N1742" t="str">
        <f t="shared" si="54"/>
        <v>No</v>
      </c>
      <c r="O1742">
        <f>COUNTIF(C:C,"&lt;0")</f>
        <v>0</v>
      </c>
      <c r="P1742" t="e">
        <f>SUMIF(#REF!,"&gt;"&amp;AVERAGE(#REF!))</f>
        <v>#REF!</v>
      </c>
      <c r="Q1742">
        <f t="shared" si="55"/>
        <v>27.565026697177728</v>
      </c>
      <c r="R1742" t="str">
        <f>CONCATENATE("ID-",A1742,"-",E1742)</f>
        <v>ID-22564-</v>
      </c>
      <c r="S1742">
        <f>INDEX(B:B,MATCH(A1742,A:A,0))</f>
        <v>0</v>
      </c>
      <c r="T1742" t="str">
        <f>IF(OR(B1742&gt;0,C1742&gt;0),"Acceptable","Check")</f>
        <v>Acceptable</v>
      </c>
      <c r="U1742">
        <f>COUNTIF(D:D, "Military - U.S. Army")</f>
        <v>23</v>
      </c>
      <c r="V1742">
        <f>AVERAGEIF(C:C,"Fort Myer, Virginia", I:I)</f>
        <v>2</v>
      </c>
      <c r="W1742">
        <v>1</v>
      </c>
      <c r="X1742" t="str">
        <f>IFERROR(VLOOKUP("FlightNumber", A:D, 4, FALSE), "Flight Not Found")</f>
        <v>Flight Not Found</v>
      </c>
      <c r="Y1742" t="str" cm="1">
        <f t="array" ref="Y1742">IF(AND(B:B &gt; TIME(6, 0, 0), B:B &lt;= TIME(18, 0, 0)), "Day", "Night")</f>
        <v>Night</v>
      </c>
      <c r="Z1742">
        <f>COUNTIFS(D:D, "Military - U.S. Army", C:C, "Fort Myer, Virginia")</f>
        <v>1</v>
      </c>
    </row>
    <row r="1743" spans="1:26" x14ac:dyDescent="0.2">
      <c r="A1743">
        <v>22586</v>
      </c>
      <c r="B1743" t="s">
        <v>8321</v>
      </c>
      <c r="C1743" t="s">
        <v>8322</v>
      </c>
      <c r="D1743" t="s">
        <v>8323</v>
      </c>
      <c r="E1743" t="s">
        <v>8324</v>
      </c>
      <c r="F1743" t="s">
        <v>7165</v>
      </c>
      <c r="G1743" t="s">
        <v>8325</v>
      </c>
      <c r="H1743" t="s">
        <v>8326</v>
      </c>
      <c r="I1743">
        <v>10</v>
      </c>
      <c r="J1743">
        <v>2</v>
      </c>
      <c r="K1743">
        <v>0</v>
      </c>
      <c r="L1743" t="s">
        <v>8327</v>
      </c>
      <c r="M1743">
        <f>SUM(B1743,C1743)</f>
        <v>0</v>
      </c>
      <c r="N1743" t="str">
        <f t="shared" si="54"/>
        <v>No</v>
      </c>
      <c r="O1743">
        <f>COUNTIF(C:C,"&lt;0")</f>
        <v>0</v>
      </c>
      <c r="P1743" t="e">
        <f>SUMIF(#REF!,"&gt;"&amp;AVERAGE(#REF!))</f>
        <v>#REF!</v>
      </c>
      <c r="Q1743">
        <f t="shared" si="55"/>
        <v>27.565026697177728</v>
      </c>
      <c r="R1743" t="str">
        <f>CONCATENATE("ID-",A1743,"-",E1743)</f>
        <v>ID-22586-Cherboug - Les Prevosts</v>
      </c>
      <c r="S1743" t="str">
        <f>INDEX(B:B,MATCH(A1743,A:A,0))</f>
        <v>14:26</v>
      </c>
      <c r="T1743" t="str">
        <f>IF(OR(B1743&gt;0,C1743&gt;0),"Acceptable","Check")</f>
        <v>Acceptable</v>
      </c>
      <c r="U1743">
        <f>COUNTIF(D:D, "Military - U.S. Army")</f>
        <v>23</v>
      </c>
      <c r="V1743">
        <f>AVERAGEIF(C:C,"Fort Myer, Virginia", I:I)</f>
        <v>2</v>
      </c>
      <c r="W1743">
        <v>2</v>
      </c>
      <c r="X1743" t="str">
        <f>IFERROR(VLOOKUP("FlightNumber", A:D, 4, FALSE), "Flight Not Found")</f>
        <v>Flight Not Found</v>
      </c>
      <c r="Y1743" t="str" cm="1">
        <f t="array" ref="Y1743">IF(AND(B:B &gt; TIME(6, 0, 0), B:B &lt;= TIME(18, 0, 0)), "Day", "Night")</f>
        <v>Night</v>
      </c>
      <c r="Z1743">
        <f>COUNTIFS(D:D, "Military - U.S. Army", C:C, "Fort Myer, Virginia")</f>
        <v>1</v>
      </c>
    </row>
    <row r="1744" spans="1:26" x14ac:dyDescent="0.2">
      <c r="A1744">
        <v>22586</v>
      </c>
      <c r="B1744" t="s">
        <v>8328</v>
      </c>
      <c r="C1744" t="s">
        <v>8329</v>
      </c>
      <c r="D1744" t="s">
        <v>2335</v>
      </c>
      <c r="E1744" t="s">
        <v>8330</v>
      </c>
      <c r="F1744" t="s">
        <v>7229</v>
      </c>
      <c r="G1744" t="s">
        <v>8331</v>
      </c>
      <c r="H1744" t="s">
        <v>8332</v>
      </c>
      <c r="I1744">
        <v>45</v>
      </c>
      <c r="J1744">
        <v>45</v>
      </c>
      <c r="K1744">
        <v>0</v>
      </c>
      <c r="L1744" t="s">
        <v>8333</v>
      </c>
      <c r="M1744">
        <f>SUM(B1744,C1744)</f>
        <v>0</v>
      </c>
      <c r="N1744" t="str">
        <f t="shared" si="54"/>
        <v>No</v>
      </c>
      <c r="O1744">
        <f>COUNTIF(C:C,"&lt;0")</f>
        <v>0</v>
      </c>
      <c r="P1744" t="e">
        <f>SUMIF(#REF!,"&gt;"&amp;AVERAGE(#REF!))</f>
        <v>#REF!</v>
      </c>
      <c r="Q1744">
        <f t="shared" si="55"/>
        <v>27.565026697177728</v>
      </c>
      <c r="R1744" t="str">
        <f>CONCATENATE("ID-",A1744,"-",E1744)</f>
        <v>ID-22586-Lisbon - Ilha do Sal - Recife</v>
      </c>
      <c r="S1744" t="str">
        <f>INDEX(B:B,MATCH(A1744,A:A,0))</f>
        <v>14:26</v>
      </c>
      <c r="T1744" t="str">
        <f>IF(OR(B1744&gt;0,C1744&gt;0),"Acceptable","Check")</f>
        <v>Acceptable</v>
      </c>
      <c r="U1744">
        <f>COUNTIF(D:D, "Military - U.S. Army")</f>
        <v>23</v>
      </c>
      <c r="V1744">
        <f>AVERAGEIF(C:C,"Fort Myer, Virginia", I:I)</f>
        <v>2</v>
      </c>
      <c r="W1744">
        <v>1</v>
      </c>
      <c r="X1744" t="str">
        <f>IFERROR(VLOOKUP("FlightNumber", A:D, 4, FALSE), "Flight Not Found")</f>
        <v>Flight Not Found</v>
      </c>
      <c r="Y1744" t="str" cm="1">
        <f t="array" ref="Y1744">IF(AND(B:B &gt; TIME(6, 0, 0), B:B &lt;= TIME(18, 0, 0)), "Day", "Night")</f>
        <v>Night</v>
      </c>
      <c r="Z1744">
        <f>COUNTIFS(D:D, "Military - U.S. Army", C:C, "Fort Myer, Virginia")</f>
        <v>1</v>
      </c>
    </row>
    <row r="1745" spans="1:26" x14ac:dyDescent="0.2">
      <c r="A1745">
        <v>22593</v>
      </c>
      <c r="B1745" t="s">
        <v>8334</v>
      </c>
      <c r="C1745" t="s">
        <v>8335</v>
      </c>
      <c r="D1745" t="s">
        <v>298</v>
      </c>
      <c r="E1745" t="s">
        <v>8336</v>
      </c>
      <c r="F1745" t="s">
        <v>7579</v>
      </c>
      <c r="G1745" t="s">
        <v>8337</v>
      </c>
      <c r="H1745" t="s">
        <v>2442</v>
      </c>
      <c r="I1745">
        <v>79</v>
      </c>
      <c r="J1745">
        <v>77</v>
      </c>
      <c r="K1745">
        <v>0</v>
      </c>
      <c r="L1745" t="s">
        <v>8338</v>
      </c>
      <c r="M1745">
        <f>SUM(B1745,C1745)</f>
        <v>0</v>
      </c>
      <c r="N1745" t="str">
        <f t="shared" si="54"/>
        <v>No</v>
      </c>
      <c r="O1745">
        <f>COUNTIF(C:C,"&lt;0")</f>
        <v>0</v>
      </c>
      <c r="P1745" t="e">
        <f>SUMIF(#REF!,"&gt;"&amp;AVERAGE(#REF!))</f>
        <v>#REF!</v>
      </c>
      <c r="Q1745">
        <f t="shared" si="55"/>
        <v>27.565026697177728</v>
      </c>
      <c r="R1745" t="str">
        <f>CONCATENATE("ID-",A1745,"-",E1745)</f>
        <v>ID-22593-Baltimore - Columbia SC</v>
      </c>
      <c r="S1745" t="str">
        <f>INDEX(B:B,MATCH(A1745,A:A,0))</f>
        <v>21:24</v>
      </c>
      <c r="T1745" t="str">
        <f>IF(OR(B1745&gt;0,C1745&gt;0),"Acceptable","Check")</f>
        <v>Acceptable</v>
      </c>
      <c r="U1745">
        <f>COUNTIF(D:D, "Military - U.S. Army")</f>
        <v>23</v>
      </c>
      <c r="V1745">
        <f>AVERAGEIF(C:C,"Fort Myer, Virginia", I:I)</f>
        <v>2</v>
      </c>
      <c r="W1745">
        <v>1</v>
      </c>
      <c r="X1745" t="str">
        <f>IFERROR(VLOOKUP("FlightNumber", A:D, 4, FALSE), "Flight Not Found")</f>
        <v>Flight Not Found</v>
      </c>
      <c r="Y1745" t="str" cm="1">
        <f t="array" ref="Y1745">IF(AND(B:B &gt; TIME(6, 0, 0), B:B &lt;= TIME(18, 0, 0)), "Day", "Night")</f>
        <v>Night</v>
      </c>
      <c r="Z1745">
        <f>COUNTIFS(D:D, "Military - U.S. Army", C:C, "Fort Myer, Virginia")</f>
        <v>1</v>
      </c>
    </row>
    <row r="1746" spans="1:26" x14ac:dyDescent="0.2">
      <c r="A1746">
        <v>22596</v>
      </c>
      <c r="C1746" t="s">
        <v>8339</v>
      </c>
      <c r="D1746" t="s">
        <v>8340</v>
      </c>
      <c r="E1746" t="s">
        <v>8341</v>
      </c>
      <c r="F1746" t="s">
        <v>8342</v>
      </c>
      <c r="G1746" t="s">
        <v>8343</v>
      </c>
      <c r="H1746" t="s">
        <v>8344</v>
      </c>
      <c r="I1746">
        <v>3</v>
      </c>
      <c r="J1746">
        <v>3</v>
      </c>
      <c r="K1746">
        <v>0</v>
      </c>
      <c r="L1746" t="s">
        <v>5312</v>
      </c>
      <c r="M1746">
        <f>SUM(B1746,C1746)</f>
        <v>0</v>
      </c>
      <c r="N1746" t="str">
        <f t="shared" si="54"/>
        <v>No</v>
      </c>
      <c r="O1746">
        <f>COUNTIF(C:C,"&lt;0")</f>
        <v>0</v>
      </c>
      <c r="P1746" t="e">
        <f>SUMIF(#REF!,"&gt;"&amp;AVERAGE(#REF!))</f>
        <v>#REF!</v>
      </c>
      <c r="Q1746">
        <f t="shared" si="55"/>
        <v>27.565026697177728</v>
      </c>
      <c r="R1746" t="str">
        <f>CONCATENATE("ID-",A1746,"-",E1746)</f>
        <v>ID-22596-San Juan, PR - Managua</v>
      </c>
      <c r="S1746">
        <f>INDEX(B:B,MATCH(A1746,A:A,0))</f>
        <v>0</v>
      </c>
      <c r="T1746" t="str">
        <f>IF(OR(B1746&gt;0,C1746&gt;0),"Acceptable","Check")</f>
        <v>Acceptable</v>
      </c>
      <c r="U1746">
        <f>COUNTIF(D:D, "Military - U.S. Army")</f>
        <v>23</v>
      </c>
      <c r="V1746">
        <f>AVERAGEIF(C:C,"Fort Myer, Virginia", I:I)</f>
        <v>2</v>
      </c>
      <c r="W1746">
        <v>1</v>
      </c>
      <c r="X1746" t="str">
        <f>IFERROR(VLOOKUP("FlightNumber", A:D, 4, FALSE), "Flight Not Found")</f>
        <v>Flight Not Found</v>
      </c>
      <c r="Y1746" t="str" cm="1">
        <f t="array" ref="Y1746">IF(AND(B:B &gt; TIME(6, 0, 0), B:B &lt;= TIME(18, 0, 0)), "Day", "Night")</f>
        <v>Night</v>
      </c>
      <c r="Z1746">
        <f>COUNTIFS(D:D, "Military - U.S. Army", C:C, "Fort Myer, Virginia")</f>
        <v>1</v>
      </c>
    </row>
    <row r="1747" spans="1:26" x14ac:dyDescent="0.2">
      <c r="A1747">
        <v>22608</v>
      </c>
      <c r="B1747" t="s">
        <v>8345</v>
      </c>
      <c r="C1747" t="s">
        <v>8346</v>
      </c>
      <c r="D1747" t="s">
        <v>5042</v>
      </c>
      <c r="E1747" t="s">
        <v>8347</v>
      </c>
      <c r="F1747" t="s">
        <v>8348</v>
      </c>
      <c r="G1747" t="s">
        <v>8349</v>
      </c>
      <c r="H1747" t="s">
        <v>8350</v>
      </c>
      <c r="I1747">
        <v>52</v>
      </c>
      <c r="J1747">
        <v>52</v>
      </c>
      <c r="K1747">
        <v>0</v>
      </c>
      <c r="L1747" t="s">
        <v>8351</v>
      </c>
      <c r="M1747">
        <f>SUM(B1747,C1747)</f>
        <v>0</v>
      </c>
      <c r="N1747" t="str">
        <f t="shared" si="54"/>
        <v>No</v>
      </c>
      <c r="O1747">
        <f>COUNTIF(C:C,"&lt;0")</f>
        <v>0</v>
      </c>
      <c r="P1747" t="e">
        <f>SUMIF(#REF!,"&gt;"&amp;AVERAGE(#REF!))</f>
        <v>#REF!</v>
      </c>
      <c r="Q1747">
        <f t="shared" si="55"/>
        <v>27.565026697177728</v>
      </c>
      <c r="R1747" t="str">
        <f>CONCATENATE("ID-",A1747,"-",E1747)</f>
        <v>ID-22608-Sao Paulo - Trinidad</v>
      </c>
      <c r="S1747" t="str">
        <f>INDEX(B:B,MATCH(A1747,A:A,0))</f>
        <v>05:40</v>
      </c>
      <c r="T1747" t="str">
        <f>IF(OR(B1747&gt;0,C1747&gt;0),"Acceptable","Check")</f>
        <v>Acceptable</v>
      </c>
      <c r="U1747">
        <f>COUNTIF(D:D, "Military - U.S. Army")</f>
        <v>23</v>
      </c>
      <c r="V1747">
        <f>AVERAGEIF(C:C,"Fort Myer, Virginia", I:I)</f>
        <v>2</v>
      </c>
      <c r="W1747">
        <v>1</v>
      </c>
      <c r="X1747" t="str">
        <f>IFERROR(VLOOKUP("FlightNumber", A:D, 4, FALSE), "Flight Not Found")</f>
        <v>Flight Not Found</v>
      </c>
      <c r="Y1747" t="str" cm="1">
        <f t="array" ref="Y1747">IF(AND(B:B &gt; TIME(6, 0, 0), B:B &lt;= TIME(18, 0, 0)), "Day", "Night")</f>
        <v>Night</v>
      </c>
      <c r="Z1747">
        <f>COUNTIFS(D:D, "Military - U.S. Army", C:C, "Fort Myer, Virginia")</f>
        <v>1</v>
      </c>
    </row>
    <row r="1748" spans="1:26" x14ac:dyDescent="0.2">
      <c r="A1748">
        <v>22608</v>
      </c>
      <c r="C1748" t="s">
        <v>8352</v>
      </c>
      <c r="D1748" t="s">
        <v>8353</v>
      </c>
      <c r="F1748" t="s">
        <v>4426</v>
      </c>
      <c r="I1748">
        <v>35</v>
      </c>
      <c r="J1748">
        <v>21</v>
      </c>
      <c r="K1748">
        <v>0</v>
      </c>
      <c r="M1748">
        <f>SUM(B1748,C1748)</f>
        <v>0</v>
      </c>
      <c r="N1748" t="str">
        <f t="shared" si="54"/>
        <v>No</v>
      </c>
      <c r="O1748">
        <f>COUNTIF(C:C,"&lt;0")</f>
        <v>0</v>
      </c>
      <c r="P1748" t="e">
        <f>SUMIF(#REF!,"&gt;"&amp;AVERAGE(#REF!))</f>
        <v>#REF!</v>
      </c>
      <c r="Q1748">
        <f t="shared" si="55"/>
        <v>27.565026697177728</v>
      </c>
      <c r="R1748" t="str">
        <f>CONCATENATE("ID-",A1748,"-",E1748)</f>
        <v>ID-22608-</v>
      </c>
      <c r="S1748" t="str">
        <f>INDEX(B:B,MATCH(A1748,A:A,0))</f>
        <v>05:40</v>
      </c>
      <c r="T1748" t="str">
        <f>IF(OR(B1748&gt;0,C1748&gt;0),"Acceptable","Check")</f>
        <v>Acceptable</v>
      </c>
      <c r="U1748">
        <f>COUNTIF(D:D, "Military - U.S. Army")</f>
        <v>23</v>
      </c>
      <c r="V1748">
        <f>AVERAGEIF(C:C,"Fort Myer, Virginia", I:I)</f>
        <v>2</v>
      </c>
      <c r="W1748">
        <v>1</v>
      </c>
      <c r="X1748" t="str">
        <f>IFERROR(VLOOKUP("FlightNumber", A:D, 4, FALSE), "Flight Not Found")</f>
        <v>Flight Not Found</v>
      </c>
      <c r="Y1748" t="str" cm="1">
        <f t="array" ref="Y1748">IF(AND(B:B &gt; TIME(6, 0, 0), B:B &lt;= TIME(18, 0, 0)), "Day", "Night")</f>
        <v>Night</v>
      </c>
      <c r="Z1748">
        <f>COUNTIFS(D:D, "Military - U.S. Army", C:C, "Fort Myer, Virginia")</f>
        <v>1</v>
      </c>
    </row>
    <row r="1749" spans="1:26" x14ac:dyDescent="0.2">
      <c r="A1749">
        <v>22615</v>
      </c>
      <c r="C1749" t="s">
        <v>8354</v>
      </c>
      <c r="D1749" t="s">
        <v>4857</v>
      </c>
      <c r="E1749" t="s">
        <v>8355</v>
      </c>
      <c r="F1749" t="s">
        <v>8356</v>
      </c>
      <c r="G1749" t="s">
        <v>8357</v>
      </c>
      <c r="H1749" t="s">
        <v>8358</v>
      </c>
      <c r="I1749">
        <v>15</v>
      </c>
      <c r="J1749">
        <v>15</v>
      </c>
      <c r="K1749">
        <v>0</v>
      </c>
      <c r="L1749" t="s">
        <v>8359</v>
      </c>
      <c r="M1749">
        <f>SUM(B1749,C1749)</f>
        <v>0</v>
      </c>
      <c r="N1749" t="str">
        <f t="shared" si="54"/>
        <v>No</v>
      </c>
      <c r="O1749">
        <f>COUNTIF(C:C,"&lt;0")</f>
        <v>0</v>
      </c>
      <c r="P1749" t="e">
        <f>SUMIF(#REF!,"&gt;"&amp;AVERAGE(#REF!))</f>
        <v>#REF!</v>
      </c>
      <c r="Q1749">
        <f t="shared" si="55"/>
        <v>27.565026697177728</v>
      </c>
      <c r="R1749" t="str">
        <f>CONCATENATE("ID-",A1749,"-",E1749)</f>
        <v>ID-22615-Sydney - Canberra</v>
      </c>
      <c r="S1749">
        <f>INDEX(B:B,MATCH(A1749,A:A,0))</f>
        <v>0</v>
      </c>
      <c r="T1749" t="str">
        <f>IF(OR(B1749&gt;0,C1749&gt;0),"Acceptable","Check")</f>
        <v>Acceptable</v>
      </c>
      <c r="U1749">
        <f>COUNTIF(D:D, "Military - U.S. Army")</f>
        <v>23</v>
      </c>
      <c r="V1749">
        <f>AVERAGEIF(C:C,"Fort Myer, Virginia", I:I)</f>
        <v>2</v>
      </c>
      <c r="W1749">
        <v>2</v>
      </c>
      <c r="X1749" t="str">
        <f>IFERROR(VLOOKUP("FlightNumber", A:D, 4, FALSE), "Flight Not Found")</f>
        <v>Flight Not Found</v>
      </c>
      <c r="Y1749" t="str" cm="1">
        <f t="array" ref="Y1749">IF(AND(B:B &gt; TIME(6, 0, 0), B:B &lt;= TIME(18, 0, 0)), "Day", "Night")</f>
        <v>Night</v>
      </c>
      <c r="Z1749">
        <f>COUNTIFS(D:D, "Military - U.S. Army", C:C, "Fort Myer, Virginia")</f>
        <v>1</v>
      </c>
    </row>
    <row r="1750" spans="1:26" x14ac:dyDescent="0.2">
      <c r="A1750">
        <v>22619</v>
      </c>
      <c r="C1750" t="s">
        <v>65</v>
      </c>
      <c r="D1750" t="s">
        <v>7453</v>
      </c>
      <c r="E1750" t="s">
        <v>994</v>
      </c>
      <c r="F1750" t="s">
        <v>8360</v>
      </c>
      <c r="G1750" t="s">
        <v>8361</v>
      </c>
      <c r="H1750" t="s">
        <v>8362</v>
      </c>
      <c r="I1750">
        <v>3</v>
      </c>
      <c r="J1750">
        <v>3</v>
      </c>
      <c r="K1750">
        <v>0</v>
      </c>
      <c r="L1750" t="s">
        <v>8363</v>
      </c>
      <c r="M1750">
        <f>SUM(B1750,C1750)</f>
        <v>0</v>
      </c>
      <c r="N1750" t="str">
        <f t="shared" si="54"/>
        <v>No</v>
      </c>
      <c r="O1750">
        <f>COUNTIF(C:C,"&lt;0")</f>
        <v>0</v>
      </c>
      <c r="P1750" t="e">
        <f>SUMIF(#REF!,"&gt;"&amp;AVERAGE(#REF!))</f>
        <v>#REF!</v>
      </c>
      <c r="Q1750">
        <f t="shared" si="55"/>
        <v>27.565026697177728</v>
      </c>
      <c r="R1750" t="str">
        <f>CONCATENATE("ID-",A1750,"-",E1750)</f>
        <v>ID-22619-Training</v>
      </c>
      <c r="S1750">
        <f>INDEX(B:B,MATCH(A1750,A:A,0))</f>
        <v>0</v>
      </c>
      <c r="T1750" t="str">
        <f>IF(OR(B1750&gt;0,C1750&gt;0),"Acceptable","Check")</f>
        <v>Acceptable</v>
      </c>
      <c r="U1750">
        <f>COUNTIF(D:D, "Military - U.S. Army")</f>
        <v>23</v>
      </c>
      <c r="V1750">
        <f>AVERAGEIF(C:C,"Fort Myer, Virginia", I:I)</f>
        <v>2</v>
      </c>
      <c r="W1750">
        <v>3</v>
      </c>
      <c r="X1750" t="str">
        <f>IFERROR(VLOOKUP("FlightNumber", A:D, 4, FALSE), "Flight Not Found")</f>
        <v>Flight Not Found</v>
      </c>
      <c r="Y1750" t="str" cm="1">
        <f t="array" ref="Y1750">IF(AND(B:B &gt; TIME(6, 0, 0), B:B &lt;= TIME(18, 0, 0)), "Day", "Night")</f>
        <v>Night</v>
      </c>
      <c r="Z1750">
        <f>COUNTIFS(D:D, "Military - U.S. Army", C:C, "Fort Myer, Virginia")</f>
        <v>1</v>
      </c>
    </row>
    <row r="1751" spans="1:26" x14ac:dyDescent="0.2">
      <c r="A1751">
        <v>22627</v>
      </c>
      <c r="C1751" t="s">
        <v>8364</v>
      </c>
      <c r="D1751" t="s">
        <v>8365</v>
      </c>
      <c r="F1751" t="s">
        <v>8366</v>
      </c>
      <c r="G1751" t="s">
        <v>8367</v>
      </c>
      <c r="H1751" t="s">
        <v>8368</v>
      </c>
      <c r="I1751">
        <v>13</v>
      </c>
      <c r="J1751">
        <v>13</v>
      </c>
      <c r="K1751">
        <v>8</v>
      </c>
      <c r="L1751" t="s">
        <v>8369</v>
      </c>
      <c r="M1751">
        <f>SUM(B1751,C1751)</f>
        <v>0</v>
      </c>
      <c r="N1751" t="str">
        <f t="shared" si="54"/>
        <v>No</v>
      </c>
      <c r="O1751">
        <f>COUNTIF(C:C,"&lt;0")</f>
        <v>0</v>
      </c>
      <c r="P1751" t="e">
        <f>SUMIF(#REF!,"&gt;"&amp;AVERAGE(#REF!))</f>
        <v>#REF!</v>
      </c>
      <c r="Q1751">
        <f t="shared" si="55"/>
        <v>27.565026697177728</v>
      </c>
      <c r="R1751" t="str">
        <f>CONCATENATE("ID-",A1751,"-",E1751)</f>
        <v>ID-22627-</v>
      </c>
      <c r="S1751">
        <f>INDEX(B:B,MATCH(A1751,A:A,0))</f>
        <v>0</v>
      </c>
      <c r="T1751" t="str">
        <f>IF(OR(B1751&gt;0,C1751&gt;0),"Acceptable","Check")</f>
        <v>Acceptable</v>
      </c>
      <c r="U1751">
        <f>COUNTIF(D:D, "Military - U.S. Army")</f>
        <v>23</v>
      </c>
      <c r="V1751">
        <f>AVERAGEIF(C:C,"Fort Myer, Virginia", I:I)</f>
        <v>2</v>
      </c>
      <c r="W1751">
        <v>1</v>
      </c>
      <c r="X1751" t="str">
        <f>IFERROR(VLOOKUP("FlightNumber", A:D, 4, FALSE), "Flight Not Found")</f>
        <v>Flight Not Found</v>
      </c>
      <c r="Y1751" t="str" cm="1">
        <f t="array" ref="Y1751">IF(AND(B:B &gt; TIME(6, 0, 0), B:B &lt;= TIME(18, 0, 0)), "Day", "Night")</f>
        <v>Night</v>
      </c>
      <c r="Z1751">
        <f>COUNTIFS(D:D, "Military - U.S. Army", C:C, "Fort Myer, Virginia")</f>
        <v>1</v>
      </c>
    </row>
    <row r="1752" spans="1:26" x14ac:dyDescent="0.2">
      <c r="A1752">
        <v>22630</v>
      </c>
      <c r="C1752" t="s">
        <v>7526</v>
      </c>
      <c r="D1752" t="s">
        <v>6845</v>
      </c>
      <c r="F1752" t="s">
        <v>3335</v>
      </c>
      <c r="G1752" t="s">
        <v>8370</v>
      </c>
      <c r="I1752">
        <v>2</v>
      </c>
      <c r="J1752">
        <v>2</v>
      </c>
      <c r="K1752">
        <v>0</v>
      </c>
      <c r="L1752" t="s">
        <v>8371</v>
      </c>
      <c r="M1752">
        <f>SUM(B1752,C1752)</f>
        <v>0</v>
      </c>
      <c r="N1752" t="str">
        <f t="shared" si="54"/>
        <v>No</v>
      </c>
      <c r="O1752">
        <f>COUNTIF(C:C,"&lt;0")</f>
        <v>0</v>
      </c>
      <c r="P1752" t="e">
        <f>SUMIF(#REF!,"&gt;"&amp;AVERAGE(#REF!))</f>
        <v>#REF!</v>
      </c>
      <c r="Q1752">
        <f t="shared" si="55"/>
        <v>27.565026697177728</v>
      </c>
      <c r="R1752" t="str">
        <f>CONCATENATE("ID-",A1752,"-",E1752)</f>
        <v>ID-22630-</v>
      </c>
      <c r="S1752">
        <f>INDEX(B:B,MATCH(A1752,A:A,0))</f>
        <v>0</v>
      </c>
      <c r="T1752" t="str">
        <f>IF(OR(B1752&gt;0,C1752&gt;0),"Acceptable","Check")</f>
        <v>Acceptable</v>
      </c>
      <c r="U1752">
        <f>COUNTIF(D:D, "Military - U.S. Army")</f>
        <v>23</v>
      </c>
      <c r="V1752">
        <f>AVERAGEIF(C:C,"Fort Myer, Virginia", I:I)</f>
        <v>2</v>
      </c>
      <c r="W1752">
        <v>1</v>
      </c>
      <c r="X1752" t="str">
        <f>IFERROR(VLOOKUP("FlightNumber", A:D, 4, FALSE), "Flight Not Found")</f>
        <v>Flight Not Found</v>
      </c>
      <c r="Y1752" t="str" cm="1">
        <f t="array" ref="Y1752">IF(AND(B:B &gt; TIME(6, 0, 0), B:B &lt;= TIME(18, 0, 0)), "Day", "Night")</f>
        <v>Night</v>
      </c>
      <c r="Z1752">
        <f>COUNTIFS(D:D, "Military - U.S. Army", C:C, "Fort Myer, Virginia")</f>
        <v>1</v>
      </c>
    </row>
    <row r="1753" spans="1:26" x14ac:dyDescent="0.2">
      <c r="A1753">
        <v>22636</v>
      </c>
      <c r="C1753" t="s">
        <v>4776</v>
      </c>
      <c r="D1753" t="s">
        <v>3358</v>
      </c>
      <c r="E1753" t="s">
        <v>8372</v>
      </c>
      <c r="F1753" t="s">
        <v>8373</v>
      </c>
      <c r="G1753" t="s">
        <v>8374</v>
      </c>
      <c r="H1753" t="s">
        <v>8375</v>
      </c>
      <c r="I1753">
        <v>34</v>
      </c>
      <c r="J1753">
        <v>27</v>
      </c>
      <c r="K1753">
        <v>0</v>
      </c>
      <c r="L1753" t="s">
        <v>8376</v>
      </c>
      <c r="M1753">
        <f>SUM(B1753,C1753)</f>
        <v>0</v>
      </c>
      <c r="N1753" t="str">
        <f t="shared" si="54"/>
        <v>No</v>
      </c>
      <c r="O1753">
        <f>COUNTIF(C:C,"&lt;0")</f>
        <v>0</v>
      </c>
      <c r="P1753" t="e">
        <f>SUMIF(#REF!,"&gt;"&amp;AVERAGE(#REF!))</f>
        <v>#REF!</v>
      </c>
      <c r="Q1753">
        <f t="shared" si="55"/>
        <v>27.565026697177728</v>
      </c>
      <c r="R1753" t="str">
        <f>CONCATENATE("ID-",A1753,"-",E1753)</f>
        <v>ID-22636-Ankara - Nicosia</v>
      </c>
      <c r="S1753">
        <f>INDEX(B:B,MATCH(A1753,A:A,0))</f>
        <v>0</v>
      </c>
      <c r="T1753" t="str">
        <f>IF(OR(B1753&gt;0,C1753&gt;0),"Acceptable","Check")</f>
        <v>Acceptable</v>
      </c>
      <c r="U1753">
        <f>COUNTIF(D:D, "Military - U.S. Army")</f>
        <v>23</v>
      </c>
      <c r="V1753">
        <f>AVERAGEIF(C:C,"Fort Myer, Virginia", I:I)</f>
        <v>2</v>
      </c>
      <c r="W1753">
        <v>2</v>
      </c>
      <c r="X1753" t="str">
        <f>IFERROR(VLOOKUP("FlightNumber", A:D, 4, FALSE), "Flight Not Found")</f>
        <v>Flight Not Found</v>
      </c>
      <c r="Y1753" t="str" cm="1">
        <f t="array" ref="Y1753">IF(AND(B:B &gt; TIME(6, 0, 0), B:B &lt;= TIME(18, 0, 0)), "Day", "Night")</f>
        <v>Night</v>
      </c>
      <c r="Z1753">
        <f>COUNTIFS(D:D, "Military - U.S. Army", C:C, "Fort Myer, Virginia")</f>
        <v>1</v>
      </c>
    </row>
    <row r="1754" spans="1:26" x14ac:dyDescent="0.2">
      <c r="A1754">
        <v>22639</v>
      </c>
      <c r="B1754" t="s">
        <v>1784</v>
      </c>
      <c r="C1754" t="s">
        <v>8377</v>
      </c>
      <c r="D1754" t="s">
        <v>8378</v>
      </c>
      <c r="E1754" t="s">
        <v>8379</v>
      </c>
      <c r="F1754" t="s">
        <v>8380</v>
      </c>
      <c r="G1754" t="s">
        <v>8381</v>
      </c>
      <c r="H1754" t="s">
        <v>8382</v>
      </c>
      <c r="I1754">
        <v>5</v>
      </c>
      <c r="J1754">
        <v>1</v>
      </c>
      <c r="K1754">
        <v>0</v>
      </c>
      <c r="M1754">
        <f>SUM(B1754,C1754)</f>
        <v>0</v>
      </c>
      <c r="N1754" t="str">
        <f t="shared" si="54"/>
        <v>No</v>
      </c>
      <c r="O1754">
        <f>COUNTIF(C:C,"&lt;0")</f>
        <v>0</v>
      </c>
      <c r="P1754" t="e">
        <f>SUMIF(#REF!,"&gt;"&amp;AVERAGE(#REF!))</f>
        <v>#REF!</v>
      </c>
      <c r="Q1754">
        <f t="shared" si="55"/>
        <v>27.565026697177728</v>
      </c>
      <c r="R1754" t="str">
        <f>CONCATENATE("ID-",A1754,"-",E1754)</f>
        <v>ID-22639-Old Harbor - Kaguyak</v>
      </c>
      <c r="S1754" t="str">
        <f>INDEX(B:B,MATCH(A1754,A:A,0))</f>
        <v>10:50</v>
      </c>
      <c r="T1754" t="str">
        <f>IF(OR(B1754&gt;0,C1754&gt;0),"Acceptable","Check")</f>
        <v>Acceptable</v>
      </c>
      <c r="U1754">
        <f>COUNTIF(D:D, "Military - U.S. Army")</f>
        <v>23</v>
      </c>
      <c r="V1754">
        <f>AVERAGEIF(C:C,"Fort Myer, Virginia", I:I)</f>
        <v>2</v>
      </c>
      <c r="W1754">
        <v>1</v>
      </c>
      <c r="X1754" t="str">
        <f>IFERROR(VLOOKUP("FlightNumber", A:D, 4, FALSE), "Flight Not Found")</f>
        <v>Flight Not Found</v>
      </c>
      <c r="Y1754" t="str" cm="1">
        <f t="array" ref="Y1754">IF(AND(B:B &gt; TIME(6, 0, 0), B:B &lt;= TIME(18, 0, 0)), "Day", "Night")</f>
        <v>Night</v>
      </c>
      <c r="Z1754">
        <f>COUNTIFS(D:D, "Military - U.S. Army", C:C, "Fort Myer, Virginia")</f>
        <v>1</v>
      </c>
    </row>
    <row r="1755" spans="1:26" x14ac:dyDescent="0.2">
      <c r="A1755">
        <v>22668</v>
      </c>
      <c r="B1755" t="s">
        <v>8383</v>
      </c>
      <c r="C1755" t="s">
        <v>8384</v>
      </c>
      <c r="D1755" t="s">
        <v>8385</v>
      </c>
      <c r="F1755" t="s">
        <v>3063</v>
      </c>
      <c r="G1755" t="s">
        <v>8386</v>
      </c>
      <c r="H1755" t="s">
        <v>8387</v>
      </c>
      <c r="I1755">
        <v>6</v>
      </c>
      <c r="J1755">
        <v>6</v>
      </c>
      <c r="K1755">
        <v>0</v>
      </c>
      <c r="L1755" t="s">
        <v>8388</v>
      </c>
      <c r="M1755">
        <f>SUM(B1755,C1755)</f>
        <v>0</v>
      </c>
      <c r="N1755" t="str">
        <f t="shared" si="54"/>
        <v>No</v>
      </c>
      <c r="O1755">
        <f>COUNTIF(C:C,"&lt;0")</f>
        <v>0</v>
      </c>
      <c r="P1755" t="e">
        <f>SUMIF(#REF!,"&gt;"&amp;AVERAGE(#REF!))</f>
        <v>#REF!</v>
      </c>
      <c r="Q1755">
        <f t="shared" si="55"/>
        <v>27.565026697177728</v>
      </c>
      <c r="R1755" t="str">
        <f>CONCATENATE("ID-",A1755,"-",E1755)</f>
        <v>ID-22668-</v>
      </c>
      <c r="S1755" t="str">
        <f>INDEX(B:B,MATCH(A1755,A:A,0))</f>
        <v>15:16</v>
      </c>
      <c r="T1755" t="str">
        <f>IF(OR(B1755&gt;0,C1755&gt;0),"Acceptable","Check")</f>
        <v>Acceptable</v>
      </c>
      <c r="U1755">
        <f>COUNTIF(D:D, "Military - U.S. Army")</f>
        <v>23</v>
      </c>
      <c r="V1755">
        <f>AVERAGEIF(C:C,"Fort Myer, Virginia", I:I)</f>
        <v>2</v>
      </c>
      <c r="W1755">
        <v>1</v>
      </c>
      <c r="X1755" t="str">
        <f>IFERROR(VLOOKUP("FlightNumber", A:D, 4, FALSE), "Flight Not Found")</f>
        <v>Flight Not Found</v>
      </c>
      <c r="Y1755" t="str" cm="1">
        <f t="array" ref="Y1755">IF(AND(B:B &gt; TIME(6, 0, 0), B:B &lt;= TIME(18, 0, 0)), "Day", "Night")</f>
        <v>Night</v>
      </c>
      <c r="Z1755">
        <f>COUNTIFS(D:D, "Military - U.S. Army", C:C, "Fort Myer, Virginia")</f>
        <v>1</v>
      </c>
    </row>
    <row r="1756" spans="1:26" x14ac:dyDescent="0.2">
      <c r="A1756">
        <v>22673</v>
      </c>
      <c r="C1756" t="s">
        <v>8389</v>
      </c>
      <c r="D1756" t="s">
        <v>3546</v>
      </c>
      <c r="F1756" t="s">
        <v>8390</v>
      </c>
      <c r="G1756" t="s">
        <v>8391</v>
      </c>
      <c r="I1756">
        <v>13</v>
      </c>
      <c r="J1756">
        <v>13</v>
      </c>
      <c r="K1756">
        <v>0</v>
      </c>
      <c r="L1756" t="s">
        <v>8392</v>
      </c>
      <c r="M1756">
        <f>SUM(B1756,C1756)</f>
        <v>0</v>
      </c>
      <c r="N1756" t="str">
        <f t="shared" si="54"/>
        <v>No</v>
      </c>
      <c r="O1756">
        <f>COUNTIF(C:C,"&lt;0")</f>
        <v>0</v>
      </c>
      <c r="P1756" t="e">
        <f>SUMIF(#REF!,"&gt;"&amp;AVERAGE(#REF!))</f>
        <v>#REF!</v>
      </c>
      <c r="Q1756">
        <f t="shared" si="55"/>
        <v>27.565026697177728</v>
      </c>
      <c r="R1756" t="str">
        <f>CONCATENATE("ID-",A1756,"-",E1756)</f>
        <v>ID-22673-</v>
      </c>
      <c r="S1756">
        <f>INDEX(B:B,MATCH(A1756,A:A,0))</f>
        <v>0</v>
      </c>
      <c r="T1756" t="str">
        <f>IF(OR(B1756&gt;0,C1756&gt;0),"Acceptable","Check")</f>
        <v>Acceptable</v>
      </c>
      <c r="U1756">
        <f>COUNTIF(D:D, "Military - U.S. Army")</f>
        <v>23</v>
      </c>
      <c r="V1756">
        <f>AVERAGEIF(C:C,"Fort Myer, Virginia", I:I)</f>
        <v>2</v>
      </c>
      <c r="W1756">
        <v>1</v>
      </c>
      <c r="X1756" t="str">
        <f>IFERROR(VLOOKUP("FlightNumber", A:D, 4, FALSE), "Flight Not Found")</f>
        <v>Flight Not Found</v>
      </c>
      <c r="Y1756" t="str" cm="1">
        <f t="array" ref="Y1756">IF(AND(B:B &gt; TIME(6, 0, 0), B:B &lt;= TIME(18, 0, 0)), "Day", "Night")</f>
        <v>Night</v>
      </c>
      <c r="Z1756">
        <f>COUNTIFS(D:D, "Military - U.S. Army", C:C, "Fort Myer, Virginia")</f>
        <v>1</v>
      </c>
    </row>
    <row r="1757" spans="1:26" x14ac:dyDescent="0.2">
      <c r="A1757">
        <v>22681</v>
      </c>
      <c r="B1757" t="s">
        <v>2900</v>
      </c>
      <c r="C1757" t="s">
        <v>8393</v>
      </c>
      <c r="D1757" t="s">
        <v>3109</v>
      </c>
      <c r="E1757" t="s">
        <v>8394</v>
      </c>
      <c r="F1757" t="s">
        <v>1809</v>
      </c>
      <c r="G1757" t="s">
        <v>8395</v>
      </c>
      <c r="H1757" t="s">
        <v>8396</v>
      </c>
      <c r="I1757">
        <v>18</v>
      </c>
      <c r="J1757">
        <v>18</v>
      </c>
      <c r="K1757">
        <v>0</v>
      </c>
      <c r="L1757" t="s">
        <v>8397</v>
      </c>
      <c r="M1757">
        <f>SUM(B1757,C1757)</f>
        <v>0</v>
      </c>
      <c r="N1757" t="str">
        <f t="shared" si="54"/>
        <v>No</v>
      </c>
      <c r="O1757">
        <f>COUNTIF(C:C,"&lt;0")</f>
        <v>0</v>
      </c>
      <c r="P1757" t="e">
        <f>SUMIF(#REF!,"&gt;"&amp;AVERAGE(#REF!))</f>
        <v>#REF!</v>
      </c>
      <c r="Q1757">
        <f t="shared" si="55"/>
        <v>27.565026697177728</v>
      </c>
      <c r="R1757" t="str">
        <f>CONCATENATE("ID-",A1757,"-",E1757)</f>
        <v>ID-22681-Huanuco - Pucallpa</v>
      </c>
      <c r="S1757" t="str">
        <f>INDEX(B:B,MATCH(A1757,A:A,0))</f>
        <v>10:05</v>
      </c>
      <c r="T1757" t="str">
        <f>IF(OR(B1757&gt;0,C1757&gt;0),"Acceptable","Check")</f>
        <v>Acceptable</v>
      </c>
      <c r="U1757">
        <f>COUNTIF(D:D, "Military - U.S. Army")</f>
        <v>23</v>
      </c>
      <c r="V1757">
        <f>AVERAGEIF(C:C,"Fort Myer, Virginia", I:I)</f>
        <v>2</v>
      </c>
      <c r="W1757">
        <v>1</v>
      </c>
      <c r="X1757" t="str">
        <f>IFERROR(VLOOKUP("FlightNumber", A:D, 4, FALSE), "Flight Not Found")</f>
        <v>Flight Not Found</v>
      </c>
      <c r="Y1757" t="str" cm="1">
        <f t="array" ref="Y1757">IF(AND(B:B &gt; TIME(6, 0, 0), B:B &lt;= TIME(18, 0, 0)), "Day", "Night")</f>
        <v>Night</v>
      </c>
      <c r="Z1757">
        <f>COUNTIFS(D:D, "Military - U.S. Army", C:C, "Fort Myer, Virginia")</f>
        <v>1</v>
      </c>
    </row>
    <row r="1758" spans="1:26" x14ac:dyDescent="0.2">
      <c r="A1758">
        <v>22702</v>
      </c>
      <c r="C1758" t="s">
        <v>8398</v>
      </c>
      <c r="D1758" t="s">
        <v>4276</v>
      </c>
      <c r="E1758" t="s">
        <v>8399</v>
      </c>
      <c r="F1758" t="s">
        <v>8400</v>
      </c>
      <c r="G1758" t="s">
        <v>8401</v>
      </c>
      <c r="H1758" t="s">
        <v>8402</v>
      </c>
      <c r="I1758">
        <v>23</v>
      </c>
      <c r="J1758">
        <v>23</v>
      </c>
      <c r="K1758">
        <v>0</v>
      </c>
      <c r="L1758" t="s">
        <v>8403</v>
      </c>
      <c r="M1758">
        <f>SUM(B1758,C1758)</f>
        <v>0</v>
      </c>
      <c r="N1758" t="str">
        <f t="shared" si="54"/>
        <v>No</v>
      </c>
      <c r="O1758">
        <f>COUNTIF(C:C,"&lt;0")</f>
        <v>0</v>
      </c>
      <c r="P1758" t="e">
        <f>SUMIF(#REF!,"&gt;"&amp;AVERAGE(#REF!))</f>
        <v>#REF!</v>
      </c>
      <c r="Q1758">
        <f t="shared" si="55"/>
        <v>27.565026697177728</v>
      </c>
      <c r="R1758" t="str">
        <f>CONCATENATE("ID-",A1758,"-",E1758)</f>
        <v>ID-22702-Porlamar - Cumana</v>
      </c>
      <c r="S1758">
        <f>INDEX(B:B,MATCH(A1758,A:A,0))</f>
        <v>0</v>
      </c>
      <c r="T1758" t="str">
        <f>IF(OR(B1758&gt;0,C1758&gt;0),"Acceptable","Check")</f>
        <v>Acceptable</v>
      </c>
      <c r="U1758">
        <f>COUNTIF(D:D, "Military - U.S. Army")</f>
        <v>23</v>
      </c>
      <c r="V1758">
        <f>AVERAGEIF(C:C,"Fort Myer, Virginia", I:I)</f>
        <v>2</v>
      </c>
      <c r="W1758">
        <v>1</v>
      </c>
      <c r="X1758" t="str">
        <f>IFERROR(VLOOKUP("FlightNumber", A:D, 4, FALSE), "Flight Not Found")</f>
        <v>Flight Not Found</v>
      </c>
      <c r="Y1758" t="str" cm="1">
        <f t="array" ref="Y1758">IF(AND(B:B &gt; TIME(6, 0, 0), B:B &lt;= TIME(18, 0, 0)), "Day", "Night")</f>
        <v>Night</v>
      </c>
      <c r="Z1758">
        <f>COUNTIFS(D:D, "Military - U.S. Army", C:C, "Fort Myer, Virginia")</f>
        <v>1</v>
      </c>
    </row>
    <row r="1759" spans="1:26" x14ac:dyDescent="0.2">
      <c r="A1759">
        <v>22702</v>
      </c>
      <c r="B1759" t="s">
        <v>8404</v>
      </c>
      <c r="C1759" t="s">
        <v>8405</v>
      </c>
      <c r="D1759" t="s">
        <v>8406</v>
      </c>
      <c r="E1759" t="s">
        <v>8407</v>
      </c>
      <c r="F1759" t="s">
        <v>2722</v>
      </c>
      <c r="G1759" t="s">
        <v>8408</v>
      </c>
      <c r="H1759" t="s">
        <v>8409</v>
      </c>
      <c r="I1759">
        <v>2</v>
      </c>
      <c r="J1759">
        <v>2</v>
      </c>
      <c r="K1759">
        <v>0</v>
      </c>
      <c r="L1759" t="s">
        <v>8410</v>
      </c>
      <c r="M1759">
        <f>SUM(B1759,C1759)</f>
        <v>0</v>
      </c>
      <c r="N1759" t="str">
        <f t="shared" si="54"/>
        <v>No</v>
      </c>
      <c r="O1759">
        <f>COUNTIF(C:C,"&lt;0")</f>
        <v>0</v>
      </c>
      <c r="P1759" t="e">
        <f>SUMIF(#REF!,"&gt;"&amp;AVERAGE(#REF!))</f>
        <v>#REF!</v>
      </c>
      <c r="Q1759">
        <f t="shared" si="55"/>
        <v>27.565026697177728</v>
      </c>
      <c r="R1759" t="str">
        <f>CONCATENATE("ID-",A1759,"-",E1759)</f>
        <v>ID-22702-Manizales - Bogota</v>
      </c>
      <c r="S1759">
        <f>INDEX(B:B,MATCH(A1759,A:A,0))</f>
        <v>0</v>
      </c>
      <c r="T1759" t="str">
        <f>IF(OR(B1759&gt;0,C1759&gt;0),"Acceptable","Check")</f>
        <v>Acceptable</v>
      </c>
      <c r="U1759">
        <f>COUNTIF(D:D, "Military - U.S. Army")</f>
        <v>23</v>
      </c>
      <c r="V1759">
        <f>AVERAGEIF(C:C,"Fort Myer, Virginia", I:I)</f>
        <v>2</v>
      </c>
      <c r="W1759">
        <v>2</v>
      </c>
      <c r="X1759" t="str">
        <f>IFERROR(VLOOKUP("FlightNumber", A:D, 4, FALSE), "Flight Not Found")</f>
        <v>Flight Not Found</v>
      </c>
      <c r="Y1759" t="str" cm="1">
        <f t="array" ref="Y1759">IF(AND(B:B &gt; TIME(6, 0, 0), B:B &lt;= TIME(18, 0, 0)), "Day", "Night")</f>
        <v>Night</v>
      </c>
      <c r="Z1759">
        <f>COUNTIFS(D:D, "Military - U.S. Army", C:C, "Fort Myer, Virginia")</f>
        <v>1</v>
      </c>
    </row>
    <row r="1760" spans="1:26" x14ac:dyDescent="0.2">
      <c r="A1760">
        <v>22706</v>
      </c>
      <c r="B1760" t="s">
        <v>8411</v>
      </c>
      <c r="C1760" t="s">
        <v>8412</v>
      </c>
      <c r="D1760" t="s">
        <v>1326</v>
      </c>
      <c r="E1760" t="s">
        <v>2922</v>
      </c>
      <c r="F1760" t="s">
        <v>8413</v>
      </c>
      <c r="G1760" t="s">
        <v>8414</v>
      </c>
      <c r="H1760" t="s">
        <v>8415</v>
      </c>
      <c r="I1760">
        <v>95</v>
      </c>
      <c r="J1760">
        <v>95</v>
      </c>
      <c r="K1760">
        <v>0</v>
      </c>
      <c r="L1760" t="s">
        <v>8416</v>
      </c>
      <c r="M1760">
        <f>SUM(B1760,C1760)</f>
        <v>0</v>
      </c>
      <c r="N1760" t="str">
        <f t="shared" si="54"/>
        <v>No</v>
      </c>
      <c r="O1760">
        <f>COUNTIF(C:C,"&lt;0")</f>
        <v>0</v>
      </c>
      <c r="P1760" t="e">
        <f>SUMIF(#REF!,"&gt;"&amp;AVERAGE(#REF!))</f>
        <v>#REF!</v>
      </c>
      <c r="Q1760">
        <f t="shared" si="55"/>
        <v>27.565026697177728</v>
      </c>
      <c r="R1760" t="str">
        <f>CONCATENATE("ID-",A1760,"-",E1760)</f>
        <v>ID-22706-New York City - Los Angeles</v>
      </c>
      <c r="S1760" t="str">
        <f>INDEX(B:B,MATCH(A1760,A:A,0))</f>
        <v>10:09</v>
      </c>
      <c r="T1760" t="str">
        <f>IF(OR(B1760&gt;0,C1760&gt;0),"Acceptable","Check")</f>
        <v>Acceptable</v>
      </c>
      <c r="U1760">
        <f>COUNTIF(D:D, "Military - U.S. Army")</f>
        <v>23</v>
      </c>
      <c r="V1760">
        <f>AVERAGEIF(C:C,"Fort Myer, Virginia", I:I)</f>
        <v>2</v>
      </c>
      <c r="W1760">
        <v>1</v>
      </c>
      <c r="X1760" t="str">
        <f>IFERROR(VLOOKUP("FlightNumber", A:D, 4, FALSE), "Flight Not Found")</f>
        <v>Flight Not Found</v>
      </c>
      <c r="Y1760" t="str" cm="1">
        <f t="array" ref="Y1760">IF(AND(B:B &gt; TIME(6, 0, 0), B:B &lt;= TIME(18, 0, 0)), "Day", "Night")</f>
        <v>Night</v>
      </c>
      <c r="Z1760">
        <f>COUNTIFS(D:D, "Military - U.S. Army", C:C, "Fort Myer, Virginia")</f>
        <v>1</v>
      </c>
    </row>
    <row r="1761" spans="1:26" x14ac:dyDescent="0.2">
      <c r="A1761">
        <v>22709</v>
      </c>
      <c r="B1761" t="s">
        <v>2771</v>
      </c>
      <c r="C1761" t="s">
        <v>8417</v>
      </c>
      <c r="D1761" t="s">
        <v>8418</v>
      </c>
      <c r="E1761" t="s">
        <v>8420</v>
      </c>
      <c r="F1761" t="s">
        <v>7229</v>
      </c>
      <c r="G1761" t="s">
        <v>8421</v>
      </c>
      <c r="H1761" t="s">
        <v>8422</v>
      </c>
      <c r="I1761">
        <v>111</v>
      </c>
      <c r="J1761">
        <v>111</v>
      </c>
      <c r="K1761">
        <v>0</v>
      </c>
      <c r="L1761" t="s">
        <v>8423</v>
      </c>
      <c r="M1761">
        <f>SUM(B1761,C1761)</f>
        <v>0</v>
      </c>
      <c r="N1761" t="str">
        <f t="shared" si="54"/>
        <v>No</v>
      </c>
      <c r="O1761">
        <f>COUNTIF(C:C,"&lt;0")</f>
        <v>0</v>
      </c>
      <c r="P1761" t="e">
        <f>SUMIF(#REF!,"&gt;"&amp;AVERAGE(#REF!))</f>
        <v>#REF!</v>
      </c>
      <c r="Q1761">
        <f t="shared" si="55"/>
        <v>27.565026697177728</v>
      </c>
      <c r="R1761" t="str">
        <f>CONCATENATE("ID-",A1761,"-",E1761)</f>
        <v>ID-22709-Douala - Lisboa</v>
      </c>
      <c r="S1761" t="str">
        <f>INDEX(B:B,MATCH(A1761,A:A,0))</f>
        <v>18:20</v>
      </c>
      <c r="T1761" t="str">
        <f>IF(OR(B1761&gt;0,C1761&gt;0),"Acceptable","Check")</f>
        <v>Acceptable</v>
      </c>
      <c r="U1761">
        <f>COUNTIF(D:D, "Military - U.S. Army")</f>
        <v>23</v>
      </c>
      <c r="V1761">
        <f>AVERAGEIF(C:C,"Fort Myer, Virginia", I:I)</f>
        <v>2</v>
      </c>
      <c r="W1761">
        <v>1</v>
      </c>
      <c r="X1761" t="str">
        <f>IFERROR(VLOOKUP("FlightNumber", A:D, 4, FALSE), "Flight Not Found")</f>
        <v>Flight Not Found</v>
      </c>
      <c r="Y1761" t="str" cm="1">
        <f t="array" ref="Y1761">IF(AND(B:B &gt; TIME(6, 0, 0), B:B &lt;= TIME(18, 0, 0)), "Day", "Night")</f>
        <v>Night</v>
      </c>
      <c r="Z1761">
        <f>COUNTIFS(D:D, "Military - U.S. Army", C:C, "Fort Myer, Virginia")</f>
        <v>1</v>
      </c>
    </row>
    <row r="1762" spans="1:26" x14ac:dyDescent="0.2">
      <c r="A1762">
        <v>22711</v>
      </c>
      <c r="C1762" t="s">
        <v>8424</v>
      </c>
      <c r="D1762" t="s">
        <v>2312</v>
      </c>
      <c r="E1762" t="s">
        <v>8425</v>
      </c>
      <c r="F1762" t="s">
        <v>1809</v>
      </c>
      <c r="G1762" t="s">
        <v>8426</v>
      </c>
      <c r="H1762" t="s">
        <v>8427</v>
      </c>
      <c r="I1762">
        <v>7</v>
      </c>
      <c r="J1762">
        <v>2</v>
      </c>
      <c r="K1762">
        <v>0</v>
      </c>
      <c r="L1762" t="s">
        <v>8428</v>
      </c>
      <c r="M1762">
        <f>SUM(B1762,C1762)</f>
        <v>0</v>
      </c>
      <c r="N1762" t="str">
        <f t="shared" si="54"/>
        <v>No</v>
      </c>
      <c r="O1762">
        <f>COUNTIF(C:C,"&lt;0")</f>
        <v>0</v>
      </c>
      <c r="P1762" t="e">
        <f>SUMIF(#REF!,"&gt;"&amp;AVERAGE(#REF!))</f>
        <v>#REF!</v>
      </c>
      <c r="Q1762">
        <f t="shared" si="55"/>
        <v>27.565026697177728</v>
      </c>
      <c r="R1762" t="str">
        <f>CONCATENATE("ID-",A1762,"-",E1762)</f>
        <v>ID-22711-Grahamtown - Queentown</v>
      </c>
      <c r="S1762">
        <f>INDEX(B:B,MATCH(A1762,A:A,0))</f>
        <v>0</v>
      </c>
      <c r="T1762" t="str">
        <f>IF(OR(B1762&gt;0,C1762&gt;0),"Acceptable","Check")</f>
        <v>Acceptable</v>
      </c>
      <c r="U1762">
        <f>COUNTIF(D:D, "Military - U.S. Army")</f>
        <v>23</v>
      </c>
      <c r="V1762">
        <f>AVERAGEIF(C:C,"Fort Myer, Virginia", I:I)</f>
        <v>2</v>
      </c>
      <c r="W1762">
        <v>1</v>
      </c>
      <c r="X1762" t="str">
        <f>IFERROR(VLOOKUP("FlightNumber", A:D, 4, FALSE), "Flight Not Found")</f>
        <v>Flight Not Found</v>
      </c>
      <c r="Y1762" t="str" cm="1">
        <f t="array" ref="Y1762">IF(AND(B:B &gt; TIME(6, 0, 0), B:B &lt;= TIME(18, 0, 0)), "Day", "Night")</f>
        <v>Night</v>
      </c>
      <c r="Z1762">
        <f>COUNTIFS(D:D, "Military - U.S. Army", C:C, "Fort Myer, Virginia")</f>
        <v>1</v>
      </c>
    </row>
    <row r="1763" spans="1:26" x14ac:dyDescent="0.2">
      <c r="A1763">
        <v>22713</v>
      </c>
      <c r="B1763" t="s">
        <v>8429</v>
      </c>
      <c r="C1763" t="s">
        <v>8430</v>
      </c>
      <c r="D1763" t="s">
        <v>7510</v>
      </c>
      <c r="E1763" t="s">
        <v>8431</v>
      </c>
      <c r="F1763" t="s">
        <v>8400</v>
      </c>
      <c r="G1763" t="s">
        <v>8432</v>
      </c>
      <c r="H1763" t="s">
        <v>8433</v>
      </c>
      <c r="I1763">
        <v>11</v>
      </c>
      <c r="J1763">
        <v>11</v>
      </c>
      <c r="K1763">
        <v>0</v>
      </c>
      <c r="L1763" t="s">
        <v>8434</v>
      </c>
      <c r="M1763">
        <f>SUM(B1763,C1763)</f>
        <v>0</v>
      </c>
      <c r="N1763" t="str">
        <f t="shared" si="54"/>
        <v>No</v>
      </c>
      <c r="O1763">
        <f>COUNTIF(C:C,"&lt;0")</f>
        <v>0</v>
      </c>
      <c r="P1763" t="e">
        <f>SUMIF(#REF!,"&gt;"&amp;AVERAGE(#REF!))</f>
        <v>#REF!</v>
      </c>
      <c r="Q1763">
        <f t="shared" si="55"/>
        <v>27.565026697177728</v>
      </c>
      <c r="R1763" t="str">
        <f>CONCATENATE("ID-",A1763,"-",E1763)</f>
        <v>ID-22713-Ankara - Adana</v>
      </c>
      <c r="S1763" t="str">
        <f>INDEX(B:B,MATCH(A1763,A:A,0))</f>
        <v>17:43</v>
      </c>
      <c r="T1763" t="str">
        <f>IF(OR(B1763&gt;0,C1763&gt;0),"Acceptable","Check")</f>
        <v>Acceptable</v>
      </c>
      <c r="U1763">
        <f>COUNTIF(D:D, "Military - U.S. Army")</f>
        <v>23</v>
      </c>
      <c r="V1763">
        <f>AVERAGEIF(C:C,"Fort Myer, Virginia", I:I)</f>
        <v>2</v>
      </c>
      <c r="W1763">
        <v>1</v>
      </c>
      <c r="X1763" t="str">
        <f>IFERROR(VLOOKUP("FlightNumber", A:D, 4, FALSE), "Flight Not Found")</f>
        <v>Flight Not Found</v>
      </c>
      <c r="Y1763" t="str" cm="1">
        <f t="array" ref="Y1763">IF(AND(B:B &gt; TIME(6, 0, 0), B:B &lt;= TIME(18, 0, 0)), "Day", "Night")</f>
        <v>Night</v>
      </c>
      <c r="Z1763">
        <f>COUNTIFS(D:D, "Military - U.S. Army", C:C, "Fort Myer, Virginia")</f>
        <v>1</v>
      </c>
    </row>
    <row r="1764" spans="1:26" x14ac:dyDescent="0.2">
      <c r="A1764">
        <v>22713</v>
      </c>
      <c r="C1764" t="s">
        <v>6040</v>
      </c>
      <c r="D1764" t="s">
        <v>8435</v>
      </c>
      <c r="E1764" t="s">
        <v>8436</v>
      </c>
      <c r="F1764" t="s">
        <v>5206</v>
      </c>
      <c r="G1764" t="s">
        <v>8437</v>
      </c>
      <c r="H1764" t="s">
        <v>8438</v>
      </c>
      <c r="I1764">
        <v>5</v>
      </c>
      <c r="J1764">
        <v>5</v>
      </c>
      <c r="K1764">
        <v>0</v>
      </c>
      <c r="L1764" t="s">
        <v>8439</v>
      </c>
      <c r="M1764">
        <f>SUM(B1764,C1764)</f>
        <v>0</v>
      </c>
      <c r="N1764" t="str">
        <f t="shared" si="54"/>
        <v>No</v>
      </c>
      <c r="O1764">
        <f>COUNTIF(C:C,"&lt;0")</f>
        <v>0</v>
      </c>
      <c r="P1764" t="e">
        <f>SUMIF(#REF!,"&gt;"&amp;AVERAGE(#REF!))</f>
        <v>#REF!</v>
      </c>
      <c r="Q1764">
        <f t="shared" si="55"/>
        <v>27.565026697177728</v>
      </c>
      <c r="R1764" t="str">
        <f>CONCATENATE("ID-",A1764,"-",E1764)</f>
        <v>ID-22713-Khartoum - Rome</v>
      </c>
      <c r="S1764" t="str">
        <f>INDEX(B:B,MATCH(A1764,A:A,0))</f>
        <v>17:43</v>
      </c>
      <c r="T1764" t="str">
        <f>IF(OR(B1764&gt;0,C1764&gt;0),"Acceptable","Check")</f>
        <v>Acceptable</v>
      </c>
      <c r="U1764">
        <f>COUNTIF(D:D, "Military - U.S. Army")</f>
        <v>23</v>
      </c>
      <c r="V1764">
        <f>AVERAGEIF(C:C,"Fort Myer, Virginia", I:I)</f>
        <v>2</v>
      </c>
      <c r="W1764">
        <v>1</v>
      </c>
      <c r="X1764" t="str">
        <f>IFERROR(VLOOKUP("FlightNumber", A:D, 4, FALSE), "Flight Not Found")</f>
        <v>Flight Not Found</v>
      </c>
      <c r="Y1764" t="str" cm="1">
        <f t="array" ref="Y1764">IF(AND(B:B &gt; TIME(6, 0, 0), B:B &lt;= TIME(18, 0, 0)), "Day", "Night")</f>
        <v>Night</v>
      </c>
      <c r="Z1764">
        <f>COUNTIFS(D:D, "Military - U.S. Army", C:C, "Fort Myer, Virginia")</f>
        <v>1</v>
      </c>
    </row>
    <row r="1765" spans="1:26" x14ac:dyDescent="0.2">
      <c r="A1765">
        <v>22713</v>
      </c>
      <c r="B1765" t="s">
        <v>729</v>
      </c>
      <c r="C1765" t="s">
        <v>8440</v>
      </c>
      <c r="D1765" t="s">
        <v>2606</v>
      </c>
      <c r="E1765" t="s">
        <v>8441</v>
      </c>
      <c r="F1765" t="s">
        <v>7352</v>
      </c>
      <c r="G1765" t="s">
        <v>8442</v>
      </c>
      <c r="H1765" t="s">
        <v>8443</v>
      </c>
      <c r="I1765">
        <v>15</v>
      </c>
      <c r="J1765">
        <v>15</v>
      </c>
      <c r="K1765">
        <v>0</v>
      </c>
      <c r="L1765" t="s">
        <v>8444</v>
      </c>
      <c r="M1765">
        <f>SUM(B1765,C1765)</f>
        <v>0</v>
      </c>
      <c r="N1765" t="str">
        <f t="shared" si="54"/>
        <v>No</v>
      </c>
      <c r="O1765">
        <f>COUNTIF(C:C,"&lt;0")</f>
        <v>0</v>
      </c>
      <c r="P1765" t="e">
        <f>SUMIF(#REF!,"&gt;"&amp;AVERAGE(#REF!))</f>
        <v>#REF!</v>
      </c>
      <c r="Q1765">
        <f t="shared" si="55"/>
        <v>27.565026697177728</v>
      </c>
      <c r="R1765" t="str">
        <f>CONCATENATE("ID-",A1765,"-",E1765)</f>
        <v>ID-22713-Training exercise</v>
      </c>
      <c r="S1765" t="str">
        <f>INDEX(B:B,MATCH(A1765,A:A,0))</f>
        <v>17:43</v>
      </c>
      <c r="T1765" t="str">
        <f>IF(OR(B1765&gt;0,C1765&gt;0),"Acceptable","Check")</f>
        <v>Acceptable</v>
      </c>
      <c r="U1765">
        <f>COUNTIF(D:D, "Military - U.S. Army")</f>
        <v>23</v>
      </c>
      <c r="V1765">
        <f>AVERAGEIF(C:C,"Fort Myer, Virginia", I:I)</f>
        <v>2</v>
      </c>
      <c r="W1765">
        <v>1</v>
      </c>
      <c r="X1765" t="str">
        <f>IFERROR(VLOOKUP("FlightNumber", A:D, 4, FALSE), "Flight Not Found")</f>
        <v>Flight Not Found</v>
      </c>
      <c r="Y1765" t="str" cm="1">
        <f t="array" ref="Y1765">IF(AND(B:B &gt; TIME(6, 0, 0), B:B &lt;= TIME(18, 0, 0)), "Day", "Night")</f>
        <v>Night</v>
      </c>
      <c r="Z1765">
        <f>COUNTIFS(D:D, "Military - U.S. Army", C:C, "Fort Myer, Virginia")</f>
        <v>1</v>
      </c>
    </row>
    <row r="1766" spans="1:26" x14ac:dyDescent="0.2">
      <c r="A1766">
        <v>22720</v>
      </c>
      <c r="B1766" t="s">
        <v>7288</v>
      </c>
      <c r="C1766" t="s">
        <v>8445</v>
      </c>
      <c r="D1766" t="s">
        <v>5427</v>
      </c>
      <c r="E1766" t="s">
        <v>8446</v>
      </c>
      <c r="F1766" t="s">
        <v>7308</v>
      </c>
      <c r="G1766" t="s">
        <v>8447</v>
      </c>
      <c r="H1766" t="s">
        <v>8448</v>
      </c>
      <c r="I1766">
        <v>7</v>
      </c>
      <c r="J1766">
        <v>1</v>
      </c>
      <c r="K1766">
        <v>0</v>
      </c>
      <c r="L1766" t="s">
        <v>8449</v>
      </c>
      <c r="M1766">
        <f>SUM(B1766,C1766)</f>
        <v>0</v>
      </c>
      <c r="N1766" t="str">
        <f t="shared" si="54"/>
        <v>No</v>
      </c>
      <c r="O1766">
        <f>COUNTIF(C:C,"&lt;0")</f>
        <v>0</v>
      </c>
      <c r="P1766" t="e">
        <f>SUMIF(#REF!,"&gt;"&amp;AVERAGE(#REF!))</f>
        <v>#REF!</v>
      </c>
      <c r="Q1766">
        <f t="shared" si="55"/>
        <v>27.565026697177728</v>
      </c>
      <c r="R1766" t="str">
        <f>CONCATENATE("ID-",A1766,"-",E1766)</f>
        <v>ID-22720-Cold Bay, AK - Adak, AK</v>
      </c>
      <c r="S1766" t="str">
        <f>INDEX(B:B,MATCH(A1766,A:A,0))</f>
        <v>01:14</v>
      </c>
      <c r="T1766" t="str">
        <f>IF(OR(B1766&gt;0,C1766&gt;0),"Acceptable","Check")</f>
        <v>Acceptable</v>
      </c>
      <c r="U1766">
        <f>COUNTIF(D:D, "Military - U.S. Army")</f>
        <v>23</v>
      </c>
      <c r="V1766">
        <f>AVERAGEIF(C:C,"Fort Myer, Virginia", I:I)</f>
        <v>2</v>
      </c>
      <c r="W1766">
        <v>1</v>
      </c>
      <c r="X1766" t="str">
        <f>IFERROR(VLOOKUP("FlightNumber", A:D, 4, FALSE), "Flight Not Found")</f>
        <v>Flight Not Found</v>
      </c>
      <c r="Y1766" t="str" cm="1">
        <f t="array" ref="Y1766">IF(AND(B:B &gt; TIME(6, 0, 0), B:B &lt;= TIME(18, 0, 0)), "Day", "Night")</f>
        <v>Night</v>
      </c>
      <c r="Z1766">
        <f>COUNTIFS(D:D, "Military - U.S. Army", C:C, "Fort Myer, Virginia")</f>
        <v>1</v>
      </c>
    </row>
    <row r="1767" spans="1:26" x14ac:dyDescent="0.2">
      <c r="A1767">
        <v>22720</v>
      </c>
      <c r="B1767" t="s">
        <v>3078</v>
      </c>
      <c r="C1767" t="s">
        <v>8450</v>
      </c>
      <c r="D1767" t="s">
        <v>5427</v>
      </c>
      <c r="E1767" t="s">
        <v>8451</v>
      </c>
      <c r="F1767" t="s">
        <v>7308</v>
      </c>
      <c r="G1767" t="s">
        <v>8452</v>
      </c>
      <c r="H1767" t="s">
        <v>8453</v>
      </c>
      <c r="I1767">
        <v>107</v>
      </c>
      <c r="J1767">
        <v>107</v>
      </c>
      <c r="K1767">
        <v>0</v>
      </c>
      <c r="L1767" t="s">
        <v>8454</v>
      </c>
      <c r="M1767">
        <f>SUM(B1767,C1767)</f>
        <v>0</v>
      </c>
      <c r="N1767" t="str">
        <f t="shared" si="54"/>
        <v>No</v>
      </c>
      <c r="O1767">
        <f>COUNTIF(C:C,"&lt;0")</f>
        <v>0</v>
      </c>
      <c r="P1767" t="e">
        <f>SUMIF(#REF!,"&gt;"&amp;AVERAGE(#REF!))</f>
        <v>#REF!</v>
      </c>
      <c r="Q1767">
        <f t="shared" si="55"/>
        <v>27.565026697177728</v>
      </c>
      <c r="R1767" t="str">
        <f>CONCATENATE("ID-",A1767,"-",E1767)</f>
        <v>ID-22720-Travis AFB - Honolulu - Agana, Guam - Clark AFB -Saigon</v>
      </c>
      <c r="S1767" t="str">
        <f>INDEX(B:B,MATCH(A1767,A:A,0))</f>
        <v>01:14</v>
      </c>
      <c r="T1767" t="str">
        <f>IF(OR(B1767&gt;0,C1767&gt;0),"Acceptable","Check")</f>
        <v>Acceptable</v>
      </c>
      <c r="U1767">
        <f>COUNTIF(D:D, "Military - U.S. Army")</f>
        <v>23</v>
      </c>
      <c r="V1767">
        <f>AVERAGEIF(C:C,"Fort Myer, Virginia", I:I)</f>
        <v>2</v>
      </c>
      <c r="W1767">
        <v>1</v>
      </c>
      <c r="X1767" t="str">
        <f>IFERROR(VLOOKUP("FlightNumber", A:D, 4, FALSE), "Flight Not Found")</f>
        <v>Flight Not Found</v>
      </c>
      <c r="Y1767" t="str" cm="1">
        <f t="array" ref="Y1767">IF(AND(B:B &gt; TIME(6, 0, 0), B:B &lt;= TIME(18, 0, 0)), "Day", "Night")</f>
        <v>Night</v>
      </c>
      <c r="Z1767">
        <f>COUNTIFS(D:D, "Military - U.S. Army", C:C, "Fort Myer, Virginia")</f>
        <v>1</v>
      </c>
    </row>
    <row r="1768" spans="1:26" x14ac:dyDescent="0.2">
      <c r="A1768">
        <v>22725</v>
      </c>
      <c r="C1768" t="s">
        <v>8455</v>
      </c>
      <c r="D1768" t="s">
        <v>8456</v>
      </c>
      <c r="F1768" t="s">
        <v>7541</v>
      </c>
      <c r="G1768" t="s">
        <v>132</v>
      </c>
      <c r="I1768">
        <v>11</v>
      </c>
      <c r="J1768">
        <v>11</v>
      </c>
      <c r="K1768">
        <v>0</v>
      </c>
      <c r="M1768">
        <f>SUM(B1768,C1768)</f>
        <v>0</v>
      </c>
      <c r="N1768" t="str">
        <f t="shared" si="54"/>
        <v>No</v>
      </c>
      <c r="O1768">
        <f>COUNTIF(C:C,"&lt;0")</f>
        <v>0</v>
      </c>
      <c r="P1768" t="e">
        <f>SUMIF(#REF!,"&gt;"&amp;AVERAGE(#REF!))</f>
        <v>#REF!</v>
      </c>
      <c r="Q1768">
        <f t="shared" si="55"/>
        <v>27.565026697177728</v>
      </c>
      <c r="R1768" t="str">
        <f>CONCATENATE("ID-",A1768,"-",E1768)</f>
        <v>ID-22725-</v>
      </c>
      <c r="S1768">
        <f>INDEX(B:B,MATCH(A1768,A:A,0))</f>
        <v>0</v>
      </c>
      <c r="T1768" t="str">
        <f>IF(OR(B1768&gt;0,C1768&gt;0),"Acceptable","Check")</f>
        <v>Acceptable</v>
      </c>
      <c r="U1768">
        <f>COUNTIF(D:D, "Military - U.S. Army")</f>
        <v>23</v>
      </c>
      <c r="V1768">
        <f>AVERAGEIF(C:C,"Fort Myer, Virginia", I:I)</f>
        <v>2</v>
      </c>
      <c r="W1768">
        <v>1</v>
      </c>
      <c r="X1768" t="str">
        <f>IFERROR(VLOOKUP("FlightNumber", A:D, 4, FALSE), "Flight Not Found")</f>
        <v>Flight Not Found</v>
      </c>
      <c r="Y1768" t="str" cm="1">
        <f t="array" ref="Y1768">IF(AND(B:B &gt; TIME(6, 0, 0), B:B &lt;= TIME(18, 0, 0)), "Day", "Night")</f>
        <v>Night</v>
      </c>
      <c r="Z1768">
        <f>COUNTIFS(D:D, "Military - U.S. Army", C:C, "Fort Myer, Virginia")</f>
        <v>1</v>
      </c>
    </row>
    <row r="1769" spans="1:26" x14ac:dyDescent="0.2">
      <c r="A1769">
        <v>22732</v>
      </c>
      <c r="B1769" t="s">
        <v>8457</v>
      </c>
      <c r="C1769" t="s">
        <v>599</v>
      </c>
      <c r="D1769" t="s">
        <v>1312</v>
      </c>
      <c r="E1769" t="s">
        <v>601</v>
      </c>
      <c r="F1769" t="s">
        <v>8458</v>
      </c>
      <c r="G1769" t="s">
        <v>8459</v>
      </c>
      <c r="I1769">
        <v>22</v>
      </c>
      <c r="J1769">
        <v>22</v>
      </c>
      <c r="K1769">
        <v>0</v>
      </c>
      <c r="L1769" t="s">
        <v>8460</v>
      </c>
      <c r="M1769">
        <f>SUM(B1769,C1769)</f>
        <v>0</v>
      </c>
      <c r="N1769" t="str">
        <f t="shared" si="54"/>
        <v>No</v>
      </c>
      <c r="O1769">
        <f>COUNTIF(C:C,"&lt;0")</f>
        <v>0</v>
      </c>
      <c r="P1769" t="e">
        <f>SUMIF(#REF!,"&gt;"&amp;AVERAGE(#REF!))</f>
        <v>#REF!</v>
      </c>
      <c r="Q1769">
        <f t="shared" si="55"/>
        <v>27.565026697177728</v>
      </c>
      <c r="R1769" t="str">
        <f>CONCATENATE("ID-",A1769,"-",E1769)</f>
        <v>ID-22732-Santiago de Cuba - Havana</v>
      </c>
      <c r="S1769" t="str">
        <f>INDEX(B:B,MATCH(A1769,A:A,0))</f>
        <v>17:45</v>
      </c>
      <c r="T1769" t="str">
        <f>IF(OR(B1769&gt;0,C1769&gt;0),"Acceptable","Check")</f>
        <v>Acceptable</v>
      </c>
      <c r="U1769">
        <f>COUNTIF(D:D, "Military - U.S. Army")</f>
        <v>23</v>
      </c>
      <c r="V1769">
        <f>AVERAGEIF(C:C,"Fort Myer, Virginia", I:I)</f>
        <v>2</v>
      </c>
      <c r="W1769">
        <v>1</v>
      </c>
      <c r="X1769" t="str">
        <f>IFERROR(VLOOKUP("FlightNumber", A:D, 4, FALSE), "Flight Not Found")</f>
        <v>Flight Not Found</v>
      </c>
      <c r="Y1769" t="str" cm="1">
        <f t="array" ref="Y1769">IF(AND(B:B &gt; TIME(6, 0, 0), B:B &lt;= TIME(18, 0, 0)), "Day", "Night")</f>
        <v>Night</v>
      </c>
      <c r="Z1769">
        <f>COUNTIFS(D:D, "Military - U.S. Army", C:C, "Fort Myer, Virginia")</f>
        <v>1</v>
      </c>
    </row>
    <row r="1770" spans="1:26" x14ac:dyDescent="0.2">
      <c r="A1770">
        <v>22742</v>
      </c>
      <c r="B1770" t="s">
        <v>1164</v>
      </c>
      <c r="C1770" t="s">
        <v>8461</v>
      </c>
      <c r="D1770" t="s">
        <v>8462</v>
      </c>
      <c r="E1770" t="s">
        <v>8463</v>
      </c>
      <c r="F1770" t="s">
        <v>2465</v>
      </c>
      <c r="G1770" t="s">
        <v>8464</v>
      </c>
      <c r="I1770">
        <v>31</v>
      </c>
      <c r="J1770">
        <v>31</v>
      </c>
      <c r="K1770">
        <v>0</v>
      </c>
      <c r="L1770" t="s">
        <v>8465</v>
      </c>
      <c r="M1770">
        <f>SUM(B1770,C1770)</f>
        <v>0</v>
      </c>
      <c r="N1770" t="str">
        <f t="shared" si="54"/>
        <v>No</v>
      </c>
      <c r="O1770">
        <f>COUNTIF(C:C,"&lt;0")</f>
        <v>0</v>
      </c>
      <c r="P1770" t="e">
        <f>SUMIF(#REF!,"&gt;"&amp;AVERAGE(#REF!))</f>
        <v>#REF!</v>
      </c>
      <c r="Q1770">
        <f t="shared" si="55"/>
        <v>27.565026697177728</v>
      </c>
      <c r="R1770" t="str">
        <f>CONCATENATE("ID-",A1770,"-",E1770)</f>
        <v>ID-22742-Bogota - Araracuara - Villavicencio</v>
      </c>
      <c r="S1770" t="str">
        <f>INDEX(B:B,MATCH(A1770,A:A,0))</f>
        <v>15:00</v>
      </c>
      <c r="T1770" t="str">
        <f>IF(OR(B1770&gt;0,C1770&gt;0),"Acceptable","Check")</f>
        <v>Acceptable</v>
      </c>
      <c r="U1770">
        <f>COUNTIF(D:D, "Military - U.S. Army")</f>
        <v>23</v>
      </c>
      <c r="V1770">
        <f>AVERAGEIF(C:C,"Fort Myer, Virginia", I:I)</f>
        <v>2</v>
      </c>
      <c r="W1770">
        <v>2</v>
      </c>
      <c r="X1770" t="str">
        <f>IFERROR(VLOOKUP("FlightNumber", A:D, 4, FALSE), "Flight Not Found")</f>
        <v>Flight Not Found</v>
      </c>
      <c r="Y1770" t="str" cm="1">
        <f t="array" ref="Y1770">IF(AND(B:B &gt; TIME(6, 0, 0), B:B &lt;= TIME(18, 0, 0)), "Day", "Night")</f>
        <v>Night</v>
      </c>
      <c r="Z1770">
        <f>COUNTIFS(D:D, "Military - U.S. Army", C:C, "Fort Myer, Virginia")</f>
        <v>1</v>
      </c>
    </row>
    <row r="1771" spans="1:26" x14ac:dyDescent="0.2">
      <c r="A1771">
        <v>22758</v>
      </c>
      <c r="C1771" t="s">
        <v>8466</v>
      </c>
      <c r="D1771" t="s">
        <v>8467</v>
      </c>
      <c r="E1771" t="s">
        <v>8468</v>
      </c>
      <c r="F1771" t="s">
        <v>8469</v>
      </c>
      <c r="G1771" t="s">
        <v>8470</v>
      </c>
      <c r="H1771" t="s">
        <v>8471</v>
      </c>
      <c r="I1771">
        <v>40</v>
      </c>
      <c r="J1771">
        <v>40</v>
      </c>
      <c r="K1771">
        <v>0</v>
      </c>
      <c r="L1771" t="s">
        <v>8472</v>
      </c>
      <c r="M1771">
        <f>SUM(B1771,C1771)</f>
        <v>0</v>
      </c>
      <c r="N1771" t="str">
        <f t="shared" si="54"/>
        <v>No</v>
      </c>
      <c r="O1771">
        <f>COUNTIF(C:C,"&lt;0")</f>
        <v>0</v>
      </c>
      <c r="P1771" t="e">
        <f>SUMIF(#REF!,"&gt;"&amp;AVERAGE(#REF!))</f>
        <v>#REF!</v>
      </c>
      <c r="Q1771">
        <f t="shared" si="55"/>
        <v>27.565026697177728</v>
      </c>
      <c r="R1771" t="str">
        <f>CONCATENATE("ID-",A1771,"-",E1771)</f>
        <v>ID-22758-Bahia Solano - Quibdo</v>
      </c>
      <c r="S1771">
        <f>INDEX(B:B,MATCH(A1771,A:A,0))</f>
        <v>0</v>
      </c>
      <c r="T1771" t="str">
        <f>IF(OR(B1771&gt;0,C1771&gt;0),"Acceptable","Check")</f>
        <v>Acceptable</v>
      </c>
      <c r="U1771">
        <f>COUNTIF(D:D, "Military - U.S. Army")</f>
        <v>23</v>
      </c>
      <c r="V1771">
        <f>AVERAGEIF(C:C,"Fort Myer, Virginia", I:I)</f>
        <v>2</v>
      </c>
      <c r="W1771">
        <v>1</v>
      </c>
      <c r="X1771" t="str">
        <f>IFERROR(VLOOKUP("FlightNumber", A:D, 4, FALSE), "Flight Not Found")</f>
        <v>Flight Not Found</v>
      </c>
      <c r="Y1771" t="str" cm="1">
        <f t="array" ref="Y1771">IF(AND(B:B &gt; TIME(6, 0, 0), B:B &lt;= TIME(18, 0, 0)), "Day", "Night")</f>
        <v>Night</v>
      </c>
      <c r="Z1771">
        <f>COUNTIFS(D:D, "Military - U.S. Army", C:C, "Fort Myer, Virginia")</f>
        <v>1</v>
      </c>
    </row>
    <row r="1772" spans="1:26" x14ac:dyDescent="0.2">
      <c r="A1772">
        <v>22931</v>
      </c>
      <c r="C1772" t="s">
        <v>8473</v>
      </c>
      <c r="D1772" t="s">
        <v>460</v>
      </c>
      <c r="E1772" t="s">
        <v>8474</v>
      </c>
      <c r="F1772" t="s">
        <v>8475</v>
      </c>
      <c r="G1772" t="s">
        <v>8476</v>
      </c>
      <c r="H1772" t="s">
        <v>792</v>
      </c>
      <c r="I1772">
        <v>18</v>
      </c>
      <c r="J1772">
        <v>18</v>
      </c>
      <c r="K1772">
        <v>0</v>
      </c>
      <c r="L1772" t="s">
        <v>8477</v>
      </c>
      <c r="M1772">
        <f>SUM(B1772,C1772)</f>
        <v>0</v>
      </c>
      <c r="N1772" t="str">
        <f t="shared" si="54"/>
        <v>No</v>
      </c>
      <c r="O1772">
        <f>COUNTIF(C:C,"&lt;0")</f>
        <v>0</v>
      </c>
      <c r="P1772" t="e">
        <f>SUMIF(#REF!,"&gt;"&amp;AVERAGE(#REF!))</f>
        <v>#REF!</v>
      </c>
      <c r="Q1772">
        <f t="shared" si="55"/>
        <v>27.565026697177728</v>
      </c>
      <c r="R1772" t="str">
        <f>CONCATENATE("ID-",A1772,"-",E1772)</f>
        <v>ID-22931-Barcelona - Valencia - Seville</v>
      </c>
      <c r="S1772">
        <f>INDEX(B:B,MATCH(A1772,A:A,0))</f>
        <v>0</v>
      </c>
      <c r="T1772" t="str">
        <f>IF(OR(B1772&gt;0,C1772&gt;0),"Acceptable","Check")</f>
        <v>Acceptable</v>
      </c>
      <c r="U1772">
        <f>COUNTIF(D:D, "Military - U.S. Army")</f>
        <v>23</v>
      </c>
      <c r="V1772">
        <f>AVERAGEIF(C:C,"Fort Myer, Virginia", I:I)</f>
        <v>2</v>
      </c>
      <c r="W1772">
        <v>1</v>
      </c>
      <c r="X1772" t="str">
        <f>IFERROR(VLOOKUP("FlightNumber", A:D, 4, FALSE), "Flight Not Found")</f>
        <v>Flight Not Found</v>
      </c>
      <c r="Y1772" t="str" cm="1">
        <f t="array" ref="Y1772">IF(AND(B:B &gt; TIME(6, 0, 0), B:B &lt;= TIME(18, 0, 0)), "Day", "Night")</f>
        <v>Night</v>
      </c>
      <c r="Z1772">
        <f>COUNTIFS(D:D, "Military - U.S. Army", C:C, "Fort Myer, Virginia")</f>
        <v>1</v>
      </c>
    </row>
    <row r="1773" spans="1:26" x14ac:dyDescent="0.2">
      <c r="A1773">
        <v>22772</v>
      </c>
      <c r="B1773" t="s">
        <v>8478</v>
      </c>
      <c r="C1773" t="s">
        <v>8479</v>
      </c>
      <c r="D1773" t="s">
        <v>8480</v>
      </c>
      <c r="E1773" t="s">
        <v>8481</v>
      </c>
      <c r="F1773" t="s">
        <v>2722</v>
      </c>
      <c r="G1773" t="s">
        <v>8482</v>
      </c>
      <c r="H1773" t="s">
        <v>8483</v>
      </c>
      <c r="I1773">
        <v>18</v>
      </c>
      <c r="J1773">
        <v>12</v>
      </c>
      <c r="K1773">
        <v>0</v>
      </c>
      <c r="L1773" t="s">
        <v>8484</v>
      </c>
      <c r="M1773">
        <f>SUM(B1773,C1773)</f>
        <v>0</v>
      </c>
      <c r="N1773" t="str">
        <f t="shared" si="54"/>
        <v>No</v>
      </c>
      <c r="O1773">
        <f>COUNTIF(C:C,"&lt;0")</f>
        <v>0</v>
      </c>
      <c r="P1773" t="e">
        <f>SUMIF(#REF!,"&gt;"&amp;AVERAGE(#REF!))</f>
        <v>#REF!</v>
      </c>
      <c r="Q1773">
        <f t="shared" si="55"/>
        <v>27.565026697177728</v>
      </c>
      <c r="R1773" t="str">
        <f>CONCATENATE("ID-",A1773,"-",E1773)</f>
        <v>ID-22772-Jersey, Channel Islands - Portsmouth, England</v>
      </c>
      <c r="S1773" t="str">
        <f>INDEX(B:B,MATCH(A1773,A:A,0))</f>
        <v>13:29</v>
      </c>
      <c r="T1773" t="str">
        <f>IF(OR(B1773&gt;0,C1773&gt;0),"Acceptable","Check")</f>
        <v>Acceptable</v>
      </c>
      <c r="U1773">
        <f>COUNTIF(D:D, "Military - U.S. Army")</f>
        <v>23</v>
      </c>
      <c r="V1773">
        <f>AVERAGEIF(C:C,"Fort Myer, Virginia", I:I)</f>
        <v>2</v>
      </c>
      <c r="W1773">
        <v>1</v>
      </c>
      <c r="X1773" t="str">
        <f>IFERROR(VLOOKUP("FlightNumber", A:D, 4, FALSE), "Flight Not Found")</f>
        <v>Flight Not Found</v>
      </c>
      <c r="Y1773" t="str" cm="1">
        <f t="array" ref="Y1773">IF(AND(B:B &gt; TIME(6, 0, 0), B:B &lt;= TIME(18, 0, 0)), "Day", "Night")</f>
        <v>Night</v>
      </c>
      <c r="Z1773">
        <f>COUNTIFS(D:D, "Military - U.S. Army", C:C, "Fort Myer, Virginia")</f>
        <v>1</v>
      </c>
    </row>
    <row r="1774" spans="1:26" x14ac:dyDescent="0.2">
      <c r="A1774">
        <v>22774</v>
      </c>
      <c r="C1774" t="s">
        <v>8485</v>
      </c>
      <c r="D1774" t="s">
        <v>8486</v>
      </c>
      <c r="F1774" t="s">
        <v>2465</v>
      </c>
      <c r="G1774" t="s">
        <v>8487</v>
      </c>
      <c r="I1774">
        <v>32</v>
      </c>
      <c r="J1774">
        <v>32</v>
      </c>
      <c r="K1774">
        <v>0</v>
      </c>
      <c r="L1774" t="s">
        <v>8488</v>
      </c>
      <c r="M1774">
        <f>SUM(B1774,C1774)</f>
        <v>0</v>
      </c>
      <c r="N1774" t="str">
        <f t="shared" si="54"/>
        <v>No</v>
      </c>
      <c r="O1774">
        <f>COUNTIF(C:C,"&lt;0")</f>
        <v>0</v>
      </c>
      <c r="P1774" t="e">
        <f>SUMIF(#REF!,"&gt;"&amp;AVERAGE(#REF!))</f>
        <v>#REF!</v>
      </c>
      <c r="Q1774">
        <f t="shared" si="55"/>
        <v>27.565026697177728</v>
      </c>
      <c r="R1774" t="str">
        <f>CONCATENATE("ID-",A1774,"-",E1774)</f>
        <v>ID-22774-</v>
      </c>
      <c r="S1774">
        <f>INDEX(B:B,MATCH(A1774,A:A,0))</f>
        <v>0</v>
      </c>
      <c r="T1774" t="str">
        <f>IF(OR(B1774&gt;0,C1774&gt;0),"Acceptable","Check")</f>
        <v>Acceptable</v>
      </c>
      <c r="U1774">
        <f>COUNTIF(D:D, "Military - U.S. Army")</f>
        <v>23</v>
      </c>
      <c r="V1774">
        <f>AVERAGEIF(C:C,"Fort Myer, Virginia", I:I)</f>
        <v>2</v>
      </c>
      <c r="W1774">
        <v>1</v>
      </c>
      <c r="X1774" t="str">
        <f>IFERROR(VLOOKUP("FlightNumber", A:D, 4, FALSE), "Flight Not Found")</f>
        <v>Flight Not Found</v>
      </c>
      <c r="Y1774" t="str" cm="1">
        <f t="array" ref="Y1774">IF(AND(B:B &gt; TIME(6, 0, 0), B:B &lt;= TIME(18, 0, 0)), "Day", "Night")</f>
        <v>Night</v>
      </c>
      <c r="Z1774">
        <f>COUNTIFS(D:D, "Military - U.S. Army", C:C, "Fort Myer, Virginia")</f>
        <v>1</v>
      </c>
    </row>
    <row r="1775" spans="1:26" x14ac:dyDescent="0.2">
      <c r="A1775">
        <v>22775</v>
      </c>
      <c r="B1775" t="s">
        <v>8489</v>
      </c>
      <c r="C1775" t="s">
        <v>8490</v>
      </c>
      <c r="D1775" t="s">
        <v>4134</v>
      </c>
      <c r="E1775" t="s">
        <v>8491</v>
      </c>
      <c r="F1775" t="s">
        <v>5413</v>
      </c>
      <c r="G1775" t="s">
        <v>8492</v>
      </c>
      <c r="H1775" t="s">
        <v>8493</v>
      </c>
      <c r="I1775">
        <v>25</v>
      </c>
      <c r="J1775">
        <v>23</v>
      </c>
      <c r="K1775">
        <v>0</v>
      </c>
      <c r="L1775" t="s">
        <v>8494</v>
      </c>
      <c r="M1775">
        <f>SUM(B1775,C1775)</f>
        <v>0</v>
      </c>
      <c r="N1775" t="str">
        <f t="shared" si="54"/>
        <v>No</v>
      </c>
      <c r="O1775">
        <f>COUNTIF(C:C,"&lt;0")</f>
        <v>0</v>
      </c>
      <c r="P1775" t="e">
        <f>SUMIF(#REF!,"&gt;"&amp;AVERAGE(#REF!))</f>
        <v>#REF!</v>
      </c>
      <c r="Q1775">
        <f t="shared" si="55"/>
        <v>27.565026697177728</v>
      </c>
      <c r="R1775" t="str">
        <f>CONCATENATE("ID-",A1775,"-",E1775)</f>
        <v>ID-22775-Rio de Janerio - Vitoria</v>
      </c>
      <c r="S1775" t="str">
        <f>INDEX(B:B,MATCH(A1775,A:A,0))</f>
        <v>19:30</v>
      </c>
      <c r="T1775" t="str">
        <f>IF(OR(B1775&gt;0,C1775&gt;0),"Acceptable","Check")</f>
        <v>Acceptable</v>
      </c>
      <c r="U1775">
        <f>COUNTIF(D:D, "Military - U.S. Army")</f>
        <v>23</v>
      </c>
      <c r="V1775">
        <f>AVERAGEIF(C:C,"Fort Myer, Virginia", I:I)</f>
        <v>2</v>
      </c>
      <c r="W1775">
        <v>1</v>
      </c>
      <c r="X1775" t="str">
        <f>IFERROR(VLOOKUP("FlightNumber", A:D, 4, FALSE), "Flight Not Found")</f>
        <v>Flight Not Found</v>
      </c>
      <c r="Y1775" t="str" cm="1">
        <f t="array" ref="Y1775">IF(AND(B:B &gt; TIME(6, 0, 0), B:B &lt;= TIME(18, 0, 0)), "Day", "Night")</f>
        <v>Night</v>
      </c>
      <c r="Z1775">
        <f>COUNTIFS(D:D, "Military - U.S. Army", C:C, "Fort Myer, Virginia")</f>
        <v>1</v>
      </c>
    </row>
    <row r="1776" spans="1:26" x14ac:dyDescent="0.2">
      <c r="A1776">
        <v>22778</v>
      </c>
      <c r="C1776" t="s">
        <v>8495</v>
      </c>
      <c r="D1776" t="s">
        <v>8496</v>
      </c>
      <c r="E1776" t="s">
        <v>8497</v>
      </c>
      <c r="F1776" t="s">
        <v>8498</v>
      </c>
      <c r="G1776" t="s">
        <v>8499</v>
      </c>
      <c r="I1776">
        <v>21</v>
      </c>
      <c r="J1776">
        <v>15</v>
      </c>
      <c r="K1776">
        <v>0</v>
      </c>
      <c r="L1776" t="s">
        <v>8500</v>
      </c>
      <c r="M1776">
        <f>SUM(B1776,C1776)</f>
        <v>0</v>
      </c>
      <c r="N1776" t="str">
        <f t="shared" si="54"/>
        <v>No</v>
      </c>
      <c r="O1776">
        <f>COUNTIF(C:C,"&lt;0")</f>
        <v>0</v>
      </c>
      <c r="P1776" t="e">
        <f>SUMIF(#REF!,"&gt;"&amp;AVERAGE(#REF!))</f>
        <v>#REF!</v>
      </c>
      <c r="Q1776">
        <f t="shared" si="55"/>
        <v>27.565026697177728</v>
      </c>
      <c r="R1776" t="str">
        <f>CONCATENATE("ID-",A1776,"-",E1776)</f>
        <v>ID-22778-Sondre Stromfjord - Godthab</v>
      </c>
      <c r="S1776">
        <f>INDEX(B:B,MATCH(A1776,A:A,0))</f>
        <v>0</v>
      </c>
      <c r="T1776" t="str">
        <f>IF(OR(B1776&gt;0,C1776&gt;0),"Acceptable","Check")</f>
        <v>Acceptable</v>
      </c>
      <c r="U1776">
        <f>COUNTIF(D:D, "Military - U.S. Army")</f>
        <v>23</v>
      </c>
      <c r="V1776">
        <f>AVERAGEIF(C:C,"Fort Myer, Virginia", I:I)</f>
        <v>2</v>
      </c>
      <c r="W1776">
        <v>1</v>
      </c>
      <c r="X1776" t="str">
        <f>IFERROR(VLOOKUP("FlightNumber", A:D, 4, FALSE), "Flight Not Found")</f>
        <v>Flight Not Found</v>
      </c>
      <c r="Y1776" t="str" cm="1">
        <f t="array" ref="Y1776">IF(AND(B:B &gt; TIME(6, 0, 0), B:B &lt;= TIME(18, 0, 0)), "Day", "Night")</f>
        <v>Night</v>
      </c>
      <c r="Z1776">
        <f>COUNTIFS(D:D, "Military - U.S. Army", C:C, "Fort Myer, Virginia")</f>
        <v>1</v>
      </c>
    </row>
    <row r="1777" spans="1:26" x14ac:dyDescent="0.2">
      <c r="A1777">
        <v>22781</v>
      </c>
      <c r="C1777" t="s">
        <v>6604</v>
      </c>
      <c r="D1777" t="s">
        <v>8029</v>
      </c>
      <c r="E1777" t="s">
        <v>8501</v>
      </c>
      <c r="F1777" t="s">
        <v>1809</v>
      </c>
      <c r="G1777" t="s">
        <v>8502</v>
      </c>
      <c r="I1777">
        <v>3</v>
      </c>
      <c r="J1777">
        <v>3</v>
      </c>
      <c r="K1777">
        <v>0</v>
      </c>
      <c r="L1777" t="s">
        <v>8503</v>
      </c>
      <c r="M1777">
        <f>SUM(B1777,C1777)</f>
        <v>0</v>
      </c>
      <c r="N1777" t="str">
        <f t="shared" si="54"/>
        <v>No</v>
      </c>
      <c r="O1777">
        <f>COUNTIF(C:C,"&lt;0")</f>
        <v>0</v>
      </c>
      <c r="P1777" t="e">
        <f>SUMIF(#REF!,"&gt;"&amp;AVERAGE(#REF!))</f>
        <v>#REF!</v>
      </c>
      <c r="Q1777">
        <f t="shared" si="55"/>
        <v>27.565026697177728</v>
      </c>
      <c r="R1777" t="str">
        <f>CONCATENATE("ID-",A1777,"-",E1777)</f>
        <v>ID-22781-Cairo, Egypt  - Beirut, Lebanon</v>
      </c>
      <c r="S1777">
        <f>INDEX(B:B,MATCH(A1777,A:A,0))</f>
        <v>0</v>
      </c>
      <c r="T1777" t="str">
        <f>IF(OR(B1777&gt;0,C1777&gt;0),"Acceptable","Check")</f>
        <v>Acceptable</v>
      </c>
      <c r="U1777">
        <f>COUNTIF(D:D, "Military - U.S. Army")</f>
        <v>23</v>
      </c>
      <c r="V1777">
        <f>AVERAGEIF(C:C,"Fort Myer, Virginia", I:I)</f>
        <v>2</v>
      </c>
      <c r="W1777">
        <v>1</v>
      </c>
      <c r="X1777" t="str">
        <f>IFERROR(VLOOKUP("FlightNumber", A:D, 4, FALSE), "Flight Not Found")</f>
        <v>Flight Not Found</v>
      </c>
      <c r="Y1777" t="str" cm="1">
        <f t="array" ref="Y1777">IF(AND(B:B &gt; TIME(6, 0, 0), B:B &lt;= TIME(18, 0, 0)), "Day", "Night")</f>
        <v>Night</v>
      </c>
      <c r="Z1777">
        <f>COUNTIFS(D:D, "Military - U.S. Army", C:C, "Fort Myer, Virginia")</f>
        <v>1</v>
      </c>
    </row>
    <row r="1778" spans="1:26" x14ac:dyDescent="0.2">
      <c r="A1778">
        <v>22783</v>
      </c>
      <c r="C1778" t="s">
        <v>8504</v>
      </c>
      <c r="D1778" t="s">
        <v>2606</v>
      </c>
      <c r="F1778" t="s">
        <v>7352</v>
      </c>
      <c r="G1778" t="s">
        <v>8505</v>
      </c>
      <c r="H1778" t="s">
        <v>8506</v>
      </c>
      <c r="I1778">
        <v>13</v>
      </c>
      <c r="J1778">
        <v>13</v>
      </c>
      <c r="K1778">
        <v>0</v>
      </c>
      <c r="L1778" t="s">
        <v>8507</v>
      </c>
      <c r="M1778">
        <f>SUM(B1778,C1778)</f>
        <v>0</v>
      </c>
      <c r="N1778" t="str">
        <f t="shared" si="54"/>
        <v>No</v>
      </c>
      <c r="O1778">
        <f>COUNTIF(C:C,"&lt;0")</f>
        <v>0</v>
      </c>
      <c r="P1778" t="e">
        <f>SUMIF(#REF!,"&gt;"&amp;AVERAGE(#REF!))</f>
        <v>#REF!</v>
      </c>
      <c r="Q1778">
        <f t="shared" si="55"/>
        <v>27.565026697177728</v>
      </c>
      <c r="R1778" t="str">
        <f>CONCATENATE("ID-",A1778,"-",E1778)</f>
        <v>ID-22783-</v>
      </c>
      <c r="S1778">
        <f>INDEX(B:B,MATCH(A1778,A:A,0))</f>
        <v>0</v>
      </c>
      <c r="T1778" t="str">
        <f>IF(OR(B1778&gt;0,C1778&gt;0),"Acceptable","Check")</f>
        <v>Acceptable</v>
      </c>
      <c r="U1778">
        <f>COUNTIF(D:D, "Military - U.S. Army")</f>
        <v>23</v>
      </c>
      <c r="V1778">
        <f>AVERAGEIF(C:C,"Fort Myer, Virginia", I:I)</f>
        <v>2</v>
      </c>
      <c r="W1778">
        <v>1</v>
      </c>
      <c r="X1778" t="str">
        <f>IFERROR(VLOOKUP("FlightNumber", A:D, 4, FALSE), "Flight Not Found")</f>
        <v>Flight Not Found</v>
      </c>
      <c r="Y1778" t="str" cm="1">
        <f t="array" ref="Y1778">IF(AND(B:B &gt; TIME(6, 0, 0), B:B &lt;= TIME(18, 0, 0)), "Day", "Night")</f>
        <v>Night</v>
      </c>
      <c r="Z1778">
        <f>COUNTIFS(D:D, "Military - U.S. Army", C:C, "Fort Myer, Virginia")</f>
        <v>1</v>
      </c>
    </row>
    <row r="1779" spans="1:26" x14ac:dyDescent="0.2">
      <c r="A1779">
        <v>22788</v>
      </c>
      <c r="B1779" t="s">
        <v>8508</v>
      </c>
      <c r="C1779" t="s">
        <v>8509</v>
      </c>
      <c r="D1779" t="s">
        <v>29</v>
      </c>
      <c r="F1779" t="s">
        <v>8510</v>
      </c>
      <c r="G1779" t="s">
        <v>8511</v>
      </c>
      <c r="H1779" t="s">
        <v>8512</v>
      </c>
      <c r="I1779">
        <v>26</v>
      </c>
      <c r="J1779">
        <v>26</v>
      </c>
      <c r="K1779">
        <v>0</v>
      </c>
      <c r="L1779" t="s">
        <v>8513</v>
      </c>
      <c r="M1779">
        <f>SUM(B1779,C1779)</f>
        <v>0</v>
      </c>
      <c r="N1779" t="str">
        <f t="shared" si="54"/>
        <v>No</v>
      </c>
      <c r="O1779">
        <f>COUNTIF(C:C,"&lt;0")</f>
        <v>0</v>
      </c>
      <c r="P1779" t="e">
        <f>SUMIF(#REF!,"&gt;"&amp;AVERAGE(#REF!))</f>
        <v>#REF!</v>
      </c>
      <c r="Q1779">
        <f t="shared" si="55"/>
        <v>27.565026697177728</v>
      </c>
      <c r="R1779" t="str">
        <f>CONCATENATE("ID-",A1779,"-",E1779)</f>
        <v>ID-22788-</v>
      </c>
      <c r="S1779" t="str">
        <f>INDEX(B:B,MATCH(A1779,A:A,0))</f>
        <v>11:40</v>
      </c>
      <c r="T1779" t="str">
        <f>IF(OR(B1779&gt;0,C1779&gt;0),"Acceptable","Check")</f>
        <v>Acceptable</v>
      </c>
      <c r="U1779">
        <f>COUNTIF(D:D, "Military - U.S. Army")</f>
        <v>23</v>
      </c>
      <c r="V1779">
        <f>AVERAGEIF(C:C,"Fort Myer, Virginia", I:I)</f>
        <v>2</v>
      </c>
      <c r="W1779">
        <v>1</v>
      </c>
      <c r="X1779" t="str">
        <f>IFERROR(VLOOKUP("FlightNumber", A:D, 4, FALSE), "Flight Not Found")</f>
        <v>Flight Not Found</v>
      </c>
      <c r="Y1779" t="str" cm="1">
        <f t="array" ref="Y1779">IF(AND(B:B &gt; TIME(6, 0, 0), B:B &lt;= TIME(18, 0, 0)), "Day", "Night")</f>
        <v>Night</v>
      </c>
      <c r="Z1779">
        <f>COUNTIFS(D:D, "Military - U.S. Army", C:C, "Fort Myer, Virginia")</f>
        <v>1</v>
      </c>
    </row>
    <row r="1780" spans="1:26" x14ac:dyDescent="0.2">
      <c r="A1780">
        <v>22788</v>
      </c>
      <c r="B1780" t="s">
        <v>8514</v>
      </c>
      <c r="C1780" t="s">
        <v>8515</v>
      </c>
      <c r="D1780" t="s">
        <v>6727</v>
      </c>
      <c r="E1780" t="s">
        <v>8516</v>
      </c>
      <c r="F1780" t="s">
        <v>8517</v>
      </c>
      <c r="G1780" t="s">
        <v>8518</v>
      </c>
      <c r="H1780" t="s">
        <v>8519</v>
      </c>
      <c r="I1780">
        <v>45</v>
      </c>
      <c r="J1780">
        <v>45</v>
      </c>
      <c r="K1780">
        <v>0</v>
      </c>
      <c r="L1780" t="s">
        <v>8520</v>
      </c>
      <c r="M1780">
        <f>SUM(B1780,C1780)</f>
        <v>0</v>
      </c>
      <c r="N1780" t="str">
        <f t="shared" si="54"/>
        <v>No</v>
      </c>
      <c r="O1780">
        <f>COUNTIF(C:C,"&lt;0")</f>
        <v>0</v>
      </c>
      <c r="P1780" t="e">
        <f>SUMIF(#REF!,"&gt;"&amp;AVERAGE(#REF!))</f>
        <v>#REF!</v>
      </c>
      <c r="Q1780">
        <f t="shared" si="55"/>
        <v>27.565026697177728</v>
      </c>
      <c r="R1780" t="str">
        <f>CONCATENATE("ID-",A1780,"-",E1780)</f>
        <v>ID-22788-Chicago - Kansas City, MO</v>
      </c>
      <c r="S1780" t="str">
        <f>INDEX(B:B,MATCH(A1780,A:A,0))</f>
        <v>11:40</v>
      </c>
      <c r="T1780" t="str">
        <f>IF(OR(B1780&gt;0,C1780&gt;0),"Acceptable","Check")</f>
        <v>Acceptable</v>
      </c>
      <c r="U1780">
        <f>COUNTIF(D:D, "Military - U.S. Army")</f>
        <v>23</v>
      </c>
      <c r="V1780">
        <f>AVERAGEIF(C:C,"Fort Myer, Virginia", I:I)</f>
        <v>2</v>
      </c>
      <c r="W1780">
        <v>1</v>
      </c>
      <c r="X1780" t="str">
        <f>IFERROR(VLOOKUP("FlightNumber", A:D, 4, FALSE), "Flight Not Found")</f>
        <v>Flight Not Found</v>
      </c>
      <c r="Y1780" t="str" cm="1">
        <f t="array" ref="Y1780">IF(AND(B:B &gt; TIME(6, 0, 0), B:B &lt;= TIME(18, 0, 0)), "Day", "Night")</f>
        <v>Night</v>
      </c>
      <c r="Z1780">
        <f>COUNTIFS(D:D, "Military - U.S. Army", C:C, "Fort Myer, Virginia")</f>
        <v>1</v>
      </c>
    </row>
    <row r="1781" spans="1:26" x14ac:dyDescent="0.2">
      <c r="A1781">
        <v>22800</v>
      </c>
      <c r="B1781" t="s">
        <v>8521</v>
      </c>
      <c r="C1781" t="s">
        <v>8522</v>
      </c>
      <c r="D1781" t="s">
        <v>1150</v>
      </c>
      <c r="E1781" t="s">
        <v>8523</v>
      </c>
      <c r="F1781" t="s">
        <v>8524</v>
      </c>
      <c r="G1781" t="s">
        <v>8525</v>
      </c>
      <c r="H1781" t="s">
        <v>8526</v>
      </c>
      <c r="I1781">
        <v>132</v>
      </c>
      <c r="J1781">
        <v>130</v>
      </c>
      <c r="K1781">
        <v>0</v>
      </c>
      <c r="L1781" t="s">
        <v>8527</v>
      </c>
      <c r="M1781">
        <f>SUM(B1781,C1781)</f>
        <v>0</v>
      </c>
      <c r="N1781" t="str">
        <f t="shared" si="54"/>
        <v>No</v>
      </c>
      <c r="O1781">
        <f>COUNTIF(C:C,"&lt;0")</f>
        <v>0</v>
      </c>
      <c r="P1781" t="e">
        <f>SUMIF(#REF!,"&gt;"&amp;AVERAGE(#REF!))</f>
        <v>#REF!</v>
      </c>
      <c r="Q1781">
        <f t="shared" si="55"/>
        <v>27.565026697177728</v>
      </c>
      <c r="R1781" t="str">
        <f>CONCATENATE("ID-",A1781,"-",E1781)</f>
        <v>ID-22800-Paris - New York City</v>
      </c>
      <c r="S1781" t="str">
        <f>INDEX(B:B,MATCH(A1781,A:A,0))</f>
        <v>12:35</v>
      </c>
      <c r="T1781" t="str">
        <f>IF(OR(B1781&gt;0,C1781&gt;0),"Acceptable","Check")</f>
        <v>Acceptable</v>
      </c>
      <c r="U1781">
        <f>COUNTIF(D:D, "Military - U.S. Army")</f>
        <v>23</v>
      </c>
      <c r="V1781">
        <f>AVERAGEIF(C:C,"Fort Myer, Virginia", I:I)</f>
        <v>2</v>
      </c>
      <c r="W1781">
        <v>1</v>
      </c>
      <c r="X1781" t="str">
        <f>IFERROR(VLOOKUP("FlightNumber", A:D, 4, FALSE), "Flight Not Found")</f>
        <v>Flight Not Found</v>
      </c>
      <c r="Y1781" t="str" cm="1">
        <f t="array" ref="Y1781">IF(AND(B:B &gt; TIME(6, 0, 0), B:B &lt;= TIME(18, 0, 0)), "Day", "Night")</f>
        <v>Night</v>
      </c>
      <c r="Z1781">
        <f>COUNTIFS(D:D, "Military - U.S. Army", C:C, "Fort Myer, Virginia")</f>
        <v>1</v>
      </c>
    </row>
    <row r="1782" spans="1:26" x14ac:dyDescent="0.2">
      <c r="A1782">
        <v>22801</v>
      </c>
      <c r="C1782" t="s">
        <v>8528</v>
      </c>
      <c r="D1782" t="s">
        <v>3546</v>
      </c>
      <c r="F1782" t="s">
        <v>8529</v>
      </c>
      <c r="G1782" t="s">
        <v>8530</v>
      </c>
      <c r="H1782" t="s">
        <v>8531</v>
      </c>
      <c r="I1782">
        <v>5</v>
      </c>
      <c r="J1782">
        <v>5</v>
      </c>
      <c r="K1782">
        <v>0</v>
      </c>
      <c r="L1782" t="s">
        <v>8532</v>
      </c>
      <c r="M1782">
        <f>SUM(B1782,C1782)</f>
        <v>0</v>
      </c>
      <c r="N1782" t="str">
        <f t="shared" si="54"/>
        <v>No</v>
      </c>
      <c r="O1782">
        <f>COUNTIF(C:C,"&lt;0")</f>
        <v>0</v>
      </c>
      <c r="P1782" t="e">
        <f>SUMIF(#REF!,"&gt;"&amp;AVERAGE(#REF!))</f>
        <v>#REF!</v>
      </c>
      <c r="Q1782">
        <f t="shared" si="55"/>
        <v>27.565026697177728</v>
      </c>
      <c r="R1782" t="str">
        <f>CONCATENATE("ID-",A1782,"-",E1782)</f>
        <v>ID-22801-</v>
      </c>
      <c r="S1782">
        <f>INDEX(B:B,MATCH(A1782,A:A,0))</f>
        <v>0</v>
      </c>
      <c r="T1782" t="str">
        <f>IF(OR(B1782&gt;0,C1782&gt;0),"Acceptable","Check")</f>
        <v>Acceptable</v>
      </c>
      <c r="U1782">
        <f>COUNTIF(D:D, "Military - U.S. Army")</f>
        <v>23</v>
      </c>
      <c r="V1782">
        <f>AVERAGEIF(C:C,"Fort Myer, Virginia", I:I)</f>
        <v>2</v>
      </c>
      <c r="W1782">
        <v>1</v>
      </c>
      <c r="X1782" t="str">
        <f>IFERROR(VLOOKUP("FlightNumber", A:D, 4, FALSE), "Flight Not Found")</f>
        <v>Flight Not Found</v>
      </c>
      <c r="Y1782" t="str" cm="1">
        <f t="array" ref="Y1782">IF(AND(B:B &gt; TIME(6, 0, 0), B:B &lt;= TIME(18, 0, 0)), "Day", "Night")</f>
        <v>Night</v>
      </c>
      <c r="Z1782">
        <f>COUNTIFS(D:D, "Military - U.S. Army", C:C, "Fort Myer, Virginia")</f>
        <v>1</v>
      </c>
    </row>
    <row r="1783" spans="1:26" x14ac:dyDescent="0.2">
      <c r="A1783">
        <v>22819</v>
      </c>
      <c r="B1783" t="s">
        <v>8533</v>
      </c>
      <c r="C1783" t="s">
        <v>8534</v>
      </c>
      <c r="D1783" t="s">
        <v>1150</v>
      </c>
      <c r="E1783" t="s">
        <v>8535</v>
      </c>
      <c r="F1783" t="s">
        <v>8524</v>
      </c>
      <c r="G1783" t="s">
        <v>8536</v>
      </c>
      <c r="H1783" t="s">
        <v>8537</v>
      </c>
      <c r="I1783">
        <v>112</v>
      </c>
      <c r="J1783">
        <v>112</v>
      </c>
      <c r="K1783">
        <v>0</v>
      </c>
      <c r="L1783" t="s">
        <v>8538</v>
      </c>
      <c r="M1783">
        <f>SUM(B1783,C1783)</f>
        <v>0</v>
      </c>
      <c r="N1783" t="str">
        <f t="shared" si="54"/>
        <v>No</v>
      </c>
      <c r="O1783">
        <f>COUNTIF(C:C,"&lt;0")</f>
        <v>0</v>
      </c>
      <c r="P1783" t="e">
        <f>SUMIF(#REF!,"&gt;"&amp;AVERAGE(#REF!))</f>
        <v>#REF!</v>
      </c>
      <c r="Q1783">
        <f t="shared" si="55"/>
        <v>27.565026697177728</v>
      </c>
      <c r="R1783" t="str">
        <f>CONCATENATE("ID-",A1783,"-",E1783)</f>
        <v>ID-22819-Paris - Pointe-a Pitre - Santaigo</v>
      </c>
      <c r="S1783" t="str">
        <f>INDEX(B:B,MATCH(A1783,A:A,0))</f>
        <v>04:01</v>
      </c>
      <c r="T1783" t="str">
        <f>IF(OR(B1783&gt;0,C1783&gt;0),"Acceptable","Check")</f>
        <v>Acceptable</v>
      </c>
      <c r="U1783">
        <f>COUNTIF(D:D, "Military - U.S. Army")</f>
        <v>23</v>
      </c>
      <c r="V1783">
        <f>AVERAGEIF(C:C,"Fort Myer, Virginia", I:I)</f>
        <v>2</v>
      </c>
      <c r="W1783">
        <v>1</v>
      </c>
      <c r="X1783" t="str">
        <f>IFERROR(VLOOKUP("FlightNumber", A:D, 4, FALSE), "Flight Not Found")</f>
        <v>Flight Not Found</v>
      </c>
      <c r="Y1783" t="str" cm="1">
        <f t="array" ref="Y1783">IF(AND(B:B &gt; TIME(6, 0, 0), B:B &lt;= TIME(18, 0, 0)), "Day", "Night")</f>
        <v>Night</v>
      </c>
      <c r="Z1783">
        <f>COUNTIFS(D:D, "Military - U.S. Army", C:C, "Fort Myer, Virginia")</f>
        <v>1</v>
      </c>
    </row>
    <row r="1784" spans="1:26" x14ac:dyDescent="0.2">
      <c r="A1784">
        <v>22825</v>
      </c>
      <c r="C1784" t="s">
        <v>8539</v>
      </c>
      <c r="D1784" t="s">
        <v>3546</v>
      </c>
      <c r="E1784" t="s">
        <v>8540</v>
      </c>
      <c r="F1784" t="s">
        <v>8390</v>
      </c>
      <c r="G1784" t="s">
        <v>8541</v>
      </c>
      <c r="I1784">
        <v>81</v>
      </c>
      <c r="J1784">
        <v>81</v>
      </c>
      <c r="K1784">
        <v>0</v>
      </c>
      <c r="L1784" t="s">
        <v>8542</v>
      </c>
      <c r="M1784">
        <f>SUM(B1784,C1784)</f>
        <v>0</v>
      </c>
      <c r="N1784" t="str">
        <f t="shared" si="54"/>
        <v>No</v>
      </c>
      <c r="O1784">
        <f>COUNTIF(C:C,"&lt;0")</f>
        <v>0</v>
      </c>
      <c r="P1784" t="e">
        <f>SUMIF(#REF!,"&gt;"&amp;AVERAGE(#REF!))</f>
        <v>#REF!</v>
      </c>
      <c r="Q1784">
        <f t="shared" si="55"/>
        <v>27.565026697177728</v>
      </c>
      <c r="R1784" t="str">
        <f>CONCATENATE("ID-",A1784,"-",E1784)</f>
        <v>ID-22825-Lvov - Sochi</v>
      </c>
      <c r="S1784">
        <f>INDEX(B:B,MATCH(A1784,A:A,0))</f>
        <v>0</v>
      </c>
      <c r="T1784" t="str">
        <f>IF(OR(B1784&gt;0,C1784&gt;0),"Acceptable","Check")</f>
        <v>Acceptable</v>
      </c>
      <c r="U1784">
        <f>COUNTIF(D:D, "Military - U.S. Army")</f>
        <v>23</v>
      </c>
      <c r="V1784">
        <f>AVERAGEIF(C:C,"Fort Myer, Virginia", I:I)</f>
        <v>2</v>
      </c>
      <c r="W1784">
        <v>1</v>
      </c>
      <c r="X1784" t="str">
        <f>IFERROR(VLOOKUP("FlightNumber", A:D, 4, FALSE), "Flight Not Found")</f>
        <v>Flight Not Found</v>
      </c>
      <c r="Y1784" t="str" cm="1">
        <f t="array" ref="Y1784">IF(AND(B:B &gt; TIME(6, 0, 0), B:B &lt;= TIME(18, 0, 0)), "Day", "Night")</f>
        <v>Night</v>
      </c>
      <c r="Z1784">
        <f>COUNTIFS(D:D, "Military - U.S. Army", C:C, "Fort Myer, Virginia")</f>
        <v>1</v>
      </c>
    </row>
    <row r="1785" spans="1:26" x14ac:dyDescent="0.2">
      <c r="A1785">
        <v>22827</v>
      </c>
      <c r="C1785" t="s">
        <v>8543</v>
      </c>
      <c r="D1785" t="s">
        <v>3546</v>
      </c>
      <c r="F1785" t="s">
        <v>7377</v>
      </c>
      <c r="G1785" t="s">
        <v>8544</v>
      </c>
      <c r="H1785" t="s">
        <v>8545</v>
      </c>
      <c r="I1785">
        <v>84</v>
      </c>
      <c r="J1785">
        <v>84</v>
      </c>
      <c r="K1785">
        <v>0</v>
      </c>
      <c r="L1785" t="s">
        <v>8546</v>
      </c>
      <c r="M1785">
        <f>SUM(B1785,C1785)</f>
        <v>0</v>
      </c>
      <c r="N1785" t="str">
        <f t="shared" si="54"/>
        <v>No</v>
      </c>
      <c r="O1785">
        <f>COUNTIF(C:C,"&lt;0")</f>
        <v>0</v>
      </c>
      <c r="P1785" t="e">
        <f>SUMIF(#REF!,"&gt;"&amp;AVERAGE(#REF!))</f>
        <v>#REF!</v>
      </c>
      <c r="Q1785">
        <f t="shared" si="55"/>
        <v>27.565026697177728</v>
      </c>
      <c r="R1785" t="str">
        <f>CONCATENATE("ID-",A1785,"-",E1785)</f>
        <v>ID-22827-</v>
      </c>
      <c r="S1785">
        <f>INDEX(B:B,MATCH(A1785,A:A,0))</f>
        <v>0</v>
      </c>
      <c r="T1785" t="str">
        <f>IF(OR(B1785&gt;0,C1785&gt;0),"Acceptable","Check")</f>
        <v>Acceptable</v>
      </c>
      <c r="U1785">
        <f>COUNTIF(D:D, "Military - U.S. Army")</f>
        <v>23</v>
      </c>
      <c r="V1785">
        <f>AVERAGEIF(C:C,"Fort Myer, Virginia", I:I)</f>
        <v>2</v>
      </c>
      <c r="W1785">
        <v>1</v>
      </c>
      <c r="X1785" t="str">
        <f>IFERROR(VLOOKUP("FlightNumber", A:D, 4, FALSE), "Flight Not Found")</f>
        <v>Flight Not Found</v>
      </c>
      <c r="Y1785" t="str" cm="1">
        <f t="array" ref="Y1785">IF(AND(B:B &gt; TIME(6, 0, 0), B:B &lt;= TIME(18, 0, 0)), "Day", "Night")</f>
        <v>Night</v>
      </c>
      <c r="Z1785">
        <f>COUNTIFS(D:D, "Military - U.S. Army", C:C, "Fort Myer, Virginia")</f>
        <v>1</v>
      </c>
    </row>
    <row r="1786" spans="1:26" x14ac:dyDescent="0.2">
      <c r="A1786">
        <v>22833</v>
      </c>
      <c r="C1786" t="s">
        <v>7745</v>
      </c>
      <c r="D1786" t="s">
        <v>3546</v>
      </c>
      <c r="F1786" t="s">
        <v>8458</v>
      </c>
      <c r="I1786">
        <v>14</v>
      </c>
      <c r="J1786">
        <v>14</v>
      </c>
      <c r="K1786">
        <v>0</v>
      </c>
      <c r="M1786">
        <f>SUM(B1786,C1786)</f>
        <v>0</v>
      </c>
      <c r="N1786" t="str">
        <f t="shared" si="54"/>
        <v>No</v>
      </c>
      <c r="O1786">
        <f>COUNTIF(C:C,"&lt;0")</f>
        <v>0</v>
      </c>
      <c r="P1786" t="e">
        <f>SUMIF(#REF!,"&gt;"&amp;AVERAGE(#REF!))</f>
        <v>#REF!</v>
      </c>
      <c r="Q1786">
        <f t="shared" si="55"/>
        <v>27.565026697177728</v>
      </c>
      <c r="R1786" t="str">
        <f>CONCATENATE("ID-",A1786,"-",E1786)</f>
        <v>ID-22833-</v>
      </c>
      <c r="S1786">
        <f>INDEX(B:B,MATCH(A1786,A:A,0))</f>
        <v>0</v>
      </c>
      <c r="T1786" t="str">
        <f>IF(OR(B1786&gt;0,C1786&gt;0),"Acceptable","Check")</f>
        <v>Acceptable</v>
      </c>
      <c r="U1786">
        <f>COUNTIF(D:D, "Military - U.S. Army")</f>
        <v>23</v>
      </c>
      <c r="V1786">
        <f>AVERAGEIF(C:C,"Fort Myer, Virginia", I:I)</f>
        <v>2</v>
      </c>
      <c r="W1786">
        <v>1</v>
      </c>
      <c r="X1786" t="str">
        <f>IFERROR(VLOOKUP("FlightNumber", A:D, 4, FALSE), "Flight Not Found")</f>
        <v>Flight Not Found</v>
      </c>
      <c r="Y1786" t="str" cm="1">
        <f t="array" ref="Y1786">IF(AND(B:B &gt; TIME(6, 0, 0), B:B &lt;= TIME(18, 0, 0)), "Day", "Night")</f>
        <v>Night</v>
      </c>
      <c r="Z1786">
        <f>COUNTIFS(D:D, "Military - U.S. Army", C:C, "Fort Myer, Virginia")</f>
        <v>1</v>
      </c>
    </row>
    <row r="1787" spans="1:26" x14ac:dyDescent="0.2">
      <c r="A1787">
        <v>22834</v>
      </c>
      <c r="B1787" t="s">
        <v>6528</v>
      </c>
      <c r="C1787" t="s">
        <v>8547</v>
      </c>
      <c r="D1787" t="s">
        <v>5071</v>
      </c>
      <c r="E1787" t="s">
        <v>8549</v>
      </c>
      <c r="F1787" t="s">
        <v>8550</v>
      </c>
      <c r="G1787" t="s">
        <v>8551</v>
      </c>
      <c r="H1787" t="s">
        <v>8552</v>
      </c>
      <c r="I1787">
        <v>94</v>
      </c>
      <c r="J1787">
        <v>94</v>
      </c>
      <c r="K1787">
        <v>0</v>
      </c>
      <c r="L1787" t="s">
        <v>8553</v>
      </c>
      <c r="M1787">
        <f>SUM(B1787,C1787)</f>
        <v>0</v>
      </c>
      <c r="N1787" t="str">
        <f t="shared" si="54"/>
        <v>No</v>
      </c>
      <c r="O1787">
        <f>COUNTIF(C:C,"&lt;0")</f>
        <v>0</v>
      </c>
      <c r="P1787" t="e">
        <f>SUMIF(#REF!,"&gt;"&amp;AVERAGE(#REF!))</f>
        <v>#REF!</v>
      </c>
      <c r="Q1787">
        <f t="shared" si="55"/>
        <v>27.565026697177728</v>
      </c>
      <c r="R1787" t="str">
        <f>CONCATENATE("ID-",A1787,"-",E1787)</f>
        <v>ID-22834-Bangkok - Bombay</v>
      </c>
      <c r="S1787" t="str">
        <f>INDEX(B:B,MATCH(A1787,A:A,0))</f>
        <v>23:59</v>
      </c>
      <c r="T1787" t="str">
        <f>IF(OR(B1787&gt;0,C1787&gt;0),"Acceptable","Check")</f>
        <v>Acceptable</v>
      </c>
      <c r="U1787">
        <f>COUNTIF(D:D, "Military - U.S. Army")</f>
        <v>23</v>
      </c>
      <c r="V1787">
        <f>AVERAGEIF(C:C,"Fort Myer, Virginia", I:I)</f>
        <v>2</v>
      </c>
      <c r="W1787">
        <v>2</v>
      </c>
      <c r="X1787" t="str">
        <f>IFERROR(VLOOKUP("FlightNumber", A:D, 4, FALSE), "Flight Not Found")</f>
        <v>Flight Not Found</v>
      </c>
      <c r="Y1787" t="str" cm="1">
        <f t="array" ref="Y1787">IF(AND(B:B &gt; TIME(6, 0, 0), B:B &lt;= TIME(18, 0, 0)), "Day", "Night")</f>
        <v>Night</v>
      </c>
      <c r="Z1787">
        <f>COUNTIFS(D:D, "Military - U.S. Army", C:C, "Fort Myer, Virginia")</f>
        <v>1</v>
      </c>
    </row>
    <row r="1788" spans="1:26" x14ac:dyDescent="0.2">
      <c r="A1788">
        <v>22836</v>
      </c>
      <c r="B1788" t="s">
        <v>8554</v>
      </c>
      <c r="C1788" t="s">
        <v>8555</v>
      </c>
      <c r="D1788" t="s">
        <v>8556</v>
      </c>
      <c r="F1788" t="s">
        <v>3475</v>
      </c>
      <c r="G1788" t="s">
        <v>8557</v>
      </c>
      <c r="H1788" t="s">
        <v>8558</v>
      </c>
      <c r="I1788">
        <v>6</v>
      </c>
      <c r="J1788">
        <v>6</v>
      </c>
      <c r="K1788">
        <v>0</v>
      </c>
      <c r="L1788" t="s">
        <v>8559</v>
      </c>
      <c r="M1788">
        <f>SUM(B1788,C1788)</f>
        <v>0</v>
      </c>
      <c r="N1788" t="str">
        <f t="shared" si="54"/>
        <v>No</v>
      </c>
      <c r="O1788">
        <f>COUNTIF(C:C,"&lt;0")</f>
        <v>0</v>
      </c>
      <c r="P1788" t="e">
        <f>SUMIF(#REF!,"&gt;"&amp;AVERAGE(#REF!))</f>
        <v>#REF!</v>
      </c>
      <c r="Q1788">
        <f t="shared" si="55"/>
        <v>27.565026697177728</v>
      </c>
      <c r="R1788" t="str">
        <f>CONCATENATE("ID-",A1788,"-",E1788)</f>
        <v>ID-22836-</v>
      </c>
      <c r="S1788" t="str">
        <f>INDEX(B:B,MATCH(A1788,A:A,0))</f>
        <v>21:42</v>
      </c>
      <c r="T1788" t="str">
        <f>IF(OR(B1788&gt;0,C1788&gt;0),"Acceptable","Check")</f>
        <v>Acceptable</v>
      </c>
      <c r="U1788">
        <f>COUNTIF(D:D, "Military - U.S. Army")</f>
        <v>23</v>
      </c>
      <c r="V1788">
        <f>AVERAGEIF(C:C,"Fort Myer, Virginia", I:I)</f>
        <v>2</v>
      </c>
      <c r="W1788">
        <v>1</v>
      </c>
      <c r="X1788" t="str">
        <f>IFERROR(VLOOKUP("FlightNumber", A:D, 4, FALSE), "Flight Not Found")</f>
        <v>Flight Not Found</v>
      </c>
      <c r="Y1788" t="str" cm="1">
        <f t="array" ref="Y1788">IF(AND(B:B &gt; TIME(6, 0, 0), B:B &lt;= TIME(18, 0, 0)), "Day", "Night")</f>
        <v>Night</v>
      </c>
      <c r="Z1788">
        <f>COUNTIFS(D:D, "Military - U.S. Army", C:C, "Fort Myer, Virginia")</f>
        <v>1</v>
      </c>
    </row>
    <row r="1789" spans="1:26" x14ac:dyDescent="0.2">
      <c r="A1789">
        <v>22842</v>
      </c>
      <c r="C1789" t="s">
        <v>8560</v>
      </c>
      <c r="D1789" t="s">
        <v>6005</v>
      </c>
      <c r="E1789" t="s">
        <v>8561</v>
      </c>
      <c r="F1789" t="s">
        <v>2722</v>
      </c>
      <c r="G1789" t="s">
        <v>8562</v>
      </c>
      <c r="H1789" t="s">
        <v>8563</v>
      </c>
      <c r="I1789">
        <v>3</v>
      </c>
      <c r="J1789">
        <v>1</v>
      </c>
      <c r="K1789">
        <v>0</v>
      </c>
      <c r="L1789" t="s">
        <v>8564</v>
      </c>
      <c r="M1789">
        <f>SUM(B1789,C1789)</f>
        <v>0</v>
      </c>
      <c r="N1789" t="str">
        <f t="shared" si="54"/>
        <v>No</v>
      </c>
      <c r="O1789">
        <f>COUNTIF(C:C,"&lt;0")</f>
        <v>0</v>
      </c>
      <c r="P1789" t="e">
        <f>SUMIF(#REF!,"&gt;"&amp;AVERAGE(#REF!))</f>
        <v>#REF!</v>
      </c>
      <c r="Q1789">
        <f t="shared" si="55"/>
        <v>27.565026697177728</v>
      </c>
      <c r="R1789" t="str">
        <f>CONCATENATE("ID-",A1789,"-",E1789)</f>
        <v>ID-22842-Kabul  - Amritsar, India</v>
      </c>
      <c r="S1789">
        <f>INDEX(B:B,MATCH(A1789,A:A,0))</f>
        <v>0</v>
      </c>
      <c r="T1789" t="str">
        <f>IF(OR(B1789&gt;0,C1789&gt;0),"Acceptable","Check")</f>
        <v>Acceptable</v>
      </c>
      <c r="U1789">
        <f>COUNTIF(D:D, "Military - U.S. Army")</f>
        <v>23</v>
      </c>
      <c r="V1789">
        <f>AVERAGEIF(C:C,"Fort Myer, Virginia", I:I)</f>
        <v>2</v>
      </c>
      <c r="W1789">
        <v>1</v>
      </c>
      <c r="X1789" t="str">
        <f>IFERROR(VLOOKUP("FlightNumber", A:D, 4, FALSE), "Flight Not Found")</f>
        <v>Flight Not Found</v>
      </c>
      <c r="Y1789" t="str" cm="1">
        <f t="array" ref="Y1789">IF(AND(B:B &gt; TIME(6, 0, 0), B:B &lt;= TIME(18, 0, 0)), "Day", "Night")</f>
        <v>Night</v>
      </c>
      <c r="Z1789">
        <f>COUNTIFS(D:D, "Military - U.S. Army", C:C, "Fort Myer, Virginia")</f>
        <v>1</v>
      </c>
    </row>
    <row r="1790" spans="1:26" x14ac:dyDescent="0.2">
      <c r="A1790">
        <v>22843</v>
      </c>
      <c r="C1790" t="s">
        <v>8565</v>
      </c>
      <c r="D1790" t="s">
        <v>5392</v>
      </c>
      <c r="F1790" t="s">
        <v>2465</v>
      </c>
      <c r="G1790" t="s">
        <v>8566</v>
      </c>
      <c r="H1790" t="s">
        <v>8567</v>
      </c>
      <c r="I1790">
        <v>9</v>
      </c>
      <c r="J1790">
        <v>9</v>
      </c>
      <c r="K1790">
        <v>0</v>
      </c>
      <c r="L1790" t="s">
        <v>8568</v>
      </c>
      <c r="M1790">
        <f>SUM(B1790,C1790)</f>
        <v>0</v>
      </c>
      <c r="N1790" t="str">
        <f t="shared" si="54"/>
        <v>No</v>
      </c>
      <c r="O1790">
        <f>COUNTIF(C:C,"&lt;0")</f>
        <v>0</v>
      </c>
      <c r="P1790" t="e">
        <f>SUMIF(#REF!,"&gt;"&amp;AVERAGE(#REF!))</f>
        <v>#REF!</v>
      </c>
      <c r="Q1790">
        <f t="shared" si="55"/>
        <v>27.565026697177728</v>
      </c>
      <c r="R1790" t="str">
        <f>CONCATENATE("ID-",A1790,"-",E1790)</f>
        <v>ID-22843-</v>
      </c>
      <c r="S1790">
        <f>INDEX(B:B,MATCH(A1790,A:A,0))</f>
        <v>0</v>
      </c>
      <c r="T1790" t="str">
        <f>IF(OR(B1790&gt;0,C1790&gt;0),"Acceptable","Check")</f>
        <v>Acceptable</v>
      </c>
      <c r="U1790">
        <f>COUNTIF(D:D, "Military - U.S. Army")</f>
        <v>23</v>
      </c>
      <c r="V1790">
        <f>AVERAGEIF(C:C,"Fort Myer, Virginia", I:I)</f>
        <v>2</v>
      </c>
      <c r="W1790">
        <v>1</v>
      </c>
      <c r="X1790" t="str">
        <f>IFERROR(VLOOKUP("FlightNumber", A:D, 4, FALSE), "Flight Not Found")</f>
        <v>Flight Not Found</v>
      </c>
      <c r="Y1790" t="str" cm="1">
        <f t="array" ref="Y1790">IF(AND(B:B &gt; TIME(6, 0, 0), B:B &lt;= TIME(18, 0, 0)), "Day", "Night")</f>
        <v>Night</v>
      </c>
      <c r="Z1790">
        <f>COUNTIFS(D:D, "Military - U.S. Army", C:C, "Fort Myer, Virginia")</f>
        <v>1</v>
      </c>
    </row>
    <row r="1791" spans="1:26" x14ac:dyDescent="0.2">
      <c r="A1791">
        <v>22846</v>
      </c>
      <c r="B1791" t="s">
        <v>8569</v>
      </c>
      <c r="C1791" t="s">
        <v>8570</v>
      </c>
      <c r="D1791" t="s">
        <v>8029</v>
      </c>
      <c r="E1791" t="s">
        <v>8571</v>
      </c>
      <c r="F1791" t="s">
        <v>8572</v>
      </c>
      <c r="G1791" t="s">
        <v>8573</v>
      </c>
      <c r="H1791" t="s">
        <v>8574</v>
      </c>
      <c r="I1791">
        <v>26</v>
      </c>
      <c r="J1791">
        <v>26</v>
      </c>
      <c r="K1791">
        <v>0</v>
      </c>
      <c r="L1791" t="s">
        <v>8575</v>
      </c>
      <c r="M1791">
        <f>SUM(B1791,C1791)</f>
        <v>0</v>
      </c>
      <c r="N1791" t="str">
        <f t="shared" si="54"/>
        <v>No</v>
      </c>
      <c r="O1791">
        <f>COUNTIF(C:C,"&lt;0")</f>
        <v>0</v>
      </c>
      <c r="P1791" t="e">
        <f>SUMIF(#REF!,"&gt;"&amp;AVERAGE(#REF!))</f>
        <v>#REF!</v>
      </c>
      <c r="Q1791">
        <f t="shared" si="55"/>
        <v>27.565026697177728</v>
      </c>
      <c r="R1791" t="str">
        <f>CONCATENATE("ID-",A1791,"-",E1791)</f>
        <v>ID-22846-Hong Kong - Bangkok</v>
      </c>
      <c r="S1791" t="str">
        <f>INDEX(B:B,MATCH(A1791,A:A,0))</f>
        <v>15:45</v>
      </c>
      <c r="T1791" t="str">
        <f>IF(OR(B1791&gt;0,C1791&gt;0),"Acceptable","Check")</f>
        <v>Acceptable</v>
      </c>
      <c r="U1791">
        <f>COUNTIF(D:D, "Military - U.S. Army")</f>
        <v>23</v>
      </c>
      <c r="V1791">
        <f>AVERAGEIF(C:C,"Fort Myer, Virginia", I:I)</f>
        <v>2</v>
      </c>
      <c r="W1791">
        <v>1</v>
      </c>
      <c r="X1791" t="str">
        <f>IFERROR(VLOOKUP("FlightNumber", A:D, 4, FALSE), "Flight Not Found")</f>
        <v>Flight Not Found</v>
      </c>
      <c r="Y1791" t="str" cm="1">
        <f t="array" ref="Y1791">IF(AND(B:B &gt; TIME(6, 0, 0), B:B &lt;= TIME(18, 0, 0)), "Day", "Night")</f>
        <v>Night</v>
      </c>
      <c r="Z1791">
        <f>COUNTIFS(D:D, "Military - U.S. Army", C:C, "Fort Myer, Virginia")</f>
        <v>1</v>
      </c>
    </row>
    <row r="1792" spans="1:26" x14ac:dyDescent="0.2">
      <c r="A1792">
        <v>22849</v>
      </c>
      <c r="B1792" t="s">
        <v>7203</v>
      </c>
      <c r="C1792" t="s">
        <v>8576</v>
      </c>
      <c r="D1792" t="s">
        <v>4618</v>
      </c>
      <c r="E1792" t="s">
        <v>8577</v>
      </c>
      <c r="F1792" t="s">
        <v>8578</v>
      </c>
      <c r="G1792" t="s">
        <v>8579</v>
      </c>
      <c r="H1792" t="s">
        <v>8580</v>
      </c>
      <c r="I1792">
        <v>40</v>
      </c>
      <c r="J1792">
        <v>27</v>
      </c>
      <c r="K1792">
        <v>0</v>
      </c>
      <c r="L1792" t="s">
        <v>8581</v>
      </c>
      <c r="M1792">
        <f>SUM(B1792,C1792)</f>
        <v>0</v>
      </c>
      <c r="N1792" t="str">
        <f t="shared" si="54"/>
        <v>No</v>
      </c>
      <c r="O1792">
        <f>COUNTIF(C:C,"&lt;0")</f>
        <v>0</v>
      </c>
      <c r="P1792" t="e">
        <f>SUMIF(#REF!,"&gt;"&amp;AVERAGE(#REF!))</f>
        <v>#REF!</v>
      </c>
      <c r="Q1792">
        <f t="shared" si="55"/>
        <v>27.565026697177728</v>
      </c>
      <c r="R1792" t="str">
        <f>CONCATENATE("ID-",A1792,"-",E1792)</f>
        <v>ID-22849-Honolulu - Nadi, Fiji</v>
      </c>
      <c r="S1792" t="str">
        <f>INDEX(B:B,MATCH(A1792,A:A,0))</f>
        <v>23:19</v>
      </c>
      <c r="T1792" t="str">
        <f>IF(OR(B1792&gt;0,C1792&gt;0),"Acceptable","Check")</f>
        <v>Acceptable</v>
      </c>
      <c r="U1792">
        <f>COUNTIF(D:D, "Military - U.S. Army")</f>
        <v>23</v>
      </c>
      <c r="V1792">
        <f>AVERAGEIF(C:C,"Fort Myer, Virginia", I:I)</f>
        <v>2</v>
      </c>
      <c r="W1792">
        <v>1</v>
      </c>
      <c r="X1792" t="str">
        <f>IFERROR(VLOOKUP("FlightNumber", A:D, 4, FALSE), "Flight Not Found")</f>
        <v>Flight Not Found</v>
      </c>
      <c r="Y1792" t="str" cm="1">
        <f t="array" ref="Y1792">IF(AND(B:B &gt; TIME(6, 0, 0), B:B &lt;= TIME(18, 0, 0)), "Day", "Night")</f>
        <v>Night</v>
      </c>
      <c r="Z1792">
        <f>COUNTIFS(D:D, "Military - U.S. Army", C:C, "Fort Myer, Virginia")</f>
        <v>1</v>
      </c>
    </row>
    <row r="1793" spans="1:26" x14ac:dyDescent="0.2">
      <c r="A1793">
        <v>22855</v>
      </c>
      <c r="C1793" t="s">
        <v>629</v>
      </c>
      <c r="D1793" t="s">
        <v>3546</v>
      </c>
      <c r="F1793" t="s">
        <v>8582</v>
      </c>
      <c r="G1793" t="s">
        <v>8583</v>
      </c>
      <c r="H1793" t="s">
        <v>8584</v>
      </c>
      <c r="I1793">
        <v>81</v>
      </c>
      <c r="J1793">
        <v>81</v>
      </c>
      <c r="K1793">
        <v>0</v>
      </c>
      <c r="L1793" t="s">
        <v>8585</v>
      </c>
      <c r="M1793">
        <f>SUM(B1793,C1793)</f>
        <v>0</v>
      </c>
      <c r="N1793" t="str">
        <f t="shared" si="54"/>
        <v>No</v>
      </c>
      <c r="O1793">
        <f>COUNTIF(C:C,"&lt;0")</f>
        <v>0</v>
      </c>
      <c r="P1793" t="e">
        <f>SUMIF(#REF!,"&gt;"&amp;AVERAGE(#REF!))</f>
        <v>#REF!</v>
      </c>
      <c r="Q1793">
        <f t="shared" si="55"/>
        <v>27.565026697177728</v>
      </c>
      <c r="R1793" t="str">
        <f>CONCATENATE("ID-",A1793,"-",E1793)</f>
        <v>ID-22855-</v>
      </c>
      <c r="S1793">
        <f>INDEX(B:B,MATCH(A1793,A:A,0))</f>
        <v>0</v>
      </c>
      <c r="T1793" t="str">
        <f>IF(OR(B1793&gt;0,C1793&gt;0),"Acceptable","Check")</f>
        <v>Acceptable</v>
      </c>
      <c r="U1793">
        <f>COUNTIF(D:D, "Military - U.S. Army")</f>
        <v>23</v>
      </c>
      <c r="V1793">
        <f>AVERAGEIF(C:C,"Fort Myer, Virginia", I:I)</f>
        <v>2</v>
      </c>
      <c r="W1793">
        <v>1</v>
      </c>
      <c r="X1793" t="str">
        <f>IFERROR(VLOOKUP("FlightNumber", A:D, 4, FALSE), "Flight Not Found")</f>
        <v>Flight Not Found</v>
      </c>
      <c r="Y1793" t="str" cm="1">
        <f t="array" ref="Y1793">IF(AND(B:B &gt; TIME(6, 0, 0), B:B &lt;= TIME(18, 0, 0)), "Day", "Night")</f>
        <v>Night</v>
      </c>
      <c r="Z1793">
        <f>COUNTIFS(D:D, "Military - U.S. Army", C:C, "Fort Myer, Virginia")</f>
        <v>1</v>
      </c>
    </row>
    <row r="1794" spans="1:26" x14ac:dyDescent="0.2">
      <c r="A1794">
        <v>22857</v>
      </c>
      <c r="C1794" t="s">
        <v>8586</v>
      </c>
      <c r="D1794" t="s">
        <v>1150</v>
      </c>
      <c r="E1794" t="s">
        <v>994</v>
      </c>
      <c r="F1794" t="s">
        <v>1809</v>
      </c>
      <c r="G1794" t="s">
        <v>8587</v>
      </c>
      <c r="H1794" t="s">
        <v>8588</v>
      </c>
      <c r="I1794">
        <v>8</v>
      </c>
      <c r="J1794">
        <v>4</v>
      </c>
      <c r="K1794">
        <v>0</v>
      </c>
      <c r="L1794" t="s">
        <v>8589</v>
      </c>
      <c r="M1794">
        <f>SUM(B1794,C1794)</f>
        <v>0</v>
      </c>
      <c r="N1794" t="str">
        <f t="shared" ref="N1794:N1857" si="56">IF(E1794="good","Yes","No")</f>
        <v>No</v>
      </c>
      <c r="O1794">
        <f>COUNTIF(C:C,"&lt;0")</f>
        <v>0</v>
      </c>
      <c r="P1794" t="e">
        <f>SUMIF(#REF!,"&gt;"&amp;AVERAGE(#REF!))</f>
        <v>#REF!</v>
      </c>
      <c r="Q1794">
        <f t="shared" si="55"/>
        <v>27.565026697177728</v>
      </c>
      <c r="R1794" t="str">
        <f>CONCATENATE("ID-",A1794,"-",E1794)</f>
        <v>ID-22857-Training</v>
      </c>
      <c r="S1794">
        <f>INDEX(B:B,MATCH(A1794,A:A,0))</f>
        <v>0</v>
      </c>
      <c r="T1794" t="str">
        <f>IF(OR(B1794&gt;0,C1794&gt;0),"Acceptable","Check")</f>
        <v>Acceptable</v>
      </c>
      <c r="U1794">
        <f>COUNTIF(D:D, "Military - U.S. Army")</f>
        <v>23</v>
      </c>
      <c r="V1794">
        <f>AVERAGEIF(C:C,"Fort Myer, Virginia", I:I)</f>
        <v>2</v>
      </c>
      <c r="W1794">
        <v>1</v>
      </c>
      <c r="X1794" t="str">
        <f>IFERROR(VLOOKUP("FlightNumber", A:D, 4, FALSE), "Flight Not Found")</f>
        <v>Flight Not Found</v>
      </c>
      <c r="Y1794" t="str" cm="1">
        <f t="array" ref="Y1794">IF(AND(B:B &gt; TIME(6, 0, 0), B:B &lt;= TIME(18, 0, 0)), "Day", "Night")</f>
        <v>Night</v>
      </c>
      <c r="Z1794">
        <f>COUNTIFS(D:D, "Military - U.S. Army", C:C, "Fort Myer, Virginia")</f>
        <v>1</v>
      </c>
    </row>
    <row r="1795" spans="1:26" x14ac:dyDescent="0.2">
      <c r="A1795">
        <v>22859</v>
      </c>
      <c r="B1795" t="s">
        <v>364</v>
      </c>
      <c r="C1795" t="s">
        <v>7183</v>
      </c>
      <c r="D1795" t="s">
        <v>8072</v>
      </c>
      <c r="E1795" t="s">
        <v>8590</v>
      </c>
      <c r="F1795" t="s">
        <v>1809</v>
      </c>
      <c r="G1795" t="s">
        <v>8591</v>
      </c>
      <c r="H1795" t="s">
        <v>8592</v>
      </c>
      <c r="I1795">
        <v>10</v>
      </c>
      <c r="J1795">
        <v>10</v>
      </c>
      <c r="K1795">
        <v>0</v>
      </c>
      <c r="L1795" t="s">
        <v>8593</v>
      </c>
      <c r="M1795">
        <f>SUM(B1795,C1795)</f>
        <v>0</v>
      </c>
      <c r="N1795" t="str">
        <f t="shared" si="56"/>
        <v>No</v>
      </c>
      <c r="O1795">
        <f>COUNTIF(C:C,"&lt;0")</f>
        <v>0</v>
      </c>
      <c r="P1795" t="e">
        <f>SUMIF(#REF!,"&gt;"&amp;AVERAGE(#REF!))</f>
        <v>#REF!</v>
      </c>
      <c r="Q1795">
        <f t="shared" ref="Q1795:Q1858" si="57">AVERAGEIF(I:I,"&gt;0")</f>
        <v>27.565026697177728</v>
      </c>
      <c r="R1795" t="str">
        <f>CONCATENATE("ID-",A1795,"-",E1795)</f>
        <v>ID-22859-Katmandu - New Deli</v>
      </c>
      <c r="S1795" t="str">
        <f>INDEX(B:B,MATCH(A1795,A:A,0))</f>
        <v>13:15</v>
      </c>
      <c r="T1795" t="str">
        <f>IF(OR(B1795&gt;0,C1795&gt;0),"Acceptable","Check")</f>
        <v>Acceptable</v>
      </c>
      <c r="U1795">
        <f>COUNTIF(D:D, "Military - U.S. Army")</f>
        <v>23</v>
      </c>
      <c r="V1795">
        <f>AVERAGEIF(C:C,"Fort Myer, Virginia", I:I)</f>
        <v>2</v>
      </c>
      <c r="W1795">
        <v>1</v>
      </c>
      <c r="X1795" t="str">
        <f>IFERROR(VLOOKUP("FlightNumber", A:D, 4, FALSE), "Flight Not Found")</f>
        <v>Flight Not Found</v>
      </c>
      <c r="Y1795" t="str" cm="1">
        <f t="array" ref="Y1795">IF(AND(B:B &gt; TIME(6, 0, 0), B:B &lt;= TIME(18, 0, 0)), "Day", "Night")</f>
        <v>Night</v>
      </c>
      <c r="Z1795">
        <f>COUNTIFS(D:D, "Military - U.S. Army", C:C, "Fort Myer, Virginia")</f>
        <v>1</v>
      </c>
    </row>
    <row r="1796" spans="1:26" x14ac:dyDescent="0.2">
      <c r="A1796">
        <v>22878</v>
      </c>
      <c r="B1796" t="s">
        <v>8594</v>
      </c>
      <c r="C1796" t="s">
        <v>2160</v>
      </c>
      <c r="D1796" t="s">
        <v>8595</v>
      </c>
      <c r="E1796" t="s">
        <v>8596</v>
      </c>
      <c r="F1796" t="s">
        <v>8597</v>
      </c>
      <c r="G1796" t="s">
        <v>8598</v>
      </c>
      <c r="H1796" t="s">
        <v>8599</v>
      </c>
      <c r="I1796">
        <v>105</v>
      </c>
      <c r="J1796">
        <v>15</v>
      </c>
      <c r="K1796">
        <v>0</v>
      </c>
      <c r="L1796" t="s">
        <v>8600</v>
      </c>
      <c r="M1796">
        <f>SUM(B1796,C1796)</f>
        <v>0</v>
      </c>
      <c r="N1796" t="str">
        <f t="shared" si="56"/>
        <v>No</v>
      </c>
      <c r="O1796">
        <f>COUNTIF(C:C,"&lt;0")</f>
        <v>0</v>
      </c>
      <c r="P1796" t="e">
        <f>SUMIF(#REF!,"&gt;"&amp;AVERAGE(#REF!))</f>
        <v>#REF!</v>
      </c>
      <c r="Q1796">
        <f t="shared" si="57"/>
        <v>27.565026697177728</v>
      </c>
      <c r="R1796" t="str">
        <f>CONCATENATE("ID-",A1796,"-",E1796)</f>
        <v>ID-22878-Rio de Janeiro - Lisbon</v>
      </c>
      <c r="S1796" t="str">
        <f>INDEX(B:B,MATCH(A1796,A:A,0))</f>
        <v>22:08</v>
      </c>
      <c r="T1796" t="str">
        <f>IF(OR(B1796&gt;0,C1796&gt;0),"Acceptable","Check")</f>
        <v>Acceptable</v>
      </c>
      <c r="U1796">
        <f>COUNTIF(D:D, "Military - U.S. Army")</f>
        <v>23</v>
      </c>
      <c r="V1796">
        <f>AVERAGEIF(C:C,"Fort Myer, Virginia", I:I)</f>
        <v>2</v>
      </c>
      <c r="W1796">
        <v>1</v>
      </c>
      <c r="X1796" t="str">
        <f>IFERROR(VLOOKUP("FlightNumber", A:D, 4, FALSE), "Flight Not Found")</f>
        <v>Flight Not Found</v>
      </c>
      <c r="Y1796" t="str" cm="1">
        <f t="array" ref="Y1796">IF(AND(B:B &gt; TIME(6, 0, 0), B:B &lt;= TIME(18, 0, 0)), "Day", "Night")</f>
        <v>Night</v>
      </c>
      <c r="Z1796">
        <f>COUNTIFS(D:D, "Military - U.S. Army", C:C, "Fort Myer, Virginia")</f>
        <v>1</v>
      </c>
    </row>
    <row r="1797" spans="1:26" x14ac:dyDescent="0.2">
      <c r="A1797">
        <v>22881</v>
      </c>
      <c r="B1797" t="s">
        <v>8601</v>
      </c>
      <c r="C1797" t="s">
        <v>8602</v>
      </c>
      <c r="D1797" t="s">
        <v>8603</v>
      </c>
      <c r="E1797" t="s">
        <v>8604</v>
      </c>
      <c r="F1797" t="s">
        <v>1809</v>
      </c>
      <c r="G1797" t="s">
        <v>8605</v>
      </c>
      <c r="H1797" t="s">
        <v>8606</v>
      </c>
      <c r="I1797">
        <v>32</v>
      </c>
      <c r="J1797">
        <v>20</v>
      </c>
      <c r="K1797">
        <v>0</v>
      </c>
      <c r="L1797" t="s">
        <v>8607</v>
      </c>
      <c r="M1797">
        <f>SUM(B1797,C1797)</f>
        <v>0</v>
      </c>
      <c r="N1797" t="str">
        <f t="shared" si="56"/>
        <v>No</v>
      </c>
      <c r="O1797">
        <f>COUNTIF(C:C,"&lt;0")</f>
        <v>0</v>
      </c>
      <c r="P1797" t="e">
        <f>SUMIF(#REF!,"&gt;"&amp;AVERAGE(#REF!))</f>
        <v>#REF!</v>
      </c>
      <c r="Q1797">
        <f t="shared" si="57"/>
        <v>27.565026697177728</v>
      </c>
      <c r="R1797" t="str">
        <f>CONCATENATE("ID-",A1797,"-",E1797)</f>
        <v>ID-22881-Berranca Bermeja - Bucaramanga</v>
      </c>
      <c r="S1797" t="str">
        <f>INDEX(B:B,MATCH(A1797,A:A,0))</f>
        <v>15:57</v>
      </c>
      <c r="T1797" t="str">
        <f>IF(OR(B1797&gt;0,C1797&gt;0),"Acceptable","Check")</f>
        <v>Acceptable</v>
      </c>
      <c r="U1797">
        <f>COUNTIF(D:D, "Military - U.S. Army")</f>
        <v>23</v>
      </c>
      <c r="V1797">
        <f>AVERAGEIF(C:C,"Fort Myer, Virginia", I:I)</f>
        <v>2</v>
      </c>
      <c r="W1797">
        <v>1</v>
      </c>
      <c r="X1797" t="str">
        <f>IFERROR(VLOOKUP("FlightNumber", A:D, 4, FALSE), "Flight Not Found")</f>
        <v>Flight Not Found</v>
      </c>
      <c r="Y1797" t="str" cm="1">
        <f t="array" ref="Y1797">IF(AND(B:B &gt; TIME(6, 0, 0), B:B &lt;= TIME(18, 0, 0)), "Day", "Night")</f>
        <v>Night</v>
      </c>
      <c r="Z1797">
        <f>COUNTIFS(D:D, "Military - U.S. Army", C:C, "Fort Myer, Virginia")</f>
        <v>1</v>
      </c>
    </row>
    <row r="1798" spans="1:26" x14ac:dyDescent="0.2">
      <c r="A1798">
        <v>22882</v>
      </c>
      <c r="C1798" t="s">
        <v>8608</v>
      </c>
      <c r="D1798" t="s">
        <v>3109</v>
      </c>
      <c r="F1798" t="s">
        <v>1809</v>
      </c>
      <c r="G1798" t="s">
        <v>8609</v>
      </c>
      <c r="H1798" t="s">
        <v>8610</v>
      </c>
      <c r="I1798">
        <v>9</v>
      </c>
      <c r="J1798">
        <v>9</v>
      </c>
      <c r="K1798">
        <v>0</v>
      </c>
      <c r="L1798" t="s">
        <v>8611</v>
      </c>
      <c r="M1798">
        <f>SUM(B1798,C1798)</f>
        <v>0</v>
      </c>
      <c r="N1798" t="str">
        <f t="shared" si="56"/>
        <v>No</v>
      </c>
      <c r="O1798">
        <f>COUNTIF(C:C,"&lt;0")</f>
        <v>0</v>
      </c>
      <c r="P1798" t="e">
        <f>SUMIF(#REF!,"&gt;"&amp;AVERAGE(#REF!))</f>
        <v>#REF!</v>
      </c>
      <c r="Q1798">
        <f t="shared" si="57"/>
        <v>27.565026697177728</v>
      </c>
      <c r="R1798" t="str">
        <f>CONCATENATE("ID-",A1798,"-",E1798)</f>
        <v>ID-22882-</v>
      </c>
      <c r="S1798">
        <f>INDEX(B:B,MATCH(A1798,A:A,0))</f>
        <v>0</v>
      </c>
      <c r="T1798" t="str">
        <f>IF(OR(B1798&gt;0,C1798&gt;0),"Acceptable","Check")</f>
        <v>Acceptable</v>
      </c>
      <c r="U1798">
        <f>COUNTIF(D:D, "Military - U.S. Army")</f>
        <v>23</v>
      </c>
      <c r="V1798">
        <f>AVERAGEIF(C:C,"Fort Myer, Virginia", I:I)</f>
        <v>2</v>
      </c>
      <c r="W1798">
        <v>1</v>
      </c>
      <c r="X1798" t="str">
        <f>IFERROR(VLOOKUP("FlightNumber", A:D, 4, FALSE), "Flight Not Found")</f>
        <v>Flight Not Found</v>
      </c>
      <c r="Y1798" t="str" cm="1">
        <f t="array" ref="Y1798">IF(AND(B:B &gt; TIME(6, 0, 0), B:B &lt;= TIME(18, 0, 0)), "Day", "Night")</f>
        <v>Night</v>
      </c>
      <c r="Z1798">
        <f>COUNTIFS(D:D, "Military - U.S. Army", C:C, "Fort Myer, Virginia")</f>
        <v>1</v>
      </c>
    </row>
    <row r="1799" spans="1:26" x14ac:dyDescent="0.2">
      <c r="A1799">
        <v>22891</v>
      </c>
      <c r="C1799" t="s">
        <v>8612</v>
      </c>
      <c r="D1799" t="s">
        <v>3546</v>
      </c>
      <c r="E1799" t="s">
        <v>8613</v>
      </c>
      <c r="F1799" t="s">
        <v>7377</v>
      </c>
      <c r="G1799" t="s">
        <v>8614</v>
      </c>
      <c r="H1799" t="s">
        <v>8615</v>
      </c>
      <c r="I1799">
        <v>86</v>
      </c>
      <c r="J1799">
        <v>86</v>
      </c>
      <c r="K1799">
        <v>0</v>
      </c>
      <c r="L1799" t="s">
        <v>8616</v>
      </c>
      <c r="M1799">
        <f>SUM(B1799,C1799)</f>
        <v>0</v>
      </c>
      <c r="N1799" t="str">
        <f t="shared" si="56"/>
        <v>No</v>
      </c>
      <c r="O1799">
        <f>COUNTIF(C:C,"&lt;0")</f>
        <v>0</v>
      </c>
      <c r="P1799" t="e">
        <f>SUMIF(#REF!,"&gt;"&amp;AVERAGE(#REF!))</f>
        <v>#REF!</v>
      </c>
      <c r="Q1799">
        <f t="shared" si="57"/>
        <v>27.565026697177728</v>
      </c>
      <c r="R1799" t="str">
        <f>CONCATENATE("ID-",A1799,"-",E1799)</f>
        <v>ID-22891-Khabarovk - Petropavlovsk</v>
      </c>
      <c r="S1799">
        <f>INDEX(B:B,MATCH(A1799,A:A,0))</f>
        <v>0</v>
      </c>
      <c r="T1799" t="str">
        <f>IF(OR(B1799&gt;0,C1799&gt;0),"Acceptable","Check")</f>
        <v>Acceptable</v>
      </c>
      <c r="U1799">
        <f>COUNTIF(D:D, "Military - U.S. Army")</f>
        <v>23</v>
      </c>
      <c r="V1799">
        <f>AVERAGEIF(C:C,"Fort Myer, Virginia", I:I)</f>
        <v>2</v>
      </c>
      <c r="W1799">
        <v>1</v>
      </c>
      <c r="X1799" t="str">
        <f>IFERROR(VLOOKUP("FlightNumber", A:D, 4, FALSE), "Flight Not Found")</f>
        <v>Flight Not Found</v>
      </c>
      <c r="Y1799" t="str" cm="1">
        <f t="array" ref="Y1799">IF(AND(B:B &gt; TIME(6, 0, 0), B:B &lt;= TIME(18, 0, 0)), "Day", "Night")</f>
        <v>Night</v>
      </c>
      <c r="Z1799">
        <f>COUNTIFS(D:D, "Military - U.S. Army", C:C, "Fort Myer, Virginia")</f>
        <v>1</v>
      </c>
    </row>
    <row r="1800" spans="1:26" x14ac:dyDescent="0.2">
      <c r="A1800">
        <v>22892</v>
      </c>
      <c r="B1800" t="s">
        <v>8617</v>
      </c>
      <c r="C1800" t="s">
        <v>8618</v>
      </c>
      <c r="D1800" t="s">
        <v>8619</v>
      </c>
      <c r="F1800" t="s">
        <v>8620</v>
      </c>
      <c r="G1800" t="s">
        <v>8621</v>
      </c>
      <c r="I1800">
        <v>12</v>
      </c>
      <c r="J1800">
        <v>12</v>
      </c>
      <c r="K1800">
        <v>1</v>
      </c>
      <c r="L1800" t="s">
        <v>8622</v>
      </c>
      <c r="M1800">
        <f>SUM(B1800,C1800)</f>
        <v>0</v>
      </c>
      <c r="N1800" t="str">
        <f t="shared" si="56"/>
        <v>No</v>
      </c>
      <c r="O1800">
        <f>COUNTIF(C:C,"&lt;0")</f>
        <v>0</v>
      </c>
      <c r="P1800" t="e">
        <f>SUMIF(#REF!,"&gt;"&amp;AVERAGE(#REF!))</f>
        <v>#REF!</v>
      </c>
      <c r="Q1800">
        <f t="shared" si="57"/>
        <v>27.565026697177728</v>
      </c>
      <c r="R1800" t="str">
        <f>CONCATENATE("ID-",A1800,"-",E1800)</f>
        <v>ID-22892-</v>
      </c>
      <c r="S1800" t="str">
        <f>INDEX(B:B,MATCH(A1800,A:A,0))</f>
        <v>16:55</v>
      </c>
      <c r="T1800" t="str">
        <f>IF(OR(B1800&gt;0,C1800&gt;0),"Acceptable","Check")</f>
        <v>Acceptable</v>
      </c>
      <c r="U1800">
        <f>COUNTIF(D:D, "Military - U.S. Army")</f>
        <v>23</v>
      </c>
      <c r="V1800">
        <f>AVERAGEIF(C:C,"Fort Myer, Virginia", I:I)</f>
        <v>2</v>
      </c>
      <c r="W1800">
        <v>1</v>
      </c>
      <c r="X1800" t="str">
        <f>IFERROR(VLOOKUP("FlightNumber", A:D, 4, FALSE), "Flight Not Found")</f>
        <v>Flight Not Found</v>
      </c>
      <c r="Y1800" t="str" cm="1">
        <f t="array" ref="Y1800">IF(AND(B:B &gt; TIME(6, 0, 0), B:B &lt;= TIME(18, 0, 0)), "Day", "Night")</f>
        <v>Night</v>
      </c>
      <c r="Z1800">
        <f>COUNTIFS(D:D, "Military - U.S. Army", C:C, "Fort Myer, Virginia")</f>
        <v>1</v>
      </c>
    </row>
    <row r="1801" spans="1:26" x14ac:dyDescent="0.2">
      <c r="A1801">
        <v>22893</v>
      </c>
      <c r="B1801" t="s">
        <v>1142</v>
      </c>
      <c r="C1801" t="s">
        <v>8623</v>
      </c>
      <c r="D1801" t="s">
        <v>8624</v>
      </c>
      <c r="F1801" t="s">
        <v>2313</v>
      </c>
      <c r="G1801" t="s">
        <v>8625</v>
      </c>
      <c r="H1801" t="s">
        <v>8626</v>
      </c>
      <c r="I1801">
        <v>13</v>
      </c>
      <c r="J1801">
        <v>13</v>
      </c>
      <c r="K1801">
        <v>0</v>
      </c>
      <c r="L1801" t="s">
        <v>8627</v>
      </c>
      <c r="M1801">
        <f>SUM(B1801,C1801)</f>
        <v>0</v>
      </c>
      <c r="N1801" t="str">
        <f t="shared" si="56"/>
        <v>No</v>
      </c>
      <c r="O1801">
        <f>COUNTIF(C:C,"&lt;0")</f>
        <v>0</v>
      </c>
      <c r="P1801" t="e">
        <f>SUMIF(#REF!,"&gt;"&amp;AVERAGE(#REF!))</f>
        <v>#REF!</v>
      </c>
      <c r="Q1801">
        <f t="shared" si="57"/>
        <v>27.565026697177728</v>
      </c>
      <c r="R1801" t="str">
        <f>CONCATENATE("ID-",A1801,"-",E1801)</f>
        <v>ID-22893-</v>
      </c>
      <c r="S1801" t="str">
        <f>INDEX(B:B,MATCH(A1801,A:A,0))</f>
        <v>21:00</v>
      </c>
      <c r="T1801" t="str">
        <f>IF(OR(B1801&gt;0,C1801&gt;0),"Acceptable","Check")</f>
        <v>Acceptable</v>
      </c>
      <c r="U1801">
        <f>COUNTIF(D:D, "Military - U.S. Army")</f>
        <v>23</v>
      </c>
      <c r="V1801">
        <f>AVERAGEIF(C:C,"Fort Myer, Virginia", I:I)</f>
        <v>2</v>
      </c>
      <c r="W1801">
        <v>1</v>
      </c>
      <c r="X1801" t="str">
        <f>IFERROR(VLOOKUP("FlightNumber", A:D, 4, FALSE), "Flight Not Found")</f>
        <v>Flight Not Found</v>
      </c>
      <c r="Y1801" t="str" cm="1">
        <f t="array" ref="Y1801">IF(AND(B:B &gt; TIME(6, 0, 0), B:B &lt;= TIME(18, 0, 0)), "Day", "Night")</f>
        <v>Night</v>
      </c>
      <c r="Z1801">
        <f>COUNTIFS(D:D, "Military - U.S. Army", C:C, "Fort Myer, Virginia")</f>
        <v>1</v>
      </c>
    </row>
    <row r="1802" spans="1:26" x14ac:dyDescent="0.2">
      <c r="A1802">
        <v>22899</v>
      </c>
      <c r="B1802" t="s">
        <v>874</v>
      </c>
      <c r="C1802" t="s">
        <v>8628</v>
      </c>
      <c r="D1802" t="s">
        <v>766</v>
      </c>
      <c r="E1802" t="s">
        <v>8629</v>
      </c>
      <c r="F1802" t="s">
        <v>8128</v>
      </c>
      <c r="G1802" t="s">
        <v>8630</v>
      </c>
      <c r="H1802" t="s">
        <v>8631</v>
      </c>
      <c r="I1802">
        <v>34</v>
      </c>
      <c r="J1802">
        <v>11</v>
      </c>
      <c r="K1802">
        <v>0</v>
      </c>
      <c r="L1802" t="s">
        <v>8632</v>
      </c>
      <c r="M1802">
        <f>SUM(B1802,C1802)</f>
        <v>0</v>
      </c>
      <c r="N1802" t="str">
        <f t="shared" si="56"/>
        <v>No</v>
      </c>
      <c r="O1802">
        <f>COUNTIF(C:C,"&lt;0")</f>
        <v>0</v>
      </c>
      <c r="P1802" t="e">
        <f>SUMIF(#REF!,"&gt;"&amp;AVERAGE(#REF!))</f>
        <v>#REF!</v>
      </c>
      <c r="Q1802">
        <f t="shared" si="57"/>
        <v>27.565026697177728</v>
      </c>
      <c r="R1802" t="str">
        <f>CONCATENATE("ID-",A1802,"-",E1802)</f>
        <v>ID-22899-Bratislava - Brno</v>
      </c>
      <c r="S1802" t="str">
        <f>INDEX(B:B,MATCH(A1802,A:A,0))</f>
        <v>09:00</v>
      </c>
      <c r="T1802" t="str">
        <f>IF(OR(B1802&gt;0,C1802&gt;0),"Acceptable","Check")</f>
        <v>Acceptable</v>
      </c>
      <c r="U1802">
        <f>COUNTIF(D:D, "Military - U.S. Army")</f>
        <v>23</v>
      </c>
      <c r="V1802">
        <f>AVERAGEIF(C:C,"Fort Myer, Virginia", I:I)</f>
        <v>2</v>
      </c>
      <c r="W1802">
        <v>1</v>
      </c>
      <c r="X1802" t="str">
        <f>IFERROR(VLOOKUP("FlightNumber", A:D, 4, FALSE), "Flight Not Found")</f>
        <v>Flight Not Found</v>
      </c>
      <c r="Y1802" t="str" cm="1">
        <f t="array" ref="Y1802">IF(AND(B:B &gt; TIME(6, 0, 0), B:B &lt;= TIME(18, 0, 0)), "Day", "Night")</f>
        <v>Night</v>
      </c>
      <c r="Z1802">
        <f>COUNTIFS(D:D, "Military - U.S. Army", C:C, "Fort Myer, Virginia")</f>
        <v>1</v>
      </c>
    </row>
    <row r="1803" spans="1:26" x14ac:dyDescent="0.2">
      <c r="A1803">
        <v>22899</v>
      </c>
      <c r="B1803" t="s">
        <v>8633</v>
      </c>
      <c r="C1803" t="s">
        <v>8634</v>
      </c>
      <c r="D1803" t="s">
        <v>2606</v>
      </c>
      <c r="E1803" t="s">
        <v>8635</v>
      </c>
      <c r="F1803" t="s">
        <v>7280</v>
      </c>
      <c r="G1803" t="s">
        <v>8636</v>
      </c>
      <c r="H1803" t="s">
        <v>8637</v>
      </c>
      <c r="I1803">
        <v>44</v>
      </c>
      <c r="J1803">
        <v>44</v>
      </c>
      <c r="K1803">
        <v>0</v>
      </c>
      <c r="L1803" t="s">
        <v>8638</v>
      </c>
      <c r="M1803">
        <f>SUM(B1803,C1803)</f>
        <v>0</v>
      </c>
      <c r="N1803" t="str">
        <f t="shared" si="56"/>
        <v>No</v>
      </c>
      <c r="O1803">
        <f>COUNTIF(C:C,"&lt;0")</f>
        <v>0</v>
      </c>
      <c r="P1803" t="e">
        <f>SUMIF(#REF!,"&gt;"&amp;AVERAGE(#REF!))</f>
        <v>#REF!</v>
      </c>
      <c r="Q1803">
        <f t="shared" si="57"/>
        <v>27.565026697177728</v>
      </c>
      <c r="R1803" t="str">
        <f>CONCATENATE("ID-",A1803,"-",E1803)</f>
        <v>ID-22899-Ellsworth AFB - Fairchild AFB</v>
      </c>
      <c r="S1803" t="str">
        <f>INDEX(B:B,MATCH(A1803,A:A,0))</f>
        <v>09:00</v>
      </c>
      <c r="T1803" t="str">
        <f>IF(OR(B1803&gt;0,C1803&gt;0),"Acceptable","Check")</f>
        <v>Acceptable</v>
      </c>
      <c r="U1803">
        <f>COUNTIF(D:D, "Military - U.S. Army")</f>
        <v>23</v>
      </c>
      <c r="V1803">
        <f>AVERAGEIF(C:C,"Fort Myer, Virginia", I:I)</f>
        <v>2</v>
      </c>
      <c r="W1803">
        <v>1</v>
      </c>
      <c r="X1803" t="str">
        <f>IFERROR(VLOOKUP("FlightNumber", A:D, 4, FALSE), "Flight Not Found")</f>
        <v>Flight Not Found</v>
      </c>
      <c r="Y1803" t="str" cm="1">
        <f t="array" ref="Y1803">IF(AND(B:B &gt; TIME(6, 0, 0), B:B &lt;= TIME(18, 0, 0)), "Day", "Night")</f>
        <v>Night</v>
      </c>
      <c r="Z1803">
        <f>COUNTIFS(D:D, "Military - U.S. Army", C:C, "Fort Myer, Virginia")</f>
        <v>1</v>
      </c>
    </row>
    <row r="1804" spans="1:26" x14ac:dyDescent="0.2">
      <c r="A1804">
        <v>22899</v>
      </c>
      <c r="C1804" t="s">
        <v>8639</v>
      </c>
      <c r="D1804" t="s">
        <v>8640</v>
      </c>
      <c r="E1804" t="s">
        <v>8641</v>
      </c>
      <c r="F1804" t="s">
        <v>2722</v>
      </c>
      <c r="G1804" t="s">
        <v>8642</v>
      </c>
      <c r="H1804" t="s">
        <v>8643</v>
      </c>
      <c r="I1804">
        <v>4</v>
      </c>
      <c r="J1804">
        <v>4</v>
      </c>
      <c r="K1804">
        <v>0</v>
      </c>
      <c r="L1804" t="s">
        <v>8644</v>
      </c>
      <c r="M1804">
        <f>SUM(B1804,C1804)</f>
        <v>0</v>
      </c>
      <c r="N1804" t="str">
        <f t="shared" si="56"/>
        <v>No</v>
      </c>
      <c r="O1804">
        <f>COUNTIF(C:C,"&lt;0")</f>
        <v>0</v>
      </c>
      <c r="P1804" t="e">
        <f>SUMIF(#REF!,"&gt;"&amp;AVERAGE(#REF!))</f>
        <v>#REF!</v>
      </c>
      <c r="Q1804">
        <f t="shared" si="57"/>
        <v>27.565026697177728</v>
      </c>
      <c r="R1804" t="str">
        <f>CONCATENATE("ID-",A1804,"-",E1804)</f>
        <v>ID-22899-Caranavi - Rurrenabaque</v>
      </c>
      <c r="S1804" t="str">
        <f>INDEX(B:B,MATCH(A1804,A:A,0))</f>
        <v>09:00</v>
      </c>
      <c r="T1804" t="str">
        <f>IF(OR(B1804&gt;0,C1804&gt;0),"Acceptable","Check")</f>
        <v>Acceptable</v>
      </c>
      <c r="U1804">
        <f>COUNTIF(D:D, "Military - U.S. Army")</f>
        <v>23</v>
      </c>
      <c r="V1804">
        <f>AVERAGEIF(C:C,"Fort Myer, Virginia", I:I)</f>
        <v>2</v>
      </c>
      <c r="W1804">
        <v>1</v>
      </c>
      <c r="X1804" t="str">
        <f>IFERROR(VLOOKUP("FlightNumber", A:D, 4, FALSE), "Flight Not Found")</f>
        <v>Flight Not Found</v>
      </c>
      <c r="Y1804" t="str" cm="1">
        <f t="array" ref="Y1804">IF(AND(B:B &gt; TIME(6, 0, 0), B:B &lt;= TIME(18, 0, 0)), "Day", "Night")</f>
        <v>Night</v>
      </c>
      <c r="Z1804">
        <f>COUNTIFS(D:D, "Military - U.S. Army", C:C, "Fort Myer, Virginia")</f>
        <v>1</v>
      </c>
    </row>
    <row r="1805" spans="1:26" x14ac:dyDescent="0.2">
      <c r="A1805">
        <v>22910</v>
      </c>
      <c r="C1805" t="s">
        <v>8645</v>
      </c>
      <c r="D1805" t="s">
        <v>5392</v>
      </c>
      <c r="F1805" t="s">
        <v>2722</v>
      </c>
      <c r="G1805" t="s">
        <v>8646</v>
      </c>
      <c r="H1805" t="s">
        <v>8647</v>
      </c>
      <c r="I1805">
        <v>8</v>
      </c>
      <c r="J1805">
        <v>8</v>
      </c>
      <c r="K1805">
        <v>0</v>
      </c>
      <c r="L1805" t="s">
        <v>8648</v>
      </c>
      <c r="M1805">
        <f>SUM(B1805,C1805)</f>
        <v>0</v>
      </c>
      <c r="N1805" t="str">
        <f t="shared" si="56"/>
        <v>No</v>
      </c>
      <c r="O1805">
        <f>COUNTIF(C:C,"&lt;0")</f>
        <v>0</v>
      </c>
      <c r="P1805" t="e">
        <f>SUMIF(#REF!,"&gt;"&amp;AVERAGE(#REF!))</f>
        <v>#REF!</v>
      </c>
      <c r="Q1805">
        <f t="shared" si="57"/>
        <v>27.565026697177728</v>
      </c>
      <c r="R1805" t="str">
        <f>CONCATENATE("ID-",A1805,"-",E1805)</f>
        <v>ID-22910-</v>
      </c>
      <c r="S1805">
        <f>INDEX(B:B,MATCH(A1805,A:A,0))</f>
        <v>0</v>
      </c>
      <c r="T1805" t="str">
        <f>IF(OR(B1805&gt;0,C1805&gt;0),"Acceptable","Check")</f>
        <v>Acceptable</v>
      </c>
      <c r="U1805">
        <f>COUNTIF(D:D, "Military - U.S. Army")</f>
        <v>23</v>
      </c>
      <c r="V1805">
        <f>AVERAGEIF(C:C,"Fort Myer, Virginia", I:I)</f>
        <v>2</v>
      </c>
      <c r="W1805">
        <v>1</v>
      </c>
      <c r="X1805" t="str">
        <f>IFERROR(VLOOKUP("FlightNumber", A:D, 4, FALSE), "Flight Not Found")</f>
        <v>Flight Not Found</v>
      </c>
      <c r="Y1805" t="str" cm="1">
        <f t="array" ref="Y1805">IF(AND(B:B &gt; TIME(6, 0, 0), B:B &lt;= TIME(18, 0, 0)), "Day", "Night")</f>
        <v>Night</v>
      </c>
      <c r="Z1805">
        <f>COUNTIFS(D:D, "Military - U.S. Army", C:C, "Fort Myer, Virginia")</f>
        <v>1</v>
      </c>
    </row>
    <row r="1806" spans="1:26" x14ac:dyDescent="0.2">
      <c r="A1806">
        <v>22912</v>
      </c>
      <c r="B1806" t="s">
        <v>1142</v>
      </c>
      <c r="C1806" t="s">
        <v>2742</v>
      </c>
      <c r="D1806" t="s">
        <v>5427</v>
      </c>
      <c r="E1806" t="s">
        <v>8649</v>
      </c>
      <c r="F1806" t="s">
        <v>8650</v>
      </c>
      <c r="G1806" t="s">
        <v>8651</v>
      </c>
      <c r="H1806" t="s">
        <v>8652</v>
      </c>
      <c r="I1806">
        <v>76</v>
      </c>
      <c r="J1806">
        <v>28</v>
      </c>
      <c r="K1806">
        <v>0</v>
      </c>
      <c r="L1806" t="s">
        <v>8653</v>
      </c>
      <c r="M1806">
        <f>SUM(B1806,C1806)</f>
        <v>0</v>
      </c>
      <c r="N1806" t="str">
        <f t="shared" si="56"/>
        <v>No</v>
      </c>
      <c r="O1806">
        <f>COUNTIF(C:C,"&lt;0")</f>
        <v>0</v>
      </c>
      <c r="P1806" t="e">
        <f>SUMIF(#REF!,"&gt;"&amp;AVERAGE(#REF!))</f>
        <v>#REF!</v>
      </c>
      <c r="Q1806">
        <f t="shared" si="57"/>
        <v>27.565026697177728</v>
      </c>
      <c r="R1806" t="str">
        <f>CONCATENATE("ID-",A1806,"-",E1806)</f>
        <v>ID-22912-Gander, Newfoundland - Frankfurt, Germany</v>
      </c>
      <c r="S1806" t="str">
        <f>INDEX(B:B,MATCH(A1806,A:A,0))</f>
        <v>21:00</v>
      </c>
      <c r="T1806" t="str">
        <f>IF(OR(B1806&gt;0,C1806&gt;0),"Acceptable","Check")</f>
        <v>Acceptable</v>
      </c>
      <c r="U1806">
        <f>COUNTIF(D:D, "Military - U.S. Army")</f>
        <v>23</v>
      </c>
      <c r="V1806">
        <f>AVERAGEIF(C:C,"Fort Myer, Virginia", I:I)</f>
        <v>2</v>
      </c>
      <c r="W1806">
        <v>1</v>
      </c>
      <c r="X1806" t="str">
        <f>IFERROR(VLOOKUP("FlightNumber", A:D, 4, FALSE), "Flight Not Found")</f>
        <v>Flight Not Found</v>
      </c>
      <c r="Y1806" t="str" cm="1">
        <f t="array" ref="Y1806">IF(AND(B:B &gt; TIME(6, 0, 0), B:B &lt;= TIME(18, 0, 0)), "Day", "Night")</f>
        <v>Night</v>
      </c>
      <c r="Z1806">
        <f>COUNTIFS(D:D, "Military - U.S. Army", C:C, "Fort Myer, Virginia")</f>
        <v>1</v>
      </c>
    </row>
    <row r="1807" spans="1:26" x14ac:dyDescent="0.2">
      <c r="A1807">
        <v>22929</v>
      </c>
      <c r="B1807" t="s">
        <v>37</v>
      </c>
      <c r="C1807" t="s">
        <v>8654</v>
      </c>
      <c r="D1807" t="s">
        <v>2051</v>
      </c>
      <c r="F1807" t="s">
        <v>8655</v>
      </c>
      <c r="G1807" t="s">
        <v>8656</v>
      </c>
      <c r="H1807" t="s">
        <v>2766</v>
      </c>
      <c r="I1807">
        <v>19</v>
      </c>
      <c r="J1807">
        <v>2</v>
      </c>
      <c r="K1807">
        <v>0</v>
      </c>
      <c r="L1807" t="s">
        <v>8657</v>
      </c>
      <c r="M1807">
        <f>SUM(B1807,C1807)</f>
        <v>0</v>
      </c>
      <c r="N1807" t="str">
        <f t="shared" si="56"/>
        <v>No</v>
      </c>
      <c r="O1807">
        <f>COUNTIF(C:C,"&lt;0")</f>
        <v>0</v>
      </c>
      <c r="P1807" t="e">
        <f>SUMIF(#REF!,"&gt;"&amp;AVERAGE(#REF!))</f>
        <v>#REF!</v>
      </c>
      <c r="Q1807">
        <f t="shared" si="57"/>
        <v>27.565026697177728</v>
      </c>
      <c r="R1807" t="str">
        <f>CONCATENATE("ID-",A1807,"-",E1807)</f>
        <v>ID-22929-</v>
      </c>
      <c r="S1807" t="str">
        <f>INDEX(B:B,MATCH(A1807,A:A,0))</f>
        <v>18:30</v>
      </c>
      <c r="T1807" t="str">
        <f>IF(OR(B1807&gt;0,C1807&gt;0),"Acceptable","Check")</f>
        <v>Acceptable</v>
      </c>
      <c r="U1807">
        <f>COUNTIF(D:D, "Military - U.S. Army")</f>
        <v>23</v>
      </c>
      <c r="V1807">
        <f>AVERAGEIF(C:C,"Fort Myer, Virginia", I:I)</f>
        <v>2</v>
      </c>
      <c r="W1807">
        <v>1</v>
      </c>
      <c r="X1807" t="str">
        <f>IFERROR(VLOOKUP("FlightNumber", A:D, 4, FALSE), "Flight Not Found")</f>
        <v>Flight Not Found</v>
      </c>
      <c r="Y1807" t="str" cm="1">
        <f t="array" ref="Y1807">IF(AND(B:B &gt; TIME(6, 0, 0), B:B &lt;= TIME(18, 0, 0)), "Day", "Night")</f>
        <v>Night</v>
      </c>
      <c r="Z1807">
        <f>COUNTIFS(D:D, "Military - U.S. Army", C:C, "Fort Myer, Virginia")</f>
        <v>1</v>
      </c>
    </row>
    <row r="1808" spans="1:26" x14ac:dyDescent="0.2">
      <c r="A1808">
        <v>22931</v>
      </c>
      <c r="C1808" t="s">
        <v>7254</v>
      </c>
      <c r="D1808" t="s">
        <v>3661</v>
      </c>
      <c r="E1808" t="s">
        <v>994</v>
      </c>
      <c r="F1808" t="s">
        <v>7919</v>
      </c>
      <c r="G1808" t="s">
        <v>8658</v>
      </c>
      <c r="H1808" t="s">
        <v>8659</v>
      </c>
      <c r="I1808">
        <v>3</v>
      </c>
      <c r="J1808">
        <v>3</v>
      </c>
      <c r="K1808">
        <v>0</v>
      </c>
      <c r="L1808" t="s">
        <v>8660</v>
      </c>
      <c r="M1808">
        <f>SUM(B1808,C1808)</f>
        <v>0</v>
      </c>
      <c r="N1808" t="str">
        <f t="shared" si="56"/>
        <v>No</v>
      </c>
      <c r="O1808">
        <f>COUNTIF(C:C,"&lt;0")</f>
        <v>0</v>
      </c>
      <c r="P1808" t="e">
        <f>SUMIF(#REF!,"&gt;"&amp;AVERAGE(#REF!))</f>
        <v>#REF!</v>
      </c>
      <c r="Q1808">
        <f t="shared" si="57"/>
        <v>27.565026697177728</v>
      </c>
      <c r="R1808" t="str">
        <f>CONCATENATE("ID-",A1808,"-",E1808)</f>
        <v>ID-22931-Training</v>
      </c>
      <c r="S1808">
        <f>INDEX(B:B,MATCH(A1808,A:A,0))</f>
        <v>0</v>
      </c>
      <c r="T1808" t="str">
        <f>IF(OR(B1808&gt;0,C1808&gt;0),"Acceptable","Check")</f>
        <v>Acceptable</v>
      </c>
      <c r="U1808">
        <f>COUNTIF(D:D, "Military - U.S. Army")</f>
        <v>23</v>
      </c>
      <c r="V1808">
        <f>AVERAGEIF(C:C,"Fort Myer, Virginia", I:I)</f>
        <v>2</v>
      </c>
      <c r="W1808">
        <v>1</v>
      </c>
      <c r="X1808" t="str">
        <f>IFERROR(VLOOKUP("FlightNumber", A:D, 4, FALSE), "Flight Not Found")</f>
        <v>Flight Not Found</v>
      </c>
      <c r="Y1808" t="str" cm="1">
        <f t="array" ref="Y1808">IF(AND(B:B &gt; TIME(6, 0, 0), B:B &lt;= TIME(18, 0, 0)), "Day", "Night")</f>
        <v>Night</v>
      </c>
      <c r="Z1808">
        <f>COUNTIFS(D:D, "Military - U.S. Army", C:C, "Fort Myer, Virginia")</f>
        <v>1</v>
      </c>
    </row>
    <row r="1809" spans="1:26" x14ac:dyDescent="0.2">
      <c r="A1809">
        <v>26949</v>
      </c>
      <c r="C1809" t="s">
        <v>8661</v>
      </c>
      <c r="D1809" t="s">
        <v>8662</v>
      </c>
      <c r="F1809" t="s">
        <v>8663</v>
      </c>
      <c r="G1809" t="s">
        <v>8664</v>
      </c>
      <c r="H1809" t="s">
        <v>8665</v>
      </c>
      <c r="I1809">
        <v>8</v>
      </c>
      <c r="J1809">
        <v>8</v>
      </c>
      <c r="K1809">
        <v>0</v>
      </c>
      <c r="L1809" t="s">
        <v>8666</v>
      </c>
      <c r="M1809">
        <f>SUM(B1809,C1809)</f>
        <v>0</v>
      </c>
      <c r="N1809" t="str">
        <f t="shared" si="56"/>
        <v>No</v>
      </c>
      <c r="O1809">
        <f>COUNTIF(C:C,"&lt;0")</f>
        <v>0</v>
      </c>
      <c r="P1809" t="e">
        <f>SUMIF(#REF!,"&gt;"&amp;AVERAGE(#REF!))</f>
        <v>#REF!</v>
      </c>
      <c r="Q1809">
        <f t="shared" si="57"/>
        <v>27.565026697177728</v>
      </c>
      <c r="R1809" t="str">
        <f>CONCATENATE("ID-",A1809,"-",E1809)</f>
        <v>ID-26949-</v>
      </c>
      <c r="S1809">
        <f>INDEX(B:B,MATCH(A1809,A:A,0))</f>
        <v>0</v>
      </c>
      <c r="T1809" t="str">
        <f>IF(OR(B1809&gt;0,C1809&gt;0),"Acceptable","Check")</f>
        <v>Acceptable</v>
      </c>
      <c r="U1809">
        <f>COUNTIF(D:D, "Military - U.S. Army")</f>
        <v>23</v>
      </c>
      <c r="V1809">
        <f>AVERAGEIF(C:C,"Fort Myer, Virginia", I:I)</f>
        <v>2</v>
      </c>
      <c r="W1809">
        <v>3</v>
      </c>
      <c r="X1809" t="str">
        <f>IFERROR(VLOOKUP("FlightNumber", A:D, 4, FALSE), "Flight Not Found")</f>
        <v>Flight Not Found</v>
      </c>
      <c r="Y1809" t="str" cm="1">
        <f t="array" ref="Y1809">IF(AND(B:B &gt; TIME(6, 0, 0), B:B &lt;= TIME(18, 0, 0)), "Day", "Night")</f>
        <v>Night</v>
      </c>
      <c r="Z1809">
        <f>COUNTIFS(D:D, "Military - U.S. Army", C:C, "Fort Myer, Virginia")</f>
        <v>1</v>
      </c>
    </row>
    <row r="1810" spans="1:26" x14ac:dyDescent="0.2">
      <c r="A1810">
        <v>22938</v>
      </c>
      <c r="B1810" t="s">
        <v>8667</v>
      </c>
      <c r="C1810" t="s">
        <v>5756</v>
      </c>
      <c r="D1810" t="s">
        <v>7733</v>
      </c>
      <c r="E1810" t="s">
        <v>8668</v>
      </c>
      <c r="F1810" t="s">
        <v>8669</v>
      </c>
      <c r="G1810" t="s">
        <v>8670</v>
      </c>
      <c r="H1810" t="s">
        <v>5858</v>
      </c>
      <c r="I1810">
        <v>52</v>
      </c>
      <c r="J1810">
        <v>1</v>
      </c>
      <c r="K1810">
        <v>0</v>
      </c>
      <c r="L1810" t="s">
        <v>8671</v>
      </c>
      <c r="M1810">
        <f>SUM(B1810,C1810)</f>
        <v>0</v>
      </c>
      <c r="N1810" t="str">
        <f t="shared" si="56"/>
        <v>No</v>
      </c>
      <c r="O1810">
        <f>COUNTIF(C:C,"&lt;0")</f>
        <v>0</v>
      </c>
      <c r="P1810" t="e">
        <f>SUMIF(#REF!,"&gt;"&amp;AVERAGE(#REF!))</f>
        <v>#REF!</v>
      </c>
      <c r="Q1810">
        <f t="shared" si="57"/>
        <v>27.565026697177728</v>
      </c>
      <c r="R1810" t="str">
        <f>CONCATENATE("ID-",A1810,"-",E1810)</f>
        <v>ID-22938-Washington D.C. - Providence, RI</v>
      </c>
      <c r="S1810" t="str">
        <f>INDEX(B:B,MATCH(A1810,A:A,0))</f>
        <v>20:52</v>
      </c>
      <c r="T1810" t="str">
        <f>IF(OR(B1810&gt;0,C1810&gt;0),"Acceptable","Check")</f>
        <v>Acceptable</v>
      </c>
      <c r="U1810">
        <f>COUNTIF(D:D, "Military - U.S. Army")</f>
        <v>23</v>
      </c>
      <c r="V1810">
        <f>AVERAGEIF(C:C,"Fort Myer, Virginia", I:I)</f>
        <v>2</v>
      </c>
      <c r="W1810">
        <v>1</v>
      </c>
      <c r="X1810" t="str">
        <f>IFERROR(VLOOKUP("FlightNumber", A:D, 4, FALSE), "Flight Not Found")</f>
        <v>Flight Not Found</v>
      </c>
      <c r="Y1810" t="str" cm="1">
        <f t="array" ref="Y1810">IF(AND(B:B &gt; TIME(6, 0, 0), B:B &lt;= TIME(18, 0, 0)), "Day", "Night")</f>
        <v>Night</v>
      </c>
      <c r="Z1810">
        <f>COUNTIFS(D:D, "Military - U.S. Army", C:C, "Fort Myer, Virginia")</f>
        <v>1</v>
      </c>
    </row>
    <row r="1811" spans="1:26" x14ac:dyDescent="0.2">
      <c r="A1811">
        <v>22944</v>
      </c>
      <c r="C1811" t="s">
        <v>1385</v>
      </c>
      <c r="D1811" t="s">
        <v>3546</v>
      </c>
      <c r="F1811" t="s">
        <v>8219</v>
      </c>
      <c r="G1811" t="s">
        <v>8672</v>
      </c>
      <c r="H1811" t="s">
        <v>8673</v>
      </c>
      <c r="I1811">
        <v>10</v>
      </c>
      <c r="J1811">
        <v>10</v>
      </c>
      <c r="K1811">
        <v>0</v>
      </c>
      <c r="L1811" t="s">
        <v>8674</v>
      </c>
      <c r="M1811">
        <f>SUM(B1811,C1811)</f>
        <v>0</v>
      </c>
      <c r="N1811" t="str">
        <f t="shared" si="56"/>
        <v>No</v>
      </c>
      <c r="O1811">
        <f>COUNTIF(C:C,"&lt;0")</f>
        <v>0</v>
      </c>
      <c r="P1811" t="e">
        <f>SUMIF(#REF!,"&gt;"&amp;AVERAGE(#REF!))</f>
        <v>#REF!</v>
      </c>
      <c r="Q1811">
        <f t="shared" si="57"/>
        <v>27.565026697177728</v>
      </c>
      <c r="R1811" t="str">
        <f>CONCATENATE("ID-",A1811,"-",E1811)</f>
        <v>ID-22944-</v>
      </c>
      <c r="S1811">
        <f>INDEX(B:B,MATCH(A1811,A:A,0))</f>
        <v>0</v>
      </c>
      <c r="T1811" t="str">
        <f>IF(OR(B1811&gt;0,C1811&gt;0),"Acceptable","Check")</f>
        <v>Acceptable</v>
      </c>
      <c r="U1811">
        <f>COUNTIF(D:D, "Military - U.S. Army")</f>
        <v>23</v>
      </c>
      <c r="V1811">
        <f>AVERAGEIF(C:C,"Fort Myer, Virginia", I:I)</f>
        <v>2</v>
      </c>
      <c r="W1811">
        <v>1</v>
      </c>
      <c r="X1811" t="str">
        <f>IFERROR(VLOOKUP("FlightNumber", A:D, 4, FALSE), "Flight Not Found")</f>
        <v>Flight Not Found</v>
      </c>
      <c r="Y1811" t="str" cm="1">
        <f t="array" ref="Y1811">IF(AND(B:B &gt; TIME(6, 0, 0), B:B &lt;= TIME(18, 0, 0)), "Day", "Night")</f>
        <v>Night</v>
      </c>
      <c r="Z1811">
        <f>COUNTIFS(D:D, "Military - U.S. Army", C:C, "Fort Myer, Virginia")</f>
        <v>1</v>
      </c>
    </row>
    <row r="1812" spans="1:26" x14ac:dyDescent="0.2">
      <c r="A1812">
        <v>22960</v>
      </c>
      <c r="B1812" t="s">
        <v>8675</v>
      </c>
      <c r="C1812" t="s">
        <v>8676</v>
      </c>
      <c r="D1812" t="s">
        <v>6195</v>
      </c>
      <c r="E1812" t="s">
        <v>5771</v>
      </c>
      <c r="F1812" t="s">
        <v>1809</v>
      </c>
      <c r="G1812" t="s">
        <v>8677</v>
      </c>
      <c r="H1812" t="s">
        <v>8678</v>
      </c>
      <c r="I1812">
        <v>27</v>
      </c>
      <c r="J1812">
        <v>27</v>
      </c>
      <c r="K1812">
        <v>0</v>
      </c>
      <c r="L1812" t="s">
        <v>8679</v>
      </c>
      <c r="M1812">
        <f>SUM(B1812,C1812)</f>
        <v>0</v>
      </c>
      <c r="N1812" t="str">
        <f t="shared" si="56"/>
        <v>No</v>
      </c>
      <c r="O1812">
        <f>COUNTIF(C:C,"&lt;0")</f>
        <v>0</v>
      </c>
      <c r="P1812" t="e">
        <f>SUMIF(#REF!,"&gt;"&amp;AVERAGE(#REF!))</f>
        <v>#REF!</v>
      </c>
      <c r="Q1812">
        <f t="shared" si="57"/>
        <v>27.565026697177728</v>
      </c>
      <c r="R1812" t="str">
        <f>CONCATENATE("ID-",A1812,"-",E1812)</f>
        <v>ID-22960-Hue - Da Nang</v>
      </c>
      <c r="S1812" t="str">
        <f>INDEX(B:B,MATCH(A1812,A:A,0))</f>
        <v>14:37</v>
      </c>
      <c r="T1812" t="str">
        <f>IF(OR(B1812&gt;0,C1812&gt;0),"Acceptable","Check")</f>
        <v>Acceptable</v>
      </c>
      <c r="U1812">
        <f>COUNTIF(D:D, "Military - U.S. Army")</f>
        <v>23</v>
      </c>
      <c r="V1812">
        <f>AVERAGEIF(C:C,"Fort Myer, Virginia", I:I)</f>
        <v>2</v>
      </c>
      <c r="W1812">
        <v>3</v>
      </c>
      <c r="X1812" t="str">
        <f>IFERROR(VLOOKUP("FlightNumber", A:D, 4, FALSE), "Flight Not Found")</f>
        <v>Flight Not Found</v>
      </c>
      <c r="Y1812" t="str" cm="1">
        <f t="array" ref="Y1812">IF(AND(B:B &gt; TIME(6, 0, 0), B:B &lt;= TIME(18, 0, 0)), "Day", "Night")</f>
        <v>Night</v>
      </c>
      <c r="Z1812">
        <f>COUNTIFS(D:D, "Military - U.S. Army", C:C, "Fort Myer, Virginia")</f>
        <v>1</v>
      </c>
    </row>
    <row r="1813" spans="1:26" x14ac:dyDescent="0.2">
      <c r="A1813">
        <v>22969</v>
      </c>
      <c r="C1813" t="s">
        <v>8680</v>
      </c>
      <c r="D1813" t="s">
        <v>7296</v>
      </c>
      <c r="F1813" t="s">
        <v>8681</v>
      </c>
      <c r="G1813" t="s">
        <v>8682</v>
      </c>
      <c r="H1813" t="s">
        <v>8683</v>
      </c>
      <c r="I1813">
        <v>4</v>
      </c>
      <c r="J1813">
        <v>4</v>
      </c>
      <c r="K1813">
        <v>0</v>
      </c>
      <c r="L1813" t="s">
        <v>8684</v>
      </c>
      <c r="M1813">
        <f>SUM(B1813,C1813)</f>
        <v>0</v>
      </c>
      <c r="N1813" t="str">
        <f t="shared" si="56"/>
        <v>No</v>
      </c>
      <c r="O1813">
        <f>COUNTIF(C:C,"&lt;0")</f>
        <v>0</v>
      </c>
      <c r="P1813" t="e">
        <f>SUMIF(#REF!,"&gt;"&amp;AVERAGE(#REF!))</f>
        <v>#REF!</v>
      </c>
      <c r="Q1813">
        <f t="shared" si="57"/>
        <v>27.565026697177728</v>
      </c>
      <c r="R1813" t="str">
        <f>CONCATENATE("ID-",A1813,"-",E1813)</f>
        <v>ID-22969-</v>
      </c>
      <c r="S1813">
        <f>INDEX(B:B,MATCH(A1813,A:A,0))</f>
        <v>0</v>
      </c>
      <c r="T1813" t="str">
        <f>IF(OR(B1813&gt;0,C1813&gt;0),"Acceptable","Check")</f>
        <v>Acceptable</v>
      </c>
      <c r="U1813">
        <f>COUNTIF(D:D, "Military - U.S. Army")</f>
        <v>23</v>
      </c>
      <c r="V1813">
        <f>AVERAGEIF(C:C,"Fort Myer, Virginia", I:I)</f>
        <v>2</v>
      </c>
      <c r="W1813">
        <v>1</v>
      </c>
      <c r="X1813" t="str">
        <f>IFERROR(VLOOKUP("FlightNumber", A:D, 4, FALSE), "Flight Not Found")</f>
        <v>Flight Not Found</v>
      </c>
      <c r="Y1813" t="str" cm="1">
        <f t="array" ref="Y1813">IF(AND(B:B &gt; TIME(6, 0, 0), B:B &lt;= TIME(18, 0, 0)), "Day", "Night")</f>
        <v>Night</v>
      </c>
      <c r="Z1813">
        <f>COUNTIFS(D:D, "Military - U.S. Army", C:C, "Fort Myer, Virginia")</f>
        <v>1</v>
      </c>
    </row>
    <row r="1814" spans="1:26" x14ac:dyDescent="0.2">
      <c r="A1814">
        <v>22973</v>
      </c>
      <c r="B1814" t="s">
        <v>8685</v>
      </c>
      <c r="C1814" t="s">
        <v>8686</v>
      </c>
      <c r="D1814" t="s">
        <v>1144</v>
      </c>
      <c r="E1814" t="s">
        <v>8687</v>
      </c>
      <c r="F1814" t="s">
        <v>7206</v>
      </c>
      <c r="G1814" t="s">
        <v>8688</v>
      </c>
      <c r="H1814" t="s">
        <v>6011</v>
      </c>
      <c r="I1814">
        <v>18</v>
      </c>
      <c r="J1814">
        <v>18</v>
      </c>
      <c r="K1814">
        <v>0</v>
      </c>
      <c r="L1814" t="s">
        <v>8689</v>
      </c>
      <c r="M1814">
        <f>SUM(B1814,C1814)</f>
        <v>0</v>
      </c>
      <c r="N1814" t="str">
        <f t="shared" si="56"/>
        <v>No</v>
      </c>
      <c r="O1814">
        <f>COUNTIF(C:C,"&lt;0")</f>
        <v>0</v>
      </c>
      <c r="P1814" t="e">
        <f>SUMIF(#REF!,"&gt;"&amp;AVERAGE(#REF!))</f>
        <v>#REF!</v>
      </c>
      <c r="Q1814">
        <f t="shared" si="57"/>
        <v>27.565026697177728</v>
      </c>
      <c r="R1814" t="str">
        <f>CONCATENATE("ID-",A1814,"-",E1814)</f>
        <v>ID-22973-Newark - Washington D.C.</v>
      </c>
      <c r="S1814" t="str">
        <f>INDEX(B:B,MATCH(A1814,A:A,0))</f>
        <v>12:24</v>
      </c>
      <c r="T1814" t="str">
        <f>IF(OR(B1814&gt;0,C1814&gt;0),"Acceptable","Check")</f>
        <v>Acceptable</v>
      </c>
      <c r="U1814">
        <f>COUNTIF(D:D, "Military - U.S. Army")</f>
        <v>23</v>
      </c>
      <c r="V1814">
        <f>AVERAGEIF(C:C,"Fort Myer, Virginia", I:I)</f>
        <v>2</v>
      </c>
      <c r="W1814">
        <v>4</v>
      </c>
      <c r="X1814" t="str">
        <f>IFERROR(VLOOKUP("FlightNumber", A:D, 4, FALSE), "Flight Not Found")</f>
        <v>Flight Not Found</v>
      </c>
      <c r="Y1814" t="str" cm="1">
        <f t="array" ref="Y1814">IF(AND(B:B &gt; TIME(6, 0, 0), B:B &lt;= TIME(18, 0, 0)), "Day", "Night")</f>
        <v>Night</v>
      </c>
      <c r="Z1814">
        <f>COUNTIFS(D:D, "Military - U.S. Army", C:C, "Fort Myer, Virginia")</f>
        <v>1</v>
      </c>
    </row>
    <row r="1815" spans="1:26" x14ac:dyDescent="0.2">
      <c r="A1815">
        <v>22973</v>
      </c>
      <c r="C1815" t="s">
        <v>8690</v>
      </c>
      <c r="D1815" t="s">
        <v>5088</v>
      </c>
      <c r="F1815" t="s">
        <v>4799</v>
      </c>
      <c r="G1815" t="s">
        <v>8691</v>
      </c>
      <c r="H1815" t="s">
        <v>8692</v>
      </c>
      <c r="I1815">
        <v>37</v>
      </c>
      <c r="J1815">
        <v>23</v>
      </c>
      <c r="K1815">
        <v>0</v>
      </c>
      <c r="L1815" t="s">
        <v>8693</v>
      </c>
      <c r="M1815">
        <f>SUM(B1815,C1815)</f>
        <v>0</v>
      </c>
      <c r="N1815" t="str">
        <f t="shared" si="56"/>
        <v>No</v>
      </c>
      <c r="O1815">
        <f>COUNTIF(C:C,"&lt;0")</f>
        <v>0</v>
      </c>
      <c r="P1815" t="e">
        <f>SUMIF(#REF!,"&gt;"&amp;AVERAGE(#REF!))</f>
        <v>#REF!</v>
      </c>
      <c r="Q1815">
        <f t="shared" si="57"/>
        <v>27.565026697177728</v>
      </c>
      <c r="R1815" t="str">
        <f>CONCATENATE("ID-",A1815,"-",E1815)</f>
        <v>ID-22973-</v>
      </c>
      <c r="S1815" t="str">
        <f>INDEX(B:B,MATCH(A1815,A:A,0))</f>
        <v>12:24</v>
      </c>
      <c r="T1815" t="str">
        <f>IF(OR(B1815&gt;0,C1815&gt;0),"Acceptable","Check")</f>
        <v>Acceptable</v>
      </c>
      <c r="U1815">
        <f>COUNTIF(D:D, "Military - U.S. Army")</f>
        <v>23</v>
      </c>
      <c r="V1815">
        <f>AVERAGEIF(C:C,"Fort Myer, Virginia", I:I)</f>
        <v>2</v>
      </c>
      <c r="W1815">
        <v>1</v>
      </c>
      <c r="X1815" t="str">
        <f>IFERROR(VLOOKUP("FlightNumber", A:D, 4, FALSE), "Flight Not Found")</f>
        <v>Flight Not Found</v>
      </c>
      <c r="Y1815" t="str" cm="1">
        <f t="array" ref="Y1815">IF(AND(B:B &gt; TIME(6, 0, 0), B:B &lt;= TIME(18, 0, 0)), "Day", "Night")</f>
        <v>Night</v>
      </c>
      <c r="Z1815">
        <f>COUNTIFS(D:D, "Military - U.S. Army", C:C, "Fort Myer, Virginia")</f>
        <v>1</v>
      </c>
    </row>
    <row r="1816" spans="1:26" x14ac:dyDescent="0.2">
      <c r="A1816">
        <v>22973</v>
      </c>
      <c r="B1816" t="s">
        <v>3975</v>
      </c>
      <c r="C1816" t="s">
        <v>3395</v>
      </c>
      <c r="D1816" t="s">
        <v>8244</v>
      </c>
      <c r="E1816" t="s">
        <v>8695</v>
      </c>
      <c r="F1816" t="s">
        <v>8696</v>
      </c>
      <c r="G1816" t="s">
        <v>8697</v>
      </c>
      <c r="H1816" t="s">
        <v>8698</v>
      </c>
      <c r="I1816">
        <v>21</v>
      </c>
      <c r="J1816">
        <v>21</v>
      </c>
      <c r="K1816">
        <v>0</v>
      </c>
      <c r="L1816" t="s">
        <v>8699</v>
      </c>
      <c r="M1816">
        <f>SUM(B1816,C1816)</f>
        <v>0</v>
      </c>
      <c r="N1816" t="str">
        <f t="shared" si="56"/>
        <v>No</v>
      </c>
      <c r="O1816">
        <f>COUNTIF(C:C,"&lt;0")</f>
        <v>0</v>
      </c>
      <c r="P1816" t="e">
        <f>SUMIF(#REF!,"&gt;"&amp;AVERAGE(#REF!))</f>
        <v>#REF!</v>
      </c>
      <c r="Q1816">
        <f t="shared" si="57"/>
        <v>27.565026697177728</v>
      </c>
      <c r="R1816" t="str">
        <f>CONCATENATE("ID-",A1816,"-",E1816)</f>
        <v>ID-22973-Frankfurt - Paris</v>
      </c>
      <c r="S1816" t="str">
        <f>INDEX(B:B,MATCH(A1816,A:A,0))</f>
        <v>12:24</v>
      </c>
      <c r="T1816" t="str">
        <f>IF(OR(B1816&gt;0,C1816&gt;0),"Acceptable","Check")</f>
        <v>Acceptable</v>
      </c>
      <c r="U1816">
        <f>COUNTIF(D:D, "Military - U.S. Army")</f>
        <v>23</v>
      </c>
      <c r="V1816">
        <f>AVERAGEIF(C:C,"Fort Myer, Virginia", I:I)</f>
        <v>2</v>
      </c>
      <c r="W1816">
        <v>2</v>
      </c>
      <c r="X1816" t="str">
        <f>IFERROR(VLOOKUP("FlightNumber", A:D, 4, FALSE), "Flight Not Found")</f>
        <v>Flight Not Found</v>
      </c>
      <c r="Y1816" t="str" cm="1">
        <f t="array" ref="Y1816">IF(AND(B:B &gt; TIME(6, 0, 0), B:B &lt;= TIME(18, 0, 0)), "Day", "Night")</f>
        <v>Night</v>
      </c>
      <c r="Z1816">
        <f>COUNTIFS(D:D, "Military - U.S. Army", C:C, "Fort Myer, Virginia")</f>
        <v>1</v>
      </c>
    </row>
    <row r="1817" spans="1:26" x14ac:dyDescent="0.2">
      <c r="A1817">
        <v>22976</v>
      </c>
      <c r="B1817" t="s">
        <v>8700</v>
      </c>
      <c r="C1817" t="s">
        <v>8701</v>
      </c>
      <c r="D1817" t="s">
        <v>8702</v>
      </c>
      <c r="E1817" t="s">
        <v>7663</v>
      </c>
      <c r="F1817" t="s">
        <v>8703</v>
      </c>
      <c r="G1817" t="s">
        <v>8704</v>
      </c>
      <c r="H1817" t="s">
        <v>925</v>
      </c>
      <c r="I1817">
        <v>26</v>
      </c>
      <c r="J1817">
        <v>26</v>
      </c>
      <c r="K1817">
        <v>0</v>
      </c>
      <c r="L1817" t="s">
        <v>8705</v>
      </c>
      <c r="M1817">
        <f>SUM(B1817,C1817)</f>
        <v>0</v>
      </c>
      <c r="N1817" t="str">
        <f t="shared" si="56"/>
        <v>No</v>
      </c>
      <c r="O1817">
        <f>COUNTIF(C:C,"&lt;0")</f>
        <v>0</v>
      </c>
      <c r="P1817" t="e">
        <f>SUMIF(#REF!,"&gt;"&amp;AVERAGE(#REF!))</f>
        <v>#REF!</v>
      </c>
      <c r="Q1817">
        <f t="shared" si="57"/>
        <v>27.565026697177728</v>
      </c>
      <c r="R1817" t="str">
        <f>CONCATENATE("ID-",A1817,"-",E1817)</f>
        <v>ID-22976-Sao Paulo - Rio de Janeiro</v>
      </c>
      <c r="S1817" t="str">
        <f>INDEX(B:B,MATCH(A1817,A:A,0))</f>
        <v>12:09</v>
      </c>
      <c r="T1817" t="str">
        <f>IF(OR(B1817&gt;0,C1817&gt;0),"Acceptable","Check")</f>
        <v>Acceptable</v>
      </c>
      <c r="U1817">
        <f>COUNTIF(D:D, "Military - U.S. Army")</f>
        <v>23</v>
      </c>
      <c r="V1817">
        <f>AVERAGEIF(C:C,"Fort Myer, Virginia", I:I)</f>
        <v>2</v>
      </c>
      <c r="W1817">
        <v>1</v>
      </c>
      <c r="X1817" t="str">
        <f>IFERROR(VLOOKUP("FlightNumber", A:D, 4, FALSE), "Flight Not Found")</f>
        <v>Flight Not Found</v>
      </c>
      <c r="Y1817" t="str" cm="1">
        <f t="array" ref="Y1817">IF(AND(B:B &gt; TIME(6, 0, 0), B:B &lt;= TIME(18, 0, 0)), "Day", "Night")</f>
        <v>Night</v>
      </c>
      <c r="Z1817">
        <f>COUNTIFS(D:D, "Military - U.S. Army", C:C, "Fort Myer, Virginia")</f>
        <v>1</v>
      </c>
    </row>
    <row r="1818" spans="1:26" x14ac:dyDescent="0.2">
      <c r="A1818">
        <v>22977</v>
      </c>
      <c r="B1818" t="s">
        <v>8706</v>
      </c>
      <c r="C1818" t="s">
        <v>8707</v>
      </c>
      <c r="D1818" t="s">
        <v>2736</v>
      </c>
      <c r="E1818" t="s">
        <v>8709</v>
      </c>
      <c r="F1818" t="s">
        <v>8710</v>
      </c>
      <c r="G1818" t="s">
        <v>8711</v>
      </c>
      <c r="H1818" t="s">
        <v>8712</v>
      </c>
      <c r="I1818">
        <v>97</v>
      </c>
      <c r="J1818">
        <v>97</v>
      </c>
      <c r="K1818">
        <v>0</v>
      </c>
      <c r="L1818" t="s">
        <v>8713</v>
      </c>
      <c r="M1818">
        <f>SUM(B1818,C1818)</f>
        <v>0</v>
      </c>
      <c r="N1818" t="str">
        <f t="shared" si="56"/>
        <v>No</v>
      </c>
      <c r="O1818">
        <f>COUNTIF(C:C,"&lt;0")</f>
        <v>0</v>
      </c>
      <c r="P1818" t="e">
        <f>SUMIF(#REF!,"&gt;"&amp;AVERAGE(#REF!))</f>
        <v>#REF!</v>
      </c>
      <c r="Q1818">
        <f t="shared" si="57"/>
        <v>27.565026697177728</v>
      </c>
      <c r="R1818" t="str">
        <f>CONCATENATE("ID-",A1818,"-",E1818)</f>
        <v>ID-22977-Porto Alegre - Lima</v>
      </c>
      <c r="S1818" t="str">
        <f>INDEX(B:B,MATCH(A1818,A:A,0))</f>
        <v>03:40</v>
      </c>
      <c r="T1818" t="str">
        <f>IF(OR(B1818&gt;0,C1818&gt;0),"Acceptable","Check")</f>
        <v>Acceptable</v>
      </c>
      <c r="U1818">
        <f>COUNTIF(D:D, "Military - U.S. Army")</f>
        <v>23</v>
      </c>
      <c r="V1818">
        <f>AVERAGEIF(C:C,"Fort Myer, Virginia", I:I)</f>
        <v>2</v>
      </c>
      <c r="W1818">
        <v>1</v>
      </c>
      <c r="X1818" t="str">
        <f>IFERROR(VLOOKUP("FlightNumber", A:D, 4, FALSE), "Flight Not Found")</f>
        <v>Flight Not Found</v>
      </c>
      <c r="Y1818" t="str" cm="1">
        <f t="array" ref="Y1818">IF(AND(B:B &gt; TIME(6, 0, 0), B:B &lt;= TIME(18, 0, 0)), "Day", "Night")</f>
        <v>Night</v>
      </c>
      <c r="Z1818">
        <f>COUNTIFS(D:D, "Military - U.S. Army", C:C, "Fort Myer, Virginia")</f>
        <v>1</v>
      </c>
    </row>
    <row r="1819" spans="1:26" x14ac:dyDescent="0.2">
      <c r="A1819">
        <v>22980</v>
      </c>
      <c r="B1819" t="s">
        <v>8714</v>
      </c>
      <c r="C1819" t="s">
        <v>356</v>
      </c>
      <c r="D1819" t="s">
        <v>1681</v>
      </c>
      <c r="E1819" t="s">
        <v>8715</v>
      </c>
      <c r="F1819" t="s">
        <v>7717</v>
      </c>
      <c r="G1819" t="s">
        <v>8716</v>
      </c>
      <c r="H1819" t="s">
        <v>8717</v>
      </c>
      <c r="I1819">
        <v>51</v>
      </c>
      <c r="J1819">
        <v>25</v>
      </c>
      <c r="K1819">
        <v>0</v>
      </c>
      <c r="L1819" t="s">
        <v>8718</v>
      </c>
      <c r="M1819">
        <f>SUM(B1819,C1819)</f>
        <v>0</v>
      </c>
      <c r="N1819" t="str">
        <f t="shared" si="56"/>
        <v>No</v>
      </c>
      <c r="O1819">
        <f>COUNTIF(C:C,"&lt;0")</f>
        <v>0</v>
      </c>
      <c r="P1819" t="e">
        <f>SUMIF(#REF!,"&gt;"&amp;AVERAGE(#REF!))</f>
        <v>#REF!</v>
      </c>
      <c r="Q1819">
        <f t="shared" si="57"/>
        <v>27.565026697177728</v>
      </c>
      <c r="R1819" t="str">
        <f>CONCATENATE("ID-",A1819,"-",E1819)</f>
        <v>ID-22980-Charlotte - New York City</v>
      </c>
      <c r="S1819" t="str">
        <f>INDEX(B:B,MATCH(A1819,A:A,0))</f>
        <v>21:45</v>
      </c>
      <c r="T1819" t="str">
        <f>IF(OR(B1819&gt;0,C1819&gt;0),"Acceptable","Check")</f>
        <v>Acceptable</v>
      </c>
      <c r="U1819">
        <f>COUNTIF(D:D, "Military - U.S. Army")</f>
        <v>23</v>
      </c>
      <c r="V1819">
        <f>AVERAGEIF(C:C,"Fort Myer, Virginia", I:I)</f>
        <v>2</v>
      </c>
      <c r="W1819">
        <v>2</v>
      </c>
      <c r="X1819" t="str">
        <f>IFERROR(VLOOKUP("FlightNumber", A:D, 4, FALSE), "Flight Not Found")</f>
        <v>Flight Not Found</v>
      </c>
      <c r="Y1819" t="str" cm="1">
        <f t="array" ref="Y1819">IF(AND(B:B &gt; TIME(6, 0, 0), B:B &lt;= TIME(18, 0, 0)), "Day", "Night")</f>
        <v>Night</v>
      </c>
      <c r="Z1819">
        <f>COUNTIFS(D:D, "Military - U.S. Army", C:C, "Fort Myer, Virginia")</f>
        <v>1</v>
      </c>
    </row>
    <row r="1820" spans="1:26" x14ac:dyDescent="0.2">
      <c r="A1820">
        <v>22986</v>
      </c>
      <c r="B1820" t="s">
        <v>2119</v>
      </c>
      <c r="C1820" t="s">
        <v>8719</v>
      </c>
      <c r="D1820" t="s">
        <v>8603</v>
      </c>
      <c r="E1820" t="s">
        <v>8721</v>
      </c>
      <c r="F1820" t="s">
        <v>2465</v>
      </c>
      <c r="G1820" t="s">
        <v>8722</v>
      </c>
      <c r="H1820" t="s">
        <v>8723</v>
      </c>
      <c r="I1820">
        <v>26</v>
      </c>
      <c r="J1820">
        <v>24</v>
      </c>
      <c r="K1820">
        <v>0</v>
      </c>
      <c r="L1820" t="s">
        <v>8724</v>
      </c>
      <c r="M1820">
        <f>SUM(B1820,C1820)</f>
        <v>0</v>
      </c>
      <c r="N1820" t="str">
        <f t="shared" si="56"/>
        <v>No</v>
      </c>
      <c r="O1820">
        <f>COUNTIF(C:C,"&lt;0")</f>
        <v>0</v>
      </c>
      <c r="P1820" t="e">
        <f>SUMIF(#REF!,"&gt;"&amp;AVERAGE(#REF!))</f>
        <v>#REF!</v>
      </c>
      <c r="Q1820">
        <f t="shared" si="57"/>
        <v>27.565026697177728</v>
      </c>
      <c r="R1820" t="str">
        <f>CONCATENATE("ID-",A1820,"-",E1820)</f>
        <v>ID-22986-Bucaramanga - Barrancabermeja</v>
      </c>
      <c r="S1820" t="str">
        <f>INDEX(B:B,MATCH(A1820,A:A,0))</f>
        <v>17:00</v>
      </c>
      <c r="T1820" t="str">
        <f>IF(OR(B1820&gt;0,C1820&gt;0),"Acceptable","Check")</f>
        <v>Acceptable</v>
      </c>
      <c r="U1820">
        <f>COUNTIF(D:D, "Military - U.S. Army")</f>
        <v>23</v>
      </c>
      <c r="V1820">
        <f>AVERAGEIF(C:C,"Fort Myer, Virginia", I:I)</f>
        <v>2</v>
      </c>
      <c r="W1820">
        <v>1</v>
      </c>
      <c r="X1820" t="str">
        <f>IFERROR(VLOOKUP("FlightNumber", A:D, 4, FALSE), "Flight Not Found")</f>
        <v>Flight Not Found</v>
      </c>
      <c r="Y1820" t="str" cm="1">
        <f t="array" ref="Y1820">IF(AND(B:B &gt; TIME(6, 0, 0), B:B &lt;= TIME(18, 0, 0)), "Day", "Night")</f>
        <v>Night</v>
      </c>
      <c r="Z1820">
        <f>COUNTIFS(D:D, "Military - U.S. Army", C:C, "Fort Myer, Virginia")</f>
        <v>1</v>
      </c>
    </row>
    <row r="1821" spans="1:26" x14ac:dyDescent="0.2">
      <c r="A1821">
        <v>22994</v>
      </c>
      <c r="B1821" t="s">
        <v>1459</v>
      </c>
      <c r="C1821" t="s">
        <v>5552</v>
      </c>
      <c r="D1821" t="s">
        <v>2335</v>
      </c>
      <c r="E1821" t="s">
        <v>8725</v>
      </c>
      <c r="F1821" t="s">
        <v>3822</v>
      </c>
      <c r="G1821" t="s">
        <v>8726</v>
      </c>
      <c r="H1821" t="s">
        <v>8727</v>
      </c>
      <c r="I1821">
        <v>50</v>
      </c>
      <c r="J1821">
        <v>50</v>
      </c>
      <c r="K1821">
        <v>0</v>
      </c>
      <c r="L1821" t="s">
        <v>8728</v>
      </c>
      <c r="M1821">
        <f>SUM(B1821,C1821)</f>
        <v>0</v>
      </c>
      <c r="N1821" t="str">
        <f t="shared" si="56"/>
        <v>No</v>
      </c>
      <c r="O1821">
        <f>COUNTIF(C:C,"&lt;0")</f>
        <v>0</v>
      </c>
      <c r="P1821" t="e">
        <f>SUMIF(#REF!,"&gt;"&amp;AVERAGE(#REF!))</f>
        <v>#REF!</v>
      </c>
      <c r="Q1821">
        <f t="shared" si="57"/>
        <v>27.565026697177728</v>
      </c>
      <c r="R1821" t="str">
        <f>CONCATENATE("ID-",A1821,"-",E1821)</f>
        <v>ID-22994-Belem - Manaus</v>
      </c>
      <c r="S1821" t="str">
        <f>INDEX(B:B,MATCH(A1821,A:A,0))</f>
        <v>02:19</v>
      </c>
      <c r="T1821" t="str">
        <f>IF(OR(B1821&gt;0,C1821&gt;0),"Acceptable","Check")</f>
        <v>Acceptable</v>
      </c>
      <c r="U1821">
        <f>COUNTIF(D:D, "Military - U.S. Army")</f>
        <v>23</v>
      </c>
      <c r="V1821">
        <f>AVERAGEIF(C:C,"Fort Myer, Virginia", I:I)</f>
        <v>2</v>
      </c>
      <c r="W1821">
        <v>1</v>
      </c>
      <c r="X1821" t="str">
        <f>IFERROR(VLOOKUP("FlightNumber", A:D, 4, FALSE), "Flight Not Found")</f>
        <v>Flight Not Found</v>
      </c>
      <c r="Y1821" t="str" cm="1">
        <f t="array" ref="Y1821">IF(AND(B:B &gt; TIME(6, 0, 0), B:B &lt;= TIME(18, 0, 0)), "Day", "Night")</f>
        <v>Night</v>
      </c>
      <c r="Z1821">
        <f>COUNTIFS(D:D, "Military - U.S. Army", C:C, "Fort Myer, Virginia")</f>
        <v>1</v>
      </c>
    </row>
    <row r="1822" spans="1:26" x14ac:dyDescent="0.2">
      <c r="A1822">
        <v>22994</v>
      </c>
      <c r="B1822" t="s">
        <v>8729</v>
      </c>
      <c r="C1822" t="s">
        <v>862</v>
      </c>
      <c r="D1822" t="s">
        <v>5427</v>
      </c>
      <c r="E1822" t="s">
        <v>8731</v>
      </c>
      <c r="F1822" t="s">
        <v>7308</v>
      </c>
      <c r="G1822" t="s">
        <v>8732</v>
      </c>
      <c r="H1822" t="s">
        <v>8733</v>
      </c>
      <c r="I1822">
        <v>5</v>
      </c>
      <c r="J1822">
        <v>5</v>
      </c>
      <c r="K1822">
        <v>3</v>
      </c>
      <c r="L1822" t="s">
        <v>8734</v>
      </c>
      <c r="M1822">
        <f>SUM(B1822,C1822)</f>
        <v>0</v>
      </c>
      <c r="N1822" t="str">
        <f t="shared" si="56"/>
        <v>No</v>
      </c>
      <c r="O1822">
        <f>COUNTIF(C:C,"&lt;0")</f>
        <v>0</v>
      </c>
      <c r="P1822" t="e">
        <f>SUMIF(#REF!,"&gt;"&amp;AVERAGE(#REF!))</f>
        <v>#REF!</v>
      </c>
      <c r="Q1822">
        <f t="shared" si="57"/>
        <v>27.565026697177728</v>
      </c>
      <c r="R1822" t="str">
        <f>CONCATENATE("ID-",A1822,"-",E1822)</f>
        <v>ID-22994-Chicago - Burbank</v>
      </c>
      <c r="S1822" t="str">
        <f>INDEX(B:B,MATCH(A1822,A:A,0))</f>
        <v>02:19</v>
      </c>
      <c r="T1822" t="str">
        <f>IF(OR(B1822&gt;0,C1822&gt;0),"Acceptable","Check")</f>
        <v>Acceptable</v>
      </c>
      <c r="U1822">
        <f>COUNTIF(D:D, "Military - U.S. Army")</f>
        <v>23</v>
      </c>
      <c r="V1822">
        <f>AVERAGEIF(C:C,"Fort Myer, Virginia", I:I)</f>
        <v>2</v>
      </c>
      <c r="W1822">
        <v>1</v>
      </c>
      <c r="X1822" t="str">
        <f>IFERROR(VLOOKUP("FlightNumber", A:D, 4, FALSE), "Flight Not Found")</f>
        <v>Flight Not Found</v>
      </c>
      <c r="Y1822" t="str" cm="1">
        <f t="array" ref="Y1822">IF(AND(B:B &gt; TIME(6, 0, 0), B:B &lt;= TIME(18, 0, 0)), "Day", "Night")</f>
        <v>Night</v>
      </c>
      <c r="Z1822">
        <f>COUNTIFS(D:D, "Military - U.S. Army", C:C, "Fort Myer, Virginia")</f>
        <v>1</v>
      </c>
    </row>
    <row r="1823" spans="1:26" x14ac:dyDescent="0.2">
      <c r="A1823">
        <v>22999</v>
      </c>
      <c r="B1823" t="s">
        <v>8489</v>
      </c>
      <c r="C1823" t="s">
        <v>8735</v>
      </c>
      <c r="D1823" t="s">
        <v>1960</v>
      </c>
      <c r="E1823" t="s">
        <v>8736</v>
      </c>
      <c r="F1823" t="s">
        <v>8737</v>
      </c>
      <c r="G1823" t="s">
        <v>8738</v>
      </c>
      <c r="H1823" t="s">
        <v>8739</v>
      </c>
      <c r="I1823">
        <v>33</v>
      </c>
      <c r="J1823">
        <v>33</v>
      </c>
      <c r="K1823">
        <v>0</v>
      </c>
      <c r="L1823" t="s">
        <v>8740</v>
      </c>
      <c r="M1823">
        <f>SUM(B1823,C1823)</f>
        <v>0</v>
      </c>
      <c r="N1823" t="str">
        <f t="shared" si="56"/>
        <v>No</v>
      </c>
      <c r="O1823">
        <f>COUNTIF(C:C,"&lt;0")</f>
        <v>0</v>
      </c>
      <c r="P1823" t="e">
        <f>SUMIF(#REF!,"&gt;"&amp;AVERAGE(#REF!))</f>
        <v>#REF!</v>
      </c>
      <c r="Q1823">
        <f t="shared" si="57"/>
        <v>27.565026697177728</v>
      </c>
      <c r="R1823" t="str">
        <f>CONCATENATE("ID-",A1823,"-",E1823)</f>
        <v>ID-22999-Berlin - Warsaw</v>
      </c>
      <c r="S1823" t="str">
        <f>INDEX(B:B,MATCH(A1823,A:A,0))</f>
        <v>19:30</v>
      </c>
      <c r="T1823" t="str">
        <f>IF(OR(B1823&gt;0,C1823&gt;0),"Acceptable","Check")</f>
        <v>Acceptable</v>
      </c>
      <c r="U1823">
        <f>COUNTIF(D:D, "Military - U.S. Army")</f>
        <v>23</v>
      </c>
      <c r="V1823">
        <f>AVERAGEIF(C:C,"Fort Myer, Virginia", I:I)</f>
        <v>2</v>
      </c>
      <c r="W1823">
        <v>1</v>
      </c>
      <c r="X1823" t="str">
        <f>IFERROR(VLOOKUP("FlightNumber", A:D, 4, FALSE), "Flight Not Found")</f>
        <v>Flight Not Found</v>
      </c>
      <c r="Y1823" t="str" cm="1">
        <f t="array" ref="Y1823">IF(AND(B:B &gt; TIME(6, 0, 0), B:B &lt;= TIME(18, 0, 0)), "Day", "Night")</f>
        <v>Night</v>
      </c>
      <c r="Z1823">
        <f>COUNTIFS(D:D, "Military - U.S. Army", C:C, "Fort Myer, Virginia")</f>
        <v>1</v>
      </c>
    </row>
    <row r="1824" spans="1:26" x14ac:dyDescent="0.2">
      <c r="A1824">
        <v>23000</v>
      </c>
      <c r="C1824" t="s">
        <v>8741</v>
      </c>
      <c r="D1824" t="s">
        <v>2606</v>
      </c>
      <c r="F1824" t="s">
        <v>8742</v>
      </c>
      <c r="I1824">
        <v>12</v>
      </c>
      <c r="J1824">
        <v>12</v>
      </c>
      <c r="L1824" t="s">
        <v>8743</v>
      </c>
      <c r="M1824">
        <f>SUM(B1824,C1824)</f>
        <v>0</v>
      </c>
      <c r="N1824" t="str">
        <f t="shared" si="56"/>
        <v>No</v>
      </c>
      <c r="O1824">
        <f>COUNTIF(C:C,"&lt;0")</f>
        <v>0</v>
      </c>
      <c r="P1824" t="e">
        <f>SUMIF(#REF!,"&gt;"&amp;AVERAGE(#REF!))</f>
        <v>#REF!</v>
      </c>
      <c r="Q1824">
        <f t="shared" si="57"/>
        <v>27.565026697177728</v>
      </c>
      <c r="R1824" t="str">
        <f>CONCATENATE("ID-",A1824,"-",E1824)</f>
        <v>ID-23000-</v>
      </c>
      <c r="S1824">
        <f>INDEX(B:B,MATCH(A1824,A:A,0))</f>
        <v>0</v>
      </c>
      <c r="T1824" t="str">
        <f>IF(OR(B1824&gt;0,C1824&gt;0),"Acceptable","Check")</f>
        <v>Acceptable</v>
      </c>
      <c r="U1824">
        <f>COUNTIF(D:D, "Military - U.S. Army")</f>
        <v>23</v>
      </c>
      <c r="V1824">
        <f>AVERAGEIF(C:C,"Fort Myer, Virginia", I:I)</f>
        <v>2</v>
      </c>
      <c r="W1824">
        <v>1</v>
      </c>
      <c r="X1824" t="str">
        <f>IFERROR(VLOOKUP("FlightNumber", A:D, 4, FALSE), "Flight Not Found")</f>
        <v>Flight Not Found</v>
      </c>
      <c r="Y1824" t="str" cm="1">
        <f t="array" ref="Y1824">IF(AND(B:B &gt; TIME(6, 0, 0), B:B &lt;= TIME(18, 0, 0)), "Day", "Night")</f>
        <v>Night</v>
      </c>
      <c r="Z1824">
        <f>COUNTIFS(D:D, "Military - U.S. Army", C:C, "Fort Myer, Virginia")</f>
        <v>1</v>
      </c>
    </row>
    <row r="1825" spans="1:26" x14ac:dyDescent="0.2">
      <c r="A1825">
        <v>23002</v>
      </c>
      <c r="C1825" t="s">
        <v>8744</v>
      </c>
      <c r="D1825" t="s">
        <v>2736</v>
      </c>
      <c r="E1825" t="s">
        <v>8745</v>
      </c>
      <c r="F1825" t="s">
        <v>7314</v>
      </c>
      <c r="G1825" t="s">
        <v>8746</v>
      </c>
      <c r="H1825" t="s">
        <v>7433</v>
      </c>
      <c r="I1825">
        <v>40</v>
      </c>
      <c r="J1825">
        <v>1</v>
      </c>
      <c r="K1825">
        <v>0</v>
      </c>
      <c r="L1825" t="s">
        <v>8747</v>
      </c>
      <c r="M1825">
        <f>SUM(B1825,C1825)</f>
        <v>0</v>
      </c>
      <c r="N1825" t="str">
        <f t="shared" si="56"/>
        <v>No</v>
      </c>
      <c r="O1825">
        <f>COUNTIF(C:C,"&lt;0")</f>
        <v>0</v>
      </c>
      <c r="P1825" t="e">
        <f>SUMIF(#REF!,"&gt;"&amp;AVERAGE(#REF!))</f>
        <v>#REF!</v>
      </c>
      <c r="Q1825">
        <f t="shared" si="57"/>
        <v>27.565026697177728</v>
      </c>
      <c r="R1825" t="str">
        <f>CONCATENATE("ID-",A1825,"-",E1825)</f>
        <v>ID-23002-Rio de Janeiro - Brasilia</v>
      </c>
      <c r="S1825">
        <f>INDEX(B:B,MATCH(A1825,A:A,0))</f>
        <v>0</v>
      </c>
      <c r="T1825" t="str">
        <f>IF(OR(B1825&gt;0,C1825&gt;0),"Acceptable","Check")</f>
        <v>Acceptable</v>
      </c>
      <c r="U1825">
        <f>COUNTIF(D:D, "Military - U.S. Army")</f>
        <v>23</v>
      </c>
      <c r="V1825">
        <f>AVERAGEIF(C:C,"Fort Myer, Virginia", I:I)</f>
        <v>2</v>
      </c>
      <c r="W1825">
        <v>1</v>
      </c>
      <c r="X1825" t="str">
        <f>IFERROR(VLOOKUP("FlightNumber", A:D, 4, FALSE), "Flight Not Found")</f>
        <v>Flight Not Found</v>
      </c>
      <c r="Y1825" t="str" cm="1">
        <f t="array" ref="Y1825">IF(AND(B:B &gt; TIME(6, 0, 0), B:B &lt;= TIME(18, 0, 0)), "Day", "Night")</f>
        <v>Night</v>
      </c>
      <c r="Z1825">
        <f>COUNTIFS(D:D, "Military - U.S. Army", C:C, "Fort Myer, Virginia")</f>
        <v>1</v>
      </c>
    </row>
    <row r="1826" spans="1:26" x14ac:dyDescent="0.2">
      <c r="A1826">
        <v>23008</v>
      </c>
      <c r="C1826" t="s">
        <v>8748</v>
      </c>
      <c r="D1826" t="s">
        <v>8749</v>
      </c>
      <c r="E1826" t="s">
        <v>8750</v>
      </c>
      <c r="F1826" t="s">
        <v>8751</v>
      </c>
      <c r="G1826" t="s">
        <v>8752</v>
      </c>
      <c r="H1826" t="s">
        <v>8753</v>
      </c>
      <c r="I1826">
        <v>18</v>
      </c>
      <c r="J1826">
        <v>1</v>
      </c>
      <c r="K1826">
        <v>0</v>
      </c>
      <c r="L1826" t="s">
        <v>8754</v>
      </c>
      <c r="M1826">
        <f>SUM(B1826,C1826)</f>
        <v>0</v>
      </c>
      <c r="N1826" t="str">
        <f t="shared" si="56"/>
        <v>No</v>
      </c>
      <c r="O1826">
        <f>COUNTIF(C:C,"&lt;0")</f>
        <v>0</v>
      </c>
      <c r="P1826" t="e">
        <f>SUMIF(#REF!,"&gt;"&amp;AVERAGE(#REF!))</f>
        <v>#REF!</v>
      </c>
      <c r="Q1826">
        <f t="shared" si="57"/>
        <v>27.565026697177728</v>
      </c>
      <c r="R1826" t="str">
        <f>CONCATENATE("ID-",A1826,"-",E1826)</f>
        <v>ID-23008-Southend, England - Rotterdam, The Netherlands</v>
      </c>
      <c r="S1826">
        <f>INDEX(B:B,MATCH(A1826,A:A,0))</f>
        <v>0</v>
      </c>
      <c r="T1826" t="str">
        <f>IF(OR(B1826&gt;0,C1826&gt;0),"Acceptable","Check")</f>
        <v>Acceptable</v>
      </c>
      <c r="U1826">
        <f>COUNTIF(D:D, "Military - U.S. Army")</f>
        <v>23</v>
      </c>
      <c r="V1826">
        <f>AVERAGEIF(C:C,"Fort Myer, Virginia", I:I)</f>
        <v>2</v>
      </c>
      <c r="W1826">
        <v>2</v>
      </c>
      <c r="X1826" t="str">
        <f>IFERROR(VLOOKUP("FlightNumber", A:D, 4, FALSE), "Flight Not Found")</f>
        <v>Flight Not Found</v>
      </c>
      <c r="Y1826" t="str" cm="1">
        <f t="array" ref="Y1826">IF(AND(B:B &gt; TIME(6, 0, 0), B:B &lt;= TIME(18, 0, 0)), "Day", "Night")</f>
        <v>Night</v>
      </c>
      <c r="Z1826">
        <f>COUNTIFS(D:D, "Military - U.S. Army", C:C, "Fort Myer, Virginia")</f>
        <v>1</v>
      </c>
    </row>
    <row r="1827" spans="1:26" x14ac:dyDescent="0.2">
      <c r="A1827">
        <v>23009</v>
      </c>
      <c r="B1827" t="s">
        <v>8755</v>
      </c>
      <c r="C1827" t="s">
        <v>8756</v>
      </c>
      <c r="D1827" t="s">
        <v>8757</v>
      </c>
      <c r="E1827" t="s">
        <v>8758</v>
      </c>
      <c r="F1827" t="s">
        <v>8759</v>
      </c>
      <c r="G1827" t="s">
        <v>8760</v>
      </c>
      <c r="H1827" t="s">
        <v>8761</v>
      </c>
      <c r="I1827">
        <v>25</v>
      </c>
      <c r="J1827">
        <v>25</v>
      </c>
      <c r="K1827">
        <v>0</v>
      </c>
      <c r="L1827" t="s">
        <v>8762</v>
      </c>
      <c r="M1827">
        <f>SUM(B1827,C1827)</f>
        <v>0</v>
      </c>
      <c r="N1827" t="str">
        <f t="shared" si="56"/>
        <v>No</v>
      </c>
      <c r="O1827">
        <f>COUNTIF(C:C,"&lt;0")</f>
        <v>0</v>
      </c>
      <c r="P1827" t="e">
        <f>SUMIF(#REF!,"&gt;"&amp;AVERAGE(#REF!))</f>
        <v>#REF!</v>
      </c>
      <c r="Q1827">
        <f t="shared" si="57"/>
        <v>27.565026697177728</v>
      </c>
      <c r="R1827" t="str">
        <f>CONCATENATE("ID-",A1827,"-",E1827)</f>
        <v>ID-23009-Bastia - Ajaccio</v>
      </c>
      <c r="S1827" t="str">
        <f>INDEX(B:B,MATCH(A1827,A:A,0))</f>
        <v>01:11</v>
      </c>
      <c r="T1827" t="str">
        <f>IF(OR(B1827&gt;0,C1827&gt;0),"Acceptable","Check")</f>
        <v>Acceptable</v>
      </c>
      <c r="U1827">
        <f>COUNTIF(D:D, "Military - U.S. Army")</f>
        <v>23</v>
      </c>
      <c r="V1827">
        <f>AVERAGEIF(C:C,"Fort Myer, Virginia", I:I)</f>
        <v>2</v>
      </c>
      <c r="W1827">
        <v>1</v>
      </c>
      <c r="X1827" t="str">
        <f>IFERROR(VLOOKUP("FlightNumber", A:D, 4, FALSE), "Flight Not Found")</f>
        <v>Flight Not Found</v>
      </c>
      <c r="Y1827" t="str" cm="1">
        <f t="array" ref="Y1827">IF(AND(B:B &gt; TIME(6, 0, 0), B:B &lt;= TIME(18, 0, 0)), "Day", "Night")</f>
        <v>Night</v>
      </c>
      <c r="Z1827">
        <f>COUNTIFS(D:D, "Military - U.S. Army", C:C, "Fort Myer, Virginia")</f>
        <v>1</v>
      </c>
    </row>
    <row r="1828" spans="1:26" x14ac:dyDescent="0.2">
      <c r="A1828">
        <v>23446</v>
      </c>
      <c r="B1828" t="s">
        <v>85</v>
      </c>
      <c r="C1828" t="s">
        <v>8763</v>
      </c>
      <c r="D1828" t="s">
        <v>8764</v>
      </c>
      <c r="F1828" t="s">
        <v>8765</v>
      </c>
      <c r="G1828" t="s">
        <v>8766</v>
      </c>
      <c r="I1828">
        <v>2</v>
      </c>
      <c r="J1828">
        <v>2</v>
      </c>
      <c r="K1828">
        <v>0</v>
      </c>
      <c r="L1828" t="s">
        <v>8767</v>
      </c>
      <c r="M1828">
        <f>SUM(B1828,C1828)</f>
        <v>0</v>
      </c>
      <c r="N1828" t="str">
        <f t="shared" si="56"/>
        <v>No</v>
      </c>
      <c r="O1828">
        <f>COUNTIF(C:C,"&lt;0")</f>
        <v>0</v>
      </c>
      <c r="P1828" t="e">
        <f>SUMIF(#REF!,"&gt;"&amp;AVERAGE(#REF!))</f>
        <v>#REF!</v>
      </c>
      <c r="Q1828">
        <f t="shared" si="57"/>
        <v>27.565026697177728</v>
      </c>
      <c r="R1828" t="str">
        <f>CONCATENATE("ID-",A1828,"-",E1828)</f>
        <v>ID-23446-</v>
      </c>
      <c r="S1828" t="str">
        <f>INDEX(B:B,MATCH(A1828,A:A,0))</f>
        <v>07:00</v>
      </c>
      <c r="T1828" t="str">
        <f>IF(OR(B1828&gt;0,C1828&gt;0),"Acceptable","Check")</f>
        <v>Acceptable</v>
      </c>
      <c r="U1828">
        <f>COUNTIF(D:D, "Military - U.S. Army")</f>
        <v>23</v>
      </c>
      <c r="V1828">
        <f>AVERAGEIF(C:C,"Fort Myer, Virginia", I:I)</f>
        <v>2</v>
      </c>
      <c r="W1828">
        <v>1</v>
      </c>
      <c r="X1828" t="str">
        <f>IFERROR(VLOOKUP("FlightNumber", A:D, 4, FALSE), "Flight Not Found")</f>
        <v>Flight Not Found</v>
      </c>
      <c r="Y1828" t="str" cm="1">
        <f t="array" ref="Y1828">IF(AND(B:B &gt; TIME(6, 0, 0), B:B &lt;= TIME(18, 0, 0)), "Day", "Night")</f>
        <v>Night</v>
      </c>
      <c r="Z1828">
        <f>COUNTIFS(D:D, "Military - U.S. Army", C:C, "Fort Myer, Virginia")</f>
        <v>1</v>
      </c>
    </row>
    <row r="1829" spans="1:26" x14ac:dyDescent="0.2">
      <c r="A1829">
        <v>23025</v>
      </c>
      <c r="B1829" t="s">
        <v>8768</v>
      </c>
      <c r="C1829" t="s">
        <v>8769</v>
      </c>
      <c r="D1829" t="s">
        <v>8770</v>
      </c>
      <c r="F1829" t="s">
        <v>8771</v>
      </c>
      <c r="G1829" t="s">
        <v>8772</v>
      </c>
      <c r="I1829">
        <v>6</v>
      </c>
      <c r="J1829">
        <v>5</v>
      </c>
      <c r="K1829">
        <v>0</v>
      </c>
      <c r="L1829" t="s">
        <v>8773</v>
      </c>
      <c r="M1829">
        <f>SUM(B1829,C1829)</f>
        <v>0</v>
      </c>
      <c r="N1829" t="str">
        <f t="shared" si="56"/>
        <v>No</v>
      </c>
      <c r="O1829">
        <f>COUNTIF(C:C,"&lt;0")</f>
        <v>0</v>
      </c>
      <c r="P1829" t="e">
        <f>SUMIF(#REF!,"&gt;"&amp;AVERAGE(#REF!))</f>
        <v>#REF!</v>
      </c>
      <c r="Q1829">
        <f t="shared" si="57"/>
        <v>27.565026697177728</v>
      </c>
      <c r="R1829" t="str">
        <f>CONCATENATE("ID-",A1829,"-",E1829)</f>
        <v>ID-23025-</v>
      </c>
      <c r="S1829" t="str">
        <f>INDEX(B:B,MATCH(A1829,A:A,0))</f>
        <v>23:28</v>
      </c>
      <c r="T1829" t="str">
        <f>IF(OR(B1829&gt;0,C1829&gt;0),"Acceptable","Check")</f>
        <v>Acceptable</v>
      </c>
      <c r="U1829">
        <f>COUNTIF(D:D, "Military - U.S. Army")</f>
        <v>23</v>
      </c>
      <c r="V1829">
        <f>AVERAGEIF(C:C,"Fort Myer, Virginia", I:I)</f>
        <v>2</v>
      </c>
      <c r="W1829">
        <v>1</v>
      </c>
      <c r="X1829" t="str">
        <f>IFERROR(VLOOKUP("FlightNumber", A:D, 4, FALSE), "Flight Not Found")</f>
        <v>Flight Not Found</v>
      </c>
      <c r="Y1829" t="str" cm="1">
        <f t="array" ref="Y1829">IF(AND(B:B &gt; TIME(6, 0, 0), B:B &lt;= TIME(18, 0, 0)), "Day", "Night")</f>
        <v>Night</v>
      </c>
      <c r="Z1829">
        <f>COUNTIFS(D:D, "Military - U.S. Army", C:C, "Fort Myer, Virginia")</f>
        <v>1</v>
      </c>
    </row>
    <row r="1830" spans="1:26" x14ac:dyDescent="0.2">
      <c r="A1830">
        <v>23026</v>
      </c>
      <c r="C1830" t="s">
        <v>1923</v>
      </c>
      <c r="D1830" t="s">
        <v>4134</v>
      </c>
      <c r="F1830" t="s">
        <v>5413</v>
      </c>
      <c r="G1830" t="s">
        <v>8774</v>
      </c>
      <c r="H1830" t="s">
        <v>8775</v>
      </c>
      <c r="I1830">
        <v>45</v>
      </c>
      <c r="J1830">
        <v>13</v>
      </c>
      <c r="K1830">
        <v>7</v>
      </c>
      <c r="L1830" t="s">
        <v>8776</v>
      </c>
      <c r="M1830">
        <f>SUM(B1830,C1830)</f>
        <v>0</v>
      </c>
      <c r="N1830" t="str">
        <f t="shared" si="56"/>
        <v>No</v>
      </c>
      <c r="O1830">
        <f>COUNTIF(C:C,"&lt;0")</f>
        <v>0</v>
      </c>
      <c r="P1830" t="e">
        <f>SUMIF(#REF!,"&gt;"&amp;AVERAGE(#REF!))</f>
        <v>#REF!</v>
      </c>
      <c r="Q1830">
        <f t="shared" si="57"/>
        <v>27.565026697177728</v>
      </c>
      <c r="R1830" t="str">
        <f>CONCATENATE("ID-",A1830,"-",E1830)</f>
        <v>ID-23026-</v>
      </c>
      <c r="S1830">
        <f>INDEX(B:B,MATCH(A1830,A:A,0))</f>
        <v>0</v>
      </c>
      <c r="T1830" t="str">
        <f>IF(OR(B1830&gt;0,C1830&gt;0),"Acceptable","Check")</f>
        <v>Acceptable</v>
      </c>
      <c r="U1830">
        <f>COUNTIF(D:D, "Military - U.S. Army")</f>
        <v>23</v>
      </c>
      <c r="V1830">
        <f>AVERAGEIF(C:C,"Fort Myer, Virginia", I:I)</f>
        <v>2</v>
      </c>
      <c r="W1830">
        <v>1</v>
      </c>
      <c r="X1830" t="str">
        <f>IFERROR(VLOOKUP("FlightNumber", A:D, 4, FALSE), "Flight Not Found")</f>
        <v>Flight Not Found</v>
      </c>
      <c r="Y1830" t="str" cm="1">
        <f t="array" ref="Y1830">IF(AND(B:B &gt; TIME(6, 0, 0), B:B &lt;= TIME(18, 0, 0)), "Day", "Night")</f>
        <v>Night</v>
      </c>
      <c r="Z1830">
        <f>COUNTIFS(D:D, "Military - U.S. Army", C:C, "Fort Myer, Virginia")</f>
        <v>1</v>
      </c>
    </row>
    <row r="1831" spans="1:26" x14ac:dyDescent="0.2">
      <c r="A1831">
        <v>23028</v>
      </c>
      <c r="B1831" t="s">
        <v>8777</v>
      </c>
      <c r="C1831" t="s">
        <v>8778</v>
      </c>
      <c r="D1831" t="s">
        <v>8779</v>
      </c>
      <c r="E1831" t="s">
        <v>994</v>
      </c>
      <c r="F1831" t="s">
        <v>8400</v>
      </c>
      <c r="G1831" t="s">
        <v>8781</v>
      </c>
      <c r="H1831" t="s">
        <v>1271</v>
      </c>
      <c r="I1831">
        <v>3</v>
      </c>
      <c r="J1831">
        <v>3</v>
      </c>
      <c r="K1831">
        <v>0</v>
      </c>
      <c r="L1831" t="s">
        <v>8782</v>
      </c>
      <c r="M1831">
        <f>SUM(B1831,C1831)</f>
        <v>0</v>
      </c>
      <c r="N1831" t="str">
        <f t="shared" si="56"/>
        <v>No</v>
      </c>
      <c r="O1831">
        <f>COUNTIF(C:C,"&lt;0")</f>
        <v>0</v>
      </c>
      <c r="P1831" t="e">
        <f>SUMIF(#REF!,"&gt;"&amp;AVERAGE(#REF!))</f>
        <v>#REF!</v>
      </c>
      <c r="Q1831">
        <f t="shared" si="57"/>
        <v>27.565026697177728</v>
      </c>
      <c r="R1831" t="str">
        <f>CONCATENATE("ID-",A1831,"-",E1831)</f>
        <v>ID-23028-Training</v>
      </c>
      <c r="S1831" t="str">
        <f>INDEX(B:B,MATCH(A1831,A:A,0))</f>
        <v>15:53</v>
      </c>
      <c r="T1831" t="str">
        <f>IF(OR(B1831&gt;0,C1831&gt;0),"Acceptable","Check")</f>
        <v>Acceptable</v>
      </c>
      <c r="U1831">
        <f>COUNTIF(D:D, "Military - U.S. Army")</f>
        <v>23</v>
      </c>
      <c r="V1831">
        <f>AVERAGEIF(C:C,"Fort Myer, Virginia", I:I)</f>
        <v>2</v>
      </c>
      <c r="W1831">
        <v>1</v>
      </c>
      <c r="X1831" t="str">
        <f>IFERROR(VLOOKUP("FlightNumber", A:D, 4, FALSE), "Flight Not Found")</f>
        <v>Flight Not Found</v>
      </c>
      <c r="Y1831" t="str" cm="1">
        <f t="array" ref="Y1831">IF(AND(B:B &gt; TIME(6, 0, 0), B:B &lt;= TIME(18, 0, 0)), "Day", "Night")</f>
        <v>Night</v>
      </c>
      <c r="Z1831">
        <f>COUNTIFS(D:D, "Military - U.S. Army", C:C, "Fort Myer, Virginia")</f>
        <v>1</v>
      </c>
    </row>
    <row r="1832" spans="1:26" x14ac:dyDescent="0.2">
      <c r="A1832">
        <v>23037</v>
      </c>
      <c r="C1832" t="s">
        <v>8783</v>
      </c>
      <c r="D1832" t="s">
        <v>8784</v>
      </c>
      <c r="F1832" t="s">
        <v>5759</v>
      </c>
      <c r="G1832" t="s">
        <v>8785</v>
      </c>
      <c r="H1832" t="s">
        <v>8786</v>
      </c>
      <c r="I1832">
        <v>2</v>
      </c>
      <c r="J1832">
        <v>1</v>
      </c>
      <c r="K1832">
        <v>0</v>
      </c>
      <c r="L1832" t="s">
        <v>8787</v>
      </c>
      <c r="M1832">
        <f>SUM(B1832,C1832)</f>
        <v>0</v>
      </c>
      <c r="N1832" t="str">
        <f t="shared" si="56"/>
        <v>No</v>
      </c>
      <c r="O1832">
        <f>COUNTIF(C:C,"&lt;0")</f>
        <v>0</v>
      </c>
      <c r="P1832" t="e">
        <f>SUMIF(#REF!,"&gt;"&amp;AVERAGE(#REF!))</f>
        <v>#REF!</v>
      </c>
      <c r="Q1832">
        <f t="shared" si="57"/>
        <v>27.565026697177728</v>
      </c>
      <c r="R1832" t="str">
        <f>CONCATENATE("ID-",A1832,"-",E1832)</f>
        <v>ID-23037-</v>
      </c>
      <c r="S1832">
        <f>INDEX(B:B,MATCH(A1832,A:A,0))</f>
        <v>0</v>
      </c>
      <c r="T1832" t="str">
        <f>IF(OR(B1832&gt;0,C1832&gt;0),"Acceptable","Check")</f>
        <v>Acceptable</v>
      </c>
      <c r="U1832">
        <f>COUNTIF(D:D, "Military - U.S. Army")</f>
        <v>23</v>
      </c>
      <c r="V1832">
        <f>AVERAGEIF(C:C,"Fort Myer, Virginia", I:I)</f>
        <v>2</v>
      </c>
      <c r="W1832">
        <v>1</v>
      </c>
      <c r="X1832" t="str">
        <f>IFERROR(VLOOKUP("FlightNumber", A:D, 4, FALSE), "Flight Not Found")</f>
        <v>Flight Not Found</v>
      </c>
      <c r="Y1832" t="str" cm="1">
        <f t="array" ref="Y1832">IF(AND(B:B &gt; TIME(6, 0, 0), B:B &lt;= TIME(18, 0, 0)), "Day", "Night")</f>
        <v>Night</v>
      </c>
      <c r="Z1832">
        <f>COUNTIFS(D:D, "Military - U.S. Army", C:C, "Fort Myer, Virginia")</f>
        <v>1</v>
      </c>
    </row>
    <row r="1833" spans="1:26" x14ac:dyDescent="0.2">
      <c r="A1833">
        <v>23040</v>
      </c>
      <c r="B1833" t="s">
        <v>8788</v>
      </c>
      <c r="C1833" t="s">
        <v>6049</v>
      </c>
      <c r="D1833" t="s">
        <v>6727</v>
      </c>
      <c r="E1833" t="s">
        <v>8790</v>
      </c>
      <c r="F1833" t="s">
        <v>8791</v>
      </c>
      <c r="G1833" t="s">
        <v>8792</v>
      </c>
      <c r="H1833" t="s">
        <v>8793</v>
      </c>
      <c r="I1833">
        <v>8</v>
      </c>
      <c r="J1833">
        <v>8</v>
      </c>
      <c r="K1833">
        <v>0</v>
      </c>
      <c r="L1833" t="s">
        <v>8794</v>
      </c>
      <c r="M1833">
        <f>SUM(B1833,C1833)</f>
        <v>0</v>
      </c>
      <c r="N1833" t="str">
        <f t="shared" si="56"/>
        <v>No</v>
      </c>
      <c r="O1833">
        <f>COUNTIF(C:C,"&lt;0")</f>
        <v>0</v>
      </c>
      <c r="P1833" t="e">
        <f>SUMIF(#REF!,"&gt;"&amp;AVERAGE(#REF!))</f>
        <v>#REF!</v>
      </c>
      <c r="Q1833">
        <f t="shared" si="57"/>
        <v>27.565026697177728</v>
      </c>
      <c r="R1833" t="str">
        <f>CONCATENATE("ID-",A1833,"-",E1833)</f>
        <v>ID-23040-Midland, TX - Kansas City, MO</v>
      </c>
      <c r="S1833" t="str">
        <f>INDEX(B:B,MATCH(A1833,A:A,0))</f>
        <v>22:44</v>
      </c>
      <c r="T1833" t="str">
        <f>IF(OR(B1833&gt;0,C1833&gt;0),"Acceptable","Check")</f>
        <v>Acceptable</v>
      </c>
      <c r="U1833">
        <f>COUNTIF(D:D, "Military - U.S. Army")</f>
        <v>23</v>
      </c>
      <c r="V1833">
        <f>AVERAGEIF(C:C,"Fort Myer, Virginia", I:I)</f>
        <v>2</v>
      </c>
      <c r="W1833">
        <v>1</v>
      </c>
      <c r="X1833" t="str">
        <f>IFERROR(VLOOKUP("FlightNumber", A:D, 4, FALSE), "Flight Not Found")</f>
        <v>Flight Not Found</v>
      </c>
      <c r="Y1833" t="str" cm="1">
        <f t="array" ref="Y1833">IF(AND(B:B &gt; TIME(6, 0, 0), B:B &lt;= TIME(18, 0, 0)), "Day", "Night")</f>
        <v>Night</v>
      </c>
      <c r="Z1833">
        <f>COUNTIFS(D:D, "Military - U.S. Army", C:C, "Fort Myer, Virginia")</f>
        <v>1</v>
      </c>
    </row>
    <row r="1834" spans="1:26" x14ac:dyDescent="0.2">
      <c r="A1834">
        <v>23041</v>
      </c>
      <c r="C1834" t="s">
        <v>8795</v>
      </c>
      <c r="D1834" t="s">
        <v>29</v>
      </c>
      <c r="F1834" t="s">
        <v>8796</v>
      </c>
      <c r="I1834">
        <v>14</v>
      </c>
      <c r="J1834">
        <v>14</v>
      </c>
      <c r="K1834">
        <v>0</v>
      </c>
      <c r="L1834" t="s">
        <v>8797</v>
      </c>
      <c r="M1834">
        <f>SUM(B1834,C1834)</f>
        <v>0</v>
      </c>
      <c r="N1834" t="str">
        <f t="shared" si="56"/>
        <v>No</v>
      </c>
      <c r="O1834">
        <f>COUNTIF(C:C,"&lt;0")</f>
        <v>0</v>
      </c>
      <c r="P1834" t="e">
        <f>SUMIF(#REF!,"&gt;"&amp;AVERAGE(#REF!))</f>
        <v>#REF!</v>
      </c>
      <c r="Q1834">
        <f t="shared" si="57"/>
        <v>27.565026697177728</v>
      </c>
      <c r="R1834" t="str">
        <f>CONCATENATE("ID-",A1834,"-",E1834)</f>
        <v>ID-23041-</v>
      </c>
      <c r="S1834">
        <f>INDEX(B:B,MATCH(A1834,A:A,0))</f>
        <v>0</v>
      </c>
      <c r="T1834" t="str">
        <f>IF(OR(B1834&gt;0,C1834&gt;0),"Acceptable","Check")</f>
        <v>Acceptable</v>
      </c>
      <c r="U1834">
        <f>COUNTIF(D:D, "Military - U.S. Army")</f>
        <v>23</v>
      </c>
      <c r="V1834">
        <f>AVERAGEIF(C:C,"Fort Myer, Virginia", I:I)</f>
        <v>2</v>
      </c>
      <c r="W1834">
        <v>1</v>
      </c>
      <c r="X1834" t="str">
        <f>IFERROR(VLOOKUP("FlightNumber", A:D, 4, FALSE), "Flight Not Found")</f>
        <v>Flight Not Found</v>
      </c>
      <c r="Y1834" t="str" cm="1">
        <f t="array" ref="Y1834">IF(AND(B:B &gt; TIME(6, 0, 0), B:B &lt;= TIME(18, 0, 0)), "Day", "Night")</f>
        <v>Night</v>
      </c>
      <c r="Z1834">
        <f>COUNTIFS(D:D, "Military - U.S. Army", C:C, "Fort Myer, Virginia")</f>
        <v>1</v>
      </c>
    </row>
    <row r="1835" spans="1:26" x14ac:dyDescent="0.2">
      <c r="A1835">
        <v>23043</v>
      </c>
      <c r="B1835" t="s">
        <v>2486</v>
      </c>
      <c r="C1835" t="s">
        <v>4776</v>
      </c>
      <c r="D1835" t="s">
        <v>8798</v>
      </c>
      <c r="E1835" t="s">
        <v>8800</v>
      </c>
      <c r="F1835" t="s">
        <v>8801</v>
      </c>
      <c r="G1835" t="s">
        <v>8802</v>
      </c>
      <c r="H1835" t="s">
        <v>8803</v>
      </c>
      <c r="I1835">
        <v>17</v>
      </c>
      <c r="J1835">
        <v>17</v>
      </c>
      <c r="K1835">
        <v>87</v>
      </c>
      <c r="L1835" t="s">
        <v>8804</v>
      </c>
      <c r="M1835">
        <f>SUM(B1835,C1835)</f>
        <v>0</v>
      </c>
      <c r="N1835" t="str">
        <f t="shared" si="56"/>
        <v>No</v>
      </c>
      <c r="O1835">
        <f>COUNTIF(C:C,"&lt;0")</f>
        <v>0</v>
      </c>
      <c r="P1835" t="e">
        <f>SUMIF(#REF!,"&gt;"&amp;AVERAGE(#REF!))</f>
        <v>#REF!</v>
      </c>
      <c r="Q1835">
        <f t="shared" si="57"/>
        <v>27.565026697177728</v>
      </c>
      <c r="R1835" t="str">
        <f>CONCATENATE("ID-",A1835,"-",E1835)</f>
        <v>ID-23043-Nicosia - Ankara</v>
      </c>
      <c r="S1835" t="str">
        <f>INDEX(B:B,MATCH(A1835,A:A,0))</f>
        <v>17:15</v>
      </c>
      <c r="T1835" t="str">
        <f>IF(OR(B1835&gt;0,C1835&gt;0),"Acceptable","Check")</f>
        <v>Acceptable</v>
      </c>
      <c r="U1835">
        <f>COUNTIF(D:D, "Military - U.S. Army")</f>
        <v>23</v>
      </c>
      <c r="V1835">
        <f>AVERAGEIF(C:C,"Fort Myer, Virginia", I:I)</f>
        <v>2</v>
      </c>
      <c r="W1835">
        <v>1</v>
      </c>
      <c r="X1835" t="str">
        <f>IFERROR(VLOOKUP("FlightNumber", A:D, 4, FALSE), "Flight Not Found")</f>
        <v>Flight Not Found</v>
      </c>
      <c r="Y1835" t="str" cm="1">
        <f t="array" ref="Y1835">IF(AND(B:B &gt; TIME(6, 0, 0), B:B &lt;= TIME(18, 0, 0)), "Day", "Night")</f>
        <v>Night</v>
      </c>
      <c r="Z1835">
        <f>COUNTIFS(D:D, "Military - U.S. Army", C:C, "Fort Myer, Virginia")</f>
        <v>1</v>
      </c>
    </row>
    <row r="1836" spans="1:26" x14ac:dyDescent="0.2">
      <c r="A1836">
        <v>23045</v>
      </c>
      <c r="B1836" t="s">
        <v>8805</v>
      </c>
      <c r="C1836" t="s">
        <v>186</v>
      </c>
      <c r="D1836" t="s">
        <v>3695</v>
      </c>
      <c r="F1836" t="s">
        <v>7308</v>
      </c>
      <c r="G1836" t="s">
        <v>8806</v>
      </c>
      <c r="H1836" t="s">
        <v>8807</v>
      </c>
      <c r="I1836">
        <v>8</v>
      </c>
      <c r="J1836">
        <v>3</v>
      </c>
      <c r="K1836">
        <v>0</v>
      </c>
      <c r="L1836" t="s">
        <v>8808</v>
      </c>
      <c r="M1836">
        <f>SUM(B1836,C1836)</f>
        <v>0</v>
      </c>
      <c r="N1836" t="str">
        <f t="shared" si="56"/>
        <v>No</v>
      </c>
      <c r="O1836">
        <f>COUNTIF(C:C,"&lt;0")</f>
        <v>0</v>
      </c>
      <c r="P1836" t="e">
        <f>SUMIF(#REF!,"&gt;"&amp;AVERAGE(#REF!))</f>
        <v>#REF!</v>
      </c>
      <c r="Q1836">
        <f t="shared" si="57"/>
        <v>27.565026697177728</v>
      </c>
      <c r="R1836" t="str">
        <f>CONCATENATE("ID-",A1836,"-",E1836)</f>
        <v>ID-23045-</v>
      </c>
      <c r="S1836" t="str">
        <f>INDEX(B:B,MATCH(A1836,A:A,0))</f>
        <v>12:07</v>
      </c>
      <c r="T1836" t="str">
        <f>IF(OR(B1836&gt;0,C1836&gt;0),"Acceptable","Check")</f>
        <v>Acceptable</v>
      </c>
      <c r="U1836">
        <f>COUNTIF(D:D, "Military - U.S. Army")</f>
        <v>23</v>
      </c>
      <c r="V1836">
        <f>AVERAGEIF(C:C,"Fort Myer, Virginia", I:I)</f>
        <v>2</v>
      </c>
      <c r="W1836">
        <v>2</v>
      </c>
      <c r="X1836" t="str">
        <f>IFERROR(VLOOKUP("FlightNumber", A:D, 4, FALSE), "Flight Not Found")</f>
        <v>Flight Not Found</v>
      </c>
      <c r="Y1836" t="str" cm="1">
        <f t="array" ref="Y1836">IF(AND(B:B &gt; TIME(6, 0, 0), B:B &lt;= TIME(18, 0, 0)), "Day", "Night")</f>
        <v>Night</v>
      </c>
      <c r="Z1836">
        <f>COUNTIFS(D:D, "Military - U.S. Army", C:C, "Fort Myer, Virginia")</f>
        <v>1</v>
      </c>
    </row>
    <row r="1837" spans="1:26" x14ac:dyDescent="0.2">
      <c r="A1837">
        <v>23050</v>
      </c>
      <c r="C1837" t="s">
        <v>8809</v>
      </c>
      <c r="D1837" t="s">
        <v>3546</v>
      </c>
      <c r="E1837" t="s">
        <v>994</v>
      </c>
      <c r="F1837" t="s">
        <v>8582</v>
      </c>
      <c r="G1837" t="s">
        <v>8810</v>
      </c>
      <c r="H1837" t="s">
        <v>8811</v>
      </c>
      <c r="I1837">
        <v>7</v>
      </c>
      <c r="J1837">
        <v>7</v>
      </c>
      <c r="K1837">
        <v>0</v>
      </c>
      <c r="L1837" t="s">
        <v>8812</v>
      </c>
      <c r="M1837">
        <f>SUM(B1837,C1837)</f>
        <v>0</v>
      </c>
      <c r="N1837" t="str">
        <f t="shared" si="56"/>
        <v>No</v>
      </c>
      <c r="O1837">
        <f>COUNTIF(C:C,"&lt;0")</f>
        <v>0</v>
      </c>
      <c r="P1837" t="e">
        <f>SUMIF(#REF!,"&gt;"&amp;AVERAGE(#REF!))</f>
        <v>#REF!</v>
      </c>
      <c r="Q1837">
        <f t="shared" si="57"/>
        <v>27.565026697177728</v>
      </c>
      <c r="R1837" t="str">
        <f>CONCATENATE("ID-",A1837,"-",E1837)</f>
        <v>ID-23050-Training</v>
      </c>
      <c r="S1837">
        <f>INDEX(B:B,MATCH(A1837,A:A,0))</f>
        <v>0</v>
      </c>
      <c r="T1837" t="str">
        <f>IF(OR(B1837&gt;0,C1837&gt;0),"Acceptable","Check")</f>
        <v>Acceptable</v>
      </c>
      <c r="U1837">
        <f>COUNTIF(D:D, "Military - U.S. Army")</f>
        <v>23</v>
      </c>
      <c r="V1837">
        <f>AVERAGEIF(C:C,"Fort Myer, Virginia", I:I)</f>
        <v>2</v>
      </c>
      <c r="W1837">
        <v>1</v>
      </c>
      <c r="X1837" t="str">
        <f>IFERROR(VLOOKUP("FlightNumber", A:D, 4, FALSE), "Flight Not Found")</f>
        <v>Flight Not Found</v>
      </c>
      <c r="Y1837" t="str" cm="1">
        <f t="array" ref="Y1837">IF(AND(B:B &gt; TIME(6, 0, 0), B:B &lt;= TIME(18, 0, 0)), "Day", "Night")</f>
        <v>Night</v>
      </c>
      <c r="Z1837">
        <f>COUNTIFS(D:D, "Military - U.S. Army", C:C, "Fort Myer, Virginia")</f>
        <v>1</v>
      </c>
    </row>
    <row r="1838" spans="1:26" x14ac:dyDescent="0.2">
      <c r="A1838">
        <v>23054</v>
      </c>
      <c r="B1838" t="s">
        <v>8813</v>
      </c>
      <c r="C1838" t="s">
        <v>8814</v>
      </c>
      <c r="D1838" t="s">
        <v>611</v>
      </c>
      <c r="E1838" t="s">
        <v>8815</v>
      </c>
      <c r="F1838" t="s">
        <v>8816</v>
      </c>
      <c r="G1838" t="s">
        <v>8817</v>
      </c>
      <c r="H1838" t="s">
        <v>8818</v>
      </c>
      <c r="I1838">
        <v>43</v>
      </c>
      <c r="J1838">
        <v>43</v>
      </c>
      <c r="K1838">
        <v>0</v>
      </c>
      <c r="L1838" t="s">
        <v>8819</v>
      </c>
      <c r="M1838">
        <f>SUM(B1838,C1838)</f>
        <v>0</v>
      </c>
      <c r="N1838" t="str">
        <f t="shared" si="56"/>
        <v>No</v>
      </c>
      <c r="O1838">
        <f>COUNTIF(C:C,"&lt;0")</f>
        <v>0</v>
      </c>
      <c r="P1838" t="e">
        <f>SUMIF(#REF!,"&gt;"&amp;AVERAGE(#REF!))</f>
        <v>#REF!</v>
      </c>
      <c r="Q1838">
        <f t="shared" si="57"/>
        <v>27.565026697177728</v>
      </c>
      <c r="R1838" t="str">
        <f>CONCATENATE("ID-",A1838,"-",E1838)</f>
        <v>ID-23054-Miami - Chicago</v>
      </c>
      <c r="S1838" t="str">
        <f>INDEX(B:B,MATCH(A1838,A:A,0))</f>
        <v>13:48</v>
      </c>
      <c r="T1838" t="str">
        <f>IF(OR(B1838&gt;0,C1838&gt;0),"Acceptable","Check")</f>
        <v>Acceptable</v>
      </c>
      <c r="U1838">
        <f>COUNTIF(D:D, "Military - U.S. Army")</f>
        <v>23</v>
      </c>
      <c r="V1838">
        <f>AVERAGEIF(C:C,"Fort Myer, Virginia", I:I)</f>
        <v>2</v>
      </c>
      <c r="W1838">
        <v>1</v>
      </c>
      <c r="X1838" t="str">
        <f>IFERROR(VLOOKUP("FlightNumber", A:D, 4, FALSE), "Flight Not Found")</f>
        <v>Flight Not Found</v>
      </c>
      <c r="Y1838" t="str" cm="1">
        <f t="array" ref="Y1838">IF(AND(B:B &gt; TIME(6, 0, 0), B:B &lt;= TIME(18, 0, 0)), "Day", "Night")</f>
        <v>Night</v>
      </c>
      <c r="Z1838">
        <f>COUNTIFS(D:D, "Military - U.S. Army", C:C, "Fort Myer, Virginia")</f>
        <v>1</v>
      </c>
    </row>
    <row r="1839" spans="1:26" x14ac:dyDescent="0.2">
      <c r="A1839">
        <v>23070</v>
      </c>
      <c r="B1839" t="s">
        <v>8820</v>
      </c>
      <c r="C1839" t="s">
        <v>751</v>
      </c>
      <c r="D1839" t="s">
        <v>1681</v>
      </c>
      <c r="F1839" t="s">
        <v>8821</v>
      </c>
      <c r="G1839" t="s">
        <v>8822</v>
      </c>
      <c r="H1839" t="s">
        <v>8823</v>
      </c>
      <c r="I1839">
        <v>26</v>
      </c>
      <c r="J1839">
        <v>0</v>
      </c>
      <c r="K1839">
        <v>1</v>
      </c>
      <c r="L1839" t="s">
        <v>8824</v>
      </c>
      <c r="M1839">
        <f>SUM(B1839,C1839)</f>
        <v>0</v>
      </c>
      <c r="N1839" t="str">
        <f t="shared" si="56"/>
        <v>No</v>
      </c>
      <c r="O1839">
        <f>COUNTIF(C:C,"&lt;0")</f>
        <v>0</v>
      </c>
      <c r="P1839" t="e">
        <f>SUMIF(#REF!,"&gt;"&amp;AVERAGE(#REF!))</f>
        <v>#REF!</v>
      </c>
      <c r="Q1839">
        <f t="shared" si="57"/>
        <v>27.565026697177728</v>
      </c>
      <c r="R1839" t="str">
        <f>CONCATENATE("ID-",A1839,"-",E1839)</f>
        <v>ID-23070-</v>
      </c>
      <c r="S1839" t="str">
        <f>INDEX(B:B,MATCH(A1839,A:A,0))</f>
        <v>21:29</v>
      </c>
      <c r="T1839" t="str">
        <f>IF(OR(B1839&gt;0,C1839&gt;0),"Acceptable","Check")</f>
        <v>Acceptable</v>
      </c>
      <c r="U1839">
        <f>COUNTIF(D:D, "Military - U.S. Army")</f>
        <v>23</v>
      </c>
      <c r="V1839">
        <f>AVERAGEIF(C:C,"Fort Myer, Virginia", I:I)</f>
        <v>2</v>
      </c>
      <c r="W1839">
        <v>1</v>
      </c>
      <c r="X1839" t="str">
        <f>IFERROR(VLOOKUP("FlightNumber", A:D, 4, FALSE), "Flight Not Found")</f>
        <v>Flight Not Found</v>
      </c>
      <c r="Y1839" t="str" cm="1">
        <f t="array" ref="Y1839">IF(AND(B:B &gt; TIME(6, 0, 0), B:B &lt;= TIME(18, 0, 0)), "Day", "Night")</f>
        <v>Night</v>
      </c>
      <c r="Z1839">
        <f>COUNTIFS(D:D, "Military - U.S. Army", C:C, "Fort Myer, Virginia")</f>
        <v>1</v>
      </c>
    </row>
    <row r="1840" spans="1:26" x14ac:dyDescent="0.2">
      <c r="A1840">
        <v>23072</v>
      </c>
      <c r="B1840" t="s">
        <v>8825</v>
      </c>
      <c r="C1840" t="s">
        <v>8826</v>
      </c>
      <c r="D1840" t="s">
        <v>3661</v>
      </c>
      <c r="E1840" t="s">
        <v>8827</v>
      </c>
      <c r="F1840" t="s">
        <v>1809</v>
      </c>
      <c r="G1840" t="s">
        <v>8828</v>
      </c>
      <c r="H1840" t="s">
        <v>8829</v>
      </c>
      <c r="I1840">
        <v>27</v>
      </c>
      <c r="J1840">
        <v>27</v>
      </c>
      <c r="K1840">
        <v>0</v>
      </c>
      <c r="L1840" t="s">
        <v>8830</v>
      </c>
      <c r="M1840">
        <f>SUM(B1840,C1840)</f>
        <v>0</v>
      </c>
      <c r="N1840" t="str">
        <f t="shared" si="56"/>
        <v>No</v>
      </c>
      <c r="O1840">
        <f>COUNTIF(C:C,"&lt;0")</f>
        <v>0</v>
      </c>
      <c r="P1840" t="e">
        <f>SUMIF(#REF!,"&gt;"&amp;AVERAGE(#REF!))</f>
        <v>#REF!</v>
      </c>
      <c r="Q1840">
        <f t="shared" si="57"/>
        <v>27.565026697177728</v>
      </c>
      <c r="R1840" t="str">
        <f>CONCATENATE("ID-",A1840,"-",E1840)</f>
        <v>ID-23072-Cotabato - Davao</v>
      </c>
      <c r="S1840" t="str">
        <f>INDEX(B:B,MATCH(A1840,A:A,0))</f>
        <v>10:02</v>
      </c>
      <c r="T1840" t="str">
        <f>IF(OR(B1840&gt;0,C1840&gt;0),"Acceptable","Check")</f>
        <v>Acceptable</v>
      </c>
      <c r="U1840">
        <f>COUNTIF(D:D, "Military - U.S. Army")</f>
        <v>23</v>
      </c>
      <c r="V1840">
        <f>AVERAGEIF(C:C,"Fort Myer, Virginia", I:I)</f>
        <v>2</v>
      </c>
      <c r="W1840">
        <v>1</v>
      </c>
      <c r="X1840" t="str">
        <f>IFERROR(VLOOKUP("FlightNumber", A:D, 4, FALSE), "Flight Not Found")</f>
        <v>Flight Not Found</v>
      </c>
      <c r="Y1840" t="str" cm="1">
        <f t="array" ref="Y1840">IF(AND(B:B &gt; TIME(6, 0, 0), B:B &lt;= TIME(18, 0, 0)), "Day", "Night")</f>
        <v>Night</v>
      </c>
      <c r="Z1840">
        <f>COUNTIFS(D:D, "Military - U.S. Army", C:C, "Fort Myer, Virginia")</f>
        <v>1</v>
      </c>
    </row>
    <row r="1841" spans="1:26" x14ac:dyDescent="0.2">
      <c r="A1841">
        <v>23075</v>
      </c>
      <c r="B1841" t="s">
        <v>2771</v>
      </c>
      <c r="C1841" t="s">
        <v>8831</v>
      </c>
      <c r="D1841" t="s">
        <v>34</v>
      </c>
      <c r="E1841" t="s">
        <v>8832</v>
      </c>
      <c r="F1841" t="s">
        <v>8833</v>
      </c>
      <c r="G1841" t="s">
        <v>8834</v>
      </c>
      <c r="H1841" t="s">
        <v>8835</v>
      </c>
      <c r="I1841">
        <v>4</v>
      </c>
      <c r="J1841">
        <v>4</v>
      </c>
      <c r="K1841">
        <v>0</v>
      </c>
      <c r="L1841" t="s">
        <v>8836</v>
      </c>
      <c r="M1841">
        <f>SUM(B1841,C1841)</f>
        <v>0</v>
      </c>
      <c r="N1841" t="str">
        <f t="shared" si="56"/>
        <v>No</v>
      </c>
      <c r="O1841">
        <f>COUNTIF(C:C,"&lt;0")</f>
        <v>0</v>
      </c>
      <c r="P1841" t="e">
        <f>SUMIF(#REF!,"&gt;"&amp;AVERAGE(#REF!))</f>
        <v>#REF!</v>
      </c>
      <c r="Q1841">
        <f t="shared" si="57"/>
        <v>27.565026697177728</v>
      </c>
      <c r="R1841" t="str">
        <f>CONCATENATE("ID-",A1841,"-",E1841)</f>
        <v>ID-23075-Kansas City - Dyersburg - Nashville</v>
      </c>
      <c r="S1841" t="str">
        <f>INDEX(B:B,MATCH(A1841,A:A,0))</f>
        <v>18:20</v>
      </c>
      <c r="T1841" t="str">
        <f>IF(OR(B1841&gt;0,C1841&gt;0),"Acceptable","Check")</f>
        <v>Acceptable</v>
      </c>
      <c r="U1841">
        <f>COUNTIF(D:D, "Military - U.S. Army")</f>
        <v>23</v>
      </c>
      <c r="V1841">
        <f>AVERAGEIF(C:C,"Fort Myer, Virginia", I:I)</f>
        <v>2</v>
      </c>
      <c r="W1841">
        <v>1</v>
      </c>
      <c r="X1841" t="str">
        <f>IFERROR(VLOOKUP("FlightNumber", A:D, 4, FALSE), "Flight Not Found")</f>
        <v>Flight Not Found</v>
      </c>
      <c r="Y1841" t="str" cm="1">
        <f t="array" ref="Y1841">IF(AND(B:B &gt; TIME(6, 0, 0), B:B &lt;= TIME(18, 0, 0)), "Day", "Night")</f>
        <v>Night</v>
      </c>
      <c r="Z1841">
        <f>COUNTIFS(D:D, "Military - U.S. Army", C:C, "Fort Myer, Virginia")</f>
        <v>1</v>
      </c>
    </row>
    <row r="1842" spans="1:26" x14ac:dyDescent="0.2">
      <c r="A1842">
        <v>23085</v>
      </c>
      <c r="B1842" t="s">
        <v>8345</v>
      </c>
      <c r="C1842" t="s">
        <v>8837</v>
      </c>
      <c r="D1842" t="s">
        <v>7356</v>
      </c>
      <c r="E1842" t="s">
        <v>8838</v>
      </c>
      <c r="F1842" t="s">
        <v>8839</v>
      </c>
      <c r="G1842" t="s">
        <v>8840</v>
      </c>
      <c r="H1842" t="s">
        <v>8841</v>
      </c>
      <c r="I1842">
        <v>4</v>
      </c>
      <c r="J1842">
        <v>4</v>
      </c>
      <c r="K1842">
        <v>0</v>
      </c>
      <c r="L1842" t="s">
        <v>8842</v>
      </c>
      <c r="M1842">
        <f>SUM(B1842,C1842)</f>
        <v>0</v>
      </c>
      <c r="N1842" t="str">
        <f t="shared" si="56"/>
        <v>No</v>
      </c>
      <c r="O1842">
        <f>COUNTIF(C:C,"&lt;0")</f>
        <v>0</v>
      </c>
      <c r="P1842" t="e">
        <f>SUMIF(#REF!,"&gt;"&amp;AVERAGE(#REF!))</f>
        <v>#REF!</v>
      </c>
      <c r="Q1842">
        <f t="shared" si="57"/>
        <v>27.565026697177728</v>
      </c>
      <c r="R1842" t="str">
        <f>CONCATENATE("ID-",A1842,"-",E1842)</f>
        <v>ID-23085-Tehran - Beirut</v>
      </c>
      <c r="S1842" t="str">
        <f>INDEX(B:B,MATCH(A1842,A:A,0))</f>
        <v>05:40</v>
      </c>
      <c r="T1842" t="str">
        <f>IF(OR(B1842&gt;0,C1842&gt;0),"Acceptable","Check")</f>
        <v>Acceptable</v>
      </c>
      <c r="U1842">
        <f>COUNTIF(D:D, "Military - U.S. Army")</f>
        <v>23</v>
      </c>
      <c r="V1842">
        <f>AVERAGEIF(C:C,"Fort Myer, Virginia", I:I)</f>
        <v>2</v>
      </c>
      <c r="W1842">
        <v>1</v>
      </c>
      <c r="X1842" t="str">
        <f>IFERROR(VLOOKUP("FlightNumber", A:D, 4, FALSE), "Flight Not Found")</f>
        <v>Flight Not Found</v>
      </c>
      <c r="Y1842" t="str" cm="1">
        <f t="array" ref="Y1842">IF(AND(B:B &gt; TIME(6, 0, 0), B:B &lt;= TIME(18, 0, 0)), "Day", "Night")</f>
        <v>Night</v>
      </c>
      <c r="Z1842">
        <f>COUNTIFS(D:D, "Military - U.S. Army", C:C, "Fort Myer, Virginia")</f>
        <v>1</v>
      </c>
    </row>
    <row r="1843" spans="1:26" x14ac:dyDescent="0.2">
      <c r="A1843">
        <v>23085</v>
      </c>
      <c r="B1843" t="s">
        <v>8843</v>
      </c>
      <c r="C1843" t="s">
        <v>8844</v>
      </c>
      <c r="D1843" t="s">
        <v>1520</v>
      </c>
      <c r="E1843" t="s">
        <v>8845</v>
      </c>
      <c r="F1843" t="s">
        <v>5206</v>
      </c>
      <c r="G1843" t="s">
        <v>8846</v>
      </c>
      <c r="H1843" t="s">
        <v>8847</v>
      </c>
      <c r="I1843">
        <v>41</v>
      </c>
      <c r="J1843">
        <v>41</v>
      </c>
      <c r="K1843">
        <v>0</v>
      </c>
      <c r="L1843" t="s">
        <v>8848</v>
      </c>
      <c r="M1843">
        <f>SUM(B1843,C1843)</f>
        <v>0</v>
      </c>
      <c r="N1843" t="str">
        <f t="shared" si="56"/>
        <v>No</v>
      </c>
      <c r="O1843">
        <f>COUNTIF(C:C,"&lt;0")</f>
        <v>0</v>
      </c>
      <c r="P1843" t="e">
        <f>SUMIF(#REF!,"&gt;"&amp;AVERAGE(#REF!))</f>
        <v>#REF!</v>
      </c>
      <c r="Q1843">
        <f t="shared" si="57"/>
        <v>27.565026697177728</v>
      </c>
      <c r="R1843" t="str">
        <f>CONCATENATE("ID-",A1843,"-",E1843)</f>
        <v>ID-23085-Arica - La Paz</v>
      </c>
      <c r="S1843" t="str">
        <f>INDEX(B:B,MATCH(A1843,A:A,0))</f>
        <v>05:40</v>
      </c>
      <c r="T1843" t="str">
        <f>IF(OR(B1843&gt;0,C1843&gt;0),"Acceptable","Check")</f>
        <v>Acceptable</v>
      </c>
      <c r="U1843">
        <f>COUNTIF(D:D, "Military - U.S. Army")</f>
        <v>23</v>
      </c>
      <c r="V1843">
        <f>AVERAGEIF(C:C,"Fort Myer, Virginia", I:I)</f>
        <v>2</v>
      </c>
      <c r="W1843">
        <v>3</v>
      </c>
      <c r="X1843" t="str">
        <f>IFERROR(VLOOKUP("FlightNumber", A:D, 4, FALSE), "Flight Not Found")</f>
        <v>Flight Not Found</v>
      </c>
      <c r="Y1843" t="str" cm="1">
        <f t="array" ref="Y1843">IF(AND(B:B &gt; TIME(6, 0, 0), B:B &lt;= TIME(18, 0, 0)), "Day", "Night")</f>
        <v>Night</v>
      </c>
      <c r="Z1843">
        <f>COUNTIFS(D:D, "Military - U.S. Army", C:C, "Fort Myer, Virginia")</f>
        <v>1</v>
      </c>
    </row>
    <row r="1844" spans="1:26" x14ac:dyDescent="0.2">
      <c r="A1844">
        <v>23090</v>
      </c>
      <c r="B1844" t="s">
        <v>5443</v>
      </c>
      <c r="C1844" t="s">
        <v>8849</v>
      </c>
      <c r="D1844" t="s">
        <v>8850</v>
      </c>
      <c r="E1844" t="s">
        <v>8851</v>
      </c>
      <c r="F1844" t="s">
        <v>8572</v>
      </c>
      <c r="G1844" t="s">
        <v>8852</v>
      </c>
      <c r="H1844" t="s">
        <v>8853</v>
      </c>
      <c r="I1844">
        <v>18</v>
      </c>
      <c r="J1844">
        <v>18</v>
      </c>
      <c r="K1844">
        <v>0</v>
      </c>
      <c r="L1844" t="s">
        <v>8854</v>
      </c>
      <c r="M1844">
        <f>SUM(B1844,C1844)</f>
        <v>0</v>
      </c>
      <c r="N1844" t="str">
        <f t="shared" si="56"/>
        <v>No</v>
      </c>
      <c r="O1844">
        <f>COUNTIF(C:C,"&lt;0")</f>
        <v>0</v>
      </c>
      <c r="P1844" t="e">
        <f>SUMIF(#REF!,"&gt;"&amp;AVERAGE(#REF!))</f>
        <v>#REF!</v>
      </c>
      <c r="Q1844">
        <f t="shared" si="57"/>
        <v>27.565026697177728</v>
      </c>
      <c r="R1844" t="str">
        <f>CONCATENATE("ID-",A1844,"-",E1844)</f>
        <v>ID-23090-Geneva - Nice</v>
      </c>
      <c r="S1844" t="str">
        <f>INDEX(B:B,MATCH(A1844,A:A,0))</f>
        <v>02:23</v>
      </c>
      <c r="T1844" t="str">
        <f>IF(OR(B1844&gt;0,C1844&gt;0),"Acceptable","Check")</f>
        <v>Acceptable</v>
      </c>
      <c r="U1844">
        <f>COUNTIF(D:D, "Military - U.S. Army")</f>
        <v>23</v>
      </c>
      <c r="V1844">
        <f>AVERAGEIF(C:C,"Fort Myer, Virginia", I:I)</f>
        <v>2</v>
      </c>
      <c r="W1844">
        <v>1</v>
      </c>
      <c r="X1844" t="str">
        <f>IFERROR(VLOOKUP("FlightNumber", A:D, 4, FALSE), "Flight Not Found")</f>
        <v>Flight Not Found</v>
      </c>
      <c r="Y1844" t="str" cm="1">
        <f t="array" ref="Y1844">IF(AND(B:B &gt; TIME(6, 0, 0), B:B &lt;= TIME(18, 0, 0)), "Day", "Night")</f>
        <v>Night</v>
      </c>
      <c r="Z1844">
        <f>COUNTIFS(D:D, "Military - U.S. Army", C:C, "Fort Myer, Virginia")</f>
        <v>1</v>
      </c>
    </row>
    <row r="1845" spans="1:26" x14ac:dyDescent="0.2">
      <c r="A1845">
        <v>23093</v>
      </c>
      <c r="B1845" t="s">
        <v>2567</v>
      </c>
      <c r="C1845" t="s">
        <v>8855</v>
      </c>
      <c r="D1845" t="s">
        <v>8856</v>
      </c>
      <c r="F1845" t="s">
        <v>8857</v>
      </c>
      <c r="I1845">
        <v>10</v>
      </c>
      <c r="J1845">
        <v>10</v>
      </c>
      <c r="K1845">
        <v>0</v>
      </c>
      <c r="M1845">
        <f>SUM(B1845,C1845)</f>
        <v>0</v>
      </c>
      <c r="N1845" t="str">
        <f t="shared" si="56"/>
        <v>No</v>
      </c>
      <c r="O1845">
        <f>COUNTIF(C:C,"&lt;0")</f>
        <v>0</v>
      </c>
      <c r="P1845" t="e">
        <f>SUMIF(#REF!,"&gt;"&amp;AVERAGE(#REF!))</f>
        <v>#REF!</v>
      </c>
      <c r="Q1845">
        <f t="shared" si="57"/>
        <v>27.565026697177728</v>
      </c>
      <c r="R1845" t="str">
        <f>CONCATENATE("ID-",A1845,"-",E1845)</f>
        <v>ID-23093-</v>
      </c>
      <c r="S1845" t="str">
        <f>INDEX(B:B,MATCH(A1845,A:A,0))</f>
        <v>11:00</v>
      </c>
      <c r="T1845" t="str">
        <f>IF(OR(B1845&gt;0,C1845&gt;0),"Acceptable","Check")</f>
        <v>Acceptable</v>
      </c>
      <c r="U1845">
        <f>COUNTIF(D:D, "Military - U.S. Army")</f>
        <v>23</v>
      </c>
      <c r="V1845">
        <f>AVERAGEIF(C:C,"Fort Myer, Virginia", I:I)</f>
        <v>2</v>
      </c>
      <c r="W1845">
        <v>1</v>
      </c>
      <c r="X1845" t="str">
        <f>IFERROR(VLOOKUP("FlightNumber", A:D, 4, FALSE), "Flight Not Found")</f>
        <v>Flight Not Found</v>
      </c>
      <c r="Y1845" t="str" cm="1">
        <f t="array" ref="Y1845">IF(AND(B:B &gt; TIME(6, 0, 0), B:B &lt;= TIME(18, 0, 0)), "Day", "Night")</f>
        <v>Night</v>
      </c>
      <c r="Z1845">
        <f>COUNTIFS(D:D, "Military - U.S. Army", C:C, "Fort Myer, Virginia")</f>
        <v>1</v>
      </c>
    </row>
    <row r="1846" spans="1:26" x14ac:dyDescent="0.2">
      <c r="A1846">
        <v>23701</v>
      </c>
      <c r="B1846" t="s">
        <v>4110</v>
      </c>
      <c r="C1846" t="s">
        <v>8858</v>
      </c>
      <c r="D1846" t="s">
        <v>8859</v>
      </c>
      <c r="F1846" t="s">
        <v>8860</v>
      </c>
      <c r="G1846" t="s">
        <v>8861</v>
      </c>
      <c r="H1846" t="s">
        <v>1449</v>
      </c>
      <c r="I1846">
        <v>43</v>
      </c>
      <c r="J1846">
        <v>31</v>
      </c>
      <c r="K1846">
        <v>0</v>
      </c>
      <c r="L1846" t="s">
        <v>8862</v>
      </c>
      <c r="M1846">
        <f>SUM(B1846,C1846)</f>
        <v>0</v>
      </c>
      <c r="N1846" t="str">
        <f t="shared" si="56"/>
        <v>No</v>
      </c>
      <c r="O1846">
        <f>COUNTIF(C:C,"&lt;0")</f>
        <v>0</v>
      </c>
      <c r="P1846" t="e">
        <f>SUMIF(#REF!,"&gt;"&amp;AVERAGE(#REF!))</f>
        <v>#REF!</v>
      </c>
      <c r="Q1846">
        <f t="shared" si="57"/>
        <v>27.565026697177728</v>
      </c>
      <c r="R1846" t="str">
        <f>CONCATENATE("ID-",A1846,"-",E1846)</f>
        <v>ID-23701-</v>
      </c>
      <c r="S1846" t="str">
        <f>INDEX(B:B,MATCH(A1846,A:A,0))</f>
        <v>21:14</v>
      </c>
      <c r="T1846" t="str">
        <f>IF(OR(B1846&gt;0,C1846&gt;0),"Acceptable","Check")</f>
        <v>Acceptable</v>
      </c>
      <c r="U1846">
        <f>COUNTIF(D:D, "Military - U.S. Army")</f>
        <v>23</v>
      </c>
      <c r="V1846">
        <f>AVERAGEIF(C:C,"Fort Myer, Virginia", I:I)</f>
        <v>2</v>
      </c>
      <c r="W1846">
        <v>1</v>
      </c>
      <c r="X1846" t="str">
        <f>IFERROR(VLOOKUP("FlightNumber", A:D, 4, FALSE), "Flight Not Found")</f>
        <v>Flight Not Found</v>
      </c>
      <c r="Y1846" t="str" cm="1">
        <f t="array" ref="Y1846">IF(AND(B:B &gt; TIME(6, 0, 0), B:B &lt;= TIME(18, 0, 0)), "Day", "Night")</f>
        <v>Night</v>
      </c>
      <c r="Z1846">
        <f>COUNTIFS(D:D, "Military - U.S. Army", C:C, "Fort Myer, Virginia")</f>
        <v>1</v>
      </c>
    </row>
    <row r="1847" spans="1:26" x14ac:dyDescent="0.2">
      <c r="A1847">
        <v>23100</v>
      </c>
      <c r="C1847" t="s">
        <v>8863</v>
      </c>
      <c r="D1847" t="s">
        <v>8041</v>
      </c>
      <c r="E1847" t="s">
        <v>8864</v>
      </c>
      <c r="F1847" t="s">
        <v>1809</v>
      </c>
      <c r="G1847" t="s">
        <v>8865</v>
      </c>
      <c r="H1847" t="s">
        <v>8866</v>
      </c>
      <c r="I1847">
        <v>11</v>
      </c>
      <c r="J1847">
        <v>11</v>
      </c>
      <c r="K1847">
        <v>0</v>
      </c>
      <c r="L1847" t="s">
        <v>8867</v>
      </c>
      <c r="M1847">
        <f>SUM(B1847,C1847)</f>
        <v>0</v>
      </c>
      <c r="N1847" t="str">
        <f t="shared" si="56"/>
        <v>No</v>
      </c>
      <c r="O1847">
        <f>COUNTIF(C:C,"&lt;0")</f>
        <v>0</v>
      </c>
      <c r="P1847" t="e">
        <f>SUMIF(#REF!,"&gt;"&amp;AVERAGE(#REF!))</f>
        <v>#REF!</v>
      </c>
      <c r="Q1847">
        <f t="shared" si="57"/>
        <v>27.565026697177728</v>
      </c>
      <c r="R1847" t="str">
        <f>CONCATENATE("ID-",A1847,"-",E1847)</f>
        <v>ID-23100-Pescara - Rome</v>
      </c>
      <c r="S1847">
        <f>INDEX(B:B,MATCH(A1847,A:A,0))</f>
        <v>0</v>
      </c>
      <c r="T1847" t="str">
        <f>IF(OR(B1847&gt;0,C1847&gt;0),"Acceptable","Check")</f>
        <v>Acceptable</v>
      </c>
      <c r="U1847">
        <f>COUNTIF(D:D, "Military - U.S. Army")</f>
        <v>23</v>
      </c>
      <c r="V1847">
        <f>AVERAGEIF(C:C,"Fort Myer, Virginia", I:I)</f>
        <v>2</v>
      </c>
      <c r="W1847">
        <v>1</v>
      </c>
      <c r="X1847" t="str">
        <f>IFERROR(VLOOKUP("FlightNumber", A:D, 4, FALSE), "Flight Not Found")</f>
        <v>Flight Not Found</v>
      </c>
      <c r="Y1847" t="str" cm="1">
        <f t="array" ref="Y1847">IF(AND(B:B &gt; TIME(6, 0, 0), B:B &lt;= TIME(18, 0, 0)), "Day", "Night")</f>
        <v>Night</v>
      </c>
      <c r="Z1847">
        <f>COUNTIFS(D:D, "Military - U.S. Army", C:C, "Fort Myer, Virginia")</f>
        <v>1</v>
      </c>
    </row>
    <row r="1848" spans="1:26" x14ac:dyDescent="0.2">
      <c r="A1848">
        <v>23115</v>
      </c>
      <c r="B1848" t="s">
        <v>3708</v>
      </c>
      <c r="C1848" t="s">
        <v>3289</v>
      </c>
      <c r="D1848" t="s">
        <v>5082</v>
      </c>
      <c r="E1848" t="s">
        <v>8868</v>
      </c>
      <c r="F1848" t="s">
        <v>8869</v>
      </c>
      <c r="G1848" t="s">
        <v>8870</v>
      </c>
      <c r="H1848" t="s">
        <v>8871</v>
      </c>
      <c r="I1848">
        <v>12</v>
      </c>
      <c r="J1848">
        <v>12</v>
      </c>
      <c r="K1848">
        <v>0</v>
      </c>
      <c r="L1848" t="s">
        <v>8872</v>
      </c>
      <c r="M1848">
        <f>SUM(B1848,C1848)</f>
        <v>0</v>
      </c>
      <c r="N1848" t="str">
        <f t="shared" si="56"/>
        <v>No</v>
      </c>
      <c r="O1848">
        <f>COUNTIF(C:C,"&lt;0")</f>
        <v>0</v>
      </c>
      <c r="P1848" t="e">
        <f>SUMIF(#REF!,"&gt;"&amp;AVERAGE(#REF!))</f>
        <v>#REF!</v>
      </c>
      <c r="Q1848">
        <f t="shared" si="57"/>
        <v>27.565026697177728</v>
      </c>
      <c r="R1848" t="str">
        <f>CONCATENATE("ID-",A1848,"-",E1848)</f>
        <v>ID-23115-Copenhagen - Oslo</v>
      </c>
      <c r="S1848" t="str">
        <f>INDEX(B:B,MATCH(A1848,A:A,0))</f>
        <v>12:18</v>
      </c>
      <c r="T1848" t="str">
        <f>IF(OR(B1848&gt;0,C1848&gt;0),"Acceptable","Check")</f>
        <v>Acceptable</v>
      </c>
      <c r="U1848">
        <f>COUNTIF(D:D, "Military - U.S. Army")</f>
        <v>23</v>
      </c>
      <c r="V1848">
        <f>AVERAGEIF(C:C,"Fort Myer, Virginia", I:I)</f>
        <v>2</v>
      </c>
      <c r="W1848">
        <v>1</v>
      </c>
      <c r="X1848" t="str">
        <f>IFERROR(VLOOKUP("FlightNumber", A:D, 4, FALSE), "Flight Not Found")</f>
        <v>Flight Not Found</v>
      </c>
      <c r="Y1848" t="str" cm="1">
        <f t="array" ref="Y1848">IF(AND(B:B &gt; TIME(6, 0, 0), B:B &lt;= TIME(18, 0, 0)), "Day", "Night")</f>
        <v>Night</v>
      </c>
      <c r="Z1848">
        <f>COUNTIFS(D:D, "Military - U.S. Army", C:C, "Fort Myer, Virginia")</f>
        <v>1</v>
      </c>
    </row>
    <row r="1849" spans="1:26" x14ac:dyDescent="0.2">
      <c r="A1849">
        <v>23134</v>
      </c>
      <c r="B1849" t="s">
        <v>4068</v>
      </c>
      <c r="C1849" t="s">
        <v>8873</v>
      </c>
      <c r="D1849" t="s">
        <v>8874</v>
      </c>
      <c r="E1849" t="s">
        <v>8875</v>
      </c>
      <c r="F1849" t="s">
        <v>5206</v>
      </c>
      <c r="G1849" t="s">
        <v>8876</v>
      </c>
      <c r="H1849" t="s">
        <v>8877</v>
      </c>
      <c r="I1849">
        <v>55</v>
      </c>
      <c r="J1849">
        <v>55</v>
      </c>
      <c r="K1849">
        <v>0</v>
      </c>
      <c r="L1849" t="s">
        <v>8878</v>
      </c>
      <c r="M1849">
        <f>SUM(B1849,C1849)</f>
        <v>0</v>
      </c>
      <c r="N1849" t="str">
        <f t="shared" si="56"/>
        <v>No</v>
      </c>
      <c r="O1849">
        <f>COUNTIF(C:C,"&lt;0")</f>
        <v>0</v>
      </c>
      <c r="P1849" t="e">
        <f>SUMIF(#REF!,"&gt;"&amp;AVERAGE(#REF!))</f>
        <v>#REF!</v>
      </c>
      <c r="Q1849">
        <f t="shared" si="57"/>
        <v>27.565026697177728</v>
      </c>
      <c r="R1849" t="str">
        <f>CONCATENATE("ID-",A1849,"-",E1849)</f>
        <v>ID-23134-Douala - Lagos</v>
      </c>
      <c r="S1849" t="str">
        <f>INDEX(B:B,MATCH(A1849,A:A,0))</f>
        <v>13:27</v>
      </c>
      <c r="T1849" t="str">
        <f>IF(OR(B1849&gt;0,C1849&gt;0),"Acceptable","Check")</f>
        <v>Acceptable</v>
      </c>
      <c r="U1849">
        <f>COUNTIF(D:D, "Military - U.S. Army")</f>
        <v>23</v>
      </c>
      <c r="V1849">
        <f>AVERAGEIF(C:C,"Fort Myer, Virginia", I:I)</f>
        <v>2</v>
      </c>
      <c r="W1849">
        <v>1</v>
      </c>
      <c r="X1849" t="str">
        <f>IFERROR(VLOOKUP("FlightNumber", A:D, 4, FALSE), "Flight Not Found")</f>
        <v>Flight Not Found</v>
      </c>
      <c r="Y1849" t="str" cm="1">
        <f t="array" ref="Y1849">IF(AND(B:B &gt; TIME(6, 0, 0), B:B &lt;= TIME(18, 0, 0)), "Day", "Night")</f>
        <v>Night</v>
      </c>
      <c r="Z1849">
        <f>COUNTIFS(D:D, "Military - U.S. Army", C:C, "Fort Myer, Virginia")</f>
        <v>1</v>
      </c>
    </row>
    <row r="1850" spans="1:26" x14ac:dyDescent="0.2">
      <c r="A1850">
        <v>23134</v>
      </c>
      <c r="C1850" t="s">
        <v>1923</v>
      </c>
      <c r="D1850" t="s">
        <v>4134</v>
      </c>
      <c r="E1850" t="s">
        <v>7663</v>
      </c>
      <c r="F1850" t="s">
        <v>8879</v>
      </c>
      <c r="G1850" t="s">
        <v>8880</v>
      </c>
      <c r="H1850" t="s">
        <v>8881</v>
      </c>
      <c r="I1850">
        <v>50</v>
      </c>
      <c r="J1850">
        <v>37</v>
      </c>
      <c r="K1850">
        <v>0</v>
      </c>
      <c r="L1850" t="s">
        <v>8882</v>
      </c>
      <c r="M1850">
        <f>SUM(B1850,C1850)</f>
        <v>0</v>
      </c>
      <c r="N1850" t="str">
        <f t="shared" si="56"/>
        <v>No</v>
      </c>
      <c r="O1850">
        <f>COUNTIF(C:C,"&lt;0")</f>
        <v>0</v>
      </c>
      <c r="P1850" t="e">
        <f>SUMIF(#REF!,"&gt;"&amp;AVERAGE(#REF!))</f>
        <v>#REF!</v>
      </c>
      <c r="Q1850">
        <f t="shared" si="57"/>
        <v>27.565026697177728</v>
      </c>
      <c r="R1850" t="str">
        <f>CONCATENATE("ID-",A1850,"-",E1850)</f>
        <v>ID-23134-Sao Paulo - Rio de Janeiro</v>
      </c>
      <c r="S1850" t="str">
        <f>INDEX(B:B,MATCH(A1850,A:A,0))</f>
        <v>13:27</v>
      </c>
      <c r="T1850" t="str">
        <f>IF(OR(B1850&gt;0,C1850&gt;0),"Acceptable","Check")</f>
        <v>Acceptable</v>
      </c>
      <c r="U1850">
        <f>COUNTIF(D:D, "Military - U.S. Army")</f>
        <v>23</v>
      </c>
      <c r="V1850">
        <f>AVERAGEIF(C:C,"Fort Myer, Virginia", I:I)</f>
        <v>2</v>
      </c>
      <c r="W1850">
        <v>1</v>
      </c>
      <c r="X1850" t="str">
        <f>IFERROR(VLOOKUP("FlightNumber", A:D, 4, FALSE), "Flight Not Found")</f>
        <v>Flight Not Found</v>
      </c>
      <c r="Y1850" t="str" cm="1">
        <f t="array" ref="Y1850">IF(AND(B:B &gt; TIME(6, 0, 0), B:B &lt;= TIME(18, 0, 0)), "Day", "Night")</f>
        <v>Night</v>
      </c>
      <c r="Z1850">
        <f>COUNTIFS(D:D, "Military - U.S. Army", C:C, "Fort Myer, Virginia")</f>
        <v>1</v>
      </c>
    </row>
    <row r="1851" spans="1:26" x14ac:dyDescent="0.2">
      <c r="A1851">
        <v>23143</v>
      </c>
      <c r="C1851" t="s">
        <v>8883</v>
      </c>
      <c r="D1851" t="s">
        <v>8029</v>
      </c>
      <c r="E1851" t="s">
        <v>8884</v>
      </c>
      <c r="F1851" t="s">
        <v>1809</v>
      </c>
      <c r="G1851" t="s">
        <v>8885</v>
      </c>
      <c r="I1851">
        <v>34</v>
      </c>
      <c r="J1851">
        <v>34</v>
      </c>
      <c r="K1851">
        <v>0</v>
      </c>
      <c r="L1851" t="s">
        <v>8886</v>
      </c>
      <c r="M1851">
        <f>SUM(B1851,C1851)</f>
        <v>0</v>
      </c>
      <c r="N1851" t="str">
        <f t="shared" si="56"/>
        <v>No</v>
      </c>
      <c r="O1851">
        <f>COUNTIF(C:C,"&lt;0")</f>
        <v>0</v>
      </c>
      <c r="P1851" t="e">
        <f>SUMIF(#REF!,"&gt;"&amp;AVERAGE(#REF!))</f>
        <v>#REF!</v>
      </c>
      <c r="Q1851">
        <f t="shared" si="57"/>
        <v>27.565026697177728</v>
      </c>
      <c r="R1851" t="str">
        <f>CONCATENATE("ID-",A1851,"-",E1851)</f>
        <v>ID-23143-Cairo - Alexandria</v>
      </c>
      <c r="S1851">
        <f>INDEX(B:B,MATCH(A1851,A:A,0))</f>
        <v>0</v>
      </c>
      <c r="T1851" t="str">
        <f>IF(OR(B1851&gt;0,C1851&gt;0),"Acceptable","Check")</f>
        <v>Acceptable</v>
      </c>
      <c r="U1851">
        <f>COUNTIF(D:D, "Military - U.S. Army")</f>
        <v>23</v>
      </c>
      <c r="V1851">
        <f>AVERAGEIF(C:C,"Fort Myer, Virginia", I:I)</f>
        <v>2</v>
      </c>
      <c r="W1851">
        <v>1</v>
      </c>
      <c r="X1851" t="str">
        <f>IFERROR(VLOOKUP("FlightNumber", A:D, 4, FALSE), "Flight Not Found")</f>
        <v>Flight Not Found</v>
      </c>
      <c r="Y1851" t="str" cm="1">
        <f t="array" ref="Y1851">IF(AND(B:B &gt; TIME(6, 0, 0), B:B &lt;= TIME(18, 0, 0)), "Day", "Night")</f>
        <v>Night</v>
      </c>
      <c r="Z1851">
        <f>COUNTIFS(D:D, "Military - U.S. Army", C:C, "Fort Myer, Virginia")</f>
        <v>1</v>
      </c>
    </row>
    <row r="1852" spans="1:26" x14ac:dyDescent="0.2">
      <c r="A1852">
        <v>23165</v>
      </c>
      <c r="B1852" t="s">
        <v>8887</v>
      </c>
      <c r="C1852" t="s">
        <v>8888</v>
      </c>
      <c r="D1852" t="s">
        <v>611</v>
      </c>
      <c r="E1852" t="s">
        <v>8890</v>
      </c>
      <c r="F1852" t="s">
        <v>8891</v>
      </c>
      <c r="G1852" t="s">
        <v>8892</v>
      </c>
      <c r="H1852" t="s">
        <v>8893</v>
      </c>
      <c r="I1852">
        <v>101</v>
      </c>
      <c r="J1852">
        <v>101</v>
      </c>
      <c r="K1852">
        <v>0</v>
      </c>
      <c r="L1852" t="s">
        <v>8894</v>
      </c>
      <c r="M1852">
        <f>SUM(B1852,C1852)</f>
        <v>0</v>
      </c>
      <c r="N1852" t="str">
        <f t="shared" si="56"/>
        <v>No</v>
      </c>
      <c r="O1852">
        <f>COUNTIF(C:C,"&lt;0")</f>
        <v>0</v>
      </c>
      <c r="P1852" t="e">
        <f>SUMIF(#REF!,"&gt;"&amp;AVERAGE(#REF!))</f>
        <v>#REF!</v>
      </c>
      <c r="Q1852">
        <f t="shared" si="57"/>
        <v>27.565026697177728</v>
      </c>
      <c r="R1852" t="str">
        <f>CONCATENATE("ID-",A1852,"-",E1852)</f>
        <v>ID-23165-McChord AFB - Elmendorf AFB</v>
      </c>
      <c r="S1852" t="str">
        <f>INDEX(B:B,MATCH(A1852,A:A,0))</f>
        <v>10:16</v>
      </c>
      <c r="T1852" t="str">
        <f>IF(OR(B1852&gt;0,C1852&gt;0),"Acceptable","Check")</f>
        <v>Acceptable</v>
      </c>
      <c r="U1852">
        <f>COUNTIF(D:D, "Military - U.S. Army")</f>
        <v>23</v>
      </c>
      <c r="V1852">
        <f>AVERAGEIF(C:C,"Fort Myer, Virginia", I:I)</f>
        <v>2</v>
      </c>
      <c r="W1852">
        <v>1</v>
      </c>
      <c r="X1852" t="str">
        <f>IFERROR(VLOOKUP("FlightNumber", A:D, 4, FALSE), "Flight Not Found")</f>
        <v>Flight Not Found</v>
      </c>
      <c r="Y1852" t="str" cm="1">
        <f t="array" ref="Y1852">IF(AND(B:B &gt; TIME(6, 0, 0), B:B &lt;= TIME(18, 0, 0)), "Day", "Night")</f>
        <v>Night</v>
      </c>
      <c r="Z1852">
        <f>COUNTIFS(D:D, "Military - U.S. Army", C:C, "Fort Myer, Virginia")</f>
        <v>1</v>
      </c>
    </row>
    <row r="1853" spans="1:26" x14ac:dyDescent="0.2">
      <c r="A1853">
        <v>23165</v>
      </c>
      <c r="B1853" t="s">
        <v>8895</v>
      </c>
      <c r="C1853" t="s">
        <v>8896</v>
      </c>
      <c r="D1853" t="s">
        <v>6005</v>
      </c>
      <c r="E1853" t="s">
        <v>8897</v>
      </c>
      <c r="F1853" t="s">
        <v>2465</v>
      </c>
      <c r="G1853" t="s">
        <v>8898</v>
      </c>
      <c r="H1853" t="s">
        <v>8899</v>
      </c>
      <c r="I1853">
        <v>29</v>
      </c>
      <c r="J1853">
        <v>29</v>
      </c>
      <c r="K1853">
        <v>0</v>
      </c>
      <c r="L1853" t="s">
        <v>8900</v>
      </c>
      <c r="M1853">
        <f>SUM(B1853,C1853)</f>
        <v>0</v>
      </c>
      <c r="N1853" t="str">
        <f t="shared" si="56"/>
        <v>No</v>
      </c>
      <c r="O1853">
        <f>COUNTIF(C:C,"&lt;0")</f>
        <v>0</v>
      </c>
      <c r="P1853" t="e">
        <f>SUMIF(#REF!,"&gt;"&amp;AVERAGE(#REF!))</f>
        <v>#REF!</v>
      </c>
      <c r="Q1853">
        <f t="shared" si="57"/>
        <v>27.565026697177728</v>
      </c>
      <c r="R1853" t="str">
        <f>CONCATENATE("ID-",A1853,"-",E1853)</f>
        <v>ID-23165-Amritsar - Srinagar</v>
      </c>
      <c r="S1853" t="str">
        <f>INDEX(B:B,MATCH(A1853,A:A,0))</f>
        <v>10:16</v>
      </c>
      <c r="T1853" t="str">
        <f>IF(OR(B1853&gt;0,C1853&gt;0),"Acceptable","Check")</f>
        <v>Acceptable</v>
      </c>
      <c r="U1853">
        <f>COUNTIF(D:D, "Military - U.S. Army")</f>
        <v>23</v>
      </c>
      <c r="V1853">
        <f>AVERAGEIF(C:C,"Fort Myer, Virginia", I:I)</f>
        <v>2</v>
      </c>
      <c r="W1853">
        <v>2</v>
      </c>
      <c r="X1853" t="str">
        <f>IFERROR(VLOOKUP("FlightNumber", A:D, 4, FALSE), "Flight Not Found")</f>
        <v>Flight Not Found</v>
      </c>
      <c r="Y1853" t="str" cm="1">
        <f t="array" ref="Y1853">IF(AND(B:B &gt; TIME(6, 0, 0), B:B &lt;= TIME(18, 0, 0)), "Day", "Night")</f>
        <v>Night</v>
      </c>
      <c r="Z1853">
        <f>COUNTIFS(D:D, "Military - U.S. Army", C:C, "Fort Myer, Virginia")</f>
        <v>1</v>
      </c>
    </row>
    <row r="1854" spans="1:26" x14ac:dyDescent="0.2">
      <c r="A1854">
        <v>23172</v>
      </c>
      <c r="C1854" t="s">
        <v>8901</v>
      </c>
      <c r="D1854" t="s">
        <v>6470</v>
      </c>
      <c r="E1854" t="s">
        <v>8902</v>
      </c>
      <c r="F1854" t="s">
        <v>1809</v>
      </c>
      <c r="G1854" t="s">
        <v>8903</v>
      </c>
      <c r="H1854" t="s">
        <v>8904</v>
      </c>
      <c r="I1854">
        <v>20</v>
      </c>
      <c r="J1854">
        <v>20</v>
      </c>
      <c r="K1854">
        <v>0</v>
      </c>
      <c r="L1854" t="s">
        <v>8905</v>
      </c>
      <c r="M1854">
        <f>SUM(B1854,C1854)</f>
        <v>0</v>
      </c>
      <c r="N1854" t="str">
        <f t="shared" si="56"/>
        <v>No</v>
      </c>
      <c r="O1854">
        <f>COUNTIF(C:C,"&lt;0")</f>
        <v>0</v>
      </c>
      <c r="P1854" t="e">
        <f>SUMIF(#REF!,"&gt;"&amp;AVERAGE(#REF!))</f>
        <v>#REF!</v>
      </c>
      <c r="Q1854">
        <f t="shared" si="57"/>
        <v>27.565026697177728</v>
      </c>
      <c r="R1854" t="str">
        <f>CONCATENATE("ID-",A1854,"-",E1854)</f>
        <v>ID-23172-Rangoon - Putao</v>
      </c>
      <c r="S1854">
        <f>INDEX(B:B,MATCH(A1854,A:A,0))</f>
        <v>0</v>
      </c>
      <c r="T1854" t="str">
        <f>IF(OR(B1854&gt;0,C1854&gt;0),"Acceptable","Check")</f>
        <v>Acceptable</v>
      </c>
      <c r="U1854">
        <f>COUNTIF(D:D, "Military - U.S. Army")</f>
        <v>23</v>
      </c>
      <c r="V1854">
        <f>AVERAGEIF(C:C,"Fort Myer, Virginia", I:I)</f>
        <v>2</v>
      </c>
      <c r="W1854">
        <v>1</v>
      </c>
      <c r="X1854" t="str">
        <f>IFERROR(VLOOKUP("FlightNumber", A:D, 4, FALSE), "Flight Not Found")</f>
        <v>Flight Not Found</v>
      </c>
      <c r="Y1854" t="str" cm="1">
        <f t="array" ref="Y1854">IF(AND(B:B &gt; TIME(6, 0, 0), B:B &lt;= TIME(18, 0, 0)), "Day", "Night")</f>
        <v>Night</v>
      </c>
      <c r="Z1854">
        <f>COUNTIFS(D:D, "Military - U.S. Army", C:C, "Fort Myer, Virginia")</f>
        <v>1</v>
      </c>
    </row>
    <row r="1855" spans="1:26" x14ac:dyDescent="0.2">
      <c r="A1855">
        <v>23178</v>
      </c>
      <c r="C1855" t="s">
        <v>8906</v>
      </c>
      <c r="D1855" t="s">
        <v>8907</v>
      </c>
      <c r="E1855" t="s">
        <v>8908</v>
      </c>
      <c r="F1855" t="s">
        <v>8909</v>
      </c>
      <c r="G1855" t="s">
        <v>8910</v>
      </c>
      <c r="H1855" t="s">
        <v>8911</v>
      </c>
      <c r="I1855">
        <v>31</v>
      </c>
      <c r="J1855">
        <v>31</v>
      </c>
      <c r="K1855">
        <v>0</v>
      </c>
      <c r="L1855" t="s">
        <v>8912</v>
      </c>
      <c r="M1855">
        <f>SUM(B1855,C1855)</f>
        <v>0</v>
      </c>
      <c r="N1855" t="str">
        <f t="shared" si="56"/>
        <v>No</v>
      </c>
      <c r="O1855">
        <f>COUNTIF(C:C,"&lt;0")</f>
        <v>0</v>
      </c>
      <c r="P1855" t="e">
        <f>SUMIF(#REF!,"&gt;"&amp;AVERAGE(#REF!))</f>
        <v>#REF!</v>
      </c>
      <c r="Q1855">
        <f t="shared" si="57"/>
        <v>27.565026697177728</v>
      </c>
      <c r="R1855" t="str">
        <f>CONCATENATE("ID-",A1855,"-",E1855)</f>
        <v>ID-23178-Munchen - Constanta</v>
      </c>
      <c r="S1855">
        <f>INDEX(B:B,MATCH(A1855,A:A,0))</f>
        <v>0</v>
      </c>
      <c r="T1855" t="str">
        <f>IF(OR(B1855&gt;0,C1855&gt;0),"Acceptable","Check")</f>
        <v>Acceptable</v>
      </c>
      <c r="U1855">
        <f>COUNTIF(D:D, "Military - U.S. Army")</f>
        <v>23</v>
      </c>
      <c r="V1855">
        <f>AVERAGEIF(C:C,"Fort Myer, Virginia", I:I)</f>
        <v>2</v>
      </c>
      <c r="W1855">
        <v>1</v>
      </c>
      <c r="X1855" t="str">
        <f>IFERROR(VLOOKUP("FlightNumber", A:D, 4, FALSE), "Flight Not Found")</f>
        <v>Flight Not Found</v>
      </c>
      <c r="Y1855" t="str" cm="1">
        <f t="array" ref="Y1855">IF(AND(B:B &gt; TIME(6, 0, 0), B:B &lt;= TIME(18, 0, 0)), "Day", "Night")</f>
        <v>Night</v>
      </c>
      <c r="Z1855">
        <f>COUNTIFS(D:D, "Military - U.S. Army", C:C, "Fort Myer, Virginia")</f>
        <v>1</v>
      </c>
    </row>
    <row r="1856" spans="1:26" x14ac:dyDescent="0.2">
      <c r="A1856">
        <v>23178</v>
      </c>
      <c r="C1856" t="s">
        <v>8913</v>
      </c>
      <c r="D1856" t="s">
        <v>8914</v>
      </c>
      <c r="F1856" t="s">
        <v>2722</v>
      </c>
      <c r="G1856" t="s">
        <v>8915</v>
      </c>
      <c r="H1856" t="s">
        <v>8916</v>
      </c>
      <c r="I1856">
        <v>20</v>
      </c>
      <c r="J1856">
        <v>19</v>
      </c>
      <c r="K1856">
        <v>0</v>
      </c>
      <c r="M1856">
        <f>SUM(B1856,C1856)</f>
        <v>0</v>
      </c>
      <c r="N1856" t="str">
        <f t="shared" si="56"/>
        <v>No</v>
      </c>
      <c r="O1856">
        <f>COUNTIF(C:C,"&lt;0")</f>
        <v>0</v>
      </c>
      <c r="P1856" t="e">
        <f>SUMIF(#REF!,"&gt;"&amp;AVERAGE(#REF!))</f>
        <v>#REF!</v>
      </c>
      <c r="Q1856">
        <f t="shared" si="57"/>
        <v>27.565026697177728</v>
      </c>
      <c r="R1856" t="str">
        <f>CONCATENATE("ID-",A1856,"-",E1856)</f>
        <v>ID-23178-</v>
      </c>
      <c r="S1856">
        <f>INDEX(B:B,MATCH(A1856,A:A,0))</f>
        <v>0</v>
      </c>
      <c r="T1856" t="str">
        <f>IF(OR(B1856&gt;0,C1856&gt;0),"Acceptable","Check")</f>
        <v>Acceptable</v>
      </c>
      <c r="U1856">
        <f>COUNTIF(D:D, "Military - U.S. Army")</f>
        <v>23</v>
      </c>
      <c r="V1856">
        <f>AVERAGEIF(C:C,"Fort Myer, Virginia", I:I)</f>
        <v>2</v>
      </c>
      <c r="W1856">
        <v>1</v>
      </c>
      <c r="X1856" t="str">
        <f>IFERROR(VLOOKUP("FlightNumber", A:D, 4, FALSE), "Flight Not Found")</f>
        <v>Flight Not Found</v>
      </c>
      <c r="Y1856" t="str" cm="1">
        <f t="array" ref="Y1856">IF(AND(B:B &gt; TIME(6, 0, 0), B:B &lt;= TIME(18, 0, 0)), "Day", "Night")</f>
        <v>Night</v>
      </c>
      <c r="Z1856">
        <f>COUNTIFS(D:D, "Military - U.S. Army", C:C, "Fort Myer, Virginia")</f>
        <v>1</v>
      </c>
    </row>
    <row r="1857" spans="1:26" x14ac:dyDescent="0.2">
      <c r="A1857">
        <v>23185</v>
      </c>
      <c r="B1857" t="s">
        <v>2141</v>
      </c>
      <c r="C1857" t="s">
        <v>8917</v>
      </c>
      <c r="D1857" t="s">
        <v>7963</v>
      </c>
      <c r="F1857" t="s">
        <v>8918</v>
      </c>
      <c r="G1857" t="s">
        <v>8919</v>
      </c>
      <c r="I1857">
        <v>47</v>
      </c>
      <c r="J1857">
        <v>38</v>
      </c>
      <c r="K1857">
        <v>0</v>
      </c>
      <c r="L1857" t="s">
        <v>8920</v>
      </c>
      <c r="M1857">
        <f>SUM(B1857,C1857)</f>
        <v>0</v>
      </c>
      <c r="N1857" t="str">
        <f t="shared" si="56"/>
        <v>No</v>
      </c>
      <c r="O1857">
        <f>COUNTIF(C:C,"&lt;0")</f>
        <v>0</v>
      </c>
      <c r="P1857" t="e">
        <f>SUMIF(#REF!,"&gt;"&amp;AVERAGE(#REF!))</f>
        <v>#REF!</v>
      </c>
      <c r="Q1857">
        <f t="shared" si="57"/>
        <v>27.565026697177728</v>
      </c>
      <c r="R1857" t="str">
        <f>CONCATENATE("ID-",A1857,"-",E1857)</f>
        <v>ID-23185-</v>
      </c>
      <c r="S1857" t="str">
        <f>INDEX(B:B,MATCH(A1857,A:A,0))</f>
        <v>12:00</v>
      </c>
      <c r="T1857" t="str">
        <f>IF(OR(B1857&gt;0,C1857&gt;0),"Acceptable","Check")</f>
        <v>Acceptable</v>
      </c>
      <c r="U1857">
        <f>COUNTIF(D:D, "Military - U.S. Army")</f>
        <v>23</v>
      </c>
      <c r="V1857">
        <f>AVERAGEIF(C:C,"Fort Myer, Virginia", I:I)</f>
        <v>2</v>
      </c>
      <c r="W1857">
        <v>1</v>
      </c>
      <c r="X1857" t="str">
        <f>IFERROR(VLOOKUP("FlightNumber", A:D, 4, FALSE), "Flight Not Found")</f>
        <v>Flight Not Found</v>
      </c>
      <c r="Y1857" t="str" cm="1">
        <f t="array" ref="Y1857">IF(AND(B:B &gt; TIME(6, 0, 0), B:B &lt;= TIME(18, 0, 0)), "Day", "Night")</f>
        <v>Night</v>
      </c>
      <c r="Z1857">
        <f>COUNTIFS(D:D, "Military - U.S. Army", C:C, "Fort Myer, Virginia")</f>
        <v>1</v>
      </c>
    </row>
    <row r="1858" spans="1:26" x14ac:dyDescent="0.2">
      <c r="A1858">
        <v>23188</v>
      </c>
      <c r="C1858" t="s">
        <v>8921</v>
      </c>
      <c r="D1858" t="s">
        <v>8365</v>
      </c>
      <c r="F1858" t="s">
        <v>8922</v>
      </c>
      <c r="G1858" t="s">
        <v>8919</v>
      </c>
      <c r="H1858" t="s">
        <v>8923</v>
      </c>
      <c r="I1858">
        <v>47</v>
      </c>
      <c r="J1858">
        <v>38</v>
      </c>
      <c r="K1858">
        <v>0</v>
      </c>
      <c r="L1858" t="s">
        <v>8924</v>
      </c>
      <c r="M1858">
        <f>SUM(B1858,C1858)</f>
        <v>0</v>
      </c>
      <c r="N1858" t="str">
        <f t="shared" ref="N1858:N1921" si="58">IF(E1858="good","Yes","No")</f>
        <v>No</v>
      </c>
      <c r="O1858">
        <f>COUNTIF(C:C,"&lt;0")</f>
        <v>0</v>
      </c>
      <c r="P1858" t="e">
        <f>SUMIF(#REF!,"&gt;"&amp;AVERAGE(#REF!))</f>
        <v>#REF!</v>
      </c>
      <c r="Q1858">
        <f t="shared" si="57"/>
        <v>27.565026697177728</v>
      </c>
      <c r="R1858" t="str">
        <f>CONCATENATE("ID-",A1858,"-",E1858)</f>
        <v>ID-23188-</v>
      </c>
      <c r="S1858">
        <f>INDEX(B:B,MATCH(A1858,A:A,0))</f>
        <v>0</v>
      </c>
      <c r="T1858" t="str">
        <f>IF(OR(B1858&gt;0,C1858&gt;0),"Acceptable","Check")</f>
        <v>Acceptable</v>
      </c>
      <c r="U1858">
        <f>COUNTIF(D:D, "Military - U.S. Army")</f>
        <v>23</v>
      </c>
      <c r="V1858">
        <f>AVERAGEIF(C:C,"Fort Myer, Virginia", I:I)</f>
        <v>2</v>
      </c>
      <c r="W1858">
        <v>3</v>
      </c>
      <c r="X1858" t="str">
        <f>IFERROR(VLOOKUP("FlightNumber", A:D, 4, FALSE), "Flight Not Found")</f>
        <v>Flight Not Found</v>
      </c>
      <c r="Y1858" t="str" cm="1">
        <f t="array" ref="Y1858">IF(AND(B:B &gt; TIME(6, 0, 0), B:B &lt;= TIME(18, 0, 0)), "Day", "Night")</f>
        <v>Night</v>
      </c>
      <c r="Z1858">
        <f>COUNTIFS(D:D, "Military - U.S. Army", C:C, "Fort Myer, Virginia")</f>
        <v>1</v>
      </c>
    </row>
    <row r="1859" spans="1:26" x14ac:dyDescent="0.2">
      <c r="A1859">
        <v>23193</v>
      </c>
      <c r="C1859" t="s">
        <v>8925</v>
      </c>
      <c r="D1859" t="s">
        <v>2736</v>
      </c>
      <c r="E1859" t="s">
        <v>8926</v>
      </c>
      <c r="F1859" t="s">
        <v>1809</v>
      </c>
      <c r="G1859" t="s">
        <v>8927</v>
      </c>
      <c r="H1859" t="s">
        <v>8928</v>
      </c>
      <c r="I1859">
        <v>18</v>
      </c>
      <c r="J1859">
        <v>15</v>
      </c>
      <c r="K1859">
        <v>0</v>
      </c>
      <c r="L1859" t="s">
        <v>8929</v>
      </c>
      <c r="M1859">
        <f>SUM(B1859,C1859)</f>
        <v>0</v>
      </c>
      <c r="N1859" t="str">
        <f t="shared" si="58"/>
        <v>No</v>
      </c>
      <c r="O1859">
        <f>COUNTIF(C:C,"&lt;0")</f>
        <v>0</v>
      </c>
      <c r="P1859" t="e">
        <f>SUMIF(#REF!,"&gt;"&amp;AVERAGE(#REF!))</f>
        <v>#REF!</v>
      </c>
      <c r="Q1859">
        <f t="shared" ref="Q1859:Q1922" si="59">AVERAGEIF(I:I,"&gt;0")</f>
        <v>27.565026697177728</v>
      </c>
      <c r="R1859" t="str">
        <f>CONCATENATE("ID-",A1859,"-",E1859)</f>
        <v>ID-23193-Carazinbo - Passo Fundo</v>
      </c>
      <c r="S1859">
        <f>INDEX(B:B,MATCH(A1859,A:A,0))</f>
        <v>0</v>
      </c>
      <c r="T1859" t="str">
        <f>IF(OR(B1859&gt;0,C1859&gt;0),"Acceptable","Check")</f>
        <v>Acceptable</v>
      </c>
      <c r="U1859">
        <f>COUNTIF(D:D, "Military - U.S. Army")</f>
        <v>23</v>
      </c>
      <c r="V1859">
        <f>AVERAGEIF(C:C,"Fort Myer, Virginia", I:I)</f>
        <v>2</v>
      </c>
      <c r="W1859">
        <v>1</v>
      </c>
      <c r="X1859" t="str">
        <f>IFERROR(VLOOKUP("FlightNumber", A:D, 4, FALSE), "Flight Not Found")</f>
        <v>Flight Not Found</v>
      </c>
      <c r="Y1859" t="str" cm="1">
        <f t="array" ref="Y1859">IF(AND(B:B &gt; TIME(6, 0, 0), B:B &lt;= TIME(18, 0, 0)), "Day", "Night")</f>
        <v>Night</v>
      </c>
      <c r="Z1859">
        <f>COUNTIFS(D:D, "Military - U.S. Army", C:C, "Fort Myer, Virginia")</f>
        <v>1</v>
      </c>
    </row>
    <row r="1860" spans="1:26" x14ac:dyDescent="0.2">
      <c r="A1860">
        <v>23194</v>
      </c>
      <c r="B1860" t="s">
        <v>8930</v>
      </c>
      <c r="C1860" t="s">
        <v>8931</v>
      </c>
      <c r="D1860" t="s">
        <v>8932</v>
      </c>
      <c r="E1860" t="s">
        <v>8934</v>
      </c>
      <c r="F1860" t="s">
        <v>6341</v>
      </c>
      <c r="G1860" t="s">
        <v>8935</v>
      </c>
      <c r="H1860" t="s">
        <v>8936</v>
      </c>
      <c r="I1860">
        <v>43</v>
      </c>
      <c r="J1860">
        <v>7</v>
      </c>
      <c r="K1860">
        <v>0</v>
      </c>
      <c r="L1860" t="s">
        <v>8937</v>
      </c>
      <c r="M1860">
        <f>SUM(B1860,C1860)</f>
        <v>0</v>
      </c>
      <c r="N1860" t="str">
        <f t="shared" si="58"/>
        <v>No</v>
      </c>
      <c r="O1860">
        <f>COUNTIF(C:C,"&lt;0")</f>
        <v>0</v>
      </c>
      <c r="P1860" t="e">
        <f>SUMIF(#REF!,"&gt;"&amp;AVERAGE(#REF!))</f>
        <v>#REF!</v>
      </c>
      <c r="Q1860">
        <f t="shared" si="59"/>
        <v>27.565026697177728</v>
      </c>
      <c r="R1860" t="str">
        <f>CONCATENATE("ID-",A1860,"-",E1860)</f>
        <v>ID-23194-Rochester - Newark</v>
      </c>
      <c r="S1860" t="str">
        <f>INDEX(B:B,MATCH(A1860,A:A,0))</f>
        <v>15:49</v>
      </c>
      <c r="T1860" t="str">
        <f>IF(OR(B1860&gt;0,C1860&gt;0),"Acceptable","Check")</f>
        <v>Acceptable</v>
      </c>
      <c r="U1860">
        <f>COUNTIF(D:D, "Military - U.S. Army")</f>
        <v>23</v>
      </c>
      <c r="V1860">
        <f>AVERAGEIF(C:C,"Fort Myer, Virginia", I:I)</f>
        <v>2</v>
      </c>
      <c r="W1860">
        <v>1</v>
      </c>
      <c r="X1860" t="str">
        <f>IFERROR(VLOOKUP("FlightNumber", A:D, 4, FALSE), "Flight Not Found")</f>
        <v>Flight Not Found</v>
      </c>
      <c r="Y1860" t="str" cm="1">
        <f t="array" ref="Y1860">IF(AND(B:B &gt; TIME(6, 0, 0), B:B &lt;= TIME(18, 0, 0)), "Day", "Night")</f>
        <v>Night</v>
      </c>
      <c r="Z1860">
        <f>COUNTIFS(D:D, "Military - U.S. Army", C:C, "Fort Myer, Virginia")</f>
        <v>1</v>
      </c>
    </row>
    <row r="1861" spans="1:26" x14ac:dyDescent="0.2">
      <c r="A1861">
        <v>23195</v>
      </c>
      <c r="B1861" t="s">
        <v>8938</v>
      </c>
      <c r="C1861" t="s">
        <v>8939</v>
      </c>
      <c r="D1861" t="s">
        <v>4271</v>
      </c>
      <c r="E1861" t="s">
        <v>8940</v>
      </c>
      <c r="F1861" t="s">
        <v>1809</v>
      </c>
      <c r="G1861" t="s">
        <v>8941</v>
      </c>
      <c r="H1861" t="s">
        <v>8942</v>
      </c>
      <c r="I1861">
        <v>23</v>
      </c>
      <c r="J1861">
        <v>23</v>
      </c>
      <c r="K1861">
        <v>0</v>
      </c>
      <c r="L1861" t="s">
        <v>8943</v>
      </c>
      <c r="M1861">
        <f>SUM(B1861,C1861)</f>
        <v>0</v>
      </c>
      <c r="N1861" t="str">
        <f t="shared" si="58"/>
        <v>No</v>
      </c>
      <c r="O1861">
        <f>COUNTIF(C:C,"&lt;0")</f>
        <v>0</v>
      </c>
      <c r="P1861" t="e">
        <f>SUMIF(#REF!,"&gt;"&amp;AVERAGE(#REF!))</f>
        <v>#REF!</v>
      </c>
      <c r="Q1861">
        <f t="shared" si="59"/>
        <v>27.565026697177728</v>
      </c>
      <c r="R1861" t="str">
        <f>CONCATENATE("ID-",A1861,"-",E1861)</f>
        <v>ID-23195-Auckland - Whenuapai - Tauranga</v>
      </c>
      <c r="S1861" t="str">
        <f>INDEX(B:B,MATCH(A1861,A:A,0))</f>
        <v>09:09</v>
      </c>
      <c r="T1861" t="str">
        <f>IF(OR(B1861&gt;0,C1861&gt;0),"Acceptable","Check")</f>
        <v>Acceptable</v>
      </c>
      <c r="U1861">
        <f>COUNTIF(D:D, "Military - U.S. Army")</f>
        <v>23</v>
      </c>
      <c r="V1861">
        <f>AVERAGEIF(C:C,"Fort Myer, Virginia", I:I)</f>
        <v>2</v>
      </c>
      <c r="W1861">
        <v>1</v>
      </c>
      <c r="X1861" t="str">
        <f>IFERROR(VLOOKUP("FlightNumber", A:D, 4, FALSE), "Flight Not Found")</f>
        <v>Flight Not Found</v>
      </c>
      <c r="Y1861" t="str" cm="1">
        <f t="array" ref="Y1861">IF(AND(B:B &gt; TIME(6, 0, 0), B:B &lt;= TIME(18, 0, 0)), "Day", "Night")</f>
        <v>Night</v>
      </c>
      <c r="Z1861">
        <f>COUNTIFS(D:D, "Military - U.S. Army", C:C, "Fort Myer, Virginia")</f>
        <v>1</v>
      </c>
    </row>
    <row r="1862" spans="1:26" x14ac:dyDescent="0.2">
      <c r="A1862">
        <v>23205</v>
      </c>
      <c r="C1862" t="s">
        <v>8944</v>
      </c>
      <c r="D1862" t="s">
        <v>3546</v>
      </c>
      <c r="E1862" t="s">
        <v>8945</v>
      </c>
      <c r="F1862" t="s">
        <v>8219</v>
      </c>
      <c r="G1862" t="s">
        <v>8946</v>
      </c>
      <c r="H1862" t="s">
        <v>8947</v>
      </c>
      <c r="I1862">
        <v>35</v>
      </c>
      <c r="J1862">
        <v>35</v>
      </c>
      <c r="K1862">
        <v>0</v>
      </c>
      <c r="L1862" t="s">
        <v>8948</v>
      </c>
      <c r="M1862">
        <f>SUM(B1862,C1862)</f>
        <v>0</v>
      </c>
      <c r="N1862" t="str">
        <f t="shared" si="58"/>
        <v>No</v>
      </c>
      <c r="O1862">
        <f>COUNTIF(C:C,"&lt;0")</f>
        <v>0</v>
      </c>
      <c r="P1862" t="e">
        <f>SUMIF(#REF!,"&gt;"&amp;AVERAGE(#REF!))</f>
        <v>#REF!</v>
      </c>
      <c r="Q1862">
        <f t="shared" si="59"/>
        <v>27.565026697177728</v>
      </c>
      <c r="R1862" t="str">
        <f>CONCATENATE("ID-",A1862,"-",E1862)</f>
        <v>ID-23205-Moscow - Irkutsk</v>
      </c>
      <c r="S1862">
        <f>INDEX(B:B,MATCH(A1862,A:A,0))</f>
        <v>0</v>
      </c>
      <c r="T1862" t="str">
        <f>IF(OR(B1862&gt;0,C1862&gt;0),"Acceptable","Check")</f>
        <v>Acceptable</v>
      </c>
      <c r="U1862">
        <f>COUNTIF(D:D, "Military - U.S. Army")</f>
        <v>23</v>
      </c>
      <c r="V1862">
        <f>AVERAGEIF(C:C,"Fort Myer, Virginia", I:I)</f>
        <v>2</v>
      </c>
      <c r="W1862">
        <v>1</v>
      </c>
      <c r="X1862" t="str">
        <f>IFERROR(VLOOKUP("FlightNumber", A:D, 4, FALSE), "Flight Not Found")</f>
        <v>Flight Not Found</v>
      </c>
      <c r="Y1862" t="str" cm="1">
        <f t="array" ref="Y1862">IF(AND(B:B &gt; TIME(6, 0, 0), B:B &lt;= TIME(18, 0, 0)), "Day", "Night")</f>
        <v>Night</v>
      </c>
      <c r="Z1862">
        <f>COUNTIFS(D:D, "Military - U.S. Army", C:C, "Fort Myer, Virginia")</f>
        <v>1</v>
      </c>
    </row>
    <row r="1863" spans="1:26" x14ac:dyDescent="0.2">
      <c r="A1863">
        <v>23207</v>
      </c>
      <c r="C1863" t="s">
        <v>8949</v>
      </c>
      <c r="D1863" t="s">
        <v>8950</v>
      </c>
      <c r="F1863" t="s">
        <v>2465</v>
      </c>
      <c r="G1863" t="s">
        <v>8951</v>
      </c>
      <c r="H1863" t="s">
        <v>8952</v>
      </c>
      <c r="I1863">
        <v>12</v>
      </c>
      <c r="J1863">
        <v>6</v>
      </c>
      <c r="K1863">
        <v>0</v>
      </c>
      <c r="L1863" t="s">
        <v>8953</v>
      </c>
      <c r="M1863">
        <f>SUM(B1863,C1863)</f>
        <v>0</v>
      </c>
      <c r="N1863" t="str">
        <f t="shared" si="58"/>
        <v>No</v>
      </c>
      <c r="O1863">
        <f>COUNTIF(C:C,"&lt;0")</f>
        <v>0</v>
      </c>
      <c r="P1863" t="e">
        <f>SUMIF(#REF!,"&gt;"&amp;AVERAGE(#REF!))</f>
        <v>#REF!</v>
      </c>
      <c r="Q1863">
        <f t="shared" si="59"/>
        <v>27.565026697177728</v>
      </c>
      <c r="R1863" t="str">
        <f>CONCATENATE("ID-",A1863,"-",E1863)</f>
        <v>ID-23207-</v>
      </c>
      <c r="S1863">
        <f>INDEX(B:B,MATCH(A1863,A:A,0))</f>
        <v>0</v>
      </c>
      <c r="T1863" t="str">
        <f>IF(OR(B1863&gt;0,C1863&gt;0),"Acceptable","Check")</f>
        <v>Acceptable</v>
      </c>
      <c r="U1863">
        <f>COUNTIF(D:D, "Military - U.S. Army")</f>
        <v>23</v>
      </c>
      <c r="V1863">
        <f>AVERAGEIF(C:C,"Fort Myer, Virginia", I:I)</f>
        <v>2</v>
      </c>
      <c r="W1863">
        <v>1</v>
      </c>
      <c r="X1863" t="str">
        <f>IFERROR(VLOOKUP("FlightNumber", A:D, 4, FALSE), "Flight Not Found")</f>
        <v>Flight Not Found</v>
      </c>
      <c r="Y1863" t="str" cm="1">
        <f t="array" ref="Y1863">IF(AND(B:B &gt; TIME(6, 0, 0), B:B &lt;= TIME(18, 0, 0)), "Day", "Night")</f>
        <v>Night</v>
      </c>
      <c r="Z1863">
        <f>COUNTIFS(D:D, "Military - U.S. Army", C:C, "Fort Myer, Virginia")</f>
        <v>1</v>
      </c>
    </row>
    <row r="1864" spans="1:26" x14ac:dyDescent="0.2">
      <c r="A1864">
        <v>23209</v>
      </c>
      <c r="C1864" t="s">
        <v>8954</v>
      </c>
      <c r="D1864" t="s">
        <v>8255</v>
      </c>
      <c r="F1864" t="s">
        <v>5759</v>
      </c>
      <c r="G1864" t="s">
        <v>8955</v>
      </c>
      <c r="H1864" t="s">
        <v>8956</v>
      </c>
      <c r="I1864">
        <v>6</v>
      </c>
      <c r="J1864">
        <v>6</v>
      </c>
      <c r="K1864">
        <v>0</v>
      </c>
      <c r="L1864" t="s">
        <v>8957</v>
      </c>
      <c r="M1864">
        <f>SUM(B1864,C1864)</f>
        <v>0</v>
      </c>
      <c r="N1864" t="str">
        <f t="shared" si="58"/>
        <v>No</v>
      </c>
      <c r="O1864">
        <f>COUNTIF(C:C,"&lt;0")</f>
        <v>0</v>
      </c>
      <c r="P1864" t="e">
        <f>SUMIF(#REF!,"&gt;"&amp;AVERAGE(#REF!))</f>
        <v>#REF!</v>
      </c>
      <c r="Q1864">
        <f t="shared" si="59"/>
        <v>27.565026697177728</v>
      </c>
      <c r="R1864" t="str">
        <f>CONCATENATE("ID-",A1864,"-",E1864)</f>
        <v>ID-23209-</v>
      </c>
      <c r="S1864">
        <f>INDEX(B:B,MATCH(A1864,A:A,0))</f>
        <v>0</v>
      </c>
      <c r="T1864" t="str">
        <f>IF(OR(B1864&gt;0,C1864&gt;0),"Acceptable","Check")</f>
        <v>Acceptable</v>
      </c>
      <c r="U1864">
        <f>COUNTIF(D:D, "Military - U.S. Army")</f>
        <v>23</v>
      </c>
      <c r="V1864">
        <f>AVERAGEIF(C:C,"Fort Myer, Virginia", I:I)</f>
        <v>2</v>
      </c>
      <c r="W1864">
        <v>1</v>
      </c>
      <c r="X1864" t="str">
        <f>IFERROR(VLOOKUP("FlightNumber", A:D, 4, FALSE), "Flight Not Found")</f>
        <v>Flight Not Found</v>
      </c>
      <c r="Y1864" t="str" cm="1">
        <f t="array" ref="Y1864">IF(AND(B:B &gt; TIME(6, 0, 0), B:B &lt;= TIME(18, 0, 0)), "Day", "Night")</f>
        <v>Night</v>
      </c>
      <c r="Z1864">
        <f>COUNTIFS(D:D, "Military - U.S. Army", C:C, "Fort Myer, Virginia")</f>
        <v>1</v>
      </c>
    </row>
    <row r="1865" spans="1:26" x14ac:dyDescent="0.2">
      <c r="A1865">
        <v>23219</v>
      </c>
      <c r="B1865" t="s">
        <v>8958</v>
      </c>
      <c r="C1865" t="s">
        <v>8959</v>
      </c>
      <c r="D1865" t="s">
        <v>8029</v>
      </c>
      <c r="E1865" t="s">
        <v>8549</v>
      </c>
      <c r="F1865" t="s">
        <v>8572</v>
      </c>
      <c r="G1865" t="s">
        <v>8960</v>
      </c>
      <c r="H1865" t="s">
        <v>8961</v>
      </c>
      <c r="I1865">
        <v>63</v>
      </c>
      <c r="J1865">
        <v>63</v>
      </c>
      <c r="K1865">
        <v>0</v>
      </c>
      <c r="L1865" t="s">
        <v>8962</v>
      </c>
      <c r="M1865">
        <f>SUM(B1865,C1865)</f>
        <v>0</v>
      </c>
      <c r="N1865" t="str">
        <f t="shared" si="58"/>
        <v>No</v>
      </c>
      <c r="O1865">
        <f>COUNTIF(C:C,"&lt;0")</f>
        <v>0</v>
      </c>
      <c r="P1865" t="e">
        <f>SUMIF(#REF!,"&gt;"&amp;AVERAGE(#REF!))</f>
        <v>#REF!</v>
      </c>
      <c r="Q1865">
        <f t="shared" si="59"/>
        <v>27.565026697177728</v>
      </c>
      <c r="R1865" t="str">
        <f>CONCATENATE("ID-",A1865,"-",E1865)</f>
        <v>ID-23219-Bangkok - Bombay</v>
      </c>
      <c r="S1865" t="str">
        <f>INDEX(B:B,MATCH(A1865,A:A,0))</f>
        <v>01:50</v>
      </c>
      <c r="T1865" t="str">
        <f>IF(OR(B1865&gt;0,C1865&gt;0),"Acceptable","Check")</f>
        <v>Acceptable</v>
      </c>
      <c r="U1865">
        <f>COUNTIF(D:D, "Military - U.S. Army")</f>
        <v>23</v>
      </c>
      <c r="V1865">
        <f>AVERAGEIF(C:C,"Fort Myer, Virginia", I:I)</f>
        <v>2</v>
      </c>
      <c r="W1865">
        <v>2</v>
      </c>
      <c r="X1865" t="str">
        <f>IFERROR(VLOOKUP("FlightNumber", A:D, 4, FALSE), "Flight Not Found")</f>
        <v>Flight Not Found</v>
      </c>
      <c r="Y1865" t="str" cm="1">
        <f t="array" ref="Y1865">IF(AND(B:B &gt; TIME(6, 0, 0), B:B &lt;= TIME(18, 0, 0)), "Day", "Night")</f>
        <v>Night</v>
      </c>
      <c r="Z1865">
        <f>COUNTIFS(D:D, "Military - U.S. Army", C:C, "Fort Myer, Virginia")</f>
        <v>1</v>
      </c>
    </row>
    <row r="1866" spans="1:26" x14ac:dyDescent="0.2">
      <c r="A1866">
        <v>23231</v>
      </c>
      <c r="C1866" t="s">
        <v>8963</v>
      </c>
      <c r="D1866" t="s">
        <v>3010</v>
      </c>
      <c r="F1866" t="s">
        <v>8964</v>
      </c>
      <c r="G1866" t="s">
        <v>8965</v>
      </c>
      <c r="H1866" t="s">
        <v>8966</v>
      </c>
      <c r="I1866">
        <v>13</v>
      </c>
      <c r="J1866">
        <v>13</v>
      </c>
      <c r="K1866">
        <v>0</v>
      </c>
      <c r="L1866" t="s">
        <v>8967</v>
      </c>
      <c r="M1866">
        <f>SUM(B1866,C1866)</f>
        <v>0</v>
      </c>
      <c r="N1866" t="str">
        <f t="shared" si="58"/>
        <v>No</v>
      </c>
      <c r="O1866">
        <f>COUNTIF(C:C,"&lt;0")</f>
        <v>0</v>
      </c>
      <c r="P1866" t="e">
        <f>SUMIF(#REF!,"&gt;"&amp;AVERAGE(#REF!))</f>
        <v>#REF!</v>
      </c>
      <c r="Q1866">
        <f t="shared" si="59"/>
        <v>27.565026697177728</v>
      </c>
      <c r="R1866" t="str">
        <f>CONCATENATE("ID-",A1866,"-",E1866)</f>
        <v>ID-23231-</v>
      </c>
      <c r="S1866">
        <f>INDEX(B:B,MATCH(A1866,A:A,0))</f>
        <v>0</v>
      </c>
      <c r="T1866" t="str">
        <f>IF(OR(B1866&gt;0,C1866&gt;0),"Acceptable","Check")</f>
        <v>Acceptable</v>
      </c>
      <c r="U1866">
        <f>COUNTIF(D:D, "Military - U.S. Army")</f>
        <v>23</v>
      </c>
      <c r="V1866">
        <f>AVERAGEIF(C:C,"Fort Myer, Virginia", I:I)</f>
        <v>2</v>
      </c>
      <c r="W1866">
        <v>1</v>
      </c>
      <c r="X1866" t="str">
        <f>IFERROR(VLOOKUP("FlightNumber", A:D, 4, FALSE), "Flight Not Found")</f>
        <v>Flight Not Found</v>
      </c>
      <c r="Y1866" t="str" cm="1">
        <f t="array" ref="Y1866">IF(AND(B:B &gt; TIME(6, 0, 0), B:B &lt;= TIME(18, 0, 0)), "Day", "Night")</f>
        <v>Night</v>
      </c>
      <c r="Z1866">
        <f>COUNTIFS(D:D, "Military - U.S. Army", C:C, "Fort Myer, Virginia")</f>
        <v>1</v>
      </c>
    </row>
    <row r="1867" spans="1:26" x14ac:dyDescent="0.2">
      <c r="A1867">
        <v>23235</v>
      </c>
      <c r="B1867" t="s">
        <v>8968</v>
      </c>
      <c r="C1867" t="s">
        <v>6581</v>
      </c>
      <c r="D1867" t="s">
        <v>8969</v>
      </c>
      <c r="E1867" t="s">
        <v>8970</v>
      </c>
      <c r="F1867" t="s">
        <v>8971</v>
      </c>
      <c r="G1867" t="s">
        <v>8972</v>
      </c>
      <c r="H1867" t="s">
        <v>8973</v>
      </c>
      <c r="I1867">
        <v>20</v>
      </c>
      <c r="J1867">
        <v>20</v>
      </c>
      <c r="K1867">
        <v>1</v>
      </c>
      <c r="L1867" t="s">
        <v>8974</v>
      </c>
      <c r="M1867">
        <f>SUM(B1867,C1867)</f>
        <v>0</v>
      </c>
      <c r="N1867" t="str">
        <f t="shared" si="58"/>
        <v>No</v>
      </c>
      <c r="O1867">
        <f>COUNTIF(C:C,"&lt;0")</f>
        <v>0</v>
      </c>
      <c r="P1867" t="e">
        <f>SUMIF(#REF!,"&gt;"&amp;AVERAGE(#REF!))</f>
        <v>#REF!</v>
      </c>
      <c r="Q1867">
        <f t="shared" si="59"/>
        <v>27.565026697177728</v>
      </c>
      <c r="R1867" t="str">
        <f>CONCATENATE("ID-",A1867,"-",E1867)</f>
        <v>ID-23235-Lille - Lyon</v>
      </c>
      <c r="S1867" t="str">
        <f>INDEX(B:B,MATCH(A1867,A:A,0))</f>
        <v>13:19</v>
      </c>
      <c r="T1867" t="str">
        <f>IF(OR(B1867&gt;0,C1867&gt;0),"Acceptable","Check")</f>
        <v>Acceptable</v>
      </c>
      <c r="U1867">
        <f>COUNTIF(D:D, "Military - U.S. Army")</f>
        <v>23</v>
      </c>
      <c r="V1867">
        <f>AVERAGEIF(C:C,"Fort Myer, Virginia", I:I)</f>
        <v>2</v>
      </c>
      <c r="W1867">
        <v>1</v>
      </c>
      <c r="X1867" t="str">
        <f>IFERROR(VLOOKUP("FlightNumber", A:D, 4, FALSE), "Flight Not Found")</f>
        <v>Flight Not Found</v>
      </c>
      <c r="Y1867" t="str" cm="1">
        <f t="array" ref="Y1867">IF(AND(B:B &gt; TIME(6, 0, 0), B:B &lt;= TIME(18, 0, 0)), "Day", "Night")</f>
        <v>Night</v>
      </c>
      <c r="Z1867">
        <f>COUNTIFS(D:D, "Military - U.S. Army", C:C, "Fort Myer, Virginia")</f>
        <v>1</v>
      </c>
    </row>
    <row r="1868" spans="1:26" x14ac:dyDescent="0.2">
      <c r="A1868">
        <v>23237</v>
      </c>
      <c r="B1868" t="s">
        <v>1164</v>
      </c>
      <c r="C1868" t="s">
        <v>8975</v>
      </c>
      <c r="D1868" t="s">
        <v>8976</v>
      </c>
      <c r="F1868" t="s">
        <v>4567</v>
      </c>
      <c r="G1868" t="s">
        <v>8977</v>
      </c>
      <c r="H1868" t="s">
        <v>8978</v>
      </c>
      <c r="I1868">
        <v>2</v>
      </c>
      <c r="J1868">
        <v>1</v>
      </c>
      <c r="K1868">
        <v>0</v>
      </c>
      <c r="L1868" t="s">
        <v>8979</v>
      </c>
      <c r="M1868">
        <f>SUM(B1868,C1868)</f>
        <v>0</v>
      </c>
      <c r="N1868" t="str">
        <f t="shared" si="58"/>
        <v>No</v>
      </c>
      <c r="O1868">
        <f>COUNTIF(C:C,"&lt;0")</f>
        <v>0</v>
      </c>
      <c r="P1868" t="e">
        <f>SUMIF(#REF!,"&gt;"&amp;AVERAGE(#REF!))</f>
        <v>#REF!</v>
      </c>
      <c r="Q1868">
        <f t="shared" si="59"/>
        <v>27.565026697177728</v>
      </c>
      <c r="R1868" t="str">
        <f>CONCATENATE("ID-",A1868,"-",E1868)</f>
        <v>ID-23237-</v>
      </c>
      <c r="S1868" t="str">
        <f>INDEX(B:B,MATCH(A1868,A:A,0))</f>
        <v>15:00</v>
      </c>
      <c r="T1868" t="str">
        <f>IF(OR(B1868&gt;0,C1868&gt;0),"Acceptable","Check")</f>
        <v>Acceptable</v>
      </c>
      <c r="U1868">
        <f>COUNTIF(D:D, "Military - U.S. Army")</f>
        <v>23</v>
      </c>
      <c r="V1868">
        <f>AVERAGEIF(C:C,"Fort Myer, Virginia", I:I)</f>
        <v>2</v>
      </c>
      <c r="W1868">
        <v>1</v>
      </c>
      <c r="X1868" t="str">
        <f>IFERROR(VLOOKUP("FlightNumber", A:D, 4, FALSE), "Flight Not Found")</f>
        <v>Flight Not Found</v>
      </c>
      <c r="Y1868" t="str" cm="1">
        <f t="array" ref="Y1868">IF(AND(B:B &gt; TIME(6, 0, 0), B:B &lt;= TIME(18, 0, 0)), "Day", "Night")</f>
        <v>Night</v>
      </c>
      <c r="Z1868">
        <f>COUNTIFS(D:D, "Military - U.S. Army", C:C, "Fort Myer, Virginia")</f>
        <v>1</v>
      </c>
    </row>
    <row r="1869" spans="1:26" x14ac:dyDescent="0.2">
      <c r="A1869">
        <v>23240</v>
      </c>
      <c r="C1869" t="s">
        <v>8980</v>
      </c>
      <c r="D1869" t="s">
        <v>8981</v>
      </c>
      <c r="F1869" t="s">
        <v>7039</v>
      </c>
      <c r="G1869" t="s">
        <v>8982</v>
      </c>
      <c r="H1869" t="s">
        <v>8983</v>
      </c>
      <c r="I1869">
        <v>19</v>
      </c>
      <c r="J1869">
        <v>19</v>
      </c>
      <c r="K1869">
        <v>0</v>
      </c>
      <c r="L1869" t="s">
        <v>8984</v>
      </c>
      <c r="M1869">
        <f>SUM(B1869,C1869)</f>
        <v>0</v>
      </c>
      <c r="N1869" t="str">
        <f t="shared" si="58"/>
        <v>No</v>
      </c>
      <c r="O1869">
        <f>COUNTIF(C:C,"&lt;0")</f>
        <v>0</v>
      </c>
      <c r="P1869" t="e">
        <f>SUMIF(#REF!,"&gt;"&amp;AVERAGE(#REF!))</f>
        <v>#REF!</v>
      </c>
      <c r="Q1869">
        <f t="shared" si="59"/>
        <v>27.565026697177728</v>
      </c>
      <c r="R1869" t="str">
        <f>CONCATENATE("ID-",A1869,"-",E1869)</f>
        <v>ID-23240-</v>
      </c>
      <c r="S1869">
        <f>INDEX(B:B,MATCH(A1869,A:A,0))</f>
        <v>0</v>
      </c>
      <c r="T1869" t="str">
        <f>IF(OR(B1869&gt;0,C1869&gt;0),"Acceptable","Check")</f>
        <v>Acceptable</v>
      </c>
      <c r="U1869">
        <f>COUNTIF(D:D, "Military - U.S. Army")</f>
        <v>23</v>
      </c>
      <c r="V1869">
        <f>AVERAGEIF(C:C,"Fort Myer, Virginia", I:I)</f>
        <v>2</v>
      </c>
      <c r="W1869">
        <v>1</v>
      </c>
      <c r="X1869" t="str">
        <f>IFERROR(VLOOKUP("FlightNumber", A:D, 4, FALSE), "Flight Not Found")</f>
        <v>Flight Not Found</v>
      </c>
      <c r="Y1869" t="str" cm="1">
        <f t="array" ref="Y1869">IF(AND(B:B &gt; TIME(6, 0, 0), B:B &lt;= TIME(18, 0, 0)), "Day", "Night")</f>
        <v>Night</v>
      </c>
      <c r="Z1869">
        <f>COUNTIFS(D:D, "Military - U.S. Army", C:C, "Fort Myer, Virginia")</f>
        <v>1</v>
      </c>
    </row>
    <row r="1870" spans="1:26" x14ac:dyDescent="0.2">
      <c r="A1870">
        <v>23244</v>
      </c>
      <c r="B1870" t="s">
        <v>3348</v>
      </c>
      <c r="C1870" t="s">
        <v>8985</v>
      </c>
      <c r="D1870" t="s">
        <v>3546</v>
      </c>
      <c r="E1870" t="s">
        <v>8986</v>
      </c>
      <c r="F1870" t="s">
        <v>8987</v>
      </c>
      <c r="G1870" t="s">
        <v>8988</v>
      </c>
      <c r="H1870" t="s">
        <v>8989</v>
      </c>
      <c r="I1870">
        <v>52</v>
      </c>
      <c r="J1870">
        <v>0</v>
      </c>
      <c r="K1870">
        <v>0</v>
      </c>
      <c r="L1870" t="s">
        <v>8990</v>
      </c>
      <c r="M1870">
        <f>SUM(B1870,C1870)</f>
        <v>0</v>
      </c>
      <c r="N1870" t="str">
        <f t="shared" si="58"/>
        <v>No</v>
      </c>
      <c r="O1870">
        <f>COUNTIF(C:C,"&lt;0")</f>
        <v>0</v>
      </c>
      <c r="P1870" t="e">
        <f>SUMIF(#REF!,"&gt;"&amp;AVERAGE(#REF!))</f>
        <v>#REF!</v>
      </c>
      <c r="Q1870">
        <f t="shared" si="59"/>
        <v>27.565026697177728</v>
      </c>
      <c r="R1870" t="str">
        <f>CONCATENATE("ID-",A1870,"-",E1870)</f>
        <v>ID-23244-Tallinn - Moscow</v>
      </c>
      <c r="S1870" t="str">
        <f>INDEX(B:B,MATCH(A1870,A:A,0))</f>
        <v>12:15</v>
      </c>
      <c r="T1870" t="str">
        <f>IF(OR(B1870&gt;0,C1870&gt;0),"Acceptable","Check")</f>
        <v>Acceptable</v>
      </c>
      <c r="U1870">
        <f>COUNTIF(D:D, "Military - U.S. Army")</f>
        <v>23</v>
      </c>
      <c r="V1870">
        <f>AVERAGEIF(C:C,"Fort Myer, Virginia", I:I)</f>
        <v>2</v>
      </c>
      <c r="W1870">
        <v>1</v>
      </c>
      <c r="X1870" t="str">
        <f>IFERROR(VLOOKUP("FlightNumber", A:D, 4, FALSE), "Flight Not Found")</f>
        <v>Flight Not Found</v>
      </c>
      <c r="Y1870" t="str" cm="1">
        <f t="array" ref="Y1870">IF(AND(B:B &gt; TIME(6, 0, 0), B:B &lt;= TIME(18, 0, 0)), "Day", "Night")</f>
        <v>Night</v>
      </c>
      <c r="Z1870">
        <f>COUNTIFS(D:D, "Military - U.S. Army", C:C, "Fort Myer, Virginia")</f>
        <v>1</v>
      </c>
    </row>
    <row r="1871" spans="1:26" x14ac:dyDescent="0.2">
      <c r="A1871">
        <v>23251</v>
      </c>
      <c r="B1871" t="s">
        <v>1109</v>
      </c>
      <c r="C1871" t="s">
        <v>976</v>
      </c>
      <c r="D1871" t="s">
        <v>8991</v>
      </c>
      <c r="F1871" t="s">
        <v>8992</v>
      </c>
      <c r="G1871" t="s">
        <v>8993</v>
      </c>
      <c r="H1871" t="s">
        <v>8994</v>
      </c>
      <c r="I1871">
        <v>16</v>
      </c>
      <c r="J1871">
        <v>16</v>
      </c>
      <c r="K1871">
        <v>0</v>
      </c>
      <c r="L1871" t="s">
        <v>8995</v>
      </c>
      <c r="M1871">
        <f>SUM(B1871,C1871)</f>
        <v>0</v>
      </c>
      <c r="N1871" t="str">
        <f t="shared" si="58"/>
        <v>No</v>
      </c>
      <c r="O1871">
        <f>COUNTIF(C:C,"&lt;0")</f>
        <v>0</v>
      </c>
      <c r="P1871" t="e">
        <f>SUMIF(#REF!,"&gt;"&amp;AVERAGE(#REF!))</f>
        <v>#REF!</v>
      </c>
      <c r="Q1871">
        <f t="shared" si="59"/>
        <v>27.565026697177728</v>
      </c>
      <c r="R1871" t="str">
        <f>CONCATENATE("ID-",A1871,"-",E1871)</f>
        <v>ID-23251-</v>
      </c>
      <c r="S1871" t="str">
        <f>INDEX(B:B,MATCH(A1871,A:A,0))</f>
        <v>12:30</v>
      </c>
      <c r="T1871" t="str">
        <f>IF(OR(B1871&gt;0,C1871&gt;0),"Acceptable","Check")</f>
        <v>Acceptable</v>
      </c>
      <c r="U1871">
        <f>COUNTIF(D:D, "Military - U.S. Army")</f>
        <v>23</v>
      </c>
      <c r="V1871">
        <f>AVERAGEIF(C:C,"Fort Myer, Virginia", I:I)</f>
        <v>2</v>
      </c>
      <c r="W1871">
        <v>1</v>
      </c>
      <c r="X1871" t="str">
        <f>IFERROR(VLOOKUP("FlightNumber", A:D, 4, FALSE), "Flight Not Found")</f>
        <v>Flight Not Found</v>
      </c>
      <c r="Y1871" t="str" cm="1">
        <f t="array" ref="Y1871">IF(AND(B:B &gt; TIME(6, 0, 0), B:B &lt;= TIME(18, 0, 0)), "Day", "Night")</f>
        <v>Night</v>
      </c>
      <c r="Z1871">
        <f>COUNTIFS(D:D, "Military - U.S. Army", C:C, "Fort Myer, Virginia")</f>
        <v>1</v>
      </c>
    </row>
    <row r="1872" spans="1:26" x14ac:dyDescent="0.2">
      <c r="A1872">
        <v>23258</v>
      </c>
      <c r="B1872" t="s">
        <v>8996</v>
      </c>
      <c r="C1872" t="s">
        <v>8997</v>
      </c>
      <c r="D1872" t="s">
        <v>1259</v>
      </c>
      <c r="E1872" t="s">
        <v>8999</v>
      </c>
      <c r="F1872" t="s">
        <v>8290</v>
      </c>
      <c r="G1872" t="s">
        <v>9000</v>
      </c>
      <c r="H1872" t="s">
        <v>9001</v>
      </c>
      <c r="I1872">
        <v>80</v>
      </c>
      <c r="J1872">
        <v>80</v>
      </c>
      <c r="K1872">
        <v>0</v>
      </c>
      <c r="L1872" t="s">
        <v>9002</v>
      </c>
      <c r="M1872">
        <f>SUM(B1872,C1872)</f>
        <v>0</v>
      </c>
      <c r="N1872" t="str">
        <f t="shared" si="58"/>
        <v>No</v>
      </c>
      <c r="O1872">
        <f>COUNTIF(C:C,"&lt;0")</f>
        <v>0</v>
      </c>
      <c r="P1872" t="e">
        <f>SUMIF(#REF!,"&gt;"&amp;AVERAGE(#REF!))</f>
        <v>#REF!</v>
      </c>
      <c r="Q1872">
        <f t="shared" si="59"/>
        <v>27.565026697177728</v>
      </c>
      <c r="R1872" t="str">
        <f>CONCATENATE("ID-",A1872,"-",E1872)</f>
        <v>ID-23258-Zurich - Geneva</v>
      </c>
      <c r="S1872" t="str">
        <f>INDEX(B:B,MATCH(A1872,A:A,0))</f>
        <v>06:22</v>
      </c>
      <c r="T1872" t="str">
        <f>IF(OR(B1872&gt;0,C1872&gt;0),"Acceptable","Check")</f>
        <v>Acceptable</v>
      </c>
      <c r="U1872">
        <f>COUNTIF(D:D, "Military - U.S. Army")</f>
        <v>23</v>
      </c>
      <c r="V1872">
        <f>AVERAGEIF(C:C,"Fort Myer, Virginia", I:I)</f>
        <v>2</v>
      </c>
      <c r="W1872">
        <v>1</v>
      </c>
      <c r="X1872" t="str">
        <f>IFERROR(VLOOKUP("FlightNumber", A:D, 4, FALSE), "Flight Not Found")</f>
        <v>Flight Not Found</v>
      </c>
      <c r="Y1872" t="str" cm="1">
        <f t="array" ref="Y1872">IF(AND(B:B &gt; TIME(6, 0, 0), B:B &lt;= TIME(18, 0, 0)), "Day", "Night")</f>
        <v>Night</v>
      </c>
      <c r="Z1872">
        <f>COUNTIFS(D:D, "Military - U.S. Army", C:C, "Fort Myer, Virginia")</f>
        <v>1</v>
      </c>
    </row>
    <row r="1873" spans="1:26" x14ac:dyDescent="0.2">
      <c r="A1873">
        <v>23265</v>
      </c>
      <c r="C1873" t="s">
        <v>628</v>
      </c>
      <c r="D1873" t="s">
        <v>8757</v>
      </c>
      <c r="E1873" t="s">
        <v>8314</v>
      </c>
      <c r="F1873" t="s">
        <v>6943</v>
      </c>
      <c r="G1873" t="s">
        <v>9003</v>
      </c>
      <c r="H1873" t="s">
        <v>3031</v>
      </c>
      <c r="I1873">
        <v>40</v>
      </c>
      <c r="J1873">
        <v>40</v>
      </c>
      <c r="K1873">
        <v>0</v>
      </c>
      <c r="L1873" t="s">
        <v>9004</v>
      </c>
      <c r="M1873">
        <f>SUM(B1873,C1873)</f>
        <v>0</v>
      </c>
      <c r="N1873" t="str">
        <f t="shared" si="58"/>
        <v>No</v>
      </c>
      <c r="O1873">
        <f>COUNTIF(C:C,"&lt;0")</f>
        <v>0</v>
      </c>
      <c r="P1873" t="e">
        <f>SUMIF(#REF!,"&gt;"&amp;AVERAGE(#REF!))</f>
        <v>#REF!</v>
      </c>
      <c r="Q1873">
        <f t="shared" si="59"/>
        <v>27.565026697177728</v>
      </c>
      <c r="R1873" t="str">
        <f>CONCATENATE("ID-",A1873,"-",E1873)</f>
        <v>ID-23265-London - Perpignan</v>
      </c>
      <c r="S1873">
        <f>INDEX(B:B,MATCH(A1873,A:A,0))</f>
        <v>0</v>
      </c>
      <c r="T1873" t="str">
        <f>IF(OR(B1873&gt;0,C1873&gt;0),"Acceptable","Check")</f>
        <v>Acceptable</v>
      </c>
      <c r="U1873">
        <f>COUNTIF(D:D, "Military - U.S. Army")</f>
        <v>23</v>
      </c>
      <c r="V1873">
        <f>AVERAGEIF(C:C,"Fort Myer, Virginia", I:I)</f>
        <v>2</v>
      </c>
      <c r="W1873">
        <v>1</v>
      </c>
      <c r="X1873" t="str">
        <f>IFERROR(VLOOKUP("FlightNumber", A:D, 4, FALSE), "Flight Not Found")</f>
        <v>Flight Not Found</v>
      </c>
      <c r="Y1873" t="str" cm="1">
        <f t="array" ref="Y1873">IF(AND(B:B &gt; TIME(6, 0, 0), B:B &lt;= TIME(18, 0, 0)), "Day", "Night")</f>
        <v>Night</v>
      </c>
      <c r="Z1873">
        <f>COUNTIFS(D:D, "Military - U.S. Army", C:C, "Fort Myer, Virginia")</f>
        <v>1</v>
      </c>
    </row>
    <row r="1874" spans="1:26" x14ac:dyDescent="0.2">
      <c r="A1874">
        <v>23265</v>
      </c>
      <c r="C1874" t="s">
        <v>9005</v>
      </c>
      <c r="D1874" t="s">
        <v>6005</v>
      </c>
      <c r="E1874" t="s">
        <v>9006</v>
      </c>
      <c r="F1874" t="s">
        <v>9007</v>
      </c>
      <c r="G1874" t="s">
        <v>9008</v>
      </c>
      <c r="H1874" t="s">
        <v>9009</v>
      </c>
      <c r="I1874">
        <v>18</v>
      </c>
      <c r="J1874">
        <v>18</v>
      </c>
      <c r="K1874">
        <v>0</v>
      </c>
      <c r="L1874" t="s">
        <v>9010</v>
      </c>
      <c r="M1874">
        <f>SUM(B1874,C1874)</f>
        <v>0</v>
      </c>
      <c r="N1874" t="str">
        <f t="shared" si="58"/>
        <v>No</v>
      </c>
      <c r="O1874">
        <f>COUNTIF(C:C,"&lt;0")</f>
        <v>0</v>
      </c>
      <c r="P1874" t="e">
        <f>SUMIF(#REF!,"&gt;"&amp;AVERAGE(#REF!))</f>
        <v>#REF!</v>
      </c>
      <c r="Q1874">
        <f t="shared" si="59"/>
        <v>27.565026697177728</v>
      </c>
      <c r="R1874" t="str">
        <f>CONCATENATE("ID-",A1874,"-",E1874)</f>
        <v>ID-23265-Madras - Nagpur - Delhi.</v>
      </c>
      <c r="S1874">
        <f>INDEX(B:B,MATCH(A1874,A:A,0))</f>
        <v>0</v>
      </c>
      <c r="T1874" t="str">
        <f>IF(OR(B1874&gt;0,C1874&gt;0),"Acceptable","Check")</f>
        <v>Acceptable</v>
      </c>
      <c r="U1874">
        <f>COUNTIF(D:D, "Military - U.S. Army")</f>
        <v>23</v>
      </c>
      <c r="V1874">
        <f>AVERAGEIF(C:C,"Fort Myer, Virginia", I:I)</f>
        <v>2</v>
      </c>
      <c r="W1874">
        <v>1</v>
      </c>
      <c r="X1874" t="str">
        <f>IFERROR(VLOOKUP("FlightNumber", A:D, 4, FALSE), "Flight Not Found")</f>
        <v>Flight Not Found</v>
      </c>
      <c r="Y1874" t="str" cm="1">
        <f t="array" ref="Y1874">IF(AND(B:B &gt; TIME(6, 0, 0), B:B &lt;= TIME(18, 0, 0)), "Day", "Night")</f>
        <v>Night</v>
      </c>
      <c r="Z1874">
        <f>COUNTIFS(D:D, "Military - U.S. Army", C:C, "Fort Myer, Virginia")</f>
        <v>1</v>
      </c>
    </row>
    <row r="1875" spans="1:26" x14ac:dyDescent="0.2">
      <c r="A1875">
        <v>23276</v>
      </c>
      <c r="C1875" t="s">
        <v>9011</v>
      </c>
      <c r="D1875" t="s">
        <v>2606</v>
      </c>
      <c r="F1875" t="s">
        <v>9012</v>
      </c>
      <c r="G1875" t="s">
        <v>9013</v>
      </c>
      <c r="H1875" t="s">
        <v>9014</v>
      </c>
      <c r="I1875">
        <v>10</v>
      </c>
      <c r="J1875">
        <v>10</v>
      </c>
      <c r="K1875">
        <v>0</v>
      </c>
      <c r="L1875" t="s">
        <v>9015</v>
      </c>
      <c r="M1875">
        <f>SUM(B1875,C1875)</f>
        <v>0</v>
      </c>
      <c r="N1875" t="str">
        <f t="shared" si="58"/>
        <v>No</v>
      </c>
      <c r="O1875">
        <f>COUNTIF(C:C,"&lt;0")</f>
        <v>0</v>
      </c>
      <c r="P1875" t="e">
        <f>SUMIF(#REF!,"&gt;"&amp;AVERAGE(#REF!))</f>
        <v>#REF!</v>
      </c>
      <c r="Q1875">
        <f t="shared" si="59"/>
        <v>27.565026697177728</v>
      </c>
      <c r="R1875" t="str">
        <f>CONCATENATE("ID-",A1875,"-",E1875)</f>
        <v>ID-23276-</v>
      </c>
      <c r="S1875">
        <f>INDEX(B:B,MATCH(A1875,A:A,0))</f>
        <v>0</v>
      </c>
      <c r="T1875" t="str">
        <f>IF(OR(B1875&gt;0,C1875&gt;0),"Acceptable","Check")</f>
        <v>Acceptable</v>
      </c>
      <c r="U1875">
        <f>COUNTIF(D:D, "Military - U.S. Army")</f>
        <v>23</v>
      </c>
      <c r="V1875">
        <f>AVERAGEIF(C:C,"Fort Myer, Virginia", I:I)</f>
        <v>2</v>
      </c>
      <c r="W1875">
        <v>1</v>
      </c>
      <c r="X1875" t="str">
        <f>IFERROR(VLOOKUP("FlightNumber", A:D, 4, FALSE), "Flight Not Found")</f>
        <v>Flight Not Found</v>
      </c>
      <c r="Y1875" t="str" cm="1">
        <f t="array" ref="Y1875">IF(AND(B:B &gt; TIME(6, 0, 0), B:B &lt;= TIME(18, 0, 0)), "Day", "Night")</f>
        <v>Night</v>
      </c>
      <c r="Z1875">
        <f>COUNTIFS(D:D, "Military - U.S. Army", C:C, "Fort Myer, Virginia")</f>
        <v>1</v>
      </c>
    </row>
    <row r="1876" spans="1:26" x14ac:dyDescent="0.2">
      <c r="A1876">
        <v>23293</v>
      </c>
      <c r="C1876" t="s">
        <v>9016</v>
      </c>
      <c r="D1876" t="s">
        <v>9017</v>
      </c>
      <c r="E1876" t="s">
        <v>9018</v>
      </c>
      <c r="F1876" t="s">
        <v>9019</v>
      </c>
      <c r="G1876" t="s">
        <v>9020</v>
      </c>
      <c r="H1876" t="s">
        <v>9021</v>
      </c>
      <c r="I1876">
        <v>6</v>
      </c>
      <c r="J1876">
        <v>6</v>
      </c>
      <c r="K1876">
        <v>0</v>
      </c>
      <c r="L1876" t="s">
        <v>9022</v>
      </c>
      <c r="M1876">
        <f>SUM(B1876,C1876)</f>
        <v>0</v>
      </c>
      <c r="N1876" t="str">
        <f t="shared" si="58"/>
        <v>No</v>
      </c>
      <c r="O1876">
        <f>COUNTIF(C:C,"&lt;0")</f>
        <v>0</v>
      </c>
      <c r="P1876" t="e">
        <f>SUMIF(#REF!,"&gt;"&amp;AVERAGE(#REF!))</f>
        <v>#REF!</v>
      </c>
      <c r="Q1876">
        <f t="shared" si="59"/>
        <v>27.565026697177728</v>
      </c>
      <c r="R1876" t="str">
        <f>CONCATENATE("ID-",A1876,"-",E1876)</f>
        <v>ID-23293-Marseilles, France - Dhah, Saudi Arabia</v>
      </c>
      <c r="S1876">
        <f>INDEX(B:B,MATCH(A1876,A:A,0))</f>
        <v>0</v>
      </c>
      <c r="T1876" t="str">
        <f>IF(OR(B1876&gt;0,C1876&gt;0),"Acceptable","Check")</f>
        <v>Acceptable</v>
      </c>
      <c r="U1876">
        <f>COUNTIF(D:D, "Military - U.S. Army")</f>
        <v>23</v>
      </c>
      <c r="V1876">
        <f>AVERAGEIF(C:C,"Fort Myer, Virginia", I:I)</f>
        <v>2</v>
      </c>
      <c r="W1876">
        <v>1</v>
      </c>
      <c r="X1876" t="str">
        <f>IFERROR(VLOOKUP("FlightNumber", A:D, 4, FALSE), "Flight Not Found")</f>
        <v>Flight Not Found</v>
      </c>
      <c r="Y1876" t="str" cm="1">
        <f t="array" ref="Y1876">IF(AND(B:B &gt; TIME(6, 0, 0), B:B &lt;= TIME(18, 0, 0)), "Day", "Night")</f>
        <v>Night</v>
      </c>
      <c r="Z1876">
        <f>COUNTIFS(D:D, "Military - U.S. Army", C:C, "Fort Myer, Virginia")</f>
        <v>1</v>
      </c>
    </row>
    <row r="1877" spans="1:26" x14ac:dyDescent="0.2">
      <c r="A1877">
        <v>23298</v>
      </c>
      <c r="B1877" t="s">
        <v>7093</v>
      </c>
      <c r="C1877" t="s">
        <v>9023</v>
      </c>
      <c r="D1877" t="s">
        <v>9024</v>
      </c>
      <c r="E1877" t="s">
        <v>9025</v>
      </c>
      <c r="F1877" t="s">
        <v>9026</v>
      </c>
      <c r="G1877" t="s">
        <v>9027</v>
      </c>
      <c r="H1877" t="s">
        <v>2377</v>
      </c>
      <c r="I1877">
        <v>6</v>
      </c>
      <c r="J1877">
        <v>6</v>
      </c>
      <c r="K1877">
        <v>0</v>
      </c>
      <c r="L1877" t="s">
        <v>9028</v>
      </c>
      <c r="M1877">
        <f>SUM(B1877,C1877)</f>
        <v>0</v>
      </c>
      <c r="N1877" t="str">
        <f t="shared" si="58"/>
        <v>No</v>
      </c>
      <c r="O1877">
        <f>COUNTIF(C:C,"&lt;0")</f>
        <v>0</v>
      </c>
      <c r="P1877" t="e">
        <f>SUMIF(#REF!,"&gt;"&amp;AVERAGE(#REF!))</f>
        <v>#REF!</v>
      </c>
      <c r="Q1877">
        <f t="shared" si="59"/>
        <v>27.565026697177728</v>
      </c>
      <c r="R1877" t="str">
        <f>CONCATENATE("ID-",A1877,"-",E1877)</f>
        <v>ID-23298-Idlewild - Newark</v>
      </c>
      <c r="S1877" t="str">
        <f>INDEX(B:B,MATCH(A1877,A:A,0))</f>
        <v>11:33</v>
      </c>
      <c r="T1877" t="str">
        <f>IF(OR(B1877&gt;0,C1877&gt;0),"Acceptable","Check")</f>
        <v>Acceptable</v>
      </c>
      <c r="U1877">
        <f>COUNTIF(D:D, "Military - U.S. Army")</f>
        <v>23</v>
      </c>
      <c r="V1877">
        <f>AVERAGEIF(C:C,"Fort Myer, Virginia", I:I)</f>
        <v>2</v>
      </c>
      <c r="W1877">
        <v>1</v>
      </c>
      <c r="X1877" t="str">
        <f>IFERROR(VLOOKUP("FlightNumber", A:D, 4, FALSE), "Flight Not Found")</f>
        <v>Flight Not Found</v>
      </c>
      <c r="Y1877" t="str" cm="1">
        <f t="array" ref="Y1877">IF(AND(B:B &gt; TIME(6, 0, 0), B:B &lt;= TIME(18, 0, 0)), "Day", "Night")</f>
        <v>Night</v>
      </c>
      <c r="Z1877">
        <f>COUNTIFS(D:D, "Military - U.S. Army", C:C, "Fort Myer, Virginia")</f>
        <v>1</v>
      </c>
    </row>
    <row r="1878" spans="1:26" x14ac:dyDescent="0.2">
      <c r="A1878">
        <v>23302</v>
      </c>
      <c r="C1878" t="s">
        <v>9029</v>
      </c>
      <c r="D1878" t="s">
        <v>9030</v>
      </c>
      <c r="F1878" t="s">
        <v>9031</v>
      </c>
      <c r="I1878">
        <v>31</v>
      </c>
      <c r="J1878">
        <v>31</v>
      </c>
      <c r="K1878">
        <v>0</v>
      </c>
      <c r="L1878" t="s">
        <v>9032</v>
      </c>
      <c r="M1878">
        <f>SUM(B1878,C1878)</f>
        <v>0</v>
      </c>
      <c r="N1878" t="str">
        <f t="shared" si="58"/>
        <v>No</v>
      </c>
      <c r="O1878">
        <f>COUNTIF(C:C,"&lt;0")</f>
        <v>0</v>
      </c>
      <c r="P1878" t="e">
        <f>SUMIF(#REF!,"&gt;"&amp;AVERAGE(#REF!))</f>
        <v>#REF!</v>
      </c>
      <c r="Q1878">
        <f t="shared" si="59"/>
        <v>27.565026697177728</v>
      </c>
      <c r="R1878" t="str">
        <f>CONCATENATE("ID-",A1878,"-",E1878)</f>
        <v>ID-23302-</v>
      </c>
      <c r="S1878">
        <f>INDEX(B:B,MATCH(A1878,A:A,0))</f>
        <v>0</v>
      </c>
      <c r="T1878" t="str">
        <f>IF(OR(B1878&gt;0,C1878&gt;0),"Acceptable","Check")</f>
        <v>Acceptable</v>
      </c>
      <c r="U1878">
        <f>COUNTIF(D:D, "Military - U.S. Army")</f>
        <v>23</v>
      </c>
      <c r="V1878">
        <f>AVERAGEIF(C:C,"Fort Myer, Virginia", I:I)</f>
        <v>2</v>
      </c>
      <c r="W1878">
        <v>1</v>
      </c>
      <c r="X1878" t="str">
        <f>IFERROR(VLOOKUP("FlightNumber", A:D, 4, FALSE), "Flight Not Found")</f>
        <v>Flight Not Found</v>
      </c>
      <c r="Y1878" t="str" cm="1">
        <f t="array" ref="Y1878">IF(AND(B:B &gt; TIME(6, 0, 0), B:B &lt;= TIME(18, 0, 0)), "Day", "Night")</f>
        <v>Night</v>
      </c>
      <c r="Z1878">
        <f>COUNTIFS(D:D, "Military - U.S. Army", C:C, "Fort Myer, Virginia")</f>
        <v>1</v>
      </c>
    </row>
    <row r="1879" spans="1:26" x14ac:dyDescent="0.2">
      <c r="A1879">
        <v>23304</v>
      </c>
      <c r="C1879" t="s">
        <v>9033</v>
      </c>
      <c r="D1879" t="s">
        <v>3546</v>
      </c>
      <c r="F1879" t="s">
        <v>8458</v>
      </c>
      <c r="G1879" t="s">
        <v>9034</v>
      </c>
      <c r="H1879" t="s">
        <v>9035</v>
      </c>
      <c r="I1879">
        <v>5</v>
      </c>
      <c r="J1879">
        <v>5</v>
      </c>
      <c r="K1879">
        <v>0</v>
      </c>
      <c r="M1879">
        <f>SUM(B1879,C1879)</f>
        <v>0</v>
      </c>
      <c r="N1879" t="str">
        <f t="shared" si="58"/>
        <v>No</v>
      </c>
      <c r="O1879">
        <f>COUNTIF(C:C,"&lt;0")</f>
        <v>0</v>
      </c>
      <c r="P1879" t="e">
        <f>SUMIF(#REF!,"&gt;"&amp;AVERAGE(#REF!))</f>
        <v>#REF!</v>
      </c>
      <c r="Q1879">
        <f t="shared" si="59"/>
        <v>27.565026697177728</v>
      </c>
      <c r="R1879" t="str">
        <f>CONCATENATE("ID-",A1879,"-",E1879)</f>
        <v>ID-23304-</v>
      </c>
      <c r="S1879">
        <f>INDEX(B:B,MATCH(A1879,A:A,0))</f>
        <v>0</v>
      </c>
      <c r="T1879" t="str">
        <f>IF(OR(B1879&gt;0,C1879&gt;0),"Acceptable","Check")</f>
        <v>Acceptable</v>
      </c>
      <c r="U1879">
        <f>COUNTIF(D:D, "Military - U.S. Army")</f>
        <v>23</v>
      </c>
      <c r="V1879">
        <f>AVERAGEIF(C:C,"Fort Myer, Virginia", I:I)</f>
        <v>2</v>
      </c>
      <c r="W1879">
        <v>1</v>
      </c>
      <c r="X1879" t="str">
        <f>IFERROR(VLOOKUP("FlightNumber", A:D, 4, FALSE), "Flight Not Found")</f>
        <v>Flight Not Found</v>
      </c>
      <c r="Y1879" t="str" cm="1">
        <f t="array" ref="Y1879">IF(AND(B:B &gt; TIME(6, 0, 0), B:B &lt;= TIME(18, 0, 0)), "Day", "Night")</f>
        <v>Night</v>
      </c>
      <c r="Z1879">
        <f>COUNTIFS(D:D, "Military - U.S. Army", C:C, "Fort Myer, Virginia")</f>
        <v>1</v>
      </c>
    </row>
    <row r="1880" spans="1:26" x14ac:dyDescent="0.2">
      <c r="A1880">
        <v>23306</v>
      </c>
      <c r="B1880" t="s">
        <v>3756</v>
      </c>
      <c r="C1880" t="s">
        <v>9036</v>
      </c>
      <c r="D1880" t="s">
        <v>9037</v>
      </c>
      <c r="E1880" t="s">
        <v>30</v>
      </c>
      <c r="F1880" t="s">
        <v>9038</v>
      </c>
      <c r="G1880" t="s">
        <v>9039</v>
      </c>
      <c r="H1880" t="s">
        <v>219</v>
      </c>
      <c r="I1880">
        <v>7</v>
      </c>
      <c r="J1880">
        <v>7</v>
      </c>
      <c r="K1880">
        <v>0</v>
      </c>
      <c r="L1880" t="s">
        <v>9040</v>
      </c>
      <c r="M1880">
        <f>SUM(B1880,C1880)</f>
        <v>0</v>
      </c>
      <c r="N1880" t="str">
        <f t="shared" si="58"/>
        <v>No</v>
      </c>
      <c r="O1880">
        <f>COUNTIF(C:C,"&lt;0")</f>
        <v>0</v>
      </c>
      <c r="P1880" t="e">
        <f>SUMIF(#REF!,"&gt;"&amp;AVERAGE(#REF!))</f>
        <v>#REF!</v>
      </c>
      <c r="Q1880">
        <f t="shared" si="59"/>
        <v>27.565026697177728</v>
      </c>
      <c r="R1880" t="str">
        <f>CONCATENATE("ID-",A1880,"-",E1880)</f>
        <v>ID-23306-Test flight</v>
      </c>
      <c r="S1880" t="str">
        <f>INDEX(B:B,MATCH(A1880,A:A,0))</f>
        <v>10:40</v>
      </c>
      <c r="T1880" t="str">
        <f>IF(OR(B1880&gt;0,C1880&gt;0),"Acceptable","Check")</f>
        <v>Acceptable</v>
      </c>
      <c r="U1880">
        <f>COUNTIF(D:D, "Military - U.S. Army")</f>
        <v>23</v>
      </c>
      <c r="V1880">
        <f>AVERAGEIF(C:C,"Fort Myer, Virginia", I:I)</f>
        <v>2</v>
      </c>
      <c r="W1880">
        <v>1</v>
      </c>
      <c r="X1880" t="str">
        <f>IFERROR(VLOOKUP("FlightNumber", A:D, 4, FALSE), "Flight Not Found")</f>
        <v>Flight Not Found</v>
      </c>
      <c r="Y1880" t="str" cm="1">
        <f t="array" ref="Y1880">IF(AND(B:B &gt; TIME(6, 0, 0), B:B &lt;= TIME(18, 0, 0)), "Day", "Night")</f>
        <v>Night</v>
      </c>
      <c r="Z1880">
        <f>COUNTIFS(D:D, "Military - U.S. Army", C:C, "Fort Myer, Virginia")</f>
        <v>1</v>
      </c>
    </row>
    <row r="1881" spans="1:26" x14ac:dyDescent="0.2">
      <c r="A1881">
        <v>23323</v>
      </c>
      <c r="B1881" t="s">
        <v>9041</v>
      </c>
      <c r="C1881" t="s">
        <v>9042</v>
      </c>
      <c r="D1881" t="s">
        <v>8133</v>
      </c>
      <c r="E1881" t="s">
        <v>9043</v>
      </c>
      <c r="F1881" t="s">
        <v>1809</v>
      </c>
      <c r="G1881" t="s">
        <v>9044</v>
      </c>
      <c r="H1881" t="s">
        <v>9045</v>
      </c>
      <c r="I1881">
        <v>24</v>
      </c>
      <c r="J1881">
        <v>22</v>
      </c>
      <c r="K1881">
        <v>0</v>
      </c>
      <c r="L1881" t="s">
        <v>9046</v>
      </c>
      <c r="M1881">
        <f>SUM(B1881,C1881)</f>
        <v>0</v>
      </c>
      <c r="N1881" t="str">
        <f t="shared" si="58"/>
        <v>No</v>
      </c>
      <c r="O1881">
        <f>COUNTIF(C:C,"&lt;0")</f>
        <v>0</v>
      </c>
      <c r="P1881" t="e">
        <f>SUMIF(#REF!,"&gt;"&amp;AVERAGE(#REF!))</f>
        <v>#REF!</v>
      </c>
      <c r="Q1881">
        <f t="shared" si="59"/>
        <v>27.565026697177728</v>
      </c>
      <c r="R1881" t="str">
        <f>CONCATENATE("ID-",A1881,"-",E1881)</f>
        <v>ID-23323-Turku - Mariehamn</v>
      </c>
      <c r="S1881" t="str">
        <f>INDEX(B:B,MATCH(A1881,A:A,0))</f>
        <v>17:59</v>
      </c>
      <c r="T1881" t="str">
        <f>IF(OR(B1881&gt;0,C1881&gt;0),"Acceptable","Check")</f>
        <v>Acceptable</v>
      </c>
      <c r="U1881">
        <f>COUNTIF(D:D, "Military - U.S. Army")</f>
        <v>23</v>
      </c>
      <c r="V1881">
        <f>AVERAGEIF(C:C,"Fort Myer, Virginia", I:I)</f>
        <v>2</v>
      </c>
      <c r="W1881">
        <v>1</v>
      </c>
      <c r="X1881" t="str">
        <f>IFERROR(VLOOKUP("FlightNumber", A:D, 4, FALSE), "Flight Not Found")</f>
        <v>Flight Not Found</v>
      </c>
      <c r="Y1881" t="str" cm="1">
        <f t="array" ref="Y1881">IF(AND(B:B &gt; TIME(6, 0, 0), B:B &lt;= TIME(18, 0, 0)), "Day", "Night")</f>
        <v>Night</v>
      </c>
      <c r="Z1881">
        <f>COUNTIFS(D:D, "Military - U.S. Army", C:C, "Fort Myer, Virginia")</f>
        <v>1</v>
      </c>
    </row>
    <row r="1882" spans="1:26" x14ac:dyDescent="0.2">
      <c r="A1882">
        <v>23344</v>
      </c>
      <c r="B1882" t="s">
        <v>9047</v>
      </c>
      <c r="C1882" t="s">
        <v>9048</v>
      </c>
      <c r="D1882" t="s">
        <v>2051</v>
      </c>
      <c r="E1882" t="s">
        <v>9049</v>
      </c>
      <c r="F1882" t="s">
        <v>9050</v>
      </c>
      <c r="G1882" t="s">
        <v>9051</v>
      </c>
      <c r="H1882" t="s">
        <v>9052</v>
      </c>
      <c r="I1882">
        <v>118</v>
      </c>
      <c r="J1882">
        <v>118</v>
      </c>
      <c r="K1882">
        <v>0</v>
      </c>
      <c r="L1882" t="s">
        <v>9053</v>
      </c>
      <c r="M1882">
        <f>SUM(B1882,C1882)</f>
        <v>0</v>
      </c>
      <c r="N1882" t="str">
        <f t="shared" si="58"/>
        <v>No</v>
      </c>
      <c r="O1882">
        <f>COUNTIF(C:C,"&lt;0")</f>
        <v>0</v>
      </c>
      <c r="P1882" t="e">
        <f>SUMIF(#REF!,"&gt;"&amp;AVERAGE(#REF!))</f>
        <v>#REF!</v>
      </c>
      <c r="Q1882">
        <f t="shared" si="59"/>
        <v>27.565026697177728</v>
      </c>
      <c r="R1882" t="str">
        <f>CONCATENATE("ID-",A1882,"-",E1882)</f>
        <v>ID-23344-Montreal - Toronto</v>
      </c>
      <c r="S1882" t="str">
        <f>INDEX(B:B,MATCH(A1882,A:A,0))</f>
        <v>18:33</v>
      </c>
      <c r="T1882" t="str">
        <f>IF(OR(B1882&gt;0,C1882&gt;0),"Acceptable","Check")</f>
        <v>Acceptable</v>
      </c>
      <c r="U1882">
        <f>COUNTIF(D:D, "Military - U.S. Army")</f>
        <v>23</v>
      </c>
      <c r="V1882">
        <f>AVERAGEIF(C:C,"Fort Myer, Virginia", I:I)</f>
        <v>2</v>
      </c>
      <c r="W1882">
        <v>1</v>
      </c>
      <c r="X1882" t="str">
        <f>IFERROR(VLOOKUP("FlightNumber", A:D, 4, FALSE), "Flight Not Found")</f>
        <v>Flight Not Found</v>
      </c>
      <c r="Y1882" t="str" cm="1">
        <f t="array" ref="Y1882">IF(AND(B:B &gt; TIME(6, 0, 0), B:B &lt;= TIME(18, 0, 0)), "Day", "Night")</f>
        <v>Night</v>
      </c>
      <c r="Z1882">
        <f>COUNTIFS(D:D, "Military - U.S. Army", C:C, "Fort Myer, Virginia")</f>
        <v>1</v>
      </c>
    </row>
    <row r="1883" spans="1:26" x14ac:dyDescent="0.2">
      <c r="A1883">
        <v>23352</v>
      </c>
      <c r="B1883" t="s">
        <v>3581</v>
      </c>
      <c r="C1883" t="s">
        <v>9054</v>
      </c>
      <c r="D1883" t="s">
        <v>6050</v>
      </c>
      <c r="E1883" t="s">
        <v>9055</v>
      </c>
      <c r="F1883" t="s">
        <v>9056</v>
      </c>
      <c r="G1883" t="s">
        <v>9057</v>
      </c>
      <c r="H1883" t="s">
        <v>9058</v>
      </c>
      <c r="I1883">
        <v>3</v>
      </c>
      <c r="J1883">
        <v>3</v>
      </c>
      <c r="K1883">
        <v>0</v>
      </c>
      <c r="L1883" t="s">
        <v>9059</v>
      </c>
      <c r="M1883">
        <f>SUM(B1883,C1883)</f>
        <v>0</v>
      </c>
      <c r="N1883" t="str">
        <f t="shared" si="58"/>
        <v>No</v>
      </c>
      <c r="O1883">
        <f>COUNTIF(C:C,"&lt;0")</f>
        <v>0</v>
      </c>
      <c r="P1883" t="e">
        <f>SUMIF(#REF!,"&gt;"&amp;AVERAGE(#REF!))</f>
        <v>#REF!</v>
      </c>
      <c r="Q1883">
        <f t="shared" si="59"/>
        <v>27.565026697177728</v>
      </c>
      <c r="R1883" t="str">
        <f>CONCATENATE("ID-",A1883,"-",E1883)</f>
        <v>ID-23352-Lowery AFB - Ogden Hill AFB</v>
      </c>
      <c r="S1883" t="str">
        <f>INDEX(B:B,MATCH(A1883,A:A,0))</f>
        <v>19:19</v>
      </c>
      <c r="T1883" t="str">
        <f>IF(OR(B1883&gt;0,C1883&gt;0),"Acceptable","Check")</f>
        <v>Acceptable</v>
      </c>
      <c r="U1883">
        <f>COUNTIF(D:D, "Military - U.S. Army")</f>
        <v>23</v>
      </c>
      <c r="V1883">
        <f>AVERAGEIF(C:C,"Fort Myer, Virginia", I:I)</f>
        <v>2</v>
      </c>
      <c r="W1883">
        <v>1</v>
      </c>
      <c r="X1883" t="str">
        <f>IFERROR(VLOOKUP("FlightNumber", A:D, 4, FALSE), "Flight Not Found")</f>
        <v>Flight Not Found</v>
      </c>
      <c r="Y1883" t="str" cm="1">
        <f t="array" ref="Y1883">IF(AND(B:B &gt; TIME(6, 0, 0), B:B &lt;= TIME(18, 0, 0)), "Day", "Night")</f>
        <v>Night</v>
      </c>
      <c r="Z1883">
        <f>COUNTIFS(D:D, "Military - U.S. Army", C:C, "Fort Myer, Virginia")</f>
        <v>1</v>
      </c>
    </row>
    <row r="1884" spans="1:26" x14ac:dyDescent="0.2">
      <c r="A1884">
        <v>23353</v>
      </c>
      <c r="B1884" t="s">
        <v>4757</v>
      </c>
      <c r="C1884" t="s">
        <v>9060</v>
      </c>
      <c r="D1884" t="s">
        <v>1856</v>
      </c>
      <c r="E1884" t="s">
        <v>9061</v>
      </c>
      <c r="F1884" t="s">
        <v>9062</v>
      </c>
      <c r="G1884" t="s">
        <v>9063</v>
      </c>
      <c r="H1884" t="s">
        <v>9064</v>
      </c>
      <c r="I1884">
        <v>81</v>
      </c>
      <c r="J1884">
        <v>81</v>
      </c>
      <c r="K1884">
        <v>0</v>
      </c>
      <c r="L1884" t="s">
        <v>9065</v>
      </c>
      <c r="M1884">
        <f>SUM(B1884,C1884)</f>
        <v>0</v>
      </c>
      <c r="N1884" t="str">
        <f t="shared" si="58"/>
        <v>No</v>
      </c>
      <c r="O1884">
        <f>COUNTIF(C:C,"&lt;0")</f>
        <v>0</v>
      </c>
      <c r="P1884" t="e">
        <f>SUMIF(#REF!,"&gt;"&amp;AVERAGE(#REF!))</f>
        <v>#REF!</v>
      </c>
      <c r="Q1884">
        <f t="shared" si="59"/>
        <v>27.565026697177728</v>
      </c>
      <c r="R1884" t="str">
        <f>CONCATENATE("ID-",A1884,"-",E1884)</f>
        <v>ID-23353-Washington - Baltimore - Philadelphia</v>
      </c>
      <c r="S1884" t="str">
        <f>INDEX(B:B,MATCH(A1884,A:A,0))</f>
        <v>20:59</v>
      </c>
      <c r="T1884" t="str">
        <f>IF(OR(B1884&gt;0,C1884&gt;0),"Acceptable","Check")</f>
        <v>Acceptable</v>
      </c>
      <c r="U1884">
        <f>COUNTIF(D:D, "Military - U.S. Army")</f>
        <v>23</v>
      </c>
      <c r="V1884">
        <f>AVERAGEIF(C:C,"Fort Myer, Virginia", I:I)</f>
        <v>2</v>
      </c>
      <c r="W1884">
        <v>1</v>
      </c>
      <c r="X1884" t="str">
        <f>IFERROR(VLOOKUP("FlightNumber", A:D, 4, FALSE), "Flight Not Found")</f>
        <v>Flight Not Found</v>
      </c>
      <c r="Y1884" t="str" cm="1">
        <f t="array" ref="Y1884">IF(AND(B:B &gt; TIME(6, 0, 0), B:B &lt;= TIME(18, 0, 0)), "Day", "Night")</f>
        <v>Night</v>
      </c>
      <c r="Z1884">
        <f>COUNTIFS(D:D, "Military - U.S. Army", C:C, "Fort Myer, Virginia")</f>
        <v>1</v>
      </c>
    </row>
    <row r="1885" spans="1:26" x14ac:dyDescent="0.2">
      <c r="A1885">
        <v>23357</v>
      </c>
      <c r="B1885" t="s">
        <v>2232</v>
      </c>
      <c r="C1885" t="s">
        <v>9066</v>
      </c>
      <c r="D1885" t="s">
        <v>8556</v>
      </c>
      <c r="E1885" t="s">
        <v>9067</v>
      </c>
      <c r="F1885" t="s">
        <v>2515</v>
      </c>
      <c r="G1885" t="s">
        <v>9068</v>
      </c>
      <c r="H1885" t="s">
        <v>9069</v>
      </c>
      <c r="I1885">
        <v>3</v>
      </c>
      <c r="J1885">
        <v>3</v>
      </c>
      <c r="K1885">
        <v>0</v>
      </c>
      <c r="L1885" t="s">
        <v>9070</v>
      </c>
      <c r="M1885">
        <f>SUM(B1885,C1885)</f>
        <v>0</v>
      </c>
      <c r="N1885" t="str">
        <f t="shared" si="58"/>
        <v>No</v>
      </c>
      <c r="O1885">
        <f>COUNTIF(C:C,"&lt;0")</f>
        <v>0</v>
      </c>
      <c r="P1885" t="e">
        <f>SUMIF(#REF!,"&gt;"&amp;AVERAGE(#REF!))</f>
        <v>#REF!</v>
      </c>
      <c r="Q1885">
        <f t="shared" si="59"/>
        <v>27.565026697177728</v>
      </c>
      <c r="R1885" t="str">
        <f>CONCATENATE("ID-",A1885,"-",E1885)</f>
        <v>ID-23357-Kawait - Kabul</v>
      </c>
      <c r="S1885" t="str">
        <f>INDEX(B:B,MATCH(A1885,A:A,0))</f>
        <v>10:15</v>
      </c>
      <c r="T1885" t="str">
        <f>IF(OR(B1885&gt;0,C1885&gt;0),"Acceptable","Check")</f>
        <v>Acceptable</v>
      </c>
      <c r="U1885">
        <f>COUNTIF(D:D, "Military - U.S. Army")</f>
        <v>23</v>
      </c>
      <c r="V1885">
        <f>AVERAGEIF(C:C,"Fort Myer, Virginia", I:I)</f>
        <v>2</v>
      </c>
      <c r="W1885">
        <v>1</v>
      </c>
      <c r="X1885" t="str">
        <f>IFERROR(VLOOKUP("FlightNumber", A:D, 4, FALSE), "Flight Not Found")</f>
        <v>Flight Not Found</v>
      </c>
      <c r="Y1885" t="str" cm="1">
        <f t="array" ref="Y1885">IF(AND(B:B &gt; TIME(6, 0, 0), B:B &lt;= TIME(18, 0, 0)), "Day", "Night")</f>
        <v>Night</v>
      </c>
      <c r="Z1885">
        <f>COUNTIFS(D:D, "Military - U.S. Army", C:C, "Fort Myer, Virginia")</f>
        <v>1</v>
      </c>
    </row>
    <row r="1886" spans="1:26" x14ac:dyDescent="0.2">
      <c r="A1886">
        <v>23360</v>
      </c>
      <c r="C1886" t="s">
        <v>3383</v>
      </c>
      <c r="D1886" t="s">
        <v>1349</v>
      </c>
      <c r="E1886" t="s">
        <v>9071</v>
      </c>
      <c r="F1886" t="s">
        <v>7999</v>
      </c>
      <c r="G1886" t="s">
        <v>9072</v>
      </c>
      <c r="H1886" t="s">
        <v>9073</v>
      </c>
      <c r="I1886">
        <v>6</v>
      </c>
      <c r="J1886">
        <v>6</v>
      </c>
      <c r="K1886">
        <v>0</v>
      </c>
      <c r="L1886" t="s">
        <v>3742</v>
      </c>
      <c r="M1886">
        <f>SUM(B1886,C1886)</f>
        <v>0</v>
      </c>
      <c r="N1886" t="str">
        <f t="shared" si="58"/>
        <v>No</v>
      </c>
      <c r="O1886">
        <f>COUNTIF(C:C,"&lt;0")</f>
        <v>0</v>
      </c>
      <c r="P1886" t="e">
        <f>SUMIF(#REF!,"&gt;"&amp;AVERAGE(#REF!))</f>
        <v>#REF!</v>
      </c>
      <c r="Q1886">
        <f t="shared" si="59"/>
        <v>27.565026697177728</v>
      </c>
      <c r="R1886" t="str">
        <f>CONCATENATE("ID-",A1886,"-",E1886)</f>
        <v>ID-23360-Cairo - Luxor</v>
      </c>
      <c r="S1886">
        <f>INDEX(B:B,MATCH(A1886,A:A,0))</f>
        <v>0</v>
      </c>
      <c r="T1886" t="str">
        <f>IF(OR(B1886&gt;0,C1886&gt;0),"Acceptable","Check")</f>
        <v>Acceptable</v>
      </c>
      <c r="U1886">
        <f>COUNTIF(D:D, "Military - U.S. Army")</f>
        <v>23</v>
      </c>
      <c r="V1886">
        <f>AVERAGEIF(C:C,"Fort Myer, Virginia", I:I)</f>
        <v>2</v>
      </c>
      <c r="W1886">
        <v>1</v>
      </c>
      <c r="X1886" t="str">
        <f>IFERROR(VLOOKUP("FlightNumber", A:D, 4, FALSE), "Flight Not Found")</f>
        <v>Flight Not Found</v>
      </c>
      <c r="Y1886" t="str" cm="1">
        <f t="array" ref="Y1886">IF(AND(B:B &gt; TIME(6, 0, 0), B:B &lt;= TIME(18, 0, 0)), "Day", "Night")</f>
        <v>Night</v>
      </c>
      <c r="Z1886">
        <f>COUNTIFS(D:D, "Military - U.S. Army", C:C, "Fort Myer, Virginia")</f>
        <v>1</v>
      </c>
    </row>
    <row r="1887" spans="1:26" x14ac:dyDescent="0.2">
      <c r="A1887">
        <v>23362</v>
      </c>
      <c r="B1887" t="s">
        <v>9074</v>
      </c>
      <c r="C1887" t="s">
        <v>9075</v>
      </c>
      <c r="D1887" t="s">
        <v>2500</v>
      </c>
      <c r="F1887" t="s">
        <v>5206</v>
      </c>
      <c r="G1887" t="s">
        <v>9076</v>
      </c>
      <c r="H1887" t="s">
        <v>9077</v>
      </c>
      <c r="I1887">
        <v>46</v>
      </c>
      <c r="J1887">
        <v>0</v>
      </c>
      <c r="K1887">
        <v>0</v>
      </c>
      <c r="L1887" t="s">
        <v>9078</v>
      </c>
      <c r="M1887">
        <f>SUM(B1887,C1887)</f>
        <v>0</v>
      </c>
      <c r="N1887" t="str">
        <f t="shared" si="58"/>
        <v>No</v>
      </c>
      <c r="O1887">
        <f>COUNTIF(C:C,"&lt;0")</f>
        <v>0</v>
      </c>
      <c r="P1887" t="e">
        <f>SUMIF(#REF!,"&gt;"&amp;AVERAGE(#REF!))</f>
        <v>#REF!</v>
      </c>
      <c r="Q1887">
        <f t="shared" si="59"/>
        <v>27.565026697177728</v>
      </c>
      <c r="R1887" t="str">
        <f>CONCATENATE("ID-",A1887,"-",E1887)</f>
        <v>ID-23362-</v>
      </c>
      <c r="S1887" t="str">
        <f>INDEX(B:B,MATCH(A1887,A:A,0))</f>
        <v>23:41</v>
      </c>
      <c r="T1887" t="str">
        <f>IF(OR(B1887&gt;0,C1887&gt;0),"Acceptable","Check")</f>
        <v>Acceptable</v>
      </c>
      <c r="U1887">
        <f>COUNTIF(D:D, "Military - U.S. Army")</f>
        <v>23</v>
      </c>
      <c r="V1887">
        <f>AVERAGEIF(C:C,"Fort Myer, Virginia", I:I)</f>
        <v>2</v>
      </c>
      <c r="W1887">
        <v>1</v>
      </c>
      <c r="X1887" t="str">
        <f>IFERROR(VLOOKUP("FlightNumber", A:D, 4, FALSE), "Flight Not Found")</f>
        <v>Flight Not Found</v>
      </c>
      <c r="Y1887" t="str" cm="1">
        <f t="array" ref="Y1887">IF(AND(B:B &gt; TIME(6, 0, 0), B:B &lt;= TIME(18, 0, 0)), "Day", "Night")</f>
        <v>Night</v>
      </c>
      <c r="Z1887">
        <f>COUNTIFS(D:D, "Military - U.S. Army", C:C, "Fort Myer, Virginia")</f>
        <v>1</v>
      </c>
    </row>
    <row r="1888" spans="1:26" x14ac:dyDescent="0.2">
      <c r="A1888">
        <v>23385</v>
      </c>
      <c r="B1888" t="s">
        <v>4439</v>
      </c>
      <c r="C1888" t="s">
        <v>9079</v>
      </c>
      <c r="D1888" t="s">
        <v>9080</v>
      </c>
      <c r="E1888" t="s">
        <v>9081</v>
      </c>
      <c r="F1888" t="s">
        <v>1809</v>
      </c>
      <c r="G1888" t="s">
        <v>9082</v>
      </c>
      <c r="H1888" t="s">
        <v>9083</v>
      </c>
      <c r="I1888">
        <v>30</v>
      </c>
      <c r="J1888">
        <v>28</v>
      </c>
      <c r="K1888">
        <v>0</v>
      </c>
      <c r="L1888" t="s">
        <v>9084</v>
      </c>
      <c r="M1888">
        <f>SUM(B1888,C1888)</f>
        <v>0</v>
      </c>
      <c r="N1888" t="str">
        <f t="shared" si="58"/>
        <v>No</v>
      </c>
      <c r="O1888">
        <f>COUNTIF(C:C,"&lt;0")</f>
        <v>0</v>
      </c>
      <c r="P1888" t="e">
        <f>SUMIF(#REF!,"&gt;"&amp;AVERAGE(#REF!))</f>
        <v>#REF!</v>
      </c>
      <c r="Q1888">
        <f t="shared" si="59"/>
        <v>27.565026697177728</v>
      </c>
      <c r="R1888" t="str">
        <f>CONCATENATE("ID-",A1888,"-",E1888)</f>
        <v>ID-23385-Rosario - Buenos Aires</v>
      </c>
      <c r="S1888" t="str">
        <f>INDEX(B:B,MATCH(A1888,A:A,0))</f>
        <v>09:50</v>
      </c>
      <c r="T1888" t="str">
        <f>IF(OR(B1888&gt;0,C1888&gt;0),"Acceptable","Check")</f>
        <v>Acceptable</v>
      </c>
      <c r="U1888">
        <f>COUNTIF(D:D, "Military - U.S. Army")</f>
        <v>23</v>
      </c>
      <c r="V1888">
        <f>AVERAGEIF(C:C,"Fort Myer, Virginia", I:I)</f>
        <v>2</v>
      </c>
      <c r="W1888">
        <v>1</v>
      </c>
      <c r="X1888" t="str">
        <f>IFERROR(VLOOKUP("FlightNumber", A:D, 4, FALSE), "Flight Not Found")</f>
        <v>Flight Not Found</v>
      </c>
      <c r="Y1888" t="str" cm="1">
        <f t="array" ref="Y1888">IF(AND(B:B &gt; TIME(6, 0, 0), B:B &lt;= TIME(18, 0, 0)), "Day", "Night")</f>
        <v>Night</v>
      </c>
      <c r="Z1888">
        <f>COUNTIFS(D:D, "Military - U.S. Army", C:C, "Fort Myer, Virginia")</f>
        <v>1</v>
      </c>
    </row>
    <row r="1889" spans="1:26" x14ac:dyDescent="0.2">
      <c r="A1889">
        <v>23398</v>
      </c>
      <c r="B1889" t="s">
        <v>1451</v>
      </c>
      <c r="C1889" t="s">
        <v>9085</v>
      </c>
      <c r="D1889" t="s">
        <v>8764</v>
      </c>
      <c r="F1889" t="s">
        <v>9086</v>
      </c>
      <c r="G1889" t="s">
        <v>9087</v>
      </c>
      <c r="I1889">
        <v>2</v>
      </c>
      <c r="J1889">
        <v>2</v>
      </c>
      <c r="K1889">
        <v>0</v>
      </c>
      <c r="L1889" t="s">
        <v>9088</v>
      </c>
      <c r="M1889">
        <f>SUM(B1889,C1889)</f>
        <v>0</v>
      </c>
      <c r="N1889" t="str">
        <f t="shared" si="58"/>
        <v>No</v>
      </c>
      <c r="O1889">
        <f>COUNTIF(C:C,"&lt;0")</f>
        <v>0</v>
      </c>
      <c r="P1889" t="e">
        <f>SUMIF(#REF!,"&gt;"&amp;AVERAGE(#REF!))</f>
        <v>#REF!</v>
      </c>
      <c r="Q1889">
        <f t="shared" si="59"/>
        <v>27.565026697177728</v>
      </c>
      <c r="R1889" t="str">
        <f>CONCATENATE("ID-",A1889,"-",E1889)</f>
        <v>ID-23398-</v>
      </c>
      <c r="S1889" t="str">
        <f>INDEX(B:B,MATCH(A1889,A:A,0))</f>
        <v>23:00</v>
      </c>
      <c r="T1889" t="str">
        <f>IF(OR(B1889&gt;0,C1889&gt;0),"Acceptable","Check")</f>
        <v>Acceptable</v>
      </c>
      <c r="U1889">
        <f>COUNTIF(D:D, "Military - U.S. Army")</f>
        <v>23</v>
      </c>
      <c r="V1889">
        <f>AVERAGEIF(C:C,"Fort Myer, Virginia", I:I)</f>
        <v>2</v>
      </c>
      <c r="W1889">
        <v>1</v>
      </c>
      <c r="X1889" t="str">
        <f>IFERROR(VLOOKUP("FlightNumber", A:D, 4, FALSE), "Flight Not Found")</f>
        <v>Flight Not Found</v>
      </c>
      <c r="Y1889" t="str" cm="1">
        <f t="array" ref="Y1889">IF(AND(B:B &gt; TIME(6, 0, 0), B:B &lt;= TIME(18, 0, 0)), "Day", "Night")</f>
        <v>Night</v>
      </c>
      <c r="Z1889">
        <f>COUNTIFS(D:D, "Military - U.S. Army", C:C, "Fort Myer, Virginia")</f>
        <v>1</v>
      </c>
    </row>
    <row r="1890" spans="1:26" x14ac:dyDescent="0.2">
      <c r="A1890">
        <v>23410</v>
      </c>
      <c r="C1890" t="s">
        <v>9089</v>
      </c>
      <c r="D1890" t="s">
        <v>7510</v>
      </c>
      <c r="E1890" t="s">
        <v>7794</v>
      </c>
      <c r="F1890" t="s">
        <v>2722</v>
      </c>
      <c r="G1890" t="s">
        <v>9090</v>
      </c>
      <c r="H1890" t="s">
        <v>9091</v>
      </c>
      <c r="I1890">
        <v>3</v>
      </c>
      <c r="J1890">
        <v>3</v>
      </c>
      <c r="K1890">
        <v>0</v>
      </c>
      <c r="L1890" t="s">
        <v>9092</v>
      </c>
      <c r="M1890">
        <f>SUM(B1890,C1890)</f>
        <v>0</v>
      </c>
      <c r="N1890" t="str">
        <f t="shared" si="58"/>
        <v>No</v>
      </c>
      <c r="O1890">
        <f>COUNTIF(C:C,"&lt;0")</f>
        <v>0</v>
      </c>
      <c r="P1890" t="e">
        <f>SUMIF(#REF!,"&gt;"&amp;AVERAGE(#REF!))</f>
        <v>#REF!</v>
      </c>
      <c r="Q1890">
        <f t="shared" si="59"/>
        <v>27.565026697177728</v>
      </c>
      <c r="R1890" t="str">
        <f>CONCATENATE("ID-",A1890,"-",E1890)</f>
        <v>ID-23410-Istanbul - Ankara</v>
      </c>
      <c r="S1890">
        <f>INDEX(B:B,MATCH(A1890,A:A,0))</f>
        <v>0</v>
      </c>
      <c r="T1890" t="str">
        <f>IF(OR(B1890&gt;0,C1890&gt;0),"Acceptable","Check")</f>
        <v>Acceptable</v>
      </c>
      <c r="U1890">
        <f>COUNTIF(D:D, "Military - U.S. Army")</f>
        <v>23</v>
      </c>
      <c r="V1890">
        <f>AVERAGEIF(C:C,"Fort Myer, Virginia", I:I)</f>
        <v>2</v>
      </c>
      <c r="W1890">
        <v>1</v>
      </c>
      <c r="X1890" t="str">
        <f>IFERROR(VLOOKUP("FlightNumber", A:D, 4, FALSE), "Flight Not Found")</f>
        <v>Flight Not Found</v>
      </c>
      <c r="Y1890" t="str" cm="1">
        <f t="array" ref="Y1890">IF(AND(B:B &gt; TIME(6, 0, 0), B:B &lt;= TIME(18, 0, 0)), "Day", "Night")</f>
        <v>Night</v>
      </c>
      <c r="Z1890">
        <f>COUNTIFS(D:D, "Military - U.S. Army", C:C, "Fort Myer, Virginia")</f>
        <v>1</v>
      </c>
    </row>
    <row r="1891" spans="1:26" x14ac:dyDescent="0.2">
      <c r="A1891">
        <v>23410</v>
      </c>
      <c r="B1891" t="s">
        <v>538</v>
      </c>
      <c r="C1891" t="s">
        <v>9093</v>
      </c>
      <c r="D1891" t="s">
        <v>9094</v>
      </c>
      <c r="E1891" t="s">
        <v>9095</v>
      </c>
      <c r="F1891" t="s">
        <v>9096</v>
      </c>
      <c r="G1891" t="s">
        <v>9097</v>
      </c>
      <c r="H1891" t="s">
        <v>9098</v>
      </c>
      <c r="I1891">
        <v>10</v>
      </c>
      <c r="J1891">
        <v>10</v>
      </c>
      <c r="K1891">
        <v>0</v>
      </c>
      <c r="L1891" t="s">
        <v>9099</v>
      </c>
      <c r="M1891">
        <f>SUM(B1891,C1891)</f>
        <v>0</v>
      </c>
      <c r="N1891" t="str">
        <f t="shared" si="58"/>
        <v>No</v>
      </c>
      <c r="O1891">
        <f>COUNTIF(C:C,"&lt;0")</f>
        <v>0</v>
      </c>
      <c r="P1891" t="e">
        <f>SUMIF(#REF!,"&gt;"&amp;AVERAGE(#REF!))</f>
        <v>#REF!</v>
      </c>
      <c r="Q1891">
        <f t="shared" si="59"/>
        <v>27.565026697177728</v>
      </c>
      <c r="R1891" t="str">
        <f>CONCATENATE("ID-",A1891,"-",E1891)</f>
        <v>ID-23410-Gainsville - Jacksonville</v>
      </c>
      <c r="S1891">
        <f>INDEX(B:B,MATCH(A1891,A:A,0))</f>
        <v>0</v>
      </c>
      <c r="T1891" t="str">
        <f>IF(OR(B1891&gt;0,C1891&gt;0),"Acceptable","Check")</f>
        <v>Acceptable</v>
      </c>
      <c r="U1891">
        <f>COUNTIF(D:D, "Military - U.S. Army")</f>
        <v>23</v>
      </c>
      <c r="V1891">
        <f>AVERAGEIF(C:C,"Fort Myer, Virginia", I:I)</f>
        <v>2</v>
      </c>
      <c r="W1891">
        <v>1</v>
      </c>
      <c r="X1891" t="str">
        <f>IFERROR(VLOOKUP("FlightNumber", A:D, 4, FALSE), "Flight Not Found")</f>
        <v>Flight Not Found</v>
      </c>
      <c r="Y1891" t="str" cm="1">
        <f t="array" ref="Y1891">IF(AND(B:B &gt; TIME(6, 0, 0), B:B &lt;= TIME(18, 0, 0)), "Day", "Night")</f>
        <v>Night</v>
      </c>
      <c r="Z1891">
        <f>COUNTIFS(D:D, "Military - U.S. Army", C:C, "Fort Myer, Virginia")</f>
        <v>1</v>
      </c>
    </row>
    <row r="1892" spans="1:26" x14ac:dyDescent="0.2">
      <c r="A1892">
        <v>23411</v>
      </c>
      <c r="C1892" t="s">
        <v>9100</v>
      </c>
      <c r="D1892" t="s">
        <v>9101</v>
      </c>
      <c r="F1892" t="s">
        <v>1809</v>
      </c>
      <c r="G1892" t="s">
        <v>9102</v>
      </c>
      <c r="H1892" t="s">
        <v>9103</v>
      </c>
      <c r="I1892">
        <v>29</v>
      </c>
      <c r="J1892">
        <v>2</v>
      </c>
      <c r="K1892">
        <v>0</v>
      </c>
      <c r="L1892" t="s">
        <v>9104</v>
      </c>
      <c r="M1892">
        <f>SUM(B1892,C1892)</f>
        <v>0</v>
      </c>
      <c r="N1892" t="str">
        <f t="shared" si="58"/>
        <v>No</v>
      </c>
      <c r="O1892">
        <f>COUNTIF(C:C,"&lt;0")</f>
        <v>0</v>
      </c>
      <c r="P1892" t="e">
        <f>SUMIF(#REF!,"&gt;"&amp;AVERAGE(#REF!))</f>
        <v>#REF!</v>
      </c>
      <c r="Q1892">
        <f t="shared" si="59"/>
        <v>27.565026697177728</v>
      </c>
      <c r="R1892" t="str">
        <f>CONCATENATE("ID-",A1892,"-",E1892)</f>
        <v>ID-23411-</v>
      </c>
      <c r="S1892">
        <f>INDEX(B:B,MATCH(A1892,A:A,0))</f>
        <v>0</v>
      </c>
      <c r="T1892" t="str">
        <f>IF(OR(B1892&gt;0,C1892&gt;0),"Acceptable","Check")</f>
        <v>Acceptable</v>
      </c>
      <c r="U1892">
        <f>COUNTIF(D:D, "Military - U.S. Army")</f>
        <v>23</v>
      </c>
      <c r="V1892">
        <f>AVERAGEIF(C:C,"Fort Myer, Virginia", I:I)</f>
        <v>2</v>
      </c>
      <c r="W1892">
        <v>4</v>
      </c>
      <c r="X1892" t="str">
        <f>IFERROR(VLOOKUP("FlightNumber", A:D, 4, FALSE), "Flight Not Found")</f>
        <v>Flight Not Found</v>
      </c>
      <c r="Y1892" t="str" cm="1">
        <f t="array" ref="Y1892">IF(AND(B:B &gt; TIME(6, 0, 0), B:B &lt;= TIME(18, 0, 0)), "Day", "Night")</f>
        <v>Night</v>
      </c>
      <c r="Z1892">
        <f>COUNTIFS(D:D, "Military - U.S. Army", C:C, "Fort Myer, Virginia")</f>
        <v>1</v>
      </c>
    </row>
    <row r="1893" spans="1:26" x14ac:dyDescent="0.2">
      <c r="A1893">
        <v>23415</v>
      </c>
      <c r="C1893" t="s">
        <v>9105</v>
      </c>
      <c r="D1893" t="s">
        <v>9106</v>
      </c>
      <c r="E1893" t="s">
        <v>9107</v>
      </c>
      <c r="F1893" t="s">
        <v>9086</v>
      </c>
      <c r="G1893" t="s">
        <v>9108</v>
      </c>
      <c r="I1893">
        <v>4</v>
      </c>
      <c r="J1893">
        <v>4</v>
      </c>
      <c r="K1893">
        <v>0</v>
      </c>
      <c r="L1893" t="s">
        <v>9109</v>
      </c>
      <c r="M1893">
        <f>SUM(B1893,C1893)</f>
        <v>0</v>
      </c>
      <c r="N1893" t="str">
        <f t="shared" si="58"/>
        <v>No</v>
      </c>
      <c r="O1893">
        <f>COUNTIF(C:C,"&lt;0")</f>
        <v>0</v>
      </c>
      <c r="P1893" t="e">
        <f>SUMIF(#REF!,"&gt;"&amp;AVERAGE(#REF!))</f>
        <v>#REF!</v>
      </c>
      <c r="Q1893">
        <f t="shared" si="59"/>
        <v>27.565026697177728</v>
      </c>
      <c r="R1893" t="str">
        <f>CONCATENATE("ID-",A1893,"-",E1893)</f>
        <v>ID-23415-Freeport, Grand Bahamas - West Palm Beach, FL</v>
      </c>
      <c r="S1893">
        <f>INDEX(B:B,MATCH(A1893,A:A,0))</f>
        <v>0</v>
      </c>
      <c r="T1893" t="str">
        <f>IF(OR(B1893&gt;0,C1893&gt;0),"Acceptable","Check")</f>
        <v>Acceptable</v>
      </c>
      <c r="U1893">
        <f>COUNTIF(D:D, "Military - U.S. Army")</f>
        <v>23</v>
      </c>
      <c r="V1893">
        <f>AVERAGEIF(C:C,"Fort Myer, Virginia", I:I)</f>
        <v>2</v>
      </c>
      <c r="W1893">
        <v>1</v>
      </c>
      <c r="X1893" t="str">
        <f>IFERROR(VLOOKUP("FlightNumber", A:D, 4, FALSE), "Flight Not Found")</f>
        <v>Flight Not Found</v>
      </c>
      <c r="Y1893" t="str" cm="1">
        <f t="array" ref="Y1893">IF(AND(B:B &gt; TIME(6, 0, 0), B:B &lt;= TIME(18, 0, 0)), "Day", "Night")</f>
        <v>Night</v>
      </c>
      <c r="Z1893">
        <f>COUNTIFS(D:D, "Military - U.S. Army", C:C, "Fort Myer, Virginia")</f>
        <v>1</v>
      </c>
    </row>
    <row r="1894" spans="1:26" x14ac:dyDescent="0.2">
      <c r="A1894">
        <v>23422</v>
      </c>
      <c r="C1894" t="s">
        <v>9110</v>
      </c>
      <c r="D1894" t="s">
        <v>8764</v>
      </c>
      <c r="E1894" t="s">
        <v>9111</v>
      </c>
      <c r="F1894" t="s">
        <v>9112</v>
      </c>
      <c r="G1894" t="s">
        <v>9113</v>
      </c>
      <c r="I1894">
        <v>4</v>
      </c>
      <c r="J1894">
        <v>4</v>
      </c>
      <c r="K1894">
        <v>0</v>
      </c>
      <c r="L1894" t="s">
        <v>9114</v>
      </c>
      <c r="M1894">
        <f>SUM(B1894,C1894)</f>
        <v>0</v>
      </c>
      <c r="N1894" t="str">
        <f t="shared" si="58"/>
        <v>No</v>
      </c>
      <c r="O1894">
        <f>COUNTIF(C:C,"&lt;0")</f>
        <v>0</v>
      </c>
      <c r="P1894" t="e">
        <f>SUMIF(#REF!,"&gt;"&amp;AVERAGE(#REF!))</f>
        <v>#REF!</v>
      </c>
      <c r="Q1894">
        <f t="shared" si="59"/>
        <v>27.565026697177728</v>
      </c>
      <c r="R1894" t="str">
        <f>CONCATENATE("ID-",A1894,"-",E1894)</f>
        <v>ID-23422-Detroit - Akron</v>
      </c>
      <c r="S1894">
        <f>INDEX(B:B,MATCH(A1894,A:A,0))</f>
        <v>0</v>
      </c>
      <c r="T1894" t="str">
        <f>IF(OR(B1894&gt;0,C1894&gt;0),"Acceptable","Check")</f>
        <v>Acceptable</v>
      </c>
      <c r="U1894">
        <f>COUNTIF(D:D, "Military - U.S. Army")</f>
        <v>23</v>
      </c>
      <c r="V1894">
        <f>AVERAGEIF(C:C,"Fort Myer, Virginia", I:I)</f>
        <v>2</v>
      </c>
      <c r="W1894">
        <v>1</v>
      </c>
      <c r="X1894" t="str">
        <f>IFERROR(VLOOKUP("FlightNumber", A:D, 4, FALSE), "Flight Not Found")</f>
        <v>Flight Not Found</v>
      </c>
      <c r="Y1894" t="str" cm="1">
        <f t="array" ref="Y1894">IF(AND(B:B &gt; TIME(6, 0, 0), B:B &lt;= TIME(18, 0, 0)), "Day", "Night")</f>
        <v>Night</v>
      </c>
      <c r="Z1894">
        <f>COUNTIFS(D:D, "Military - U.S. Army", C:C, "Fort Myer, Virginia")</f>
        <v>1</v>
      </c>
    </row>
    <row r="1895" spans="1:26" x14ac:dyDescent="0.2">
      <c r="A1895">
        <v>23425</v>
      </c>
      <c r="B1895" t="s">
        <v>2833</v>
      </c>
      <c r="C1895" t="s">
        <v>9115</v>
      </c>
      <c r="D1895" t="s">
        <v>2654</v>
      </c>
      <c r="F1895" t="s">
        <v>8458</v>
      </c>
      <c r="I1895">
        <v>13</v>
      </c>
      <c r="J1895">
        <v>13</v>
      </c>
      <c r="K1895">
        <v>0</v>
      </c>
      <c r="L1895" t="s">
        <v>5203</v>
      </c>
      <c r="M1895">
        <f>SUM(B1895,C1895)</f>
        <v>0</v>
      </c>
      <c r="N1895" t="str">
        <f t="shared" si="58"/>
        <v>No</v>
      </c>
      <c r="O1895">
        <f>COUNTIF(C:C,"&lt;0")</f>
        <v>0</v>
      </c>
      <c r="P1895" t="e">
        <f>SUMIF(#REF!,"&gt;"&amp;AVERAGE(#REF!))</f>
        <v>#REF!</v>
      </c>
      <c r="Q1895">
        <f t="shared" si="59"/>
        <v>27.565026697177728</v>
      </c>
      <c r="R1895" t="str">
        <f>CONCATENATE("ID-",A1895,"-",E1895)</f>
        <v>ID-23425-</v>
      </c>
      <c r="S1895" t="str">
        <f>INDEX(B:B,MATCH(A1895,A:A,0))</f>
        <v>15:40</v>
      </c>
      <c r="T1895" t="str">
        <f>IF(OR(B1895&gt;0,C1895&gt;0),"Acceptable","Check")</f>
        <v>Acceptable</v>
      </c>
      <c r="U1895">
        <f>COUNTIF(D:D, "Military - U.S. Army")</f>
        <v>23</v>
      </c>
      <c r="V1895">
        <f>AVERAGEIF(C:C,"Fort Myer, Virginia", I:I)</f>
        <v>2</v>
      </c>
      <c r="W1895">
        <v>1</v>
      </c>
      <c r="X1895" t="str">
        <f>IFERROR(VLOOKUP("FlightNumber", A:D, 4, FALSE), "Flight Not Found")</f>
        <v>Flight Not Found</v>
      </c>
      <c r="Y1895" t="str" cm="1">
        <f t="array" ref="Y1895">IF(AND(B:B &gt; TIME(6, 0, 0), B:B &lt;= TIME(18, 0, 0)), "Day", "Night")</f>
        <v>Night</v>
      </c>
      <c r="Z1895">
        <f>COUNTIFS(D:D, "Military - U.S. Army", C:C, "Fort Myer, Virginia")</f>
        <v>1</v>
      </c>
    </row>
    <row r="1896" spans="1:26" x14ac:dyDescent="0.2">
      <c r="A1896">
        <v>23428</v>
      </c>
      <c r="B1896" t="s">
        <v>2618</v>
      </c>
      <c r="C1896" t="s">
        <v>9116</v>
      </c>
      <c r="D1896" t="s">
        <v>3661</v>
      </c>
      <c r="E1896" t="s">
        <v>9117</v>
      </c>
      <c r="F1896" t="s">
        <v>1809</v>
      </c>
      <c r="G1896" t="s">
        <v>9118</v>
      </c>
      <c r="H1896" t="s">
        <v>9119</v>
      </c>
      <c r="I1896">
        <v>32</v>
      </c>
      <c r="J1896">
        <v>31</v>
      </c>
      <c r="K1896">
        <v>0</v>
      </c>
      <c r="L1896" t="s">
        <v>9120</v>
      </c>
      <c r="M1896">
        <f>SUM(B1896,C1896)</f>
        <v>0</v>
      </c>
      <c r="N1896" t="str">
        <f t="shared" si="58"/>
        <v>No</v>
      </c>
      <c r="O1896">
        <f>COUNTIF(C:C,"&lt;0")</f>
        <v>0</v>
      </c>
      <c r="P1896" t="e">
        <f>SUMIF(#REF!,"&gt;"&amp;AVERAGE(#REF!))</f>
        <v>#REF!</v>
      </c>
      <c r="Q1896">
        <f t="shared" si="59"/>
        <v>27.565026697177728</v>
      </c>
      <c r="R1896" t="str">
        <f>CONCATENATE("ID-",A1896,"-",E1896)</f>
        <v>ID-23428-Cotabato - Malabang - Iligan - Cayagan de Oro</v>
      </c>
      <c r="S1896" t="str">
        <f>INDEX(B:B,MATCH(A1896,A:A,0))</f>
        <v>16:00</v>
      </c>
      <c r="T1896" t="str">
        <f>IF(OR(B1896&gt;0,C1896&gt;0),"Acceptable","Check")</f>
        <v>Acceptable</v>
      </c>
      <c r="U1896">
        <f>COUNTIF(D:D, "Military - U.S. Army")</f>
        <v>23</v>
      </c>
      <c r="V1896">
        <f>AVERAGEIF(C:C,"Fort Myer, Virginia", I:I)</f>
        <v>2</v>
      </c>
      <c r="W1896">
        <v>1</v>
      </c>
      <c r="X1896" t="str">
        <f>IFERROR(VLOOKUP("FlightNumber", A:D, 4, FALSE), "Flight Not Found")</f>
        <v>Flight Not Found</v>
      </c>
      <c r="Y1896" t="str" cm="1">
        <f t="array" ref="Y1896">IF(AND(B:B &gt; TIME(6, 0, 0), B:B &lt;= TIME(18, 0, 0)), "Day", "Night")</f>
        <v>Night</v>
      </c>
      <c r="Z1896">
        <f>COUNTIFS(D:D, "Military - U.S. Army", C:C, "Fort Myer, Virginia")</f>
        <v>1</v>
      </c>
    </row>
    <row r="1897" spans="1:26" x14ac:dyDescent="0.2">
      <c r="A1897">
        <v>23429</v>
      </c>
      <c r="C1897" t="s">
        <v>9121</v>
      </c>
      <c r="D1897" t="s">
        <v>2654</v>
      </c>
      <c r="F1897" t="s">
        <v>8918</v>
      </c>
      <c r="I1897">
        <v>22</v>
      </c>
      <c r="J1897">
        <v>22</v>
      </c>
      <c r="K1897">
        <v>0</v>
      </c>
      <c r="L1897" t="s">
        <v>9122</v>
      </c>
      <c r="M1897">
        <f>SUM(B1897,C1897)</f>
        <v>0</v>
      </c>
      <c r="N1897" t="str">
        <f t="shared" si="58"/>
        <v>No</v>
      </c>
      <c r="O1897">
        <f>COUNTIF(C:C,"&lt;0")</f>
        <v>0</v>
      </c>
      <c r="P1897" t="e">
        <f>SUMIF(#REF!,"&gt;"&amp;AVERAGE(#REF!))</f>
        <v>#REF!</v>
      </c>
      <c r="Q1897">
        <f t="shared" si="59"/>
        <v>27.565026697177728</v>
      </c>
      <c r="R1897" t="str">
        <f>CONCATENATE("ID-",A1897,"-",E1897)</f>
        <v>ID-23429-</v>
      </c>
      <c r="S1897">
        <f>INDEX(B:B,MATCH(A1897,A:A,0))</f>
        <v>0</v>
      </c>
      <c r="T1897" t="str">
        <f>IF(OR(B1897&gt;0,C1897&gt;0),"Acceptable","Check")</f>
        <v>Acceptable</v>
      </c>
      <c r="U1897">
        <f>COUNTIF(D:D, "Military - U.S. Army")</f>
        <v>23</v>
      </c>
      <c r="V1897">
        <f>AVERAGEIF(C:C,"Fort Myer, Virginia", I:I)</f>
        <v>2</v>
      </c>
      <c r="W1897">
        <v>1</v>
      </c>
      <c r="X1897" t="str">
        <f>IFERROR(VLOOKUP("FlightNumber", A:D, 4, FALSE), "Flight Not Found")</f>
        <v>Flight Not Found</v>
      </c>
      <c r="Y1897" t="str" cm="1">
        <f t="array" ref="Y1897">IF(AND(B:B &gt; TIME(6, 0, 0), B:B &lt;= TIME(18, 0, 0)), "Day", "Night")</f>
        <v>Night</v>
      </c>
      <c r="Z1897">
        <f>COUNTIFS(D:D, "Military - U.S. Army", C:C, "Fort Myer, Virginia")</f>
        <v>1</v>
      </c>
    </row>
    <row r="1898" spans="1:26" x14ac:dyDescent="0.2">
      <c r="A1898">
        <v>23429</v>
      </c>
      <c r="B1898" t="s">
        <v>9123</v>
      </c>
      <c r="C1898" t="s">
        <v>9124</v>
      </c>
      <c r="D1898" t="s">
        <v>8764</v>
      </c>
      <c r="F1898" t="s">
        <v>9125</v>
      </c>
      <c r="G1898" t="s">
        <v>9126</v>
      </c>
      <c r="I1898">
        <v>2</v>
      </c>
      <c r="J1898">
        <v>2</v>
      </c>
      <c r="K1898">
        <v>0</v>
      </c>
      <c r="L1898" t="s">
        <v>9127</v>
      </c>
      <c r="M1898">
        <f>SUM(B1898,C1898)</f>
        <v>0</v>
      </c>
      <c r="N1898" t="str">
        <f t="shared" si="58"/>
        <v>No</v>
      </c>
      <c r="O1898">
        <f>COUNTIF(C:C,"&lt;0")</f>
        <v>0</v>
      </c>
      <c r="P1898" t="e">
        <f>SUMIF(#REF!,"&gt;"&amp;AVERAGE(#REF!))</f>
        <v>#REF!</v>
      </c>
      <c r="Q1898">
        <f t="shared" si="59"/>
        <v>27.565026697177728</v>
      </c>
      <c r="R1898" t="str">
        <f>CONCATENATE("ID-",A1898,"-",E1898)</f>
        <v>ID-23429-</v>
      </c>
      <c r="S1898">
        <f>INDEX(B:B,MATCH(A1898,A:A,0))</f>
        <v>0</v>
      </c>
      <c r="T1898" t="str">
        <f>IF(OR(B1898&gt;0,C1898&gt;0),"Acceptable","Check")</f>
        <v>Acceptable</v>
      </c>
      <c r="U1898">
        <f>COUNTIF(D:D, "Military - U.S. Army")</f>
        <v>23</v>
      </c>
      <c r="V1898">
        <f>AVERAGEIF(C:C,"Fort Myer, Virginia", I:I)</f>
        <v>2</v>
      </c>
      <c r="W1898">
        <v>1</v>
      </c>
      <c r="X1898" t="str">
        <f>IFERROR(VLOOKUP("FlightNumber", A:D, 4, FALSE), "Flight Not Found")</f>
        <v>Flight Not Found</v>
      </c>
      <c r="Y1898" t="str" cm="1">
        <f t="array" ref="Y1898">IF(AND(B:B &gt; TIME(6, 0, 0), B:B &lt;= TIME(18, 0, 0)), "Day", "Night")</f>
        <v>Night</v>
      </c>
      <c r="Z1898">
        <f>COUNTIFS(D:D, "Military - U.S. Army", C:C, "Fort Myer, Virginia")</f>
        <v>1</v>
      </c>
    </row>
    <row r="1899" spans="1:26" x14ac:dyDescent="0.2">
      <c r="A1899">
        <v>23432</v>
      </c>
      <c r="B1899" t="s">
        <v>9128</v>
      </c>
      <c r="C1899" t="s">
        <v>9129</v>
      </c>
      <c r="D1899" t="s">
        <v>1681</v>
      </c>
      <c r="E1899" t="s">
        <v>9130</v>
      </c>
      <c r="F1899" t="s">
        <v>8141</v>
      </c>
      <c r="G1899" t="s">
        <v>9131</v>
      </c>
      <c r="H1899" t="s">
        <v>9132</v>
      </c>
      <c r="I1899">
        <v>58</v>
      </c>
      <c r="J1899">
        <v>58</v>
      </c>
      <c r="K1899">
        <v>0</v>
      </c>
      <c r="L1899" t="s">
        <v>9133</v>
      </c>
      <c r="M1899">
        <f>SUM(B1899,C1899)</f>
        <v>0</v>
      </c>
      <c r="N1899" t="str">
        <f t="shared" si="58"/>
        <v>No</v>
      </c>
      <c r="O1899">
        <f>COUNTIF(C:C,"&lt;0")</f>
        <v>0</v>
      </c>
      <c r="P1899" t="e">
        <f>SUMIF(#REF!,"&gt;"&amp;AVERAGE(#REF!))</f>
        <v>#REF!</v>
      </c>
      <c r="Q1899">
        <f t="shared" si="59"/>
        <v>27.565026697177728</v>
      </c>
      <c r="R1899" t="str">
        <f>CONCATENATE("ID-",A1899,"-",E1899)</f>
        <v>ID-23432-Mexico City - New Orleans - New York City</v>
      </c>
      <c r="S1899" t="str">
        <f>INDEX(B:B,MATCH(A1899,A:A,0))</f>
        <v>02:06</v>
      </c>
      <c r="T1899" t="str">
        <f>IF(OR(B1899&gt;0,C1899&gt;0),"Acceptable","Check")</f>
        <v>Acceptable</v>
      </c>
      <c r="U1899">
        <f>COUNTIF(D:D, "Military - U.S. Army")</f>
        <v>23</v>
      </c>
      <c r="V1899">
        <f>AVERAGEIF(C:C,"Fort Myer, Virginia", I:I)</f>
        <v>2</v>
      </c>
      <c r="W1899">
        <v>1</v>
      </c>
      <c r="X1899" t="str">
        <f>IFERROR(VLOOKUP("FlightNumber", A:D, 4, FALSE), "Flight Not Found")</f>
        <v>Flight Not Found</v>
      </c>
      <c r="Y1899" t="str" cm="1">
        <f t="array" ref="Y1899">IF(AND(B:B &gt; TIME(6, 0, 0), B:B &lt;= TIME(18, 0, 0)), "Day", "Night")</f>
        <v>Night</v>
      </c>
      <c r="Z1899">
        <f>COUNTIFS(D:D, "Military - U.S. Army", C:C, "Fort Myer, Virginia")</f>
        <v>1</v>
      </c>
    </row>
    <row r="1900" spans="1:26" x14ac:dyDescent="0.2">
      <c r="A1900">
        <v>23434</v>
      </c>
      <c r="B1900" t="s">
        <v>6744</v>
      </c>
      <c r="C1900" t="s">
        <v>9134</v>
      </c>
      <c r="D1900" t="s">
        <v>9135</v>
      </c>
      <c r="E1900" t="s">
        <v>9136</v>
      </c>
      <c r="F1900" t="s">
        <v>5413</v>
      </c>
      <c r="G1900" t="s">
        <v>9137</v>
      </c>
      <c r="H1900" t="s">
        <v>569</v>
      </c>
      <c r="I1900">
        <v>42</v>
      </c>
      <c r="J1900">
        <v>20</v>
      </c>
      <c r="K1900">
        <v>0</v>
      </c>
      <c r="L1900" t="s">
        <v>9138</v>
      </c>
      <c r="M1900">
        <f>SUM(B1900,C1900)</f>
        <v>0</v>
      </c>
      <c r="N1900" t="str">
        <f t="shared" si="58"/>
        <v>No</v>
      </c>
      <c r="O1900">
        <f>COUNTIF(C:C,"&lt;0")</f>
        <v>0</v>
      </c>
      <c r="P1900" t="e">
        <f>SUMIF(#REF!,"&gt;"&amp;AVERAGE(#REF!))</f>
        <v>#REF!</v>
      </c>
      <c r="Q1900">
        <f t="shared" si="59"/>
        <v>27.565026697177728</v>
      </c>
      <c r="R1900" t="str">
        <f>CONCATENATE("ID-",A1900,"-",E1900)</f>
        <v>ID-23434-Kagoshima - Oita</v>
      </c>
      <c r="S1900" t="str">
        <f>INDEX(B:B,MATCH(A1900,A:A,0))</f>
        <v>06:15</v>
      </c>
      <c r="T1900" t="str">
        <f>IF(OR(B1900&gt;0,C1900&gt;0),"Acceptable","Check")</f>
        <v>Acceptable</v>
      </c>
      <c r="U1900">
        <f>COUNTIF(D:D, "Military - U.S. Army")</f>
        <v>23</v>
      </c>
      <c r="V1900">
        <f>AVERAGEIF(C:C,"Fort Myer, Virginia", I:I)</f>
        <v>2</v>
      </c>
      <c r="W1900">
        <v>1</v>
      </c>
      <c r="X1900" t="str">
        <f>IFERROR(VLOOKUP("FlightNumber", A:D, 4, FALSE), "Flight Not Found")</f>
        <v>Flight Not Found</v>
      </c>
      <c r="Y1900" t="str" cm="1">
        <f t="array" ref="Y1900">IF(AND(B:B &gt; TIME(6, 0, 0), B:B &lt;= TIME(18, 0, 0)), "Day", "Night")</f>
        <v>Night</v>
      </c>
      <c r="Z1900">
        <f>COUNTIFS(D:D, "Military - U.S. Army", C:C, "Fort Myer, Virginia")</f>
        <v>1</v>
      </c>
    </row>
    <row r="1901" spans="1:26" x14ac:dyDescent="0.2">
      <c r="A1901">
        <v>23436</v>
      </c>
      <c r="B1901" t="s">
        <v>9139</v>
      </c>
      <c r="C1901" t="s">
        <v>9140</v>
      </c>
      <c r="D1901" t="s">
        <v>9141</v>
      </c>
      <c r="E1901" t="s">
        <v>9142</v>
      </c>
      <c r="F1901" t="s">
        <v>9143</v>
      </c>
      <c r="G1901" t="s">
        <v>9144</v>
      </c>
      <c r="H1901" t="s">
        <v>9145</v>
      </c>
      <c r="I1901">
        <v>83</v>
      </c>
      <c r="J1901">
        <v>83</v>
      </c>
      <c r="K1901">
        <v>0</v>
      </c>
      <c r="L1901" t="s">
        <v>9146</v>
      </c>
      <c r="M1901">
        <f>SUM(B1901,C1901)</f>
        <v>0</v>
      </c>
      <c r="N1901" t="str">
        <f t="shared" si="58"/>
        <v>No</v>
      </c>
      <c r="O1901">
        <f>COUNTIF(C:C,"&lt;0")</f>
        <v>0</v>
      </c>
      <c r="P1901" t="e">
        <f>SUMIF(#REF!,"&gt;"&amp;AVERAGE(#REF!))</f>
        <v>#REF!</v>
      </c>
      <c r="Q1901">
        <f t="shared" si="59"/>
        <v>27.565026697177728</v>
      </c>
      <c r="R1901" t="str">
        <f>CONCATENATE("ID-",A1901,"-",E1901)</f>
        <v>ID-23436-London - Innsbruck</v>
      </c>
      <c r="S1901" t="str">
        <f>INDEX(B:B,MATCH(A1901,A:A,0))</f>
        <v>14:14</v>
      </c>
      <c r="T1901" t="str">
        <f>IF(OR(B1901&gt;0,C1901&gt;0),"Acceptable","Check")</f>
        <v>Acceptable</v>
      </c>
      <c r="U1901">
        <f>COUNTIF(D:D, "Military - U.S. Army")</f>
        <v>23</v>
      </c>
      <c r="V1901">
        <f>AVERAGEIF(C:C,"Fort Myer, Virginia", I:I)</f>
        <v>2</v>
      </c>
      <c r="W1901">
        <v>2</v>
      </c>
      <c r="X1901" t="str">
        <f>IFERROR(VLOOKUP("FlightNumber", A:D, 4, FALSE), "Flight Not Found")</f>
        <v>Flight Not Found</v>
      </c>
      <c r="Y1901" t="str" cm="1">
        <f t="array" ref="Y1901">IF(AND(B:B &gt; TIME(6, 0, 0), B:B &lt;= TIME(18, 0, 0)), "Day", "Night")</f>
        <v>Night</v>
      </c>
      <c r="Z1901">
        <f>COUNTIFS(D:D, "Military - U.S. Army", C:C, "Fort Myer, Virginia")</f>
        <v>1</v>
      </c>
    </row>
    <row r="1902" spans="1:26" x14ac:dyDescent="0.2">
      <c r="A1902">
        <v>23437</v>
      </c>
      <c r="B1902" t="s">
        <v>5562</v>
      </c>
      <c r="C1902" t="s">
        <v>9147</v>
      </c>
      <c r="D1902" t="s">
        <v>9148</v>
      </c>
      <c r="E1902" t="s">
        <v>9149</v>
      </c>
      <c r="F1902" t="s">
        <v>4885</v>
      </c>
      <c r="G1902" t="s">
        <v>9150</v>
      </c>
      <c r="H1902" t="s">
        <v>9151</v>
      </c>
      <c r="I1902">
        <v>85</v>
      </c>
      <c r="J1902">
        <v>85</v>
      </c>
      <c r="K1902">
        <v>0</v>
      </c>
      <c r="L1902" t="s">
        <v>9152</v>
      </c>
      <c r="M1902">
        <f>SUM(B1902,C1902)</f>
        <v>0</v>
      </c>
      <c r="N1902" t="str">
        <f t="shared" si="58"/>
        <v>No</v>
      </c>
      <c r="O1902">
        <f>COUNTIF(C:C,"&lt;0")</f>
        <v>0</v>
      </c>
      <c r="P1902" t="e">
        <f>SUMIF(#REF!,"&gt;"&amp;AVERAGE(#REF!))</f>
        <v>#REF!</v>
      </c>
      <c r="Q1902">
        <f t="shared" si="59"/>
        <v>27.565026697177728</v>
      </c>
      <c r="R1902" t="str">
        <f>CONCATENATE("ID-",A1902,"-",E1902)</f>
        <v>ID-23437-San Jose, CA - Lake Tahoe</v>
      </c>
      <c r="S1902" t="str">
        <f>INDEX(B:B,MATCH(A1902,A:A,0))</f>
        <v>11:29</v>
      </c>
      <c r="T1902" t="str">
        <f>IF(OR(B1902&gt;0,C1902&gt;0),"Acceptable","Check")</f>
        <v>Acceptable</v>
      </c>
      <c r="U1902">
        <f>COUNTIF(D:D, "Military - U.S. Army")</f>
        <v>23</v>
      </c>
      <c r="V1902">
        <f>AVERAGEIF(C:C,"Fort Myer, Virginia", I:I)</f>
        <v>2</v>
      </c>
      <c r="W1902">
        <v>2</v>
      </c>
      <c r="X1902" t="str">
        <f>IFERROR(VLOOKUP("FlightNumber", A:D, 4, FALSE), "Flight Not Found")</f>
        <v>Flight Not Found</v>
      </c>
      <c r="Y1902" t="str" cm="1">
        <f t="array" ref="Y1902">IF(AND(B:B &gt; TIME(6, 0, 0), B:B &lt;= TIME(18, 0, 0)), "Day", "Night")</f>
        <v>Night</v>
      </c>
      <c r="Z1902">
        <f>COUNTIFS(D:D, "Military - U.S. Army", C:C, "Fort Myer, Virginia")</f>
        <v>1</v>
      </c>
    </row>
    <row r="1903" spans="1:26" x14ac:dyDescent="0.2">
      <c r="A1903">
        <v>23444</v>
      </c>
      <c r="B1903" t="s">
        <v>8079</v>
      </c>
      <c r="C1903" t="s">
        <v>5135</v>
      </c>
      <c r="D1903" t="s">
        <v>9153</v>
      </c>
      <c r="E1903" t="s">
        <v>9154</v>
      </c>
      <c r="F1903" t="s">
        <v>1809</v>
      </c>
      <c r="G1903" t="s">
        <v>9155</v>
      </c>
      <c r="H1903" t="s">
        <v>9156</v>
      </c>
      <c r="I1903">
        <v>28</v>
      </c>
      <c r="J1903">
        <v>28</v>
      </c>
      <c r="K1903">
        <v>0</v>
      </c>
      <c r="L1903" t="s">
        <v>9157</v>
      </c>
      <c r="M1903">
        <f>SUM(B1903,C1903)</f>
        <v>0</v>
      </c>
      <c r="N1903" t="str">
        <f t="shared" si="58"/>
        <v>No</v>
      </c>
      <c r="O1903">
        <f>COUNTIF(C:C,"&lt;0")</f>
        <v>0</v>
      </c>
      <c r="P1903" t="e">
        <f>SUMIF(#REF!,"&gt;"&amp;AVERAGE(#REF!))</f>
        <v>#REF!</v>
      </c>
      <c r="Q1903">
        <f t="shared" si="59"/>
        <v>27.565026697177728</v>
      </c>
      <c r="R1903" t="str">
        <f>CONCATENATE("ID-",A1903,"-",E1903)</f>
        <v>ID-23444-Pereira - Bogota</v>
      </c>
      <c r="S1903" t="str">
        <f>INDEX(B:B,MATCH(A1903,A:A,0))</f>
        <v>18:45</v>
      </c>
      <c r="T1903" t="str">
        <f>IF(OR(B1903&gt;0,C1903&gt;0),"Acceptable","Check")</f>
        <v>Acceptable</v>
      </c>
      <c r="U1903">
        <f>COUNTIF(D:D, "Military - U.S. Army")</f>
        <v>23</v>
      </c>
      <c r="V1903">
        <f>AVERAGEIF(C:C,"Fort Myer, Virginia", I:I)</f>
        <v>2</v>
      </c>
      <c r="W1903">
        <v>1</v>
      </c>
      <c r="X1903" t="str">
        <f>IFERROR(VLOOKUP("FlightNumber", A:D, 4, FALSE), "Flight Not Found")</f>
        <v>Flight Not Found</v>
      </c>
      <c r="Y1903" t="str" cm="1">
        <f t="array" ref="Y1903">IF(AND(B:B &gt; TIME(6, 0, 0), B:B &lt;= TIME(18, 0, 0)), "Day", "Night")</f>
        <v>Night</v>
      </c>
      <c r="Z1903">
        <f>COUNTIFS(D:D, "Military - U.S. Army", C:C, "Fort Myer, Virginia")</f>
        <v>1</v>
      </c>
    </row>
    <row r="1904" spans="1:26" x14ac:dyDescent="0.2">
      <c r="A1904">
        <v>23444</v>
      </c>
      <c r="B1904" t="s">
        <v>7503</v>
      </c>
      <c r="C1904" t="s">
        <v>9158</v>
      </c>
      <c r="D1904" t="s">
        <v>9159</v>
      </c>
      <c r="F1904" t="s">
        <v>1809</v>
      </c>
      <c r="G1904" t="s">
        <v>9160</v>
      </c>
      <c r="H1904" t="s">
        <v>9161</v>
      </c>
      <c r="I1904">
        <v>30</v>
      </c>
      <c r="J1904">
        <v>1</v>
      </c>
      <c r="K1904">
        <v>0</v>
      </c>
      <c r="L1904" t="s">
        <v>9162</v>
      </c>
      <c r="M1904">
        <f>SUM(B1904,C1904)</f>
        <v>0</v>
      </c>
      <c r="N1904" t="str">
        <f t="shared" si="58"/>
        <v>No</v>
      </c>
      <c r="O1904">
        <f>COUNTIF(C:C,"&lt;0")</f>
        <v>0</v>
      </c>
      <c r="P1904" t="e">
        <f>SUMIF(#REF!,"&gt;"&amp;AVERAGE(#REF!))</f>
        <v>#REF!</v>
      </c>
      <c r="Q1904">
        <f t="shared" si="59"/>
        <v>27.565026697177728</v>
      </c>
      <c r="R1904" t="str">
        <f>CONCATENATE("ID-",A1904,"-",E1904)</f>
        <v>ID-23444-</v>
      </c>
      <c r="S1904" t="str">
        <f>INDEX(B:B,MATCH(A1904,A:A,0))</f>
        <v>18:45</v>
      </c>
      <c r="T1904" t="str">
        <f>IF(OR(B1904&gt;0,C1904&gt;0),"Acceptable","Check")</f>
        <v>Acceptable</v>
      </c>
      <c r="U1904">
        <f>COUNTIF(D:D, "Military - U.S. Army")</f>
        <v>23</v>
      </c>
      <c r="V1904">
        <f>AVERAGEIF(C:C,"Fort Myer, Virginia", I:I)</f>
        <v>2</v>
      </c>
      <c r="W1904">
        <v>2</v>
      </c>
      <c r="X1904" t="str">
        <f>IFERROR(VLOOKUP("FlightNumber", A:D, 4, FALSE), "Flight Not Found")</f>
        <v>Flight Not Found</v>
      </c>
      <c r="Y1904" t="str" cm="1">
        <f t="array" ref="Y1904">IF(AND(B:B &gt; TIME(6, 0, 0), B:B &lt;= TIME(18, 0, 0)), "Day", "Night")</f>
        <v>Night</v>
      </c>
      <c r="Z1904">
        <f>COUNTIFS(D:D, "Military - U.S. Army", C:C, "Fort Myer, Virginia")</f>
        <v>1</v>
      </c>
    </row>
    <row r="1905" spans="1:26" x14ac:dyDescent="0.2">
      <c r="A1905">
        <v>23446</v>
      </c>
      <c r="B1905" t="s">
        <v>7889</v>
      </c>
      <c r="C1905" t="s">
        <v>9163</v>
      </c>
      <c r="D1905" t="s">
        <v>9164</v>
      </c>
      <c r="E1905" t="s">
        <v>9165</v>
      </c>
      <c r="F1905" t="s">
        <v>3475</v>
      </c>
      <c r="G1905" t="s">
        <v>9166</v>
      </c>
      <c r="H1905" t="s">
        <v>9167</v>
      </c>
      <c r="I1905">
        <v>3</v>
      </c>
      <c r="J1905">
        <v>3</v>
      </c>
      <c r="K1905">
        <v>0</v>
      </c>
      <c r="L1905" t="s">
        <v>9168</v>
      </c>
      <c r="M1905">
        <f>SUM(B1905,C1905)</f>
        <v>0</v>
      </c>
      <c r="N1905" t="str">
        <f t="shared" si="58"/>
        <v>No</v>
      </c>
      <c r="O1905">
        <f>COUNTIF(C:C,"&lt;0")</f>
        <v>0</v>
      </c>
      <c r="P1905" t="e">
        <f>SUMIF(#REF!,"&gt;"&amp;AVERAGE(#REF!))</f>
        <v>#REF!</v>
      </c>
      <c r="Q1905">
        <f t="shared" si="59"/>
        <v>27.565026697177728</v>
      </c>
      <c r="R1905" t="str">
        <f>CONCATENATE("ID-",A1905,"-",E1905)</f>
        <v>ID-23446-New York - Winsor Locks - Boston</v>
      </c>
      <c r="S1905" t="str">
        <f>INDEX(B:B,MATCH(A1905,A:A,0))</f>
        <v>07:00</v>
      </c>
      <c r="T1905" t="str">
        <f>IF(OR(B1905&gt;0,C1905&gt;0),"Acceptable","Check")</f>
        <v>Acceptable</v>
      </c>
      <c r="U1905">
        <f>COUNTIF(D:D, "Military - U.S. Army")</f>
        <v>23</v>
      </c>
      <c r="V1905">
        <f>AVERAGEIF(C:C,"Fort Myer, Virginia", I:I)</f>
        <v>2</v>
      </c>
      <c r="W1905">
        <v>1</v>
      </c>
      <c r="X1905" t="str">
        <f>IFERROR(VLOOKUP("FlightNumber", A:D, 4, FALSE), "Flight Not Found")</f>
        <v>Flight Not Found</v>
      </c>
      <c r="Y1905" t="str" cm="1">
        <f t="array" ref="Y1905">IF(AND(B:B &gt; TIME(6, 0, 0), B:B &lt;= TIME(18, 0, 0)), "Day", "Night")</f>
        <v>Night</v>
      </c>
      <c r="Z1905">
        <f>COUNTIFS(D:D, "Military - U.S. Army", C:C, "Fort Myer, Virginia")</f>
        <v>1</v>
      </c>
    </row>
    <row r="1906" spans="1:26" x14ac:dyDescent="0.2">
      <c r="A1906">
        <v>23448</v>
      </c>
      <c r="B1906" t="s">
        <v>1712</v>
      </c>
      <c r="C1906" t="s">
        <v>2086</v>
      </c>
      <c r="D1906" t="s">
        <v>9169</v>
      </c>
      <c r="E1906" t="s">
        <v>9170</v>
      </c>
      <c r="F1906" t="s">
        <v>3676</v>
      </c>
      <c r="G1906" t="s">
        <v>9171</v>
      </c>
      <c r="H1906" t="s">
        <v>9172</v>
      </c>
      <c r="I1906">
        <v>5</v>
      </c>
      <c r="J1906">
        <v>5</v>
      </c>
      <c r="K1906">
        <v>0</v>
      </c>
      <c r="L1906" t="s">
        <v>9173</v>
      </c>
      <c r="M1906">
        <f>SUM(B1906,C1906)</f>
        <v>0</v>
      </c>
      <c r="N1906" t="str">
        <f t="shared" si="58"/>
        <v>No</v>
      </c>
      <c r="O1906">
        <f>COUNTIF(C:C,"&lt;0")</f>
        <v>0</v>
      </c>
      <c r="P1906" t="e">
        <f>SUMIF(#REF!,"&gt;"&amp;AVERAGE(#REF!))</f>
        <v>#REF!</v>
      </c>
      <c r="Q1906">
        <f t="shared" si="59"/>
        <v>27.565026697177728</v>
      </c>
      <c r="R1906" t="str">
        <f>CONCATENATE("ID-",A1906,"-",E1906)</f>
        <v>ID-23448-Billings - Miles City - Glendive - Sidney</v>
      </c>
      <c r="S1906" t="str">
        <f>INDEX(B:B,MATCH(A1906,A:A,0))</f>
        <v>20:50</v>
      </c>
      <c r="T1906" t="str">
        <f>IF(OR(B1906&gt;0,C1906&gt;0),"Acceptable","Check")</f>
        <v>Acceptable</v>
      </c>
      <c r="U1906">
        <f>COUNTIF(D:D, "Military - U.S. Army")</f>
        <v>23</v>
      </c>
      <c r="V1906">
        <f>AVERAGEIF(C:C,"Fort Myer, Virginia", I:I)</f>
        <v>2</v>
      </c>
      <c r="W1906">
        <v>1</v>
      </c>
      <c r="X1906" t="str">
        <f>IFERROR(VLOOKUP("FlightNumber", A:D, 4, FALSE), "Flight Not Found")</f>
        <v>Flight Not Found</v>
      </c>
      <c r="Y1906" t="str" cm="1">
        <f t="array" ref="Y1906">IF(AND(B:B &gt; TIME(6, 0, 0), B:B &lt;= TIME(18, 0, 0)), "Day", "Night")</f>
        <v>Night</v>
      </c>
      <c r="Z1906">
        <f>COUNTIFS(D:D, "Military - U.S. Army", C:C, "Fort Myer, Virginia")</f>
        <v>1</v>
      </c>
    </row>
    <row r="1907" spans="1:26" x14ac:dyDescent="0.2">
      <c r="A1907">
        <v>23456</v>
      </c>
      <c r="B1907" t="s">
        <v>4413</v>
      </c>
      <c r="C1907" t="s">
        <v>9174</v>
      </c>
      <c r="D1907" t="s">
        <v>8764</v>
      </c>
      <c r="F1907" t="s">
        <v>9086</v>
      </c>
      <c r="G1907" t="s">
        <v>9175</v>
      </c>
      <c r="I1907">
        <v>3</v>
      </c>
      <c r="J1907">
        <v>3</v>
      </c>
      <c r="K1907">
        <v>0</v>
      </c>
      <c r="L1907" t="s">
        <v>9176</v>
      </c>
      <c r="M1907">
        <f>SUM(B1907,C1907)</f>
        <v>0</v>
      </c>
      <c r="N1907" t="str">
        <f t="shared" si="58"/>
        <v>No</v>
      </c>
      <c r="O1907">
        <f>COUNTIF(C:C,"&lt;0")</f>
        <v>0</v>
      </c>
      <c r="P1907" t="e">
        <f>SUMIF(#REF!,"&gt;"&amp;AVERAGE(#REF!))</f>
        <v>#REF!</v>
      </c>
      <c r="Q1907">
        <f t="shared" si="59"/>
        <v>27.565026697177728</v>
      </c>
      <c r="R1907" t="str">
        <f>CONCATENATE("ID-",A1907,"-",E1907)</f>
        <v>ID-23456-</v>
      </c>
      <c r="S1907" t="str">
        <f>INDEX(B:B,MATCH(A1907,A:A,0))</f>
        <v>07:20</v>
      </c>
      <c r="T1907" t="str">
        <f>IF(OR(B1907&gt;0,C1907&gt;0),"Acceptable","Check")</f>
        <v>Acceptable</v>
      </c>
      <c r="U1907">
        <f>COUNTIF(D:D, "Military - U.S. Army")</f>
        <v>23</v>
      </c>
      <c r="V1907">
        <f>AVERAGEIF(C:C,"Fort Myer, Virginia", I:I)</f>
        <v>2</v>
      </c>
      <c r="W1907">
        <v>1</v>
      </c>
      <c r="X1907" t="str">
        <f>IFERROR(VLOOKUP("FlightNumber", A:D, 4, FALSE), "Flight Not Found")</f>
        <v>Flight Not Found</v>
      </c>
      <c r="Y1907" t="str" cm="1">
        <f t="array" ref="Y1907">IF(AND(B:B &gt; TIME(6, 0, 0), B:B &lt;= TIME(18, 0, 0)), "Day", "Night")</f>
        <v>Night</v>
      </c>
      <c r="Z1907">
        <f>COUNTIFS(D:D, "Military - U.S. Army", C:C, "Fort Myer, Virginia")</f>
        <v>1</v>
      </c>
    </row>
    <row r="1908" spans="1:26" x14ac:dyDescent="0.2">
      <c r="A1908">
        <v>23464</v>
      </c>
      <c r="B1908" t="s">
        <v>9177</v>
      </c>
      <c r="C1908" t="s">
        <v>9178</v>
      </c>
      <c r="D1908" t="s">
        <v>5071</v>
      </c>
      <c r="E1908" t="s">
        <v>9180</v>
      </c>
      <c r="F1908" t="s">
        <v>9181</v>
      </c>
      <c r="G1908" t="s">
        <v>9182</v>
      </c>
      <c r="H1908" t="s">
        <v>9183</v>
      </c>
      <c r="I1908">
        <v>45</v>
      </c>
      <c r="J1908">
        <v>45</v>
      </c>
      <c r="K1908">
        <v>0</v>
      </c>
      <c r="L1908" t="s">
        <v>9184</v>
      </c>
      <c r="M1908">
        <f>SUM(B1908,C1908)</f>
        <v>0</v>
      </c>
      <c r="N1908" t="str">
        <f t="shared" si="58"/>
        <v>No</v>
      </c>
      <c r="O1908">
        <f>COUNTIF(C:C,"&lt;0")</f>
        <v>0</v>
      </c>
      <c r="P1908" t="e">
        <f>SUMIF(#REF!,"&gt;"&amp;AVERAGE(#REF!))</f>
        <v>#REF!</v>
      </c>
      <c r="Q1908">
        <f t="shared" si="59"/>
        <v>27.565026697177728</v>
      </c>
      <c r="R1908" t="str">
        <f>CONCATENATE("ID-",A1908,"-",E1908)</f>
        <v>ID-23464-Rome - Napoli</v>
      </c>
      <c r="S1908" t="str">
        <f>INDEX(B:B,MATCH(A1908,A:A,0))</f>
        <v>22:39</v>
      </c>
      <c r="T1908" t="str">
        <f>IF(OR(B1908&gt;0,C1908&gt;0),"Acceptable","Check")</f>
        <v>Acceptable</v>
      </c>
      <c r="U1908">
        <f>COUNTIF(D:D, "Military - U.S. Army")</f>
        <v>23</v>
      </c>
      <c r="V1908">
        <f>AVERAGEIF(C:C,"Fort Myer, Virginia", I:I)</f>
        <v>2</v>
      </c>
      <c r="W1908">
        <v>1</v>
      </c>
      <c r="X1908" t="str">
        <f>IFERROR(VLOOKUP("FlightNumber", A:D, 4, FALSE), "Flight Not Found")</f>
        <v>Flight Not Found</v>
      </c>
      <c r="Y1908" t="str" cm="1">
        <f t="array" ref="Y1908">IF(AND(B:B &gt; TIME(6, 0, 0), B:B &lt;= TIME(18, 0, 0)), "Day", "Night")</f>
        <v>Night</v>
      </c>
      <c r="Z1908">
        <f>COUNTIFS(D:D, "Military - U.S. Army", C:C, "Fort Myer, Virginia")</f>
        <v>1</v>
      </c>
    </row>
    <row r="1909" spans="1:26" x14ac:dyDescent="0.2">
      <c r="A1909">
        <v>23464</v>
      </c>
      <c r="B1909" t="s">
        <v>1247</v>
      </c>
      <c r="C1909" t="s">
        <v>3530</v>
      </c>
      <c r="D1909" t="s">
        <v>9185</v>
      </c>
      <c r="E1909" t="s">
        <v>6746</v>
      </c>
      <c r="F1909" t="s">
        <v>6774</v>
      </c>
      <c r="G1909" t="s">
        <v>9186</v>
      </c>
      <c r="H1909" t="s">
        <v>9187</v>
      </c>
      <c r="I1909">
        <v>9</v>
      </c>
      <c r="J1909">
        <v>9</v>
      </c>
      <c r="K1909">
        <v>0</v>
      </c>
      <c r="L1909" t="s">
        <v>9188</v>
      </c>
      <c r="M1909">
        <f>SUM(B1909,C1909)</f>
        <v>0</v>
      </c>
      <c r="N1909" t="str">
        <f t="shared" si="58"/>
        <v>No</v>
      </c>
      <c r="O1909">
        <f>COUNTIF(C:C,"&lt;0")</f>
        <v>0</v>
      </c>
      <c r="P1909" t="e">
        <f>SUMIF(#REF!,"&gt;"&amp;AVERAGE(#REF!))</f>
        <v>#REF!</v>
      </c>
      <c r="Q1909">
        <f t="shared" si="59"/>
        <v>27.565026697177728</v>
      </c>
      <c r="R1909" t="str">
        <f>CONCATENATE("ID-",A1909,"-",E1909)</f>
        <v>ID-23464-Honolulu - San Francisco</v>
      </c>
      <c r="S1909" t="str">
        <f>INDEX(B:B,MATCH(A1909,A:A,0))</f>
        <v>22:39</v>
      </c>
      <c r="T1909" t="str">
        <f>IF(OR(B1909&gt;0,C1909&gt;0),"Acceptable","Check")</f>
        <v>Acceptable</v>
      </c>
      <c r="U1909">
        <f>COUNTIF(D:D, "Military - U.S. Army")</f>
        <v>23</v>
      </c>
      <c r="V1909">
        <f>AVERAGEIF(C:C,"Fort Myer, Virginia", I:I)</f>
        <v>2</v>
      </c>
      <c r="W1909">
        <v>2</v>
      </c>
      <c r="X1909" t="str">
        <f>IFERROR(VLOOKUP("FlightNumber", A:D, 4, FALSE), "Flight Not Found")</f>
        <v>Flight Not Found</v>
      </c>
      <c r="Y1909" t="str" cm="1">
        <f t="array" ref="Y1909">IF(AND(B:B &gt; TIME(6, 0, 0), B:B &lt;= TIME(18, 0, 0)), "Day", "Night")</f>
        <v>Night</v>
      </c>
      <c r="Z1909">
        <f>COUNTIFS(D:D, "Military - U.S. Army", C:C, "Fort Myer, Virginia")</f>
        <v>1</v>
      </c>
    </row>
    <row r="1910" spans="1:26" x14ac:dyDescent="0.2">
      <c r="A1910">
        <v>23479</v>
      </c>
      <c r="C1910" t="s">
        <v>9189</v>
      </c>
      <c r="D1910" t="s">
        <v>9190</v>
      </c>
      <c r="F1910" t="s">
        <v>1809</v>
      </c>
      <c r="G1910" t="s">
        <v>9191</v>
      </c>
      <c r="H1910" t="s">
        <v>9192</v>
      </c>
      <c r="I1910">
        <v>15</v>
      </c>
      <c r="J1910">
        <v>15</v>
      </c>
      <c r="K1910">
        <v>0</v>
      </c>
      <c r="M1910">
        <f>SUM(B1910,C1910)</f>
        <v>0</v>
      </c>
      <c r="N1910" t="str">
        <f t="shared" si="58"/>
        <v>No</v>
      </c>
      <c r="O1910">
        <f>COUNTIF(C:C,"&lt;0")</f>
        <v>0</v>
      </c>
      <c r="P1910" t="e">
        <f>SUMIF(#REF!,"&gt;"&amp;AVERAGE(#REF!))</f>
        <v>#REF!</v>
      </c>
      <c r="Q1910">
        <f t="shared" si="59"/>
        <v>27.565026697177728</v>
      </c>
      <c r="R1910" t="str">
        <f>CONCATENATE("ID-",A1910,"-",E1910)</f>
        <v>ID-23479-</v>
      </c>
      <c r="S1910">
        <f>INDEX(B:B,MATCH(A1910,A:A,0))</f>
        <v>0</v>
      </c>
      <c r="T1910" t="str">
        <f>IF(OR(B1910&gt;0,C1910&gt;0),"Acceptable","Check")</f>
        <v>Acceptable</v>
      </c>
      <c r="U1910">
        <f>COUNTIF(D:D, "Military - U.S. Army")</f>
        <v>23</v>
      </c>
      <c r="V1910">
        <f>AVERAGEIF(C:C,"Fort Myer, Virginia", I:I)</f>
        <v>2</v>
      </c>
      <c r="W1910">
        <v>1</v>
      </c>
      <c r="X1910" t="str">
        <f>IFERROR(VLOOKUP("FlightNumber", A:D, 4, FALSE), "Flight Not Found")</f>
        <v>Flight Not Found</v>
      </c>
      <c r="Y1910" t="str" cm="1">
        <f t="array" ref="Y1910">IF(AND(B:B &gt; TIME(6, 0, 0), B:B &lt;= TIME(18, 0, 0)), "Day", "Night")</f>
        <v>Night</v>
      </c>
      <c r="Z1910">
        <f>COUNTIFS(D:D, "Military - U.S. Army", C:C, "Fort Myer, Virginia")</f>
        <v>1</v>
      </c>
    </row>
    <row r="1911" spans="1:26" x14ac:dyDescent="0.2">
      <c r="A1911">
        <v>23484</v>
      </c>
      <c r="B1911" t="s">
        <v>1512</v>
      </c>
      <c r="C1911" t="s">
        <v>9193</v>
      </c>
      <c r="D1911" t="s">
        <v>7356</v>
      </c>
      <c r="F1911" t="s">
        <v>9194</v>
      </c>
      <c r="G1911" t="s">
        <v>9195</v>
      </c>
      <c r="H1911" t="s">
        <v>9196</v>
      </c>
      <c r="I1911">
        <v>49</v>
      </c>
      <c r="J1911">
        <v>49</v>
      </c>
      <c r="K1911">
        <v>0</v>
      </c>
      <c r="L1911" t="s">
        <v>9197</v>
      </c>
      <c r="M1911">
        <f>SUM(B1911,C1911)</f>
        <v>0</v>
      </c>
      <c r="N1911" t="str">
        <f t="shared" si="58"/>
        <v>No</v>
      </c>
      <c r="O1911">
        <f>COUNTIF(C:C,"&lt;0")</f>
        <v>0</v>
      </c>
      <c r="P1911" t="e">
        <f>SUMIF(#REF!,"&gt;"&amp;AVERAGE(#REF!))</f>
        <v>#REF!</v>
      </c>
      <c r="Q1911">
        <f t="shared" si="59"/>
        <v>27.565026697177728</v>
      </c>
      <c r="R1911" t="str">
        <f>CONCATENATE("ID-",A1911,"-",E1911)</f>
        <v>ID-23484-</v>
      </c>
      <c r="S1911" t="str">
        <f>INDEX(B:B,MATCH(A1911,A:A,0))</f>
        <v>19:32</v>
      </c>
      <c r="T1911" t="str">
        <f>IF(OR(B1911&gt;0,C1911&gt;0),"Acceptable","Check")</f>
        <v>Acceptable</v>
      </c>
      <c r="U1911">
        <f>COUNTIF(D:D, "Military - U.S. Army")</f>
        <v>23</v>
      </c>
      <c r="V1911">
        <f>AVERAGEIF(C:C,"Fort Myer, Virginia", I:I)</f>
        <v>2</v>
      </c>
      <c r="W1911">
        <v>1</v>
      </c>
      <c r="X1911" t="str">
        <f>IFERROR(VLOOKUP("FlightNumber", A:D, 4, FALSE), "Flight Not Found")</f>
        <v>Flight Not Found</v>
      </c>
      <c r="Y1911" t="str" cm="1">
        <f t="array" ref="Y1911">IF(AND(B:B &gt; TIME(6, 0, 0), B:B &lt;= TIME(18, 0, 0)), "Day", "Night")</f>
        <v>Night</v>
      </c>
      <c r="Z1911">
        <f>COUNTIFS(D:D, "Military - U.S. Army", C:C, "Fort Myer, Virginia")</f>
        <v>1</v>
      </c>
    </row>
    <row r="1912" spans="1:26" x14ac:dyDescent="0.2">
      <c r="A1912">
        <v>23484</v>
      </c>
      <c r="B1912" t="s">
        <v>9198</v>
      </c>
      <c r="C1912" t="s">
        <v>9199</v>
      </c>
      <c r="D1912" t="s">
        <v>9200</v>
      </c>
      <c r="F1912" t="s">
        <v>9201</v>
      </c>
      <c r="G1912" t="s">
        <v>9202</v>
      </c>
      <c r="I1912">
        <v>2</v>
      </c>
      <c r="J1912">
        <v>2</v>
      </c>
      <c r="K1912">
        <v>0</v>
      </c>
      <c r="L1912" t="s">
        <v>9203</v>
      </c>
      <c r="M1912">
        <f>SUM(B1912,C1912)</f>
        <v>0</v>
      </c>
      <c r="N1912" t="str">
        <f t="shared" si="58"/>
        <v>No</v>
      </c>
      <c r="O1912">
        <f>COUNTIF(C:C,"&lt;0")</f>
        <v>0</v>
      </c>
      <c r="P1912" t="e">
        <f>SUMIF(#REF!,"&gt;"&amp;AVERAGE(#REF!))</f>
        <v>#REF!</v>
      </c>
      <c r="Q1912">
        <f t="shared" si="59"/>
        <v>27.565026697177728</v>
      </c>
      <c r="R1912" t="str">
        <f>CONCATENATE("ID-",A1912,"-",E1912)</f>
        <v>ID-23484-</v>
      </c>
      <c r="S1912" t="str">
        <f>INDEX(B:B,MATCH(A1912,A:A,0))</f>
        <v>19:32</v>
      </c>
      <c r="T1912" t="str">
        <f>IF(OR(B1912&gt;0,C1912&gt;0),"Acceptable","Check")</f>
        <v>Acceptable</v>
      </c>
      <c r="U1912">
        <f>COUNTIF(D:D, "Military - U.S. Army")</f>
        <v>23</v>
      </c>
      <c r="V1912">
        <f>AVERAGEIF(C:C,"Fort Myer, Virginia", I:I)</f>
        <v>2</v>
      </c>
      <c r="W1912">
        <v>1</v>
      </c>
      <c r="X1912" t="str">
        <f>IFERROR(VLOOKUP("FlightNumber", A:D, 4, FALSE), "Flight Not Found")</f>
        <v>Flight Not Found</v>
      </c>
      <c r="Y1912" t="str" cm="1">
        <f t="array" ref="Y1912">IF(AND(B:B &gt; TIME(6, 0, 0), B:B &lt;= TIME(18, 0, 0)), "Day", "Night")</f>
        <v>Night</v>
      </c>
      <c r="Z1912">
        <f>COUNTIFS(D:D, "Military - U.S. Army", C:C, "Fort Myer, Virginia")</f>
        <v>1</v>
      </c>
    </row>
    <row r="1913" spans="1:26" x14ac:dyDescent="0.2">
      <c r="A1913">
        <v>23504</v>
      </c>
      <c r="B1913" t="s">
        <v>9204</v>
      </c>
      <c r="C1913" t="s">
        <v>9205</v>
      </c>
      <c r="D1913" t="s">
        <v>7687</v>
      </c>
      <c r="E1913" t="s">
        <v>9206</v>
      </c>
      <c r="F1913" t="s">
        <v>8075</v>
      </c>
      <c r="G1913" t="s">
        <v>9207</v>
      </c>
      <c r="H1913" t="s">
        <v>9208</v>
      </c>
      <c r="I1913">
        <v>44</v>
      </c>
      <c r="J1913">
        <v>44</v>
      </c>
      <c r="K1913">
        <v>0</v>
      </c>
      <c r="L1913" t="s">
        <v>9209</v>
      </c>
      <c r="M1913">
        <f>SUM(B1913,C1913)</f>
        <v>0</v>
      </c>
      <c r="N1913" t="str">
        <f t="shared" si="58"/>
        <v>No</v>
      </c>
      <c r="O1913">
        <f>COUNTIF(C:C,"&lt;0")</f>
        <v>0</v>
      </c>
      <c r="P1913" t="e">
        <f>SUMIF(#REF!,"&gt;"&amp;AVERAGE(#REF!))</f>
        <v>#REF!</v>
      </c>
      <c r="Q1913">
        <f t="shared" si="59"/>
        <v>27.565026697177728</v>
      </c>
      <c r="R1913" t="str">
        <f>CONCATENATE("ID-",A1913,"-",E1913)</f>
        <v>ID-23504-Stockton - San Fransisco</v>
      </c>
      <c r="S1913" t="str">
        <f>INDEX(B:B,MATCH(A1913,A:A,0))</f>
        <v>06:49</v>
      </c>
      <c r="T1913" t="str">
        <f>IF(OR(B1913&gt;0,C1913&gt;0),"Acceptable","Check")</f>
        <v>Acceptable</v>
      </c>
      <c r="U1913">
        <f>COUNTIF(D:D, "Military - U.S. Army")</f>
        <v>23</v>
      </c>
      <c r="V1913">
        <f>AVERAGEIF(C:C,"Fort Myer, Virginia", I:I)</f>
        <v>2</v>
      </c>
      <c r="W1913">
        <v>1</v>
      </c>
      <c r="X1913" t="str">
        <f>IFERROR(VLOOKUP("FlightNumber", A:D, 4, FALSE), "Flight Not Found")</f>
        <v>Flight Not Found</v>
      </c>
      <c r="Y1913" t="str" cm="1">
        <f t="array" ref="Y1913">IF(AND(B:B &gt; TIME(6, 0, 0), B:B &lt;= TIME(18, 0, 0)), "Day", "Night")</f>
        <v>Night</v>
      </c>
      <c r="Z1913">
        <f>COUNTIFS(D:D, "Military - U.S. Army", C:C, "Fort Myer, Virginia")</f>
        <v>1</v>
      </c>
    </row>
    <row r="1914" spans="1:26" x14ac:dyDescent="0.2">
      <c r="A1914">
        <v>23505</v>
      </c>
      <c r="C1914" t="s">
        <v>9210</v>
      </c>
      <c r="D1914" t="s">
        <v>8090</v>
      </c>
      <c r="F1914" t="s">
        <v>3149</v>
      </c>
      <c r="G1914" t="s">
        <v>9211</v>
      </c>
      <c r="I1914">
        <v>10</v>
      </c>
      <c r="J1914">
        <v>10</v>
      </c>
      <c r="K1914">
        <v>0</v>
      </c>
      <c r="M1914">
        <f>SUM(B1914,C1914)</f>
        <v>0</v>
      </c>
      <c r="N1914" t="str">
        <f t="shared" si="58"/>
        <v>No</v>
      </c>
      <c r="O1914">
        <f>COUNTIF(C:C,"&lt;0")</f>
        <v>0</v>
      </c>
      <c r="P1914" t="e">
        <f>SUMIF(#REF!,"&gt;"&amp;AVERAGE(#REF!))</f>
        <v>#REF!</v>
      </c>
      <c r="Q1914">
        <f t="shared" si="59"/>
        <v>27.565026697177728</v>
      </c>
      <c r="R1914" t="str">
        <f>CONCATENATE("ID-",A1914,"-",E1914)</f>
        <v>ID-23505-</v>
      </c>
      <c r="S1914">
        <f>INDEX(B:B,MATCH(A1914,A:A,0))</f>
        <v>0</v>
      </c>
      <c r="T1914" t="str">
        <f>IF(OR(B1914&gt;0,C1914&gt;0),"Acceptable","Check")</f>
        <v>Acceptable</v>
      </c>
      <c r="U1914">
        <f>COUNTIF(D:D, "Military - U.S. Army")</f>
        <v>23</v>
      </c>
      <c r="V1914">
        <f>AVERAGEIF(C:C,"Fort Myer, Virginia", I:I)</f>
        <v>2</v>
      </c>
      <c r="W1914">
        <v>1</v>
      </c>
      <c r="X1914" t="str">
        <f>IFERROR(VLOOKUP("FlightNumber", A:D, 4, FALSE), "Flight Not Found")</f>
        <v>Flight Not Found</v>
      </c>
      <c r="Y1914" t="str" cm="1">
        <f t="array" ref="Y1914">IF(AND(B:B &gt; TIME(6, 0, 0), B:B &lt;= TIME(18, 0, 0)), "Day", "Night")</f>
        <v>Night</v>
      </c>
      <c r="Z1914">
        <f>COUNTIFS(D:D, "Military - U.S. Army", C:C, "Fort Myer, Virginia")</f>
        <v>1</v>
      </c>
    </row>
    <row r="1915" spans="1:26" x14ac:dyDescent="0.2">
      <c r="A1915">
        <v>23505</v>
      </c>
      <c r="B1915" t="s">
        <v>2648</v>
      </c>
      <c r="C1915" t="s">
        <v>1216</v>
      </c>
      <c r="D1915" t="s">
        <v>3540</v>
      </c>
      <c r="E1915" t="s">
        <v>8091</v>
      </c>
      <c r="F1915" t="s">
        <v>3149</v>
      </c>
      <c r="G1915" t="s">
        <v>9212</v>
      </c>
      <c r="I1915">
        <v>49</v>
      </c>
      <c r="J1915">
        <v>46</v>
      </c>
      <c r="K1915">
        <v>0</v>
      </c>
      <c r="L1915" t="s">
        <v>9213</v>
      </c>
      <c r="M1915">
        <f>SUM(B1915,C1915)</f>
        <v>0</v>
      </c>
      <c r="N1915" t="str">
        <f t="shared" si="58"/>
        <v>No</v>
      </c>
      <c r="O1915">
        <f>COUNTIF(C:C,"&lt;0")</f>
        <v>0</v>
      </c>
      <c r="P1915" t="e">
        <f>SUMIF(#REF!,"&gt;"&amp;AVERAGE(#REF!))</f>
        <v>#REF!</v>
      </c>
      <c r="Q1915">
        <f t="shared" si="59"/>
        <v>27.565026697177728</v>
      </c>
      <c r="R1915" t="str">
        <f>CONCATENATE("ID-",A1915,"-",E1915)</f>
        <v>ID-23505-Buenos Aires - Lima</v>
      </c>
      <c r="S1915">
        <f>INDEX(B:B,MATCH(A1915,A:A,0))</f>
        <v>0</v>
      </c>
      <c r="T1915" t="str">
        <f>IF(OR(B1915&gt;0,C1915&gt;0),"Acceptable","Check")</f>
        <v>Acceptable</v>
      </c>
      <c r="U1915">
        <f>COUNTIF(D:D, "Military - U.S. Army")</f>
        <v>23</v>
      </c>
      <c r="V1915">
        <f>AVERAGEIF(C:C,"Fort Myer, Virginia", I:I)</f>
        <v>2</v>
      </c>
      <c r="W1915">
        <v>1</v>
      </c>
      <c r="X1915" t="str">
        <f>IFERROR(VLOOKUP("FlightNumber", A:D, 4, FALSE), "Flight Not Found")</f>
        <v>Flight Not Found</v>
      </c>
      <c r="Y1915" t="str" cm="1">
        <f t="array" ref="Y1915">IF(AND(B:B &gt; TIME(6, 0, 0), B:B &lt;= TIME(18, 0, 0)), "Day", "Night")</f>
        <v>Night</v>
      </c>
      <c r="Z1915">
        <f>COUNTIFS(D:D, "Military - U.S. Army", C:C, "Fort Myer, Virginia")</f>
        <v>1</v>
      </c>
    </row>
    <row r="1916" spans="1:26" x14ac:dyDescent="0.2">
      <c r="A1916">
        <v>23508</v>
      </c>
      <c r="B1916" t="s">
        <v>6638</v>
      </c>
      <c r="C1916" t="s">
        <v>9214</v>
      </c>
      <c r="D1916" t="s">
        <v>2606</v>
      </c>
      <c r="F1916" t="s">
        <v>9215</v>
      </c>
      <c r="G1916" t="s">
        <v>9216</v>
      </c>
      <c r="I1916">
        <v>84</v>
      </c>
      <c r="J1916">
        <v>79</v>
      </c>
      <c r="K1916">
        <v>0</v>
      </c>
      <c r="L1916" t="s">
        <v>9217</v>
      </c>
      <c r="M1916">
        <f>SUM(B1916,C1916)</f>
        <v>0</v>
      </c>
      <c r="N1916" t="str">
        <f t="shared" si="58"/>
        <v>No</v>
      </c>
      <c r="O1916">
        <f>COUNTIF(C:C,"&lt;0")</f>
        <v>0</v>
      </c>
      <c r="P1916" t="e">
        <f>SUMIF(#REF!,"&gt;"&amp;AVERAGE(#REF!))</f>
        <v>#REF!</v>
      </c>
      <c r="Q1916">
        <f t="shared" si="59"/>
        <v>27.565026697177728</v>
      </c>
      <c r="R1916" t="str">
        <f>CONCATENATE("ID-",A1916,"-",E1916)</f>
        <v>ID-23508-</v>
      </c>
      <c r="S1916" t="str">
        <f>INDEX(B:B,MATCH(A1916,A:A,0))</f>
        <v>19:20</v>
      </c>
      <c r="T1916" t="str">
        <f>IF(OR(B1916&gt;0,C1916&gt;0),"Acceptable","Check")</f>
        <v>Acceptable</v>
      </c>
      <c r="U1916">
        <f>COUNTIF(D:D, "Military - U.S. Army")</f>
        <v>23</v>
      </c>
      <c r="V1916">
        <f>AVERAGEIF(C:C,"Fort Myer, Virginia", I:I)</f>
        <v>2</v>
      </c>
      <c r="W1916">
        <v>2</v>
      </c>
      <c r="X1916" t="str">
        <f>IFERROR(VLOOKUP("FlightNumber", A:D, 4, FALSE), "Flight Not Found")</f>
        <v>Flight Not Found</v>
      </c>
      <c r="Y1916" t="str" cm="1">
        <f t="array" ref="Y1916">IF(AND(B:B &gt; TIME(6, 0, 0), B:B &lt;= TIME(18, 0, 0)), "Day", "Night")</f>
        <v>Night</v>
      </c>
      <c r="Z1916">
        <f>COUNTIFS(D:D, "Military - U.S. Army", C:C, "Fort Myer, Virginia")</f>
        <v>1</v>
      </c>
    </row>
    <row r="1917" spans="1:26" x14ac:dyDescent="0.2">
      <c r="A1917">
        <v>23517</v>
      </c>
      <c r="B1917" t="s">
        <v>99</v>
      </c>
      <c r="C1917" t="s">
        <v>9218</v>
      </c>
      <c r="D1917" t="s">
        <v>3661</v>
      </c>
      <c r="E1917" t="s">
        <v>9219</v>
      </c>
      <c r="F1917" t="s">
        <v>7112</v>
      </c>
      <c r="G1917" t="s">
        <v>9220</v>
      </c>
      <c r="H1917" t="s">
        <v>9221</v>
      </c>
      <c r="I1917">
        <v>11</v>
      </c>
      <c r="J1917">
        <v>11</v>
      </c>
      <c r="K1917">
        <v>0</v>
      </c>
      <c r="M1917">
        <f>SUM(B1917,C1917)</f>
        <v>0</v>
      </c>
      <c r="N1917" t="str">
        <f t="shared" si="58"/>
        <v>No</v>
      </c>
      <c r="O1917">
        <f>COUNTIF(C:C,"&lt;0")</f>
        <v>0</v>
      </c>
      <c r="P1917" t="e">
        <f>SUMIF(#REF!,"&gt;"&amp;AVERAGE(#REF!))</f>
        <v>#REF!</v>
      </c>
      <c r="Q1917">
        <f t="shared" si="59"/>
        <v>27.565026697177728</v>
      </c>
      <c r="R1917" t="str">
        <f>CONCATENATE("ID-",A1917,"-",E1917)</f>
        <v>ID-23517-Siocon - Zamboanga</v>
      </c>
      <c r="S1917" t="str">
        <f>INDEX(B:B,MATCH(A1917,A:A,0))</f>
        <v>10:00</v>
      </c>
      <c r="T1917" t="str">
        <f>IF(OR(B1917&gt;0,C1917&gt;0),"Acceptable","Check")</f>
        <v>Acceptable</v>
      </c>
      <c r="U1917">
        <f>COUNTIF(D:D, "Military - U.S. Army")</f>
        <v>23</v>
      </c>
      <c r="V1917">
        <f>AVERAGEIF(C:C,"Fort Myer, Virginia", I:I)</f>
        <v>2</v>
      </c>
      <c r="W1917">
        <v>1</v>
      </c>
      <c r="X1917" t="str">
        <f>IFERROR(VLOOKUP("FlightNumber", A:D, 4, FALSE), "Flight Not Found")</f>
        <v>Flight Not Found</v>
      </c>
      <c r="Y1917" t="str" cm="1">
        <f t="array" ref="Y1917">IF(AND(B:B &gt; TIME(6, 0, 0), B:B &lt;= TIME(18, 0, 0)), "Day", "Night")</f>
        <v>Night</v>
      </c>
      <c r="Z1917">
        <f>COUNTIFS(D:D, "Military - U.S. Army", C:C, "Fort Myer, Virginia")</f>
        <v>1</v>
      </c>
    </row>
    <row r="1918" spans="1:26" x14ac:dyDescent="0.2">
      <c r="A1918">
        <v>23524</v>
      </c>
      <c r="D1918" t="s">
        <v>2614</v>
      </c>
      <c r="E1918" t="s">
        <v>994</v>
      </c>
      <c r="F1918" t="s">
        <v>2558</v>
      </c>
      <c r="G1918" t="s">
        <v>9222</v>
      </c>
      <c r="H1918" t="s">
        <v>9223</v>
      </c>
      <c r="I1918">
        <v>3</v>
      </c>
      <c r="J1918">
        <v>3</v>
      </c>
      <c r="K1918">
        <v>0</v>
      </c>
      <c r="M1918">
        <f>SUM(B1918,C1918)</f>
        <v>0</v>
      </c>
      <c r="N1918" t="str">
        <f t="shared" si="58"/>
        <v>No</v>
      </c>
      <c r="O1918">
        <f>COUNTIF(C:C,"&lt;0")</f>
        <v>0</v>
      </c>
      <c r="P1918" t="e">
        <f>SUMIF(#REF!,"&gt;"&amp;AVERAGE(#REF!))</f>
        <v>#REF!</v>
      </c>
      <c r="Q1918">
        <f t="shared" si="59"/>
        <v>27.565026697177728</v>
      </c>
      <c r="R1918" t="str">
        <f>CONCATENATE("ID-",A1918,"-",E1918)</f>
        <v>ID-23524-Training</v>
      </c>
      <c r="S1918">
        <f>INDEX(B:B,MATCH(A1918,A:A,0))</f>
        <v>0</v>
      </c>
      <c r="T1918" t="str">
        <f>IF(OR(B1918&gt;0,C1918&gt;0),"Acceptable","Check")</f>
        <v>Check</v>
      </c>
      <c r="U1918">
        <f>COUNTIF(D:D, "Military - U.S. Army")</f>
        <v>23</v>
      </c>
      <c r="V1918">
        <f>AVERAGEIF(C:C,"Fort Myer, Virginia", I:I)</f>
        <v>2</v>
      </c>
      <c r="W1918">
        <v>1</v>
      </c>
      <c r="X1918" t="str">
        <f>IFERROR(VLOOKUP("FlightNumber", A:D, 4, FALSE), "Flight Not Found")</f>
        <v>Flight Not Found</v>
      </c>
      <c r="Y1918" t="str" cm="1">
        <f t="array" ref="Y1918">IF(AND(B:B &gt; TIME(6, 0, 0), B:B &lt;= TIME(18, 0, 0)), "Day", "Night")</f>
        <v>Night</v>
      </c>
      <c r="Z1918">
        <f>COUNTIFS(D:D, "Military - U.S. Army", C:C, "Fort Myer, Virginia")</f>
        <v>1</v>
      </c>
    </row>
    <row r="1919" spans="1:26" x14ac:dyDescent="0.2">
      <c r="A1919">
        <v>23532</v>
      </c>
      <c r="B1919" t="s">
        <v>1142</v>
      </c>
      <c r="C1919" t="s">
        <v>9224</v>
      </c>
      <c r="D1919" t="s">
        <v>8764</v>
      </c>
      <c r="F1919" t="s">
        <v>9225</v>
      </c>
      <c r="G1919" t="s">
        <v>9226</v>
      </c>
      <c r="I1919">
        <v>3</v>
      </c>
      <c r="J1919">
        <v>3</v>
      </c>
      <c r="K1919">
        <v>0</v>
      </c>
      <c r="L1919" t="s">
        <v>9227</v>
      </c>
      <c r="M1919">
        <f>SUM(B1919,C1919)</f>
        <v>0</v>
      </c>
      <c r="N1919" t="str">
        <f t="shared" si="58"/>
        <v>No</v>
      </c>
      <c r="O1919">
        <f>COUNTIF(C:C,"&lt;0")</f>
        <v>0</v>
      </c>
      <c r="P1919" t="e">
        <f>SUMIF(#REF!,"&gt;"&amp;AVERAGE(#REF!))</f>
        <v>#REF!</v>
      </c>
      <c r="Q1919">
        <f t="shared" si="59"/>
        <v>27.565026697177728</v>
      </c>
      <c r="R1919" t="str">
        <f>CONCATENATE("ID-",A1919,"-",E1919)</f>
        <v>ID-23532-</v>
      </c>
      <c r="S1919" t="str">
        <f>INDEX(B:B,MATCH(A1919,A:A,0))</f>
        <v>21:00</v>
      </c>
      <c r="T1919" t="str">
        <f>IF(OR(B1919&gt;0,C1919&gt;0),"Acceptable","Check")</f>
        <v>Acceptable</v>
      </c>
      <c r="U1919">
        <f>COUNTIF(D:D, "Military - U.S. Army")</f>
        <v>23</v>
      </c>
      <c r="V1919">
        <f>AVERAGEIF(C:C,"Fort Myer, Virginia", I:I)</f>
        <v>2</v>
      </c>
      <c r="W1919">
        <v>2</v>
      </c>
      <c r="X1919" t="str">
        <f>IFERROR(VLOOKUP("FlightNumber", A:D, 4, FALSE), "Flight Not Found")</f>
        <v>Flight Not Found</v>
      </c>
      <c r="Y1919" t="str" cm="1">
        <f t="array" ref="Y1919">IF(AND(B:B &gt; TIME(6, 0, 0), B:B &lt;= TIME(18, 0, 0)), "Day", "Night")</f>
        <v>Night</v>
      </c>
      <c r="Z1919">
        <f>COUNTIFS(D:D, "Military - U.S. Army", C:C, "Fort Myer, Virginia")</f>
        <v>1</v>
      </c>
    </row>
    <row r="1920" spans="1:26" x14ac:dyDescent="0.2">
      <c r="A1920">
        <v>23541</v>
      </c>
      <c r="D1920" t="s">
        <v>9228</v>
      </c>
      <c r="E1920" t="s">
        <v>994</v>
      </c>
      <c r="F1920" t="s">
        <v>2722</v>
      </c>
      <c r="G1920" t="s">
        <v>9229</v>
      </c>
      <c r="H1920" t="s">
        <v>9230</v>
      </c>
      <c r="I1920">
        <v>2</v>
      </c>
      <c r="J1920">
        <v>2</v>
      </c>
      <c r="K1920">
        <v>0</v>
      </c>
      <c r="L1920" t="s">
        <v>9231</v>
      </c>
      <c r="M1920">
        <f>SUM(B1920,C1920)</f>
        <v>0</v>
      </c>
      <c r="N1920" t="str">
        <f t="shared" si="58"/>
        <v>No</v>
      </c>
      <c r="O1920">
        <f>COUNTIF(C:C,"&lt;0")</f>
        <v>0</v>
      </c>
      <c r="P1920" t="e">
        <f>SUMIF(#REF!,"&gt;"&amp;AVERAGE(#REF!))</f>
        <v>#REF!</v>
      </c>
      <c r="Q1920">
        <f t="shared" si="59"/>
        <v>27.565026697177728</v>
      </c>
      <c r="R1920" t="str">
        <f>CONCATENATE("ID-",A1920,"-",E1920)</f>
        <v>ID-23541-Training</v>
      </c>
      <c r="S1920">
        <f>INDEX(B:B,MATCH(A1920,A:A,0))</f>
        <v>0</v>
      </c>
      <c r="T1920" t="str">
        <f>IF(OR(B1920&gt;0,C1920&gt;0),"Acceptable","Check")</f>
        <v>Check</v>
      </c>
      <c r="U1920">
        <f>COUNTIF(D:D, "Military - U.S. Army")</f>
        <v>23</v>
      </c>
      <c r="V1920">
        <f>AVERAGEIF(C:C,"Fort Myer, Virginia", I:I)</f>
        <v>2</v>
      </c>
      <c r="W1920">
        <v>1</v>
      </c>
      <c r="X1920" t="str">
        <f>IFERROR(VLOOKUP("FlightNumber", A:D, 4, FALSE), "Flight Not Found")</f>
        <v>Flight Not Found</v>
      </c>
      <c r="Y1920" t="str" cm="1">
        <f t="array" ref="Y1920">IF(AND(B:B &gt; TIME(6, 0, 0), B:B &lt;= TIME(18, 0, 0)), "Day", "Night")</f>
        <v>Night</v>
      </c>
      <c r="Z1920">
        <f>COUNTIFS(D:D, "Military - U.S. Army", C:C, "Fort Myer, Virginia")</f>
        <v>1</v>
      </c>
    </row>
    <row r="1921" spans="1:26" x14ac:dyDescent="0.2">
      <c r="A1921">
        <v>23547</v>
      </c>
      <c r="B1921" t="s">
        <v>1610</v>
      </c>
      <c r="C1921" t="s">
        <v>9232</v>
      </c>
      <c r="D1921" t="s">
        <v>9233</v>
      </c>
      <c r="E1921" t="s">
        <v>9234</v>
      </c>
      <c r="F1921" t="s">
        <v>9235</v>
      </c>
      <c r="G1921" t="s">
        <v>9236</v>
      </c>
      <c r="I1921">
        <v>5</v>
      </c>
      <c r="J1921">
        <v>2</v>
      </c>
      <c r="K1921">
        <v>0</v>
      </c>
      <c r="L1921" t="s">
        <v>9237</v>
      </c>
      <c r="M1921">
        <f>SUM(B1921,C1921)</f>
        <v>0</v>
      </c>
      <c r="N1921" t="str">
        <f t="shared" si="58"/>
        <v>No</v>
      </c>
      <c r="O1921">
        <f>COUNTIF(C:C,"&lt;0")</f>
        <v>0</v>
      </c>
      <c r="P1921" t="e">
        <f>SUMIF(#REF!,"&gt;"&amp;AVERAGE(#REF!))</f>
        <v>#REF!</v>
      </c>
      <c r="Q1921">
        <f t="shared" si="59"/>
        <v>27.565026697177728</v>
      </c>
      <c r="R1921" t="str">
        <f>CONCATENATE("ID-",A1921,"-",E1921)</f>
        <v>ID-23547-Washington D.C. - Southhampton, MA</v>
      </c>
      <c r="S1921" t="str">
        <f>INDEX(B:B,MATCH(A1921,A:A,0))</f>
        <v>22:00</v>
      </c>
      <c r="T1921" t="str">
        <f>IF(OR(B1921&gt;0,C1921&gt;0),"Acceptable","Check")</f>
        <v>Acceptable</v>
      </c>
      <c r="U1921">
        <f>COUNTIF(D:D, "Military - U.S. Army")</f>
        <v>23</v>
      </c>
      <c r="V1921">
        <f>AVERAGEIF(C:C,"Fort Myer, Virginia", I:I)</f>
        <v>2</v>
      </c>
      <c r="W1921">
        <v>1</v>
      </c>
      <c r="X1921" t="str">
        <f>IFERROR(VLOOKUP("FlightNumber", A:D, 4, FALSE), "Flight Not Found")</f>
        <v>Flight Not Found</v>
      </c>
      <c r="Y1921" t="str" cm="1">
        <f t="array" ref="Y1921">IF(AND(B:B &gt; TIME(6, 0, 0), B:B &lt;= TIME(18, 0, 0)), "Day", "Night")</f>
        <v>Night</v>
      </c>
      <c r="Z1921">
        <f>COUNTIFS(D:D, "Military - U.S. Army", C:C, "Fort Myer, Virginia")</f>
        <v>1</v>
      </c>
    </row>
    <row r="1922" spans="1:26" x14ac:dyDescent="0.2">
      <c r="A1922">
        <v>23548</v>
      </c>
      <c r="B1922" t="s">
        <v>190</v>
      </c>
      <c r="C1922" t="s">
        <v>9238</v>
      </c>
      <c r="D1922" t="s">
        <v>4255</v>
      </c>
      <c r="E1922" t="s">
        <v>9239</v>
      </c>
      <c r="F1922" t="s">
        <v>9240</v>
      </c>
      <c r="G1922" t="s">
        <v>9241</v>
      </c>
      <c r="I1922">
        <v>57</v>
      </c>
      <c r="J1922">
        <v>57</v>
      </c>
      <c r="K1922">
        <v>0</v>
      </c>
      <c r="L1922" t="s">
        <v>9242</v>
      </c>
      <c r="M1922">
        <f>SUM(B1922,C1922)</f>
        <v>0</v>
      </c>
      <c r="N1922" t="str">
        <f t="shared" ref="N1922:N1985" si="60">IF(E1922="good","Yes","No")</f>
        <v>No</v>
      </c>
      <c r="O1922">
        <f>COUNTIF(C:C,"&lt;0")</f>
        <v>0</v>
      </c>
      <c r="P1922" t="e">
        <f>SUMIF(#REF!,"&gt;"&amp;AVERAGE(#REF!))</f>
        <v>#REF!</v>
      </c>
      <c r="Q1922">
        <f t="shared" si="59"/>
        <v>27.565026697177728</v>
      </c>
      <c r="R1922" t="str">
        <f>CONCATENATE("ID-",A1922,"-",E1922)</f>
        <v>ID-23548-Taichung - Tainan</v>
      </c>
      <c r="S1922" t="str">
        <f>INDEX(B:B,MATCH(A1922,A:A,0))</f>
        <v>17:40</v>
      </c>
      <c r="T1922" t="str">
        <f>IF(OR(B1922&gt;0,C1922&gt;0),"Acceptable","Check")</f>
        <v>Acceptable</v>
      </c>
      <c r="U1922">
        <f>COUNTIF(D:D, "Military - U.S. Army")</f>
        <v>23</v>
      </c>
      <c r="V1922">
        <f>AVERAGEIF(C:C,"Fort Myer, Virginia", I:I)</f>
        <v>2</v>
      </c>
      <c r="W1922">
        <v>1</v>
      </c>
      <c r="X1922" t="str">
        <f>IFERROR(VLOOKUP("FlightNumber", A:D, 4, FALSE), "Flight Not Found")</f>
        <v>Flight Not Found</v>
      </c>
      <c r="Y1922" t="str" cm="1">
        <f t="array" ref="Y1922">IF(AND(B:B &gt; TIME(6, 0, 0), B:B &lt;= TIME(18, 0, 0)), "Day", "Night")</f>
        <v>Night</v>
      </c>
      <c r="Z1922">
        <f>COUNTIFS(D:D, "Military - U.S. Army", C:C, "Fort Myer, Virginia")</f>
        <v>1</v>
      </c>
    </row>
    <row r="1923" spans="1:26" x14ac:dyDescent="0.2">
      <c r="A1923">
        <v>23549</v>
      </c>
      <c r="B1923" t="s">
        <v>915</v>
      </c>
      <c r="C1923" t="s">
        <v>9243</v>
      </c>
      <c r="D1923" t="s">
        <v>9244</v>
      </c>
      <c r="E1923" t="s">
        <v>9245</v>
      </c>
      <c r="F1923" t="s">
        <v>1809</v>
      </c>
      <c r="G1923" t="s">
        <v>9246</v>
      </c>
      <c r="H1923" t="s">
        <v>9247</v>
      </c>
      <c r="I1923">
        <v>28</v>
      </c>
      <c r="J1923">
        <v>1</v>
      </c>
      <c r="K1923">
        <v>0</v>
      </c>
      <c r="L1923" t="s">
        <v>9248</v>
      </c>
      <c r="M1923">
        <f>SUM(B1923,C1923)</f>
        <v>0</v>
      </c>
      <c r="N1923" t="str">
        <f t="shared" si="60"/>
        <v>No</v>
      </c>
      <c r="O1923">
        <f>COUNTIF(C:C,"&lt;0")</f>
        <v>0</v>
      </c>
      <c r="P1923" t="e">
        <f>SUMIF(#REF!,"&gt;"&amp;AVERAGE(#REF!))</f>
        <v>#REF!</v>
      </c>
      <c r="Q1923">
        <f t="shared" ref="Q1923:Q1986" si="61">AVERAGEIF(I:I,"&gt;0")</f>
        <v>27.565026697177728</v>
      </c>
      <c r="R1923" t="str">
        <f>CONCATENATE("ID-",A1923,"-",E1923)</f>
        <v>ID-23549-Palma de Mallorca - Ibiza</v>
      </c>
      <c r="S1923" t="str">
        <f>INDEX(B:B,MATCH(A1923,A:A,0))</f>
        <v>04:00</v>
      </c>
      <c r="T1923" t="str">
        <f>IF(OR(B1923&gt;0,C1923&gt;0),"Acceptable","Check")</f>
        <v>Acceptable</v>
      </c>
      <c r="U1923">
        <f>COUNTIF(D:D, "Military - U.S. Army")</f>
        <v>23</v>
      </c>
      <c r="V1923">
        <f>AVERAGEIF(C:C,"Fort Myer, Virginia", I:I)</f>
        <v>2</v>
      </c>
      <c r="W1923">
        <v>1</v>
      </c>
      <c r="X1923" t="str">
        <f>IFERROR(VLOOKUP("FlightNumber", A:D, 4, FALSE), "Flight Not Found")</f>
        <v>Flight Not Found</v>
      </c>
      <c r="Y1923" t="str" cm="1">
        <f t="array" ref="Y1923">IF(AND(B:B &gt; TIME(6, 0, 0), B:B &lt;= TIME(18, 0, 0)), "Day", "Night")</f>
        <v>Night</v>
      </c>
      <c r="Z1923">
        <f>COUNTIFS(D:D, "Military - U.S. Army", C:C, "Fort Myer, Virginia")</f>
        <v>1</v>
      </c>
    </row>
    <row r="1924" spans="1:26" x14ac:dyDescent="0.2">
      <c r="A1924">
        <v>23565</v>
      </c>
      <c r="B1924" t="s">
        <v>77</v>
      </c>
      <c r="C1924" t="s">
        <v>9249</v>
      </c>
      <c r="D1924" t="s">
        <v>8764</v>
      </c>
      <c r="E1924" t="s">
        <v>9250</v>
      </c>
      <c r="F1924" t="s">
        <v>9251</v>
      </c>
      <c r="G1924" t="s">
        <v>9252</v>
      </c>
      <c r="I1924">
        <v>5</v>
      </c>
      <c r="J1924">
        <v>5</v>
      </c>
      <c r="K1924">
        <v>0</v>
      </c>
      <c r="L1924" t="s">
        <v>9253</v>
      </c>
      <c r="M1924">
        <f>SUM(B1924,C1924)</f>
        <v>0</v>
      </c>
      <c r="N1924" t="str">
        <f t="shared" si="60"/>
        <v>No</v>
      </c>
      <c r="O1924">
        <f>COUNTIF(C:C,"&lt;0")</f>
        <v>0</v>
      </c>
      <c r="P1924" t="e">
        <f>SUMIF(#REF!,"&gt;"&amp;AVERAGE(#REF!))</f>
        <v>#REF!</v>
      </c>
      <c r="Q1924">
        <f t="shared" si="61"/>
        <v>27.565026697177728</v>
      </c>
      <c r="R1924" t="str">
        <f>CONCATENATE("ID-",A1924,"-",E1924)</f>
        <v>ID-23565-Martinsville, Virginia - Wilmington, Delaware</v>
      </c>
      <c r="S1924" t="str">
        <f>INDEX(B:B,MATCH(A1924,A:A,0))</f>
        <v>05:15</v>
      </c>
      <c r="T1924" t="str">
        <f>IF(OR(B1924&gt;0,C1924&gt;0),"Acceptable","Check")</f>
        <v>Acceptable</v>
      </c>
      <c r="U1924">
        <f>COUNTIF(D:D, "Military - U.S. Army")</f>
        <v>23</v>
      </c>
      <c r="V1924">
        <f>AVERAGEIF(C:C,"Fort Myer, Virginia", I:I)</f>
        <v>2</v>
      </c>
      <c r="W1924">
        <v>1</v>
      </c>
      <c r="X1924" t="str">
        <f>IFERROR(VLOOKUP("FlightNumber", A:D, 4, FALSE), "Flight Not Found")</f>
        <v>Flight Not Found</v>
      </c>
      <c r="Y1924" t="str" cm="1">
        <f t="array" ref="Y1924">IF(AND(B:B &gt; TIME(6, 0, 0), B:B &lt;= TIME(18, 0, 0)), "Day", "Night")</f>
        <v>Night</v>
      </c>
      <c r="Z1924">
        <f>COUNTIFS(D:D, "Military - U.S. Army", C:C, "Fort Myer, Virginia")</f>
        <v>1</v>
      </c>
    </row>
    <row r="1925" spans="1:26" x14ac:dyDescent="0.2">
      <c r="A1925">
        <v>23566</v>
      </c>
      <c r="B1925" t="s">
        <v>9254</v>
      </c>
      <c r="C1925" t="s">
        <v>9255</v>
      </c>
      <c r="D1925" t="s">
        <v>1144</v>
      </c>
      <c r="F1925" t="s">
        <v>9256</v>
      </c>
      <c r="G1925" t="s">
        <v>9257</v>
      </c>
      <c r="H1925" t="s">
        <v>9258</v>
      </c>
      <c r="I1925">
        <v>53</v>
      </c>
      <c r="J1925">
        <v>1</v>
      </c>
      <c r="K1925">
        <v>0</v>
      </c>
      <c r="L1925" t="s">
        <v>9259</v>
      </c>
      <c r="M1925">
        <f>SUM(B1925,C1925)</f>
        <v>0</v>
      </c>
      <c r="N1925" t="str">
        <f t="shared" si="60"/>
        <v>No</v>
      </c>
      <c r="O1925">
        <f>COUNTIF(C:C,"&lt;0")</f>
        <v>0</v>
      </c>
      <c r="P1925" t="e">
        <f>SUMIF(#REF!,"&gt;"&amp;AVERAGE(#REF!))</f>
        <v>#REF!</v>
      </c>
      <c r="Q1925">
        <f t="shared" si="61"/>
        <v>27.565026697177728</v>
      </c>
      <c r="R1925" t="str">
        <f>CONCATENATE("ID-",A1925,"-",E1925)</f>
        <v>ID-23566-</v>
      </c>
      <c r="S1925" t="str">
        <f>INDEX(B:B,MATCH(A1925,A:A,0))</f>
        <v>12:10</v>
      </c>
      <c r="T1925" t="str">
        <f>IF(OR(B1925&gt;0,C1925&gt;0),"Acceptable","Check")</f>
        <v>Acceptable</v>
      </c>
      <c r="U1925">
        <f>COUNTIF(D:D, "Military - U.S. Army")</f>
        <v>23</v>
      </c>
      <c r="V1925">
        <f>AVERAGEIF(C:C,"Fort Myer, Virginia", I:I)</f>
        <v>2</v>
      </c>
      <c r="W1925">
        <v>1</v>
      </c>
      <c r="X1925" t="str">
        <f>IFERROR(VLOOKUP("FlightNumber", A:D, 4, FALSE), "Flight Not Found")</f>
        <v>Flight Not Found</v>
      </c>
      <c r="Y1925" t="str" cm="1">
        <f t="array" ref="Y1925">IF(AND(B:B &gt; TIME(6, 0, 0), B:B &lt;= TIME(18, 0, 0)), "Day", "Night")</f>
        <v>Night</v>
      </c>
      <c r="Z1925">
        <f>COUNTIFS(D:D, "Military - U.S. Army", C:C, "Fort Myer, Virginia")</f>
        <v>1</v>
      </c>
    </row>
    <row r="1926" spans="1:26" x14ac:dyDescent="0.2">
      <c r="A1926">
        <v>23704</v>
      </c>
      <c r="B1926" t="s">
        <v>9260</v>
      </c>
      <c r="C1926" t="s">
        <v>6040</v>
      </c>
      <c r="D1926" t="s">
        <v>4906</v>
      </c>
      <c r="E1926" t="s">
        <v>4373</v>
      </c>
      <c r="F1926" t="s">
        <v>9261</v>
      </c>
      <c r="G1926" t="s">
        <v>9262</v>
      </c>
      <c r="H1926" t="s">
        <v>9263</v>
      </c>
      <c r="I1926">
        <v>73</v>
      </c>
      <c r="J1926">
        <v>50</v>
      </c>
      <c r="K1926">
        <v>0</v>
      </c>
      <c r="L1926" t="s">
        <v>9264</v>
      </c>
      <c r="M1926">
        <f>SUM(B1926,C1926)</f>
        <v>0</v>
      </c>
      <c r="N1926" t="str">
        <f t="shared" si="60"/>
        <v>No</v>
      </c>
      <c r="O1926">
        <f>COUNTIF(C:C,"&lt;0")</f>
        <v>0</v>
      </c>
      <c r="P1926" t="e">
        <f>SUMIF(#REF!,"&gt;"&amp;AVERAGE(#REF!))</f>
        <v>#REF!</v>
      </c>
      <c r="Q1926">
        <f t="shared" si="61"/>
        <v>27.565026697177728</v>
      </c>
      <c r="R1926" t="str">
        <f>CONCATENATE("ID-",A1926,"-",E1926)</f>
        <v>ID-23704-Rome - Athens</v>
      </c>
      <c r="S1926" t="str">
        <f>INDEX(B:B,MATCH(A1926,A:A,0))</f>
        <v>13:09</v>
      </c>
      <c r="T1926" t="str">
        <f>IF(OR(B1926&gt;0,C1926&gt;0),"Acceptable","Check")</f>
        <v>Acceptable</v>
      </c>
      <c r="U1926">
        <f>COUNTIF(D:D, "Military - U.S. Army")</f>
        <v>23</v>
      </c>
      <c r="V1926">
        <f>AVERAGEIF(C:C,"Fort Myer, Virginia", I:I)</f>
        <v>2</v>
      </c>
      <c r="W1926">
        <v>1</v>
      </c>
      <c r="X1926" t="str">
        <f>IFERROR(VLOOKUP("FlightNumber", A:D, 4, FALSE), "Flight Not Found")</f>
        <v>Flight Not Found</v>
      </c>
      <c r="Y1926" t="str" cm="1">
        <f t="array" ref="Y1926">IF(AND(B:B &gt; TIME(6, 0, 0), B:B &lt;= TIME(18, 0, 0)), "Day", "Night")</f>
        <v>Night</v>
      </c>
      <c r="Z1926">
        <f>COUNTIFS(D:D, "Military - U.S. Army", C:C, "Fort Myer, Virginia")</f>
        <v>1</v>
      </c>
    </row>
    <row r="1927" spans="1:26" x14ac:dyDescent="0.2">
      <c r="A1927">
        <v>23567</v>
      </c>
      <c r="B1927" t="s">
        <v>1185</v>
      </c>
      <c r="C1927" t="s">
        <v>9265</v>
      </c>
      <c r="D1927" t="s">
        <v>1144</v>
      </c>
      <c r="E1927" t="s">
        <v>9266</v>
      </c>
      <c r="F1927" t="s">
        <v>7206</v>
      </c>
      <c r="G1927" t="s">
        <v>9267</v>
      </c>
      <c r="H1927" t="s">
        <v>7433</v>
      </c>
      <c r="I1927">
        <v>39</v>
      </c>
      <c r="J1927">
        <v>39</v>
      </c>
      <c r="K1927">
        <v>0</v>
      </c>
      <c r="L1927" t="s">
        <v>9268</v>
      </c>
      <c r="M1927">
        <f>SUM(B1927,C1927)</f>
        <v>0</v>
      </c>
      <c r="N1927" t="str">
        <f t="shared" si="60"/>
        <v>No</v>
      </c>
      <c r="O1927">
        <f>COUNTIF(C:C,"&lt;0")</f>
        <v>0</v>
      </c>
      <c r="P1927" t="e">
        <f>SUMIF(#REF!,"&gt;"&amp;AVERAGE(#REF!))</f>
        <v>#REF!</v>
      </c>
      <c r="Q1927">
        <f t="shared" si="61"/>
        <v>27.565026697177728</v>
      </c>
      <c r="R1927" t="str">
        <f>CONCATENATE("ID-",A1927,"-",E1927)</f>
        <v>ID-23567-Philidelphia - Washington - Knoxville - Huntsville</v>
      </c>
      <c r="S1927" t="str">
        <f>INDEX(B:B,MATCH(A1927,A:A,0))</f>
        <v>18:15</v>
      </c>
      <c r="T1927" t="str">
        <f>IF(OR(B1927&gt;0,C1927&gt;0),"Acceptable","Check")</f>
        <v>Acceptable</v>
      </c>
      <c r="U1927">
        <f>COUNTIF(D:D, "Military - U.S. Army")</f>
        <v>23</v>
      </c>
      <c r="V1927">
        <f>AVERAGEIF(C:C,"Fort Myer, Virginia", I:I)</f>
        <v>2</v>
      </c>
      <c r="W1927">
        <v>1</v>
      </c>
      <c r="X1927" t="str">
        <f>IFERROR(VLOOKUP("FlightNumber", A:D, 4, FALSE), "Flight Not Found")</f>
        <v>Flight Not Found</v>
      </c>
      <c r="Y1927" t="str" cm="1">
        <f t="array" ref="Y1927">IF(AND(B:B &gt; TIME(6, 0, 0), B:B &lt;= TIME(18, 0, 0)), "Day", "Night")</f>
        <v>Night</v>
      </c>
      <c r="Z1927">
        <f>COUNTIFS(D:D, "Military - U.S. Army", C:C, "Fort Myer, Virginia")</f>
        <v>1</v>
      </c>
    </row>
    <row r="1928" spans="1:26" x14ac:dyDescent="0.2">
      <c r="A1928">
        <v>23572</v>
      </c>
      <c r="B1928" t="s">
        <v>779</v>
      </c>
      <c r="C1928" t="s">
        <v>9269</v>
      </c>
      <c r="D1928" t="s">
        <v>8764</v>
      </c>
      <c r="F1928" t="s">
        <v>9270</v>
      </c>
      <c r="G1928" t="s">
        <v>9271</v>
      </c>
      <c r="I1928">
        <v>3</v>
      </c>
      <c r="J1928">
        <v>3</v>
      </c>
      <c r="K1928">
        <v>0</v>
      </c>
      <c r="L1928" t="s">
        <v>9272</v>
      </c>
      <c r="M1928">
        <f>SUM(B1928,C1928)</f>
        <v>0</v>
      </c>
      <c r="N1928" t="str">
        <f t="shared" si="60"/>
        <v>No</v>
      </c>
      <c r="O1928">
        <f>COUNTIF(C:C,"&lt;0")</f>
        <v>0</v>
      </c>
      <c r="P1928" t="e">
        <f>SUMIF(#REF!,"&gt;"&amp;AVERAGE(#REF!))</f>
        <v>#REF!</v>
      </c>
      <c r="Q1928">
        <f t="shared" si="61"/>
        <v>27.565026697177728</v>
      </c>
      <c r="R1928" t="str">
        <f>CONCATENATE("ID-",A1928,"-",E1928)</f>
        <v>ID-23572-</v>
      </c>
      <c r="S1928" t="str">
        <f>INDEX(B:B,MATCH(A1928,A:A,0))</f>
        <v>02:05</v>
      </c>
      <c r="T1928" t="str">
        <f>IF(OR(B1928&gt;0,C1928&gt;0),"Acceptable","Check")</f>
        <v>Acceptable</v>
      </c>
      <c r="U1928">
        <f>COUNTIF(D:D, "Military - U.S. Army")</f>
        <v>23</v>
      </c>
      <c r="V1928">
        <f>AVERAGEIF(C:C,"Fort Myer, Virginia", I:I)</f>
        <v>2</v>
      </c>
      <c r="W1928">
        <v>2</v>
      </c>
      <c r="X1928" t="str">
        <f>IFERROR(VLOOKUP("FlightNumber", A:D, 4, FALSE), "Flight Not Found")</f>
        <v>Flight Not Found</v>
      </c>
      <c r="Y1928" t="str" cm="1">
        <f t="array" ref="Y1928">IF(AND(B:B &gt; TIME(6, 0, 0), B:B &lt;= TIME(18, 0, 0)), "Day", "Night")</f>
        <v>Night</v>
      </c>
      <c r="Z1928">
        <f>COUNTIFS(D:D, "Military - U.S. Army", C:C, "Fort Myer, Virginia")</f>
        <v>1</v>
      </c>
    </row>
    <row r="1929" spans="1:26" x14ac:dyDescent="0.2">
      <c r="A1929">
        <v>23574</v>
      </c>
      <c r="B1929" t="s">
        <v>9273</v>
      </c>
      <c r="C1929" t="s">
        <v>3283</v>
      </c>
      <c r="D1929" t="s">
        <v>1681</v>
      </c>
      <c r="E1929" t="s">
        <v>9274</v>
      </c>
      <c r="F1929" t="s">
        <v>7717</v>
      </c>
      <c r="G1929" t="s">
        <v>9275</v>
      </c>
      <c r="H1929" t="s">
        <v>9276</v>
      </c>
      <c r="I1929">
        <v>76</v>
      </c>
      <c r="J1929">
        <v>0</v>
      </c>
      <c r="K1929">
        <v>0</v>
      </c>
      <c r="L1929" t="s">
        <v>9277</v>
      </c>
      <c r="M1929">
        <f>SUM(B1929,C1929)</f>
        <v>0</v>
      </c>
      <c r="N1929" t="str">
        <f t="shared" si="60"/>
        <v>No</v>
      </c>
      <c r="O1929">
        <f>COUNTIF(C:C,"&lt;0")</f>
        <v>0</v>
      </c>
      <c r="P1929" t="e">
        <f>SUMIF(#REF!,"&gt;"&amp;AVERAGE(#REF!))</f>
        <v>#REF!</v>
      </c>
      <c r="Q1929">
        <f t="shared" si="61"/>
        <v>27.565026697177728</v>
      </c>
      <c r="R1929" t="str">
        <f>CONCATENATE("ID-",A1929,"-",E1929)</f>
        <v>ID-23574-New York City - Richmond - Jacksonville</v>
      </c>
      <c r="S1929" t="str">
        <f>INDEX(B:B,MATCH(A1929,A:A,0))</f>
        <v>18:29</v>
      </c>
      <c r="T1929" t="str">
        <f>IF(OR(B1929&gt;0,C1929&gt;0),"Acceptable","Check")</f>
        <v>Acceptable</v>
      </c>
      <c r="U1929">
        <f>COUNTIF(D:D, "Military - U.S. Army")</f>
        <v>23</v>
      </c>
      <c r="V1929">
        <f>AVERAGEIF(C:C,"Fort Myer, Virginia", I:I)</f>
        <v>2</v>
      </c>
      <c r="W1929">
        <v>1</v>
      </c>
      <c r="X1929" t="str">
        <f>IFERROR(VLOOKUP("FlightNumber", A:D, 4, FALSE), "Flight Not Found")</f>
        <v>Flight Not Found</v>
      </c>
      <c r="Y1929" t="str" cm="1">
        <f t="array" ref="Y1929">IF(AND(B:B &gt; TIME(6, 0, 0), B:B &lt;= TIME(18, 0, 0)), "Day", "Night")</f>
        <v>Night</v>
      </c>
      <c r="Z1929">
        <f>COUNTIFS(D:D, "Military - U.S. Army", C:C, "Fort Myer, Virginia")</f>
        <v>1</v>
      </c>
    </row>
    <row r="1930" spans="1:26" x14ac:dyDescent="0.2">
      <c r="A1930">
        <v>23589</v>
      </c>
      <c r="B1930" t="s">
        <v>9278</v>
      </c>
      <c r="C1930" t="s">
        <v>9279</v>
      </c>
      <c r="D1930" t="s">
        <v>34</v>
      </c>
      <c r="E1930" t="s">
        <v>9280</v>
      </c>
      <c r="F1930" t="s">
        <v>9281</v>
      </c>
      <c r="G1930" t="s">
        <v>9282</v>
      </c>
      <c r="I1930">
        <v>2</v>
      </c>
      <c r="J1930">
        <v>2</v>
      </c>
      <c r="K1930">
        <v>0</v>
      </c>
      <c r="L1930" t="s">
        <v>9283</v>
      </c>
      <c r="M1930">
        <f>SUM(B1930,C1930)</f>
        <v>0</v>
      </c>
      <c r="N1930" t="str">
        <f t="shared" si="60"/>
        <v>No</v>
      </c>
      <c r="O1930">
        <f>COUNTIF(C:C,"&lt;0")</f>
        <v>0</v>
      </c>
      <c r="P1930" t="e">
        <f>SUMIF(#REF!,"&gt;"&amp;AVERAGE(#REF!))</f>
        <v>#REF!</v>
      </c>
      <c r="Q1930">
        <f t="shared" si="61"/>
        <v>27.565026697177728</v>
      </c>
      <c r="R1930" t="str">
        <f>CONCATENATE("ID-",A1930,"-",E1930)</f>
        <v>ID-23589-Batesville - Nashville</v>
      </c>
      <c r="S1930" t="str">
        <f>INDEX(B:B,MATCH(A1930,A:A,0))</f>
        <v>16:52</v>
      </c>
      <c r="T1930" t="str">
        <f>IF(OR(B1930&gt;0,C1930&gt;0),"Acceptable","Check")</f>
        <v>Acceptable</v>
      </c>
      <c r="U1930">
        <f>COUNTIF(D:D, "Military - U.S. Army")</f>
        <v>23</v>
      </c>
      <c r="V1930">
        <f>AVERAGEIF(C:C,"Fort Myer, Virginia", I:I)</f>
        <v>2</v>
      </c>
      <c r="W1930">
        <v>1</v>
      </c>
      <c r="X1930" t="str">
        <f>IFERROR(VLOOKUP("FlightNumber", A:D, 4, FALSE), "Flight Not Found")</f>
        <v>Flight Not Found</v>
      </c>
      <c r="Y1930" t="str" cm="1">
        <f t="array" ref="Y1930">IF(AND(B:B &gt; TIME(6, 0, 0), B:B &lt;= TIME(18, 0, 0)), "Day", "Night")</f>
        <v>Night</v>
      </c>
      <c r="Z1930">
        <f>COUNTIFS(D:D, "Military - U.S. Army", C:C, "Fort Myer, Virginia")</f>
        <v>1</v>
      </c>
    </row>
    <row r="1931" spans="1:26" x14ac:dyDescent="0.2">
      <c r="A1931">
        <v>23591</v>
      </c>
      <c r="B1931" t="s">
        <v>1109</v>
      </c>
      <c r="C1931" t="s">
        <v>9284</v>
      </c>
      <c r="D1931" t="s">
        <v>8764</v>
      </c>
      <c r="F1931" t="s">
        <v>9285</v>
      </c>
      <c r="G1931" t="s">
        <v>9286</v>
      </c>
      <c r="I1931">
        <v>3</v>
      </c>
      <c r="J1931">
        <v>3</v>
      </c>
      <c r="K1931">
        <v>0</v>
      </c>
      <c r="L1931" t="s">
        <v>9287</v>
      </c>
      <c r="M1931">
        <f>SUM(B1931,C1931)</f>
        <v>0</v>
      </c>
      <c r="N1931" t="str">
        <f t="shared" si="60"/>
        <v>No</v>
      </c>
      <c r="O1931">
        <f>COUNTIF(C:C,"&lt;0")</f>
        <v>0</v>
      </c>
      <c r="P1931" t="e">
        <f>SUMIF(#REF!,"&gt;"&amp;AVERAGE(#REF!))</f>
        <v>#REF!</v>
      </c>
      <c r="Q1931">
        <f t="shared" si="61"/>
        <v>27.565026697177728</v>
      </c>
      <c r="R1931" t="str">
        <f>CONCATENATE("ID-",A1931,"-",E1931)</f>
        <v>ID-23591-</v>
      </c>
      <c r="S1931" t="str">
        <f>INDEX(B:B,MATCH(A1931,A:A,0))</f>
        <v>12:30</v>
      </c>
      <c r="T1931" t="str">
        <f>IF(OR(B1931&gt;0,C1931&gt;0),"Acceptable","Check")</f>
        <v>Acceptable</v>
      </c>
      <c r="U1931">
        <f>COUNTIF(D:D, "Military - U.S. Army")</f>
        <v>23</v>
      </c>
      <c r="V1931">
        <f>AVERAGEIF(C:C,"Fort Myer, Virginia", I:I)</f>
        <v>2</v>
      </c>
      <c r="W1931">
        <v>1</v>
      </c>
      <c r="X1931" t="str">
        <f>IFERROR(VLOOKUP("FlightNumber", A:D, 4, FALSE), "Flight Not Found")</f>
        <v>Flight Not Found</v>
      </c>
      <c r="Y1931" t="str" cm="1">
        <f t="array" ref="Y1931">IF(AND(B:B &gt; TIME(6, 0, 0), B:B &lt;= TIME(18, 0, 0)), "Day", "Night")</f>
        <v>Night</v>
      </c>
      <c r="Z1931">
        <f>COUNTIFS(D:D, "Military - U.S. Army", C:C, "Fort Myer, Virginia")</f>
        <v>1</v>
      </c>
    </row>
    <row r="1932" spans="1:26" x14ac:dyDescent="0.2">
      <c r="A1932">
        <v>23594</v>
      </c>
      <c r="B1932" t="s">
        <v>46</v>
      </c>
      <c r="C1932" t="s">
        <v>9288</v>
      </c>
      <c r="D1932" t="s">
        <v>9289</v>
      </c>
      <c r="F1932" t="s">
        <v>9086</v>
      </c>
      <c r="G1932" t="s">
        <v>9290</v>
      </c>
      <c r="I1932">
        <v>2</v>
      </c>
      <c r="J1932">
        <v>2</v>
      </c>
      <c r="K1932">
        <v>0</v>
      </c>
      <c r="L1932" t="s">
        <v>9291</v>
      </c>
      <c r="M1932">
        <f>SUM(B1932,C1932)</f>
        <v>0</v>
      </c>
      <c r="N1932" t="str">
        <f t="shared" si="60"/>
        <v>No</v>
      </c>
      <c r="O1932">
        <f>COUNTIF(C:C,"&lt;0")</f>
        <v>0</v>
      </c>
      <c r="P1932" t="e">
        <f>SUMIF(#REF!,"&gt;"&amp;AVERAGE(#REF!))</f>
        <v>#REF!</v>
      </c>
      <c r="Q1932">
        <f t="shared" si="61"/>
        <v>27.565026697177728</v>
      </c>
      <c r="R1932" t="str">
        <f>CONCATENATE("ID-",A1932,"-",E1932)</f>
        <v>ID-23594-</v>
      </c>
      <c r="S1932" t="str">
        <f>INDEX(B:B,MATCH(A1932,A:A,0))</f>
        <v>01:00</v>
      </c>
      <c r="T1932" t="str">
        <f>IF(OR(B1932&gt;0,C1932&gt;0),"Acceptable","Check")</f>
        <v>Acceptable</v>
      </c>
      <c r="U1932">
        <f>COUNTIF(D:D, "Military - U.S. Army")</f>
        <v>23</v>
      </c>
      <c r="V1932">
        <f>AVERAGEIF(C:C,"Fort Myer, Virginia", I:I)</f>
        <v>2</v>
      </c>
      <c r="W1932">
        <v>1</v>
      </c>
      <c r="X1932" t="str">
        <f>IFERROR(VLOOKUP("FlightNumber", A:D, 4, FALSE), "Flight Not Found")</f>
        <v>Flight Not Found</v>
      </c>
      <c r="Y1932" t="str" cm="1">
        <f t="array" ref="Y1932">IF(AND(B:B &gt; TIME(6, 0, 0), B:B &lt;= TIME(18, 0, 0)), "Day", "Night")</f>
        <v>Night</v>
      </c>
      <c r="Z1932">
        <f>COUNTIFS(D:D, "Military - U.S. Army", C:C, "Fort Myer, Virginia")</f>
        <v>1</v>
      </c>
    </row>
    <row r="1933" spans="1:26" x14ac:dyDescent="0.2">
      <c r="A1933">
        <v>23611</v>
      </c>
      <c r="C1933" t="s">
        <v>9292</v>
      </c>
      <c r="D1933" t="s">
        <v>9293</v>
      </c>
      <c r="E1933" t="s">
        <v>7982</v>
      </c>
      <c r="F1933" t="s">
        <v>9294</v>
      </c>
      <c r="G1933" t="s">
        <v>9295</v>
      </c>
      <c r="H1933" t="s">
        <v>9296</v>
      </c>
      <c r="I1933">
        <v>4</v>
      </c>
      <c r="J1933">
        <v>4</v>
      </c>
      <c r="K1933">
        <v>0</v>
      </c>
      <c r="L1933" t="s">
        <v>9297</v>
      </c>
      <c r="M1933">
        <f>SUM(B1933,C1933)</f>
        <v>0</v>
      </c>
      <c r="N1933" t="str">
        <f t="shared" si="60"/>
        <v>No</v>
      </c>
      <c r="O1933">
        <f>COUNTIF(C:C,"&lt;0")</f>
        <v>0</v>
      </c>
      <c r="P1933" t="e">
        <f>SUMIF(#REF!,"&gt;"&amp;AVERAGE(#REF!))</f>
        <v>#REF!</v>
      </c>
      <c r="Q1933">
        <f t="shared" si="61"/>
        <v>27.565026697177728</v>
      </c>
      <c r="R1933" t="str">
        <f>CONCATENATE("ID-",A1933,"-",E1933)</f>
        <v>ID-23611-La Paz - Tipuani</v>
      </c>
      <c r="S1933">
        <f>INDEX(B:B,MATCH(A1933,A:A,0))</f>
        <v>0</v>
      </c>
      <c r="T1933" t="str">
        <f>IF(OR(B1933&gt;0,C1933&gt;0),"Acceptable","Check")</f>
        <v>Acceptable</v>
      </c>
      <c r="U1933">
        <f>COUNTIF(D:D, "Military - U.S. Army")</f>
        <v>23</v>
      </c>
      <c r="V1933">
        <f>AVERAGEIF(C:C,"Fort Myer, Virginia", I:I)</f>
        <v>2</v>
      </c>
      <c r="W1933">
        <v>1</v>
      </c>
      <c r="X1933" t="str">
        <f>IFERROR(VLOOKUP("FlightNumber", A:D, 4, FALSE), "Flight Not Found")</f>
        <v>Flight Not Found</v>
      </c>
      <c r="Y1933" t="str" cm="1">
        <f t="array" ref="Y1933">IF(AND(B:B &gt; TIME(6, 0, 0), B:B &lt;= TIME(18, 0, 0)), "Day", "Night")</f>
        <v>Night</v>
      </c>
      <c r="Z1933">
        <f>COUNTIFS(D:D, "Military - U.S. Army", C:C, "Fort Myer, Virginia")</f>
        <v>1</v>
      </c>
    </row>
    <row r="1934" spans="1:26" x14ac:dyDescent="0.2">
      <c r="A1934">
        <v>23622</v>
      </c>
      <c r="C1934" t="s">
        <v>9298</v>
      </c>
      <c r="D1934" t="s">
        <v>3546</v>
      </c>
      <c r="E1934" t="s">
        <v>9299</v>
      </c>
      <c r="F1934" t="s">
        <v>7800</v>
      </c>
      <c r="G1934" t="s">
        <v>9300</v>
      </c>
      <c r="H1934" t="s">
        <v>9301</v>
      </c>
      <c r="I1934">
        <v>87</v>
      </c>
      <c r="J1934">
        <v>87</v>
      </c>
      <c r="K1934">
        <v>0</v>
      </c>
      <c r="L1934" t="s">
        <v>9302</v>
      </c>
      <c r="M1934">
        <f>SUM(B1934,C1934)</f>
        <v>0</v>
      </c>
      <c r="N1934" t="str">
        <f t="shared" si="60"/>
        <v>No</v>
      </c>
      <c r="O1934">
        <f>COUNTIF(C:C,"&lt;0")</f>
        <v>0</v>
      </c>
      <c r="P1934" t="e">
        <f>SUMIF(#REF!,"&gt;"&amp;AVERAGE(#REF!))</f>
        <v>#REF!</v>
      </c>
      <c r="Q1934">
        <f t="shared" si="61"/>
        <v>27.565026697177728</v>
      </c>
      <c r="R1934" t="str">
        <f>CONCATENATE("ID-",A1934,"-",E1934)</f>
        <v>ID-23622-Krasnoyarsk - Yuzhno</v>
      </c>
      <c r="S1934">
        <f>INDEX(B:B,MATCH(A1934,A:A,0))</f>
        <v>0</v>
      </c>
      <c r="T1934" t="str">
        <f>IF(OR(B1934&gt;0,C1934&gt;0),"Acceptable","Check")</f>
        <v>Acceptable</v>
      </c>
      <c r="U1934">
        <f>COUNTIF(D:D, "Military - U.S. Army")</f>
        <v>23</v>
      </c>
      <c r="V1934">
        <f>AVERAGEIF(C:C,"Fort Myer, Virginia", I:I)</f>
        <v>2</v>
      </c>
      <c r="W1934">
        <v>1</v>
      </c>
      <c r="X1934" t="str">
        <f>IFERROR(VLOOKUP("FlightNumber", A:D, 4, FALSE), "Flight Not Found")</f>
        <v>Flight Not Found</v>
      </c>
      <c r="Y1934" t="str" cm="1">
        <f t="array" ref="Y1934">IF(AND(B:B &gt; TIME(6, 0, 0), B:B &lt;= TIME(18, 0, 0)), "Day", "Night")</f>
        <v>Night</v>
      </c>
      <c r="Z1934">
        <f>COUNTIFS(D:D, "Military - U.S. Army", C:C, "Fort Myer, Virginia")</f>
        <v>1</v>
      </c>
    </row>
    <row r="1935" spans="1:26" x14ac:dyDescent="0.2">
      <c r="A1935">
        <v>23624</v>
      </c>
      <c r="B1935" t="s">
        <v>5879</v>
      </c>
      <c r="C1935" t="s">
        <v>9303</v>
      </c>
      <c r="D1935" t="s">
        <v>2614</v>
      </c>
      <c r="E1935" t="s">
        <v>9304</v>
      </c>
      <c r="F1935" t="s">
        <v>9305</v>
      </c>
      <c r="G1935" t="s">
        <v>9306</v>
      </c>
      <c r="H1935" t="s">
        <v>6368</v>
      </c>
      <c r="I1935">
        <v>39</v>
      </c>
      <c r="J1935">
        <v>39</v>
      </c>
      <c r="K1935">
        <v>0</v>
      </c>
      <c r="L1935" t="s">
        <v>9307</v>
      </c>
      <c r="M1935">
        <f>SUM(B1935,C1935)</f>
        <v>0</v>
      </c>
      <c r="N1935" t="str">
        <f t="shared" si="60"/>
        <v>No</v>
      </c>
      <c r="O1935">
        <f>COUNTIF(C:C,"&lt;0")</f>
        <v>0</v>
      </c>
      <c r="P1935" t="e">
        <f>SUMIF(#REF!,"&gt;"&amp;AVERAGE(#REF!))</f>
        <v>#REF!</v>
      </c>
      <c r="Q1935">
        <f t="shared" si="61"/>
        <v>27.565026697177728</v>
      </c>
      <c r="R1935" t="str">
        <f>CONCATENATE("ID-",A1935,"-",E1935)</f>
        <v>ID-23624-Vitoria - Rio de Janeiro</v>
      </c>
      <c r="S1935" t="str">
        <f>INDEX(B:B,MATCH(A1935,A:A,0))</f>
        <v>16:34</v>
      </c>
      <c r="T1935" t="str">
        <f>IF(OR(B1935&gt;0,C1935&gt;0),"Acceptable","Check")</f>
        <v>Acceptable</v>
      </c>
      <c r="U1935">
        <f>COUNTIF(D:D, "Military - U.S. Army")</f>
        <v>23</v>
      </c>
      <c r="V1935">
        <f>AVERAGEIF(C:C,"Fort Myer, Virginia", I:I)</f>
        <v>2</v>
      </c>
      <c r="W1935">
        <v>2</v>
      </c>
      <c r="X1935" t="str">
        <f>IFERROR(VLOOKUP("FlightNumber", A:D, 4, FALSE), "Flight Not Found")</f>
        <v>Flight Not Found</v>
      </c>
      <c r="Y1935" t="str" cm="1">
        <f t="array" ref="Y1935">IF(AND(B:B &gt; TIME(6, 0, 0), B:B &lt;= TIME(18, 0, 0)), "Day", "Night")</f>
        <v>Night</v>
      </c>
      <c r="Z1935">
        <f>COUNTIFS(D:D, "Military - U.S. Army", C:C, "Fort Myer, Virginia")</f>
        <v>1</v>
      </c>
    </row>
    <row r="1936" spans="1:26" x14ac:dyDescent="0.2">
      <c r="A1936">
        <v>23624</v>
      </c>
      <c r="B1936" t="s">
        <v>4834</v>
      </c>
      <c r="C1936" t="s">
        <v>9308</v>
      </c>
      <c r="D1936" t="s">
        <v>6637</v>
      </c>
      <c r="E1936" t="s">
        <v>9309</v>
      </c>
      <c r="F1936" t="s">
        <v>2465</v>
      </c>
      <c r="I1936">
        <v>34</v>
      </c>
      <c r="J1936">
        <v>28</v>
      </c>
      <c r="K1936">
        <v>0</v>
      </c>
      <c r="L1936" t="s">
        <v>9310</v>
      </c>
      <c r="M1936">
        <f>SUM(B1936,C1936)</f>
        <v>0</v>
      </c>
      <c r="N1936" t="str">
        <f t="shared" si="60"/>
        <v>No</v>
      </c>
      <c r="O1936">
        <f>COUNTIF(C:C,"&lt;0")</f>
        <v>0</v>
      </c>
      <c r="P1936" t="e">
        <f>SUMIF(#REF!,"&gt;"&amp;AVERAGE(#REF!))</f>
        <v>#REF!</v>
      </c>
      <c r="Q1936">
        <f t="shared" si="61"/>
        <v>27.565026697177728</v>
      </c>
      <c r="R1936" t="str">
        <f>CONCATENATE("ID-",A1936,"-",E1936)</f>
        <v>ID-23624-Khoke Kathiam - Vaong Nong</v>
      </c>
      <c r="S1936" t="str">
        <f>INDEX(B:B,MATCH(A1936,A:A,0))</f>
        <v>16:34</v>
      </c>
      <c r="T1936" t="str">
        <f>IF(OR(B1936&gt;0,C1936&gt;0),"Acceptable","Check")</f>
        <v>Acceptable</v>
      </c>
      <c r="U1936">
        <f>COUNTIF(D:D, "Military - U.S. Army")</f>
        <v>23</v>
      </c>
      <c r="V1936">
        <f>AVERAGEIF(C:C,"Fort Myer, Virginia", I:I)</f>
        <v>2</v>
      </c>
      <c r="W1936">
        <v>2</v>
      </c>
      <c r="X1936" t="str">
        <f>IFERROR(VLOOKUP("FlightNumber", A:D, 4, FALSE), "Flight Not Found")</f>
        <v>Flight Not Found</v>
      </c>
      <c r="Y1936" t="str" cm="1">
        <f t="array" ref="Y1936">IF(AND(B:B &gt; TIME(6, 0, 0), B:B &lt;= TIME(18, 0, 0)), "Day", "Night")</f>
        <v>Night</v>
      </c>
      <c r="Z1936">
        <f>COUNTIFS(D:D, "Military - U.S. Army", C:C, "Fort Myer, Virginia")</f>
        <v>1</v>
      </c>
    </row>
    <row r="1937" spans="1:26" x14ac:dyDescent="0.2">
      <c r="A1937">
        <v>23635</v>
      </c>
      <c r="B1937" t="s">
        <v>9311</v>
      </c>
      <c r="C1937" t="s">
        <v>9312</v>
      </c>
      <c r="D1937" t="s">
        <v>3427</v>
      </c>
      <c r="E1937" t="s">
        <v>9313</v>
      </c>
      <c r="F1937" t="s">
        <v>2722</v>
      </c>
      <c r="G1937" t="s">
        <v>9314</v>
      </c>
      <c r="H1937" t="s">
        <v>9315</v>
      </c>
      <c r="I1937">
        <v>2</v>
      </c>
      <c r="J1937">
        <v>2</v>
      </c>
      <c r="K1937">
        <v>0</v>
      </c>
      <c r="L1937" t="s">
        <v>9316</v>
      </c>
      <c r="M1937">
        <f>SUM(B1937,C1937)</f>
        <v>0</v>
      </c>
      <c r="N1937" t="str">
        <f t="shared" si="60"/>
        <v>No</v>
      </c>
      <c r="O1937">
        <f>COUNTIF(C:C,"&lt;0")</f>
        <v>0</v>
      </c>
      <c r="P1937" t="e">
        <f>SUMIF(#REF!,"&gt;"&amp;AVERAGE(#REF!))</f>
        <v>#REF!</v>
      </c>
      <c r="Q1937">
        <f t="shared" si="61"/>
        <v>27.565026697177728</v>
      </c>
      <c r="R1937" t="str">
        <f>CONCATENATE("ID-",A1937,"-",E1937)</f>
        <v>ID-23635-Condoto - Medellin</v>
      </c>
      <c r="S1937" t="str">
        <f>INDEX(B:B,MATCH(A1937,A:A,0))</f>
        <v>17:51</v>
      </c>
      <c r="T1937" t="str">
        <f>IF(OR(B1937&gt;0,C1937&gt;0),"Acceptable","Check")</f>
        <v>Acceptable</v>
      </c>
      <c r="U1937">
        <f>COUNTIF(D:D, "Military - U.S. Army")</f>
        <v>23</v>
      </c>
      <c r="V1937">
        <f>AVERAGEIF(C:C,"Fort Myer, Virginia", I:I)</f>
        <v>2</v>
      </c>
      <c r="W1937">
        <v>1</v>
      </c>
      <c r="X1937" t="str">
        <f>IFERROR(VLOOKUP("FlightNumber", A:D, 4, FALSE), "Flight Not Found")</f>
        <v>Flight Not Found</v>
      </c>
      <c r="Y1937" t="str" cm="1">
        <f t="array" ref="Y1937">IF(AND(B:B &gt; TIME(6, 0, 0), B:B &lt;= TIME(18, 0, 0)), "Day", "Night")</f>
        <v>Night</v>
      </c>
      <c r="Z1937">
        <f>COUNTIFS(D:D, "Military - U.S. Army", C:C, "Fort Myer, Virginia")</f>
        <v>1</v>
      </c>
    </row>
    <row r="1938" spans="1:26" x14ac:dyDescent="0.2">
      <c r="A1938">
        <v>23652</v>
      </c>
      <c r="B1938" t="s">
        <v>9317</v>
      </c>
      <c r="C1938" t="s">
        <v>9318</v>
      </c>
      <c r="D1938" t="s">
        <v>6399</v>
      </c>
      <c r="E1938" t="s">
        <v>9319</v>
      </c>
      <c r="F1938" t="s">
        <v>5206</v>
      </c>
      <c r="G1938" t="s">
        <v>9320</v>
      </c>
      <c r="H1938" t="s">
        <v>9321</v>
      </c>
      <c r="I1938">
        <v>80</v>
      </c>
      <c r="J1938">
        <v>80</v>
      </c>
      <c r="K1938">
        <v>0</v>
      </c>
      <c r="L1938" t="s">
        <v>9322</v>
      </c>
      <c r="M1938">
        <f>SUM(B1938,C1938)</f>
        <v>0</v>
      </c>
      <c r="N1938" t="str">
        <f t="shared" si="60"/>
        <v>No</v>
      </c>
      <c r="O1938">
        <f>COUNTIF(C:C,"&lt;0")</f>
        <v>0</v>
      </c>
      <c r="P1938" t="e">
        <f>SUMIF(#REF!,"&gt;"&amp;AVERAGE(#REF!))</f>
        <v>#REF!</v>
      </c>
      <c r="Q1938">
        <f t="shared" si="61"/>
        <v>27.565026697177728</v>
      </c>
      <c r="R1938" t="str">
        <f>CONCATENATE("ID-",A1938,"-",E1938)</f>
        <v>ID-23652-Palma de Mallorca - Port Etienne</v>
      </c>
      <c r="S1938" t="str">
        <f>INDEX(B:B,MATCH(A1938,A:A,0))</f>
        <v>05:45</v>
      </c>
      <c r="T1938" t="str">
        <f>IF(OR(B1938&gt;0,C1938&gt;0),"Acceptable","Check")</f>
        <v>Acceptable</v>
      </c>
      <c r="U1938">
        <f>COUNTIF(D:D, "Military - U.S. Army")</f>
        <v>23</v>
      </c>
      <c r="V1938">
        <f>AVERAGEIF(C:C,"Fort Myer, Virginia", I:I)</f>
        <v>2</v>
      </c>
      <c r="W1938">
        <v>1</v>
      </c>
      <c r="X1938" t="str">
        <f>IFERROR(VLOOKUP("FlightNumber", A:D, 4, FALSE), "Flight Not Found")</f>
        <v>Flight Not Found</v>
      </c>
      <c r="Y1938" t="str" cm="1">
        <f t="array" ref="Y1938">IF(AND(B:B &gt; TIME(6, 0, 0), B:B &lt;= TIME(18, 0, 0)), "Day", "Night")</f>
        <v>Night</v>
      </c>
      <c r="Z1938">
        <f>COUNTIFS(D:D, "Military - U.S. Army", C:C, "Fort Myer, Virginia")</f>
        <v>1</v>
      </c>
    </row>
    <row r="1939" spans="1:26" x14ac:dyDescent="0.2">
      <c r="A1939">
        <v>23652</v>
      </c>
      <c r="C1939" t="s">
        <v>9323</v>
      </c>
      <c r="D1939" t="s">
        <v>9324</v>
      </c>
      <c r="E1939" t="s">
        <v>9325</v>
      </c>
      <c r="F1939" t="s">
        <v>9326</v>
      </c>
      <c r="G1939" t="s">
        <v>9327</v>
      </c>
      <c r="H1939" t="s">
        <v>9328</v>
      </c>
      <c r="I1939">
        <v>7</v>
      </c>
      <c r="J1939">
        <v>1</v>
      </c>
      <c r="K1939">
        <v>0</v>
      </c>
      <c r="L1939" t="s">
        <v>9329</v>
      </c>
      <c r="M1939">
        <f>SUM(B1939,C1939)</f>
        <v>0</v>
      </c>
      <c r="N1939" t="str">
        <f t="shared" si="60"/>
        <v>No</v>
      </c>
      <c r="O1939">
        <f>COUNTIF(C:C,"&lt;0")</f>
        <v>0</v>
      </c>
      <c r="P1939" t="e">
        <f>SUMIF(#REF!,"&gt;"&amp;AVERAGE(#REF!))</f>
        <v>#REF!</v>
      </c>
      <c r="Q1939">
        <f t="shared" si="61"/>
        <v>27.565026697177728</v>
      </c>
      <c r="R1939" t="str">
        <f>CONCATENATE("ID-",A1939,"-",E1939)</f>
        <v>ID-23652-Dublin, Ireland - Addis Ababa</v>
      </c>
      <c r="S1939" t="str">
        <f>INDEX(B:B,MATCH(A1939,A:A,0))</f>
        <v>05:45</v>
      </c>
      <c r="T1939" t="str">
        <f>IF(OR(B1939&gt;0,C1939&gt;0),"Acceptable","Check")</f>
        <v>Acceptable</v>
      </c>
      <c r="U1939">
        <f>COUNTIF(D:D, "Military - U.S. Army")</f>
        <v>23</v>
      </c>
      <c r="V1939">
        <f>AVERAGEIF(C:C,"Fort Myer, Virginia", I:I)</f>
        <v>2</v>
      </c>
      <c r="W1939">
        <v>1</v>
      </c>
      <c r="X1939" t="str">
        <f>IFERROR(VLOOKUP("FlightNumber", A:D, 4, FALSE), "Flight Not Found")</f>
        <v>Flight Not Found</v>
      </c>
      <c r="Y1939" t="str" cm="1">
        <f t="array" ref="Y1939">IF(AND(B:B &gt; TIME(6, 0, 0), B:B &lt;= TIME(18, 0, 0)), "Day", "Night")</f>
        <v>Night</v>
      </c>
      <c r="Z1939">
        <f>COUNTIFS(D:D, "Military - U.S. Army", C:C, "Fort Myer, Virginia")</f>
        <v>1</v>
      </c>
    </row>
    <row r="1940" spans="1:26" x14ac:dyDescent="0.2">
      <c r="A1940">
        <v>23659</v>
      </c>
      <c r="C1940" t="s">
        <v>9330</v>
      </c>
      <c r="D1940" t="s">
        <v>8907</v>
      </c>
      <c r="F1940" t="s">
        <v>8458</v>
      </c>
      <c r="G1940" t="s">
        <v>9331</v>
      </c>
      <c r="H1940" t="s">
        <v>9332</v>
      </c>
      <c r="I1940">
        <v>32</v>
      </c>
      <c r="J1940">
        <v>32</v>
      </c>
      <c r="K1940">
        <v>0</v>
      </c>
      <c r="L1940" t="s">
        <v>9333</v>
      </c>
      <c r="M1940">
        <f>SUM(B1940,C1940)</f>
        <v>0</v>
      </c>
      <c r="N1940" t="str">
        <f t="shared" si="60"/>
        <v>No</v>
      </c>
      <c r="O1940">
        <f>COUNTIF(C:C,"&lt;0")</f>
        <v>0</v>
      </c>
      <c r="P1940" t="e">
        <f>SUMIF(#REF!,"&gt;"&amp;AVERAGE(#REF!))</f>
        <v>#REF!</v>
      </c>
      <c r="Q1940">
        <f t="shared" si="61"/>
        <v>27.565026697177728</v>
      </c>
      <c r="R1940" t="str">
        <f>CONCATENATE("ID-",A1940,"-",E1940)</f>
        <v>ID-23659-</v>
      </c>
      <c r="S1940">
        <f>INDEX(B:B,MATCH(A1940,A:A,0))</f>
        <v>0</v>
      </c>
      <c r="T1940" t="str">
        <f>IF(OR(B1940&gt;0,C1940&gt;0),"Acceptable","Check")</f>
        <v>Acceptable</v>
      </c>
      <c r="U1940">
        <f>COUNTIF(D:D, "Military - U.S. Army")</f>
        <v>23</v>
      </c>
      <c r="V1940">
        <f>AVERAGEIF(C:C,"Fort Myer, Virginia", I:I)</f>
        <v>2</v>
      </c>
      <c r="W1940">
        <v>1</v>
      </c>
      <c r="X1940" t="str">
        <f>IFERROR(VLOOKUP("FlightNumber", A:D, 4, FALSE), "Flight Not Found")</f>
        <v>Flight Not Found</v>
      </c>
      <c r="Y1940" t="str" cm="1">
        <f t="array" ref="Y1940">IF(AND(B:B &gt; TIME(6, 0, 0), B:B &lt;= TIME(18, 0, 0)), "Day", "Night")</f>
        <v>Night</v>
      </c>
      <c r="Z1940">
        <f>COUNTIFS(D:D, "Military - U.S. Army", C:C, "Fort Myer, Virginia")</f>
        <v>1</v>
      </c>
    </row>
    <row r="1941" spans="1:26" x14ac:dyDescent="0.2">
      <c r="A1941">
        <v>23666</v>
      </c>
      <c r="B1941" t="s">
        <v>3394</v>
      </c>
      <c r="C1941" t="s">
        <v>9334</v>
      </c>
      <c r="D1941" t="s">
        <v>8764</v>
      </c>
      <c r="F1941" t="s">
        <v>9335</v>
      </c>
      <c r="G1941" t="s">
        <v>9336</v>
      </c>
      <c r="I1941">
        <v>2</v>
      </c>
      <c r="J1941">
        <v>2</v>
      </c>
      <c r="K1941">
        <v>0</v>
      </c>
      <c r="L1941" t="s">
        <v>9337</v>
      </c>
      <c r="M1941">
        <f>SUM(B1941,C1941)</f>
        <v>0</v>
      </c>
      <c r="N1941" t="str">
        <f t="shared" si="60"/>
        <v>No</v>
      </c>
      <c r="O1941">
        <f>COUNTIF(C:C,"&lt;0")</f>
        <v>0</v>
      </c>
      <c r="P1941" t="e">
        <f>SUMIF(#REF!,"&gt;"&amp;AVERAGE(#REF!))</f>
        <v>#REF!</v>
      </c>
      <c r="Q1941">
        <f t="shared" si="61"/>
        <v>27.565026697177728</v>
      </c>
      <c r="R1941" t="str">
        <f>CONCATENATE("ID-",A1941,"-",E1941)</f>
        <v>ID-23666-</v>
      </c>
      <c r="S1941" t="str">
        <f>INDEX(B:B,MATCH(A1941,A:A,0))</f>
        <v>09:15</v>
      </c>
      <c r="T1941" t="str">
        <f>IF(OR(B1941&gt;0,C1941&gt;0),"Acceptable","Check")</f>
        <v>Acceptable</v>
      </c>
      <c r="U1941">
        <f>COUNTIF(D:D, "Military - U.S. Army")</f>
        <v>23</v>
      </c>
      <c r="V1941">
        <f>AVERAGEIF(C:C,"Fort Myer, Virginia", I:I)</f>
        <v>2</v>
      </c>
      <c r="W1941">
        <v>1</v>
      </c>
      <c r="X1941" t="str">
        <f>IFERROR(VLOOKUP("FlightNumber", A:D, 4, FALSE), "Flight Not Found")</f>
        <v>Flight Not Found</v>
      </c>
      <c r="Y1941" t="str" cm="1">
        <f t="array" ref="Y1941">IF(AND(B:B &gt; TIME(6, 0, 0), B:B &lt;= TIME(18, 0, 0)), "Day", "Night")</f>
        <v>Night</v>
      </c>
      <c r="Z1941">
        <f>COUNTIFS(D:D, "Military - U.S. Army", C:C, "Fort Myer, Virginia")</f>
        <v>1</v>
      </c>
    </row>
    <row r="1942" spans="1:26" x14ac:dyDescent="0.2">
      <c r="A1942">
        <v>23669</v>
      </c>
      <c r="B1942" t="s">
        <v>5143</v>
      </c>
      <c r="C1942" t="s">
        <v>9338</v>
      </c>
      <c r="D1942" t="s">
        <v>9030</v>
      </c>
      <c r="F1942" t="s">
        <v>7747</v>
      </c>
      <c r="I1942">
        <v>33</v>
      </c>
      <c r="J1942">
        <v>33</v>
      </c>
      <c r="K1942">
        <v>0</v>
      </c>
      <c r="L1942" t="s">
        <v>9339</v>
      </c>
      <c r="M1942">
        <f>SUM(B1942,C1942)</f>
        <v>0</v>
      </c>
      <c r="N1942" t="str">
        <f t="shared" si="60"/>
        <v>No</v>
      </c>
      <c r="O1942">
        <f>COUNTIF(C:C,"&lt;0")</f>
        <v>0</v>
      </c>
      <c r="P1942" t="e">
        <f>SUMIF(#REF!,"&gt;"&amp;AVERAGE(#REF!))</f>
        <v>#REF!</v>
      </c>
      <c r="Q1942">
        <f t="shared" si="61"/>
        <v>27.565026697177728</v>
      </c>
      <c r="R1942" t="str">
        <f>CONCATENATE("ID-",A1942,"-",E1942)</f>
        <v>ID-23669-</v>
      </c>
      <c r="S1942" t="str">
        <f>INDEX(B:B,MATCH(A1942,A:A,0))</f>
        <v>11:35</v>
      </c>
      <c r="T1942" t="str">
        <f>IF(OR(B1942&gt;0,C1942&gt;0),"Acceptable","Check")</f>
        <v>Acceptable</v>
      </c>
      <c r="U1942">
        <f>COUNTIF(D:D, "Military - U.S. Army")</f>
        <v>23</v>
      </c>
      <c r="V1942">
        <f>AVERAGEIF(C:C,"Fort Myer, Virginia", I:I)</f>
        <v>2</v>
      </c>
      <c r="W1942">
        <v>1</v>
      </c>
      <c r="X1942" t="str">
        <f>IFERROR(VLOOKUP("FlightNumber", A:D, 4, FALSE), "Flight Not Found")</f>
        <v>Flight Not Found</v>
      </c>
      <c r="Y1942" t="str" cm="1">
        <f t="array" ref="Y1942">IF(AND(B:B &gt; TIME(6, 0, 0), B:B &lt;= TIME(18, 0, 0)), "Day", "Night")</f>
        <v>Night</v>
      </c>
      <c r="Z1942">
        <f>COUNTIFS(D:D, "Military - U.S. Army", C:C, "Fort Myer, Virginia")</f>
        <v>1</v>
      </c>
    </row>
    <row r="1943" spans="1:26" x14ac:dyDescent="0.2">
      <c r="A1943">
        <v>23684</v>
      </c>
      <c r="B1943" t="s">
        <v>7844</v>
      </c>
      <c r="C1943" t="s">
        <v>9340</v>
      </c>
      <c r="D1943" t="s">
        <v>9341</v>
      </c>
      <c r="F1943" t="s">
        <v>9342</v>
      </c>
      <c r="G1943" t="s">
        <v>9343</v>
      </c>
      <c r="I1943">
        <v>5</v>
      </c>
      <c r="J1943">
        <v>5</v>
      </c>
      <c r="K1943">
        <v>0</v>
      </c>
      <c r="L1943" t="s">
        <v>9344</v>
      </c>
      <c r="M1943">
        <f>SUM(B1943,C1943)</f>
        <v>0</v>
      </c>
      <c r="N1943" t="str">
        <f t="shared" si="60"/>
        <v>No</v>
      </c>
      <c r="O1943">
        <f>COUNTIF(C:C,"&lt;0")</f>
        <v>0</v>
      </c>
      <c r="P1943" t="e">
        <f>SUMIF(#REF!,"&gt;"&amp;AVERAGE(#REF!))</f>
        <v>#REF!</v>
      </c>
      <c r="Q1943">
        <f t="shared" si="61"/>
        <v>27.565026697177728</v>
      </c>
      <c r="R1943" t="str">
        <f>CONCATENATE("ID-",A1943,"-",E1943)</f>
        <v>ID-23684-</v>
      </c>
      <c r="S1943" t="str">
        <f>INDEX(B:B,MATCH(A1943,A:A,0))</f>
        <v>11:10</v>
      </c>
      <c r="T1943" t="str">
        <f>IF(OR(B1943&gt;0,C1943&gt;0),"Acceptable","Check")</f>
        <v>Acceptable</v>
      </c>
      <c r="U1943">
        <f>COUNTIF(D:D, "Military - U.S. Army")</f>
        <v>23</v>
      </c>
      <c r="V1943">
        <f>AVERAGEIF(C:C,"Fort Myer, Virginia", I:I)</f>
        <v>2</v>
      </c>
      <c r="W1943">
        <v>1</v>
      </c>
      <c r="X1943" t="str">
        <f>IFERROR(VLOOKUP("FlightNumber", A:D, 4, FALSE), "Flight Not Found")</f>
        <v>Flight Not Found</v>
      </c>
      <c r="Y1943" t="str" cm="1">
        <f t="array" ref="Y1943">IF(AND(B:B &gt; TIME(6, 0, 0), B:B &lt;= TIME(18, 0, 0)), "Day", "Night")</f>
        <v>Night</v>
      </c>
      <c r="Z1943">
        <f>COUNTIFS(D:D, "Military - U.S. Army", C:C, "Fort Myer, Virginia")</f>
        <v>1</v>
      </c>
    </row>
    <row r="1944" spans="1:26" x14ac:dyDescent="0.2">
      <c r="A1944">
        <v>23696</v>
      </c>
      <c r="B1944" t="s">
        <v>8138</v>
      </c>
      <c r="C1944" t="s">
        <v>9345</v>
      </c>
      <c r="D1944" t="s">
        <v>9346</v>
      </c>
      <c r="E1944" t="s">
        <v>9347</v>
      </c>
      <c r="F1944" t="s">
        <v>8075</v>
      </c>
      <c r="G1944" t="s">
        <v>9348</v>
      </c>
      <c r="H1944" t="s">
        <v>9349</v>
      </c>
      <c r="I1944">
        <v>29</v>
      </c>
      <c r="J1944">
        <v>29</v>
      </c>
      <c r="K1944">
        <v>0</v>
      </c>
      <c r="L1944" t="s">
        <v>9350</v>
      </c>
      <c r="M1944">
        <f>SUM(B1944,C1944)</f>
        <v>0</v>
      </c>
      <c r="N1944" t="str">
        <f t="shared" si="60"/>
        <v>No</v>
      </c>
      <c r="O1944">
        <f>COUNTIF(C:C,"&lt;0")</f>
        <v>0</v>
      </c>
      <c r="P1944" t="e">
        <f>SUMIF(#REF!,"&gt;"&amp;AVERAGE(#REF!))</f>
        <v>#REF!</v>
      </c>
      <c r="Q1944">
        <f t="shared" si="61"/>
        <v>27.565026697177728</v>
      </c>
      <c r="R1944" t="str">
        <f>CONCATENATE("ID-",A1944,"-",E1944)</f>
        <v>ID-23696-Phoenix - Las Vegas</v>
      </c>
      <c r="S1944" t="str">
        <f>INDEX(B:B,MATCH(A1944,A:A,0))</f>
        <v>20:25</v>
      </c>
      <c r="T1944" t="str">
        <f>IF(OR(B1944&gt;0,C1944&gt;0),"Acceptable","Check")</f>
        <v>Acceptable</v>
      </c>
      <c r="U1944">
        <f>COUNTIF(D:D, "Military - U.S. Army")</f>
        <v>23</v>
      </c>
      <c r="V1944">
        <f>AVERAGEIF(C:C,"Fort Myer, Virginia", I:I)</f>
        <v>2</v>
      </c>
      <c r="W1944">
        <v>1</v>
      </c>
      <c r="X1944" t="str">
        <f>IFERROR(VLOOKUP("FlightNumber", A:D, 4, FALSE), "Flight Not Found")</f>
        <v>Flight Not Found</v>
      </c>
      <c r="Y1944" t="str" cm="1">
        <f t="array" ref="Y1944">IF(AND(B:B &gt; TIME(6, 0, 0), B:B &lt;= TIME(18, 0, 0)), "Day", "Night")</f>
        <v>Night</v>
      </c>
      <c r="Z1944">
        <f>COUNTIFS(D:D, "Military - U.S. Army", C:C, "Fort Myer, Virginia")</f>
        <v>1</v>
      </c>
    </row>
    <row r="1945" spans="1:26" x14ac:dyDescent="0.2">
      <c r="A1945">
        <v>23698</v>
      </c>
      <c r="C1945" t="s">
        <v>9351</v>
      </c>
      <c r="D1945" t="s">
        <v>29</v>
      </c>
      <c r="F1945" t="s">
        <v>9352</v>
      </c>
      <c r="G1945" t="s">
        <v>9353</v>
      </c>
      <c r="H1945" t="s">
        <v>9354</v>
      </c>
      <c r="I1945">
        <v>10</v>
      </c>
      <c r="J1945">
        <v>10</v>
      </c>
      <c r="K1945">
        <v>0</v>
      </c>
      <c r="L1945" t="s">
        <v>9355</v>
      </c>
      <c r="M1945">
        <f>SUM(B1945,C1945)</f>
        <v>0</v>
      </c>
      <c r="N1945" t="str">
        <f t="shared" si="60"/>
        <v>No</v>
      </c>
      <c r="O1945">
        <f>COUNTIF(C:C,"&lt;0")</f>
        <v>0</v>
      </c>
      <c r="P1945" t="e">
        <f>SUMIF(#REF!,"&gt;"&amp;AVERAGE(#REF!))</f>
        <v>#REF!</v>
      </c>
      <c r="Q1945">
        <f t="shared" si="61"/>
        <v>27.565026697177728</v>
      </c>
      <c r="R1945" t="str">
        <f>CONCATENATE("ID-",A1945,"-",E1945)</f>
        <v>ID-23698-</v>
      </c>
      <c r="S1945">
        <f>INDEX(B:B,MATCH(A1945,A:A,0))</f>
        <v>0</v>
      </c>
      <c r="T1945" t="str">
        <f>IF(OR(B1945&gt;0,C1945&gt;0),"Acceptable","Check")</f>
        <v>Acceptable</v>
      </c>
      <c r="U1945">
        <f>COUNTIF(D:D, "Military - U.S. Army")</f>
        <v>23</v>
      </c>
      <c r="V1945">
        <f>AVERAGEIF(C:C,"Fort Myer, Virginia", I:I)</f>
        <v>2</v>
      </c>
      <c r="W1945">
        <v>1</v>
      </c>
      <c r="X1945" t="str">
        <f>IFERROR(VLOOKUP("FlightNumber", A:D, 4, FALSE), "Flight Not Found")</f>
        <v>Flight Not Found</v>
      </c>
      <c r="Y1945" t="str" cm="1">
        <f t="array" ref="Y1945">IF(AND(B:B &gt; TIME(6, 0, 0), B:B &lt;= TIME(18, 0, 0)), "Day", "Night")</f>
        <v>Night</v>
      </c>
      <c r="Z1945">
        <f>COUNTIFS(D:D, "Military - U.S. Army", C:C, "Fort Myer, Virginia")</f>
        <v>1</v>
      </c>
    </row>
    <row r="1946" spans="1:26" x14ac:dyDescent="0.2">
      <c r="A1946">
        <v>24012</v>
      </c>
      <c r="B1946" t="s">
        <v>2846</v>
      </c>
      <c r="C1946" t="s">
        <v>9356</v>
      </c>
      <c r="D1946" t="s">
        <v>8255</v>
      </c>
      <c r="F1946" t="s">
        <v>9357</v>
      </c>
      <c r="G1946" t="s">
        <v>9358</v>
      </c>
      <c r="I1946">
        <v>3</v>
      </c>
      <c r="J1946">
        <v>3</v>
      </c>
      <c r="K1946">
        <v>0</v>
      </c>
      <c r="L1946" t="s">
        <v>9359</v>
      </c>
      <c r="M1946">
        <f>SUM(B1946,C1946)</f>
        <v>0</v>
      </c>
      <c r="N1946" t="str">
        <f t="shared" si="60"/>
        <v>No</v>
      </c>
      <c r="O1946">
        <f>COUNTIF(C:C,"&lt;0")</f>
        <v>0</v>
      </c>
      <c r="P1946" t="e">
        <f>SUMIF(#REF!,"&gt;"&amp;AVERAGE(#REF!))</f>
        <v>#REF!</v>
      </c>
      <c r="Q1946">
        <f t="shared" si="61"/>
        <v>27.565026697177728</v>
      </c>
      <c r="R1946" t="str">
        <f>CONCATENATE("ID-",A1946,"-",E1946)</f>
        <v>ID-24012-</v>
      </c>
      <c r="S1946" t="str">
        <f>INDEX(B:B,MATCH(A1946,A:A,0))</f>
        <v>15:10</v>
      </c>
      <c r="T1946" t="str">
        <f>IF(OR(B1946&gt;0,C1946&gt;0),"Acceptable","Check")</f>
        <v>Acceptable</v>
      </c>
      <c r="U1946">
        <f>COUNTIF(D:D, "Military - U.S. Army")</f>
        <v>23</v>
      </c>
      <c r="V1946">
        <f>AVERAGEIF(C:C,"Fort Myer, Virginia", I:I)</f>
        <v>2</v>
      </c>
      <c r="W1946">
        <v>1</v>
      </c>
      <c r="X1946" t="str">
        <f>IFERROR(VLOOKUP("FlightNumber", A:D, 4, FALSE), "Flight Not Found")</f>
        <v>Flight Not Found</v>
      </c>
      <c r="Y1946" t="str" cm="1">
        <f t="array" ref="Y1946">IF(AND(B:B &gt; TIME(6, 0, 0), B:B &lt;= TIME(18, 0, 0)), "Day", "Night")</f>
        <v>Night</v>
      </c>
      <c r="Z1946">
        <f>COUNTIFS(D:D, "Military - U.S. Army", C:C, "Fort Myer, Virginia")</f>
        <v>1</v>
      </c>
    </row>
    <row r="1947" spans="1:26" x14ac:dyDescent="0.2">
      <c r="A1947">
        <v>23710</v>
      </c>
      <c r="B1947" t="s">
        <v>6638</v>
      </c>
      <c r="C1947" t="s">
        <v>4612</v>
      </c>
      <c r="D1947" t="s">
        <v>9360</v>
      </c>
      <c r="F1947" t="s">
        <v>3475</v>
      </c>
      <c r="G1947" t="s">
        <v>9361</v>
      </c>
      <c r="H1947" t="s">
        <v>9362</v>
      </c>
      <c r="I1947">
        <v>14</v>
      </c>
      <c r="J1947">
        <v>6</v>
      </c>
      <c r="K1947">
        <v>0</v>
      </c>
      <c r="L1947" t="s">
        <v>9363</v>
      </c>
      <c r="M1947">
        <f>SUM(B1947,C1947)</f>
        <v>0</v>
      </c>
      <c r="N1947" t="str">
        <f t="shared" si="60"/>
        <v>No</v>
      </c>
      <c r="O1947">
        <f>COUNTIF(C:C,"&lt;0")</f>
        <v>0</v>
      </c>
      <c r="P1947" t="e">
        <f>SUMIF(#REF!,"&gt;"&amp;AVERAGE(#REF!))</f>
        <v>#REF!</v>
      </c>
      <c r="Q1947">
        <f t="shared" si="61"/>
        <v>27.565026697177728</v>
      </c>
      <c r="R1947" t="str">
        <f>CONCATENATE("ID-",A1947,"-",E1947)</f>
        <v>ID-23710-</v>
      </c>
      <c r="S1947" t="str">
        <f>INDEX(B:B,MATCH(A1947,A:A,0))</f>
        <v>19:20</v>
      </c>
      <c r="T1947" t="str">
        <f>IF(OR(B1947&gt;0,C1947&gt;0),"Acceptable","Check")</f>
        <v>Acceptable</v>
      </c>
      <c r="U1947">
        <f>COUNTIF(D:D, "Military - U.S. Army")</f>
        <v>23</v>
      </c>
      <c r="V1947">
        <f>AVERAGEIF(C:C,"Fort Myer, Virginia", I:I)</f>
        <v>2</v>
      </c>
      <c r="W1947">
        <v>1</v>
      </c>
      <c r="X1947" t="str">
        <f>IFERROR(VLOOKUP("FlightNumber", A:D, 4, FALSE), "Flight Not Found")</f>
        <v>Flight Not Found</v>
      </c>
      <c r="Y1947" t="str" cm="1">
        <f t="array" ref="Y1947">IF(AND(B:B &gt; TIME(6, 0, 0), B:B &lt;= TIME(18, 0, 0)), "Day", "Night")</f>
        <v>Night</v>
      </c>
      <c r="Z1947">
        <f>COUNTIFS(D:D, "Military - U.S. Army", C:C, "Fort Myer, Virginia")</f>
        <v>1</v>
      </c>
    </row>
    <row r="1948" spans="1:26" x14ac:dyDescent="0.2">
      <c r="A1948">
        <v>23715</v>
      </c>
      <c r="B1948" t="s">
        <v>9364</v>
      </c>
      <c r="C1948" t="s">
        <v>9365</v>
      </c>
      <c r="D1948" t="s">
        <v>8764</v>
      </c>
      <c r="F1948" t="s">
        <v>9366</v>
      </c>
      <c r="G1948" t="s">
        <v>9367</v>
      </c>
      <c r="I1948">
        <v>5</v>
      </c>
      <c r="J1948">
        <v>4</v>
      </c>
      <c r="K1948">
        <v>0</v>
      </c>
      <c r="L1948" t="s">
        <v>9368</v>
      </c>
      <c r="M1948">
        <f>SUM(B1948,C1948)</f>
        <v>0</v>
      </c>
      <c r="N1948" t="str">
        <f t="shared" si="60"/>
        <v>No</v>
      </c>
      <c r="O1948">
        <f>COUNTIF(C:C,"&lt;0")</f>
        <v>0</v>
      </c>
      <c r="P1948" t="e">
        <f>SUMIF(#REF!,"&gt;"&amp;AVERAGE(#REF!))</f>
        <v>#REF!</v>
      </c>
      <c r="Q1948">
        <f t="shared" si="61"/>
        <v>27.565026697177728</v>
      </c>
      <c r="R1948" t="str">
        <f>CONCATENATE("ID-",A1948,"-",E1948)</f>
        <v>ID-23715-</v>
      </c>
      <c r="S1948" t="str">
        <f>INDEX(B:B,MATCH(A1948,A:A,0))</f>
        <v>19:58</v>
      </c>
      <c r="T1948" t="str">
        <f>IF(OR(B1948&gt;0,C1948&gt;0),"Acceptable","Check")</f>
        <v>Acceptable</v>
      </c>
      <c r="U1948">
        <f>COUNTIF(D:D, "Military - U.S. Army")</f>
        <v>23</v>
      </c>
      <c r="V1948">
        <f>AVERAGEIF(C:C,"Fort Myer, Virginia", I:I)</f>
        <v>2</v>
      </c>
      <c r="W1948">
        <v>1</v>
      </c>
      <c r="X1948" t="str">
        <f>IFERROR(VLOOKUP("FlightNumber", A:D, 4, FALSE), "Flight Not Found")</f>
        <v>Flight Not Found</v>
      </c>
      <c r="Y1948" t="str" cm="1">
        <f t="array" ref="Y1948">IF(AND(B:B &gt; TIME(6, 0, 0), B:B &lt;= TIME(18, 0, 0)), "Day", "Night")</f>
        <v>Night</v>
      </c>
      <c r="Z1948">
        <f>COUNTIFS(D:D, "Military - U.S. Army", C:C, "Fort Myer, Virginia")</f>
        <v>1</v>
      </c>
    </row>
    <row r="1949" spans="1:26" x14ac:dyDescent="0.2">
      <c r="A1949">
        <v>23719</v>
      </c>
      <c r="B1949" t="s">
        <v>9369</v>
      </c>
      <c r="C1949" t="s">
        <v>9370</v>
      </c>
      <c r="D1949" t="s">
        <v>8640</v>
      </c>
      <c r="E1949" t="s">
        <v>7129</v>
      </c>
      <c r="F1949" t="s">
        <v>1809</v>
      </c>
      <c r="G1949" t="s">
        <v>9371</v>
      </c>
      <c r="H1949" t="s">
        <v>9372</v>
      </c>
      <c r="I1949">
        <v>17</v>
      </c>
      <c r="J1949">
        <v>17</v>
      </c>
      <c r="K1949">
        <v>0</v>
      </c>
      <c r="L1949" t="s">
        <v>9373</v>
      </c>
      <c r="M1949">
        <f>SUM(B1949,C1949)</f>
        <v>0</v>
      </c>
      <c r="N1949" t="str">
        <f t="shared" si="60"/>
        <v>No</v>
      </c>
      <c r="O1949">
        <f>COUNTIF(C:C,"&lt;0")</f>
        <v>0</v>
      </c>
      <c r="P1949" t="e">
        <f>SUMIF(#REF!,"&gt;"&amp;AVERAGE(#REF!))</f>
        <v>#REF!</v>
      </c>
      <c r="Q1949">
        <f t="shared" si="61"/>
        <v>27.565026697177728</v>
      </c>
      <c r="R1949" t="str">
        <f>CONCATENATE("ID-",A1949,"-",E1949)</f>
        <v>ID-23719-Tipuani - La Paz</v>
      </c>
      <c r="S1949" t="str">
        <f>INDEX(B:B,MATCH(A1949,A:A,0))</f>
        <v>10:48</v>
      </c>
      <c r="T1949" t="str">
        <f>IF(OR(B1949&gt;0,C1949&gt;0),"Acceptable","Check")</f>
        <v>Acceptable</v>
      </c>
      <c r="U1949">
        <f>COUNTIF(D:D, "Military - U.S. Army")</f>
        <v>23</v>
      </c>
      <c r="V1949">
        <f>AVERAGEIF(C:C,"Fort Myer, Virginia", I:I)</f>
        <v>2</v>
      </c>
      <c r="W1949">
        <v>1</v>
      </c>
      <c r="X1949" t="str">
        <f>IFERROR(VLOOKUP("FlightNumber", A:D, 4, FALSE), "Flight Not Found")</f>
        <v>Flight Not Found</v>
      </c>
      <c r="Y1949" t="str" cm="1">
        <f t="array" ref="Y1949">IF(AND(B:B &gt; TIME(6, 0, 0), B:B &lt;= TIME(18, 0, 0)), "Day", "Night")</f>
        <v>Night</v>
      </c>
      <c r="Z1949">
        <f>COUNTIFS(D:D, "Military - U.S. Army", C:C, "Fort Myer, Virginia")</f>
        <v>1</v>
      </c>
    </row>
    <row r="1950" spans="1:26" x14ac:dyDescent="0.2">
      <c r="A1950">
        <v>23722</v>
      </c>
      <c r="C1950" t="s">
        <v>9374</v>
      </c>
      <c r="D1950" t="s">
        <v>9375</v>
      </c>
      <c r="F1950" t="s">
        <v>9376</v>
      </c>
      <c r="I1950">
        <v>38</v>
      </c>
      <c r="J1950">
        <v>38</v>
      </c>
      <c r="K1950">
        <v>0</v>
      </c>
      <c r="L1950" t="s">
        <v>9377</v>
      </c>
      <c r="M1950">
        <f>SUM(B1950,C1950)</f>
        <v>0</v>
      </c>
      <c r="N1950" t="str">
        <f t="shared" si="60"/>
        <v>No</v>
      </c>
      <c r="O1950">
        <f>COUNTIF(C:C,"&lt;0")</f>
        <v>0</v>
      </c>
      <c r="P1950" t="e">
        <f>SUMIF(#REF!,"&gt;"&amp;AVERAGE(#REF!))</f>
        <v>#REF!</v>
      </c>
      <c r="Q1950">
        <f t="shared" si="61"/>
        <v>27.565026697177728</v>
      </c>
      <c r="R1950" t="str">
        <f>CONCATENATE("ID-",A1950,"-",E1950)</f>
        <v>ID-23722-</v>
      </c>
      <c r="S1950">
        <f>INDEX(B:B,MATCH(A1950,A:A,0))</f>
        <v>0</v>
      </c>
      <c r="T1950" t="str">
        <f>IF(OR(B1950&gt;0,C1950&gt;0),"Acceptable","Check")</f>
        <v>Acceptable</v>
      </c>
      <c r="U1950">
        <f>COUNTIF(D:D, "Military - U.S. Army")</f>
        <v>23</v>
      </c>
      <c r="V1950">
        <f>AVERAGEIF(C:C,"Fort Myer, Virginia", I:I)</f>
        <v>2</v>
      </c>
      <c r="W1950">
        <v>1</v>
      </c>
      <c r="X1950" t="str">
        <f>IFERROR(VLOOKUP("FlightNumber", A:D, 4, FALSE), "Flight Not Found")</f>
        <v>Flight Not Found</v>
      </c>
      <c r="Y1950" t="str" cm="1">
        <f t="array" ref="Y1950">IF(AND(B:B &gt; TIME(6, 0, 0), B:B &lt;= TIME(18, 0, 0)), "Day", "Night")</f>
        <v>Night</v>
      </c>
      <c r="Z1950">
        <f>COUNTIFS(D:D, "Military - U.S. Army", C:C, "Fort Myer, Virginia")</f>
        <v>1</v>
      </c>
    </row>
    <row r="1951" spans="1:26" x14ac:dyDescent="0.2">
      <c r="A1951">
        <v>23732</v>
      </c>
      <c r="B1951" t="s">
        <v>9378</v>
      </c>
      <c r="C1951" t="s">
        <v>9379</v>
      </c>
      <c r="D1951" t="s">
        <v>9380</v>
      </c>
      <c r="E1951" t="s">
        <v>9381</v>
      </c>
      <c r="F1951" t="s">
        <v>1809</v>
      </c>
      <c r="G1951" t="s">
        <v>9382</v>
      </c>
      <c r="H1951" t="s">
        <v>9383</v>
      </c>
      <c r="I1951">
        <v>39</v>
      </c>
      <c r="J1951">
        <v>1</v>
      </c>
      <c r="K1951">
        <v>0</v>
      </c>
      <c r="L1951" t="s">
        <v>9384</v>
      </c>
      <c r="M1951">
        <f>SUM(B1951,C1951)</f>
        <v>0</v>
      </c>
      <c r="N1951" t="str">
        <f t="shared" si="60"/>
        <v>No</v>
      </c>
      <c r="O1951">
        <f>COUNTIF(C:C,"&lt;0")</f>
        <v>0</v>
      </c>
      <c r="P1951" t="e">
        <f>SUMIF(#REF!,"&gt;"&amp;AVERAGE(#REF!))</f>
        <v>#REF!</v>
      </c>
      <c r="Q1951">
        <f t="shared" si="61"/>
        <v>27.565026697177728</v>
      </c>
      <c r="R1951" t="str">
        <f>CONCATENATE("ID-",A1951,"-",E1951)</f>
        <v>ID-23732-Kalibo - Manila</v>
      </c>
      <c r="S1951" t="str">
        <f>INDEX(B:B,MATCH(A1951,A:A,0))</f>
        <v>18.40</v>
      </c>
      <c r="T1951" t="str">
        <f>IF(OR(B1951&gt;0,C1951&gt;0),"Acceptable","Check")</f>
        <v>Acceptable</v>
      </c>
      <c r="U1951">
        <f>COUNTIF(D:D, "Military - U.S. Army")</f>
        <v>23</v>
      </c>
      <c r="V1951">
        <f>AVERAGEIF(C:C,"Fort Myer, Virginia", I:I)</f>
        <v>2</v>
      </c>
      <c r="W1951">
        <v>1</v>
      </c>
      <c r="X1951" t="str">
        <f>IFERROR(VLOOKUP("FlightNumber", A:D, 4, FALSE), "Flight Not Found")</f>
        <v>Flight Not Found</v>
      </c>
      <c r="Y1951" t="str" cm="1">
        <f t="array" ref="Y1951">IF(AND(B:B &gt; TIME(6, 0, 0), B:B &lt;= TIME(18, 0, 0)), "Day", "Night")</f>
        <v>Night</v>
      </c>
      <c r="Z1951">
        <f>COUNTIFS(D:D, "Military - U.S. Army", C:C, "Fort Myer, Virginia")</f>
        <v>1</v>
      </c>
    </row>
    <row r="1952" spans="1:26" x14ac:dyDescent="0.2">
      <c r="A1952">
        <v>23735</v>
      </c>
      <c r="C1952" t="s">
        <v>9385</v>
      </c>
      <c r="D1952" t="s">
        <v>9386</v>
      </c>
      <c r="F1952" t="s">
        <v>1809</v>
      </c>
      <c r="G1952" t="s">
        <v>9387</v>
      </c>
      <c r="H1952" t="s">
        <v>9388</v>
      </c>
      <c r="I1952">
        <v>23</v>
      </c>
      <c r="J1952">
        <v>1</v>
      </c>
      <c r="K1952">
        <v>0</v>
      </c>
      <c r="L1952" t="s">
        <v>9389</v>
      </c>
      <c r="M1952">
        <f>SUM(B1952,C1952)</f>
        <v>0</v>
      </c>
      <c r="N1952" t="str">
        <f t="shared" si="60"/>
        <v>No</v>
      </c>
      <c r="O1952">
        <f>COUNTIF(C:C,"&lt;0")</f>
        <v>0</v>
      </c>
      <c r="P1952" t="e">
        <f>SUMIF(#REF!,"&gt;"&amp;AVERAGE(#REF!))</f>
        <v>#REF!</v>
      </c>
      <c r="Q1952">
        <f t="shared" si="61"/>
        <v>27.565026697177728</v>
      </c>
      <c r="R1952" t="str">
        <f>CONCATENATE("ID-",A1952,"-",E1952)</f>
        <v>ID-23735-</v>
      </c>
      <c r="S1952">
        <f>INDEX(B:B,MATCH(A1952,A:A,0))</f>
        <v>0</v>
      </c>
      <c r="T1952" t="str">
        <f>IF(OR(B1952&gt;0,C1952&gt;0),"Acceptable","Check")</f>
        <v>Acceptable</v>
      </c>
      <c r="U1952">
        <f>COUNTIF(D:D, "Military - U.S. Army")</f>
        <v>23</v>
      </c>
      <c r="V1952">
        <f>AVERAGEIF(C:C,"Fort Myer, Virginia", I:I)</f>
        <v>2</v>
      </c>
      <c r="W1952">
        <v>1</v>
      </c>
      <c r="X1952" t="str">
        <f>IFERROR(VLOOKUP("FlightNumber", A:D, 4, FALSE), "Flight Not Found")</f>
        <v>Flight Not Found</v>
      </c>
      <c r="Y1952" t="str" cm="1">
        <f t="array" ref="Y1952">IF(AND(B:B &gt; TIME(6, 0, 0), B:B &lt;= TIME(18, 0, 0)), "Day", "Night")</f>
        <v>Night</v>
      </c>
      <c r="Z1952">
        <f>COUNTIFS(D:D, "Military - U.S. Army", C:C, "Fort Myer, Virginia")</f>
        <v>1</v>
      </c>
    </row>
    <row r="1953" spans="1:26" x14ac:dyDescent="0.2">
      <c r="A1953">
        <v>23735</v>
      </c>
      <c r="B1953" t="s">
        <v>9390</v>
      </c>
      <c r="C1953" t="s">
        <v>9391</v>
      </c>
      <c r="D1953" t="s">
        <v>5427</v>
      </c>
      <c r="E1953" t="s">
        <v>9392</v>
      </c>
      <c r="F1953" t="s">
        <v>7347</v>
      </c>
      <c r="G1953" t="s">
        <v>9393</v>
      </c>
      <c r="H1953" t="s">
        <v>9394</v>
      </c>
      <c r="I1953">
        <v>3</v>
      </c>
      <c r="J1953">
        <v>3</v>
      </c>
      <c r="K1953">
        <v>0</v>
      </c>
      <c r="L1953" t="s">
        <v>9395</v>
      </c>
      <c r="M1953">
        <f>SUM(B1953,C1953)</f>
        <v>0</v>
      </c>
      <c r="N1953" t="str">
        <f t="shared" si="60"/>
        <v>No</v>
      </c>
      <c r="O1953">
        <f>COUNTIF(C:C,"&lt;0")</f>
        <v>0</v>
      </c>
      <c r="P1953" t="e">
        <f>SUMIF(#REF!,"&gt;"&amp;AVERAGE(#REF!))</f>
        <v>#REF!</v>
      </c>
      <c r="Q1953">
        <f t="shared" si="61"/>
        <v>27.565026697177728</v>
      </c>
      <c r="R1953" t="str">
        <f>CONCATENATE("ID-",A1953,"-",E1953)</f>
        <v>ID-23735-San Francisco - New York</v>
      </c>
      <c r="S1953">
        <f>INDEX(B:B,MATCH(A1953,A:A,0))</f>
        <v>0</v>
      </c>
      <c r="T1953" t="str">
        <f>IF(OR(B1953&gt;0,C1953&gt;0),"Acceptable","Check")</f>
        <v>Acceptable</v>
      </c>
      <c r="U1953">
        <f>COUNTIF(D:D, "Military - U.S. Army")</f>
        <v>23</v>
      </c>
      <c r="V1953">
        <f>AVERAGEIF(C:C,"Fort Myer, Virginia", I:I)</f>
        <v>2</v>
      </c>
      <c r="W1953">
        <v>1</v>
      </c>
      <c r="X1953" t="str">
        <f>IFERROR(VLOOKUP("FlightNumber", A:D, 4, FALSE), "Flight Not Found")</f>
        <v>Flight Not Found</v>
      </c>
      <c r="Y1953" t="str" cm="1">
        <f t="array" ref="Y1953">IF(AND(B:B &gt; TIME(6, 0, 0), B:B &lt;= TIME(18, 0, 0)), "Day", "Night")</f>
        <v>Night</v>
      </c>
      <c r="Z1953">
        <f>COUNTIFS(D:D, "Military - U.S. Army", C:C, "Fort Myer, Virginia")</f>
        <v>1</v>
      </c>
    </row>
    <row r="1954" spans="1:26" x14ac:dyDescent="0.2">
      <c r="A1954">
        <v>23740</v>
      </c>
      <c r="C1954" t="s">
        <v>9396</v>
      </c>
      <c r="D1954" t="s">
        <v>9397</v>
      </c>
      <c r="F1954" t="s">
        <v>3335</v>
      </c>
      <c r="G1954" t="s">
        <v>9398</v>
      </c>
      <c r="I1954">
        <v>5</v>
      </c>
      <c r="J1954">
        <v>5</v>
      </c>
      <c r="K1954">
        <v>0</v>
      </c>
      <c r="L1954" t="s">
        <v>9399</v>
      </c>
      <c r="M1954">
        <f>SUM(B1954,C1954)</f>
        <v>0</v>
      </c>
      <c r="N1954" t="str">
        <f t="shared" si="60"/>
        <v>No</v>
      </c>
      <c r="O1954">
        <f>COUNTIF(C:C,"&lt;0")</f>
        <v>0</v>
      </c>
      <c r="P1954" t="e">
        <f>SUMIF(#REF!,"&gt;"&amp;AVERAGE(#REF!))</f>
        <v>#REF!</v>
      </c>
      <c r="Q1954">
        <f t="shared" si="61"/>
        <v>27.565026697177728</v>
      </c>
      <c r="R1954" t="str">
        <f>CONCATENATE("ID-",A1954,"-",E1954)</f>
        <v>ID-23740-</v>
      </c>
      <c r="S1954">
        <f>INDEX(B:B,MATCH(A1954,A:A,0))</f>
        <v>0</v>
      </c>
      <c r="T1954" t="str">
        <f>IF(OR(B1954&gt;0,C1954&gt;0),"Acceptable","Check")</f>
        <v>Acceptable</v>
      </c>
      <c r="U1954">
        <f>COUNTIF(D:D, "Military - U.S. Army")</f>
        <v>23</v>
      </c>
      <c r="V1954">
        <f>AVERAGEIF(C:C,"Fort Myer, Virginia", I:I)</f>
        <v>2</v>
      </c>
      <c r="W1954">
        <v>3</v>
      </c>
      <c r="X1954" t="str">
        <f>IFERROR(VLOOKUP("FlightNumber", A:D, 4, FALSE), "Flight Not Found")</f>
        <v>Flight Not Found</v>
      </c>
      <c r="Y1954" t="str" cm="1">
        <f t="array" ref="Y1954">IF(AND(B:B &gt; TIME(6, 0, 0), B:B &lt;= TIME(18, 0, 0)), "Day", "Night")</f>
        <v>Night</v>
      </c>
      <c r="Z1954">
        <f>COUNTIFS(D:D, "Military - U.S. Army", C:C, "Fort Myer, Virginia")</f>
        <v>1</v>
      </c>
    </row>
    <row r="1955" spans="1:26" x14ac:dyDescent="0.2">
      <c r="A1955">
        <v>23741</v>
      </c>
      <c r="B1955" t="s">
        <v>9400</v>
      </c>
      <c r="C1955" t="s">
        <v>9110</v>
      </c>
      <c r="D1955" t="s">
        <v>6050</v>
      </c>
      <c r="E1955" t="s">
        <v>9401</v>
      </c>
      <c r="F1955" t="s">
        <v>9402</v>
      </c>
      <c r="G1955" t="s">
        <v>9403</v>
      </c>
      <c r="H1955" t="s">
        <v>9404</v>
      </c>
      <c r="I1955">
        <v>4</v>
      </c>
      <c r="J1955">
        <v>4</v>
      </c>
      <c r="K1955">
        <v>0</v>
      </c>
      <c r="L1955" t="s">
        <v>9405</v>
      </c>
      <c r="M1955">
        <f>SUM(B1955,C1955)</f>
        <v>0</v>
      </c>
      <c r="N1955" t="str">
        <f t="shared" si="60"/>
        <v>No</v>
      </c>
      <c r="O1955">
        <f>COUNTIF(C:C,"&lt;0")</f>
        <v>0</v>
      </c>
      <c r="P1955" t="e">
        <f>SUMIF(#REF!,"&gt;"&amp;AVERAGE(#REF!))</f>
        <v>#REF!</v>
      </c>
      <c r="Q1955">
        <f t="shared" si="61"/>
        <v>27.565026697177728</v>
      </c>
      <c r="R1955" t="str">
        <f>CONCATENATE("ID-",A1955,"-",E1955)</f>
        <v>ID-23741-Cleveland - Detroit - Denver</v>
      </c>
      <c r="S1955" t="str">
        <f>INDEX(B:B,MATCH(A1955,A:A,0))</f>
        <v>02:14</v>
      </c>
      <c r="T1955" t="str">
        <f>IF(OR(B1955&gt;0,C1955&gt;0),"Acceptable","Check")</f>
        <v>Acceptable</v>
      </c>
      <c r="U1955">
        <f>COUNTIF(D:D, "Military - U.S. Army")</f>
        <v>23</v>
      </c>
      <c r="V1955">
        <f>AVERAGEIF(C:C,"Fort Myer, Virginia", I:I)</f>
        <v>2</v>
      </c>
      <c r="W1955">
        <v>1</v>
      </c>
      <c r="X1955" t="str">
        <f>IFERROR(VLOOKUP("FlightNumber", A:D, 4, FALSE), "Flight Not Found")</f>
        <v>Flight Not Found</v>
      </c>
      <c r="Y1955" t="str" cm="1">
        <f t="array" ref="Y1955">IF(AND(B:B &gt; TIME(6, 0, 0), B:B &lt;= TIME(18, 0, 0)), "Day", "Night")</f>
        <v>Night</v>
      </c>
      <c r="Z1955">
        <f>COUNTIFS(D:D, "Military - U.S. Army", C:C, "Fort Myer, Virginia")</f>
        <v>1</v>
      </c>
    </row>
    <row r="1956" spans="1:26" x14ac:dyDescent="0.2">
      <c r="A1956">
        <v>23747</v>
      </c>
      <c r="B1956" t="s">
        <v>9406</v>
      </c>
      <c r="C1956" t="s">
        <v>9407</v>
      </c>
      <c r="D1956" t="s">
        <v>9408</v>
      </c>
      <c r="F1956" t="s">
        <v>9409</v>
      </c>
      <c r="G1956" t="s">
        <v>9410</v>
      </c>
      <c r="I1956">
        <v>3</v>
      </c>
      <c r="J1956">
        <v>3</v>
      </c>
      <c r="K1956">
        <v>0</v>
      </c>
      <c r="L1956" t="s">
        <v>9411</v>
      </c>
      <c r="M1956">
        <f>SUM(B1956,C1956)</f>
        <v>0</v>
      </c>
      <c r="N1956" t="str">
        <f t="shared" si="60"/>
        <v>No</v>
      </c>
      <c r="O1956">
        <f>COUNTIF(C:C,"&lt;0")</f>
        <v>0</v>
      </c>
      <c r="P1956" t="e">
        <f>SUMIF(#REF!,"&gt;"&amp;AVERAGE(#REF!))</f>
        <v>#REF!</v>
      </c>
      <c r="Q1956">
        <f t="shared" si="61"/>
        <v>27.565026697177728</v>
      </c>
      <c r="R1956" t="str">
        <f>CONCATENATE("ID-",A1956,"-",E1956)</f>
        <v>ID-23747-</v>
      </c>
      <c r="S1956" t="str">
        <f>INDEX(B:B,MATCH(A1956,A:A,0))</f>
        <v>00:28</v>
      </c>
      <c r="T1956" t="str">
        <f>IF(OR(B1956&gt;0,C1956&gt;0),"Acceptable","Check")</f>
        <v>Acceptable</v>
      </c>
      <c r="U1956">
        <f>COUNTIF(D:D, "Military - U.S. Army")</f>
        <v>23</v>
      </c>
      <c r="V1956">
        <f>AVERAGEIF(C:C,"Fort Myer, Virginia", I:I)</f>
        <v>2</v>
      </c>
      <c r="W1956">
        <v>1</v>
      </c>
      <c r="X1956" t="str">
        <f>IFERROR(VLOOKUP("FlightNumber", A:D, 4, FALSE), "Flight Not Found")</f>
        <v>Flight Not Found</v>
      </c>
      <c r="Y1956" t="str" cm="1">
        <f t="array" ref="Y1956">IF(AND(B:B &gt; TIME(6, 0, 0), B:B &lt;= TIME(18, 0, 0)), "Day", "Night")</f>
        <v>Night</v>
      </c>
      <c r="Z1956">
        <f>COUNTIFS(D:D, "Military - U.S. Army", C:C, "Fort Myer, Virginia")</f>
        <v>1</v>
      </c>
    </row>
    <row r="1957" spans="1:26" x14ac:dyDescent="0.2">
      <c r="A1957">
        <v>23755</v>
      </c>
      <c r="B1957" t="s">
        <v>9412</v>
      </c>
      <c r="C1957" t="s">
        <v>9413</v>
      </c>
      <c r="D1957" t="s">
        <v>9414</v>
      </c>
      <c r="F1957" t="s">
        <v>9415</v>
      </c>
      <c r="G1957" t="s">
        <v>9416</v>
      </c>
      <c r="I1957">
        <v>2</v>
      </c>
      <c r="J1957">
        <v>2</v>
      </c>
      <c r="K1957">
        <v>0</v>
      </c>
      <c r="L1957" t="s">
        <v>9417</v>
      </c>
      <c r="M1957">
        <f>SUM(B1957,C1957)</f>
        <v>0</v>
      </c>
      <c r="N1957" t="str">
        <f t="shared" si="60"/>
        <v>No</v>
      </c>
      <c r="O1957">
        <f>COUNTIF(C:C,"&lt;0")</f>
        <v>0</v>
      </c>
      <c r="P1957" t="e">
        <f>SUMIF(#REF!,"&gt;"&amp;AVERAGE(#REF!))</f>
        <v>#REF!</v>
      </c>
      <c r="Q1957">
        <f t="shared" si="61"/>
        <v>27.565026697177728</v>
      </c>
      <c r="R1957" t="str">
        <f>CONCATENATE("ID-",A1957,"-",E1957)</f>
        <v>ID-23755-</v>
      </c>
      <c r="S1957" t="str">
        <f>INDEX(B:B,MATCH(A1957,A:A,0))</f>
        <v>12:25</v>
      </c>
      <c r="T1957" t="str">
        <f>IF(OR(B1957&gt;0,C1957&gt;0),"Acceptable","Check")</f>
        <v>Acceptable</v>
      </c>
      <c r="U1957">
        <f>COUNTIF(D:D, "Military - U.S. Army")</f>
        <v>23</v>
      </c>
      <c r="V1957">
        <f>AVERAGEIF(C:C,"Fort Myer, Virginia", I:I)</f>
        <v>2</v>
      </c>
      <c r="W1957">
        <v>1</v>
      </c>
      <c r="X1957" t="str">
        <f>IFERROR(VLOOKUP("FlightNumber", A:D, 4, FALSE), "Flight Not Found")</f>
        <v>Flight Not Found</v>
      </c>
      <c r="Y1957" t="str" cm="1">
        <f t="array" ref="Y1957">IF(AND(B:B &gt; TIME(6, 0, 0), B:B &lt;= TIME(18, 0, 0)), "Day", "Night")</f>
        <v>Night</v>
      </c>
      <c r="Z1957">
        <f>COUNTIFS(D:D, "Military - U.S. Army", C:C, "Fort Myer, Virginia")</f>
        <v>1</v>
      </c>
    </row>
    <row r="1958" spans="1:26" x14ac:dyDescent="0.2">
      <c r="A1958">
        <v>23758</v>
      </c>
      <c r="B1958" t="s">
        <v>2468</v>
      </c>
      <c r="C1958" t="s">
        <v>9418</v>
      </c>
      <c r="D1958" t="s">
        <v>2606</v>
      </c>
      <c r="F1958" t="s">
        <v>7280</v>
      </c>
      <c r="G1958" t="s">
        <v>9419</v>
      </c>
      <c r="H1958" t="s">
        <v>9420</v>
      </c>
      <c r="I1958">
        <v>17</v>
      </c>
      <c r="J1958">
        <v>17</v>
      </c>
      <c r="K1958">
        <v>22</v>
      </c>
      <c r="L1958" t="s">
        <v>9421</v>
      </c>
      <c r="M1958">
        <f>SUM(B1958,C1958)</f>
        <v>0</v>
      </c>
      <c r="N1958" t="str">
        <f t="shared" si="60"/>
        <v>No</v>
      </c>
      <c r="O1958">
        <f>COUNTIF(C:C,"&lt;0")</f>
        <v>0</v>
      </c>
      <c r="P1958" t="e">
        <f>SUMIF(#REF!,"&gt;"&amp;AVERAGE(#REF!))</f>
        <v>#REF!</v>
      </c>
      <c r="Q1958">
        <f t="shared" si="61"/>
        <v>27.565026697177728</v>
      </c>
      <c r="R1958" t="str">
        <f>CONCATENATE("ID-",A1958,"-",E1958)</f>
        <v>ID-23758-</v>
      </c>
      <c r="S1958" t="str">
        <f>INDEX(B:B,MATCH(A1958,A:A,0))</f>
        <v>09:30</v>
      </c>
      <c r="T1958" t="str">
        <f>IF(OR(B1958&gt;0,C1958&gt;0),"Acceptable","Check")</f>
        <v>Acceptable</v>
      </c>
      <c r="U1958">
        <f>COUNTIF(D:D, "Military - U.S. Army")</f>
        <v>23</v>
      </c>
      <c r="V1958">
        <f>AVERAGEIF(C:C,"Fort Myer, Virginia", I:I)</f>
        <v>2</v>
      </c>
      <c r="W1958">
        <v>1</v>
      </c>
      <c r="X1958" t="str">
        <f>IFERROR(VLOOKUP("FlightNumber", A:D, 4, FALSE), "Flight Not Found")</f>
        <v>Flight Not Found</v>
      </c>
      <c r="Y1958" t="str" cm="1">
        <f t="array" ref="Y1958">IF(AND(B:B &gt; TIME(6, 0, 0), B:B &lt;= TIME(18, 0, 0)), "Day", "Night")</f>
        <v>Night</v>
      </c>
      <c r="Z1958">
        <f>COUNTIFS(D:D, "Military - U.S. Army", C:C, "Fort Myer, Virginia")</f>
        <v>1</v>
      </c>
    </row>
    <row r="1959" spans="1:26" x14ac:dyDescent="0.2">
      <c r="A1959">
        <v>23759</v>
      </c>
      <c r="C1959" t="s">
        <v>9422</v>
      </c>
      <c r="D1959" t="s">
        <v>9423</v>
      </c>
      <c r="F1959" t="s">
        <v>3335</v>
      </c>
      <c r="I1959">
        <v>10</v>
      </c>
      <c r="J1959">
        <v>10</v>
      </c>
      <c r="K1959">
        <v>0</v>
      </c>
      <c r="L1959" t="s">
        <v>9424</v>
      </c>
      <c r="M1959">
        <f>SUM(B1959,C1959)</f>
        <v>0</v>
      </c>
      <c r="N1959" t="str">
        <f t="shared" si="60"/>
        <v>No</v>
      </c>
      <c r="O1959">
        <f>COUNTIF(C:C,"&lt;0")</f>
        <v>0</v>
      </c>
      <c r="P1959" t="e">
        <f>SUMIF(#REF!,"&gt;"&amp;AVERAGE(#REF!))</f>
        <v>#REF!</v>
      </c>
      <c r="Q1959">
        <f t="shared" si="61"/>
        <v>27.565026697177728</v>
      </c>
      <c r="R1959" t="str">
        <f>CONCATENATE("ID-",A1959,"-",E1959)</f>
        <v>ID-23759-</v>
      </c>
      <c r="S1959">
        <f>INDEX(B:B,MATCH(A1959,A:A,0))</f>
        <v>0</v>
      </c>
      <c r="T1959" t="str">
        <f>IF(OR(B1959&gt;0,C1959&gt;0),"Acceptable","Check")</f>
        <v>Acceptable</v>
      </c>
      <c r="U1959">
        <f>COUNTIF(D:D, "Military - U.S. Army")</f>
        <v>23</v>
      </c>
      <c r="V1959">
        <f>AVERAGEIF(C:C,"Fort Myer, Virginia", I:I)</f>
        <v>2</v>
      </c>
      <c r="W1959">
        <v>1</v>
      </c>
      <c r="X1959" t="str">
        <f>IFERROR(VLOOKUP("FlightNumber", A:D, 4, FALSE), "Flight Not Found")</f>
        <v>Flight Not Found</v>
      </c>
      <c r="Y1959" t="str" cm="1">
        <f t="array" ref="Y1959">IF(AND(B:B &gt; TIME(6, 0, 0), B:B &lt;= TIME(18, 0, 0)), "Day", "Night")</f>
        <v>Night</v>
      </c>
      <c r="Z1959">
        <f>COUNTIFS(D:D, "Military - U.S. Army", C:C, "Fort Myer, Virginia")</f>
        <v>1</v>
      </c>
    </row>
    <row r="1960" spans="1:26" x14ac:dyDescent="0.2">
      <c r="A1960">
        <v>23764</v>
      </c>
      <c r="C1960" t="s">
        <v>9425</v>
      </c>
      <c r="D1960" t="s">
        <v>2606</v>
      </c>
      <c r="F1960" t="s">
        <v>6870</v>
      </c>
      <c r="G1960" t="s">
        <v>9426</v>
      </c>
      <c r="H1960" t="s">
        <v>9427</v>
      </c>
      <c r="I1960">
        <v>10</v>
      </c>
      <c r="J1960">
        <v>10</v>
      </c>
      <c r="K1960">
        <v>0</v>
      </c>
      <c r="L1960" t="s">
        <v>3731</v>
      </c>
      <c r="M1960">
        <f>SUM(B1960,C1960)</f>
        <v>0</v>
      </c>
      <c r="N1960" t="str">
        <f t="shared" si="60"/>
        <v>No</v>
      </c>
      <c r="O1960">
        <f>COUNTIF(C:C,"&lt;0")</f>
        <v>0</v>
      </c>
      <c r="P1960" t="e">
        <f>SUMIF(#REF!,"&gt;"&amp;AVERAGE(#REF!))</f>
        <v>#REF!</v>
      </c>
      <c r="Q1960">
        <f t="shared" si="61"/>
        <v>27.565026697177728</v>
      </c>
      <c r="R1960" t="str">
        <f>CONCATENATE("ID-",A1960,"-",E1960)</f>
        <v>ID-23764-</v>
      </c>
      <c r="S1960">
        <f>INDEX(B:B,MATCH(A1960,A:A,0))</f>
        <v>0</v>
      </c>
      <c r="T1960" t="str">
        <f>IF(OR(B1960&gt;0,C1960&gt;0),"Acceptable","Check")</f>
        <v>Acceptable</v>
      </c>
      <c r="U1960">
        <f>COUNTIF(D:D, "Military - U.S. Army")</f>
        <v>23</v>
      </c>
      <c r="V1960">
        <f>AVERAGEIF(C:C,"Fort Myer, Virginia", I:I)</f>
        <v>2</v>
      </c>
      <c r="W1960">
        <v>1</v>
      </c>
      <c r="X1960" t="str">
        <f>IFERROR(VLOOKUP("FlightNumber", A:D, 4, FALSE), "Flight Not Found")</f>
        <v>Flight Not Found</v>
      </c>
      <c r="Y1960" t="str" cm="1">
        <f t="array" ref="Y1960">IF(AND(B:B &gt; TIME(6, 0, 0), B:B &lt;= TIME(18, 0, 0)), "Day", "Night")</f>
        <v>Night</v>
      </c>
      <c r="Z1960">
        <f>COUNTIFS(D:D, "Military - U.S. Army", C:C, "Fort Myer, Virginia")</f>
        <v>1</v>
      </c>
    </row>
    <row r="1961" spans="1:26" x14ac:dyDescent="0.2">
      <c r="A1961">
        <v>23776</v>
      </c>
      <c r="C1961" t="s">
        <v>9428</v>
      </c>
      <c r="D1961" t="s">
        <v>9429</v>
      </c>
      <c r="F1961" t="s">
        <v>2917</v>
      </c>
      <c r="G1961" t="s">
        <v>9430</v>
      </c>
      <c r="H1961" t="s">
        <v>9431</v>
      </c>
      <c r="I1961">
        <v>4</v>
      </c>
      <c r="J1961">
        <v>4</v>
      </c>
      <c r="K1961">
        <v>0</v>
      </c>
      <c r="M1961">
        <f>SUM(B1961,C1961)</f>
        <v>0</v>
      </c>
      <c r="N1961" t="str">
        <f t="shared" si="60"/>
        <v>No</v>
      </c>
      <c r="O1961">
        <f>COUNTIF(C:C,"&lt;0")</f>
        <v>0</v>
      </c>
      <c r="P1961" t="e">
        <f>SUMIF(#REF!,"&gt;"&amp;AVERAGE(#REF!))</f>
        <v>#REF!</v>
      </c>
      <c r="Q1961">
        <f t="shared" si="61"/>
        <v>27.565026697177728</v>
      </c>
      <c r="R1961" t="str">
        <f>CONCATENATE("ID-",A1961,"-",E1961)</f>
        <v>ID-23776-</v>
      </c>
      <c r="S1961">
        <f>INDEX(B:B,MATCH(A1961,A:A,0))</f>
        <v>0</v>
      </c>
      <c r="T1961" t="str">
        <f>IF(OR(B1961&gt;0,C1961&gt;0),"Acceptable","Check")</f>
        <v>Acceptable</v>
      </c>
      <c r="U1961">
        <f>COUNTIF(D:D, "Military - U.S. Army")</f>
        <v>23</v>
      </c>
      <c r="V1961">
        <f>AVERAGEIF(C:C,"Fort Myer, Virginia", I:I)</f>
        <v>2</v>
      </c>
      <c r="W1961">
        <v>1</v>
      </c>
      <c r="X1961" t="str">
        <f>IFERROR(VLOOKUP("FlightNumber", A:D, 4, FALSE), "Flight Not Found")</f>
        <v>Flight Not Found</v>
      </c>
      <c r="Y1961" t="str" cm="1">
        <f t="array" ref="Y1961">IF(AND(B:B &gt; TIME(6, 0, 0), B:B &lt;= TIME(18, 0, 0)), "Day", "Night")</f>
        <v>Night</v>
      </c>
      <c r="Z1961">
        <f>COUNTIFS(D:D, "Military - U.S. Army", C:C, "Fort Myer, Virginia")</f>
        <v>1</v>
      </c>
    </row>
    <row r="1962" spans="1:26" x14ac:dyDescent="0.2">
      <c r="A1962">
        <v>23779</v>
      </c>
      <c r="B1962" t="s">
        <v>9432</v>
      </c>
      <c r="C1962" t="s">
        <v>9433</v>
      </c>
      <c r="D1962" t="s">
        <v>5861</v>
      </c>
      <c r="E1962" t="s">
        <v>9434</v>
      </c>
      <c r="F1962" t="s">
        <v>5206</v>
      </c>
      <c r="G1962" t="s">
        <v>9435</v>
      </c>
      <c r="H1962" t="s">
        <v>9436</v>
      </c>
      <c r="I1962">
        <v>87</v>
      </c>
      <c r="J1962">
        <v>87</v>
      </c>
      <c r="K1962">
        <v>0</v>
      </c>
      <c r="L1962" t="s">
        <v>9437</v>
      </c>
      <c r="M1962">
        <f>SUM(B1962,C1962)</f>
        <v>0</v>
      </c>
      <c r="N1962" t="str">
        <f t="shared" si="60"/>
        <v>No</v>
      </c>
      <c r="O1962">
        <f>COUNTIF(C:C,"&lt;0")</f>
        <v>0</v>
      </c>
      <c r="P1962" t="e">
        <f>SUMIF(#REF!,"&gt;"&amp;AVERAGE(#REF!))</f>
        <v>#REF!</v>
      </c>
      <c r="Q1962">
        <f t="shared" si="61"/>
        <v>27.565026697177728</v>
      </c>
      <c r="R1962" t="str">
        <f>CONCATENATE("ID-",A1962,"-",E1962)</f>
        <v>ID-23779-Santiago - Buenos Aires</v>
      </c>
      <c r="S1962" t="str">
        <f>INDEX(B:B,MATCH(A1962,A:A,0))</f>
        <v>08:36</v>
      </c>
      <c r="T1962" t="str">
        <f>IF(OR(B1962&gt;0,C1962&gt;0),"Acceptable","Check")</f>
        <v>Acceptable</v>
      </c>
      <c r="U1962">
        <f>COUNTIF(D:D, "Military - U.S. Army")</f>
        <v>23</v>
      </c>
      <c r="V1962">
        <f>AVERAGEIF(C:C,"Fort Myer, Virginia", I:I)</f>
        <v>2</v>
      </c>
      <c r="W1962">
        <v>1</v>
      </c>
      <c r="X1962" t="str">
        <f>IFERROR(VLOOKUP("FlightNumber", A:D, 4, FALSE), "Flight Not Found")</f>
        <v>Flight Not Found</v>
      </c>
      <c r="Y1962" t="str" cm="1">
        <f t="array" ref="Y1962">IF(AND(B:B &gt; TIME(6, 0, 0), B:B &lt;= TIME(18, 0, 0)), "Day", "Night")</f>
        <v>Night</v>
      </c>
      <c r="Z1962">
        <f>COUNTIFS(D:D, "Military - U.S. Army", C:C, "Fort Myer, Virginia")</f>
        <v>1</v>
      </c>
    </row>
    <row r="1963" spans="1:26" x14ac:dyDescent="0.2">
      <c r="A1963">
        <v>23781</v>
      </c>
      <c r="B1963" t="s">
        <v>9438</v>
      </c>
      <c r="C1963" t="s">
        <v>9439</v>
      </c>
      <c r="D1963" t="s">
        <v>1681</v>
      </c>
      <c r="E1963" t="s">
        <v>9440</v>
      </c>
      <c r="F1963" t="s">
        <v>7717</v>
      </c>
      <c r="G1963" t="s">
        <v>9441</v>
      </c>
      <c r="H1963" t="s">
        <v>9442</v>
      </c>
      <c r="I1963">
        <v>84</v>
      </c>
      <c r="J1963">
        <v>84</v>
      </c>
      <c r="K1963">
        <v>0</v>
      </c>
      <c r="L1963" t="s">
        <v>9443</v>
      </c>
      <c r="M1963">
        <f>SUM(B1963,C1963)</f>
        <v>0</v>
      </c>
      <c r="N1963" t="str">
        <f t="shared" si="60"/>
        <v>No</v>
      </c>
      <c r="O1963">
        <f>COUNTIF(C:C,"&lt;0")</f>
        <v>0</v>
      </c>
      <c r="P1963" t="e">
        <f>SUMIF(#REF!,"&gt;"&amp;AVERAGE(#REF!))</f>
        <v>#REF!</v>
      </c>
      <c r="Q1963">
        <f t="shared" si="61"/>
        <v>27.565026697177728</v>
      </c>
      <c r="R1963" t="str">
        <f>CONCATENATE("ID-",A1963,"-",E1963)</f>
        <v>ID-23781-New York City - Richmond VA</v>
      </c>
      <c r="S1963" t="str">
        <f>INDEX(B:B,MATCH(A1963,A:A,0))</f>
        <v>18:26</v>
      </c>
      <c r="T1963" t="str">
        <f>IF(OR(B1963&gt;0,C1963&gt;0),"Acceptable","Check")</f>
        <v>Acceptable</v>
      </c>
      <c r="U1963">
        <f>COUNTIF(D:D, "Military - U.S. Army")</f>
        <v>23</v>
      </c>
      <c r="V1963">
        <f>AVERAGEIF(C:C,"Fort Myer, Virginia", I:I)</f>
        <v>2</v>
      </c>
      <c r="W1963">
        <v>1</v>
      </c>
      <c r="X1963" t="str">
        <f>IFERROR(VLOOKUP("FlightNumber", A:D, 4, FALSE), "Flight Not Found")</f>
        <v>Flight Not Found</v>
      </c>
      <c r="Y1963" t="str" cm="1">
        <f t="array" ref="Y1963">IF(AND(B:B &gt; TIME(6, 0, 0), B:B &lt;= TIME(18, 0, 0)), "Day", "Night")</f>
        <v>Night</v>
      </c>
      <c r="Z1963">
        <f>COUNTIFS(D:D, "Military - U.S. Army", C:C, "Fort Myer, Virginia")</f>
        <v>1</v>
      </c>
    </row>
    <row r="1964" spans="1:26" x14ac:dyDescent="0.2">
      <c r="A1964">
        <v>23786</v>
      </c>
      <c r="B1964" t="s">
        <v>3693</v>
      </c>
      <c r="C1964" t="s">
        <v>2373</v>
      </c>
      <c r="D1964" t="s">
        <v>9444</v>
      </c>
      <c r="F1964" t="s">
        <v>2917</v>
      </c>
      <c r="G1964" t="s">
        <v>9445</v>
      </c>
      <c r="H1964" t="s">
        <v>7329</v>
      </c>
      <c r="I1964">
        <v>2</v>
      </c>
      <c r="J1964">
        <v>2</v>
      </c>
      <c r="K1964">
        <v>0</v>
      </c>
      <c r="L1964" t="s">
        <v>9446</v>
      </c>
      <c r="M1964">
        <f>SUM(B1964,C1964)</f>
        <v>0</v>
      </c>
      <c r="N1964" t="str">
        <f t="shared" si="60"/>
        <v>No</v>
      </c>
      <c r="O1964">
        <f>COUNTIF(C:C,"&lt;0")</f>
        <v>0</v>
      </c>
      <c r="P1964" t="e">
        <f>SUMIF(#REF!,"&gt;"&amp;AVERAGE(#REF!))</f>
        <v>#REF!</v>
      </c>
      <c r="Q1964">
        <f t="shared" si="61"/>
        <v>27.565026697177728</v>
      </c>
      <c r="R1964" t="str">
        <f>CONCATENATE("ID-",A1964,"-",E1964)</f>
        <v>ID-23786-</v>
      </c>
      <c r="S1964" t="str">
        <f>INDEX(B:B,MATCH(A1964,A:A,0))</f>
        <v>04:20</v>
      </c>
      <c r="T1964" t="str">
        <f>IF(OR(B1964&gt;0,C1964&gt;0),"Acceptable","Check")</f>
        <v>Acceptable</v>
      </c>
      <c r="U1964">
        <f>COUNTIF(D:D, "Military - U.S. Army")</f>
        <v>23</v>
      </c>
      <c r="V1964">
        <f>AVERAGEIF(C:C,"Fort Myer, Virginia", I:I)</f>
        <v>2</v>
      </c>
      <c r="W1964">
        <v>1</v>
      </c>
      <c r="X1964" t="str">
        <f>IFERROR(VLOOKUP("FlightNumber", A:D, 4, FALSE), "Flight Not Found")</f>
        <v>Flight Not Found</v>
      </c>
      <c r="Y1964" t="str" cm="1">
        <f t="array" ref="Y1964">IF(AND(B:B &gt; TIME(6, 0, 0), B:B &lt;= TIME(18, 0, 0)), "Day", "Night")</f>
        <v>Night</v>
      </c>
      <c r="Z1964">
        <f>COUNTIFS(D:D, "Military - U.S. Army", C:C, "Fort Myer, Virginia")</f>
        <v>1</v>
      </c>
    </row>
    <row r="1965" spans="1:26" x14ac:dyDescent="0.2">
      <c r="A1965">
        <v>23787</v>
      </c>
      <c r="C1965" t="s">
        <v>9447</v>
      </c>
      <c r="D1965" t="s">
        <v>9448</v>
      </c>
      <c r="E1965" t="s">
        <v>9449</v>
      </c>
      <c r="F1965" t="s">
        <v>1809</v>
      </c>
      <c r="G1965" t="s">
        <v>9450</v>
      </c>
      <c r="H1965" t="s">
        <v>9451</v>
      </c>
      <c r="I1965">
        <v>2</v>
      </c>
      <c r="J1965">
        <v>2</v>
      </c>
      <c r="K1965">
        <v>0</v>
      </c>
      <c r="L1965" t="s">
        <v>9452</v>
      </c>
      <c r="M1965">
        <f>SUM(B1965,C1965)</f>
        <v>0</v>
      </c>
      <c r="N1965" t="str">
        <f t="shared" si="60"/>
        <v>No</v>
      </c>
      <c r="O1965">
        <f>COUNTIF(C:C,"&lt;0")</f>
        <v>0</v>
      </c>
      <c r="P1965" t="e">
        <f>SUMIF(#REF!,"&gt;"&amp;AVERAGE(#REF!))</f>
        <v>#REF!</v>
      </c>
      <c r="Q1965">
        <f t="shared" si="61"/>
        <v>27.565026697177728</v>
      </c>
      <c r="R1965" t="str">
        <f>CONCATENATE("ID-",A1965,"-",E1965)</f>
        <v>ID-23787-Osaka - Tokyo</v>
      </c>
      <c r="S1965">
        <f>INDEX(B:B,MATCH(A1965,A:A,0))</f>
        <v>0</v>
      </c>
      <c r="T1965" t="str">
        <f>IF(OR(B1965&gt;0,C1965&gt;0),"Acceptable","Check")</f>
        <v>Acceptable</v>
      </c>
      <c r="U1965">
        <f>COUNTIF(D:D, "Military - U.S. Army")</f>
        <v>23</v>
      </c>
      <c r="V1965">
        <f>AVERAGEIF(C:C,"Fort Myer, Virginia", I:I)</f>
        <v>2</v>
      </c>
      <c r="W1965">
        <v>1</v>
      </c>
      <c r="X1965" t="str">
        <f>IFERROR(VLOOKUP("FlightNumber", A:D, 4, FALSE), "Flight Not Found")</f>
        <v>Flight Not Found</v>
      </c>
      <c r="Y1965" t="str" cm="1">
        <f t="array" ref="Y1965">IF(AND(B:B &gt; TIME(6, 0, 0), B:B &lt;= TIME(18, 0, 0)), "Day", "Night")</f>
        <v>Night</v>
      </c>
      <c r="Z1965">
        <f>COUNTIFS(D:D, "Military - U.S. Army", C:C, "Fort Myer, Virginia")</f>
        <v>1</v>
      </c>
    </row>
    <row r="1966" spans="1:26" x14ac:dyDescent="0.2">
      <c r="A1966">
        <v>23787</v>
      </c>
      <c r="B1966" t="s">
        <v>8489</v>
      </c>
      <c r="C1966" t="s">
        <v>9453</v>
      </c>
      <c r="D1966" t="s">
        <v>9454</v>
      </c>
      <c r="F1966" t="s">
        <v>9455</v>
      </c>
      <c r="G1966" t="s">
        <v>9456</v>
      </c>
      <c r="I1966">
        <v>2</v>
      </c>
      <c r="J1966">
        <v>2</v>
      </c>
      <c r="K1966">
        <v>0</v>
      </c>
      <c r="L1966" t="s">
        <v>9457</v>
      </c>
      <c r="M1966">
        <f>SUM(B1966,C1966)</f>
        <v>0</v>
      </c>
      <c r="N1966" t="str">
        <f t="shared" si="60"/>
        <v>No</v>
      </c>
      <c r="O1966">
        <f>COUNTIF(C:C,"&lt;0")</f>
        <v>0</v>
      </c>
      <c r="P1966" t="e">
        <f>SUMIF(#REF!,"&gt;"&amp;AVERAGE(#REF!))</f>
        <v>#REF!</v>
      </c>
      <c r="Q1966">
        <f t="shared" si="61"/>
        <v>27.565026697177728</v>
      </c>
      <c r="R1966" t="str">
        <f>CONCATENATE("ID-",A1966,"-",E1966)</f>
        <v>ID-23787-</v>
      </c>
      <c r="S1966">
        <f>INDEX(B:B,MATCH(A1966,A:A,0))</f>
        <v>0</v>
      </c>
      <c r="T1966" t="str">
        <f>IF(OR(B1966&gt;0,C1966&gt;0),"Acceptable","Check")</f>
        <v>Acceptable</v>
      </c>
      <c r="U1966">
        <f>COUNTIF(D:D, "Military - U.S. Army")</f>
        <v>23</v>
      </c>
      <c r="V1966">
        <f>AVERAGEIF(C:C,"Fort Myer, Virginia", I:I)</f>
        <v>2</v>
      </c>
      <c r="W1966">
        <v>1</v>
      </c>
      <c r="X1966" t="str">
        <f>IFERROR(VLOOKUP("FlightNumber", A:D, 4, FALSE), "Flight Not Found")</f>
        <v>Flight Not Found</v>
      </c>
      <c r="Y1966" t="str" cm="1">
        <f t="array" ref="Y1966">IF(AND(B:B &gt; TIME(6, 0, 0), B:B &lt;= TIME(18, 0, 0)), "Day", "Night")</f>
        <v>Night</v>
      </c>
      <c r="Z1966">
        <f>COUNTIFS(D:D, "Military - U.S. Army", C:C, "Fort Myer, Virginia")</f>
        <v>1</v>
      </c>
    </row>
    <row r="1967" spans="1:26" x14ac:dyDescent="0.2">
      <c r="A1967">
        <v>26952</v>
      </c>
      <c r="C1967" t="s">
        <v>9458</v>
      </c>
      <c r="D1967" t="s">
        <v>2606</v>
      </c>
      <c r="F1967" t="s">
        <v>9459</v>
      </c>
      <c r="G1967" t="s">
        <v>9460</v>
      </c>
      <c r="H1967" t="s">
        <v>9461</v>
      </c>
      <c r="I1967">
        <v>7</v>
      </c>
      <c r="J1967">
        <v>7</v>
      </c>
      <c r="K1967">
        <v>0</v>
      </c>
      <c r="L1967" t="s">
        <v>1117</v>
      </c>
      <c r="M1967">
        <f>SUM(B1967,C1967)</f>
        <v>0</v>
      </c>
      <c r="N1967" t="str">
        <f t="shared" si="60"/>
        <v>No</v>
      </c>
      <c r="O1967">
        <f>COUNTIF(C:C,"&lt;0")</f>
        <v>0</v>
      </c>
      <c r="P1967" t="e">
        <f>SUMIF(#REF!,"&gt;"&amp;AVERAGE(#REF!))</f>
        <v>#REF!</v>
      </c>
      <c r="Q1967">
        <f t="shared" si="61"/>
        <v>27.565026697177728</v>
      </c>
      <c r="R1967" t="str">
        <f>CONCATENATE("ID-",A1967,"-",E1967)</f>
        <v>ID-26952-</v>
      </c>
      <c r="S1967">
        <f>INDEX(B:B,MATCH(A1967,A:A,0))</f>
        <v>0</v>
      </c>
      <c r="T1967" t="str">
        <f>IF(OR(B1967&gt;0,C1967&gt;0),"Acceptable","Check")</f>
        <v>Acceptable</v>
      </c>
      <c r="U1967">
        <f>COUNTIF(D:D, "Military - U.S. Army")</f>
        <v>23</v>
      </c>
      <c r="V1967">
        <f>AVERAGEIF(C:C,"Fort Myer, Virginia", I:I)</f>
        <v>2</v>
      </c>
      <c r="W1967">
        <v>1</v>
      </c>
      <c r="X1967" t="str">
        <f>IFERROR(VLOOKUP("FlightNumber", A:D, 4, FALSE), "Flight Not Found")</f>
        <v>Flight Not Found</v>
      </c>
      <c r="Y1967" t="str" cm="1">
        <f t="array" ref="Y1967">IF(AND(B:B &gt; TIME(6, 0, 0), B:B &lt;= TIME(18, 0, 0)), "Day", "Night")</f>
        <v>Night</v>
      </c>
      <c r="Z1967">
        <f>COUNTIFS(D:D, "Military - U.S. Army", C:C, "Fort Myer, Virginia")</f>
        <v>1</v>
      </c>
    </row>
    <row r="1968" spans="1:26" x14ac:dyDescent="0.2">
      <c r="A1968">
        <v>23809</v>
      </c>
      <c r="B1968" t="s">
        <v>42</v>
      </c>
      <c r="C1968" t="s">
        <v>9462</v>
      </c>
      <c r="D1968" t="s">
        <v>9463</v>
      </c>
      <c r="E1968" t="s">
        <v>9464</v>
      </c>
      <c r="F1968" t="s">
        <v>1809</v>
      </c>
      <c r="G1968" t="s">
        <v>9465</v>
      </c>
      <c r="H1968" t="s">
        <v>9466</v>
      </c>
      <c r="I1968">
        <v>12</v>
      </c>
      <c r="J1968">
        <v>10</v>
      </c>
      <c r="K1968">
        <v>0</v>
      </c>
      <c r="L1968" t="s">
        <v>9467</v>
      </c>
      <c r="M1968">
        <f>SUM(B1968,C1968)</f>
        <v>0</v>
      </c>
      <c r="N1968" t="str">
        <f t="shared" si="60"/>
        <v>No</v>
      </c>
      <c r="O1968">
        <f>COUNTIF(C:C,"&lt;0")</f>
        <v>0</v>
      </c>
      <c r="P1968" t="e">
        <f>SUMIF(#REF!,"&gt;"&amp;AVERAGE(#REF!))</f>
        <v>#REF!</v>
      </c>
      <c r="Q1968">
        <f t="shared" si="61"/>
        <v>27.565026697177728</v>
      </c>
      <c r="R1968" t="str">
        <f>CONCATENATE("ID-",A1968,"-",E1968)</f>
        <v>ID-23809-Manila - Naga</v>
      </c>
      <c r="S1968" t="str">
        <f>INDEX(B:B,MATCH(A1968,A:A,0))</f>
        <v>10:30</v>
      </c>
      <c r="T1968" t="str">
        <f>IF(OR(B1968&gt;0,C1968&gt;0),"Acceptable","Check")</f>
        <v>Acceptable</v>
      </c>
      <c r="U1968">
        <f>COUNTIF(D:D, "Military - U.S. Army")</f>
        <v>23</v>
      </c>
      <c r="V1968">
        <f>AVERAGEIF(C:C,"Fort Myer, Virginia", I:I)</f>
        <v>2</v>
      </c>
      <c r="W1968">
        <v>1</v>
      </c>
      <c r="X1968" t="str">
        <f>IFERROR(VLOOKUP("FlightNumber", A:D, 4, FALSE), "Flight Not Found")</f>
        <v>Flight Not Found</v>
      </c>
      <c r="Y1968" t="str" cm="1">
        <f t="array" ref="Y1968">IF(AND(B:B &gt; TIME(6, 0, 0), B:B &lt;= TIME(18, 0, 0)), "Day", "Night")</f>
        <v>Night</v>
      </c>
      <c r="Z1968">
        <f>COUNTIFS(D:D, "Military - U.S. Army", C:C, "Fort Myer, Virginia")</f>
        <v>1</v>
      </c>
    </row>
    <row r="1969" spans="1:26" x14ac:dyDescent="0.2">
      <c r="A1969">
        <v>23809</v>
      </c>
      <c r="C1969" t="s">
        <v>9468</v>
      </c>
      <c r="D1969" t="s">
        <v>3546</v>
      </c>
      <c r="F1969" t="s">
        <v>9469</v>
      </c>
      <c r="G1969" t="s">
        <v>9470</v>
      </c>
      <c r="H1969" t="s">
        <v>9471</v>
      </c>
      <c r="I1969">
        <v>25</v>
      </c>
      <c r="J1969">
        <v>25</v>
      </c>
      <c r="K1969">
        <v>0</v>
      </c>
      <c r="L1969" t="s">
        <v>3742</v>
      </c>
      <c r="M1969">
        <f>SUM(B1969,C1969)</f>
        <v>0</v>
      </c>
      <c r="N1969" t="str">
        <f t="shared" si="60"/>
        <v>No</v>
      </c>
      <c r="O1969">
        <f>COUNTIF(C:C,"&lt;0")</f>
        <v>0</v>
      </c>
      <c r="P1969" t="e">
        <f>SUMIF(#REF!,"&gt;"&amp;AVERAGE(#REF!))</f>
        <v>#REF!</v>
      </c>
      <c r="Q1969">
        <f t="shared" si="61"/>
        <v>27.565026697177728</v>
      </c>
      <c r="R1969" t="str">
        <f>CONCATENATE("ID-",A1969,"-",E1969)</f>
        <v>ID-23809-</v>
      </c>
      <c r="S1969" t="str">
        <f>INDEX(B:B,MATCH(A1969,A:A,0))</f>
        <v>10:30</v>
      </c>
      <c r="T1969" t="str">
        <f>IF(OR(B1969&gt;0,C1969&gt;0),"Acceptable","Check")</f>
        <v>Acceptable</v>
      </c>
      <c r="U1969">
        <f>COUNTIF(D:D, "Military - U.S. Army")</f>
        <v>23</v>
      </c>
      <c r="V1969">
        <f>AVERAGEIF(C:C,"Fort Myer, Virginia", I:I)</f>
        <v>2</v>
      </c>
      <c r="W1969">
        <v>1</v>
      </c>
      <c r="X1969" t="str">
        <f>IFERROR(VLOOKUP("FlightNumber", A:D, 4, FALSE), "Flight Not Found")</f>
        <v>Flight Not Found</v>
      </c>
      <c r="Y1969" t="str" cm="1">
        <f t="array" ref="Y1969">IF(AND(B:B &gt; TIME(6, 0, 0), B:B &lt;= TIME(18, 0, 0)), "Day", "Night")</f>
        <v>Night</v>
      </c>
      <c r="Z1969">
        <f>COUNTIFS(D:D, "Military - U.S. Army", C:C, "Fort Myer, Virginia")</f>
        <v>1</v>
      </c>
    </row>
    <row r="1970" spans="1:26" x14ac:dyDescent="0.2">
      <c r="A1970">
        <v>23818</v>
      </c>
      <c r="B1970" t="s">
        <v>9472</v>
      </c>
      <c r="C1970" t="s">
        <v>9473</v>
      </c>
      <c r="D1970" t="s">
        <v>8261</v>
      </c>
      <c r="E1970" t="s">
        <v>9474</v>
      </c>
      <c r="F1970" t="s">
        <v>9475</v>
      </c>
      <c r="G1970" t="s">
        <v>9476</v>
      </c>
      <c r="H1970" t="s">
        <v>182</v>
      </c>
      <c r="I1970">
        <v>8</v>
      </c>
      <c r="J1970">
        <v>8</v>
      </c>
      <c r="K1970">
        <v>0</v>
      </c>
      <c r="L1970" t="s">
        <v>9477</v>
      </c>
      <c r="M1970">
        <f>SUM(B1970,C1970)</f>
        <v>0</v>
      </c>
      <c r="N1970" t="str">
        <f t="shared" si="60"/>
        <v>No</v>
      </c>
      <c r="O1970">
        <f>COUNTIF(C:C,"&lt;0")</f>
        <v>0</v>
      </c>
      <c r="P1970" t="e">
        <f>SUMIF(#REF!,"&gt;"&amp;AVERAGE(#REF!))</f>
        <v>#REF!</v>
      </c>
      <c r="Q1970">
        <f t="shared" si="61"/>
        <v>27.565026697177728</v>
      </c>
      <c r="R1970" t="str">
        <f>CONCATENATE("ID-",A1970,"-",E1970)</f>
        <v>ID-23818-Halifax - Sidney NS</v>
      </c>
      <c r="S1970" t="str">
        <f>INDEX(B:B,MATCH(A1970,A:A,0))</f>
        <v>09:22</v>
      </c>
      <c r="T1970" t="str">
        <f>IF(OR(B1970&gt;0,C1970&gt;0),"Acceptable","Check")</f>
        <v>Acceptable</v>
      </c>
      <c r="U1970">
        <f>COUNTIF(D:D, "Military - U.S. Army")</f>
        <v>23</v>
      </c>
      <c r="V1970">
        <f>AVERAGEIF(C:C,"Fort Myer, Virginia", I:I)</f>
        <v>2</v>
      </c>
      <c r="W1970">
        <v>1</v>
      </c>
      <c r="X1970" t="str">
        <f>IFERROR(VLOOKUP("FlightNumber", A:D, 4, FALSE), "Flight Not Found")</f>
        <v>Flight Not Found</v>
      </c>
      <c r="Y1970" t="str" cm="1">
        <f t="array" ref="Y1970">IF(AND(B:B &gt; TIME(6, 0, 0), B:B &lt;= TIME(18, 0, 0)), "Day", "Night")</f>
        <v>Night</v>
      </c>
      <c r="Z1970">
        <f>COUNTIFS(D:D, "Military - U.S. Army", C:C, "Fort Myer, Virginia")</f>
        <v>1</v>
      </c>
    </row>
    <row r="1971" spans="1:26" x14ac:dyDescent="0.2">
      <c r="A1971">
        <v>23823</v>
      </c>
      <c r="B1971" t="s">
        <v>6613</v>
      </c>
      <c r="C1971" t="s">
        <v>9478</v>
      </c>
      <c r="D1971" t="s">
        <v>3427</v>
      </c>
      <c r="E1971" t="s">
        <v>9480</v>
      </c>
      <c r="F1971" t="s">
        <v>2465</v>
      </c>
      <c r="G1971" t="s">
        <v>9481</v>
      </c>
      <c r="H1971" t="s">
        <v>9482</v>
      </c>
      <c r="I1971">
        <v>28</v>
      </c>
      <c r="J1971">
        <v>28</v>
      </c>
      <c r="K1971">
        <v>0</v>
      </c>
      <c r="L1971" t="s">
        <v>9483</v>
      </c>
      <c r="M1971">
        <f>SUM(B1971,C1971)</f>
        <v>0</v>
      </c>
      <c r="N1971" t="str">
        <f t="shared" si="60"/>
        <v>No</v>
      </c>
      <c r="O1971">
        <f>COUNTIF(C:C,"&lt;0")</f>
        <v>0</v>
      </c>
      <c r="P1971" t="e">
        <f>SUMIF(#REF!,"&gt;"&amp;AVERAGE(#REF!))</f>
        <v>#REF!</v>
      </c>
      <c r="Q1971">
        <f t="shared" si="61"/>
        <v>27.565026697177728</v>
      </c>
      <c r="R1971" t="str">
        <f>CONCATENATE("ID-",A1971,"-",E1971)</f>
        <v>ID-23823-Bogota - Bucaramanga</v>
      </c>
      <c r="S1971" t="str">
        <f>INDEX(B:B,MATCH(A1971,A:A,0))</f>
        <v>14:55</v>
      </c>
      <c r="T1971" t="str">
        <f>IF(OR(B1971&gt;0,C1971&gt;0),"Acceptable","Check")</f>
        <v>Acceptable</v>
      </c>
      <c r="U1971">
        <f>COUNTIF(D:D, "Military - U.S. Army")</f>
        <v>23</v>
      </c>
      <c r="V1971">
        <f>AVERAGEIF(C:C,"Fort Myer, Virginia", I:I)</f>
        <v>2</v>
      </c>
      <c r="W1971">
        <v>1</v>
      </c>
      <c r="X1971" t="str">
        <f>IFERROR(VLOOKUP("FlightNumber", A:D, 4, FALSE), "Flight Not Found")</f>
        <v>Flight Not Found</v>
      </c>
      <c r="Y1971" t="str" cm="1">
        <f t="array" ref="Y1971">IF(AND(B:B &gt; TIME(6, 0, 0), B:B &lt;= TIME(18, 0, 0)), "Day", "Night")</f>
        <v>Night</v>
      </c>
      <c r="Z1971">
        <f>COUNTIFS(D:D, "Military - U.S. Army", C:C, "Fort Myer, Virginia")</f>
        <v>1</v>
      </c>
    </row>
    <row r="1972" spans="1:26" x14ac:dyDescent="0.2">
      <c r="A1972">
        <v>23826</v>
      </c>
      <c r="C1972" t="s">
        <v>4389</v>
      </c>
      <c r="D1972" t="s">
        <v>2641</v>
      </c>
      <c r="E1972" t="s">
        <v>8441</v>
      </c>
      <c r="F1972" t="s">
        <v>9484</v>
      </c>
      <c r="G1972" t="s">
        <v>9485</v>
      </c>
      <c r="H1972" t="s">
        <v>9486</v>
      </c>
      <c r="I1972">
        <v>16</v>
      </c>
      <c r="J1972">
        <v>16</v>
      </c>
      <c r="K1972">
        <v>0</v>
      </c>
      <c r="L1972" t="s">
        <v>9487</v>
      </c>
      <c r="M1972">
        <f>SUM(B1972,C1972)</f>
        <v>0</v>
      </c>
      <c r="N1972" t="str">
        <f t="shared" si="60"/>
        <v>No</v>
      </c>
      <c r="O1972">
        <f>COUNTIF(C:C,"&lt;0")</f>
        <v>0</v>
      </c>
      <c r="P1972" t="e">
        <f>SUMIF(#REF!,"&gt;"&amp;AVERAGE(#REF!))</f>
        <v>#REF!</v>
      </c>
      <c r="Q1972">
        <f t="shared" si="61"/>
        <v>27.565026697177728</v>
      </c>
      <c r="R1972" t="str">
        <f>CONCATENATE("ID-",A1972,"-",E1972)</f>
        <v>ID-23826-Training exercise</v>
      </c>
      <c r="S1972">
        <f>INDEX(B:B,MATCH(A1972,A:A,0))</f>
        <v>0</v>
      </c>
      <c r="T1972" t="str">
        <f>IF(OR(B1972&gt;0,C1972&gt;0),"Acceptable","Check")</f>
        <v>Acceptable</v>
      </c>
      <c r="U1972">
        <f>COUNTIF(D:D, "Military - U.S. Army")</f>
        <v>23</v>
      </c>
      <c r="V1972">
        <f>AVERAGEIF(C:C,"Fort Myer, Virginia", I:I)</f>
        <v>2</v>
      </c>
      <c r="W1972">
        <v>1</v>
      </c>
      <c r="X1972" t="str">
        <f>IFERROR(VLOOKUP("FlightNumber", A:D, 4, FALSE), "Flight Not Found")</f>
        <v>Flight Not Found</v>
      </c>
      <c r="Y1972" t="str" cm="1">
        <f t="array" ref="Y1972">IF(AND(B:B &gt; TIME(6, 0, 0), B:B &lt;= TIME(18, 0, 0)), "Day", "Night")</f>
        <v>Night</v>
      </c>
      <c r="Z1972">
        <f>COUNTIFS(D:D, "Military - U.S. Army", C:C, "Fort Myer, Virginia")</f>
        <v>1</v>
      </c>
    </row>
    <row r="1973" spans="1:26" x14ac:dyDescent="0.2">
      <c r="A1973">
        <v>23827</v>
      </c>
      <c r="C1973" t="s">
        <v>9488</v>
      </c>
      <c r="D1973" t="s">
        <v>6615</v>
      </c>
      <c r="E1973" t="s">
        <v>9489</v>
      </c>
      <c r="F1973" t="s">
        <v>2465</v>
      </c>
      <c r="G1973" t="s">
        <v>9490</v>
      </c>
      <c r="H1973" t="s">
        <v>9491</v>
      </c>
      <c r="I1973">
        <v>26</v>
      </c>
      <c r="J1973">
        <v>22</v>
      </c>
      <c r="K1973">
        <v>0</v>
      </c>
      <c r="L1973" t="s">
        <v>341</v>
      </c>
      <c r="M1973">
        <f>SUM(B1973,C1973)</f>
        <v>0</v>
      </c>
      <c r="N1973" t="str">
        <f t="shared" si="60"/>
        <v>No</v>
      </c>
      <c r="O1973">
        <f>COUNTIF(C:C,"&lt;0")</f>
        <v>0</v>
      </c>
      <c r="P1973" t="e">
        <f>SUMIF(#REF!,"&gt;"&amp;AVERAGE(#REF!))</f>
        <v>#REF!</v>
      </c>
      <c r="Q1973">
        <f t="shared" si="61"/>
        <v>27.565026697177728</v>
      </c>
      <c r="R1973" t="str">
        <f>CONCATENATE("ID-",A1973,"-",E1973)</f>
        <v>ID-23827-Peshawar - Chitral</v>
      </c>
      <c r="S1973">
        <f>INDEX(B:B,MATCH(A1973,A:A,0))</f>
        <v>0</v>
      </c>
      <c r="T1973" t="str">
        <f>IF(OR(B1973&gt;0,C1973&gt;0),"Acceptable","Check")</f>
        <v>Acceptable</v>
      </c>
      <c r="U1973">
        <f>COUNTIF(D:D, "Military - U.S. Army")</f>
        <v>23</v>
      </c>
      <c r="V1973">
        <f>AVERAGEIF(C:C,"Fort Myer, Virginia", I:I)</f>
        <v>2</v>
      </c>
      <c r="W1973">
        <v>1</v>
      </c>
      <c r="X1973" t="str">
        <f>IFERROR(VLOOKUP("FlightNumber", A:D, 4, FALSE), "Flight Not Found")</f>
        <v>Flight Not Found</v>
      </c>
      <c r="Y1973" t="str" cm="1">
        <f t="array" ref="Y1973">IF(AND(B:B &gt; TIME(6, 0, 0), B:B &lt;= TIME(18, 0, 0)), "Day", "Night")</f>
        <v>Night</v>
      </c>
      <c r="Z1973">
        <f>COUNTIFS(D:D, "Military - U.S. Army", C:C, "Fort Myer, Virginia")</f>
        <v>1</v>
      </c>
    </row>
    <row r="1974" spans="1:26" x14ac:dyDescent="0.2">
      <c r="A1974">
        <v>23832</v>
      </c>
      <c r="B1974" t="s">
        <v>9492</v>
      </c>
      <c r="C1974" t="s">
        <v>9493</v>
      </c>
      <c r="D1974" t="s">
        <v>460</v>
      </c>
      <c r="E1974" t="s">
        <v>9494</v>
      </c>
      <c r="F1974" t="s">
        <v>7035</v>
      </c>
      <c r="G1974" t="s">
        <v>9495</v>
      </c>
      <c r="H1974" t="s">
        <v>9496</v>
      </c>
      <c r="I1974">
        <v>53</v>
      </c>
      <c r="J1974">
        <v>50</v>
      </c>
      <c r="K1974">
        <v>0</v>
      </c>
      <c r="L1974" t="s">
        <v>9497</v>
      </c>
      <c r="M1974">
        <f>SUM(B1974,C1974)</f>
        <v>0</v>
      </c>
      <c r="N1974" t="str">
        <f t="shared" si="60"/>
        <v>No</v>
      </c>
      <c r="O1974">
        <f>COUNTIF(C:C,"&lt;0")</f>
        <v>0</v>
      </c>
      <c r="P1974" t="e">
        <f>SUMIF(#REF!,"&gt;"&amp;AVERAGE(#REF!))</f>
        <v>#REF!</v>
      </c>
      <c r="Q1974">
        <f t="shared" si="61"/>
        <v>27.565026697177728</v>
      </c>
      <c r="R1974" t="str">
        <f>CONCATENATE("ID-",A1974,"-",E1974)</f>
        <v>ID-23832-Malaga - Tangiers</v>
      </c>
      <c r="S1974" t="str">
        <f>INDEX(B:B,MATCH(A1974,A:A,0))</f>
        <v>08:04</v>
      </c>
      <c r="T1974" t="str">
        <f>IF(OR(B1974&gt;0,C1974&gt;0),"Acceptable","Check")</f>
        <v>Acceptable</v>
      </c>
      <c r="U1974">
        <f>COUNTIF(D:D, "Military - U.S. Army")</f>
        <v>23</v>
      </c>
      <c r="V1974">
        <f>AVERAGEIF(C:C,"Fort Myer, Virginia", I:I)</f>
        <v>2</v>
      </c>
      <c r="W1974">
        <v>1</v>
      </c>
      <c r="X1974" t="str">
        <f>IFERROR(VLOOKUP("FlightNumber", A:D, 4, FALSE), "Flight Not Found")</f>
        <v>Flight Not Found</v>
      </c>
      <c r="Y1974" t="str" cm="1">
        <f t="array" ref="Y1974">IF(AND(B:B &gt; TIME(6, 0, 0), B:B &lt;= TIME(18, 0, 0)), "Day", "Night")</f>
        <v>Night</v>
      </c>
      <c r="Z1974">
        <f>COUNTIFS(D:D, "Military - U.S. Army", C:C, "Fort Myer, Virginia")</f>
        <v>1</v>
      </c>
    </row>
    <row r="1975" spans="1:26" x14ac:dyDescent="0.2">
      <c r="A1975">
        <v>23841</v>
      </c>
      <c r="B1975" t="s">
        <v>3078</v>
      </c>
      <c r="C1975" t="s">
        <v>9498</v>
      </c>
      <c r="D1975" t="s">
        <v>9499</v>
      </c>
      <c r="F1975" t="s">
        <v>9500</v>
      </c>
      <c r="G1975" t="s">
        <v>9501</v>
      </c>
      <c r="I1975">
        <v>2</v>
      </c>
      <c r="J1975">
        <v>2</v>
      </c>
      <c r="K1975">
        <v>0</v>
      </c>
      <c r="L1975" t="s">
        <v>9502</v>
      </c>
      <c r="M1975">
        <f>SUM(B1975,C1975)</f>
        <v>0</v>
      </c>
      <c r="N1975" t="str">
        <f t="shared" si="60"/>
        <v>No</v>
      </c>
      <c r="O1975">
        <f>COUNTIF(C:C,"&lt;0")</f>
        <v>0</v>
      </c>
      <c r="P1975" t="e">
        <f>SUMIF(#REF!,"&gt;"&amp;AVERAGE(#REF!))</f>
        <v>#REF!</v>
      </c>
      <c r="Q1975">
        <f t="shared" si="61"/>
        <v>27.565026697177728</v>
      </c>
      <c r="R1975" t="str">
        <f>CONCATENATE("ID-",A1975,"-",E1975)</f>
        <v>ID-23841-</v>
      </c>
      <c r="S1975" t="str">
        <f>INDEX(B:B,MATCH(A1975,A:A,0))</f>
        <v>00:30</v>
      </c>
      <c r="T1975" t="str">
        <f>IF(OR(B1975&gt;0,C1975&gt;0),"Acceptable","Check")</f>
        <v>Acceptable</v>
      </c>
      <c r="U1975">
        <f>COUNTIF(D:D, "Military - U.S. Army")</f>
        <v>23</v>
      </c>
      <c r="V1975">
        <f>AVERAGEIF(C:C,"Fort Myer, Virginia", I:I)</f>
        <v>2</v>
      </c>
      <c r="W1975">
        <v>1</v>
      </c>
      <c r="X1975" t="str">
        <f>IFERROR(VLOOKUP("FlightNumber", A:D, 4, FALSE), "Flight Not Found")</f>
        <v>Flight Not Found</v>
      </c>
      <c r="Y1975" t="str" cm="1">
        <f t="array" ref="Y1975">IF(AND(B:B &gt; TIME(6, 0, 0), B:B &lt;= TIME(18, 0, 0)), "Day", "Night")</f>
        <v>Night</v>
      </c>
      <c r="Z1975">
        <f>COUNTIFS(D:D, "Military - U.S. Army", C:C, "Fort Myer, Virginia")</f>
        <v>1</v>
      </c>
    </row>
    <row r="1976" spans="1:26" x14ac:dyDescent="0.2">
      <c r="A1976">
        <v>23842</v>
      </c>
      <c r="C1976" t="s">
        <v>9503</v>
      </c>
      <c r="D1976" t="s">
        <v>9504</v>
      </c>
      <c r="E1976" t="s">
        <v>9505</v>
      </c>
      <c r="F1976" t="s">
        <v>9506</v>
      </c>
      <c r="G1976" t="s">
        <v>9507</v>
      </c>
      <c r="H1976" t="s">
        <v>1635</v>
      </c>
      <c r="I1976">
        <v>54</v>
      </c>
      <c r="J1976">
        <v>54</v>
      </c>
      <c r="K1976">
        <v>0</v>
      </c>
      <c r="L1976" t="s">
        <v>9508</v>
      </c>
      <c r="M1976">
        <f>SUM(B1976,C1976)</f>
        <v>0</v>
      </c>
      <c r="N1976" t="str">
        <f t="shared" si="60"/>
        <v>No</v>
      </c>
      <c r="O1976">
        <f>COUNTIF(C:C,"&lt;0")</f>
        <v>0</v>
      </c>
      <c r="P1976" t="e">
        <f>SUMIF(#REF!,"&gt;"&amp;AVERAGE(#REF!))</f>
        <v>#REF!</v>
      </c>
      <c r="Q1976">
        <f t="shared" si="61"/>
        <v>27.565026697177728</v>
      </c>
      <c r="R1976" t="str">
        <f>CONCATENATE("ID-",A1976,"-",E1976)</f>
        <v>ID-23842-Beirut  - Amman</v>
      </c>
      <c r="S1976">
        <f>INDEX(B:B,MATCH(A1976,A:A,0))</f>
        <v>0</v>
      </c>
      <c r="T1976" t="str">
        <f>IF(OR(B1976&gt;0,C1976&gt;0),"Acceptable","Check")</f>
        <v>Acceptable</v>
      </c>
      <c r="U1976">
        <f>COUNTIF(D:D, "Military - U.S. Army")</f>
        <v>23</v>
      </c>
      <c r="V1976">
        <f>AVERAGEIF(C:C,"Fort Myer, Virginia", I:I)</f>
        <v>2</v>
      </c>
      <c r="W1976">
        <v>1</v>
      </c>
      <c r="X1976" t="str">
        <f>IFERROR(VLOOKUP("FlightNumber", A:D, 4, FALSE), "Flight Not Found")</f>
        <v>Flight Not Found</v>
      </c>
      <c r="Y1976" t="str" cm="1">
        <f t="array" ref="Y1976">IF(AND(B:B &gt; TIME(6, 0, 0), B:B &lt;= TIME(18, 0, 0)), "Day", "Night")</f>
        <v>Night</v>
      </c>
      <c r="Z1976">
        <f>COUNTIFS(D:D, "Military - U.S. Army", C:C, "Fort Myer, Virginia")</f>
        <v>1</v>
      </c>
    </row>
    <row r="1977" spans="1:26" x14ac:dyDescent="0.2">
      <c r="A1977">
        <v>23846</v>
      </c>
      <c r="C1977" t="s">
        <v>9509</v>
      </c>
      <c r="D1977" t="s">
        <v>9510</v>
      </c>
      <c r="E1977" t="s">
        <v>9511</v>
      </c>
      <c r="F1977" t="s">
        <v>3099</v>
      </c>
      <c r="G1977" t="s">
        <v>9512</v>
      </c>
      <c r="H1977" t="s">
        <v>9513</v>
      </c>
      <c r="I1977">
        <v>27</v>
      </c>
      <c r="J1977">
        <v>26</v>
      </c>
      <c r="K1977">
        <v>0</v>
      </c>
      <c r="L1977" t="s">
        <v>9514</v>
      </c>
      <c r="M1977">
        <f>SUM(B1977,C1977)</f>
        <v>0</v>
      </c>
      <c r="N1977" t="str">
        <f t="shared" si="60"/>
        <v>No</v>
      </c>
      <c r="O1977">
        <f>COUNTIF(C:C,"&lt;0")</f>
        <v>0</v>
      </c>
      <c r="P1977" t="e">
        <f>SUMIF(#REF!,"&gt;"&amp;AVERAGE(#REF!))</f>
        <v>#REF!</v>
      </c>
      <c r="Q1977">
        <f t="shared" si="61"/>
        <v>27.565026697177728</v>
      </c>
      <c r="R1977" t="str">
        <f>CONCATENATE("ID-",A1977,"-",E1977)</f>
        <v>ID-23846-Paris - Jersey , Channel Islands</v>
      </c>
      <c r="S1977">
        <f>INDEX(B:B,MATCH(A1977,A:A,0))</f>
        <v>0</v>
      </c>
      <c r="T1977" t="str">
        <f>IF(OR(B1977&gt;0,C1977&gt;0),"Acceptable","Check")</f>
        <v>Acceptable</v>
      </c>
      <c r="U1977">
        <f>COUNTIF(D:D, "Military - U.S. Army")</f>
        <v>23</v>
      </c>
      <c r="V1977">
        <f>AVERAGEIF(C:C,"Fort Myer, Virginia", I:I)</f>
        <v>2</v>
      </c>
      <c r="W1977">
        <v>1</v>
      </c>
      <c r="X1977" t="str">
        <f>IFERROR(VLOOKUP("FlightNumber", A:D, 4, FALSE), "Flight Not Found")</f>
        <v>Flight Not Found</v>
      </c>
      <c r="Y1977" t="str" cm="1">
        <f t="array" ref="Y1977">IF(AND(B:B &gt; TIME(6, 0, 0), B:B &lt;= TIME(18, 0, 0)), "Day", "Night")</f>
        <v>Night</v>
      </c>
      <c r="Z1977">
        <f>COUNTIFS(D:D, "Military - U.S. Army", C:C, "Fort Myer, Virginia")</f>
        <v>1</v>
      </c>
    </row>
    <row r="1978" spans="1:26" x14ac:dyDescent="0.2">
      <c r="A1978">
        <v>23849</v>
      </c>
      <c r="B1978" t="s">
        <v>7170</v>
      </c>
      <c r="C1978" t="s">
        <v>9515</v>
      </c>
      <c r="D1978" t="s">
        <v>9516</v>
      </c>
      <c r="F1978" t="s">
        <v>9225</v>
      </c>
      <c r="G1978" t="s">
        <v>9517</v>
      </c>
      <c r="I1978">
        <v>2</v>
      </c>
      <c r="J1978">
        <v>2</v>
      </c>
      <c r="K1978">
        <v>0</v>
      </c>
      <c r="L1978" t="s">
        <v>9518</v>
      </c>
      <c r="M1978">
        <f>SUM(B1978,C1978)</f>
        <v>0</v>
      </c>
      <c r="N1978" t="str">
        <f t="shared" si="60"/>
        <v>No</v>
      </c>
      <c r="O1978">
        <f>COUNTIF(C:C,"&lt;0")</f>
        <v>0</v>
      </c>
      <c r="P1978" t="e">
        <f>SUMIF(#REF!,"&gt;"&amp;AVERAGE(#REF!))</f>
        <v>#REF!</v>
      </c>
      <c r="Q1978">
        <f t="shared" si="61"/>
        <v>27.565026697177728</v>
      </c>
      <c r="R1978" t="str">
        <f>CONCATENATE("ID-",A1978,"-",E1978)</f>
        <v>ID-23849-</v>
      </c>
      <c r="S1978" t="str">
        <f>INDEX(B:B,MATCH(A1978,A:A,0))</f>
        <v>19:45</v>
      </c>
      <c r="T1978" t="str">
        <f>IF(OR(B1978&gt;0,C1978&gt;0),"Acceptable","Check")</f>
        <v>Acceptable</v>
      </c>
      <c r="U1978">
        <f>COUNTIF(D:D, "Military - U.S. Army")</f>
        <v>23</v>
      </c>
      <c r="V1978">
        <f>AVERAGEIF(C:C,"Fort Myer, Virginia", I:I)</f>
        <v>2</v>
      </c>
      <c r="W1978">
        <v>1</v>
      </c>
      <c r="X1978" t="str">
        <f>IFERROR(VLOOKUP("FlightNumber", A:D, 4, FALSE), "Flight Not Found")</f>
        <v>Flight Not Found</v>
      </c>
      <c r="Y1978" t="str" cm="1">
        <f t="array" ref="Y1978">IF(AND(B:B &gt; TIME(6, 0, 0), B:B &lt;= TIME(18, 0, 0)), "Day", "Night")</f>
        <v>Night</v>
      </c>
      <c r="Z1978">
        <f>COUNTIFS(D:D, "Military - U.S. Army", C:C, "Fort Myer, Virginia")</f>
        <v>1</v>
      </c>
    </row>
    <row r="1979" spans="1:26" x14ac:dyDescent="0.2">
      <c r="A1979">
        <v>23855</v>
      </c>
      <c r="B1979" t="s">
        <v>9519</v>
      </c>
      <c r="C1979" t="s">
        <v>9520</v>
      </c>
      <c r="D1979" t="s">
        <v>6383</v>
      </c>
      <c r="E1979" t="s">
        <v>9521</v>
      </c>
      <c r="F1979" t="s">
        <v>5890</v>
      </c>
      <c r="G1979" t="s">
        <v>9522</v>
      </c>
      <c r="H1979" t="s">
        <v>9523</v>
      </c>
      <c r="I1979">
        <v>5</v>
      </c>
      <c r="J1979">
        <v>5</v>
      </c>
      <c r="K1979">
        <v>0</v>
      </c>
      <c r="L1979" t="s">
        <v>9524</v>
      </c>
      <c r="M1979">
        <f>SUM(B1979,C1979)</f>
        <v>0</v>
      </c>
      <c r="N1979" t="str">
        <f t="shared" si="60"/>
        <v>No</v>
      </c>
      <c r="O1979">
        <f>COUNTIF(C:C,"&lt;0")</f>
        <v>0</v>
      </c>
      <c r="P1979" t="e">
        <f>SUMIF(#REF!,"&gt;"&amp;AVERAGE(#REF!))</f>
        <v>#REF!</v>
      </c>
      <c r="Q1979">
        <f t="shared" si="61"/>
        <v>27.565026697177728</v>
      </c>
      <c r="R1979" t="str">
        <f>CONCATENATE("ID-",A1979,"-",E1979)</f>
        <v>ID-23855-Seattle, WA - Ogden, UT</v>
      </c>
      <c r="S1979" t="str">
        <f>INDEX(B:B,MATCH(A1979,A:A,0))</f>
        <v>14:23</v>
      </c>
      <c r="T1979" t="str">
        <f>IF(OR(B1979&gt;0,C1979&gt;0),"Acceptable","Check")</f>
        <v>Acceptable</v>
      </c>
      <c r="U1979">
        <f>COUNTIF(D:D, "Military - U.S. Army")</f>
        <v>23</v>
      </c>
      <c r="V1979">
        <f>AVERAGEIF(C:C,"Fort Myer, Virginia", I:I)</f>
        <v>2</v>
      </c>
      <c r="W1979">
        <v>1</v>
      </c>
      <c r="X1979" t="str">
        <f>IFERROR(VLOOKUP("FlightNumber", A:D, 4, FALSE), "Flight Not Found")</f>
        <v>Flight Not Found</v>
      </c>
      <c r="Y1979" t="str" cm="1">
        <f t="array" ref="Y1979">IF(AND(B:B &gt; TIME(6, 0, 0), B:B &lt;= TIME(18, 0, 0)), "Day", "Night")</f>
        <v>Night</v>
      </c>
      <c r="Z1979">
        <f>COUNTIFS(D:D, "Military - U.S. Army", C:C, "Fort Myer, Virginia")</f>
        <v>1</v>
      </c>
    </row>
    <row r="1980" spans="1:26" x14ac:dyDescent="0.2">
      <c r="A1980">
        <v>23867</v>
      </c>
      <c r="B1980" t="s">
        <v>9525</v>
      </c>
      <c r="D1980" t="s">
        <v>460</v>
      </c>
      <c r="E1980" t="s">
        <v>9526</v>
      </c>
      <c r="F1980" t="s">
        <v>9527</v>
      </c>
      <c r="G1980" t="s">
        <v>9528</v>
      </c>
      <c r="H1980" t="s">
        <v>9529</v>
      </c>
      <c r="I1980">
        <v>49</v>
      </c>
      <c r="J1980">
        <v>30</v>
      </c>
      <c r="K1980">
        <v>0</v>
      </c>
      <c r="L1980" t="s">
        <v>9530</v>
      </c>
      <c r="M1980">
        <f>SUM(B1980,C1980)</f>
        <v>0</v>
      </c>
      <c r="N1980" t="str">
        <f t="shared" si="60"/>
        <v>No</v>
      </c>
      <c r="O1980">
        <f>COUNTIF(C:C,"&lt;0")</f>
        <v>0</v>
      </c>
      <c r="P1980" t="e">
        <f>SUMIF(#REF!,"&gt;"&amp;AVERAGE(#REF!))</f>
        <v>#REF!</v>
      </c>
      <c r="Q1980">
        <f t="shared" si="61"/>
        <v>27.565026697177728</v>
      </c>
      <c r="R1980" t="str">
        <f>CONCATENATE("ID-",A1980,"-",E1980)</f>
        <v>ID-23867-Madrid - Tenerife</v>
      </c>
      <c r="S1980" t="str">
        <f>INDEX(B:B,MATCH(A1980,A:A,0))</f>
        <v>21:17</v>
      </c>
      <c r="T1980" t="str">
        <f>IF(OR(B1980&gt;0,C1980&gt;0),"Acceptable","Check")</f>
        <v>Acceptable</v>
      </c>
      <c r="U1980">
        <f>COUNTIF(D:D, "Military - U.S. Army")</f>
        <v>23</v>
      </c>
      <c r="V1980">
        <f>AVERAGEIF(C:C,"Fort Myer, Virginia", I:I)</f>
        <v>2</v>
      </c>
      <c r="W1980">
        <v>1</v>
      </c>
      <c r="X1980" t="str">
        <f>IFERROR(VLOOKUP("FlightNumber", A:D, 4, FALSE), "Flight Not Found")</f>
        <v>Flight Not Found</v>
      </c>
      <c r="Y1980" t="str" cm="1">
        <f t="array" ref="Y1980">IF(AND(B:B &gt; TIME(6, 0, 0), B:B &lt;= TIME(18, 0, 0)), "Day", "Night")</f>
        <v>Night</v>
      </c>
      <c r="Z1980">
        <f>COUNTIFS(D:D, "Military - U.S. Army", C:C, "Fort Myer, Virginia")</f>
        <v>1</v>
      </c>
    </row>
    <row r="1981" spans="1:26" x14ac:dyDescent="0.2">
      <c r="A1981">
        <v>23882</v>
      </c>
      <c r="B1981" t="s">
        <v>9531</v>
      </c>
      <c r="C1981" t="s">
        <v>3383</v>
      </c>
      <c r="D1981" t="s">
        <v>6615</v>
      </c>
      <c r="E1981" t="s">
        <v>9532</v>
      </c>
      <c r="F1981" t="s">
        <v>9533</v>
      </c>
      <c r="G1981" t="s">
        <v>9534</v>
      </c>
      <c r="H1981" t="s">
        <v>9167</v>
      </c>
      <c r="I1981">
        <v>125</v>
      </c>
      <c r="J1981">
        <v>119</v>
      </c>
      <c r="K1981">
        <v>0</v>
      </c>
      <c r="L1981" t="s">
        <v>9535</v>
      </c>
      <c r="M1981">
        <f>SUM(B1981,C1981)</f>
        <v>0</v>
      </c>
      <c r="N1981" t="str">
        <f t="shared" si="60"/>
        <v>No</v>
      </c>
      <c r="O1981">
        <f>COUNTIF(C:C,"&lt;0")</f>
        <v>0</v>
      </c>
      <c r="P1981" t="e">
        <f>SUMIF(#REF!,"&gt;"&amp;AVERAGE(#REF!))</f>
        <v>#REF!</v>
      </c>
      <c r="Q1981">
        <f t="shared" si="61"/>
        <v>27.565026697177728</v>
      </c>
      <c r="R1981" t="str">
        <f>CONCATENATE("ID-",A1981,"-",E1981)</f>
        <v>ID-23882-Karachi - Dhahran - Cairo - Geneva - London</v>
      </c>
      <c r="S1981" t="str">
        <f>INDEX(B:B,MATCH(A1981,A:A,0))</f>
        <v>23:48</v>
      </c>
      <c r="T1981" t="str">
        <f>IF(OR(B1981&gt;0,C1981&gt;0),"Acceptable","Check")</f>
        <v>Acceptable</v>
      </c>
      <c r="U1981">
        <f>COUNTIF(D:D, "Military - U.S. Army")</f>
        <v>23</v>
      </c>
      <c r="V1981">
        <f>AVERAGEIF(C:C,"Fort Myer, Virginia", I:I)</f>
        <v>2</v>
      </c>
      <c r="W1981">
        <v>1</v>
      </c>
      <c r="X1981" t="str">
        <f>IFERROR(VLOOKUP("FlightNumber", A:D, 4, FALSE), "Flight Not Found")</f>
        <v>Flight Not Found</v>
      </c>
      <c r="Y1981" t="str" cm="1">
        <f t="array" ref="Y1981">IF(AND(B:B &gt; TIME(6, 0, 0), B:B &lt;= TIME(18, 0, 0)), "Day", "Night")</f>
        <v>Night</v>
      </c>
      <c r="Z1981">
        <f>COUNTIFS(D:D, "Military - U.S. Army", C:C, "Fort Myer, Virginia")</f>
        <v>1</v>
      </c>
    </row>
    <row r="1982" spans="1:26" x14ac:dyDescent="0.2">
      <c r="A1982">
        <v>23908</v>
      </c>
      <c r="B1982" t="s">
        <v>4439</v>
      </c>
      <c r="C1982" t="s">
        <v>9536</v>
      </c>
      <c r="D1982" t="s">
        <v>9537</v>
      </c>
      <c r="F1982" t="s">
        <v>9538</v>
      </c>
      <c r="G1982" t="s">
        <v>9539</v>
      </c>
      <c r="I1982">
        <v>18</v>
      </c>
      <c r="J1982">
        <v>18</v>
      </c>
      <c r="K1982">
        <v>0</v>
      </c>
      <c r="L1982" t="s">
        <v>9540</v>
      </c>
      <c r="M1982">
        <f>SUM(B1982,C1982)</f>
        <v>0</v>
      </c>
      <c r="N1982" t="str">
        <f t="shared" si="60"/>
        <v>No</v>
      </c>
      <c r="O1982">
        <f>COUNTIF(C:C,"&lt;0")</f>
        <v>0</v>
      </c>
      <c r="P1982" t="e">
        <f>SUMIF(#REF!,"&gt;"&amp;AVERAGE(#REF!))</f>
        <v>#REF!</v>
      </c>
      <c r="Q1982">
        <f t="shared" si="61"/>
        <v>27.565026697177728</v>
      </c>
      <c r="R1982" t="str">
        <f>CONCATENATE("ID-",A1982,"-",E1982)</f>
        <v>ID-23908-</v>
      </c>
      <c r="S1982" t="str">
        <f>INDEX(B:B,MATCH(A1982,A:A,0))</f>
        <v>09:50</v>
      </c>
      <c r="T1982" t="str">
        <f>IF(OR(B1982&gt;0,C1982&gt;0),"Acceptable","Check")</f>
        <v>Acceptable</v>
      </c>
      <c r="U1982">
        <f>COUNTIF(D:D, "Military - U.S. Army")</f>
        <v>23</v>
      </c>
      <c r="V1982">
        <f>AVERAGEIF(C:C,"Fort Myer, Virginia", I:I)</f>
        <v>2</v>
      </c>
      <c r="W1982">
        <v>1</v>
      </c>
      <c r="X1982" t="str">
        <f>IFERROR(VLOOKUP("FlightNumber", A:D, 4, FALSE), "Flight Not Found")</f>
        <v>Flight Not Found</v>
      </c>
      <c r="Y1982" t="str" cm="1">
        <f t="array" ref="Y1982">IF(AND(B:B &gt; TIME(6, 0, 0), B:B &lt;= TIME(18, 0, 0)), "Day", "Night")</f>
        <v>Night</v>
      </c>
      <c r="Z1982">
        <f>COUNTIFS(D:D, "Military - U.S. Army", C:C, "Fort Myer, Virginia")</f>
        <v>1</v>
      </c>
    </row>
    <row r="1983" spans="1:26" x14ac:dyDescent="0.2">
      <c r="A1983">
        <v>23918</v>
      </c>
      <c r="B1983" t="s">
        <v>9541</v>
      </c>
      <c r="C1983" t="s">
        <v>9542</v>
      </c>
      <c r="D1983" t="s">
        <v>2606</v>
      </c>
      <c r="E1983" t="s">
        <v>9543</v>
      </c>
      <c r="F1983" t="s">
        <v>9544</v>
      </c>
      <c r="G1983" t="s">
        <v>9545</v>
      </c>
      <c r="H1983" t="s">
        <v>9546</v>
      </c>
      <c r="I1983">
        <v>85</v>
      </c>
      <c r="J1983">
        <v>85</v>
      </c>
      <c r="K1983">
        <v>0</v>
      </c>
      <c r="L1983" t="s">
        <v>9547</v>
      </c>
      <c r="M1983">
        <f>SUM(B1983,C1983)</f>
        <v>0</v>
      </c>
      <c r="N1983" t="str">
        <f t="shared" si="60"/>
        <v>No</v>
      </c>
      <c r="O1983">
        <f>COUNTIF(C:C,"&lt;0")</f>
        <v>0</v>
      </c>
      <c r="P1983" t="e">
        <f>SUMIF(#REF!,"&gt;"&amp;AVERAGE(#REF!))</f>
        <v>#REF!</v>
      </c>
      <c r="Q1983">
        <f t="shared" si="61"/>
        <v>27.565026697177728</v>
      </c>
      <c r="R1983" t="str">
        <f>CONCATENATE("ID-",A1983,"-",E1983)</f>
        <v>ID-23918-El Toro -  Honolulu - Okinawa</v>
      </c>
      <c r="S1983" t="str">
        <f>INDEX(B:B,MATCH(A1983,A:A,0))</f>
        <v>01:46</v>
      </c>
      <c r="T1983" t="str">
        <f>IF(OR(B1983&gt;0,C1983&gt;0),"Acceptable","Check")</f>
        <v>Acceptable</v>
      </c>
      <c r="U1983">
        <f>COUNTIF(D:D, "Military - U.S. Army")</f>
        <v>23</v>
      </c>
      <c r="V1983">
        <f>AVERAGEIF(C:C,"Fort Myer, Virginia", I:I)</f>
        <v>2</v>
      </c>
      <c r="W1983">
        <v>1</v>
      </c>
      <c r="X1983" t="str">
        <f>IFERROR(VLOOKUP("FlightNumber", A:D, 4, FALSE), "Flight Not Found")</f>
        <v>Flight Not Found</v>
      </c>
      <c r="Y1983" t="str" cm="1">
        <f t="array" ref="Y1983">IF(AND(B:B &gt; TIME(6, 0, 0), B:B &lt;= TIME(18, 0, 0)), "Day", "Night")</f>
        <v>Night</v>
      </c>
      <c r="Z1983">
        <f>COUNTIFS(D:D, "Military - U.S. Army", C:C, "Fort Myer, Virginia")</f>
        <v>1</v>
      </c>
    </row>
    <row r="1984" spans="1:26" x14ac:dyDescent="0.2">
      <c r="A1984">
        <v>23921</v>
      </c>
      <c r="B1984" t="s">
        <v>3556</v>
      </c>
      <c r="C1984" t="s">
        <v>186</v>
      </c>
      <c r="D1984" t="s">
        <v>1856</v>
      </c>
      <c r="E1984" t="s">
        <v>9548</v>
      </c>
      <c r="F1984" t="s">
        <v>9549</v>
      </c>
      <c r="G1984" t="s">
        <v>9550</v>
      </c>
      <c r="H1984" t="s">
        <v>7134</v>
      </c>
      <c r="I1984">
        <v>153</v>
      </c>
      <c r="J1984">
        <v>0</v>
      </c>
      <c r="K1984">
        <v>0</v>
      </c>
      <c r="L1984" t="s">
        <v>9551</v>
      </c>
      <c r="M1984">
        <f>SUM(B1984,C1984)</f>
        <v>0</v>
      </c>
      <c r="N1984" t="str">
        <f t="shared" si="60"/>
        <v>No</v>
      </c>
      <c r="O1984">
        <f>COUNTIF(C:C,"&lt;0")</f>
        <v>0</v>
      </c>
      <c r="P1984" t="e">
        <f>SUMIF(#REF!,"&gt;"&amp;AVERAGE(#REF!))</f>
        <v>#REF!</v>
      </c>
      <c r="Q1984">
        <f t="shared" si="61"/>
        <v>27.565026697177728</v>
      </c>
      <c r="R1984" t="str">
        <f>CONCATENATE("ID-",A1984,"-",E1984)</f>
        <v>ID-23921-San Francisco - Hawaii</v>
      </c>
      <c r="S1984" t="str">
        <f>INDEX(B:B,MATCH(A1984,A:A,0))</f>
        <v>13:10</v>
      </c>
      <c r="T1984" t="str">
        <f>IF(OR(B1984&gt;0,C1984&gt;0),"Acceptable","Check")</f>
        <v>Acceptable</v>
      </c>
      <c r="U1984">
        <f>COUNTIF(D:D, "Military - U.S. Army")</f>
        <v>23</v>
      </c>
      <c r="V1984">
        <f>AVERAGEIF(C:C,"Fort Myer, Virginia", I:I)</f>
        <v>2</v>
      </c>
      <c r="W1984">
        <v>1</v>
      </c>
      <c r="X1984" t="str">
        <f>IFERROR(VLOOKUP("FlightNumber", A:D, 4, FALSE), "Flight Not Found")</f>
        <v>Flight Not Found</v>
      </c>
      <c r="Y1984" t="str" cm="1">
        <f t="array" ref="Y1984">IF(AND(B:B &gt; TIME(6, 0, 0), B:B &lt;= TIME(18, 0, 0)), "Day", "Night")</f>
        <v>Night</v>
      </c>
      <c r="Z1984">
        <f>COUNTIFS(D:D, "Military - U.S. Army", C:C, "Fort Myer, Virginia")</f>
        <v>1</v>
      </c>
    </row>
    <row r="1985" spans="1:26" x14ac:dyDescent="0.2">
      <c r="A1985">
        <v>23924</v>
      </c>
      <c r="B1985" t="s">
        <v>9552</v>
      </c>
      <c r="C1985" t="s">
        <v>6049</v>
      </c>
      <c r="D1985" t="s">
        <v>6727</v>
      </c>
      <c r="E1985" t="s">
        <v>9553</v>
      </c>
      <c r="F1985" t="s">
        <v>8517</v>
      </c>
      <c r="G1985" t="s">
        <v>9554</v>
      </c>
      <c r="H1985" t="s">
        <v>9555</v>
      </c>
      <c r="I1985">
        <v>66</v>
      </c>
      <c r="J1985">
        <v>0</v>
      </c>
      <c r="K1985">
        <v>0</v>
      </c>
      <c r="L1985" t="s">
        <v>9556</v>
      </c>
      <c r="M1985">
        <f>SUM(B1985,C1985)</f>
        <v>0</v>
      </c>
      <c r="N1985" t="str">
        <f t="shared" si="60"/>
        <v>No</v>
      </c>
      <c r="O1985">
        <f>COUNTIF(C:C,"&lt;0")</f>
        <v>0</v>
      </c>
      <c r="P1985" t="e">
        <f>SUMIF(#REF!,"&gt;"&amp;AVERAGE(#REF!))</f>
        <v>#REF!</v>
      </c>
      <c r="Q1985">
        <f t="shared" si="61"/>
        <v>27.565026697177728</v>
      </c>
      <c r="R1985" t="str">
        <f>CONCATENATE("ID-",A1985,"-",E1985)</f>
        <v>ID-23924-Los Angeles - Kansas City, MO</v>
      </c>
      <c r="S1985" t="str">
        <f>INDEX(B:B,MATCH(A1985,A:A,0))</f>
        <v>05:29</v>
      </c>
      <c r="T1985" t="str">
        <f>IF(OR(B1985&gt;0,C1985&gt;0),"Acceptable","Check")</f>
        <v>Acceptable</v>
      </c>
      <c r="U1985">
        <f>COUNTIF(D:D, "Military - U.S. Army")</f>
        <v>23</v>
      </c>
      <c r="V1985">
        <f>AVERAGEIF(C:C,"Fort Myer, Virginia", I:I)</f>
        <v>2</v>
      </c>
      <c r="W1985">
        <v>1</v>
      </c>
      <c r="X1985" t="str">
        <f>IFERROR(VLOOKUP("FlightNumber", A:D, 4, FALSE), "Flight Not Found")</f>
        <v>Flight Not Found</v>
      </c>
      <c r="Y1985" t="str" cm="1">
        <f t="array" ref="Y1985">IF(AND(B:B &gt; TIME(6, 0, 0), B:B &lt;= TIME(18, 0, 0)), "Day", "Night")</f>
        <v>Night</v>
      </c>
      <c r="Z1985">
        <f>COUNTIFS(D:D, "Military - U.S. Army", C:C, "Fort Myer, Virginia")</f>
        <v>1</v>
      </c>
    </row>
    <row r="1986" spans="1:26" x14ac:dyDescent="0.2">
      <c r="A1986">
        <v>24023</v>
      </c>
      <c r="B1986" t="s">
        <v>2725</v>
      </c>
      <c r="C1986" t="s">
        <v>9557</v>
      </c>
      <c r="D1986" t="s">
        <v>6615</v>
      </c>
      <c r="E1986" t="s">
        <v>9558</v>
      </c>
      <c r="F1986" t="s">
        <v>9559</v>
      </c>
      <c r="G1986" t="s">
        <v>9560</v>
      </c>
      <c r="H1986" t="s">
        <v>9561</v>
      </c>
      <c r="I1986">
        <v>4</v>
      </c>
      <c r="J1986">
        <v>4</v>
      </c>
      <c r="K1986">
        <v>0</v>
      </c>
      <c r="L1986" t="s">
        <v>9562</v>
      </c>
      <c r="M1986">
        <f>SUM(B1986,C1986)</f>
        <v>0</v>
      </c>
      <c r="N1986" t="str">
        <f t="shared" ref="N1986:N2049" si="62">IF(E1986="good","Yes","No")</f>
        <v>No</v>
      </c>
      <c r="O1986">
        <f>COUNTIF(C:C,"&lt;0")</f>
        <v>0</v>
      </c>
      <c r="P1986" t="e">
        <f>SUMIF(#REF!,"&gt;"&amp;AVERAGE(#REF!))</f>
        <v>#REF!</v>
      </c>
      <c r="Q1986">
        <f t="shared" si="61"/>
        <v>27.565026697177728</v>
      </c>
      <c r="R1986" t="str">
        <f>CONCATENATE("ID-",A1986,"-",E1986)</f>
        <v>ID-24023-Rawalpindi - Skardu</v>
      </c>
      <c r="S1986" t="str">
        <f>INDEX(B:B,MATCH(A1986,A:A,0))</f>
        <v>01:15</v>
      </c>
      <c r="T1986" t="str">
        <f>IF(OR(B1986&gt;0,C1986&gt;0),"Acceptable","Check")</f>
        <v>Acceptable</v>
      </c>
      <c r="U1986">
        <f>COUNTIF(D:D, "Military - U.S. Army")</f>
        <v>23</v>
      </c>
      <c r="V1986">
        <f>AVERAGEIF(C:C,"Fort Myer, Virginia", I:I)</f>
        <v>2</v>
      </c>
      <c r="W1986">
        <v>1</v>
      </c>
      <c r="X1986" t="str">
        <f>IFERROR(VLOOKUP("FlightNumber", A:D, 4, FALSE), "Flight Not Found")</f>
        <v>Flight Not Found</v>
      </c>
      <c r="Y1986" t="str" cm="1">
        <f t="array" ref="Y1986">IF(AND(B:B &gt; TIME(6, 0, 0), B:B &lt;= TIME(18, 0, 0)), "Day", "Night")</f>
        <v>Night</v>
      </c>
      <c r="Z1986">
        <f>COUNTIFS(D:D, "Military - U.S. Army", C:C, "Fort Myer, Virginia")</f>
        <v>1</v>
      </c>
    </row>
    <row r="1987" spans="1:26" x14ac:dyDescent="0.2">
      <c r="A1987">
        <v>23929</v>
      </c>
      <c r="B1987" t="s">
        <v>2618</v>
      </c>
      <c r="C1987" t="s">
        <v>9563</v>
      </c>
      <c r="D1987" t="s">
        <v>2326</v>
      </c>
      <c r="F1987" t="s">
        <v>9564</v>
      </c>
      <c r="G1987" t="s">
        <v>9565</v>
      </c>
      <c r="I1987">
        <v>41</v>
      </c>
      <c r="J1987">
        <v>41</v>
      </c>
      <c r="K1987">
        <v>0</v>
      </c>
      <c r="L1987" t="s">
        <v>9566</v>
      </c>
      <c r="M1987">
        <f>SUM(B1987,C1987)</f>
        <v>0</v>
      </c>
      <c r="N1987" t="str">
        <f t="shared" si="62"/>
        <v>No</v>
      </c>
      <c r="O1987">
        <f>COUNTIF(C:C,"&lt;0")</f>
        <v>0</v>
      </c>
      <c r="P1987" t="e">
        <f>SUMIF(#REF!,"&gt;"&amp;AVERAGE(#REF!))</f>
        <v>#REF!</v>
      </c>
      <c r="Q1987">
        <f t="shared" ref="Q1987:Q2050" si="63">AVERAGEIF(I:I,"&gt;0")</f>
        <v>27.565026697177728</v>
      </c>
      <c r="R1987" t="str">
        <f>CONCATENATE("ID-",A1987,"-",E1987)</f>
        <v>ID-23929-</v>
      </c>
      <c r="S1987" t="str">
        <f>INDEX(B:B,MATCH(A1987,A:A,0))</f>
        <v>16:00</v>
      </c>
      <c r="T1987" t="str">
        <f>IF(OR(B1987&gt;0,C1987&gt;0),"Acceptable","Check")</f>
        <v>Acceptable</v>
      </c>
      <c r="U1987">
        <f>COUNTIF(D:D, "Military - U.S. Army")</f>
        <v>23</v>
      </c>
      <c r="V1987">
        <f>AVERAGEIF(C:C,"Fort Myer, Virginia", I:I)</f>
        <v>2</v>
      </c>
      <c r="W1987">
        <v>1</v>
      </c>
      <c r="X1987" t="str">
        <f>IFERROR(VLOOKUP("FlightNumber", A:D, 4, FALSE), "Flight Not Found")</f>
        <v>Flight Not Found</v>
      </c>
      <c r="Y1987" t="str" cm="1">
        <f t="array" ref="Y1987">IF(AND(B:B &gt; TIME(6, 0, 0), B:B &lt;= TIME(18, 0, 0)), "Day", "Night")</f>
        <v>Night</v>
      </c>
      <c r="Z1987">
        <f>COUNTIFS(D:D, "Military - U.S. Army", C:C, "Fort Myer, Virginia")</f>
        <v>1</v>
      </c>
    </row>
    <row r="1988" spans="1:26" x14ac:dyDescent="0.2">
      <c r="A1988">
        <v>23930</v>
      </c>
      <c r="C1988" t="s">
        <v>3383</v>
      </c>
      <c r="D1988" t="s">
        <v>9030</v>
      </c>
      <c r="E1988" t="s">
        <v>9567</v>
      </c>
      <c r="F1988" t="s">
        <v>9031</v>
      </c>
      <c r="I1988">
        <v>31</v>
      </c>
      <c r="J1988">
        <v>30</v>
      </c>
      <c r="K1988">
        <v>0</v>
      </c>
      <c r="L1988" t="s">
        <v>9568</v>
      </c>
      <c r="M1988">
        <f>SUM(B1988,C1988)</f>
        <v>0</v>
      </c>
      <c r="N1988" t="str">
        <f t="shared" si="62"/>
        <v>No</v>
      </c>
      <c r="O1988">
        <f>COUNTIF(C:C,"&lt;0")</f>
        <v>0</v>
      </c>
      <c r="P1988" t="e">
        <f>SUMIF(#REF!,"&gt;"&amp;AVERAGE(#REF!))</f>
        <v>#REF!</v>
      </c>
      <c r="Q1988">
        <f t="shared" si="63"/>
        <v>27.565026697177728</v>
      </c>
      <c r="R1988" t="str">
        <f>CONCATENATE("ID-",A1988,"-",E1988)</f>
        <v>ID-23930-Cairo - Yamen</v>
      </c>
      <c r="S1988">
        <f>INDEX(B:B,MATCH(A1988,A:A,0))</f>
        <v>0</v>
      </c>
      <c r="T1988" t="str">
        <f>IF(OR(B1988&gt;0,C1988&gt;0),"Acceptable","Check")</f>
        <v>Acceptable</v>
      </c>
      <c r="U1988">
        <f>COUNTIF(D:D, "Military - U.S. Army")</f>
        <v>23</v>
      </c>
      <c r="V1988">
        <f>AVERAGEIF(C:C,"Fort Myer, Virginia", I:I)</f>
        <v>2</v>
      </c>
      <c r="W1988">
        <v>1</v>
      </c>
      <c r="X1988" t="str">
        <f>IFERROR(VLOOKUP("FlightNumber", A:D, 4, FALSE), "Flight Not Found")</f>
        <v>Flight Not Found</v>
      </c>
      <c r="Y1988" t="str" cm="1">
        <f t="array" ref="Y1988">IF(AND(B:B &gt; TIME(6, 0, 0), B:B &lt;= TIME(18, 0, 0)), "Day", "Night")</f>
        <v>Night</v>
      </c>
      <c r="Z1988">
        <f>COUNTIFS(D:D, "Military - U.S. Army", C:C, "Fort Myer, Virginia")</f>
        <v>1</v>
      </c>
    </row>
    <row r="1989" spans="1:26" x14ac:dyDescent="0.2">
      <c r="A1989">
        <v>23931</v>
      </c>
      <c r="B1989" t="s">
        <v>6516</v>
      </c>
      <c r="C1989" t="s">
        <v>9569</v>
      </c>
      <c r="D1989" t="s">
        <v>4618</v>
      </c>
      <c r="E1989" t="s">
        <v>9570</v>
      </c>
      <c r="F1989" t="s">
        <v>5206</v>
      </c>
      <c r="G1989" t="s">
        <v>9571</v>
      </c>
      <c r="H1989" t="s">
        <v>9572</v>
      </c>
      <c r="I1989">
        <v>52</v>
      </c>
      <c r="J1989">
        <v>52</v>
      </c>
      <c r="K1989">
        <v>0</v>
      </c>
      <c r="L1989" t="s">
        <v>9573</v>
      </c>
      <c r="M1989">
        <f>SUM(B1989,C1989)</f>
        <v>0</v>
      </c>
      <c r="N1989" t="str">
        <f t="shared" si="62"/>
        <v>No</v>
      </c>
      <c r="O1989">
        <f>COUNTIF(C:C,"&lt;0")</f>
        <v>0</v>
      </c>
      <c r="P1989" t="e">
        <f>SUMIF(#REF!,"&gt;"&amp;AVERAGE(#REF!))</f>
        <v>#REF!</v>
      </c>
      <c r="Q1989">
        <f t="shared" si="63"/>
        <v>27.565026697177728</v>
      </c>
      <c r="R1989" t="str">
        <f>CONCATENATE("ID-",A1989,"-",E1989)</f>
        <v>ID-23931-Vancouver - Whitehorse</v>
      </c>
      <c r="S1989" t="str">
        <f>INDEX(B:B,MATCH(A1989,A:A,0))</f>
        <v>16:40</v>
      </c>
      <c r="T1989" t="str">
        <f>IF(OR(B1989&gt;0,C1989&gt;0),"Acceptable","Check")</f>
        <v>Acceptable</v>
      </c>
      <c r="U1989">
        <f>COUNTIF(D:D, "Military - U.S. Army")</f>
        <v>23</v>
      </c>
      <c r="V1989">
        <f>AVERAGEIF(C:C,"Fort Myer, Virginia", I:I)</f>
        <v>2</v>
      </c>
      <c r="W1989">
        <v>1</v>
      </c>
      <c r="X1989" t="str">
        <f>IFERROR(VLOOKUP("FlightNumber", A:D, 4, FALSE), "Flight Not Found")</f>
        <v>Flight Not Found</v>
      </c>
      <c r="Y1989" t="str" cm="1">
        <f t="array" ref="Y1989">IF(AND(B:B &gt; TIME(6, 0, 0), B:B &lt;= TIME(18, 0, 0)), "Day", "Night")</f>
        <v>Night</v>
      </c>
      <c r="Z1989">
        <f>COUNTIFS(D:D, "Military - U.S. Army", C:C, "Fort Myer, Virginia")</f>
        <v>1</v>
      </c>
    </row>
    <row r="1990" spans="1:26" x14ac:dyDescent="0.2">
      <c r="A1990">
        <v>23934</v>
      </c>
      <c r="B1990" t="s">
        <v>9574</v>
      </c>
      <c r="C1990" t="s">
        <v>9575</v>
      </c>
      <c r="D1990" t="s">
        <v>2606</v>
      </c>
      <c r="E1990" t="s">
        <v>9576</v>
      </c>
      <c r="F1990" t="s">
        <v>9577</v>
      </c>
      <c r="G1990" t="s">
        <v>9578</v>
      </c>
      <c r="H1990" t="s">
        <v>9579</v>
      </c>
      <c r="I1990">
        <v>19</v>
      </c>
      <c r="J1990">
        <v>16</v>
      </c>
      <c r="K1990">
        <v>0</v>
      </c>
      <c r="L1990" t="s">
        <v>9580</v>
      </c>
      <c r="M1990">
        <f>SUM(B1990,C1990)</f>
        <v>0</v>
      </c>
      <c r="N1990" t="str">
        <f t="shared" si="62"/>
        <v>No</v>
      </c>
      <c r="O1990">
        <f>COUNTIF(C:C,"&lt;0")</f>
        <v>0</v>
      </c>
      <c r="P1990" t="e">
        <f>SUMIF(#REF!,"&gt;"&amp;AVERAGE(#REF!))</f>
        <v>#REF!</v>
      </c>
      <c r="Q1990">
        <f t="shared" si="63"/>
        <v>27.565026697177728</v>
      </c>
      <c r="R1990" t="str">
        <f>CONCATENATE("ID-",A1990,"-",E1990)</f>
        <v>ID-23934-Otis AFB</v>
      </c>
      <c r="S1990" t="str">
        <f>INDEX(B:B,MATCH(A1990,A:A,0))</f>
        <v>22:22</v>
      </c>
      <c r="T1990" t="str">
        <f>IF(OR(B1990&gt;0,C1990&gt;0),"Acceptable","Check")</f>
        <v>Acceptable</v>
      </c>
      <c r="U1990">
        <f>COUNTIF(D:D, "Military - U.S. Army")</f>
        <v>23</v>
      </c>
      <c r="V1990">
        <f>AVERAGEIF(C:C,"Fort Myer, Virginia", I:I)</f>
        <v>2</v>
      </c>
      <c r="W1990">
        <v>1</v>
      </c>
      <c r="X1990" t="str">
        <f>IFERROR(VLOOKUP("FlightNumber", A:D, 4, FALSE), "Flight Not Found")</f>
        <v>Flight Not Found</v>
      </c>
      <c r="Y1990" t="str" cm="1">
        <f t="array" ref="Y1990">IF(AND(B:B &gt; TIME(6, 0, 0), B:B &lt;= TIME(18, 0, 0)), "Day", "Night")</f>
        <v>Night</v>
      </c>
      <c r="Z1990">
        <f>COUNTIFS(D:D, "Military - U.S. Army", C:C, "Fort Myer, Virginia")</f>
        <v>1</v>
      </c>
    </row>
    <row r="1991" spans="1:26" x14ac:dyDescent="0.2">
      <c r="A1991">
        <v>23938</v>
      </c>
      <c r="B1991" t="s">
        <v>4287</v>
      </c>
      <c r="C1991" t="s">
        <v>9581</v>
      </c>
      <c r="D1991" t="s">
        <v>9582</v>
      </c>
      <c r="F1991" t="s">
        <v>9583</v>
      </c>
      <c r="G1991" t="s">
        <v>9584</v>
      </c>
      <c r="I1991">
        <v>12</v>
      </c>
      <c r="J1991">
        <v>8</v>
      </c>
      <c r="K1991">
        <v>0</v>
      </c>
      <c r="L1991" t="s">
        <v>9585</v>
      </c>
      <c r="M1991">
        <f>SUM(B1991,C1991)</f>
        <v>0</v>
      </c>
      <c r="N1991" t="str">
        <f t="shared" si="62"/>
        <v>No</v>
      </c>
      <c r="O1991">
        <f>COUNTIF(C:C,"&lt;0")</f>
        <v>0</v>
      </c>
      <c r="P1991" t="e">
        <f>SUMIF(#REF!,"&gt;"&amp;AVERAGE(#REF!))</f>
        <v>#REF!</v>
      </c>
      <c r="Q1991">
        <f t="shared" si="63"/>
        <v>27.565026697177728</v>
      </c>
      <c r="R1991" t="str">
        <f>CONCATENATE("ID-",A1991,"-",E1991)</f>
        <v>ID-23938-</v>
      </c>
      <c r="S1991" t="str">
        <f>INDEX(B:B,MATCH(A1991,A:A,0))</f>
        <v>17:05</v>
      </c>
      <c r="T1991" t="str">
        <f>IF(OR(B1991&gt;0,C1991&gt;0),"Acceptable","Check")</f>
        <v>Acceptable</v>
      </c>
      <c r="U1991">
        <f>COUNTIF(D:D, "Military - U.S. Army")</f>
        <v>23</v>
      </c>
      <c r="V1991">
        <f>AVERAGEIF(C:C,"Fort Myer, Virginia", I:I)</f>
        <v>2</v>
      </c>
      <c r="W1991">
        <v>1</v>
      </c>
      <c r="X1991" t="str">
        <f>IFERROR(VLOOKUP("FlightNumber", A:D, 4, FALSE), "Flight Not Found")</f>
        <v>Flight Not Found</v>
      </c>
      <c r="Y1991" t="str" cm="1">
        <f t="array" ref="Y1991">IF(AND(B:B &gt; TIME(6, 0, 0), B:B &lt;= TIME(18, 0, 0)), "Day", "Night")</f>
        <v>Night</v>
      </c>
      <c r="Z1991">
        <f>COUNTIFS(D:D, "Military - U.S. Army", C:C, "Fort Myer, Virginia")</f>
        <v>1</v>
      </c>
    </row>
    <row r="1992" spans="1:26" x14ac:dyDescent="0.2">
      <c r="A1992">
        <v>23940</v>
      </c>
      <c r="B1992" t="s">
        <v>9254</v>
      </c>
      <c r="C1992" t="s">
        <v>9586</v>
      </c>
      <c r="D1992" t="s">
        <v>8619</v>
      </c>
      <c r="F1992" t="s">
        <v>8620</v>
      </c>
      <c r="I1992">
        <v>11</v>
      </c>
      <c r="J1992">
        <v>11</v>
      </c>
      <c r="K1992">
        <v>0</v>
      </c>
      <c r="L1992" t="s">
        <v>814</v>
      </c>
      <c r="M1992">
        <f>SUM(B1992,C1992)</f>
        <v>0</v>
      </c>
      <c r="N1992" t="str">
        <f t="shared" si="62"/>
        <v>No</v>
      </c>
      <c r="O1992">
        <f>COUNTIF(C:C,"&lt;0")</f>
        <v>0</v>
      </c>
      <c r="P1992" t="e">
        <f>SUMIF(#REF!,"&gt;"&amp;AVERAGE(#REF!))</f>
        <v>#REF!</v>
      </c>
      <c r="Q1992">
        <f t="shared" si="63"/>
        <v>27.565026697177728</v>
      </c>
      <c r="R1992" t="str">
        <f>CONCATENATE("ID-",A1992,"-",E1992)</f>
        <v>ID-23940-</v>
      </c>
      <c r="S1992" t="str">
        <f>INDEX(B:B,MATCH(A1992,A:A,0))</f>
        <v>12:10</v>
      </c>
      <c r="T1992" t="str">
        <f>IF(OR(B1992&gt;0,C1992&gt;0),"Acceptable","Check")</f>
        <v>Acceptable</v>
      </c>
      <c r="U1992">
        <f>COUNTIF(D:D, "Military - U.S. Army")</f>
        <v>23</v>
      </c>
      <c r="V1992">
        <f>AVERAGEIF(C:C,"Fort Myer, Virginia", I:I)</f>
        <v>2</v>
      </c>
      <c r="W1992">
        <v>1</v>
      </c>
      <c r="X1992" t="str">
        <f>IFERROR(VLOOKUP("FlightNumber", A:D, 4, FALSE), "Flight Not Found")</f>
        <v>Flight Not Found</v>
      </c>
      <c r="Y1992" t="str" cm="1">
        <f t="array" ref="Y1992">IF(AND(B:B &gt; TIME(6, 0, 0), B:B &lt;= TIME(18, 0, 0)), "Day", "Night")</f>
        <v>Night</v>
      </c>
      <c r="Z1992">
        <f>COUNTIFS(D:D, "Military - U.S. Army", C:C, "Fort Myer, Virginia")</f>
        <v>1</v>
      </c>
    </row>
    <row r="1993" spans="1:26" x14ac:dyDescent="0.2">
      <c r="A1993">
        <v>23948</v>
      </c>
      <c r="B1993" t="s">
        <v>3295</v>
      </c>
      <c r="C1993" t="s">
        <v>9587</v>
      </c>
      <c r="D1993" t="s">
        <v>6896</v>
      </c>
      <c r="E1993" t="s">
        <v>9588</v>
      </c>
      <c r="F1993" t="s">
        <v>2465</v>
      </c>
      <c r="G1993" t="s">
        <v>9589</v>
      </c>
      <c r="I1993">
        <v>37</v>
      </c>
      <c r="J1993">
        <v>37</v>
      </c>
      <c r="K1993">
        <v>0</v>
      </c>
      <c r="L1993" t="s">
        <v>9590</v>
      </c>
      <c r="M1993">
        <f>SUM(B1993,C1993)</f>
        <v>0</v>
      </c>
      <c r="N1993" t="str">
        <f t="shared" si="62"/>
        <v>No</v>
      </c>
      <c r="O1993">
        <f>COUNTIF(C:C,"&lt;0")</f>
        <v>0</v>
      </c>
      <c r="P1993" t="e">
        <f>SUMIF(#REF!,"&gt;"&amp;AVERAGE(#REF!))</f>
        <v>#REF!</v>
      </c>
      <c r="Q1993">
        <f t="shared" si="63"/>
        <v>27.565026697177728</v>
      </c>
      <c r="R1993" t="str">
        <f>CONCATENATE("ID-",A1993,"-",E1993)</f>
        <v>ID-23948-Hong Kong - Da Nang</v>
      </c>
      <c r="S1993" t="str">
        <f>INDEX(B:B,MATCH(A1993,A:A,0))</f>
        <v>07:40</v>
      </c>
      <c r="T1993" t="str">
        <f>IF(OR(B1993&gt;0,C1993&gt;0),"Acceptable","Check")</f>
        <v>Acceptable</v>
      </c>
      <c r="U1993">
        <f>COUNTIF(D:D, "Military - U.S. Army")</f>
        <v>23</v>
      </c>
      <c r="V1993">
        <f>AVERAGEIF(C:C,"Fort Myer, Virginia", I:I)</f>
        <v>2</v>
      </c>
      <c r="W1993">
        <v>1</v>
      </c>
      <c r="X1993" t="str">
        <f>IFERROR(VLOOKUP("FlightNumber", A:D, 4, FALSE), "Flight Not Found")</f>
        <v>Flight Not Found</v>
      </c>
      <c r="Y1993" t="str" cm="1">
        <f t="array" ref="Y1993">IF(AND(B:B &gt; TIME(6, 0, 0), B:B &lt;= TIME(18, 0, 0)), "Day", "Night")</f>
        <v>Night</v>
      </c>
      <c r="Z1993">
        <f>COUNTIFS(D:D, "Military - U.S. Army", C:C, "Fort Myer, Virginia")</f>
        <v>1</v>
      </c>
    </row>
    <row r="1994" spans="1:26" x14ac:dyDescent="0.2">
      <c r="A1994">
        <v>23958</v>
      </c>
      <c r="B1994" t="s">
        <v>9591</v>
      </c>
      <c r="C1994" t="s">
        <v>9592</v>
      </c>
      <c r="D1994" t="s">
        <v>9593</v>
      </c>
      <c r="E1994" t="s">
        <v>9594</v>
      </c>
      <c r="F1994" t="s">
        <v>4799</v>
      </c>
      <c r="G1994" t="s">
        <v>9595</v>
      </c>
      <c r="H1994" t="s">
        <v>9596</v>
      </c>
      <c r="I1994">
        <v>7</v>
      </c>
      <c r="J1994">
        <v>7</v>
      </c>
      <c r="K1994">
        <v>0</v>
      </c>
      <c r="L1994" t="s">
        <v>9597</v>
      </c>
      <c r="M1994">
        <f>SUM(B1994,C1994)</f>
        <v>0</v>
      </c>
      <c r="N1994" t="str">
        <f t="shared" si="62"/>
        <v>No</v>
      </c>
      <c r="O1994">
        <f>COUNTIF(C:C,"&lt;0")</f>
        <v>0</v>
      </c>
      <c r="P1994" t="e">
        <f>SUMIF(#REF!,"&gt;"&amp;AVERAGE(#REF!))</f>
        <v>#REF!</v>
      </c>
      <c r="Q1994">
        <f t="shared" si="63"/>
        <v>27.565026697177728</v>
      </c>
      <c r="R1994" t="str">
        <f>CONCATENATE("ID-",A1994,"-",E1994)</f>
        <v>ID-23958-Panama City - Miami</v>
      </c>
      <c r="S1994" t="str">
        <f>INDEX(B:B,MATCH(A1994,A:A,0))</f>
        <v>23:34</v>
      </c>
      <c r="T1994" t="str">
        <f>IF(OR(B1994&gt;0,C1994&gt;0),"Acceptable","Check")</f>
        <v>Acceptable</v>
      </c>
      <c r="U1994">
        <f>COUNTIF(D:D, "Military - U.S. Army")</f>
        <v>23</v>
      </c>
      <c r="V1994">
        <f>AVERAGEIF(C:C,"Fort Myer, Virginia", I:I)</f>
        <v>2</v>
      </c>
      <c r="W1994">
        <v>1</v>
      </c>
      <c r="X1994" t="str">
        <f>IFERROR(VLOOKUP("FlightNumber", A:D, 4, FALSE), "Flight Not Found")</f>
        <v>Flight Not Found</v>
      </c>
      <c r="Y1994" t="str" cm="1">
        <f t="array" ref="Y1994">IF(AND(B:B &gt; TIME(6, 0, 0), B:B &lt;= TIME(18, 0, 0)), "Day", "Night")</f>
        <v>Night</v>
      </c>
      <c r="Z1994">
        <f>COUNTIFS(D:D, "Military - U.S. Army", C:C, "Fort Myer, Virginia")</f>
        <v>1</v>
      </c>
    </row>
    <row r="1995" spans="1:26" x14ac:dyDescent="0.2">
      <c r="A1995">
        <v>23966</v>
      </c>
      <c r="B1995" t="s">
        <v>2567</v>
      </c>
      <c r="C1995" t="s">
        <v>9598</v>
      </c>
      <c r="D1995" t="s">
        <v>7249</v>
      </c>
      <c r="E1995" t="s">
        <v>9599</v>
      </c>
      <c r="F1995" t="s">
        <v>2917</v>
      </c>
      <c r="G1995" t="s">
        <v>9600</v>
      </c>
      <c r="H1995" t="s">
        <v>9601</v>
      </c>
      <c r="I1995">
        <v>13</v>
      </c>
      <c r="J1995">
        <v>13</v>
      </c>
      <c r="K1995">
        <v>0</v>
      </c>
      <c r="L1995" t="s">
        <v>9602</v>
      </c>
      <c r="M1995">
        <f>SUM(B1995,C1995)</f>
        <v>0</v>
      </c>
      <c r="N1995" t="str">
        <f t="shared" si="62"/>
        <v>No</v>
      </c>
      <c r="O1995">
        <f>COUNTIF(C:C,"&lt;0")</f>
        <v>0</v>
      </c>
      <c r="P1995" t="e">
        <f>SUMIF(#REF!,"&gt;"&amp;AVERAGE(#REF!))</f>
        <v>#REF!</v>
      </c>
      <c r="Q1995">
        <f t="shared" si="63"/>
        <v>27.565026697177728</v>
      </c>
      <c r="R1995" t="str">
        <f>CONCATENATE("ID-",A1995,"-",E1995)</f>
        <v>ID-23966-Mato Grosso - Porto Velho</v>
      </c>
      <c r="S1995" t="str">
        <f>INDEX(B:B,MATCH(A1995,A:A,0))</f>
        <v>11:00</v>
      </c>
      <c r="T1995" t="str">
        <f>IF(OR(B1995&gt;0,C1995&gt;0),"Acceptable","Check")</f>
        <v>Acceptable</v>
      </c>
      <c r="U1995">
        <f>COUNTIF(D:D, "Military - U.S. Army")</f>
        <v>23</v>
      </c>
      <c r="V1995">
        <f>AVERAGEIF(C:C,"Fort Myer, Virginia", I:I)</f>
        <v>2</v>
      </c>
      <c r="W1995">
        <v>1</v>
      </c>
      <c r="X1995" t="str">
        <f>IFERROR(VLOOKUP("FlightNumber", A:D, 4, FALSE), "Flight Not Found")</f>
        <v>Flight Not Found</v>
      </c>
      <c r="Y1995" t="str" cm="1">
        <f t="array" ref="Y1995">IF(AND(B:B &gt; TIME(6, 0, 0), B:B &lt;= TIME(18, 0, 0)), "Day", "Night")</f>
        <v>Night</v>
      </c>
      <c r="Z1995">
        <f>COUNTIFS(D:D, "Military - U.S. Army", C:C, "Fort Myer, Virginia")</f>
        <v>1</v>
      </c>
    </row>
    <row r="1996" spans="1:26" x14ac:dyDescent="0.2">
      <c r="A1996">
        <v>23970</v>
      </c>
      <c r="B1996" t="s">
        <v>9603</v>
      </c>
      <c r="C1996" t="s">
        <v>9604</v>
      </c>
      <c r="D1996" t="s">
        <v>1144</v>
      </c>
      <c r="E1996" t="s">
        <v>2274</v>
      </c>
      <c r="F1996" t="s">
        <v>9606</v>
      </c>
      <c r="G1996" t="s">
        <v>9607</v>
      </c>
      <c r="H1996" t="s">
        <v>9608</v>
      </c>
      <c r="I1996">
        <v>30</v>
      </c>
      <c r="J1996">
        <v>30</v>
      </c>
      <c r="K1996">
        <v>0</v>
      </c>
      <c r="L1996" t="s">
        <v>9609</v>
      </c>
      <c r="M1996">
        <f>SUM(B1996,C1996)</f>
        <v>0</v>
      </c>
      <c r="N1996" t="str">
        <f t="shared" si="62"/>
        <v>No</v>
      </c>
      <c r="O1996">
        <f>COUNTIF(C:C,"&lt;0")</f>
        <v>0</v>
      </c>
      <c r="P1996" t="e">
        <f>SUMIF(#REF!,"&gt;"&amp;AVERAGE(#REF!))</f>
        <v>#REF!</v>
      </c>
      <c r="Q1996">
        <f t="shared" si="63"/>
        <v>27.565026697177728</v>
      </c>
      <c r="R1996" t="str">
        <f>CONCATENATE("ID-",A1996,"-",E1996)</f>
        <v>ID-23970-New York City - Chicago</v>
      </c>
      <c r="S1996" t="str">
        <f>INDEX(B:B,MATCH(A1996,A:A,0))</f>
        <v>20:21</v>
      </c>
      <c r="T1996" t="str">
        <f>IF(OR(B1996&gt;0,C1996&gt;0),"Acceptable","Check")</f>
        <v>Acceptable</v>
      </c>
      <c r="U1996">
        <f>COUNTIF(D:D, "Military - U.S. Army")</f>
        <v>23</v>
      </c>
      <c r="V1996">
        <f>AVERAGEIF(C:C,"Fort Myer, Virginia", I:I)</f>
        <v>2</v>
      </c>
      <c r="W1996">
        <v>1</v>
      </c>
      <c r="X1996" t="str">
        <f>IFERROR(VLOOKUP("FlightNumber", A:D, 4, FALSE), "Flight Not Found")</f>
        <v>Flight Not Found</v>
      </c>
      <c r="Y1996" t="str" cm="1">
        <f t="array" ref="Y1996">IF(AND(B:B &gt; TIME(6, 0, 0), B:B &lt;= TIME(18, 0, 0)), "Day", "Night")</f>
        <v>Night</v>
      </c>
      <c r="Z1996">
        <f>COUNTIFS(D:D, "Military - U.S. Army", C:C, "Fort Myer, Virginia")</f>
        <v>1</v>
      </c>
    </row>
    <row r="1997" spans="1:26" x14ac:dyDescent="0.2">
      <c r="A1997">
        <v>23974</v>
      </c>
      <c r="B1997" t="s">
        <v>9610</v>
      </c>
      <c r="C1997" t="s">
        <v>9611</v>
      </c>
      <c r="D1997" t="s">
        <v>1960</v>
      </c>
      <c r="E1997" t="s">
        <v>9612</v>
      </c>
      <c r="F1997" t="s">
        <v>9613</v>
      </c>
      <c r="G1997" t="s">
        <v>9614</v>
      </c>
      <c r="H1997" t="s">
        <v>9615</v>
      </c>
      <c r="I1997">
        <v>4</v>
      </c>
      <c r="J1997">
        <v>4</v>
      </c>
      <c r="K1997">
        <v>0</v>
      </c>
      <c r="L1997" t="s">
        <v>9616</v>
      </c>
      <c r="M1997">
        <f>SUM(B1997,C1997)</f>
        <v>0</v>
      </c>
      <c r="N1997" t="str">
        <f t="shared" si="62"/>
        <v>No</v>
      </c>
      <c r="O1997">
        <f>COUNTIF(C:C,"&lt;0")</f>
        <v>0</v>
      </c>
      <c r="P1997" t="e">
        <f>SUMIF(#REF!,"&gt;"&amp;AVERAGE(#REF!))</f>
        <v>#REF!</v>
      </c>
      <c r="Q1997">
        <f t="shared" si="63"/>
        <v>27.565026697177728</v>
      </c>
      <c r="R1997" t="str">
        <f>CONCATENATE("ID-",A1997,"-",E1997)</f>
        <v>ID-23974-Lille - Wroclaw</v>
      </c>
      <c r="S1997" t="str">
        <f>INDEX(B:B,MATCH(A1997,A:A,0))</f>
        <v>13:08</v>
      </c>
      <c r="T1997" t="str">
        <f>IF(OR(B1997&gt;0,C1997&gt;0),"Acceptable","Check")</f>
        <v>Acceptable</v>
      </c>
      <c r="U1997">
        <f>COUNTIF(D:D, "Military - U.S. Army")</f>
        <v>23</v>
      </c>
      <c r="V1997">
        <f>AVERAGEIF(C:C,"Fort Myer, Virginia", I:I)</f>
        <v>2</v>
      </c>
      <c r="W1997">
        <v>1</v>
      </c>
      <c r="X1997" t="str">
        <f>IFERROR(VLOOKUP("FlightNumber", A:D, 4, FALSE), "Flight Not Found")</f>
        <v>Flight Not Found</v>
      </c>
      <c r="Y1997" t="str" cm="1">
        <f t="array" ref="Y1997">IF(AND(B:B &gt; TIME(6, 0, 0), B:B &lt;= TIME(18, 0, 0)), "Day", "Night")</f>
        <v>Night</v>
      </c>
      <c r="Z1997">
        <f>COUNTIFS(D:D, "Military - U.S. Army", C:C, "Fort Myer, Virginia")</f>
        <v>1</v>
      </c>
    </row>
    <row r="1998" spans="1:26" x14ac:dyDescent="0.2">
      <c r="A1998">
        <v>23978</v>
      </c>
      <c r="B1998" t="s">
        <v>3171</v>
      </c>
      <c r="C1998" t="s">
        <v>3660</v>
      </c>
      <c r="D1998" t="s">
        <v>3551</v>
      </c>
      <c r="E1998" t="s">
        <v>9588</v>
      </c>
      <c r="F1998" t="s">
        <v>9617</v>
      </c>
      <c r="G1998" t="s">
        <v>9618</v>
      </c>
      <c r="H1998" t="s">
        <v>9619</v>
      </c>
      <c r="I1998">
        <v>72</v>
      </c>
      <c r="J1998">
        <v>59</v>
      </c>
      <c r="K1998">
        <v>0</v>
      </c>
      <c r="L1998" t="s">
        <v>9620</v>
      </c>
      <c r="M1998">
        <f>SUM(B1998,C1998)</f>
        <v>0</v>
      </c>
      <c r="N1998" t="str">
        <f t="shared" si="62"/>
        <v>No</v>
      </c>
      <c r="O1998">
        <f>COUNTIF(C:C,"&lt;0")</f>
        <v>0</v>
      </c>
      <c r="P1998" t="e">
        <f>SUMIF(#REF!,"&gt;"&amp;AVERAGE(#REF!))</f>
        <v>#REF!</v>
      </c>
      <c r="Q1998">
        <f t="shared" si="63"/>
        <v>27.565026697177728</v>
      </c>
      <c r="R1998" t="str">
        <f>CONCATENATE("ID-",A1998,"-",E1998)</f>
        <v>ID-23978-Hong Kong - Da Nang</v>
      </c>
      <c r="S1998" t="str">
        <f>INDEX(B:B,MATCH(A1998,A:A,0))</f>
        <v>10:10</v>
      </c>
      <c r="T1998" t="str">
        <f>IF(OR(B1998&gt;0,C1998&gt;0),"Acceptable","Check")</f>
        <v>Acceptable</v>
      </c>
      <c r="U1998">
        <f>COUNTIF(D:D, "Military - U.S. Army")</f>
        <v>23</v>
      </c>
      <c r="V1998">
        <f>AVERAGEIF(C:C,"Fort Myer, Virginia", I:I)</f>
        <v>2</v>
      </c>
      <c r="W1998">
        <v>1</v>
      </c>
      <c r="X1998" t="str">
        <f>IFERROR(VLOOKUP("FlightNumber", A:D, 4, FALSE), "Flight Not Found")</f>
        <v>Flight Not Found</v>
      </c>
      <c r="Y1998" t="str" cm="1">
        <f t="array" ref="Y1998">IF(AND(B:B &gt; TIME(6, 0, 0), B:B &lt;= TIME(18, 0, 0)), "Day", "Night")</f>
        <v>Night</v>
      </c>
      <c r="Z1998">
        <f>COUNTIFS(D:D, "Military - U.S. Army", C:C, "Fort Myer, Virginia")</f>
        <v>1</v>
      </c>
    </row>
    <row r="1999" spans="1:26" x14ac:dyDescent="0.2">
      <c r="A1999">
        <v>23989</v>
      </c>
      <c r="B1999" t="s">
        <v>4504</v>
      </c>
      <c r="C1999" t="s">
        <v>9621</v>
      </c>
      <c r="D1999" t="s">
        <v>6650</v>
      </c>
      <c r="F1999" t="s">
        <v>9235</v>
      </c>
      <c r="G1999" t="s">
        <v>9622</v>
      </c>
      <c r="I1999">
        <v>5</v>
      </c>
      <c r="J1999">
        <v>4</v>
      </c>
      <c r="K1999">
        <v>0</v>
      </c>
      <c r="L1999" t="s">
        <v>9623</v>
      </c>
      <c r="M1999">
        <f>SUM(B1999,C1999)</f>
        <v>0</v>
      </c>
      <c r="N1999" t="str">
        <f t="shared" si="62"/>
        <v>No</v>
      </c>
      <c r="O1999">
        <f>COUNTIF(C:C,"&lt;0")</f>
        <v>0</v>
      </c>
      <c r="P1999" t="e">
        <f>SUMIF(#REF!,"&gt;"&amp;AVERAGE(#REF!))</f>
        <v>#REF!</v>
      </c>
      <c r="Q1999">
        <f t="shared" si="63"/>
        <v>27.565026697177728</v>
      </c>
      <c r="R1999" t="str">
        <f>CONCATENATE("ID-",A1999,"-",E1999)</f>
        <v>ID-23989-</v>
      </c>
      <c r="S1999" t="str">
        <f>INDEX(B:B,MATCH(A1999,A:A,0))</f>
        <v>09:40</v>
      </c>
      <c r="T1999" t="str">
        <f>IF(OR(B1999&gt;0,C1999&gt;0),"Acceptable","Check")</f>
        <v>Acceptable</v>
      </c>
      <c r="U1999">
        <f>COUNTIF(D:D, "Military - U.S. Army")</f>
        <v>23</v>
      </c>
      <c r="V1999">
        <f>AVERAGEIF(C:C,"Fort Myer, Virginia", I:I)</f>
        <v>2</v>
      </c>
      <c r="W1999">
        <v>2</v>
      </c>
      <c r="X1999" t="str">
        <f>IFERROR(VLOOKUP("FlightNumber", A:D, 4, FALSE), "Flight Not Found")</f>
        <v>Flight Not Found</v>
      </c>
      <c r="Y1999" t="str" cm="1">
        <f t="array" ref="Y1999">IF(AND(B:B &gt; TIME(6, 0, 0), B:B &lt;= TIME(18, 0, 0)), "Day", "Night")</f>
        <v>Night</v>
      </c>
      <c r="Z1999">
        <f>COUNTIFS(D:D, "Military - U.S. Army", C:C, "Fort Myer, Virginia")</f>
        <v>1</v>
      </c>
    </row>
    <row r="2000" spans="1:26" x14ac:dyDescent="0.2">
      <c r="A2000">
        <v>23996</v>
      </c>
      <c r="B2000" t="s">
        <v>6309</v>
      </c>
      <c r="C2000" t="s">
        <v>9624</v>
      </c>
      <c r="D2000" t="s">
        <v>9625</v>
      </c>
      <c r="E2000" t="s">
        <v>9626</v>
      </c>
      <c r="F2000" t="s">
        <v>1716</v>
      </c>
      <c r="G2000" t="s">
        <v>9627</v>
      </c>
      <c r="H2000" t="s">
        <v>1725</v>
      </c>
      <c r="I2000">
        <v>11</v>
      </c>
      <c r="J2000">
        <v>11</v>
      </c>
      <c r="K2000">
        <v>0</v>
      </c>
      <c r="L2000" t="s">
        <v>9628</v>
      </c>
      <c r="M2000">
        <f>SUM(B2000,C2000)</f>
        <v>0</v>
      </c>
      <c r="N2000" t="str">
        <f t="shared" si="62"/>
        <v>No</v>
      </c>
      <c r="O2000">
        <f>COUNTIF(C:C,"&lt;0")</f>
        <v>0</v>
      </c>
      <c r="P2000" t="e">
        <f>SUMIF(#REF!,"&gt;"&amp;AVERAGE(#REF!))</f>
        <v>#REF!</v>
      </c>
      <c r="Q2000">
        <f t="shared" si="63"/>
        <v>27.565026697177728</v>
      </c>
      <c r="R2000" t="str">
        <f>CONCATENATE("ID-",A2000,"-",E2000)</f>
        <v>ID-23996-Cebu - Bacolod</v>
      </c>
      <c r="S2000" t="str">
        <f>INDEX(B:B,MATCH(A2000,A:A,0))</f>
        <v>16:25</v>
      </c>
      <c r="T2000" t="str">
        <f>IF(OR(B2000&gt;0,C2000&gt;0),"Acceptable","Check")</f>
        <v>Acceptable</v>
      </c>
      <c r="U2000">
        <f>COUNTIF(D:D, "Military - U.S. Army")</f>
        <v>23</v>
      </c>
      <c r="V2000">
        <f>AVERAGEIF(C:C,"Fort Myer, Virginia", I:I)</f>
        <v>2</v>
      </c>
      <c r="W2000">
        <v>1</v>
      </c>
      <c r="X2000" t="str">
        <f>IFERROR(VLOOKUP("FlightNumber", A:D, 4, FALSE), "Flight Not Found")</f>
        <v>Flight Not Found</v>
      </c>
      <c r="Y2000" t="str" cm="1">
        <f t="array" ref="Y2000">IF(AND(B:B &gt; TIME(6, 0, 0), B:B &lt;= TIME(18, 0, 0)), "Day", "Night")</f>
        <v>Night</v>
      </c>
      <c r="Z2000">
        <f>COUNTIFS(D:D, "Military - U.S. Army", C:C, "Fort Myer, Virginia")</f>
        <v>1</v>
      </c>
    </row>
    <row r="2001" spans="1:26" x14ac:dyDescent="0.2">
      <c r="A2001">
        <v>23999</v>
      </c>
      <c r="C2001" t="s">
        <v>9629</v>
      </c>
      <c r="D2001" t="s">
        <v>7436</v>
      </c>
      <c r="F2001" t="s">
        <v>1809</v>
      </c>
      <c r="G2001" t="s">
        <v>9630</v>
      </c>
      <c r="H2001" t="s">
        <v>9631</v>
      </c>
      <c r="I2001">
        <v>17</v>
      </c>
      <c r="J2001">
        <v>17</v>
      </c>
      <c r="K2001">
        <v>0</v>
      </c>
      <c r="M2001">
        <f>SUM(B2001,C2001)</f>
        <v>0</v>
      </c>
      <c r="N2001" t="str">
        <f t="shared" si="62"/>
        <v>No</v>
      </c>
      <c r="O2001">
        <f>COUNTIF(C:C,"&lt;0")</f>
        <v>0</v>
      </c>
      <c r="P2001" t="e">
        <f>SUMIF(#REF!,"&gt;"&amp;AVERAGE(#REF!))</f>
        <v>#REF!</v>
      </c>
      <c r="Q2001">
        <f t="shared" si="63"/>
        <v>27.565026697177728</v>
      </c>
      <c r="R2001" t="str">
        <f>CONCATENATE("ID-",A2001,"-",E2001)</f>
        <v>ID-23999-</v>
      </c>
      <c r="S2001">
        <f>INDEX(B:B,MATCH(A2001,A:A,0))</f>
        <v>0</v>
      </c>
      <c r="T2001" t="str">
        <f>IF(OR(B2001&gt;0,C2001&gt;0),"Acceptable","Check")</f>
        <v>Acceptable</v>
      </c>
      <c r="U2001">
        <f>COUNTIF(D:D, "Military - U.S. Army")</f>
        <v>23</v>
      </c>
      <c r="V2001">
        <f>AVERAGEIF(C:C,"Fort Myer, Virginia", I:I)</f>
        <v>2</v>
      </c>
      <c r="W2001">
        <v>1</v>
      </c>
      <c r="X2001" t="str">
        <f>IFERROR(VLOOKUP("FlightNumber", A:D, 4, FALSE), "Flight Not Found")</f>
        <v>Flight Not Found</v>
      </c>
      <c r="Y2001" t="str" cm="1">
        <f t="array" ref="Y2001">IF(AND(B:B &gt; TIME(6, 0, 0), B:B &lt;= TIME(18, 0, 0)), "Day", "Night")</f>
        <v>Night</v>
      </c>
      <c r="Z2001">
        <f>COUNTIFS(D:D, "Military - U.S. Army", C:C, "Fort Myer, Virginia")</f>
        <v>1</v>
      </c>
    </row>
    <row r="2002" spans="1:26" x14ac:dyDescent="0.2">
      <c r="A2002">
        <v>24001</v>
      </c>
      <c r="B2002" t="s">
        <v>9632</v>
      </c>
      <c r="C2002" t="s">
        <v>9633</v>
      </c>
      <c r="D2002" t="s">
        <v>9634</v>
      </c>
      <c r="E2002" t="s">
        <v>9635</v>
      </c>
      <c r="F2002" t="s">
        <v>9636</v>
      </c>
      <c r="G2002" t="s">
        <v>9637</v>
      </c>
      <c r="H2002" t="s">
        <v>9638</v>
      </c>
      <c r="I2002">
        <v>11</v>
      </c>
      <c r="J2002">
        <v>9</v>
      </c>
      <c r="K2002">
        <v>0</v>
      </c>
      <c r="L2002" t="s">
        <v>341</v>
      </c>
      <c r="M2002">
        <f>SUM(B2002,C2002)</f>
        <v>0</v>
      </c>
      <c r="N2002" t="str">
        <f t="shared" si="62"/>
        <v>No</v>
      </c>
      <c r="O2002">
        <f>COUNTIF(C:C,"&lt;0")</f>
        <v>0</v>
      </c>
      <c r="P2002" t="e">
        <f>SUMIF(#REF!,"&gt;"&amp;AVERAGE(#REF!))</f>
        <v>#REF!</v>
      </c>
      <c r="Q2002">
        <f t="shared" si="63"/>
        <v>27.565026697177728</v>
      </c>
      <c r="R2002" t="str">
        <f>CONCATENATE("ID-",A2002,"-",E2002)</f>
        <v>ID-24001-Coca - Pastaza</v>
      </c>
      <c r="S2002" t="str">
        <f>INDEX(B:B,MATCH(A2002,A:A,0))</f>
        <v>11:02</v>
      </c>
      <c r="T2002" t="str">
        <f>IF(OR(B2002&gt;0,C2002&gt;0),"Acceptable","Check")</f>
        <v>Acceptable</v>
      </c>
      <c r="U2002">
        <f>COUNTIF(D:D, "Military - U.S. Army")</f>
        <v>23</v>
      </c>
      <c r="V2002">
        <f>AVERAGEIF(C:C,"Fort Myer, Virginia", I:I)</f>
        <v>2</v>
      </c>
      <c r="W2002">
        <v>2</v>
      </c>
      <c r="X2002" t="str">
        <f>IFERROR(VLOOKUP("FlightNumber", A:D, 4, FALSE), "Flight Not Found")</f>
        <v>Flight Not Found</v>
      </c>
      <c r="Y2002" t="str" cm="1">
        <f t="array" ref="Y2002">IF(AND(B:B &gt; TIME(6, 0, 0), B:B &lt;= TIME(18, 0, 0)), "Day", "Night")</f>
        <v>Night</v>
      </c>
      <c r="Z2002">
        <f>COUNTIFS(D:D, "Military - U.S. Army", C:C, "Fort Myer, Virginia")</f>
        <v>1</v>
      </c>
    </row>
    <row r="2003" spans="1:26" x14ac:dyDescent="0.2">
      <c r="A2003">
        <v>24001</v>
      </c>
      <c r="C2003" t="s">
        <v>9639</v>
      </c>
      <c r="D2003" t="s">
        <v>6195</v>
      </c>
      <c r="F2003" t="s">
        <v>1809</v>
      </c>
      <c r="G2003" t="s">
        <v>9640</v>
      </c>
      <c r="H2003" t="s">
        <v>9641</v>
      </c>
      <c r="I2003">
        <v>39</v>
      </c>
      <c r="J2003">
        <v>38</v>
      </c>
      <c r="K2003">
        <v>0</v>
      </c>
      <c r="L2003" t="s">
        <v>9642</v>
      </c>
      <c r="M2003">
        <f>SUM(B2003,C2003)</f>
        <v>0</v>
      </c>
      <c r="N2003" t="str">
        <f t="shared" si="62"/>
        <v>No</v>
      </c>
      <c r="O2003">
        <f>COUNTIF(C:C,"&lt;0")</f>
        <v>0</v>
      </c>
      <c r="P2003" t="e">
        <f>SUMIF(#REF!,"&gt;"&amp;AVERAGE(#REF!))</f>
        <v>#REF!</v>
      </c>
      <c r="Q2003">
        <f t="shared" si="63"/>
        <v>27.565026697177728</v>
      </c>
      <c r="R2003" t="str">
        <f>CONCATENATE("ID-",A2003,"-",E2003)</f>
        <v>ID-24001-</v>
      </c>
      <c r="S2003" t="str">
        <f>INDEX(B:B,MATCH(A2003,A:A,0))</f>
        <v>11:02</v>
      </c>
      <c r="T2003" t="str">
        <f>IF(OR(B2003&gt;0,C2003&gt;0),"Acceptable","Check")</f>
        <v>Acceptable</v>
      </c>
      <c r="U2003">
        <f>COUNTIF(D:D, "Military - U.S. Army")</f>
        <v>23</v>
      </c>
      <c r="V2003">
        <f>AVERAGEIF(C:C,"Fort Myer, Virginia", I:I)</f>
        <v>2</v>
      </c>
      <c r="W2003">
        <v>1</v>
      </c>
      <c r="X2003" t="str">
        <f>IFERROR(VLOOKUP("FlightNumber", A:D, 4, FALSE), "Flight Not Found")</f>
        <v>Flight Not Found</v>
      </c>
      <c r="Y2003" t="str" cm="1">
        <f t="array" ref="Y2003">IF(AND(B:B &gt; TIME(6, 0, 0), B:B &lt;= TIME(18, 0, 0)), "Day", "Night")</f>
        <v>Night</v>
      </c>
      <c r="Z2003">
        <f>COUNTIFS(D:D, "Military - U.S. Army", C:C, "Fort Myer, Virginia")</f>
        <v>1</v>
      </c>
    </row>
    <row r="2004" spans="1:26" x14ac:dyDescent="0.2">
      <c r="A2004">
        <v>24002</v>
      </c>
      <c r="B2004" t="s">
        <v>9643</v>
      </c>
      <c r="C2004" t="s">
        <v>9644</v>
      </c>
      <c r="D2004" t="s">
        <v>1856</v>
      </c>
      <c r="E2004" t="s">
        <v>9646</v>
      </c>
      <c r="F2004" t="s">
        <v>9647</v>
      </c>
      <c r="G2004" t="s">
        <v>9648</v>
      </c>
      <c r="H2004" t="s">
        <v>9649</v>
      </c>
      <c r="I2004">
        <v>30</v>
      </c>
      <c r="J2004">
        <v>30</v>
      </c>
      <c r="K2004">
        <v>0</v>
      </c>
      <c r="L2004" t="s">
        <v>9650</v>
      </c>
      <c r="M2004">
        <f>SUM(B2004,C2004)</f>
        <v>0</v>
      </c>
      <c r="N2004" t="str">
        <f t="shared" si="62"/>
        <v>No</v>
      </c>
      <c r="O2004">
        <f>COUNTIF(C:C,"&lt;0")</f>
        <v>0</v>
      </c>
      <c r="P2004" t="e">
        <f>SUMIF(#REF!,"&gt;"&amp;AVERAGE(#REF!))</f>
        <v>#REF!</v>
      </c>
      <c r="Q2004">
        <f t="shared" si="63"/>
        <v>27.565026697177728</v>
      </c>
      <c r="R2004" t="str">
        <f>CONCATENATE("ID-",A2004,"-",E2004)</f>
        <v>ID-24002-Fort de France - Saint Johns, Antigua</v>
      </c>
      <c r="S2004" t="str">
        <f>INDEX(B:B,MATCH(A2004,A:A,0))</f>
        <v>11:25</v>
      </c>
      <c r="T2004" t="str">
        <f>IF(OR(B2004&gt;0,C2004&gt;0),"Acceptable","Check")</f>
        <v>Acceptable</v>
      </c>
      <c r="U2004">
        <f>COUNTIF(D:D, "Military - U.S. Army")</f>
        <v>23</v>
      </c>
      <c r="V2004">
        <f>AVERAGEIF(C:C,"Fort Myer, Virginia", I:I)</f>
        <v>2</v>
      </c>
      <c r="W2004">
        <v>1</v>
      </c>
      <c r="X2004" t="str">
        <f>IFERROR(VLOOKUP("FlightNumber", A:D, 4, FALSE), "Flight Not Found")</f>
        <v>Flight Not Found</v>
      </c>
      <c r="Y2004" t="str" cm="1">
        <f t="array" ref="Y2004">IF(AND(B:B &gt; TIME(6, 0, 0), B:B &lt;= TIME(18, 0, 0)), "Day", "Night")</f>
        <v>Night</v>
      </c>
      <c r="Z2004">
        <f>COUNTIFS(D:D, "Military - U.S. Army", C:C, "Fort Myer, Virginia")</f>
        <v>1</v>
      </c>
    </row>
    <row r="2005" spans="1:26" x14ac:dyDescent="0.2">
      <c r="A2005">
        <v>27606</v>
      </c>
      <c r="C2005" t="s">
        <v>9651</v>
      </c>
      <c r="D2005" t="s">
        <v>9652</v>
      </c>
      <c r="F2005" t="s">
        <v>2465</v>
      </c>
      <c r="G2005" t="s">
        <v>9653</v>
      </c>
      <c r="I2005">
        <v>10</v>
      </c>
      <c r="J2005">
        <v>10</v>
      </c>
      <c r="K2005">
        <v>0</v>
      </c>
      <c r="M2005">
        <f>SUM(B2005,C2005)</f>
        <v>0</v>
      </c>
      <c r="N2005" t="str">
        <f t="shared" si="62"/>
        <v>No</v>
      </c>
      <c r="O2005">
        <f>COUNTIF(C:C,"&lt;0")</f>
        <v>0</v>
      </c>
      <c r="P2005" t="e">
        <f>SUMIF(#REF!,"&gt;"&amp;AVERAGE(#REF!))</f>
        <v>#REF!</v>
      </c>
      <c r="Q2005">
        <f t="shared" si="63"/>
        <v>27.565026697177728</v>
      </c>
      <c r="R2005" t="str">
        <f>CONCATENATE("ID-",A2005,"-",E2005)</f>
        <v>ID-27606-</v>
      </c>
      <c r="S2005">
        <f>INDEX(B:B,MATCH(A2005,A:A,0))</f>
        <v>0</v>
      </c>
      <c r="T2005" t="str">
        <f>IF(OR(B2005&gt;0,C2005&gt;0),"Acceptable","Check")</f>
        <v>Acceptable</v>
      </c>
      <c r="U2005">
        <f>COUNTIF(D:D, "Military - U.S. Army")</f>
        <v>23</v>
      </c>
      <c r="V2005">
        <f>AVERAGEIF(C:C,"Fort Myer, Virginia", I:I)</f>
        <v>2</v>
      </c>
      <c r="W2005">
        <v>1</v>
      </c>
      <c r="X2005" t="str">
        <f>IFERROR(VLOOKUP("FlightNumber", A:D, 4, FALSE), "Flight Not Found")</f>
        <v>Flight Not Found</v>
      </c>
      <c r="Y2005" t="str" cm="1">
        <f t="array" ref="Y2005">IF(AND(B:B &gt; TIME(6, 0, 0), B:B &lt;= TIME(18, 0, 0)), "Day", "Night")</f>
        <v>Night</v>
      </c>
      <c r="Z2005">
        <f>COUNTIFS(D:D, "Military - U.S. Army", C:C, "Fort Myer, Virginia")</f>
        <v>1</v>
      </c>
    </row>
    <row r="2006" spans="1:26" x14ac:dyDescent="0.2">
      <c r="A2006">
        <v>24032</v>
      </c>
      <c r="C2006" t="s">
        <v>9654</v>
      </c>
      <c r="D2006" t="s">
        <v>3427</v>
      </c>
      <c r="E2006" t="s">
        <v>9480</v>
      </c>
      <c r="F2006" t="s">
        <v>9655</v>
      </c>
      <c r="G2006" t="s">
        <v>9656</v>
      </c>
      <c r="H2006" t="s">
        <v>9657</v>
      </c>
      <c r="I2006">
        <v>19</v>
      </c>
      <c r="J2006">
        <v>19</v>
      </c>
      <c r="K2006">
        <v>0</v>
      </c>
      <c r="L2006" t="s">
        <v>9658</v>
      </c>
      <c r="M2006">
        <f>SUM(B2006,C2006)</f>
        <v>0</v>
      </c>
      <c r="N2006" t="str">
        <f t="shared" si="62"/>
        <v>No</v>
      </c>
      <c r="O2006">
        <f>COUNTIF(C:C,"&lt;0")</f>
        <v>0</v>
      </c>
      <c r="P2006" t="e">
        <f>SUMIF(#REF!,"&gt;"&amp;AVERAGE(#REF!))</f>
        <v>#REF!</v>
      </c>
      <c r="Q2006">
        <f t="shared" si="63"/>
        <v>27.565026697177728</v>
      </c>
      <c r="R2006" t="str">
        <f>CONCATENATE("ID-",A2006,"-",E2006)</f>
        <v>ID-24032-Bogota - Bucaramanga</v>
      </c>
      <c r="S2006">
        <f>INDEX(B:B,MATCH(A2006,A:A,0))</f>
        <v>0</v>
      </c>
      <c r="T2006" t="str">
        <f>IF(OR(B2006&gt;0,C2006&gt;0),"Acceptable","Check")</f>
        <v>Acceptable</v>
      </c>
      <c r="U2006">
        <f>COUNTIF(D:D, "Military - U.S. Army")</f>
        <v>23</v>
      </c>
      <c r="V2006">
        <f>AVERAGEIF(C:C,"Fort Myer, Virginia", I:I)</f>
        <v>2</v>
      </c>
      <c r="W2006">
        <v>1</v>
      </c>
      <c r="X2006" t="str">
        <f>IFERROR(VLOOKUP("FlightNumber", A:D, 4, FALSE), "Flight Not Found")</f>
        <v>Flight Not Found</v>
      </c>
      <c r="Y2006" t="str" cm="1">
        <f t="array" ref="Y2006">IF(AND(B:B &gt; TIME(6, 0, 0), B:B &lt;= TIME(18, 0, 0)), "Day", "Night")</f>
        <v>Night</v>
      </c>
      <c r="Z2006">
        <f>COUNTIFS(D:D, "Military - U.S. Army", C:C, "Fort Myer, Virginia")</f>
        <v>1</v>
      </c>
    </row>
    <row r="2007" spans="1:26" x14ac:dyDescent="0.2">
      <c r="A2007">
        <v>24032</v>
      </c>
      <c r="B2007" t="s">
        <v>9659</v>
      </c>
      <c r="C2007" t="s">
        <v>7274</v>
      </c>
      <c r="D2007" t="s">
        <v>5392</v>
      </c>
      <c r="F2007" t="s">
        <v>2722</v>
      </c>
      <c r="G2007" t="s">
        <v>9660</v>
      </c>
      <c r="H2007" t="s">
        <v>9661</v>
      </c>
      <c r="I2007">
        <v>8</v>
      </c>
      <c r="J2007">
        <v>8</v>
      </c>
      <c r="K2007">
        <v>0</v>
      </c>
      <c r="L2007" t="s">
        <v>9662</v>
      </c>
      <c r="M2007">
        <f>SUM(B2007,C2007)</f>
        <v>0</v>
      </c>
      <c r="N2007" t="str">
        <f t="shared" si="62"/>
        <v>No</v>
      </c>
      <c r="O2007">
        <f>COUNTIF(C:C,"&lt;0")</f>
        <v>0</v>
      </c>
      <c r="P2007" t="e">
        <f>SUMIF(#REF!,"&gt;"&amp;AVERAGE(#REF!))</f>
        <v>#REF!</v>
      </c>
      <c r="Q2007">
        <f t="shared" si="63"/>
        <v>27.565026697177728</v>
      </c>
      <c r="R2007" t="str">
        <f>CONCATENATE("ID-",A2007,"-",E2007)</f>
        <v>ID-24032-</v>
      </c>
      <c r="S2007">
        <f>INDEX(B:B,MATCH(A2007,A:A,0))</f>
        <v>0</v>
      </c>
      <c r="T2007" t="str">
        <f>IF(OR(B2007&gt;0,C2007&gt;0),"Acceptable","Check")</f>
        <v>Acceptable</v>
      </c>
      <c r="U2007">
        <f>COUNTIF(D:D, "Military - U.S. Army")</f>
        <v>23</v>
      </c>
      <c r="V2007">
        <f>AVERAGEIF(C:C,"Fort Myer, Virginia", I:I)</f>
        <v>2</v>
      </c>
      <c r="W2007">
        <v>2</v>
      </c>
      <c r="X2007" t="str">
        <f>IFERROR(VLOOKUP("FlightNumber", A:D, 4, FALSE), "Flight Not Found")</f>
        <v>Flight Not Found</v>
      </c>
      <c r="Y2007" t="str" cm="1">
        <f t="array" ref="Y2007">IF(AND(B:B &gt; TIME(6, 0, 0), B:B &lt;= TIME(18, 0, 0)), "Day", "Night")</f>
        <v>Night</v>
      </c>
      <c r="Z2007">
        <f>COUNTIFS(D:D, "Military - U.S. Army", C:C, "Fort Myer, Virginia")</f>
        <v>1</v>
      </c>
    </row>
    <row r="2008" spans="1:26" x14ac:dyDescent="0.2">
      <c r="A2008">
        <v>24033</v>
      </c>
      <c r="C2008" t="s">
        <v>9663</v>
      </c>
      <c r="D2008" t="s">
        <v>9664</v>
      </c>
      <c r="F2008" t="s">
        <v>9665</v>
      </c>
      <c r="G2008" t="s">
        <v>9666</v>
      </c>
      <c r="H2008" t="s">
        <v>9667</v>
      </c>
      <c r="I2008">
        <v>13</v>
      </c>
      <c r="J2008">
        <v>13</v>
      </c>
      <c r="K2008">
        <v>0</v>
      </c>
      <c r="L2008" t="s">
        <v>9642</v>
      </c>
      <c r="M2008">
        <f>SUM(B2008,C2008)</f>
        <v>0</v>
      </c>
      <c r="N2008" t="str">
        <f t="shared" si="62"/>
        <v>No</v>
      </c>
      <c r="O2008">
        <f>COUNTIF(C:C,"&lt;0")</f>
        <v>0</v>
      </c>
      <c r="P2008" t="e">
        <f>SUMIF(#REF!,"&gt;"&amp;AVERAGE(#REF!))</f>
        <v>#REF!</v>
      </c>
      <c r="Q2008">
        <f t="shared" si="63"/>
        <v>27.565026697177728</v>
      </c>
      <c r="R2008" t="str">
        <f>CONCATENATE("ID-",A2008,"-",E2008)</f>
        <v>ID-24033-</v>
      </c>
      <c r="S2008">
        <f>INDEX(B:B,MATCH(A2008,A:A,0))</f>
        <v>0</v>
      </c>
      <c r="T2008" t="str">
        <f>IF(OR(B2008&gt;0,C2008&gt;0),"Acceptable","Check")</f>
        <v>Acceptable</v>
      </c>
      <c r="U2008">
        <f>COUNTIF(D:D, "Military - U.S. Army")</f>
        <v>23</v>
      </c>
      <c r="V2008">
        <f>AVERAGEIF(C:C,"Fort Myer, Virginia", I:I)</f>
        <v>2</v>
      </c>
      <c r="W2008">
        <v>1</v>
      </c>
      <c r="X2008" t="str">
        <f>IFERROR(VLOOKUP("FlightNumber", A:D, 4, FALSE), "Flight Not Found")</f>
        <v>Flight Not Found</v>
      </c>
      <c r="Y2008" t="str" cm="1">
        <f t="array" ref="Y2008">IF(AND(B:B &gt; TIME(6, 0, 0), B:B &lt;= TIME(18, 0, 0)), "Day", "Night")</f>
        <v>Night</v>
      </c>
      <c r="Z2008">
        <f>COUNTIFS(D:D, "Military - U.S. Army", C:C, "Fort Myer, Virginia")</f>
        <v>1</v>
      </c>
    </row>
    <row r="2009" spans="1:26" x14ac:dyDescent="0.2">
      <c r="A2009">
        <v>24035</v>
      </c>
      <c r="B2009" t="s">
        <v>8109</v>
      </c>
      <c r="C2009" t="s">
        <v>9668</v>
      </c>
      <c r="D2009" t="s">
        <v>3661</v>
      </c>
      <c r="E2009" t="s">
        <v>9669</v>
      </c>
      <c r="F2009" t="s">
        <v>1809</v>
      </c>
      <c r="G2009" t="s">
        <v>9670</v>
      </c>
      <c r="H2009" t="s">
        <v>9671</v>
      </c>
      <c r="I2009">
        <v>37</v>
      </c>
      <c r="J2009">
        <v>1</v>
      </c>
      <c r="K2009">
        <v>0</v>
      </c>
      <c r="L2009" t="s">
        <v>9672</v>
      </c>
      <c r="M2009">
        <f>SUM(B2009,C2009)</f>
        <v>0</v>
      </c>
      <c r="N2009" t="str">
        <f t="shared" si="62"/>
        <v>No</v>
      </c>
      <c r="O2009">
        <f>COUNTIF(C:C,"&lt;0")</f>
        <v>0</v>
      </c>
      <c r="P2009" t="e">
        <f>SUMIF(#REF!,"&gt;"&amp;AVERAGE(#REF!))</f>
        <v>#REF!</v>
      </c>
      <c r="Q2009">
        <f t="shared" si="63"/>
        <v>27.565026697177728</v>
      </c>
      <c r="R2009" t="str">
        <f>CONCATENATE("ID-",A2009,"-",E2009)</f>
        <v>ID-24035-Manila - Tacloban</v>
      </c>
      <c r="S2009" t="str">
        <f>INDEX(B:B,MATCH(A2009,A:A,0))</f>
        <v>10:33</v>
      </c>
      <c r="T2009" t="str">
        <f>IF(OR(B2009&gt;0,C2009&gt;0),"Acceptable","Check")</f>
        <v>Acceptable</v>
      </c>
      <c r="U2009">
        <f>COUNTIF(D:D, "Military - U.S. Army")</f>
        <v>23</v>
      </c>
      <c r="V2009">
        <f>AVERAGEIF(C:C,"Fort Myer, Virginia", I:I)</f>
        <v>2</v>
      </c>
      <c r="W2009">
        <v>1</v>
      </c>
      <c r="X2009" t="str">
        <f>IFERROR(VLOOKUP("FlightNumber", A:D, 4, FALSE), "Flight Not Found")</f>
        <v>Flight Not Found</v>
      </c>
      <c r="Y2009" t="str" cm="1">
        <f t="array" ref="Y2009">IF(AND(B:B &gt; TIME(6, 0, 0), B:B &lt;= TIME(18, 0, 0)), "Day", "Night")</f>
        <v>Night</v>
      </c>
      <c r="Z2009">
        <f>COUNTIFS(D:D, "Military - U.S. Army", C:C, "Fort Myer, Virginia")</f>
        <v>1</v>
      </c>
    </row>
    <row r="2010" spans="1:26" x14ac:dyDescent="0.2">
      <c r="A2010">
        <v>24042</v>
      </c>
      <c r="B2010" t="s">
        <v>9673</v>
      </c>
      <c r="C2010" t="s">
        <v>1652</v>
      </c>
      <c r="D2010" t="s">
        <v>3358</v>
      </c>
      <c r="E2010" t="s">
        <v>9674</v>
      </c>
      <c r="F2010" t="s">
        <v>9675</v>
      </c>
      <c r="G2010" t="s">
        <v>9676</v>
      </c>
      <c r="H2010" t="s">
        <v>9677</v>
      </c>
      <c r="I2010">
        <v>36</v>
      </c>
      <c r="J2010">
        <v>36</v>
      </c>
      <c r="K2010">
        <v>0</v>
      </c>
      <c r="L2010" t="s">
        <v>9678</v>
      </c>
      <c r="M2010">
        <f>SUM(B2010,C2010)</f>
        <v>0</v>
      </c>
      <c r="N2010" t="str">
        <f t="shared" si="62"/>
        <v>No</v>
      </c>
      <c r="O2010">
        <f>COUNTIF(C:C,"&lt;0")</f>
        <v>0</v>
      </c>
      <c r="P2010" t="e">
        <f>SUMIF(#REF!,"&gt;"&amp;AVERAGE(#REF!))</f>
        <v>#REF!</v>
      </c>
      <c r="Q2010">
        <f t="shared" si="63"/>
        <v>27.565026697177728</v>
      </c>
      <c r="R2010" t="str">
        <f>CONCATENATE("ID-",A2010,"-",E2010)</f>
        <v>ID-24042-Edinburgh - London</v>
      </c>
      <c r="S2010" t="str">
        <f>INDEX(B:B,MATCH(A2010,A:A,0))</f>
        <v>01:23</v>
      </c>
      <c r="T2010" t="str">
        <f>IF(OR(B2010&gt;0,C2010&gt;0),"Acceptable","Check")</f>
        <v>Acceptable</v>
      </c>
      <c r="U2010">
        <f>COUNTIF(D:D, "Military - U.S. Army")</f>
        <v>23</v>
      </c>
      <c r="V2010">
        <f>AVERAGEIF(C:C,"Fort Myer, Virginia", I:I)</f>
        <v>2</v>
      </c>
      <c r="W2010">
        <v>1</v>
      </c>
      <c r="X2010" t="str">
        <f>IFERROR(VLOOKUP("FlightNumber", A:D, 4, FALSE), "Flight Not Found")</f>
        <v>Flight Not Found</v>
      </c>
      <c r="Y2010" t="str" cm="1">
        <f t="array" ref="Y2010">IF(AND(B:B &gt; TIME(6, 0, 0), B:B &lt;= TIME(18, 0, 0)), "Day", "Night")</f>
        <v>Night</v>
      </c>
      <c r="Z2010">
        <f>COUNTIFS(D:D, "Military - U.S. Army", C:C, "Fort Myer, Virginia")</f>
        <v>1</v>
      </c>
    </row>
    <row r="2011" spans="1:26" x14ac:dyDescent="0.2">
      <c r="A2011">
        <v>24048</v>
      </c>
      <c r="C2011" t="s">
        <v>9679</v>
      </c>
      <c r="D2011" t="s">
        <v>8456</v>
      </c>
      <c r="E2011" t="s">
        <v>9680</v>
      </c>
      <c r="F2011" t="s">
        <v>2722</v>
      </c>
      <c r="G2011" t="s">
        <v>9681</v>
      </c>
      <c r="H2011" t="s">
        <v>9682</v>
      </c>
      <c r="I2011">
        <v>30</v>
      </c>
      <c r="J2011">
        <v>30</v>
      </c>
      <c r="K2011">
        <v>0</v>
      </c>
      <c r="L2011" t="s">
        <v>9683</v>
      </c>
      <c r="M2011">
        <f>SUM(B2011,C2011)</f>
        <v>0</v>
      </c>
      <c r="N2011" t="str">
        <f t="shared" si="62"/>
        <v>No</v>
      </c>
      <c r="O2011">
        <f>COUNTIF(C:C,"&lt;0")</f>
        <v>0</v>
      </c>
      <c r="P2011" t="e">
        <f>SUMIF(#REF!,"&gt;"&amp;AVERAGE(#REF!))</f>
        <v>#REF!</v>
      </c>
      <c r="Q2011">
        <f t="shared" si="63"/>
        <v>27.565026697177728</v>
      </c>
      <c r="R2011" t="str">
        <f>CONCATENATE("ID-",A2011,"-",E2011)</f>
        <v>ID-24048-Djibouti - Obock</v>
      </c>
      <c r="S2011">
        <f>INDEX(B:B,MATCH(A2011,A:A,0))</f>
        <v>0</v>
      </c>
      <c r="T2011" t="str">
        <f>IF(OR(B2011&gt;0,C2011&gt;0),"Acceptable","Check")</f>
        <v>Acceptable</v>
      </c>
      <c r="U2011">
        <f>COUNTIF(D:D, "Military - U.S. Army")</f>
        <v>23</v>
      </c>
      <c r="V2011">
        <f>AVERAGEIF(C:C,"Fort Myer, Virginia", I:I)</f>
        <v>2</v>
      </c>
      <c r="W2011">
        <v>1</v>
      </c>
      <c r="X2011" t="str">
        <f>IFERROR(VLOOKUP("FlightNumber", A:D, 4, FALSE), "Flight Not Found")</f>
        <v>Flight Not Found</v>
      </c>
      <c r="Y2011" t="str" cm="1">
        <f t="array" ref="Y2011">IF(AND(B:B &gt; TIME(6, 0, 0), B:B &lt;= TIME(18, 0, 0)), "Day", "Night")</f>
        <v>Night</v>
      </c>
      <c r="Z2011">
        <f>COUNTIFS(D:D, "Military - U.S. Army", C:C, "Fort Myer, Virginia")</f>
        <v>1</v>
      </c>
    </row>
    <row r="2012" spans="1:26" x14ac:dyDescent="0.2">
      <c r="A2012">
        <v>24049</v>
      </c>
      <c r="B2012" t="s">
        <v>1310</v>
      </c>
      <c r="C2012" t="s">
        <v>9684</v>
      </c>
      <c r="D2012" t="s">
        <v>8090</v>
      </c>
      <c r="F2012" t="s">
        <v>3149</v>
      </c>
      <c r="G2012" t="s">
        <v>9685</v>
      </c>
      <c r="I2012">
        <v>68</v>
      </c>
      <c r="J2012">
        <v>68</v>
      </c>
      <c r="K2012">
        <v>0</v>
      </c>
      <c r="L2012" t="s">
        <v>9686</v>
      </c>
      <c r="M2012">
        <f>SUM(B2012,C2012)</f>
        <v>0</v>
      </c>
      <c r="N2012" t="str">
        <f t="shared" si="62"/>
        <v>No</v>
      </c>
      <c r="O2012">
        <f>COUNTIF(C:C,"&lt;0")</f>
        <v>0</v>
      </c>
      <c r="P2012" t="e">
        <f>SUMIF(#REF!,"&gt;"&amp;AVERAGE(#REF!))</f>
        <v>#REF!</v>
      </c>
      <c r="Q2012">
        <f t="shared" si="63"/>
        <v>27.565026697177728</v>
      </c>
      <c r="R2012" t="str">
        <f>CONCATENATE("ID-",A2012,"-",E2012)</f>
        <v>ID-24049-</v>
      </c>
      <c r="S2012" t="str">
        <f>INDEX(B:B,MATCH(A2012,A:A,0))</f>
        <v>07:30</v>
      </c>
      <c r="T2012" t="str">
        <f>IF(OR(B2012&gt;0,C2012&gt;0),"Acceptable","Check")</f>
        <v>Acceptable</v>
      </c>
      <c r="U2012">
        <f>COUNTIF(D:D, "Military - U.S. Army")</f>
        <v>23</v>
      </c>
      <c r="V2012">
        <f>AVERAGEIF(C:C,"Fort Myer, Virginia", I:I)</f>
        <v>2</v>
      </c>
      <c r="W2012">
        <v>1</v>
      </c>
      <c r="X2012" t="str">
        <f>IFERROR(VLOOKUP("FlightNumber", A:D, 4, FALSE), "Flight Not Found")</f>
        <v>Flight Not Found</v>
      </c>
      <c r="Y2012" t="str" cm="1">
        <f t="array" ref="Y2012">IF(AND(B:B &gt; TIME(6, 0, 0), B:B &lt;= TIME(18, 0, 0)), "Day", "Night")</f>
        <v>Night</v>
      </c>
      <c r="Z2012">
        <f>COUNTIFS(D:D, "Military - U.S. Army", C:C, "Fort Myer, Virginia")</f>
        <v>1</v>
      </c>
    </row>
    <row r="2013" spans="1:26" x14ac:dyDescent="0.2">
      <c r="A2013">
        <v>24054</v>
      </c>
      <c r="B2013" t="s">
        <v>9412</v>
      </c>
      <c r="C2013" t="s">
        <v>9687</v>
      </c>
      <c r="D2013" t="s">
        <v>9688</v>
      </c>
      <c r="E2013" t="s">
        <v>9689</v>
      </c>
      <c r="F2013" t="s">
        <v>4804</v>
      </c>
      <c r="G2013" t="s">
        <v>9690</v>
      </c>
      <c r="H2013" t="s">
        <v>9691</v>
      </c>
      <c r="I2013">
        <v>30</v>
      </c>
      <c r="J2013">
        <v>30</v>
      </c>
      <c r="K2013">
        <v>0</v>
      </c>
      <c r="L2013" t="s">
        <v>9692</v>
      </c>
      <c r="M2013">
        <f>SUM(B2013,C2013)</f>
        <v>0</v>
      </c>
      <c r="N2013" t="str">
        <f t="shared" si="62"/>
        <v>No</v>
      </c>
      <c r="O2013">
        <f>COUNTIF(C:C,"&lt;0")</f>
        <v>0</v>
      </c>
      <c r="P2013" t="e">
        <f>SUMIF(#REF!,"&gt;"&amp;AVERAGE(#REF!))</f>
        <v>#REF!</v>
      </c>
      <c r="Q2013">
        <f t="shared" si="63"/>
        <v>27.565026697177728</v>
      </c>
      <c r="R2013" t="str">
        <f>CONCATENATE("ID-",A2013,"-",E2013)</f>
        <v>ID-24054-Neiva - San Vicente del Caguan</v>
      </c>
      <c r="S2013" t="str">
        <f>INDEX(B:B,MATCH(A2013,A:A,0))</f>
        <v>12:25</v>
      </c>
      <c r="T2013" t="str">
        <f>IF(OR(B2013&gt;0,C2013&gt;0),"Acceptable","Check")</f>
        <v>Acceptable</v>
      </c>
      <c r="U2013">
        <f>COUNTIF(D:D, "Military - U.S. Army")</f>
        <v>23</v>
      </c>
      <c r="V2013">
        <f>AVERAGEIF(C:C,"Fort Myer, Virginia", I:I)</f>
        <v>2</v>
      </c>
      <c r="W2013">
        <v>1</v>
      </c>
      <c r="X2013" t="str">
        <f>IFERROR(VLOOKUP("FlightNumber", A:D, 4, FALSE), "Flight Not Found")</f>
        <v>Flight Not Found</v>
      </c>
      <c r="Y2013" t="str" cm="1">
        <f t="array" ref="Y2013">IF(AND(B:B &gt; TIME(6, 0, 0), B:B &lt;= TIME(18, 0, 0)), "Day", "Night")</f>
        <v>Night</v>
      </c>
      <c r="Z2013">
        <f>COUNTIFS(D:D, "Military - U.S. Army", C:C, "Fort Myer, Virginia")</f>
        <v>1</v>
      </c>
    </row>
    <row r="2014" spans="1:26" x14ac:dyDescent="0.2">
      <c r="A2014">
        <v>24054</v>
      </c>
      <c r="B2014" t="s">
        <v>9693</v>
      </c>
      <c r="C2014" t="s">
        <v>9694</v>
      </c>
      <c r="D2014" t="s">
        <v>1326</v>
      </c>
      <c r="E2014" t="s">
        <v>9696</v>
      </c>
      <c r="F2014" t="s">
        <v>9697</v>
      </c>
      <c r="G2014" t="s">
        <v>9698</v>
      </c>
      <c r="H2014" t="s">
        <v>9699</v>
      </c>
      <c r="I2014">
        <v>62</v>
      </c>
      <c r="J2014">
        <v>58</v>
      </c>
      <c r="K2014">
        <v>0</v>
      </c>
      <c r="L2014" t="s">
        <v>9700</v>
      </c>
      <c r="M2014">
        <f>SUM(B2014,C2014)</f>
        <v>0</v>
      </c>
      <c r="N2014" t="str">
        <f t="shared" si="62"/>
        <v>No</v>
      </c>
      <c r="O2014">
        <f>COUNTIF(C:C,"&lt;0")</f>
        <v>0</v>
      </c>
      <c r="P2014" t="e">
        <f>SUMIF(#REF!,"&gt;"&amp;AVERAGE(#REF!))</f>
        <v>#REF!</v>
      </c>
      <c r="Q2014">
        <f t="shared" si="63"/>
        <v>27.565026697177728</v>
      </c>
      <c r="R2014" t="str">
        <f>CONCATENATE("ID-",A2014,"-",E2014)</f>
        <v>ID-24054-New York City - Cincinnati</v>
      </c>
      <c r="S2014" t="str">
        <f>INDEX(B:B,MATCH(A2014,A:A,0))</f>
        <v>12:25</v>
      </c>
      <c r="T2014" t="str">
        <f>IF(OR(B2014&gt;0,C2014&gt;0),"Acceptable","Check")</f>
        <v>Acceptable</v>
      </c>
      <c r="U2014">
        <f>COUNTIF(D:D, "Military - U.S. Army")</f>
        <v>23</v>
      </c>
      <c r="V2014">
        <f>AVERAGEIF(C:C,"Fort Myer, Virginia", I:I)</f>
        <v>2</v>
      </c>
      <c r="W2014">
        <v>1</v>
      </c>
      <c r="X2014" t="str">
        <f>IFERROR(VLOOKUP("FlightNumber", A:D, 4, FALSE), "Flight Not Found")</f>
        <v>Flight Not Found</v>
      </c>
      <c r="Y2014" t="str" cm="1">
        <f t="array" ref="Y2014">IF(AND(B:B &gt; TIME(6, 0, 0), B:B &lt;= TIME(18, 0, 0)), "Day", "Night")</f>
        <v>Night</v>
      </c>
      <c r="Z2014">
        <f>COUNTIFS(D:D, "Military - U.S. Army", C:C, "Fort Myer, Virginia")</f>
        <v>1</v>
      </c>
    </row>
    <row r="2015" spans="1:26" x14ac:dyDescent="0.2">
      <c r="A2015">
        <v>24056</v>
      </c>
      <c r="C2015" t="s">
        <v>9701</v>
      </c>
      <c r="D2015" t="s">
        <v>3546</v>
      </c>
      <c r="F2015" t="s">
        <v>9469</v>
      </c>
      <c r="G2015" t="s">
        <v>9702</v>
      </c>
      <c r="H2015" t="s">
        <v>9703</v>
      </c>
      <c r="I2015">
        <v>32</v>
      </c>
      <c r="J2015">
        <v>32</v>
      </c>
      <c r="K2015">
        <v>0</v>
      </c>
      <c r="L2015" t="s">
        <v>7725</v>
      </c>
      <c r="M2015">
        <f>SUM(B2015,C2015)</f>
        <v>0</v>
      </c>
      <c r="N2015" t="str">
        <f t="shared" si="62"/>
        <v>No</v>
      </c>
      <c r="O2015">
        <f>COUNTIF(C:C,"&lt;0")</f>
        <v>0</v>
      </c>
      <c r="P2015" t="e">
        <f>SUMIF(#REF!,"&gt;"&amp;AVERAGE(#REF!))</f>
        <v>#REF!</v>
      </c>
      <c r="Q2015">
        <f t="shared" si="63"/>
        <v>27.565026697177728</v>
      </c>
      <c r="R2015" t="str">
        <f>CONCATENATE("ID-",A2015,"-",E2015)</f>
        <v>ID-24056-</v>
      </c>
      <c r="S2015">
        <f>INDEX(B:B,MATCH(A2015,A:A,0))</f>
        <v>0</v>
      </c>
      <c r="T2015" t="str">
        <f>IF(OR(B2015&gt;0,C2015&gt;0),"Acceptable","Check")</f>
        <v>Acceptable</v>
      </c>
      <c r="U2015">
        <f>COUNTIF(D:D, "Military - U.S. Army")</f>
        <v>23</v>
      </c>
      <c r="V2015">
        <f>AVERAGEIF(C:C,"Fort Myer, Virginia", I:I)</f>
        <v>2</v>
      </c>
      <c r="W2015">
        <v>1</v>
      </c>
      <c r="X2015" t="str">
        <f>IFERROR(VLOOKUP("FlightNumber", A:D, 4, FALSE), "Flight Not Found")</f>
        <v>Flight Not Found</v>
      </c>
      <c r="Y2015" t="str" cm="1">
        <f t="array" ref="Y2015">IF(AND(B:B &gt; TIME(6, 0, 0), B:B &lt;= TIME(18, 0, 0)), "Day", "Night")</f>
        <v>Night</v>
      </c>
      <c r="Z2015">
        <f>COUNTIFS(D:D, "Military - U.S. Army", C:C, "Fort Myer, Virginia")</f>
        <v>1</v>
      </c>
    </row>
    <row r="2016" spans="1:26" x14ac:dyDescent="0.2">
      <c r="A2016">
        <v>24057</v>
      </c>
      <c r="B2016" t="s">
        <v>4395</v>
      </c>
      <c r="C2016" t="s">
        <v>936</v>
      </c>
      <c r="D2016" t="s">
        <v>1144</v>
      </c>
      <c r="E2016" t="s">
        <v>9704</v>
      </c>
      <c r="F2016" t="s">
        <v>9606</v>
      </c>
      <c r="G2016" t="s">
        <v>9705</v>
      </c>
      <c r="H2016" t="s">
        <v>9706</v>
      </c>
      <c r="I2016">
        <v>91</v>
      </c>
      <c r="J2016">
        <v>43</v>
      </c>
      <c r="K2016">
        <v>0</v>
      </c>
      <c r="L2016" t="s">
        <v>9707</v>
      </c>
      <c r="M2016">
        <f>SUM(B2016,C2016)</f>
        <v>0</v>
      </c>
      <c r="N2016" t="str">
        <f t="shared" si="62"/>
        <v>No</v>
      </c>
      <c r="O2016">
        <f>COUNTIF(C:C,"&lt;0")</f>
        <v>0</v>
      </c>
      <c r="P2016" t="e">
        <f>SUMIF(#REF!,"&gt;"&amp;AVERAGE(#REF!))</f>
        <v>#REF!</v>
      </c>
      <c r="Q2016">
        <f t="shared" si="63"/>
        <v>27.565026697177728</v>
      </c>
      <c r="R2016" t="str">
        <f>CONCATENATE("ID-",A2016,"-",E2016)</f>
        <v>ID-24057-Denver - Salt Lake City</v>
      </c>
      <c r="S2016" t="str">
        <f>INDEX(B:B,MATCH(A2016,A:A,0))</f>
        <v>17:52</v>
      </c>
      <c r="T2016" t="str">
        <f>IF(OR(B2016&gt;0,C2016&gt;0),"Acceptable","Check")</f>
        <v>Acceptable</v>
      </c>
      <c r="U2016">
        <f>COUNTIF(D:D, "Military - U.S. Army")</f>
        <v>23</v>
      </c>
      <c r="V2016">
        <f>AVERAGEIF(C:C,"Fort Myer, Virginia", I:I)</f>
        <v>2</v>
      </c>
      <c r="W2016">
        <v>1</v>
      </c>
      <c r="X2016" t="str">
        <f>IFERROR(VLOOKUP("FlightNumber", A:D, 4, FALSE), "Flight Not Found")</f>
        <v>Flight Not Found</v>
      </c>
      <c r="Y2016" t="str" cm="1">
        <f t="array" ref="Y2016">IF(AND(B:B &gt; TIME(6, 0, 0), B:B &lt;= TIME(18, 0, 0)), "Day", "Night")</f>
        <v>Night</v>
      </c>
      <c r="Z2016">
        <f>COUNTIFS(D:D, "Military - U.S. Army", C:C, "Fort Myer, Virginia")</f>
        <v>1</v>
      </c>
    </row>
    <row r="2017" spans="1:26" x14ac:dyDescent="0.2">
      <c r="A2017">
        <v>24058</v>
      </c>
      <c r="B2017" t="s">
        <v>5850</v>
      </c>
      <c r="C2017" t="s">
        <v>9708</v>
      </c>
      <c r="D2017" t="s">
        <v>9709</v>
      </c>
      <c r="F2017" t="s">
        <v>9357</v>
      </c>
      <c r="G2017" t="s">
        <v>9710</v>
      </c>
      <c r="I2017">
        <v>2</v>
      </c>
      <c r="J2017">
        <v>2</v>
      </c>
      <c r="K2017">
        <v>0</v>
      </c>
      <c r="L2017" t="s">
        <v>9711</v>
      </c>
      <c r="M2017">
        <f>SUM(B2017,C2017)</f>
        <v>0</v>
      </c>
      <c r="N2017" t="str">
        <f t="shared" si="62"/>
        <v>No</v>
      </c>
      <c r="O2017">
        <f>COUNTIF(C:C,"&lt;0")</f>
        <v>0</v>
      </c>
      <c r="P2017" t="e">
        <f>SUMIF(#REF!,"&gt;"&amp;AVERAGE(#REF!))</f>
        <v>#REF!</v>
      </c>
      <c r="Q2017">
        <f t="shared" si="63"/>
        <v>27.565026697177728</v>
      </c>
      <c r="R2017" t="str">
        <f>CONCATENATE("ID-",A2017,"-",E2017)</f>
        <v>ID-24058-</v>
      </c>
      <c r="S2017" t="str">
        <f>INDEX(B:B,MATCH(A2017,A:A,0))</f>
        <v>14:15</v>
      </c>
      <c r="T2017" t="str">
        <f>IF(OR(B2017&gt;0,C2017&gt;0),"Acceptable","Check")</f>
        <v>Acceptable</v>
      </c>
      <c r="U2017">
        <f>COUNTIF(D:D, "Military - U.S. Army")</f>
        <v>23</v>
      </c>
      <c r="V2017">
        <f>AVERAGEIF(C:C,"Fort Myer, Virginia", I:I)</f>
        <v>2</v>
      </c>
      <c r="W2017">
        <v>1</v>
      </c>
      <c r="X2017" t="str">
        <f>IFERROR(VLOOKUP("FlightNumber", A:D, 4, FALSE), "Flight Not Found")</f>
        <v>Flight Not Found</v>
      </c>
      <c r="Y2017" t="str" cm="1">
        <f t="array" ref="Y2017">IF(AND(B:B &gt; TIME(6, 0, 0), B:B &lt;= TIME(18, 0, 0)), "Day", "Night")</f>
        <v>Night</v>
      </c>
      <c r="Z2017">
        <f>COUNTIFS(D:D, "Military - U.S. Army", C:C, "Fort Myer, Virginia")</f>
        <v>1</v>
      </c>
    </row>
    <row r="2018" spans="1:26" x14ac:dyDescent="0.2">
      <c r="A2018">
        <v>24060</v>
      </c>
      <c r="B2018" t="s">
        <v>9712</v>
      </c>
      <c r="C2018" t="s">
        <v>9713</v>
      </c>
      <c r="D2018" t="s">
        <v>9714</v>
      </c>
      <c r="E2018" t="s">
        <v>9715</v>
      </c>
      <c r="F2018" t="s">
        <v>9716</v>
      </c>
      <c r="G2018" t="s">
        <v>9717</v>
      </c>
      <c r="H2018" t="s">
        <v>9718</v>
      </c>
      <c r="I2018">
        <v>8</v>
      </c>
      <c r="J2018">
        <v>8</v>
      </c>
      <c r="K2018">
        <v>0</v>
      </c>
      <c r="L2018" t="s">
        <v>9719</v>
      </c>
      <c r="M2018">
        <f>SUM(B2018,C2018)</f>
        <v>0</v>
      </c>
      <c r="N2018" t="str">
        <f t="shared" si="62"/>
        <v>No</v>
      </c>
      <c r="O2018">
        <f>COUNTIF(C:C,"&lt;0")</f>
        <v>0</v>
      </c>
      <c r="P2018" t="e">
        <f>SUMIF(#REF!,"&gt;"&amp;AVERAGE(#REF!))</f>
        <v>#REF!</v>
      </c>
      <c r="Q2018">
        <f t="shared" si="63"/>
        <v>27.565026697177728</v>
      </c>
      <c r="R2018" t="str">
        <f>CONCATENATE("ID-",A2018,"-",E2018)</f>
        <v>ID-24060-Palm Springs - Burbank</v>
      </c>
      <c r="S2018" t="str">
        <f>INDEX(B:B,MATCH(A2018,A:A,0))</f>
        <v>17:21</v>
      </c>
      <c r="T2018" t="str">
        <f>IF(OR(B2018&gt;0,C2018&gt;0),"Acceptable","Check")</f>
        <v>Acceptable</v>
      </c>
      <c r="U2018">
        <f>COUNTIF(D:D, "Military - U.S. Army")</f>
        <v>23</v>
      </c>
      <c r="V2018">
        <f>AVERAGEIF(C:C,"Fort Myer, Virginia", I:I)</f>
        <v>2</v>
      </c>
      <c r="W2018">
        <v>1</v>
      </c>
      <c r="X2018" t="str">
        <f>IFERROR(VLOOKUP("FlightNumber", A:D, 4, FALSE), "Flight Not Found")</f>
        <v>Flight Not Found</v>
      </c>
      <c r="Y2018" t="str" cm="1">
        <f t="array" ref="Y2018">IF(AND(B:B &gt; TIME(6, 0, 0), B:B &lt;= TIME(18, 0, 0)), "Day", "Night")</f>
        <v>Night</v>
      </c>
      <c r="Z2018">
        <f>COUNTIFS(D:D, "Military - U.S. Army", C:C, "Fort Myer, Virginia")</f>
        <v>1</v>
      </c>
    </row>
    <row r="2019" spans="1:26" x14ac:dyDescent="0.2">
      <c r="A2019">
        <v>24073</v>
      </c>
      <c r="B2019" t="s">
        <v>6705</v>
      </c>
      <c r="C2019" t="s">
        <v>9720</v>
      </c>
      <c r="D2019" t="s">
        <v>9721</v>
      </c>
      <c r="E2019" t="s">
        <v>9722</v>
      </c>
      <c r="F2019" t="s">
        <v>9723</v>
      </c>
      <c r="G2019" t="s">
        <v>9724</v>
      </c>
      <c r="H2019" t="s">
        <v>9725</v>
      </c>
      <c r="I2019">
        <v>13</v>
      </c>
      <c r="J2019">
        <v>13</v>
      </c>
      <c r="K2019">
        <v>0</v>
      </c>
      <c r="L2019" t="s">
        <v>9726</v>
      </c>
      <c r="M2019">
        <f>SUM(B2019,C2019)</f>
        <v>0</v>
      </c>
      <c r="N2019" t="str">
        <f t="shared" si="62"/>
        <v>No</v>
      </c>
      <c r="O2019">
        <f>COUNTIF(C:C,"&lt;0")</f>
        <v>0</v>
      </c>
      <c r="P2019" t="e">
        <f>SUMIF(#REF!,"&gt;"&amp;AVERAGE(#REF!))</f>
        <v>#REF!</v>
      </c>
      <c r="Q2019">
        <f t="shared" si="63"/>
        <v>27.565026697177728</v>
      </c>
      <c r="R2019" t="str">
        <f>CONCATENATE("ID-",A2019,"-",E2019)</f>
        <v>ID-24073-Salt Lake - Albuquerque</v>
      </c>
      <c r="S2019" t="str">
        <f>INDEX(B:B,MATCH(A2019,A:A,0))</f>
        <v>07:15</v>
      </c>
      <c r="T2019" t="str">
        <f>IF(OR(B2019&gt;0,C2019&gt;0),"Acceptable","Check")</f>
        <v>Acceptable</v>
      </c>
      <c r="U2019">
        <f>COUNTIF(D:D, "Military - U.S. Army")</f>
        <v>23</v>
      </c>
      <c r="V2019">
        <f>AVERAGEIF(C:C,"Fort Myer, Virginia", I:I)</f>
        <v>2</v>
      </c>
      <c r="W2019">
        <v>1</v>
      </c>
      <c r="X2019" t="str">
        <f>IFERROR(VLOOKUP("FlightNumber", A:D, 4, FALSE), "Flight Not Found")</f>
        <v>Flight Not Found</v>
      </c>
      <c r="Y2019" t="str" cm="1">
        <f t="array" ref="Y2019">IF(AND(B:B &gt; TIME(6, 0, 0), B:B &lt;= TIME(18, 0, 0)), "Day", "Night")</f>
        <v>Night</v>
      </c>
      <c r="Z2019">
        <f>COUNTIFS(D:D, "Military - U.S. Army", C:C, "Fort Myer, Virginia")</f>
        <v>1</v>
      </c>
    </row>
    <row r="2020" spans="1:26" x14ac:dyDescent="0.2">
      <c r="A2020">
        <v>24080</v>
      </c>
      <c r="B2020" t="s">
        <v>5960</v>
      </c>
      <c r="C2020" t="s">
        <v>9727</v>
      </c>
      <c r="D2020" t="s">
        <v>9728</v>
      </c>
      <c r="E2020" t="s">
        <v>9729</v>
      </c>
      <c r="F2020" t="s">
        <v>9730</v>
      </c>
      <c r="G2020" t="s">
        <v>9731</v>
      </c>
      <c r="H2020" t="s">
        <v>9732</v>
      </c>
      <c r="I2020">
        <v>112</v>
      </c>
      <c r="J2020">
        <v>4</v>
      </c>
      <c r="K2020">
        <v>0</v>
      </c>
      <c r="L2020" t="s">
        <v>9733</v>
      </c>
      <c r="M2020">
        <f>SUM(B2020,C2020)</f>
        <v>0</v>
      </c>
      <c r="N2020" t="str">
        <f t="shared" si="62"/>
        <v>No</v>
      </c>
      <c r="O2020">
        <f>COUNTIF(C:C,"&lt;0")</f>
        <v>0</v>
      </c>
      <c r="P2020" t="e">
        <f>SUMIF(#REF!,"&gt;"&amp;AVERAGE(#REF!))</f>
        <v>#REF!</v>
      </c>
      <c r="Q2020">
        <f t="shared" si="63"/>
        <v>27.565026697177728</v>
      </c>
      <c r="R2020" t="str">
        <f>CONCATENATE("ID-",A2020,"-",E2020)</f>
        <v>ID-24080-Boston - Newark</v>
      </c>
      <c r="S2020" t="str">
        <f>INDEX(B:B,MATCH(A2020,A:A,0))</f>
        <v>16:18</v>
      </c>
      <c r="T2020" t="str">
        <f>IF(OR(B2020&gt;0,C2020&gt;0),"Acceptable","Check")</f>
        <v>Acceptable</v>
      </c>
      <c r="U2020">
        <f>COUNTIF(D:D, "Military - U.S. Army")</f>
        <v>23</v>
      </c>
      <c r="V2020">
        <f>AVERAGEIF(C:C,"Fort Myer, Virginia", I:I)</f>
        <v>2</v>
      </c>
      <c r="W2020">
        <v>1</v>
      </c>
      <c r="X2020" t="str">
        <f>IFERROR(VLOOKUP("FlightNumber", A:D, 4, FALSE), "Flight Not Found")</f>
        <v>Flight Not Found</v>
      </c>
      <c r="Y2020" t="str" cm="1">
        <f t="array" ref="Y2020">IF(AND(B:B &gt; TIME(6, 0, 0), B:B &lt;= TIME(18, 0, 0)), "Day", "Night")</f>
        <v>Night</v>
      </c>
      <c r="Z2020">
        <f>COUNTIFS(D:D, "Military - U.S. Army", C:C, "Fort Myer, Virginia")</f>
        <v>1</v>
      </c>
    </row>
    <row r="2021" spans="1:26" x14ac:dyDescent="0.2">
      <c r="A2021">
        <v>24299</v>
      </c>
      <c r="C2021" t="s">
        <v>9734</v>
      </c>
      <c r="D2021" t="s">
        <v>9735</v>
      </c>
      <c r="F2021" t="s">
        <v>3063</v>
      </c>
      <c r="G2021" t="s">
        <v>9736</v>
      </c>
      <c r="H2021" t="s">
        <v>9737</v>
      </c>
      <c r="I2021">
        <v>8</v>
      </c>
      <c r="J2021">
        <v>8</v>
      </c>
      <c r="K2021">
        <v>0</v>
      </c>
      <c r="L2021" t="s">
        <v>9738</v>
      </c>
      <c r="M2021">
        <f>SUM(B2021,C2021)</f>
        <v>0</v>
      </c>
      <c r="N2021" t="str">
        <f t="shared" si="62"/>
        <v>No</v>
      </c>
      <c r="O2021">
        <f>COUNTIF(C:C,"&lt;0")</f>
        <v>0</v>
      </c>
      <c r="P2021" t="e">
        <f>SUMIF(#REF!,"&gt;"&amp;AVERAGE(#REF!))</f>
        <v>#REF!</v>
      </c>
      <c r="Q2021">
        <f t="shared" si="63"/>
        <v>27.565026697177728</v>
      </c>
      <c r="R2021" t="str">
        <f>CONCATENATE("ID-",A2021,"-",E2021)</f>
        <v>ID-24299-</v>
      </c>
      <c r="S2021">
        <f>INDEX(B:B,MATCH(A2021,A:A,0))</f>
        <v>0</v>
      </c>
      <c r="T2021" t="str">
        <f>IF(OR(B2021&gt;0,C2021&gt;0),"Acceptable","Check")</f>
        <v>Acceptable</v>
      </c>
      <c r="U2021">
        <f>COUNTIF(D:D, "Military - U.S. Army")</f>
        <v>23</v>
      </c>
      <c r="V2021">
        <f>AVERAGEIF(C:C,"Fort Myer, Virginia", I:I)</f>
        <v>2</v>
      </c>
      <c r="W2021">
        <v>1</v>
      </c>
      <c r="X2021" t="str">
        <f>IFERROR(VLOOKUP("FlightNumber", A:D, 4, FALSE), "Flight Not Found")</f>
        <v>Flight Not Found</v>
      </c>
      <c r="Y2021" t="str" cm="1">
        <f t="array" ref="Y2021">IF(AND(B:B &gt; TIME(6, 0, 0), B:B &lt;= TIME(18, 0, 0)), "Day", "Night")</f>
        <v>Night</v>
      </c>
      <c r="Z2021">
        <f>COUNTIFS(D:D, "Military - U.S. Army", C:C, "Fort Myer, Virginia")</f>
        <v>1</v>
      </c>
    </row>
    <row r="2022" spans="1:26" x14ac:dyDescent="0.2">
      <c r="A2022">
        <v>24083</v>
      </c>
      <c r="B2022" t="s">
        <v>1738</v>
      </c>
      <c r="C2022" t="s">
        <v>9739</v>
      </c>
      <c r="D2022" t="s">
        <v>9740</v>
      </c>
      <c r="E2022" t="s">
        <v>9741</v>
      </c>
      <c r="F2022" t="s">
        <v>1809</v>
      </c>
      <c r="G2022" t="s">
        <v>9742</v>
      </c>
      <c r="H2022" t="s">
        <v>9743</v>
      </c>
      <c r="I2022">
        <v>32</v>
      </c>
      <c r="J2022">
        <v>32</v>
      </c>
      <c r="K2022">
        <v>0</v>
      </c>
      <c r="L2022" t="s">
        <v>9744</v>
      </c>
      <c r="M2022">
        <f>SUM(B2022,C2022)</f>
        <v>0</v>
      </c>
      <c r="N2022" t="str">
        <f t="shared" si="62"/>
        <v>No</v>
      </c>
      <c r="O2022">
        <f>COUNTIF(C:C,"&lt;0")</f>
        <v>0</v>
      </c>
      <c r="P2022" t="e">
        <f>SUMIF(#REF!,"&gt;"&amp;AVERAGE(#REF!))</f>
        <v>#REF!</v>
      </c>
      <c r="Q2022">
        <f t="shared" si="63"/>
        <v>27.565026697177728</v>
      </c>
      <c r="R2022" t="str">
        <f>CONCATENATE("ID-",A2022,"-",E2022)</f>
        <v>ID-24083-Tenerife - Manchester, England</v>
      </c>
      <c r="S2022" t="str">
        <f>INDEX(B:B,MATCH(A2022,A:A,0))</f>
        <v>18:40</v>
      </c>
      <c r="T2022" t="str">
        <f>IF(OR(B2022&gt;0,C2022&gt;0),"Acceptable","Check")</f>
        <v>Acceptable</v>
      </c>
      <c r="U2022">
        <f>COUNTIF(D:D, "Military - U.S. Army")</f>
        <v>23</v>
      </c>
      <c r="V2022">
        <f>AVERAGEIF(C:C,"Fort Myer, Virginia", I:I)</f>
        <v>2</v>
      </c>
      <c r="W2022">
        <v>2</v>
      </c>
      <c r="X2022" t="str">
        <f>IFERROR(VLOOKUP("FlightNumber", A:D, 4, FALSE), "Flight Not Found")</f>
        <v>Flight Not Found</v>
      </c>
      <c r="Y2022" t="str" cm="1">
        <f t="array" ref="Y2022">IF(AND(B:B &gt; TIME(6, 0, 0), B:B &lt;= TIME(18, 0, 0)), "Day", "Night")</f>
        <v>Night</v>
      </c>
      <c r="Z2022">
        <f>COUNTIFS(D:D, "Military - U.S. Army", C:C, "Fort Myer, Virginia")</f>
        <v>1</v>
      </c>
    </row>
    <row r="2023" spans="1:26" x14ac:dyDescent="0.2">
      <c r="A2023">
        <v>24087</v>
      </c>
      <c r="B2023" t="s">
        <v>1164</v>
      </c>
      <c r="C2023" t="s">
        <v>9745</v>
      </c>
      <c r="D2023" t="s">
        <v>2606</v>
      </c>
      <c r="E2023" t="s">
        <v>9746</v>
      </c>
      <c r="F2023" t="s">
        <v>9747</v>
      </c>
      <c r="G2023" t="s">
        <v>9748</v>
      </c>
      <c r="H2023" t="s">
        <v>9749</v>
      </c>
      <c r="I2023">
        <v>85</v>
      </c>
      <c r="J2023">
        <v>85</v>
      </c>
      <c r="K2023">
        <v>0</v>
      </c>
      <c r="L2023" t="s">
        <v>9750</v>
      </c>
      <c r="M2023">
        <f>SUM(B2023,C2023)</f>
        <v>0</v>
      </c>
      <c r="N2023" t="str">
        <f t="shared" si="62"/>
        <v>No</v>
      </c>
      <c r="O2023">
        <f>COUNTIF(C:C,"&lt;0")</f>
        <v>0</v>
      </c>
      <c r="P2023" t="e">
        <f>SUMIF(#REF!,"&gt;"&amp;AVERAGE(#REF!))</f>
        <v>#REF!</v>
      </c>
      <c r="Q2023">
        <f t="shared" si="63"/>
        <v>27.565026697177728</v>
      </c>
      <c r="R2023" t="str">
        <f>CONCATENATE("ID-",A2023,"-",E2023)</f>
        <v>ID-24087-Pleiku - Tuy Hoa</v>
      </c>
      <c r="S2023" t="str">
        <f>INDEX(B:B,MATCH(A2023,A:A,0))</f>
        <v>15:00</v>
      </c>
      <c r="T2023" t="str">
        <f>IF(OR(B2023&gt;0,C2023&gt;0),"Acceptable","Check")</f>
        <v>Acceptable</v>
      </c>
      <c r="U2023">
        <f>COUNTIF(D:D, "Military - U.S. Army")</f>
        <v>23</v>
      </c>
      <c r="V2023">
        <f>AVERAGEIF(C:C,"Fort Myer, Virginia", I:I)</f>
        <v>2</v>
      </c>
      <c r="W2023">
        <v>1</v>
      </c>
      <c r="X2023" t="str">
        <f>IFERROR(VLOOKUP("FlightNumber", A:D, 4, FALSE), "Flight Not Found")</f>
        <v>Flight Not Found</v>
      </c>
      <c r="Y2023" t="str" cm="1">
        <f t="array" ref="Y2023">IF(AND(B:B &gt; TIME(6, 0, 0), B:B &lt;= TIME(18, 0, 0)), "Day", "Night")</f>
        <v>Night</v>
      </c>
      <c r="Z2023">
        <f>COUNTIFS(D:D, "Military - U.S. Army", C:C, "Fort Myer, Virginia")</f>
        <v>1</v>
      </c>
    </row>
    <row r="2024" spans="1:26" x14ac:dyDescent="0.2">
      <c r="A2024">
        <v>24088</v>
      </c>
      <c r="B2024" t="s">
        <v>1473</v>
      </c>
      <c r="C2024" t="s">
        <v>9751</v>
      </c>
      <c r="D2024" t="s">
        <v>9454</v>
      </c>
      <c r="F2024" t="s">
        <v>9752</v>
      </c>
      <c r="G2024" t="s">
        <v>9753</v>
      </c>
      <c r="I2024">
        <v>2</v>
      </c>
      <c r="J2024">
        <v>2</v>
      </c>
      <c r="K2024">
        <v>0</v>
      </c>
      <c r="L2024" t="s">
        <v>9754</v>
      </c>
      <c r="M2024">
        <f>SUM(B2024,C2024)</f>
        <v>0</v>
      </c>
      <c r="N2024" t="str">
        <f t="shared" si="62"/>
        <v>No</v>
      </c>
      <c r="O2024">
        <f>COUNTIF(C:C,"&lt;0")</f>
        <v>0</v>
      </c>
      <c r="P2024" t="e">
        <f>SUMIF(#REF!,"&gt;"&amp;AVERAGE(#REF!))</f>
        <v>#REF!</v>
      </c>
      <c r="Q2024">
        <f t="shared" si="63"/>
        <v>27.565026697177728</v>
      </c>
      <c r="R2024" t="str">
        <f>CONCATENATE("ID-",A2024,"-",E2024)</f>
        <v>ID-24088-</v>
      </c>
      <c r="S2024" t="str">
        <f>INDEX(B:B,MATCH(A2024,A:A,0))</f>
        <v>19:40</v>
      </c>
      <c r="T2024" t="str">
        <f>IF(OR(B2024&gt;0,C2024&gt;0),"Acceptable","Check")</f>
        <v>Acceptable</v>
      </c>
      <c r="U2024">
        <f>COUNTIF(D:D, "Military - U.S. Army")</f>
        <v>23</v>
      </c>
      <c r="V2024">
        <f>AVERAGEIF(C:C,"Fort Myer, Virginia", I:I)</f>
        <v>2</v>
      </c>
      <c r="W2024">
        <v>1</v>
      </c>
      <c r="X2024" t="str">
        <f>IFERROR(VLOOKUP("FlightNumber", A:D, 4, FALSE), "Flight Not Found")</f>
        <v>Flight Not Found</v>
      </c>
      <c r="Y2024" t="str" cm="1">
        <f t="array" ref="Y2024">IF(AND(B:B &gt; TIME(6, 0, 0), B:B &lt;= TIME(18, 0, 0)), "Day", "Night")</f>
        <v>Night</v>
      </c>
      <c r="Z2024">
        <f>COUNTIFS(D:D, "Military - U.S. Army", C:C, "Fort Myer, Virginia")</f>
        <v>1</v>
      </c>
    </row>
    <row r="2025" spans="1:26" x14ac:dyDescent="0.2">
      <c r="A2025">
        <v>24092</v>
      </c>
      <c r="B2025" t="s">
        <v>9755</v>
      </c>
      <c r="C2025" t="s">
        <v>9756</v>
      </c>
      <c r="D2025" t="s">
        <v>9757</v>
      </c>
      <c r="E2025" t="s">
        <v>9758</v>
      </c>
      <c r="F2025" t="s">
        <v>1716</v>
      </c>
      <c r="G2025" t="s">
        <v>9759</v>
      </c>
      <c r="H2025" t="s">
        <v>9486</v>
      </c>
      <c r="I2025">
        <v>21</v>
      </c>
      <c r="J2025">
        <v>2</v>
      </c>
      <c r="K2025">
        <v>0</v>
      </c>
      <c r="M2025">
        <f>SUM(B2025,C2025)</f>
        <v>0</v>
      </c>
      <c r="N2025" t="str">
        <f t="shared" si="62"/>
        <v>No</v>
      </c>
      <c r="O2025">
        <f>COUNTIF(C:C,"&lt;0")</f>
        <v>0</v>
      </c>
      <c r="P2025" t="e">
        <f>SUMIF(#REF!,"&gt;"&amp;AVERAGE(#REF!))</f>
        <v>#REF!</v>
      </c>
      <c r="Q2025">
        <f t="shared" si="63"/>
        <v>27.565026697177728</v>
      </c>
      <c r="R2025" t="str">
        <f>CONCATENATE("ID-",A2025,"-",E2025)</f>
        <v>ID-24092-Manila - Legazpi</v>
      </c>
      <c r="S2025" t="str">
        <f>INDEX(B:B,MATCH(A2025,A:A,0))</f>
        <v>17:22</v>
      </c>
      <c r="T2025" t="str">
        <f>IF(OR(B2025&gt;0,C2025&gt;0),"Acceptable","Check")</f>
        <v>Acceptable</v>
      </c>
      <c r="U2025">
        <f>COUNTIF(D:D, "Military - U.S. Army")</f>
        <v>23</v>
      </c>
      <c r="V2025">
        <f>AVERAGEIF(C:C,"Fort Myer, Virginia", I:I)</f>
        <v>2</v>
      </c>
      <c r="W2025">
        <v>1</v>
      </c>
      <c r="X2025" t="str">
        <f>IFERROR(VLOOKUP("FlightNumber", A:D, 4, FALSE), "Flight Not Found")</f>
        <v>Flight Not Found</v>
      </c>
      <c r="Y2025" t="str" cm="1">
        <f t="array" ref="Y2025">IF(AND(B:B &gt; TIME(6, 0, 0), B:B &lt;= TIME(18, 0, 0)), "Day", "Night")</f>
        <v>Night</v>
      </c>
      <c r="Z2025">
        <f>COUNTIFS(D:D, "Military - U.S. Army", C:C, "Fort Myer, Virginia")</f>
        <v>1</v>
      </c>
    </row>
    <row r="2026" spans="1:26" x14ac:dyDescent="0.2">
      <c r="A2026">
        <v>24105</v>
      </c>
      <c r="B2026" t="s">
        <v>3782</v>
      </c>
      <c r="C2026" t="s">
        <v>9760</v>
      </c>
      <c r="D2026" t="s">
        <v>9761</v>
      </c>
      <c r="F2026" t="s">
        <v>9762</v>
      </c>
      <c r="G2026" t="s">
        <v>9763</v>
      </c>
      <c r="I2026">
        <v>3</v>
      </c>
      <c r="J2026">
        <v>3</v>
      </c>
      <c r="K2026">
        <v>0</v>
      </c>
      <c r="L2026" t="s">
        <v>9764</v>
      </c>
      <c r="M2026">
        <f>SUM(B2026,C2026)</f>
        <v>0</v>
      </c>
      <c r="N2026" t="str">
        <f t="shared" si="62"/>
        <v>No</v>
      </c>
      <c r="O2026">
        <f>COUNTIF(C:C,"&lt;0")</f>
        <v>0</v>
      </c>
      <c r="P2026" t="e">
        <f>SUMIF(#REF!,"&gt;"&amp;AVERAGE(#REF!))</f>
        <v>#REF!</v>
      </c>
      <c r="Q2026">
        <f t="shared" si="63"/>
        <v>27.565026697177728</v>
      </c>
      <c r="R2026" t="str">
        <f>CONCATENATE("ID-",A2026,"-",E2026)</f>
        <v>ID-24105-</v>
      </c>
      <c r="S2026" t="str">
        <f>INDEX(B:B,MATCH(A2026,A:A,0))</f>
        <v>22:45</v>
      </c>
      <c r="T2026" t="str">
        <f>IF(OR(B2026&gt;0,C2026&gt;0),"Acceptable","Check")</f>
        <v>Acceptable</v>
      </c>
      <c r="U2026">
        <f>COUNTIF(D:D, "Military - U.S. Army")</f>
        <v>23</v>
      </c>
      <c r="V2026">
        <f>AVERAGEIF(C:C,"Fort Myer, Virginia", I:I)</f>
        <v>2</v>
      </c>
      <c r="W2026">
        <v>1</v>
      </c>
      <c r="X2026" t="str">
        <f>IFERROR(VLOOKUP("FlightNumber", A:D, 4, FALSE), "Flight Not Found")</f>
        <v>Flight Not Found</v>
      </c>
      <c r="Y2026" t="str" cm="1">
        <f t="array" ref="Y2026">IF(AND(B:B &gt; TIME(6, 0, 0), B:B &lt;= TIME(18, 0, 0)), "Day", "Night")</f>
        <v>Night</v>
      </c>
      <c r="Z2026">
        <f>COUNTIFS(D:D, "Military - U.S. Army", C:C, "Fort Myer, Virginia")</f>
        <v>1</v>
      </c>
    </row>
    <row r="2027" spans="1:26" x14ac:dyDescent="0.2">
      <c r="A2027">
        <v>24108</v>
      </c>
      <c r="C2027" t="s">
        <v>9765</v>
      </c>
      <c r="D2027" t="s">
        <v>9766</v>
      </c>
      <c r="F2027" t="s">
        <v>9767</v>
      </c>
      <c r="G2027" t="s">
        <v>9768</v>
      </c>
      <c r="H2027" t="s">
        <v>9769</v>
      </c>
      <c r="I2027">
        <v>34</v>
      </c>
      <c r="J2027">
        <v>34</v>
      </c>
      <c r="K2027">
        <v>0</v>
      </c>
      <c r="L2027" t="s">
        <v>9770</v>
      </c>
      <c r="M2027">
        <f>SUM(B2027,C2027)</f>
        <v>0</v>
      </c>
      <c r="N2027" t="str">
        <f t="shared" si="62"/>
        <v>No</v>
      </c>
      <c r="O2027">
        <f>COUNTIF(C:C,"&lt;0")</f>
        <v>0</v>
      </c>
      <c r="P2027" t="e">
        <f>SUMIF(#REF!,"&gt;"&amp;AVERAGE(#REF!))</f>
        <v>#REF!</v>
      </c>
      <c r="Q2027">
        <f t="shared" si="63"/>
        <v>27.565026697177728</v>
      </c>
      <c r="R2027" t="str">
        <f>CONCATENATE("ID-",A2027,"-",E2027)</f>
        <v>ID-24108-</v>
      </c>
      <c r="S2027">
        <f>INDEX(B:B,MATCH(A2027,A:A,0))</f>
        <v>0</v>
      </c>
      <c r="T2027" t="str">
        <f>IF(OR(B2027&gt;0,C2027&gt;0),"Acceptable","Check")</f>
        <v>Acceptable</v>
      </c>
      <c r="U2027">
        <f>COUNTIF(D:D, "Military - U.S. Army")</f>
        <v>23</v>
      </c>
      <c r="V2027">
        <f>AVERAGEIF(C:C,"Fort Myer, Virginia", I:I)</f>
        <v>2</v>
      </c>
      <c r="W2027">
        <v>1</v>
      </c>
      <c r="X2027" t="str">
        <f>IFERROR(VLOOKUP("FlightNumber", A:D, 4, FALSE), "Flight Not Found")</f>
        <v>Flight Not Found</v>
      </c>
      <c r="Y2027" t="str" cm="1">
        <f t="array" ref="Y2027">IF(AND(B:B &gt; TIME(6, 0, 0), B:B &lt;= TIME(18, 0, 0)), "Day", "Night")</f>
        <v>Night</v>
      </c>
      <c r="Z2027">
        <f>COUNTIFS(D:D, "Military - U.S. Army", C:C, "Fort Myer, Virginia")</f>
        <v>1</v>
      </c>
    </row>
    <row r="2028" spans="1:26" x14ac:dyDescent="0.2">
      <c r="A2028">
        <v>24122</v>
      </c>
      <c r="B2028" t="s">
        <v>3239</v>
      </c>
      <c r="C2028" t="s">
        <v>7740</v>
      </c>
      <c r="D2028" t="s">
        <v>3427</v>
      </c>
      <c r="E2028" t="s">
        <v>9771</v>
      </c>
      <c r="F2028" t="s">
        <v>9772</v>
      </c>
      <c r="G2028" t="s">
        <v>9773</v>
      </c>
      <c r="H2028" t="s">
        <v>9774</v>
      </c>
      <c r="I2028">
        <v>64</v>
      </c>
      <c r="J2028">
        <v>56</v>
      </c>
      <c r="K2028">
        <v>0</v>
      </c>
      <c r="L2028" t="s">
        <v>9775</v>
      </c>
      <c r="M2028">
        <f>SUM(B2028,C2028)</f>
        <v>0</v>
      </c>
      <c r="N2028" t="str">
        <f t="shared" si="62"/>
        <v>No</v>
      </c>
      <c r="O2028">
        <f>COUNTIF(C:C,"&lt;0")</f>
        <v>0</v>
      </c>
      <c r="P2028" t="e">
        <f>SUMIF(#REF!,"&gt;"&amp;AVERAGE(#REF!))</f>
        <v>#REF!</v>
      </c>
      <c r="Q2028">
        <f t="shared" si="63"/>
        <v>27.565026697177728</v>
      </c>
      <c r="R2028" t="str">
        <f>CONCATENATE("ID-",A2028,"-",E2028)</f>
        <v>ID-24122-Bogata - Crespo</v>
      </c>
      <c r="S2028" t="str">
        <f>INDEX(B:B,MATCH(A2028,A:A,0))</f>
        <v>20:55</v>
      </c>
      <c r="T2028" t="str">
        <f>IF(OR(B2028&gt;0,C2028&gt;0),"Acceptable","Check")</f>
        <v>Acceptable</v>
      </c>
      <c r="U2028">
        <f>COUNTIF(D:D, "Military - U.S. Army")</f>
        <v>23</v>
      </c>
      <c r="V2028">
        <f>AVERAGEIF(C:C,"Fort Myer, Virginia", I:I)</f>
        <v>2</v>
      </c>
      <c r="W2028">
        <v>1</v>
      </c>
      <c r="X2028" t="str">
        <f>IFERROR(VLOOKUP("FlightNumber", A:D, 4, FALSE), "Flight Not Found")</f>
        <v>Flight Not Found</v>
      </c>
      <c r="Y2028" t="str" cm="1">
        <f t="array" ref="Y2028">IF(AND(B:B &gt; TIME(6, 0, 0), B:B &lt;= TIME(18, 0, 0)), "Day", "Night")</f>
        <v>Night</v>
      </c>
      <c r="Z2028">
        <f>COUNTIFS(D:D, "Military - U.S. Army", C:C, "Fort Myer, Virginia")</f>
        <v>1</v>
      </c>
    </row>
    <row r="2029" spans="1:26" x14ac:dyDescent="0.2">
      <c r="A2029">
        <v>24129</v>
      </c>
      <c r="C2029" t="s">
        <v>9776</v>
      </c>
      <c r="D2029" t="s">
        <v>9777</v>
      </c>
      <c r="F2029" t="s">
        <v>1809</v>
      </c>
      <c r="G2029" t="s">
        <v>9778</v>
      </c>
      <c r="I2029">
        <v>35</v>
      </c>
      <c r="J2029">
        <v>30</v>
      </c>
      <c r="K2029">
        <v>0</v>
      </c>
      <c r="L2029" t="s">
        <v>9779</v>
      </c>
      <c r="M2029">
        <f>SUM(B2029,C2029)</f>
        <v>0</v>
      </c>
      <c r="N2029" t="str">
        <f t="shared" si="62"/>
        <v>No</v>
      </c>
      <c r="O2029">
        <f>COUNTIF(C:C,"&lt;0")</f>
        <v>0</v>
      </c>
      <c r="P2029" t="e">
        <f>SUMIF(#REF!,"&gt;"&amp;AVERAGE(#REF!))</f>
        <v>#REF!</v>
      </c>
      <c r="Q2029">
        <f t="shared" si="63"/>
        <v>27.565026697177728</v>
      </c>
      <c r="R2029" t="str">
        <f>CONCATENATE("ID-",A2029,"-",E2029)</f>
        <v>ID-24129-</v>
      </c>
      <c r="S2029">
        <f>INDEX(B:B,MATCH(A2029,A:A,0))</f>
        <v>0</v>
      </c>
      <c r="T2029" t="str">
        <f>IF(OR(B2029&gt;0,C2029&gt;0),"Acceptable","Check")</f>
        <v>Acceptable</v>
      </c>
      <c r="U2029">
        <f>COUNTIF(D:D, "Military - U.S. Army")</f>
        <v>23</v>
      </c>
      <c r="V2029">
        <f>AVERAGEIF(C:C,"Fort Myer, Virginia", I:I)</f>
        <v>2</v>
      </c>
      <c r="W2029">
        <v>2</v>
      </c>
      <c r="X2029" t="str">
        <f>IFERROR(VLOOKUP("FlightNumber", A:D, 4, FALSE), "Flight Not Found")</f>
        <v>Flight Not Found</v>
      </c>
      <c r="Y2029" t="str" cm="1">
        <f t="array" ref="Y2029">IF(AND(B:B &gt; TIME(6, 0, 0), B:B &lt;= TIME(18, 0, 0)), "Day", "Night")</f>
        <v>Night</v>
      </c>
      <c r="Z2029">
        <f>COUNTIFS(D:D, "Military - U.S. Army", C:C, "Fort Myer, Virginia")</f>
        <v>1</v>
      </c>
    </row>
    <row r="2030" spans="1:26" x14ac:dyDescent="0.2">
      <c r="A2030">
        <v>24131</v>
      </c>
      <c r="B2030" t="s">
        <v>9780</v>
      </c>
      <c r="C2030" t="s">
        <v>9781</v>
      </c>
      <c r="D2030" t="s">
        <v>4002</v>
      </c>
      <c r="E2030" t="s">
        <v>9782</v>
      </c>
      <c r="F2030" t="s">
        <v>9783</v>
      </c>
      <c r="G2030" t="s">
        <v>9784</v>
      </c>
      <c r="H2030" t="s">
        <v>9785</v>
      </c>
      <c r="I2030">
        <v>117</v>
      </c>
      <c r="J2030">
        <v>117</v>
      </c>
      <c r="K2030">
        <v>0</v>
      </c>
      <c r="L2030" t="s">
        <v>9786</v>
      </c>
      <c r="M2030">
        <f>SUM(B2030,C2030)</f>
        <v>0</v>
      </c>
      <c r="N2030" t="str">
        <f t="shared" si="62"/>
        <v>No</v>
      </c>
      <c r="O2030">
        <f>COUNTIF(C:C,"&lt;0")</f>
        <v>0</v>
      </c>
      <c r="P2030" t="e">
        <f>SUMIF(#REF!,"&gt;"&amp;AVERAGE(#REF!))</f>
        <v>#REF!</v>
      </c>
      <c r="Q2030">
        <f t="shared" si="63"/>
        <v>27.565026697177728</v>
      </c>
      <c r="R2030" t="str">
        <f>CONCATENATE("ID-",A2030,"-",E2030)</f>
        <v>ID-24131-Bombay - Beirut  - Geneva - Paris - London -New York</v>
      </c>
      <c r="S2030" t="str">
        <f>INDEX(B:B,MATCH(A2030,A:A,0))</f>
        <v>08:02</v>
      </c>
      <c r="T2030" t="str">
        <f>IF(OR(B2030&gt;0,C2030&gt;0),"Acceptable","Check")</f>
        <v>Acceptable</v>
      </c>
      <c r="U2030">
        <f>COUNTIF(D:D, "Military - U.S. Army")</f>
        <v>23</v>
      </c>
      <c r="V2030">
        <f>AVERAGEIF(C:C,"Fort Myer, Virginia", I:I)</f>
        <v>2</v>
      </c>
      <c r="W2030">
        <v>1</v>
      </c>
      <c r="X2030" t="str">
        <f>IFERROR(VLOOKUP("FlightNumber", A:D, 4, FALSE), "Flight Not Found")</f>
        <v>Flight Not Found</v>
      </c>
      <c r="Y2030" t="str" cm="1">
        <f t="array" ref="Y2030">IF(AND(B:B &gt; TIME(6, 0, 0), B:B &lt;= TIME(18, 0, 0)), "Day", "Night")</f>
        <v>Night</v>
      </c>
      <c r="Z2030">
        <f>COUNTIFS(D:D, "Military - U.S. Army", C:C, "Fort Myer, Virginia")</f>
        <v>1</v>
      </c>
    </row>
    <row r="2031" spans="1:26" x14ac:dyDescent="0.2">
      <c r="A2031">
        <v>24132</v>
      </c>
      <c r="B2031" t="s">
        <v>2232</v>
      </c>
      <c r="C2031" t="s">
        <v>9787</v>
      </c>
      <c r="D2031" t="s">
        <v>2606</v>
      </c>
      <c r="F2031" t="s">
        <v>9788</v>
      </c>
      <c r="G2031" t="s">
        <v>9789</v>
      </c>
      <c r="H2031" t="s">
        <v>9790</v>
      </c>
      <c r="I2031">
        <v>46</v>
      </c>
      <c r="J2031">
        <v>46</v>
      </c>
      <c r="K2031">
        <v>0</v>
      </c>
      <c r="L2031" t="s">
        <v>9791</v>
      </c>
      <c r="M2031">
        <f>SUM(B2031,C2031)</f>
        <v>0</v>
      </c>
      <c r="N2031" t="str">
        <f t="shared" si="62"/>
        <v>No</v>
      </c>
      <c r="O2031">
        <f>COUNTIF(C:C,"&lt;0")</f>
        <v>0</v>
      </c>
      <c r="P2031" t="e">
        <f>SUMIF(#REF!,"&gt;"&amp;AVERAGE(#REF!))</f>
        <v>#REF!</v>
      </c>
      <c r="Q2031">
        <f t="shared" si="63"/>
        <v>27.565026697177728</v>
      </c>
      <c r="R2031" t="str">
        <f>CONCATENATE("ID-",A2031,"-",E2031)</f>
        <v>ID-24132-</v>
      </c>
      <c r="S2031" t="str">
        <f>INDEX(B:B,MATCH(A2031,A:A,0))</f>
        <v>10:15</v>
      </c>
      <c r="T2031" t="str">
        <f>IF(OR(B2031&gt;0,C2031&gt;0),"Acceptable","Check")</f>
        <v>Acceptable</v>
      </c>
      <c r="U2031">
        <f>COUNTIF(D:D, "Military - U.S. Army")</f>
        <v>23</v>
      </c>
      <c r="V2031">
        <f>AVERAGEIF(C:C,"Fort Myer, Virginia", I:I)</f>
        <v>2</v>
      </c>
      <c r="W2031">
        <v>1</v>
      </c>
      <c r="X2031" t="str">
        <f>IFERROR(VLOOKUP("FlightNumber", A:D, 4, FALSE), "Flight Not Found")</f>
        <v>Flight Not Found</v>
      </c>
      <c r="Y2031" t="str" cm="1">
        <f t="array" ref="Y2031">IF(AND(B:B &gt; TIME(6, 0, 0), B:B &lt;= TIME(18, 0, 0)), "Day", "Night")</f>
        <v>Night</v>
      </c>
      <c r="Z2031">
        <f>COUNTIFS(D:D, "Military - U.S. Army", C:C, "Fort Myer, Virginia")</f>
        <v>1</v>
      </c>
    </row>
    <row r="2032" spans="1:26" x14ac:dyDescent="0.2">
      <c r="A2032">
        <v>24134</v>
      </c>
      <c r="B2032" t="s">
        <v>9792</v>
      </c>
      <c r="C2032" t="s">
        <v>9793</v>
      </c>
      <c r="D2032" t="s">
        <v>9794</v>
      </c>
      <c r="F2032" t="s">
        <v>9795</v>
      </c>
      <c r="G2032" t="s">
        <v>9796</v>
      </c>
      <c r="I2032">
        <v>3</v>
      </c>
      <c r="J2032">
        <v>3</v>
      </c>
      <c r="K2032">
        <v>0</v>
      </c>
      <c r="L2032" t="s">
        <v>9797</v>
      </c>
      <c r="M2032">
        <f>SUM(B2032,C2032)</f>
        <v>0</v>
      </c>
      <c r="N2032" t="str">
        <f t="shared" si="62"/>
        <v>No</v>
      </c>
      <c r="O2032">
        <f>COUNTIF(C:C,"&lt;0")</f>
        <v>0</v>
      </c>
      <c r="P2032" t="e">
        <f>SUMIF(#REF!,"&gt;"&amp;AVERAGE(#REF!))</f>
        <v>#REF!</v>
      </c>
      <c r="Q2032">
        <f t="shared" si="63"/>
        <v>27.565026697177728</v>
      </c>
      <c r="R2032" t="str">
        <f>CONCATENATE("ID-",A2032,"-",E2032)</f>
        <v>ID-24134-</v>
      </c>
      <c r="S2032" t="str">
        <f>INDEX(B:B,MATCH(A2032,A:A,0))</f>
        <v>12:01</v>
      </c>
      <c r="T2032" t="str">
        <f>IF(OR(B2032&gt;0,C2032&gt;0),"Acceptable","Check")</f>
        <v>Acceptable</v>
      </c>
      <c r="U2032">
        <f>COUNTIF(D:D, "Military - U.S. Army")</f>
        <v>23</v>
      </c>
      <c r="V2032">
        <f>AVERAGEIF(C:C,"Fort Myer, Virginia", I:I)</f>
        <v>2</v>
      </c>
      <c r="W2032">
        <v>2</v>
      </c>
      <c r="X2032" t="str">
        <f>IFERROR(VLOOKUP("FlightNumber", A:D, 4, FALSE), "Flight Not Found")</f>
        <v>Flight Not Found</v>
      </c>
      <c r="Y2032" t="str" cm="1">
        <f t="array" ref="Y2032">IF(AND(B:B &gt; TIME(6, 0, 0), B:B &lt;= TIME(18, 0, 0)), "Day", "Night")</f>
        <v>Night</v>
      </c>
      <c r="Z2032">
        <f>COUNTIFS(D:D, "Military - U.S. Army", C:C, "Fort Myer, Virginia")</f>
        <v>1</v>
      </c>
    </row>
    <row r="2033" spans="1:26" x14ac:dyDescent="0.2">
      <c r="A2033">
        <v>24135</v>
      </c>
      <c r="B2033" t="s">
        <v>6234</v>
      </c>
      <c r="C2033" t="s">
        <v>9798</v>
      </c>
      <c r="D2033" t="s">
        <v>7453</v>
      </c>
      <c r="E2033" t="s">
        <v>9799</v>
      </c>
      <c r="F2033" t="s">
        <v>9800</v>
      </c>
      <c r="G2033" t="s">
        <v>9801</v>
      </c>
      <c r="H2033" t="s">
        <v>9802</v>
      </c>
      <c r="I2033">
        <v>46</v>
      </c>
      <c r="J2033">
        <v>46</v>
      </c>
      <c r="K2033">
        <v>0</v>
      </c>
      <c r="L2033" t="s">
        <v>9803</v>
      </c>
      <c r="M2033">
        <f>SUM(B2033,C2033)</f>
        <v>0</v>
      </c>
      <c r="N2033" t="str">
        <f t="shared" si="62"/>
        <v>No</v>
      </c>
      <c r="O2033">
        <f>COUNTIF(C:C,"&lt;0")</f>
        <v>0</v>
      </c>
      <c r="P2033" t="e">
        <f>SUMIF(#REF!,"&gt;"&amp;AVERAGE(#REF!))</f>
        <v>#REF!</v>
      </c>
      <c r="Q2033">
        <f t="shared" si="63"/>
        <v>27.565026697177728</v>
      </c>
      <c r="R2033" t="str">
        <f>CONCATENATE("ID-",A2033,"-",E2033)</f>
        <v>ID-24135-Frankfurt - Bremen</v>
      </c>
      <c r="S2033" t="str">
        <f>INDEX(B:B,MATCH(A2033,A:A,0))</f>
        <v>17:50</v>
      </c>
      <c r="T2033" t="str">
        <f>IF(OR(B2033&gt;0,C2033&gt;0),"Acceptable","Check")</f>
        <v>Acceptable</v>
      </c>
      <c r="U2033">
        <f>COUNTIF(D:D, "Military - U.S. Army")</f>
        <v>23</v>
      </c>
      <c r="V2033">
        <f>AVERAGEIF(C:C,"Fort Myer, Virginia", I:I)</f>
        <v>2</v>
      </c>
      <c r="W2033">
        <v>1</v>
      </c>
      <c r="X2033" t="str">
        <f>IFERROR(VLOOKUP("FlightNumber", A:D, 4, FALSE), "Flight Not Found")</f>
        <v>Flight Not Found</v>
      </c>
      <c r="Y2033" t="str" cm="1">
        <f t="array" ref="Y2033">IF(AND(B:B &gt; TIME(6, 0, 0), B:B &lt;= TIME(18, 0, 0)), "Day", "Night")</f>
        <v>Night</v>
      </c>
      <c r="Z2033">
        <f>COUNTIFS(D:D, "Military - U.S. Army", C:C, "Fort Myer, Virginia")</f>
        <v>1</v>
      </c>
    </row>
    <row r="2034" spans="1:26" x14ac:dyDescent="0.2">
      <c r="A2034">
        <v>24142</v>
      </c>
      <c r="B2034" t="s">
        <v>4834</v>
      </c>
      <c r="C2034" t="s">
        <v>9804</v>
      </c>
      <c r="D2034" t="s">
        <v>7296</v>
      </c>
      <c r="E2034" t="s">
        <v>9805</v>
      </c>
      <c r="F2034" t="s">
        <v>9806</v>
      </c>
      <c r="G2034" t="s">
        <v>9807</v>
      </c>
      <c r="H2034" t="s">
        <v>9808</v>
      </c>
      <c r="I2034">
        <v>133</v>
      </c>
      <c r="J2034">
        <v>133</v>
      </c>
      <c r="K2034">
        <v>0</v>
      </c>
      <c r="L2034" t="s">
        <v>9809</v>
      </c>
      <c r="M2034">
        <f>SUM(B2034,C2034)</f>
        <v>0</v>
      </c>
      <c r="N2034" t="str">
        <f t="shared" si="62"/>
        <v>No</v>
      </c>
      <c r="O2034">
        <f>COUNTIF(C:C,"&lt;0")</f>
        <v>0</v>
      </c>
      <c r="P2034" t="e">
        <f>SUMIF(#REF!,"&gt;"&amp;AVERAGE(#REF!))</f>
        <v>#REF!</v>
      </c>
      <c r="Q2034">
        <f t="shared" si="63"/>
        <v>27.565026697177728</v>
      </c>
      <c r="R2034" t="str">
        <f>CONCATENATE("ID-",A2034,"-",E2034)</f>
        <v>ID-24142-Chitose - Tokyo</v>
      </c>
      <c r="S2034" t="str">
        <f>INDEX(B:B,MATCH(A2034,A:A,0))</f>
        <v>19:00</v>
      </c>
      <c r="T2034" t="str">
        <f>IF(OR(B2034&gt;0,C2034&gt;0),"Acceptable","Check")</f>
        <v>Acceptable</v>
      </c>
      <c r="U2034">
        <f>COUNTIF(D:D, "Military - U.S. Army")</f>
        <v>23</v>
      </c>
      <c r="V2034">
        <f>AVERAGEIF(C:C,"Fort Myer, Virginia", I:I)</f>
        <v>2</v>
      </c>
      <c r="W2034">
        <v>1</v>
      </c>
      <c r="X2034" t="str">
        <f>IFERROR(VLOOKUP("FlightNumber", A:D, 4, FALSE), "Flight Not Found")</f>
        <v>Flight Not Found</v>
      </c>
      <c r="Y2034" t="str" cm="1">
        <f t="array" ref="Y2034">IF(AND(B:B &gt; TIME(6, 0, 0), B:B &lt;= TIME(18, 0, 0)), "Day", "Night")</f>
        <v>Night</v>
      </c>
      <c r="Z2034">
        <f>COUNTIFS(D:D, "Military - U.S. Army", C:C, "Fort Myer, Virginia")</f>
        <v>1</v>
      </c>
    </row>
    <row r="2035" spans="1:26" x14ac:dyDescent="0.2">
      <c r="A2035">
        <v>24145</v>
      </c>
      <c r="C2035" t="s">
        <v>3932</v>
      </c>
      <c r="D2035" t="s">
        <v>6005</v>
      </c>
      <c r="E2035" t="s">
        <v>9810</v>
      </c>
      <c r="F2035" t="s">
        <v>9559</v>
      </c>
      <c r="G2035" t="s">
        <v>9811</v>
      </c>
      <c r="H2035" t="s">
        <v>9812</v>
      </c>
      <c r="I2035">
        <v>37</v>
      </c>
      <c r="J2035">
        <v>37</v>
      </c>
      <c r="K2035">
        <v>0</v>
      </c>
      <c r="L2035" t="s">
        <v>9813</v>
      </c>
      <c r="M2035">
        <f>SUM(B2035,C2035)</f>
        <v>0</v>
      </c>
      <c r="N2035" t="str">
        <f t="shared" si="62"/>
        <v>No</v>
      </c>
      <c r="O2035">
        <f>COUNTIF(C:C,"&lt;0")</f>
        <v>0</v>
      </c>
      <c r="P2035" t="e">
        <f>SUMIF(#REF!,"&gt;"&amp;AVERAGE(#REF!))</f>
        <v>#REF!</v>
      </c>
      <c r="Q2035">
        <f t="shared" si="63"/>
        <v>27.565026697177728</v>
      </c>
      <c r="R2035" t="str">
        <f>CONCATENATE("ID-",A2035,"-",E2035)</f>
        <v>ID-24145-Srinngar - Jammu - Amritsar - Delhi</v>
      </c>
      <c r="S2035">
        <f>INDEX(B:B,MATCH(A2035,A:A,0))</f>
        <v>0</v>
      </c>
      <c r="T2035" t="str">
        <f>IF(OR(B2035&gt;0,C2035&gt;0),"Acceptable","Check")</f>
        <v>Acceptable</v>
      </c>
      <c r="U2035">
        <f>COUNTIF(D:D, "Military - U.S. Army")</f>
        <v>23</v>
      </c>
      <c r="V2035">
        <f>AVERAGEIF(C:C,"Fort Myer, Virginia", I:I)</f>
        <v>2</v>
      </c>
      <c r="W2035">
        <v>1</v>
      </c>
      <c r="X2035" t="str">
        <f>IFERROR(VLOOKUP("FlightNumber", A:D, 4, FALSE), "Flight Not Found")</f>
        <v>Flight Not Found</v>
      </c>
      <c r="Y2035" t="str" cm="1">
        <f t="array" ref="Y2035">IF(AND(B:B &gt; TIME(6, 0, 0), B:B &lt;= TIME(18, 0, 0)), "Day", "Night")</f>
        <v>Night</v>
      </c>
      <c r="Z2035">
        <f>COUNTIFS(D:D, "Military - U.S. Army", C:C, "Fort Myer, Virginia")</f>
        <v>1</v>
      </c>
    </row>
    <row r="2036" spans="1:26" x14ac:dyDescent="0.2">
      <c r="A2036">
        <v>24146</v>
      </c>
      <c r="B2036" t="s">
        <v>1738</v>
      </c>
      <c r="C2036" t="s">
        <v>9814</v>
      </c>
      <c r="D2036" t="s">
        <v>9815</v>
      </c>
      <c r="F2036" t="s">
        <v>9816</v>
      </c>
      <c r="G2036" t="s">
        <v>9817</v>
      </c>
      <c r="I2036">
        <v>2</v>
      </c>
      <c r="J2036">
        <v>2</v>
      </c>
      <c r="K2036">
        <v>0</v>
      </c>
      <c r="L2036" t="s">
        <v>9818</v>
      </c>
      <c r="M2036">
        <f>SUM(B2036,C2036)</f>
        <v>0</v>
      </c>
      <c r="N2036" t="str">
        <f t="shared" si="62"/>
        <v>No</v>
      </c>
      <c r="O2036">
        <f>COUNTIF(C:C,"&lt;0")</f>
        <v>0</v>
      </c>
      <c r="P2036" t="e">
        <f>SUMIF(#REF!,"&gt;"&amp;AVERAGE(#REF!))</f>
        <v>#REF!</v>
      </c>
      <c r="Q2036">
        <f t="shared" si="63"/>
        <v>27.565026697177728</v>
      </c>
      <c r="R2036" t="str">
        <f>CONCATENATE("ID-",A2036,"-",E2036)</f>
        <v>ID-24146-</v>
      </c>
      <c r="S2036" t="str">
        <f>INDEX(B:B,MATCH(A2036,A:A,0))</f>
        <v>18:40</v>
      </c>
      <c r="T2036" t="str">
        <f>IF(OR(B2036&gt;0,C2036&gt;0),"Acceptable","Check")</f>
        <v>Acceptable</v>
      </c>
      <c r="U2036">
        <f>COUNTIF(D:D, "Military - U.S. Army")</f>
        <v>23</v>
      </c>
      <c r="V2036">
        <f>AVERAGEIF(C:C,"Fort Myer, Virginia", I:I)</f>
        <v>2</v>
      </c>
      <c r="W2036">
        <v>1</v>
      </c>
      <c r="X2036" t="str">
        <f>IFERROR(VLOOKUP("FlightNumber", A:D, 4, FALSE), "Flight Not Found")</f>
        <v>Flight Not Found</v>
      </c>
      <c r="Y2036" t="str" cm="1">
        <f t="array" ref="Y2036">IF(AND(B:B &gt; TIME(6, 0, 0), B:B &lt;= TIME(18, 0, 0)), "Day", "Night")</f>
        <v>Night</v>
      </c>
      <c r="Z2036">
        <f>COUNTIFS(D:D, "Military - U.S. Army", C:C, "Fort Myer, Virginia")</f>
        <v>1</v>
      </c>
    </row>
    <row r="2037" spans="1:26" x14ac:dyDescent="0.2">
      <c r="A2037">
        <v>24153</v>
      </c>
      <c r="C2037" t="s">
        <v>9819</v>
      </c>
      <c r="D2037" t="s">
        <v>6005</v>
      </c>
      <c r="E2037" t="s">
        <v>5832</v>
      </c>
      <c r="F2037" t="s">
        <v>9820</v>
      </c>
      <c r="G2037" t="s">
        <v>9821</v>
      </c>
      <c r="H2037" t="s">
        <v>171</v>
      </c>
      <c r="I2037">
        <v>80</v>
      </c>
      <c r="J2037">
        <v>2</v>
      </c>
      <c r="K2037">
        <v>0</v>
      </c>
      <c r="L2037" t="s">
        <v>9822</v>
      </c>
      <c r="M2037">
        <f>SUM(B2037,C2037)</f>
        <v>0</v>
      </c>
      <c r="N2037" t="str">
        <f t="shared" si="62"/>
        <v>No</v>
      </c>
      <c r="O2037">
        <f>COUNTIF(C:C,"&lt;0")</f>
        <v>0</v>
      </c>
      <c r="P2037" t="e">
        <f>SUMIF(#REF!,"&gt;"&amp;AVERAGE(#REF!))</f>
        <v>#REF!</v>
      </c>
      <c r="Q2037">
        <f t="shared" si="63"/>
        <v>27.565026697177728</v>
      </c>
      <c r="R2037" t="str">
        <f>CONCATENATE("ID-",A2037,"-",E2037)</f>
        <v>ID-24153-Calcutta - Delhi</v>
      </c>
      <c r="S2037">
        <f>INDEX(B:B,MATCH(A2037,A:A,0))</f>
        <v>0</v>
      </c>
      <c r="T2037" t="str">
        <f>IF(OR(B2037&gt;0,C2037&gt;0),"Acceptable","Check")</f>
        <v>Acceptable</v>
      </c>
      <c r="U2037">
        <f>COUNTIF(D:D, "Military - U.S. Army")</f>
        <v>23</v>
      </c>
      <c r="V2037">
        <f>AVERAGEIF(C:C,"Fort Myer, Virginia", I:I)</f>
        <v>2</v>
      </c>
      <c r="W2037">
        <v>1</v>
      </c>
      <c r="X2037" t="str">
        <f>IFERROR(VLOOKUP("FlightNumber", A:D, 4, FALSE), "Flight Not Found")</f>
        <v>Flight Not Found</v>
      </c>
      <c r="Y2037" t="str" cm="1">
        <f t="array" ref="Y2037">IF(AND(B:B &gt; TIME(6, 0, 0), B:B &lt;= TIME(18, 0, 0)), "Day", "Night")</f>
        <v>Night</v>
      </c>
      <c r="Z2037">
        <f>COUNTIFS(D:D, "Military - U.S. Army", C:C, "Fort Myer, Virginia")</f>
        <v>1</v>
      </c>
    </row>
    <row r="2038" spans="1:26" x14ac:dyDescent="0.2">
      <c r="A2038">
        <v>24156</v>
      </c>
      <c r="B2038" t="s">
        <v>2360</v>
      </c>
      <c r="C2038" t="s">
        <v>9823</v>
      </c>
      <c r="D2038" t="s">
        <v>9824</v>
      </c>
      <c r="E2038" t="s">
        <v>9825</v>
      </c>
      <c r="F2038" t="s">
        <v>5206</v>
      </c>
      <c r="G2038" t="s">
        <v>9826</v>
      </c>
      <c r="H2038" t="s">
        <v>9827</v>
      </c>
      <c r="I2038">
        <v>4</v>
      </c>
      <c r="J2038">
        <v>4</v>
      </c>
      <c r="K2038">
        <v>0</v>
      </c>
      <c r="L2038" t="s">
        <v>9828</v>
      </c>
      <c r="M2038">
        <f>SUM(B2038,C2038)</f>
        <v>0</v>
      </c>
      <c r="N2038" t="str">
        <f t="shared" si="62"/>
        <v>No</v>
      </c>
      <c r="O2038">
        <f>COUNTIF(C:C,"&lt;0")</f>
        <v>0</v>
      </c>
      <c r="P2038" t="e">
        <f>SUMIF(#REF!,"&gt;"&amp;AVERAGE(#REF!))</f>
        <v>#REF!</v>
      </c>
      <c r="Q2038">
        <f t="shared" si="63"/>
        <v>27.565026697177728</v>
      </c>
      <c r="R2038" t="str">
        <f>CONCATENATE("ID-",A2038,"-",E2038)</f>
        <v>ID-24156-Brussels - Milan</v>
      </c>
      <c r="S2038" t="str">
        <f>INDEX(B:B,MATCH(A2038,A:A,0))</f>
        <v>02:04</v>
      </c>
      <c r="T2038" t="str">
        <f>IF(OR(B2038&gt;0,C2038&gt;0),"Acceptable","Check")</f>
        <v>Acceptable</v>
      </c>
      <c r="U2038">
        <f>COUNTIF(D:D, "Military - U.S. Army")</f>
        <v>23</v>
      </c>
      <c r="V2038">
        <f>AVERAGEIF(C:C,"Fort Myer, Virginia", I:I)</f>
        <v>2</v>
      </c>
      <c r="W2038">
        <v>1</v>
      </c>
      <c r="X2038" t="str">
        <f>IFERROR(VLOOKUP("FlightNumber", A:D, 4, FALSE), "Flight Not Found")</f>
        <v>Flight Not Found</v>
      </c>
      <c r="Y2038" t="str" cm="1">
        <f t="array" ref="Y2038">IF(AND(B:B &gt; TIME(6, 0, 0), B:B &lt;= TIME(18, 0, 0)), "Day", "Night")</f>
        <v>Night</v>
      </c>
      <c r="Z2038">
        <f>COUNTIFS(D:D, "Military - U.S. Army", C:C, "Fort Myer, Virginia")</f>
        <v>1</v>
      </c>
    </row>
    <row r="2039" spans="1:26" x14ac:dyDescent="0.2">
      <c r="A2039">
        <v>24170</v>
      </c>
      <c r="B2039" t="s">
        <v>5662</v>
      </c>
      <c r="C2039" t="s">
        <v>7834</v>
      </c>
      <c r="D2039" t="s">
        <v>4618</v>
      </c>
      <c r="E2039" t="s">
        <v>9829</v>
      </c>
      <c r="F2039" t="s">
        <v>8550</v>
      </c>
      <c r="G2039" t="s">
        <v>9830</v>
      </c>
      <c r="H2039" t="s">
        <v>9831</v>
      </c>
      <c r="I2039">
        <v>72</v>
      </c>
      <c r="J2039">
        <v>64</v>
      </c>
      <c r="K2039">
        <v>0</v>
      </c>
      <c r="L2039" t="s">
        <v>9832</v>
      </c>
      <c r="M2039">
        <f>SUM(B2039,C2039)</f>
        <v>0</v>
      </c>
      <c r="N2039" t="str">
        <f t="shared" si="62"/>
        <v>No</v>
      </c>
      <c r="O2039">
        <f>COUNTIF(C:C,"&lt;0")</f>
        <v>0</v>
      </c>
      <c r="P2039" t="e">
        <f>SUMIF(#REF!,"&gt;"&amp;AVERAGE(#REF!))</f>
        <v>#REF!</v>
      </c>
      <c r="Q2039">
        <f t="shared" si="63"/>
        <v>27.565026697177728</v>
      </c>
      <c r="R2039" t="str">
        <f>CONCATENATE("ID-",A2039,"-",E2039)</f>
        <v>ID-24170-Hong Kong - Tokyo</v>
      </c>
      <c r="S2039" t="str">
        <f>INDEX(B:B,MATCH(A2039,A:A,0))</f>
        <v>20:15</v>
      </c>
      <c r="T2039" t="str">
        <f>IF(OR(B2039&gt;0,C2039&gt;0),"Acceptable","Check")</f>
        <v>Acceptable</v>
      </c>
      <c r="U2039">
        <f>COUNTIF(D:D, "Military - U.S. Army")</f>
        <v>23</v>
      </c>
      <c r="V2039">
        <f>AVERAGEIF(C:C,"Fort Myer, Virginia", I:I)</f>
        <v>2</v>
      </c>
      <c r="W2039">
        <v>1</v>
      </c>
      <c r="X2039" t="str">
        <f>IFERROR(VLOOKUP("FlightNumber", A:D, 4, FALSE), "Flight Not Found")</f>
        <v>Flight Not Found</v>
      </c>
      <c r="Y2039" t="str" cm="1">
        <f t="array" ref="Y2039">IF(AND(B:B &gt; TIME(6, 0, 0), B:B &lt;= TIME(18, 0, 0)), "Day", "Night")</f>
        <v>Night</v>
      </c>
      <c r="Z2039">
        <f>COUNTIFS(D:D, "Military - U.S. Army", C:C, "Fort Myer, Virginia")</f>
        <v>1</v>
      </c>
    </row>
    <row r="2040" spans="1:26" x14ac:dyDescent="0.2">
      <c r="A2040">
        <v>24299</v>
      </c>
      <c r="B2040" t="s">
        <v>1712</v>
      </c>
      <c r="C2040" t="s">
        <v>9833</v>
      </c>
      <c r="D2040" t="s">
        <v>9834</v>
      </c>
      <c r="F2040" t="s">
        <v>9835</v>
      </c>
      <c r="G2040" t="s">
        <v>9836</v>
      </c>
      <c r="I2040">
        <v>3</v>
      </c>
      <c r="J2040">
        <v>3</v>
      </c>
      <c r="K2040">
        <v>0</v>
      </c>
      <c r="L2040" t="s">
        <v>9837</v>
      </c>
      <c r="M2040">
        <f>SUM(B2040,C2040)</f>
        <v>0</v>
      </c>
      <c r="N2040" t="str">
        <f t="shared" si="62"/>
        <v>No</v>
      </c>
      <c r="O2040">
        <f>COUNTIF(C:C,"&lt;0")</f>
        <v>0</v>
      </c>
      <c r="P2040" t="e">
        <f>SUMIF(#REF!,"&gt;"&amp;AVERAGE(#REF!))</f>
        <v>#REF!</v>
      </c>
      <c r="Q2040">
        <f t="shared" si="63"/>
        <v>27.565026697177728</v>
      </c>
      <c r="R2040" t="str">
        <f>CONCATENATE("ID-",A2040,"-",E2040)</f>
        <v>ID-24299-</v>
      </c>
      <c r="S2040">
        <f>INDEX(B:B,MATCH(A2040,A:A,0))</f>
        <v>0</v>
      </c>
      <c r="T2040" t="str">
        <f>IF(OR(B2040&gt;0,C2040&gt;0),"Acceptable","Check")</f>
        <v>Acceptable</v>
      </c>
      <c r="U2040">
        <f>COUNTIF(D:D, "Military - U.S. Army")</f>
        <v>23</v>
      </c>
      <c r="V2040">
        <f>AVERAGEIF(C:C,"Fort Myer, Virginia", I:I)</f>
        <v>2</v>
      </c>
      <c r="W2040">
        <v>1</v>
      </c>
      <c r="X2040" t="str">
        <f>IFERROR(VLOOKUP("FlightNumber", A:D, 4, FALSE), "Flight Not Found")</f>
        <v>Flight Not Found</v>
      </c>
      <c r="Y2040" t="str" cm="1">
        <f t="array" ref="Y2040">IF(AND(B:B &gt; TIME(6, 0, 0), B:B &lt;= TIME(18, 0, 0)), "Day", "Night")</f>
        <v>Night</v>
      </c>
      <c r="Z2040">
        <f>COUNTIFS(D:D, "Military - U.S. Army", C:C, "Fort Myer, Virginia")</f>
        <v>1</v>
      </c>
    </row>
    <row r="2041" spans="1:26" x14ac:dyDescent="0.2">
      <c r="A2041">
        <v>24171</v>
      </c>
      <c r="B2041" t="s">
        <v>5850</v>
      </c>
      <c r="C2041" t="s">
        <v>9838</v>
      </c>
      <c r="D2041" t="s">
        <v>2212</v>
      </c>
      <c r="E2041" t="s">
        <v>9839</v>
      </c>
      <c r="F2041" t="s">
        <v>9840</v>
      </c>
      <c r="G2041" t="s">
        <v>9841</v>
      </c>
      <c r="H2041" t="s">
        <v>9842</v>
      </c>
      <c r="I2041">
        <v>124</v>
      </c>
      <c r="J2041">
        <v>124</v>
      </c>
      <c r="K2041">
        <v>0</v>
      </c>
      <c r="L2041" t="s">
        <v>9843</v>
      </c>
      <c r="M2041">
        <f>SUM(B2041,C2041)</f>
        <v>0</v>
      </c>
      <c r="N2041" t="str">
        <f t="shared" si="62"/>
        <v>No</v>
      </c>
      <c r="O2041">
        <f>COUNTIF(C:C,"&lt;0")</f>
        <v>0</v>
      </c>
      <c r="P2041" t="e">
        <f>SUMIF(#REF!,"&gt;"&amp;AVERAGE(#REF!))</f>
        <v>#REF!</v>
      </c>
      <c r="Q2041">
        <f t="shared" si="63"/>
        <v>27.565026697177728</v>
      </c>
      <c r="R2041" t="str">
        <f>CONCATENATE("ID-",A2041,"-",E2041)</f>
        <v>ID-24171-Tokyo - Hong Kong</v>
      </c>
      <c r="S2041" t="str">
        <f>INDEX(B:B,MATCH(A2041,A:A,0))</f>
        <v>14:15</v>
      </c>
      <c r="T2041" t="str">
        <f>IF(OR(B2041&gt;0,C2041&gt;0),"Acceptable","Check")</f>
        <v>Acceptable</v>
      </c>
      <c r="U2041">
        <f>COUNTIF(D:D, "Military - U.S. Army")</f>
        <v>23</v>
      </c>
      <c r="V2041">
        <f>AVERAGEIF(C:C,"Fort Myer, Virginia", I:I)</f>
        <v>2</v>
      </c>
      <c r="W2041">
        <v>1</v>
      </c>
      <c r="X2041" t="str">
        <f>IFERROR(VLOOKUP("FlightNumber", A:D, 4, FALSE), "Flight Not Found")</f>
        <v>Flight Not Found</v>
      </c>
      <c r="Y2041" t="str" cm="1">
        <f t="array" ref="Y2041">IF(AND(B:B &gt; TIME(6, 0, 0), B:B &lt;= TIME(18, 0, 0)), "Day", "Night")</f>
        <v>Night</v>
      </c>
      <c r="Z2041">
        <f>COUNTIFS(D:D, "Military - U.S. Army", C:C, "Fort Myer, Virginia")</f>
        <v>1</v>
      </c>
    </row>
    <row r="2042" spans="1:26" x14ac:dyDescent="0.2">
      <c r="A2042">
        <v>24174</v>
      </c>
      <c r="B2042" t="s">
        <v>9492</v>
      </c>
      <c r="C2042" t="s">
        <v>9844</v>
      </c>
      <c r="D2042" t="s">
        <v>9845</v>
      </c>
      <c r="F2042" t="s">
        <v>9846</v>
      </c>
      <c r="G2042" t="s">
        <v>9847</v>
      </c>
      <c r="I2042">
        <v>6</v>
      </c>
      <c r="J2042">
        <v>6</v>
      </c>
      <c r="K2042">
        <v>0</v>
      </c>
      <c r="L2042" t="s">
        <v>9848</v>
      </c>
      <c r="M2042">
        <f>SUM(B2042,C2042)</f>
        <v>0</v>
      </c>
      <c r="N2042" t="str">
        <f t="shared" si="62"/>
        <v>No</v>
      </c>
      <c r="O2042">
        <f>COUNTIF(C:C,"&lt;0")</f>
        <v>0</v>
      </c>
      <c r="P2042" t="e">
        <f>SUMIF(#REF!,"&gt;"&amp;AVERAGE(#REF!))</f>
        <v>#REF!</v>
      </c>
      <c r="Q2042">
        <f t="shared" si="63"/>
        <v>27.565026697177728</v>
      </c>
      <c r="R2042" t="str">
        <f>CONCATENATE("ID-",A2042,"-",E2042)</f>
        <v>ID-24174-</v>
      </c>
      <c r="S2042" t="str">
        <f>INDEX(B:B,MATCH(A2042,A:A,0))</f>
        <v>08:04</v>
      </c>
      <c r="T2042" t="str">
        <f>IF(OR(B2042&gt;0,C2042&gt;0),"Acceptable","Check")</f>
        <v>Acceptable</v>
      </c>
      <c r="U2042">
        <f>COUNTIF(D:D, "Military - U.S. Army")</f>
        <v>23</v>
      </c>
      <c r="V2042">
        <f>AVERAGEIF(C:C,"Fort Myer, Virginia", I:I)</f>
        <v>2</v>
      </c>
      <c r="W2042">
        <v>1</v>
      </c>
      <c r="X2042" t="str">
        <f>IFERROR(VLOOKUP("FlightNumber", A:D, 4, FALSE), "Flight Not Found")</f>
        <v>Flight Not Found</v>
      </c>
      <c r="Y2042" t="str" cm="1">
        <f t="array" ref="Y2042">IF(AND(B:B &gt; TIME(6, 0, 0), B:B &lt;= TIME(18, 0, 0)), "Day", "Night")</f>
        <v>Night</v>
      </c>
      <c r="Z2042">
        <f>COUNTIFS(D:D, "Military - U.S. Army", C:C, "Fort Myer, Virginia")</f>
        <v>1</v>
      </c>
    </row>
    <row r="2043" spans="1:26" x14ac:dyDescent="0.2">
      <c r="A2043">
        <v>24176</v>
      </c>
      <c r="B2043" t="s">
        <v>7630</v>
      </c>
      <c r="C2043" t="s">
        <v>9849</v>
      </c>
      <c r="F2043" t="s">
        <v>9850</v>
      </c>
      <c r="G2043" t="s">
        <v>9851</v>
      </c>
      <c r="H2043" t="s">
        <v>9852</v>
      </c>
      <c r="I2043">
        <v>7</v>
      </c>
      <c r="J2043">
        <v>6</v>
      </c>
      <c r="K2043">
        <v>0</v>
      </c>
      <c r="L2043" t="s">
        <v>9853</v>
      </c>
      <c r="M2043">
        <f>SUM(B2043,C2043)</f>
        <v>0</v>
      </c>
      <c r="N2043" t="str">
        <f t="shared" si="62"/>
        <v>No</v>
      </c>
      <c r="O2043">
        <f>COUNTIF(C:C,"&lt;0")</f>
        <v>0</v>
      </c>
      <c r="P2043" t="e">
        <f>SUMIF(#REF!,"&gt;"&amp;AVERAGE(#REF!))</f>
        <v>#REF!</v>
      </c>
      <c r="Q2043">
        <f t="shared" si="63"/>
        <v>27.565026697177728</v>
      </c>
      <c r="R2043" t="str">
        <f>CONCATENATE("ID-",A2043,"-",E2043)</f>
        <v>ID-24176-</v>
      </c>
      <c r="S2043" t="str">
        <f>INDEX(B:B,MATCH(A2043,A:A,0))</f>
        <v>17:14</v>
      </c>
      <c r="T2043" t="str">
        <f>IF(OR(B2043&gt;0,C2043&gt;0),"Acceptable","Check")</f>
        <v>Acceptable</v>
      </c>
      <c r="U2043">
        <f>COUNTIF(D:D, "Military - U.S. Army")</f>
        <v>23</v>
      </c>
      <c r="V2043">
        <f>AVERAGEIF(C:C,"Fort Myer, Virginia", I:I)</f>
        <v>2</v>
      </c>
      <c r="W2043">
        <v>1</v>
      </c>
      <c r="X2043" t="str">
        <f>IFERROR(VLOOKUP("FlightNumber", A:D, 4, FALSE), "Flight Not Found")</f>
        <v>Flight Not Found</v>
      </c>
      <c r="Y2043" t="str" cm="1">
        <f t="array" ref="Y2043">IF(AND(B:B &gt; TIME(6, 0, 0), B:B &lt;= TIME(18, 0, 0)), "Day", "Night")</f>
        <v>Night</v>
      </c>
      <c r="Z2043">
        <f>COUNTIFS(D:D, "Military - U.S. Army", C:C, "Fort Myer, Virginia")</f>
        <v>1</v>
      </c>
    </row>
    <row r="2044" spans="1:26" x14ac:dyDescent="0.2">
      <c r="A2044">
        <v>24176</v>
      </c>
      <c r="C2044" t="s">
        <v>7693</v>
      </c>
      <c r="D2044" t="s">
        <v>8556</v>
      </c>
      <c r="E2044" t="s">
        <v>9854</v>
      </c>
      <c r="F2044" t="s">
        <v>5890</v>
      </c>
      <c r="G2044" t="s">
        <v>9855</v>
      </c>
      <c r="H2044" t="s">
        <v>9856</v>
      </c>
      <c r="I2044">
        <v>5</v>
      </c>
      <c r="J2044">
        <v>5</v>
      </c>
      <c r="K2044">
        <v>0</v>
      </c>
      <c r="L2044" t="s">
        <v>9857</v>
      </c>
      <c r="M2044">
        <f>SUM(B2044,C2044)</f>
        <v>0</v>
      </c>
      <c r="N2044" t="str">
        <f t="shared" si="62"/>
        <v>No</v>
      </c>
      <c r="O2044">
        <f>COUNTIF(C:C,"&lt;0")</f>
        <v>0</v>
      </c>
      <c r="P2044" t="e">
        <f>SUMIF(#REF!,"&gt;"&amp;AVERAGE(#REF!))</f>
        <v>#REF!</v>
      </c>
      <c r="Q2044">
        <f t="shared" si="63"/>
        <v>27.565026697177728</v>
      </c>
      <c r="R2044" t="str">
        <f>CONCATENATE("ID-",A2044,"-",E2044)</f>
        <v>ID-24176-Beirut - Frankfurt</v>
      </c>
      <c r="S2044" t="str">
        <f>INDEX(B:B,MATCH(A2044,A:A,0))</f>
        <v>17:14</v>
      </c>
      <c r="T2044" t="str">
        <f>IF(OR(B2044&gt;0,C2044&gt;0),"Acceptable","Check")</f>
        <v>Acceptable</v>
      </c>
      <c r="U2044">
        <f>COUNTIF(D:D, "Military - U.S. Army")</f>
        <v>23</v>
      </c>
      <c r="V2044">
        <f>AVERAGEIF(C:C,"Fort Myer, Virginia", I:I)</f>
        <v>2</v>
      </c>
      <c r="W2044">
        <v>1</v>
      </c>
      <c r="X2044" t="str">
        <f>IFERROR(VLOOKUP("FlightNumber", A:D, 4, FALSE), "Flight Not Found")</f>
        <v>Flight Not Found</v>
      </c>
      <c r="Y2044" t="str" cm="1">
        <f t="array" ref="Y2044">IF(AND(B:B &gt; TIME(6, 0, 0), B:B &lt;= TIME(18, 0, 0)), "Day", "Night")</f>
        <v>Night</v>
      </c>
      <c r="Z2044">
        <f>COUNTIFS(D:D, "Military - U.S. Army", C:C, "Fort Myer, Virginia")</f>
        <v>1</v>
      </c>
    </row>
    <row r="2045" spans="1:26" x14ac:dyDescent="0.2">
      <c r="A2045">
        <v>24184</v>
      </c>
      <c r="B2045" t="s">
        <v>1738</v>
      </c>
      <c r="C2045" t="s">
        <v>3383</v>
      </c>
      <c r="D2045" t="s">
        <v>8029</v>
      </c>
      <c r="E2045" t="s">
        <v>9858</v>
      </c>
      <c r="F2045" t="s">
        <v>9859</v>
      </c>
      <c r="G2045" t="s">
        <v>9860</v>
      </c>
      <c r="H2045" t="s">
        <v>9861</v>
      </c>
      <c r="I2045">
        <v>30</v>
      </c>
      <c r="J2045">
        <v>30</v>
      </c>
      <c r="K2045">
        <v>0</v>
      </c>
      <c r="L2045" t="s">
        <v>9862</v>
      </c>
      <c r="M2045">
        <f>SUM(B2045,C2045)</f>
        <v>0</v>
      </c>
      <c r="N2045" t="str">
        <f t="shared" si="62"/>
        <v>No</v>
      </c>
      <c r="O2045">
        <f>COUNTIF(C:C,"&lt;0")</f>
        <v>0</v>
      </c>
      <c r="P2045" t="e">
        <f>SUMIF(#REF!,"&gt;"&amp;AVERAGE(#REF!))</f>
        <v>#REF!</v>
      </c>
      <c r="Q2045">
        <f t="shared" si="63"/>
        <v>27.565026697177728</v>
      </c>
      <c r="R2045" t="str">
        <f>CONCATENATE("ID-",A2045,"-",E2045)</f>
        <v>ID-24184-Nicosia - Cairo</v>
      </c>
      <c r="S2045" t="str">
        <f>INDEX(B:B,MATCH(A2045,A:A,0))</f>
        <v>18:40</v>
      </c>
      <c r="T2045" t="str">
        <f>IF(OR(B2045&gt;0,C2045&gt;0),"Acceptable","Check")</f>
        <v>Acceptable</v>
      </c>
      <c r="U2045">
        <f>COUNTIF(D:D, "Military - U.S. Army")</f>
        <v>23</v>
      </c>
      <c r="V2045">
        <f>AVERAGEIF(C:C,"Fort Myer, Virginia", I:I)</f>
        <v>2</v>
      </c>
      <c r="W2045">
        <v>2</v>
      </c>
      <c r="X2045" t="str">
        <f>IFERROR(VLOOKUP("FlightNumber", A:D, 4, FALSE), "Flight Not Found")</f>
        <v>Flight Not Found</v>
      </c>
      <c r="Y2045" t="str" cm="1">
        <f t="array" ref="Y2045">IF(AND(B:B &gt; TIME(6, 0, 0), B:B &lt;= TIME(18, 0, 0)), "Day", "Night")</f>
        <v>Night</v>
      </c>
      <c r="Z2045">
        <f>COUNTIFS(D:D, "Military - U.S. Army", C:C, "Fort Myer, Virginia")</f>
        <v>1</v>
      </c>
    </row>
    <row r="2046" spans="1:26" x14ac:dyDescent="0.2">
      <c r="A2046">
        <v>24186</v>
      </c>
      <c r="C2046" t="s">
        <v>9863</v>
      </c>
      <c r="D2046" t="s">
        <v>9864</v>
      </c>
      <c r="F2046" t="s">
        <v>5759</v>
      </c>
      <c r="G2046" t="s">
        <v>9865</v>
      </c>
      <c r="H2046" t="s">
        <v>9866</v>
      </c>
      <c r="I2046">
        <v>2</v>
      </c>
      <c r="J2046">
        <v>2</v>
      </c>
      <c r="K2046">
        <v>0</v>
      </c>
      <c r="L2046" t="s">
        <v>7252</v>
      </c>
      <c r="M2046">
        <f>SUM(B2046,C2046)</f>
        <v>0</v>
      </c>
      <c r="N2046" t="str">
        <f t="shared" si="62"/>
        <v>No</v>
      </c>
      <c r="O2046">
        <f>COUNTIF(C:C,"&lt;0")</f>
        <v>0</v>
      </c>
      <c r="P2046" t="e">
        <f>SUMIF(#REF!,"&gt;"&amp;AVERAGE(#REF!))</f>
        <v>#REF!</v>
      </c>
      <c r="Q2046">
        <f t="shared" si="63"/>
        <v>27.565026697177728</v>
      </c>
      <c r="R2046" t="str">
        <f>CONCATENATE("ID-",A2046,"-",E2046)</f>
        <v>ID-24186-</v>
      </c>
      <c r="S2046">
        <f>INDEX(B:B,MATCH(A2046,A:A,0))</f>
        <v>0</v>
      </c>
      <c r="T2046" t="str">
        <f>IF(OR(B2046&gt;0,C2046&gt;0),"Acceptable","Check")</f>
        <v>Acceptable</v>
      </c>
      <c r="U2046">
        <f>COUNTIF(D:D, "Military - U.S. Army")</f>
        <v>23</v>
      </c>
      <c r="V2046">
        <f>AVERAGEIF(C:C,"Fort Myer, Virginia", I:I)</f>
        <v>2</v>
      </c>
      <c r="W2046">
        <v>1</v>
      </c>
      <c r="X2046" t="str">
        <f>IFERROR(VLOOKUP("FlightNumber", A:D, 4, FALSE), "Flight Not Found")</f>
        <v>Flight Not Found</v>
      </c>
      <c r="Y2046" t="str" cm="1">
        <f t="array" ref="Y2046">IF(AND(B:B &gt; TIME(6, 0, 0), B:B &lt;= TIME(18, 0, 0)), "Day", "Night")</f>
        <v>Night</v>
      </c>
      <c r="Z2046">
        <f>COUNTIFS(D:D, "Military - U.S. Army", C:C, "Fort Myer, Virginia")</f>
        <v>1</v>
      </c>
    </row>
    <row r="2047" spans="1:26" x14ac:dyDescent="0.2">
      <c r="A2047">
        <v>24202</v>
      </c>
      <c r="B2047" t="s">
        <v>9867</v>
      </c>
      <c r="C2047" t="s">
        <v>9868</v>
      </c>
      <c r="D2047" t="s">
        <v>9869</v>
      </c>
      <c r="F2047" t="s">
        <v>9870</v>
      </c>
      <c r="G2047" t="s">
        <v>9871</v>
      </c>
      <c r="I2047">
        <v>2</v>
      </c>
      <c r="J2047">
        <v>2</v>
      </c>
      <c r="K2047">
        <v>0</v>
      </c>
      <c r="L2047" t="s">
        <v>9872</v>
      </c>
      <c r="M2047">
        <f>SUM(B2047,C2047)</f>
        <v>0</v>
      </c>
      <c r="N2047" t="str">
        <f t="shared" si="62"/>
        <v>No</v>
      </c>
      <c r="O2047">
        <f>COUNTIF(C:C,"&lt;0")</f>
        <v>0</v>
      </c>
      <c r="P2047" t="e">
        <f>SUMIF(#REF!,"&gt;"&amp;AVERAGE(#REF!))</f>
        <v>#REF!</v>
      </c>
      <c r="Q2047">
        <f t="shared" si="63"/>
        <v>27.565026697177728</v>
      </c>
      <c r="R2047" t="str">
        <f>CONCATENATE("ID-",A2047,"-",E2047)</f>
        <v>ID-24202-</v>
      </c>
      <c r="S2047" t="str">
        <f>INDEX(B:B,MATCH(A2047,A:A,0))</f>
        <v>18:44</v>
      </c>
      <c r="T2047" t="str">
        <f>IF(OR(B2047&gt;0,C2047&gt;0),"Acceptable","Check")</f>
        <v>Acceptable</v>
      </c>
      <c r="U2047">
        <f>COUNTIF(D:D, "Military - U.S. Army")</f>
        <v>23</v>
      </c>
      <c r="V2047">
        <f>AVERAGEIF(C:C,"Fort Myer, Virginia", I:I)</f>
        <v>2</v>
      </c>
      <c r="W2047">
        <v>2</v>
      </c>
      <c r="X2047" t="str">
        <f>IFERROR(VLOOKUP("FlightNumber", A:D, 4, FALSE), "Flight Not Found")</f>
        <v>Flight Not Found</v>
      </c>
      <c r="Y2047" t="str" cm="1">
        <f t="array" ref="Y2047">IF(AND(B:B &gt; TIME(6, 0, 0), B:B &lt;= TIME(18, 0, 0)), "Day", "Night")</f>
        <v>Night</v>
      </c>
      <c r="Z2047">
        <f>COUNTIFS(D:D, "Military - U.S. Army", C:C, "Fort Myer, Virginia")</f>
        <v>1</v>
      </c>
    </row>
    <row r="2048" spans="1:26" x14ac:dyDescent="0.2">
      <c r="A2048">
        <v>24206</v>
      </c>
      <c r="C2048" t="s">
        <v>9873</v>
      </c>
      <c r="D2048" t="s">
        <v>29</v>
      </c>
      <c r="F2048" t="s">
        <v>8796</v>
      </c>
      <c r="G2048" t="s">
        <v>9874</v>
      </c>
      <c r="H2048" t="s">
        <v>9875</v>
      </c>
      <c r="I2048">
        <v>11</v>
      </c>
      <c r="J2048">
        <v>11</v>
      </c>
      <c r="K2048">
        <v>0</v>
      </c>
      <c r="L2048" t="s">
        <v>9876</v>
      </c>
      <c r="M2048">
        <f>SUM(B2048,C2048)</f>
        <v>0</v>
      </c>
      <c r="N2048" t="str">
        <f t="shared" si="62"/>
        <v>No</v>
      </c>
      <c r="O2048">
        <f>COUNTIF(C:C,"&lt;0")</f>
        <v>0</v>
      </c>
      <c r="P2048" t="e">
        <f>SUMIF(#REF!,"&gt;"&amp;AVERAGE(#REF!))</f>
        <v>#REF!</v>
      </c>
      <c r="Q2048">
        <f t="shared" si="63"/>
        <v>27.565026697177728</v>
      </c>
      <c r="R2048" t="str">
        <f>CONCATENATE("ID-",A2048,"-",E2048)</f>
        <v>ID-24206-</v>
      </c>
      <c r="S2048">
        <f>INDEX(B:B,MATCH(A2048,A:A,0))</f>
        <v>0</v>
      </c>
      <c r="T2048" t="str">
        <f>IF(OR(B2048&gt;0,C2048&gt;0),"Acceptable","Check")</f>
        <v>Acceptable</v>
      </c>
      <c r="U2048">
        <f>COUNTIF(D:D, "Military - U.S. Army")</f>
        <v>23</v>
      </c>
      <c r="V2048">
        <f>AVERAGEIF(C:C,"Fort Myer, Virginia", I:I)</f>
        <v>2</v>
      </c>
      <c r="W2048">
        <v>1</v>
      </c>
      <c r="X2048" t="str">
        <f>IFERROR(VLOOKUP("FlightNumber", A:D, 4, FALSE), "Flight Not Found")</f>
        <v>Flight Not Found</v>
      </c>
      <c r="Y2048" t="str" cm="1">
        <f t="array" ref="Y2048">IF(AND(B:B &gt; TIME(6, 0, 0), B:B &lt;= TIME(18, 0, 0)), "Day", "Night")</f>
        <v>Night</v>
      </c>
      <c r="Z2048">
        <f>COUNTIFS(D:D, "Military - U.S. Army", C:C, "Fort Myer, Virginia")</f>
        <v>1</v>
      </c>
    </row>
    <row r="2049" spans="1:26" x14ac:dyDescent="0.2">
      <c r="A2049">
        <v>24214</v>
      </c>
      <c r="C2049" t="s">
        <v>9877</v>
      </c>
      <c r="D2049" t="s">
        <v>9878</v>
      </c>
      <c r="F2049" t="s">
        <v>2722</v>
      </c>
      <c r="G2049" t="s">
        <v>9879</v>
      </c>
      <c r="H2049" t="s">
        <v>9880</v>
      </c>
      <c r="I2049">
        <v>2</v>
      </c>
      <c r="J2049">
        <v>2</v>
      </c>
      <c r="K2049">
        <v>0</v>
      </c>
      <c r="L2049" t="s">
        <v>9881</v>
      </c>
      <c r="M2049">
        <f>SUM(B2049,C2049)</f>
        <v>0</v>
      </c>
      <c r="N2049" t="str">
        <f t="shared" si="62"/>
        <v>No</v>
      </c>
      <c r="O2049">
        <f>COUNTIF(C:C,"&lt;0")</f>
        <v>0</v>
      </c>
      <c r="P2049" t="e">
        <f>SUMIF(#REF!,"&gt;"&amp;AVERAGE(#REF!))</f>
        <v>#REF!</v>
      </c>
      <c r="Q2049">
        <f t="shared" si="63"/>
        <v>27.565026697177728</v>
      </c>
      <c r="R2049" t="str">
        <f>CONCATENATE("ID-",A2049,"-",E2049)</f>
        <v>ID-24214-</v>
      </c>
      <c r="S2049">
        <f>INDEX(B:B,MATCH(A2049,A:A,0))</f>
        <v>0</v>
      </c>
      <c r="T2049" t="str">
        <f>IF(OR(B2049&gt;0,C2049&gt;0),"Acceptable","Check")</f>
        <v>Acceptable</v>
      </c>
      <c r="U2049">
        <f>COUNTIF(D:D, "Military - U.S. Army")</f>
        <v>23</v>
      </c>
      <c r="V2049">
        <f>AVERAGEIF(C:C,"Fort Myer, Virginia", I:I)</f>
        <v>2</v>
      </c>
      <c r="W2049">
        <v>1</v>
      </c>
      <c r="X2049" t="str">
        <f>IFERROR(VLOOKUP("FlightNumber", A:D, 4, FALSE), "Flight Not Found")</f>
        <v>Flight Not Found</v>
      </c>
      <c r="Y2049" t="str" cm="1">
        <f t="array" ref="Y2049">IF(AND(B:B &gt; TIME(6, 0, 0), B:B &lt;= TIME(18, 0, 0)), "Day", "Night")</f>
        <v>Night</v>
      </c>
      <c r="Z2049">
        <f>COUNTIFS(D:D, "Military - U.S. Army", C:C, "Fort Myer, Virginia")</f>
        <v>1</v>
      </c>
    </row>
    <row r="2050" spans="1:26" x14ac:dyDescent="0.2">
      <c r="A2050">
        <v>24219</v>
      </c>
      <c r="B2050" t="s">
        <v>2758</v>
      </c>
      <c r="C2050" t="s">
        <v>9882</v>
      </c>
      <c r="D2050" t="s">
        <v>9883</v>
      </c>
      <c r="E2050" t="s">
        <v>9884</v>
      </c>
      <c r="F2050" t="s">
        <v>7840</v>
      </c>
      <c r="G2050" t="s">
        <v>9885</v>
      </c>
      <c r="H2050" t="s">
        <v>9886</v>
      </c>
      <c r="I2050">
        <v>98</v>
      </c>
      <c r="J2050">
        <v>83</v>
      </c>
      <c r="K2050">
        <v>0</v>
      </c>
      <c r="L2050" t="s">
        <v>9887</v>
      </c>
      <c r="M2050">
        <f>SUM(B2050,C2050)</f>
        <v>0</v>
      </c>
      <c r="N2050" t="str">
        <f t="shared" ref="N2050:N2113" si="64">IF(E2050="good","Yes","No")</f>
        <v>No</v>
      </c>
      <c r="O2050">
        <f>COUNTIF(C:C,"&lt;0")</f>
        <v>0</v>
      </c>
      <c r="P2050" t="e">
        <f>SUMIF(#REF!,"&gt;"&amp;AVERAGE(#REF!))</f>
        <v>#REF!</v>
      </c>
      <c r="Q2050">
        <f t="shared" si="63"/>
        <v>27.565026697177728</v>
      </c>
      <c r="R2050" t="str">
        <f>CONCATENATE("ID-",A2050,"-",E2050)</f>
        <v>ID-24219-Monterey - Ardmore</v>
      </c>
      <c r="S2050" t="str">
        <f>INDEX(B:B,MATCH(A2050,A:A,0))</f>
        <v>20:30</v>
      </c>
      <c r="T2050" t="str">
        <f>IF(OR(B2050&gt;0,C2050&gt;0),"Acceptable","Check")</f>
        <v>Acceptable</v>
      </c>
      <c r="U2050">
        <f>COUNTIF(D:D, "Military - U.S. Army")</f>
        <v>23</v>
      </c>
      <c r="V2050">
        <f>AVERAGEIF(C:C,"Fort Myer, Virginia", I:I)</f>
        <v>2</v>
      </c>
      <c r="W2050">
        <v>2</v>
      </c>
      <c r="X2050" t="str">
        <f>IFERROR(VLOOKUP("FlightNumber", A:D, 4, FALSE), "Flight Not Found")</f>
        <v>Flight Not Found</v>
      </c>
      <c r="Y2050" t="str" cm="1">
        <f t="array" ref="Y2050">IF(AND(B:B &gt; TIME(6, 0, 0), B:B &lt;= TIME(18, 0, 0)), "Day", "Night")</f>
        <v>Night</v>
      </c>
      <c r="Z2050">
        <f>COUNTIFS(D:D, "Military - U.S. Army", C:C, "Fort Myer, Virginia")</f>
        <v>1</v>
      </c>
    </row>
    <row r="2051" spans="1:26" x14ac:dyDescent="0.2">
      <c r="A2051">
        <v>24224</v>
      </c>
      <c r="B2051" t="s">
        <v>3737</v>
      </c>
      <c r="C2051" t="s">
        <v>9888</v>
      </c>
      <c r="D2051" t="s">
        <v>4282</v>
      </c>
      <c r="E2051" t="s">
        <v>6505</v>
      </c>
      <c r="F2051" t="s">
        <v>4908</v>
      </c>
      <c r="G2051" t="s">
        <v>9889</v>
      </c>
      <c r="H2051" t="s">
        <v>9890</v>
      </c>
      <c r="I2051">
        <v>49</v>
      </c>
      <c r="J2051">
        <v>49</v>
      </c>
      <c r="K2051">
        <v>0</v>
      </c>
      <c r="L2051" t="s">
        <v>9891</v>
      </c>
      <c r="M2051">
        <f>SUM(B2051,C2051)</f>
        <v>0</v>
      </c>
      <c r="N2051" t="str">
        <f t="shared" si="64"/>
        <v>No</v>
      </c>
      <c r="O2051">
        <f>COUNTIF(C:C,"&lt;0")</f>
        <v>0</v>
      </c>
      <c r="P2051" t="e">
        <f>SUMIF(#REF!,"&gt;"&amp;AVERAGE(#REF!))</f>
        <v>#REF!</v>
      </c>
      <c r="Q2051">
        <f t="shared" ref="Q2051:Q2114" si="65">AVERAGEIF(I:I,"&gt;0")</f>
        <v>27.565026697177728</v>
      </c>
      <c r="R2051" t="str">
        <f>CONCATENATE("ID-",A2051,"-",E2051)</f>
        <v>ID-24224-Lima - Cuzco</v>
      </c>
      <c r="S2051" t="str">
        <f>INDEX(B:B,MATCH(A2051,A:A,0))</f>
        <v>08:05</v>
      </c>
      <c r="T2051" t="str">
        <f>IF(OR(B2051&gt;0,C2051&gt;0),"Acceptable","Check")</f>
        <v>Acceptable</v>
      </c>
      <c r="U2051">
        <f>COUNTIF(D:D, "Military - U.S. Army")</f>
        <v>23</v>
      </c>
      <c r="V2051">
        <f>AVERAGEIF(C:C,"Fort Myer, Virginia", I:I)</f>
        <v>2</v>
      </c>
      <c r="W2051">
        <v>1</v>
      </c>
      <c r="X2051" t="str">
        <f>IFERROR(VLOOKUP("FlightNumber", A:D, 4, FALSE), "Flight Not Found")</f>
        <v>Flight Not Found</v>
      </c>
      <c r="Y2051" t="str" cm="1">
        <f t="array" ref="Y2051">IF(AND(B:B &gt; TIME(6, 0, 0), B:B &lt;= TIME(18, 0, 0)), "Day", "Night")</f>
        <v>Night</v>
      </c>
      <c r="Z2051">
        <f>COUNTIFS(D:D, "Military - U.S. Army", C:C, "Fort Myer, Virginia")</f>
        <v>1</v>
      </c>
    </row>
    <row r="2052" spans="1:26" x14ac:dyDescent="0.2">
      <c r="A2052">
        <v>24231</v>
      </c>
      <c r="B2052" t="s">
        <v>538</v>
      </c>
      <c r="C2052" t="s">
        <v>9892</v>
      </c>
      <c r="D2052" t="s">
        <v>22</v>
      </c>
      <c r="F2052" t="s">
        <v>9893</v>
      </c>
      <c r="G2052" t="s">
        <v>9894</v>
      </c>
      <c r="I2052">
        <v>20</v>
      </c>
      <c r="J2052">
        <v>20</v>
      </c>
      <c r="K2052">
        <v>0</v>
      </c>
      <c r="L2052" t="s">
        <v>9895</v>
      </c>
      <c r="M2052">
        <f>SUM(B2052,C2052)</f>
        <v>0</v>
      </c>
      <c r="N2052" t="str">
        <f t="shared" si="64"/>
        <v>No</v>
      </c>
      <c r="O2052">
        <f>COUNTIF(C:C,"&lt;0")</f>
        <v>0</v>
      </c>
      <c r="P2052" t="e">
        <f>SUMIF(#REF!,"&gt;"&amp;AVERAGE(#REF!))</f>
        <v>#REF!</v>
      </c>
      <c r="Q2052">
        <f t="shared" si="65"/>
        <v>27.565026697177728</v>
      </c>
      <c r="R2052" t="str">
        <f>CONCATENATE("ID-",A2052,"-",E2052)</f>
        <v>ID-24231-</v>
      </c>
      <c r="S2052" t="str">
        <f>INDEX(B:B,MATCH(A2052,A:A,0))</f>
        <v>08:00</v>
      </c>
      <c r="T2052" t="str">
        <f>IF(OR(B2052&gt;0,C2052&gt;0),"Acceptable","Check")</f>
        <v>Acceptable</v>
      </c>
      <c r="U2052">
        <f>COUNTIF(D:D, "Military - U.S. Army")</f>
        <v>23</v>
      </c>
      <c r="V2052">
        <f>AVERAGEIF(C:C,"Fort Myer, Virginia", I:I)</f>
        <v>2</v>
      </c>
      <c r="W2052">
        <v>3</v>
      </c>
      <c r="X2052" t="str">
        <f>IFERROR(VLOOKUP("FlightNumber", A:D, 4, FALSE), "Flight Not Found")</f>
        <v>Flight Not Found</v>
      </c>
      <c r="Y2052" t="str" cm="1">
        <f t="array" ref="Y2052">IF(AND(B:B &gt; TIME(6, 0, 0), B:B &lt;= TIME(18, 0, 0)), "Day", "Night")</f>
        <v>Night</v>
      </c>
      <c r="Z2052">
        <f>COUNTIFS(D:D, "Military - U.S. Army", C:C, "Fort Myer, Virginia")</f>
        <v>1</v>
      </c>
    </row>
    <row r="2053" spans="1:26" x14ac:dyDescent="0.2">
      <c r="A2053">
        <v>24233</v>
      </c>
      <c r="B2053" t="s">
        <v>6132</v>
      </c>
      <c r="C2053" t="s">
        <v>9896</v>
      </c>
      <c r="D2053" t="s">
        <v>9897</v>
      </c>
      <c r="F2053" t="s">
        <v>9898</v>
      </c>
      <c r="G2053" t="s">
        <v>9899</v>
      </c>
      <c r="I2053">
        <v>2</v>
      </c>
      <c r="J2053">
        <v>2</v>
      </c>
      <c r="K2053">
        <v>0</v>
      </c>
      <c r="L2053" t="s">
        <v>9900</v>
      </c>
      <c r="M2053">
        <f>SUM(B2053,C2053)</f>
        <v>0</v>
      </c>
      <c r="N2053" t="str">
        <f t="shared" si="64"/>
        <v>No</v>
      </c>
      <c r="O2053">
        <f>COUNTIF(C:C,"&lt;0")</f>
        <v>0</v>
      </c>
      <c r="P2053" t="e">
        <f>SUMIF(#REF!,"&gt;"&amp;AVERAGE(#REF!))</f>
        <v>#REF!</v>
      </c>
      <c r="Q2053">
        <f t="shared" si="65"/>
        <v>27.565026697177728</v>
      </c>
      <c r="R2053" t="str">
        <f>CONCATENATE("ID-",A2053,"-",E2053)</f>
        <v>ID-24233-</v>
      </c>
      <c r="S2053" t="str">
        <f>INDEX(B:B,MATCH(A2053,A:A,0))</f>
        <v>21:25</v>
      </c>
      <c r="T2053" t="str">
        <f>IF(OR(B2053&gt;0,C2053&gt;0),"Acceptable","Check")</f>
        <v>Acceptable</v>
      </c>
      <c r="U2053">
        <f>COUNTIF(D:D, "Military - U.S. Army")</f>
        <v>23</v>
      </c>
      <c r="V2053">
        <f>AVERAGEIF(C:C,"Fort Myer, Virginia", I:I)</f>
        <v>2</v>
      </c>
      <c r="W2053">
        <v>1</v>
      </c>
      <c r="X2053" t="str">
        <f>IFERROR(VLOOKUP("FlightNumber", A:D, 4, FALSE), "Flight Not Found")</f>
        <v>Flight Not Found</v>
      </c>
      <c r="Y2053" t="str" cm="1">
        <f t="array" ref="Y2053">IF(AND(B:B &gt; TIME(6, 0, 0), B:B &lt;= TIME(18, 0, 0)), "Day", "Night")</f>
        <v>Night</v>
      </c>
      <c r="Z2053">
        <f>COUNTIFS(D:D, "Military - U.S. Army", C:C, "Fort Myer, Virginia")</f>
        <v>1</v>
      </c>
    </row>
    <row r="2054" spans="1:26" x14ac:dyDescent="0.2">
      <c r="A2054">
        <v>24245</v>
      </c>
      <c r="C2054" t="s">
        <v>9901</v>
      </c>
      <c r="D2054" t="s">
        <v>2606</v>
      </c>
      <c r="F2054" t="s">
        <v>7280</v>
      </c>
      <c r="G2054" t="s">
        <v>9902</v>
      </c>
      <c r="H2054" t="s">
        <v>9903</v>
      </c>
      <c r="I2054">
        <v>11</v>
      </c>
      <c r="J2054">
        <v>11</v>
      </c>
      <c r="K2054">
        <v>1</v>
      </c>
      <c r="L2054" t="s">
        <v>9904</v>
      </c>
      <c r="M2054">
        <f>SUM(B2054,C2054)</f>
        <v>0</v>
      </c>
      <c r="N2054" t="str">
        <f t="shared" si="64"/>
        <v>No</v>
      </c>
      <c r="O2054">
        <f>COUNTIF(C:C,"&lt;0")</f>
        <v>0</v>
      </c>
      <c r="P2054" t="e">
        <f>SUMIF(#REF!,"&gt;"&amp;AVERAGE(#REF!))</f>
        <v>#REF!</v>
      </c>
      <c r="Q2054">
        <f t="shared" si="65"/>
        <v>27.565026697177728</v>
      </c>
      <c r="R2054" t="str">
        <f>CONCATENATE("ID-",A2054,"-",E2054)</f>
        <v>ID-24245-</v>
      </c>
      <c r="S2054">
        <f>INDEX(B:B,MATCH(A2054,A:A,0))</f>
        <v>0</v>
      </c>
      <c r="T2054" t="str">
        <f>IF(OR(B2054&gt;0,C2054&gt;0),"Acceptable","Check")</f>
        <v>Acceptable</v>
      </c>
      <c r="U2054">
        <f>COUNTIF(D:D, "Military - U.S. Army")</f>
        <v>23</v>
      </c>
      <c r="V2054">
        <f>AVERAGEIF(C:C,"Fort Myer, Virginia", I:I)</f>
        <v>2</v>
      </c>
      <c r="W2054">
        <v>2</v>
      </c>
      <c r="X2054" t="str">
        <f>IFERROR(VLOOKUP("FlightNumber", A:D, 4, FALSE), "Flight Not Found")</f>
        <v>Flight Not Found</v>
      </c>
      <c r="Y2054" t="str" cm="1">
        <f t="array" ref="Y2054">IF(AND(B:B &gt; TIME(6, 0, 0), B:B &lt;= TIME(18, 0, 0)), "Day", "Night")</f>
        <v>Night</v>
      </c>
      <c r="Z2054">
        <f>COUNTIFS(D:D, "Military - U.S. Army", C:C, "Fort Myer, Virginia")</f>
        <v>1</v>
      </c>
    </row>
    <row r="2055" spans="1:26" x14ac:dyDescent="0.2">
      <c r="A2055">
        <v>24274</v>
      </c>
      <c r="B2055" t="s">
        <v>9905</v>
      </c>
      <c r="C2055" t="s">
        <v>9906</v>
      </c>
      <c r="D2055" t="s">
        <v>6050</v>
      </c>
      <c r="E2055" t="s">
        <v>9907</v>
      </c>
      <c r="F2055" t="s">
        <v>2917</v>
      </c>
      <c r="G2055" t="s">
        <v>9908</v>
      </c>
      <c r="I2055">
        <v>3</v>
      </c>
      <c r="J2055">
        <v>3</v>
      </c>
      <c r="K2055">
        <v>0</v>
      </c>
      <c r="L2055" t="s">
        <v>9909</v>
      </c>
      <c r="M2055">
        <f>SUM(B2055,C2055)</f>
        <v>0</v>
      </c>
      <c r="N2055" t="str">
        <f t="shared" si="64"/>
        <v>No</v>
      </c>
      <c r="O2055">
        <f>COUNTIF(C:C,"&lt;0")</f>
        <v>0</v>
      </c>
      <c r="P2055" t="e">
        <f>SUMIF(#REF!,"&gt;"&amp;AVERAGE(#REF!))</f>
        <v>#REF!</v>
      </c>
      <c r="Q2055">
        <f t="shared" si="65"/>
        <v>27.565026697177728</v>
      </c>
      <c r="R2055" t="str">
        <f>CONCATENATE("ID-",A2055,"-",E2055)</f>
        <v>ID-24274-Detroit, MI - Kansas City, MO</v>
      </c>
      <c r="S2055" t="str">
        <f>INDEX(B:B,MATCH(A2055,A:A,0))</f>
        <v>08:48</v>
      </c>
      <c r="T2055" t="str">
        <f>IF(OR(B2055&gt;0,C2055&gt;0),"Acceptable","Check")</f>
        <v>Acceptable</v>
      </c>
      <c r="U2055">
        <f>COUNTIF(D:D, "Military - U.S. Army")</f>
        <v>23</v>
      </c>
      <c r="V2055">
        <f>AVERAGEIF(C:C,"Fort Myer, Virginia", I:I)</f>
        <v>2</v>
      </c>
      <c r="W2055">
        <v>1</v>
      </c>
      <c r="X2055" t="str">
        <f>IFERROR(VLOOKUP("FlightNumber", A:D, 4, FALSE), "Flight Not Found")</f>
        <v>Flight Not Found</v>
      </c>
      <c r="Y2055" t="str" cm="1">
        <f t="array" ref="Y2055">IF(AND(B:B &gt; TIME(6, 0, 0), B:B &lt;= TIME(18, 0, 0)), "Day", "Night")</f>
        <v>Night</v>
      </c>
      <c r="Z2055">
        <f>COUNTIFS(D:D, "Military - U.S. Army", C:C, "Fort Myer, Virginia")</f>
        <v>1</v>
      </c>
    </row>
    <row r="2056" spans="1:26" x14ac:dyDescent="0.2">
      <c r="A2056">
        <v>24278</v>
      </c>
      <c r="C2056" t="s">
        <v>9910</v>
      </c>
      <c r="D2056" t="s">
        <v>9911</v>
      </c>
      <c r="E2056" t="s">
        <v>9912</v>
      </c>
      <c r="F2056" t="s">
        <v>3697</v>
      </c>
      <c r="G2056" t="s">
        <v>9913</v>
      </c>
      <c r="H2056" t="s">
        <v>9914</v>
      </c>
      <c r="I2056">
        <v>2</v>
      </c>
      <c r="J2056">
        <v>2</v>
      </c>
      <c r="K2056">
        <v>0</v>
      </c>
      <c r="L2056" t="s">
        <v>9915</v>
      </c>
      <c r="M2056">
        <f>SUM(B2056,C2056)</f>
        <v>0</v>
      </c>
      <c r="N2056" t="str">
        <f t="shared" si="64"/>
        <v>No</v>
      </c>
      <c r="O2056">
        <f>COUNTIF(C:C,"&lt;0")</f>
        <v>0</v>
      </c>
      <c r="P2056" t="e">
        <f>SUMIF(#REF!,"&gt;"&amp;AVERAGE(#REF!))</f>
        <v>#REF!</v>
      </c>
      <c r="Q2056">
        <f t="shared" si="65"/>
        <v>27.565026697177728</v>
      </c>
      <c r="R2056" t="str">
        <f>CONCATENATE("ID-",A2056,"-",E2056)</f>
        <v>ID-24278-Montreal - Kuujjuaq</v>
      </c>
      <c r="S2056">
        <f>INDEX(B:B,MATCH(A2056,A:A,0))</f>
        <v>0</v>
      </c>
      <c r="T2056" t="str">
        <f>IF(OR(B2056&gt;0,C2056&gt;0),"Acceptable","Check")</f>
        <v>Acceptable</v>
      </c>
      <c r="U2056">
        <f>COUNTIF(D:D, "Military - U.S. Army")</f>
        <v>23</v>
      </c>
      <c r="V2056">
        <f>AVERAGEIF(C:C,"Fort Myer, Virginia", I:I)</f>
        <v>2</v>
      </c>
      <c r="W2056">
        <v>1</v>
      </c>
      <c r="X2056" t="str">
        <f>IFERROR(VLOOKUP("FlightNumber", A:D, 4, FALSE), "Flight Not Found")</f>
        <v>Flight Not Found</v>
      </c>
      <c r="Y2056" t="str" cm="1">
        <f t="array" ref="Y2056">IF(AND(B:B &gt; TIME(6, 0, 0), B:B &lt;= TIME(18, 0, 0)), "Day", "Night")</f>
        <v>Night</v>
      </c>
      <c r="Z2056">
        <f>COUNTIFS(D:D, "Military - U.S. Army", C:C, "Fort Myer, Virginia")</f>
        <v>1</v>
      </c>
    </row>
    <row r="2057" spans="1:26" x14ac:dyDescent="0.2">
      <c r="A2057">
        <v>24285</v>
      </c>
      <c r="B2057" t="s">
        <v>3265</v>
      </c>
      <c r="C2057" t="s">
        <v>9916</v>
      </c>
      <c r="D2057" t="s">
        <v>9917</v>
      </c>
      <c r="F2057" t="s">
        <v>1809</v>
      </c>
      <c r="G2057" t="s">
        <v>9918</v>
      </c>
      <c r="H2057" t="s">
        <v>9919</v>
      </c>
      <c r="I2057">
        <v>12</v>
      </c>
      <c r="J2057">
        <v>2</v>
      </c>
      <c r="K2057">
        <v>0</v>
      </c>
      <c r="L2057" t="s">
        <v>9920</v>
      </c>
      <c r="M2057">
        <f>SUM(B2057,C2057)</f>
        <v>0</v>
      </c>
      <c r="N2057" t="str">
        <f t="shared" si="64"/>
        <v>No</v>
      </c>
      <c r="O2057">
        <f>COUNTIF(C:C,"&lt;0")</f>
        <v>0</v>
      </c>
      <c r="P2057" t="e">
        <f>SUMIF(#REF!,"&gt;"&amp;AVERAGE(#REF!))</f>
        <v>#REF!</v>
      </c>
      <c r="Q2057">
        <f t="shared" si="65"/>
        <v>27.565026697177728</v>
      </c>
      <c r="R2057" t="str">
        <f>CONCATENATE("ID-",A2057,"-",E2057)</f>
        <v>ID-24285-</v>
      </c>
      <c r="S2057" t="str">
        <f>INDEX(B:B,MATCH(A2057,A:A,0))</f>
        <v>11:15</v>
      </c>
      <c r="T2057" t="str">
        <f>IF(OR(B2057&gt;0,C2057&gt;0),"Acceptable","Check")</f>
        <v>Acceptable</v>
      </c>
      <c r="U2057">
        <f>COUNTIF(D:D, "Military - U.S. Army")</f>
        <v>23</v>
      </c>
      <c r="V2057">
        <f>AVERAGEIF(C:C,"Fort Myer, Virginia", I:I)</f>
        <v>2</v>
      </c>
      <c r="W2057">
        <v>1</v>
      </c>
      <c r="X2057" t="str">
        <f>IFERROR(VLOOKUP("FlightNumber", A:D, 4, FALSE), "Flight Not Found")</f>
        <v>Flight Not Found</v>
      </c>
      <c r="Y2057" t="str" cm="1">
        <f t="array" ref="Y2057">IF(AND(B:B &gt; TIME(6, 0, 0), B:B &lt;= TIME(18, 0, 0)), "Day", "Night")</f>
        <v>Night</v>
      </c>
      <c r="Z2057">
        <f>COUNTIFS(D:D, "Military - U.S. Army", C:C, "Fort Myer, Virginia")</f>
        <v>1</v>
      </c>
    </row>
    <row r="2058" spans="1:26" x14ac:dyDescent="0.2">
      <c r="A2058">
        <v>24285</v>
      </c>
      <c r="B2058" t="s">
        <v>1247</v>
      </c>
      <c r="C2058" t="s">
        <v>9921</v>
      </c>
      <c r="D2058" t="s">
        <v>9922</v>
      </c>
      <c r="F2058" t="s">
        <v>9086</v>
      </c>
      <c r="G2058" t="s">
        <v>9923</v>
      </c>
      <c r="I2058">
        <v>4</v>
      </c>
      <c r="J2058">
        <v>4</v>
      </c>
      <c r="K2058">
        <v>0</v>
      </c>
      <c r="L2058" t="s">
        <v>9924</v>
      </c>
      <c r="M2058">
        <f>SUM(B2058,C2058)</f>
        <v>0</v>
      </c>
      <c r="N2058" t="str">
        <f t="shared" si="64"/>
        <v>No</v>
      </c>
      <c r="O2058">
        <f>COUNTIF(C:C,"&lt;0")</f>
        <v>0</v>
      </c>
      <c r="P2058" t="e">
        <f>SUMIF(#REF!,"&gt;"&amp;AVERAGE(#REF!))</f>
        <v>#REF!</v>
      </c>
      <c r="Q2058">
        <f t="shared" si="65"/>
        <v>27.565026697177728</v>
      </c>
      <c r="R2058" t="str">
        <f>CONCATENATE("ID-",A2058,"-",E2058)</f>
        <v>ID-24285-</v>
      </c>
      <c r="S2058" t="str">
        <f>INDEX(B:B,MATCH(A2058,A:A,0))</f>
        <v>11:15</v>
      </c>
      <c r="T2058" t="str">
        <f>IF(OR(B2058&gt;0,C2058&gt;0),"Acceptable","Check")</f>
        <v>Acceptable</v>
      </c>
      <c r="U2058">
        <f>COUNTIF(D:D, "Military - U.S. Army")</f>
        <v>23</v>
      </c>
      <c r="V2058">
        <f>AVERAGEIF(C:C,"Fort Myer, Virginia", I:I)</f>
        <v>2</v>
      </c>
      <c r="W2058">
        <v>1</v>
      </c>
      <c r="X2058" t="str">
        <f>IFERROR(VLOOKUP("FlightNumber", A:D, 4, FALSE), "Flight Not Found")</f>
        <v>Flight Not Found</v>
      </c>
      <c r="Y2058" t="str" cm="1">
        <f t="array" ref="Y2058">IF(AND(B:B &gt; TIME(6, 0, 0), B:B &lt;= TIME(18, 0, 0)), "Day", "Night")</f>
        <v>Night</v>
      </c>
      <c r="Z2058">
        <f>COUNTIFS(D:D, "Military - U.S. Army", C:C, "Fort Myer, Virginia")</f>
        <v>1</v>
      </c>
    </row>
    <row r="2059" spans="1:26" x14ac:dyDescent="0.2">
      <c r="A2059">
        <v>24287</v>
      </c>
      <c r="B2059" t="s">
        <v>9925</v>
      </c>
      <c r="C2059" t="s">
        <v>9926</v>
      </c>
      <c r="D2059" t="s">
        <v>3661</v>
      </c>
      <c r="E2059" t="s">
        <v>9928</v>
      </c>
      <c r="F2059" t="s">
        <v>1809</v>
      </c>
      <c r="G2059" t="s">
        <v>9929</v>
      </c>
      <c r="H2059" t="s">
        <v>9930</v>
      </c>
      <c r="I2059">
        <v>26</v>
      </c>
      <c r="J2059">
        <v>24</v>
      </c>
      <c r="K2059">
        <v>0</v>
      </c>
      <c r="L2059" t="s">
        <v>9931</v>
      </c>
      <c r="M2059">
        <f>SUM(B2059,C2059)</f>
        <v>0</v>
      </c>
      <c r="N2059" t="str">
        <f t="shared" si="64"/>
        <v>No</v>
      </c>
      <c r="O2059">
        <f>COUNTIF(C:C,"&lt;0")</f>
        <v>0</v>
      </c>
      <c r="P2059" t="e">
        <f>SUMIF(#REF!,"&gt;"&amp;AVERAGE(#REF!))</f>
        <v>#REF!</v>
      </c>
      <c r="Q2059">
        <f t="shared" si="65"/>
        <v>27.565026697177728</v>
      </c>
      <c r="R2059" t="str">
        <f>CONCATENATE("ID-",A2059,"-",E2059)</f>
        <v>ID-24287-Mamburao - San Jose</v>
      </c>
      <c r="S2059" t="str">
        <f>INDEX(B:B,MATCH(A2059,A:A,0))</f>
        <v>12:04</v>
      </c>
      <c r="T2059" t="str">
        <f>IF(OR(B2059&gt;0,C2059&gt;0),"Acceptable","Check")</f>
        <v>Acceptable</v>
      </c>
      <c r="U2059">
        <f>COUNTIF(D:D, "Military - U.S. Army")</f>
        <v>23</v>
      </c>
      <c r="V2059">
        <f>AVERAGEIF(C:C,"Fort Myer, Virginia", I:I)</f>
        <v>2</v>
      </c>
      <c r="W2059">
        <v>1</v>
      </c>
      <c r="X2059" t="str">
        <f>IFERROR(VLOOKUP("FlightNumber", A:D, 4, FALSE), "Flight Not Found")</f>
        <v>Flight Not Found</v>
      </c>
      <c r="Y2059" t="str" cm="1">
        <f t="array" ref="Y2059">IF(AND(B:B &gt; TIME(6, 0, 0), B:B &lt;= TIME(18, 0, 0)), "Day", "Night")</f>
        <v>Night</v>
      </c>
      <c r="Z2059">
        <f>COUNTIFS(D:D, "Military - U.S. Army", C:C, "Fort Myer, Virginia")</f>
        <v>1</v>
      </c>
    </row>
    <row r="2060" spans="1:26" x14ac:dyDescent="0.2">
      <c r="A2060">
        <v>24292</v>
      </c>
      <c r="B2060" t="s">
        <v>9932</v>
      </c>
      <c r="C2060" t="s">
        <v>9933</v>
      </c>
      <c r="D2060" t="s">
        <v>9934</v>
      </c>
      <c r="E2060" t="s">
        <v>994</v>
      </c>
      <c r="F2060" t="s">
        <v>9935</v>
      </c>
      <c r="G2060" t="s">
        <v>9936</v>
      </c>
      <c r="H2060" t="s">
        <v>9937</v>
      </c>
      <c r="I2060">
        <v>5</v>
      </c>
      <c r="J2060">
        <v>2</v>
      </c>
      <c r="K2060">
        <v>0</v>
      </c>
      <c r="L2060" t="s">
        <v>9938</v>
      </c>
      <c r="M2060">
        <f>SUM(B2060,C2060)</f>
        <v>0</v>
      </c>
      <c r="N2060" t="str">
        <f t="shared" si="64"/>
        <v>No</v>
      </c>
      <c r="O2060">
        <f>COUNTIF(C:C,"&lt;0")</f>
        <v>0</v>
      </c>
      <c r="P2060" t="e">
        <f>SUMIF(#REF!,"&gt;"&amp;AVERAGE(#REF!))</f>
        <v>#REF!</v>
      </c>
      <c r="Q2060">
        <f t="shared" si="65"/>
        <v>27.565026697177728</v>
      </c>
      <c r="R2060" t="str">
        <f>CONCATENATE("ID-",A2060,"-",E2060)</f>
        <v>ID-24292-Training</v>
      </c>
      <c r="S2060" t="str">
        <f>INDEX(B:B,MATCH(A2060,A:A,0))</f>
        <v>15:59</v>
      </c>
      <c r="T2060" t="str">
        <f>IF(OR(B2060&gt;0,C2060&gt;0),"Acceptable","Check")</f>
        <v>Acceptable</v>
      </c>
      <c r="U2060">
        <f>COUNTIF(D:D, "Military - U.S. Army")</f>
        <v>23</v>
      </c>
      <c r="V2060">
        <f>AVERAGEIF(C:C,"Fort Myer, Virginia", I:I)</f>
        <v>2</v>
      </c>
      <c r="W2060">
        <v>1</v>
      </c>
      <c r="X2060" t="str">
        <f>IFERROR(VLOOKUP("FlightNumber", A:D, 4, FALSE), "Flight Not Found")</f>
        <v>Flight Not Found</v>
      </c>
      <c r="Y2060" t="str" cm="1">
        <f t="array" ref="Y2060">IF(AND(B:B &gt; TIME(6, 0, 0), B:B &lt;= TIME(18, 0, 0)), "Day", "Night")</f>
        <v>Night</v>
      </c>
      <c r="Z2060">
        <f>COUNTIFS(D:D, "Military - U.S. Army", C:C, "Fort Myer, Virginia")</f>
        <v>1</v>
      </c>
    </row>
    <row r="2061" spans="1:26" x14ac:dyDescent="0.2">
      <c r="A2061">
        <v>24312</v>
      </c>
      <c r="B2061" t="s">
        <v>9939</v>
      </c>
      <c r="C2061" t="s">
        <v>9940</v>
      </c>
      <c r="D2061" t="s">
        <v>9941</v>
      </c>
      <c r="F2061" t="s">
        <v>9942</v>
      </c>
      <c r="G2061" t="s">
        <v>9943</v>
      </c>
      <c r="I2061">
        <v>4</v>
      </c>
      <c r="J2061">
        <v>4</v>
      </c>
      <c r="K2061">
        <v>0</v>
      </c>
      <c r="L2061" t="s">
        <v>9944</v>
      </c>
      <c r="M2061">
        <f>SUM(B2061,C2061)</f>
        <v>0</v>
      </c>
      <c r="N2061" t="str">
        <f t="shared" si="64"/>
        <v>No</v>
      </c>
      <c r="O2061">
        <f>COUNTIF(C:C,"&lt;0")</f>
        <v>0</v>
      </c>
      <c r="P2061" t="e">
        <f>SUMIF(#REF!,"&gt;"&amp;AVERAGE(#REF!))</f>
        <v>#REF!</v>
      </c>
      <c r="Q2061">
        <f t="shared" si="65"/>
        <v>27.565026697177728</v>
      </c>
      <c r="R2061" t="str">
        <f>CONCATENATE("ID-",A2061,"-",E2061)</f>
        <v>ID-24312-</v>
      </c>
      <c r="S2061" t="str">
        <f>INDEX(B:B,MATCH(A2061,A:A,0))</f>
        <v>18:27</v>
      </c>
      <c r="T2061" t="str">
        <f>IF(OR(B2061&gt;0,C2061&gt;0),"Acceptable","Check")</f>
        <v>Acceptable</v>
      </c>
      <c r="U2061">
        <f>COUNTIF(D:D, "Military - U.S. Army")</f>
        <v>23</v>
      </c>
      <c r="V2061">
        <f>AVERAGEIF(C:C,"Fort Myer, Virginia", I:I)</f>
        <v>2</v>
      </c>
      <c r="W2061">
        <v>2</v>
      </c>
      <c r="X2061" t="str">
        <f>IFERROR(VLOOKUP("FlightNumber", A:D, 4, FALSE), "Flight Not Found")</f>
        <v>Flight Not Found</v>
      </c>
      <c r="Y2061" t="str" cm="1">
        <f t="array" ref="Y2061">IF(AND(B:B &gt; TIME(6, 0, 0), B:B &lt;= TIME(18, 0, 0)), "Day", "Night")</f>
        <v>Night</v>
      </c>
      <c r="Z2061">
        <f>COUNTIFS(D:D, "Military - U.S. Army", C:C, "Fort Myer, Virginia")</f>
        <v>1</v>
      </c>
    </row>
    <row r="2062" spans="1:26" x14ac:dyDescent="0.2">
      <c r="A2062">
        <v>24322</v>
      </c>
      <c r="C2062" t="s">
        <v>9945</v>
      </c>
      <c r="D2062" t="s">
        <v>9101</v>
      </c>
      <c r="E2062" t="s">
        <v>9946</v>
      </c>
      <c r="F2062" t="s">
        <v>3063</v>
      </c>
      <c r="G2062" t="s">
        <v>9947</v>
      </c>
      <c r="H2062" t="s">
        <v>9948</v>
      </c>
      <c r="I2062">
        <v>3</v>
      </c>
      <c r="J2062">
        <v>3</v>
      </c>
      <c r="K2062">
        <v>0</v>
      </c>
      <c r="L2062" t="s">
        <v>9949</v>
      </c>
      <c r="M2062">
        <f>SUM(B2062,C2062)</f>
        <v>0</v>
      </c>
      <c r="N2062" t="str">
        <f t="shared" si="64"/>
        <v>No</v>
      </c>
      <c r="O2062">
        <f>COUNTIF(C:C,"&lt;0")</f>
        <v>0</v>
      </c>
      <c r="P2062" t="e">
        <f>SUMIF(#REF!,"&gt;"&amp;AVERAGE(#REF!))</f>
        <v>#REF!</v>
      </c>
      <c r="Q2062">
        <f t="shared" si="65"/>
        <v>27.565026697177728</v>
      </c>
      <c r="R2062" t="str">
        <f>CONCATENATE("ID-",A2062,"-",E2062)</f>
        <v>ID-24322-Riberalta - Cochabamba</v>
      </c>
      <c r="S2062">
        <f>INDEX(B:B,MATCH(A2062,A:A,0))</f>
        <v>0</v>
      </c>
      <c r="T2062" t="str">
        <f>IF(OR(B2062&gt;0,C2062&gt;0),"Acceptable","Check")</f>
        <v>Acceptable</v>
      </c>
      <c r="U2062">
        <f>COUNTIF(D:D, "Military - U.S. Army")</f>
        <v>23</v>
      </c>
      <c r="V2062">
        <f>AVERAGEIF(C:C,"Fort Myer, Virginia", I:I)</f>
        <v>2</v>
      </c>
      <c r="W2062">
        <v>1</v>
      </c>
      <c r="X2062" t="str">
        <f>IFERROR(VLOOKUP("FlightNumber", A:D, 4, FALSE), "Flight Not Found")</f>
        <v>Flight Not Found</v>
      </c>
      <c r="Y2062" t="str" cm="1">
        <f t="array" ref="Y2062">IF(AND(B:B &gt; TIME(6, 0, 0), B:B &lt;= TIME(18, 0, 0)), "Day", "Night")</f>
        <v>Night</v>
      </c>
      <c r="Z2062">
        <f>COUNTIFS(D:D, "Military - U.S. Army", C:C, "Fort Myer, Virginia")</f>
        <v>1</v>
      </c>
    </row>
    <row r="2063" spans="1:26" x14ac:dyDescent="0.2">
      <c r="A2063">
        <v>24325</v>
      </c>
      <c r="B2063" t="s">
        <v>9950</v>
      </c>
      <c r="C2063" t="s">
        <v>9951</v>
      </c>
      <c r="D2063" t="s">
        <v>893</v>
      </c>
      <c r="E2063" t="s">
        <v>9953</v>
      </c>
      <c r="F2063" t="s">
        <v>9954</v>
      </c>
      <c r="G2063" t="s">
        <v>9955</v>
      </c>
      <c r="H2063" t="s">
        <v>9956</v>
      </c>
      <c r="I2063">
        <v>42</v>
      </c>
      <c r="J2063">
        <v>42</v>
      </c>
      <c r="K2063">
        <v>0</v>
      </c>
      <c r="L2063" t="s">
        <v>9957</v>
      </c>
      <c r="M2063">
        <f>SUM(B2063,C2063)</f>
        <v>0</v>
      </c>
      <c r="N2063" t="str">
        <f t="shared" si="64"/>
        <v>No</v>
      </c>
      <c r="O2063">
        <f>COUNTIF(C:C,"&lt;0")</f>
        <v>0</v>
      </c>
      <c r="P2063" t="e">
        <f>SUMIF(#REF!,"&gt;"&amp;AVERAGE(#REF!))</f>
        <v>#REF!</v>
      </c>
      <c r="Q2063">
        <f t="shared" si="65"/>
        <v>27.565026697177728</v>
      </c>
      <c r="R2063" t="str">
        <f>CONCATENATE("ID-",A2063,"-",E2063)</f>
        <v>ID-24325-Kansas City, MO - Omaha</v>
      </c>
      <c r="S2063" t="str">
        <f>INDEX(B:B,MATCH(A2063,A:A,0))</f>
        <v>23:12</v>
      </c>
      <c r="T2063" t="str">
        <f>IF(OR(B2063&gt;0,C2063&gt;0),"Acceptable","Check")</f>
        <v>Acceptable</v>
      </c>
      <c r="U2063">
        <f>COUNTIF(D:D, "Military - U.S. Army")</f>
        <v>23</v>
      </c>
      <c r="V2063">
        <f>AVERAGEIF(C:C,"Fort Myer, Virginia", I:I)</f>
        <v>2</v>
      </c>
      <c r="W2063">
        <v>1</v>
      </c>
      <c r="X2063" t="str">
        <f>IFERROR(VLOOKUP("FlightNumber", A:D, 4, FALSE), "Flight Not Found")</f>
        <v>Flight Not Found</v>
      </c>
      <c r="Y2063" t="str" cm="1">
        <f t="array" ref="Y2063">IF(AND(B:B &gt; TIME(6, 0, 0), B:B &lt;= TIME(18, 0, 0)), "Day", "Night")</f>
        <v>Night</v>
      </c>
      <c r="Z2063">
        <f>COUNTIFS(D:D, "Military - U.S. Army", C:C, "Fort Myer, Virginia")</f>
        <v>1</v>
      </c>
    </row>
    <row r="2064" spans="1:26" x14ac:dyDescent="0.2">
      <c r="A2064">
        <v>24330</v>
      </c>
      <c r="C2064" t="s">
        <v>9330</v>
      </c>
      <c r="D2064" t="s">
        <v>8907</v>
      </c>
      <c r="E2064" t="s">
        <v>9958</v>
      </c>
      <c r="F2064" t="s">
        <v>8458</v>
      </c>
      <c r="G2064" t="s">
        <v>9959</v>
      </c>
      <c r="H2064" t="s">
        <v>9960</v>
      </c>
      <c r="I2064">
        <v>24</v>
      </c>
      <c r="J2064">
        <v>24</v>
      </c>
      <c r="K2064">
        <v>0</v>
      </c>
      <c r="L2064" t="s">
        <v>9961</v>
      </c>
      <c r="M2064">
        <f>SUM(B2064,C2064)</f>
        <v>0</v>
      </c>
      <c r="N2064" t="str">
        <f t="shared" si="64"/>
        <v>No</v>
      </c>
      <c r="O2064">
        <f>COUNTIF(C:C,"&lt;0")</f>
        <v>0</v>
      </c>
      <c r="P2064" t="e">
        <f>SUMIF(#REF!,"&gt;"&amp;AVERAGE(#REF!))</f>
        <v>#REF!</v>
      </c>
      <c r="Q2064">
        <f t="shared" si="65"/>
        <v>27.565026697177728</v>
      </c>
      <c r="R2064" t="str">
        <f>CONCATENATE("ID-",A2064,"-",E2064)</f>
        <v>ID-24330-Brasov - Mamia</v>
      </c>
      <c r="S2064">
        <f>INDEX(B:B,MATCH(A2064,A:A,0))</f>
        <v>0</v>
      </c>
      <c r="T2064" t="str">
        <f>IF(OR(B2064&gt;0,C2064&gt;0),"Acceptable","Check")</f>
        <v>Acceptable</v>
      </c>
      <c r="U2064">
        <f>COUNTIF(D:D, "Military - U.S. Army")</f>
        <v>23</v>
      </c>
      <c r="V2064">
        <f>AVERAGEIF(C:C,"Fort Myer, Virginia", I:I)</f>
        <v>2</v>
      </c>
      <c r="W2064">
        <v>1</v>
      </c>
      <c r="X2064" t="str">
        <f>IFERROR(VLOOKUP("FlightNumber", A:D, 4, FALSE), "Flight Not Found")</f>
        <v>Flight Not Found</v>
      </c>
      <c r="Y2064" t="str" cm="1">
        <f t="array" ref="Y2064">IF(AND(B:B &gt; TIME(6, 0, 0), B:B &lt;= TIME(18, 0, 0)), "Day", "Night")</f>
        <v>Night</v>
      </c>
      <c r="Z2064">
        <f>COUNTIFS(D:D, "Military - U.S. Army", C:C, "Fort Myer, Virginia")</f>
        <v>1</v>
      </c>
    </row>
    <row r="2065" spans="1:26" x14ac:dyDescent="0.2">
      <c r="A2065">
        <v>24332</v>
      </c>
      <c r="C2065" t="s">
        <v>9962</v>
      </c>
      <c r="D2065" t="s">
        <v>6100</v>
      </c>
      <c r="E2065" t="s">
        <v>994</v>
      </c>
      <c r="F2065" t="s">
        <v>9963</v>
      </c>
      <c r="G2065" t="s">
        <v>9964</v>
      </c>
      <c r="H2065" t="s">
        <v>9965</v>
      </c>
      <c r="I2065">
        <v>6</v>
      </c>
      <c r="J2065">
        <v>6</v>
      </c>
      <c r="K2065">
        <v>0</v>
      </c>
      <c r="L2065" t="s">
        <v>9966</v>
      </c>
      <c r="M2065">
        <f>SUM(B2065,C2065)</f>
        <v>0</v>
      </c>
      <c r="N2065" t="str">
        <f t="shared" si="64"/>
        <v>No</v>
      </c>
      <c r="O2065">
        <f>COUNTIF(C:C,"&lt;0")</f>
        <v>0</v>
      </c>
      <c r="P2065" t="e">
        <f>SUMIF(#REF!,"&gt;"&amp;AVERAGE(#REF!))</f>
        <v>#REF!</v>
      </c>
      <c r="Q2065">
        <f t="shared" si="65"/>
        <v>27.565026697177728</v>
      </c>
      <c r="R2065" t="str">
        <f>CONCATENATE("ID-",A2065,"-",E2065)</f>
        <v>ID-24332-Training</v>
      </c>
      <c r="S2065">
        <f>INDEX(B:B,MATCH(A2065,A:A,0))</f>
        <v>0</v>
      </c>
      <c r="T2065" t="str">
        <f>IF(OR(B2065&gt;0,C2065&gt;0),"Acceptable","Check")</f>
        <v>Acceptable</v>
      </c>
      <c r="U2065">
        <f>COUNTIF(D:D, "Military - U.S. Army")</f>
        <v>23</v>
      </c>
      <c r="V2065">
        <f>AVERAGEIF(C:C,"Fort Myer, Virginia", I:I)</f>
        <v>2</v>
      </c>
      <c r="W2065">
        <v>2</v>
      </c>
      <c r="X2065" t="str">
        <f>IFERROR(VLOOKUP("FlightNumber", A:D, 4, FALSE), "Flight Not Found")</f>
        <v>Flight Not Found</v>
      </c>
      <c r="Y2065" t="str" cm="1">
        <f t="array" ref="Y2065">IF(AND(B:B &gt; TIME(6, 0, 0), B:B &lt;= TIME(18, 0, 0)), "Day", "Night")</f>
        <v>Night</v>
      </c>
      <c r="Z2065">
        <f>COUNTIFS(D:D, "Military - U.S. Army", C:C, "Fort Myer, Virginia")</f>
        <v>1</v>
      </c>
    </row>
    <row r="2066" spans="1:26" x14ac:dyDescent="0.2">
      <c r="A2066">
        <v>24334</v>
      </c>
      <c r="B2066" t="s">
        <v>8079</v>
      </c>
      <c r="C2066" t="s">
        <v>9967</v>
      </c>
      <c r="D2066" t="s">
        <v>9968</v>
      </c>
      <c r="F2066" t="s">
        <v>9969</v>
      </c>
      <c r="G2066" t="s">
        <v>9970</v>
      </c>
      <c r="I2066">
        <v>4</v>
      </c>
      <c r="J2066">
        <v>4</v>
      </c>
      <c r="K2066">
        <v>0</v>
      </c>
      <c r="L2066" t="s">
        <v>9971</v>
      </c>
      <c r="M2066">
        <f>SUM(B2066,C2066)</f>
        <v>0</v>
      </c>
      <c r="N2066" t="str">
        <f t="shared" si="64"/>
        <v>No</v>
      </c>
      <c r="O2066">
        <f>COUNTIF(C:C,"&lt;0")</f>
        <v>0</v>
      </c>
      <c r="P2066" t="e">
        <f>SUMIF(#REF!,"&gt;"&amp;AVERAGE(#REF!))</f>
        <v>#REF!</v>
      </c>
      <c r="Q2066">
        <f t="shared" si="65"/>
        <v>27.565026697177728</v>
      </c>
      <c r="R2066" t="str">
        <f>CONCATENATE("ID-",A2066,"-",E2066)</f>
        <v>ID-24334-</v>
      </c>
      <c r="S2066" t="str">
        <f>INDEX(B:B,MATCH(A2066,A:A,0))</f>
        <v>18:45</v>
      </c>
      <c r="T2066" t="str">
        <f>IF(OR(B2066&gt;0,C2066&gt;0),"Acceptable","Check")</f>
        <v>Acceptable</v>
      </c>
      <c r="U2066">
        <f>COUNTIF(D:D, "Military - U.S. Army")</f>
        <v>23</v>
      </c>
      <c r="V2066">
        <f>AVERAGEIF(C:C,"Fort Myer, Virginia", I:I)</f>
        <v>2</v>
      </c>
      <c r="W2066">
        <v>1</v>
      </c>
      <c r="X2066" t="str">
        <f>IFERROR(VLOOKUP("FlightNumber", A:D, 4, FALSE), "Flight Not Found")</f>
        <v>Flight Not Found</v>
      </c>
      <c r="Y2066" t="str" cm="1">
        <f t="array" ref="Y2066">IF(AND(B:B &gt; TIME(6, 0, 0), B:B &lt;= TIME(18, 0, 0)), "Day", "Night")</f>
        <v>Night</v>
      </c>
      <c r="Z2066">
        <f>COUNTIFS(D:D, "Military - U.S. Army", C:C, "Fort Myer, Virginia")</f>
        <v>1</v>
      </c>
    </row>
    <row r="2067" spans="1:26" x14ac:dyDescent="0.2">
      <c r="A2067">
        <v>24335</v>
      </c>
      <c r="B2067" t="s">
        <v>9972</v>
      </c>
      <c r="C2067" t="s">
        <v>9973</v>
      </c>
      <c r="D2067" t="s">
        <v>9974</v>
      </c>
      <c r="F2067" t="s">
        <v>9975</v>
      </c>
      <c r="G2067" t="s">
        <v>9976</v>
      </c>
      <c r="I2067">
        <v>6</v>
      </c>
      <c r="J2067">
        <v>6</v>
      </c>
      <c r="K2067">
        <v>0</v>
      </c>
      <c r="L2067" t="s">
        <v>9977</v>
      </c>
      <c r="M2067">
        <f>SUM(B2067,C2067)</f>
        <v>0</v>
      </c>
      <c r="N2067" t="str">
        <f t="shared" si="64"/>
        <v>No</v>
      </c>
      <c r="O2067">
        <f>COUNTIF(C:C,"&lt;0")</f>
        <v>0</v>
      </c>
      <c r="P2067" t="e">
        <f>SUMIF(#REF!,"&gt;"&amp;AVERAGE(#REF!))</f>
        <v>#REF!</v>
      </c>
      <c r="Q2067">
        <f t="shared" si="65"/>
        <v>27.565026697177728</v>
      </c>
      <c r="R2067" t="str">
        <f>CONCATENATE("ID-",A2067,"-",E2067)</f>
        <v>ID-24335-</v>
      </c>
      <c r="S2067" t="str">
        <f>INDEX(B:B,MATCH(A2067,A:A,0))</f>
        <v>07:14</v>
      </c>
      <c r="T2067" t="str">
        <f>IF(OR(B2067&gt;0,C2067&gt;0),"Acceptable","Check")</f>
        <v>Acceptable</v>
      </c>
      <c r="U2067">
        <f>COUNTIF(D:D, "Military - U.S. Army")</f>
        <v>23</v>
      </c>
      <c r="V2067">
        <f>AVERAGEIF(C:C,"Fort Myer, Virginia", I:I)</f>
        <v>2</v>
      </c>
      <c r="W2067">
        <v>1</v>
      </c>
      <c r="X2067" t="str">
        <f>IFERROR(VLOOKUP("FlightNumber", A:D, 4, FALSE), "Flight Not Found")</f>
        <v>Flight Not Found</v>
      </c>
      <c r="Y2067" t="str" cm="1">
        <f t="array" ref="Y2067">IF(AND(B:B &gt; TIME(6, 0, 0), B:B &lt;= TIME(18, 0, 0)), "Day", "Night")</f>
        <v>Night</v>
      </c>
      <c r="Z2067">
        <f>COUNTIFS(D:D, "Military - U.S. Army", C:C, "Fort Myer, Virginia")</f>
        <v>1</v>
      </c>
    </row>
    <row r="2068" spans="1:26" x14ac:dyDescent="0.2">
      <c r="A2068">
        <v>24336</v>
      </c>
      <c r="C2068" t="s">
        <v>9374</v>
      </c>
      <c r="D2068" t="s">
        <v>3551</v>
      </c>
      <c r="F2068" t="s">
        <v>9978</v>
      </c>
      <c r="G2068" t="s">
        <v>9979</v>
      </c>
      <c r="I2068">
        <v>1</v>
      </c>
      <c r="J2068">
        <v>0</v>
      </c>
      <c r="K2068">
        <v>33</v>
      </c>
      <c r="L2068" t="s">
        <v>9980</v>
      </c>
      <c r="M2068">
        <f>SUM(B2068,C2068)</f>
        <v>0</v>
      </c>
      <c r="N2068" t="str">
        <f t="shared" si="64"/>
        <v>No</v>
      </c>
      <c r="O2068">
        <f>COUNTIF(C:C,"&lt;0")</f>
        <v>0</v>
      </c>
      <c r="P2068" t="e">
        <f>SUMIF(#REF!,"&gt;"&amp;AVERAGE(#REF!))</f>
        <v>#REF!</v>
      </c>
      <c r="Q2068">
        <f t="shared" si="65"/>
        <v>27.565026697177728</v>
      </c>
      <c r="R2068" t="str">
        <f>CONCATENATE("ID-",A2068,"-",E2068)</f>
        <v>ID-24336-</v>
      </c>
      <c r="S2068">
        <f>INDEX(B:B,MATCH(A2068,A:A,0))</f>
        <v>0</v>
      </c>
      <c r="T2068" t="str">
        <f>IF(OR(B2068&gt;0,C2068&gt;0),"Acceptable","Check")</f>
        <v>Acceptable</v>
      </c>
      <c r="U2068">
        <f>COUNTIF(D:D, "Military - U.S. Army")</f>
        <v>23</v>
      </c>
      <c r="V2068">
        <f>AVERAGEIF(C:C,"Fort Myer, Virginia", I:I)</f>
        <v>2</v>
      </c>
      <c r="W2068">
        <v>1</v>
      </c>
      <c r="X2068" t="str">
        <f>IFERROR(VLOOKUP("FlightNumber", A:D, 4, FALSE), "Flight Not Found")</f>
        <v>Flight Not Found</v>
      </c>
      <c r="Y2068" t="str" cm="1">
        <f t="array" ref="Y2068">IF(AND(B:B &gt; TIME(6, 0, 0), B:B &lt;= TIME(18, 0, 0)), "Day", "Night")</f>
        <v>Night</v>
      </c>
      <c r="Z2068">
        <f>COUNTIFS(D:D, "Military - U.S. Army", C:C, "Fort Myer, Virginia")</f>
        <v>1</v>
      </c>
    </row>
    <row r="2069" spans="1:26" x14ac:dyDescent="0.2">
      <c r="A2069">
        <v>24336</v>
      </c>
      <c r="B2069" t="s">
        <v>37</v>
      </c>
      <c r="C2069" t="s">
        <v>9981</v>
      </c>
      <c r="D2069" t="s">
        <v>9982</v>
      </c>
      <c r="E2069" t="s">
        <v>9983</v>
      </c>
      <c r="F2069" t="s">
        <v>4567</v>
      </c>
      <c r="G2069" t="s">
        <v>9984</v>
      </c>
      <c r="H2069" t="s">
        <v>9985</v>
      </c>
      <c r="I2069">
        <v>16</v>
      </c>
      <c r="J2069">
        <v>1</v>
      </c>
      <c r="K2069">
        <v>0</v>
      </c>
      <c r="L2069" t="s">
        <v>9986</v>
      </c>
      <c r="M2069">
        <f>SUM(B2069,C2069)</f>
        <v>0</v>
      </c>
      <c r="N2069" t="str">
        <f t="shared" si="64"/>
        <v>No</v>
      </c>
      <c r="O2069">
        <f>COUNTIF(C:C,"&lt;0")</f>
        <v>0</v>
      </c>
      <c r="P2069" t="e">
        <f>SUMIF(#REF!,"&gt;"&amp;AVERAGE(#REF!))</f>
        <v>#REF!</v>
      </c>
      <c r="Q2069">
        <f t="shared" si="65"/>
        <v>27.565026697177728</v>
      </c>
      <c r="R2069" t="str">
        <f>CONCATENATE("ID-",A2069,"-",E2069)</f>
        <v>ID-24336-Rio Gallegos -  Buenos Aires</v>
      </c>
      <c r="S2069">
        <f>INDEX(B:B,MATCH(A2069,A:A,0))</f>
        <v>0</v>
      </c>
      <c r="T2069" t="str">
        <f>IF(OR(B2069&gt;0,C2069&gt;0),"Acceptable","Check")</f>
        <v>Acceptable</v>
      </c>
      <c r="U2069">
        <f>COUNTIF(D:D, "Military - U.S. Army")</f>
        <v>23</v>
      </c>
      <c r="V2069">
        <f>AVERAGEIF(C:C,"Fort Myer, Virginia", I:I)</f>
        <v>2</v>
      </c>
      <c r="W2069">
        <v>1</v>
      </c>
      <c r="X2069" t="str">
        <f>IFERROR(VLOOKUP("FlightNumber", A:D, 4, FALSE), "Flight Not Found")</f>
        <v>Flight Not Found</v>
      </c>
      <c r="Y2069" t="str" cm="1">
        <f t="array" ref="Y2069">IF(AND(B:B &gt; TIME(6, 0, 0), B:B &lt;= TIME(18, 0, 0)), "Day", "Night")</f>
        <v>Night</v>
      </c>
      <c r="Z2069">
        <f>COUNTIFS(D:D, "Military - U.S. Army", C:C, "Fort Myer, Virginia")</f>
        <v>1</v>
      </c>
    </row>
    <row r="2070" spans="1:26" x14ac:dyDescent="0.2">
      <c r="A2070">
        <v>24340</v>
      </c>
      <c r="B2070" t="s">
        <v>7620</v>
      </c>
      <c r="C2070" t="s">
        <v>9987</v>
      </c>
      <c r="D2070" t="s">
        <v>9988</v>
      </c>
      <c r="F2070" t="s">
        <v>2390</v>
      </c>
      <c r="G2070" t="s">
        <v>9989</v>
      </c>
      <c r="H2070" t="s">
        <v>9990</v>
      </c>
      <c r="I2070">
        <v>9</v>
      </c>
      <c r="J2070">
        <v>9</v>
      </c>
      <c r="K2070">
        <v>0</v>
      </c>
      <c r="L2070" t="s">
        <v>9991</v>
      </c>
      <c r="M2070">
        <f>SUM(B2070,C2070)</f>
        <v>0</v>
      </c>
      <c r="N2070" t="str">
        <f t="shared" si="64"/>
        <v>No</v>
      </c>
      <c r="O2070">
        <f>COUNTIF(C:C,"&lt;0")</f>
        <v>0</v>
      </c>
      <c r="P2070" t="e">
        <f>SUMIF(#REF!,"&gt;"&amp;AVERAGE(#REF!))</f>
        <v>#REF!</v>
      </c>
      <c r="Q2070">
        <f t="shared" si="65"/>
        <v>27.565026697177728</v>
      </c>
      <c r="R2070" t="str">
        <f>CONCATENATE("ID-",A2070,"-",E2070)</f>
        <v>ID-24340-</v>
      </c>
      <c r="S2070" t="str">
        <f>INDEX(B:B,MATCH(A2070,A:A,0))</f>
        <v>10:35</v>
      </c>
      <c r="T2070" t="str">
        <f>IF(OR(B2070&gt;0,C2070&gt;0),"Acceptable","Check")</f>
        <v>Acceptable</v>
      </c>
      <c r="U2070">
        <f>COUNTIF(D:D, "Military - U.S. Army")</f>
        <v>23</v>
      </c>
      <c r="V2070">
        <f>AVERAGEIF(C:C,"Fort Myer, Virginia", I:I)</f>
        <v>2</v>
      </c>
      <c r="W2070">
        <v>1</v>
      </c>
      <c r="X2070" t="str">
        <f>IFERROR(VLOOKUP("FlightNumber", A:D, 4, FALSE), "Flight Not Found")</f>
        <v>Flight Not Found</v>
      </c>
      <c r="Y2070" t="str" cm="1">
        <f t="array" ref="Y2070">IF(AND(B:B &gt; TIME(6, 0, 0), B:B &lt;= TIME(18, 0, 0)), "Day", "Night")</f>
        <v>Night</v>
      </c>
      <c r="Z2070">
        <f>COUNTIFS(D:D, "Military - U.S. Army", C:C, "Fort Myer, Virginia")</f>
        <v>1</v>
      </c>
    </row>
    <row r="2071" spans="1:26" x14ac:dyDescent="0.2">
      <c r="A2071">
        <v>24351</v>
      </c>
      <c r="B2071" t="s">
        <v>9992</v>
      </c>
      <c r="C2071" t="s">
        <v>9993</v>
      </c>
      <c r="D2071" t="s">
        <v>9994</v>
      </c>
      <c r="E2071" t="s">
        <v>9995</v>
      </c>
      <c r="F2071" t="s">
        <v>9996</v>
      </c>
      <c r="G2071" t="s">
        <v>9997</v>
      </c>
      <c r="H2071" t="s">
        <v>9998</v>
      </c>
      <c r="I2071">
        <v>117</v>
      </c>
      <c r="J2071">
        <v>98</v>
      </c>
      <c r="K2071">
        <v>0</v>
      </c>
      <c r="L2071" t="s">
        <v>9999</v>
      </c>
      <c r="M2071">
        <f>SUM(B2071,C2071)</f>
        <v>0</v>
      </c>
      <c r="N2071" t="str">
        <f t="shared" si="64"/>
        <v>No</v>
      </c>
      <c r="O2071">
        <f>COUNTIF(C:C,"&lt;0")</f>
        <v>0</v>
      </c>
      <c r="P2071" t="e">
        <f>SUMIF(#REF!,"&gt;"&amp;AVERAGE(#REF!))</f>
        <v>#REF!</v>
      </c>
      <c r="Q2071">
        <f t="shared" si="65"/>
        <v>27.565026697177728</v>
      </c>
      <c r="R2071" t="str">
        <f>CONCATENATE("ID-",A2071,"-",E2071)</f>
        <v>ID-24351-Luton - Ljubljana</v>
      </c>
      <c r="S2071" t="str">
        <f>INDEX(B:B,MATCH(A2071,A:A,0))</f>
        <v>00:47</v>
      </c>
      <c r="T2071" t="str">
        <f>IF(OR(B2071&gt;0,C2071&gt;0),"Acceptable","Check")</f>
        <v>Acceptable</v>
      </c>
      <c r="U2071">
        <f>COUNTIF(D:D, "Military - U.S. Army")</f>
        <v>23</v>
      </c>
      <c r="V2071">
        <f>AVERAGEIF(C:C,"Fort Myer, Virginia", I:I)</f>
        <v>2</v>
      </c>
      <c r="W2071">
        <v>1</v>
      </c>
      <c r="X2071" t="str">
        <f>IFERROR(VLOOKUP("FlightNumber", A:D, 4, FALSE), "Flight Not Found")</f>
        <v>Flight Not Found</v>
      </c>
      <c r="Y2071" t="str" cm="1">
        <f t="array" ref="Y2071">IF(AND(B:B &gt; TIME(6, 0, 0), B:B &lt;= TIME(18, 0, 0)), "Day", "Night")</f>
        <v>Night</v>
      </c>
      <c r="Z2071">
        <f>COUNTIFS(D:D, "Military - U.S. Army", C:C, "Fort Myer, Virginia")</f>
        <v>1</v>
      </c>
    </row>
    <row r="2072" spans="1:26" x14ac:dyDescent="0.2">
      <c r="A2072">
        <v>24354</v>
      </c>
      <c r="C2072" t="s">
        <v>10000</v>
      </c>
      <c r="D2072" t="s">
        <v>6005</v>
      </c>
      <c r="E2072" t="s">
        <v>994</v>
      </c>
      <c r="F2072" t="s">
        <v>10001</v>
      </c>
      <c r="G2072" t="s">
        <v>10002</v>
      </c>
      <c r="H2072" t="s">
        <v>5176</v>
      </c>
      <c r="I2072">
        <v>4</v>
      </c>
      <c r="J2072">
        <v>4</v>
      </c>
      <c r="K2072">
        <v>0</v>
      </c>
      <c r="L2072" t="s">
        <v>10003</v>
      </c>
      <c r="M2072">
        <f>SUM(B2072,C2072)</f>
        <v>0</v>
      </c>
      <c r="N2072" t="str">
        <f t="shared" si="64"/>
        <v>No</v>
      </c>
      <c r="O2072">
        <f>COUNTIF(C:C,"&lt;0")</f>
        <v>0</v>
      </c>
      <c r="P2072" t="e">
        <f>SUMIF(#REF!,"&gt;"&amp;AVERAGE(#REF!))</f>
        <v>#REF!</v>
      </c>
      <c r="Q2072">
        <f t="shared" si="65"/>
        <v>27.565026697177728</v>
      </c>
      <c r="R2072" t="str">
        <f>CONCATENATE("ID-",A2072,"-",E2072)</f>
        <v>ID-24354-Training</v>
      </c>
      <c r="S2072">
        <f>INDEX(B:B,MATCH(A2072,A:A,0))</f>
        <v>0</v>
      </c>
      <c r="T2072" t="str">
        <f>IF(OR(B2072&gt;0,C2072&gt;0),"Acceptable","Check")</f>
        <v>Acceptable</v>
      </c>
      <c r="U2072">
        <f>COUNTIF(D:D, "Military - U.S. Army")</f>
        <v>23</v>
      </c>
      <c r="V2072">
        <f>AVERAGEIF(C:C,"Fort Myer, Virginia", I:I)</f>
        <v>2</v>
      </c>
      <c r="W2072">
        <v>1</v>
      </c>
      <c r="X2072" t="str">
        <f>IFERROR(VLOOKUP("FlightNumber", A:D, 4, FALSE), "Flight Not Found")</f>
        <v>Flight Not Found</v>
      </c>
      <c r="Y2072" t="str" cm="1">
        <f t="array" ref="Y2072">IF(AND(B:B &gt; TIME(6, 0, 0), B:B &lt;= TIME(18, 0, 0)), "Day", "Night")</f>
        <v>Night</v>
      </c>
      <c r="Z2072">
        <f>COUNTIFS(D:D, "Military - U.S. Army", C:C, "Fort Myer, Virginia")</f>
        <v>1</v>
      </c>
    </row>
    <row r="2073" spans="1:26" x14ac:dyDescent="0.2">
      <c r="A2073">
        <v>24366</v>
      </c>
      <c r="B2073" t="s">
        <v>5492</v>
      </c>
      <c r="C2073" t="s">
        <v>10004</v>
      </c>
      <c r="D2073" t="s">
        <v>460</v>
      </c>
      <c r="F2073" t="s">
        <v>1809</v>
      </c>
      <c r="G2073" t="s">
        <v>10005</v>
      </c>
      <c r="H2073" t="s">
        <v>10006</v>
      </c>
      <c r="I2073">
        <v>27</v>
      </c>
      <c r="J2073">
        <v>1</v>
      </c>
      <c r="K2073">
        <v>0</v>
      </c>
      <c r="L2073" t="s">
        <v>10007</v>
      </c>
      <c r="M2073">
        <f>SUM(B2073,C2073)</f>
        <v>0</v>
      </c>
      <c r="N2073" t="str">
        <f t="shared" si="64"/>
        <v>No</v>
      </c>
      <c r="O2073">
        <f>COUNTIF(C:C,"&lt;0")</f>
        <v>0</v>
      </c>
      <c r="P2073" t="e">
        <f>SUMIF(#REF!,"&gt;"&amp;AVERAGE(#REF!))</f>
        <v>#REF!</v>
      </c>
      <c r="Q2073">
        <f t="shared" si="65"/>
        <v>27.565026697177728</v>
      </c>
      <c r="R2073" t="str">
        <f>CONCATENATE("ID-",A2073,"-",E2073)</f>
        <v>ID-24366-</v>
      </c>
      <c r="S2073" t="str">
        <f>INDEX(B:B,MATCH(A2073,A:A,0))</f>
        <v>08:25</v>
      </c>
      <c r="T2073" t="str">
        <f>IF(OR(B2073&gt;0,C2073&gt;0),"Acceptable","Check")</f>
        <v>Acceptable</v>
      </c>
      <c r="U2073">
        <f>COUNTIF(D:D, "Military - U.S. Army")</f>
        <v>23</v>
      </c>
      <c r="V2073">
        <f>AVERAGEIF(C:C,"Fort Myer, Virginia", I:I)</f>
        <v>2</v>
      </c>
      <c r="W2073">
        <v>1</v>
      </c>
      <c r="X2073" t="str">
        <f>IFERROR(VLOOKUP("FlightNumber", A:D, 4, FALSE), "Flight Not Found")</f>
        <v>Flight Not Found</v>
      </c>
      <c r="Y2073" t="str" cm="1">
        <f t="array" ref="Y2073">IF(AND(B:B &gt; TIME(6, 0, 0), B:B &lt;= TIME(18, 0, 0)), "Day", "Night")</f>
        <v>Night</v>
      </c>
      <c r="Z2073">
        <f>COUNTIFS(D:D, "Military - U.S. Army", C:C, "Fort Myer, Virginia")</f>
        <v>1</v>
      </c>
    </row>
    <row r="2074" spans="1:26" x14ac:dyDescent="0.2">
      <c r="A2074">
        <v>24372</v>
      </c>
      <c r="B2074" t="s">
        <v>10008</v>
      </c>
      <c r="C2074" t="s">
        <v>10009</v>
      </c>
      <c r="D2074" t="s">
        <v>4857</v>
      </c>
      <c r="E2074" t="s">
        <v>10010</v>
      </c>
      <c r="F2074" t="s">
        <v>10011</v>
      </c>
      <c r="G2074" t="s">
        <v>10012</v>
      </c>
      <c r="H2074" t="s">
        <v>10013</v>
      </c>
      <c r="I2074">
        <v>24</v>
      </c>
      <c r="J2074">
        <v>24</v>
      </c>
      <c r="K2074">
        <v>0</v>
      </c>
      <c r="L2074" t="s">
        <v>10014</v>
      </c>
      <c r="M2074">
        <f>SUM(B2074,C2074)</f>
        <v>0</v>
      </c>
      <c r="N2074" t="str">
        <f t="shared" si="64"/>
        <v>No</v>
      </c>
      <c r="O2074">
        <f>COUNTIF(C:C,"&lt;0")</f>
        <v>0</v>
      </c>
      <c r="P2074" t="e">
        <f>SUMIF(#REF!,"&gt;"&amp;AVERAGE(#REF!))</f>
        <v>#REF!</v>
      </c>
      <c r="Q2074">
        <f t="shared" si="65"/>
        <v>27.565026697177728</v>
      </c>
      <c r="R2074" t="str">
        <f>CONCATENATE("ID-",A2074,"-",E2074)</f>
        <v>ID-24372-Mount Isa - Longreach</v>
      </c>
      <c r="S2074" t="str">
        <f>INDEX(B:B,MATCH(A2074,A:A,0))</f>
        <v>13:03</v>
      </c>
      <c r="T2074" t="str">
        <f>IF(OR(B2074&gt;0,C2074&gt;0),"Acceptable","Check")</f>
        <v>Acceptable</v>
      </c>
      <c r="U2074">
        <f>COUNTIF(D:D, "Military - U.S. Army")</f>
        <v>23</v>
      </c>
      <c r="V2074">
        <f>AVERAGEIF(C:C,"Fort Myer, Virginia", I:I)</f>
        <v>2</v>
      </c>
      <c r="W2074">
        <v>1</v>
      </c>
      <c r="X2074" t="str">
        <f>IFERROR(VLOOKUP("FlightNumber", A:D, 4, FALSE), "Flight Not Found")</f>
        <v>Flight Not Found</v>
      </c>
      <c r="Y2074" t="str" cm="1">
        <f t="array" ref="Y2074">IF(AND(B:B &gt; TIME(6, 0, 0), B:B &lt;= TIME(18, 0, 0)), "Day", "Night")</f>
        <v>Night</v>
      </c>
      <c r="Z2074">
        <f>COUNTIFS(D:D, "Military - U.S. Army", C:C, "Fort Myer, Virginia")</f>
        <v>1</v>
      </c>
    </row>
    <row r="2075" spans="1:26" x14ac:dyDescent="0.2">
      <c r="A2075">
        <v>24372</v>
      </c>
      <c r="B2075" t="s">
        <v>10015</v>
      </c>
      <c r="C2075" t="s">
        <v>5135</v>
      </c>
      <c r="D2075" t="s">
        <v>8406</v>
      </c>
      <c r="E2075" t="s">
        <v>4368</v>
      </c>
      <c r="F2075" t="s">
        <v>3475</v>
      </c>
      <c r="G2075" t="s">
        <v>10016</v>
      </c>
      <c r="H2075" t="s">
        <v>10017</v>
      </c>
      <c r="I2075">
        <v>2</v>
      </c>
      <c r="J2075">
        <v>2</v>
      </c>
      <c r="K2075">
        <v>0</v>
      </c>
      <c r="L2075" t="s">
        <v>10018</v>
      </c>
      <c r="M2075">
        <f>SUM(B2075,C2075)</f>
        <v>0</v>
      </c>
      <c r="N2075" t="str">
        <f t="shared" si="64"/>
        <v>No</v>
      </c>
      <c r="O2075">
        <f>COUNTIF(C:C,"&lt;0")</f>
        <v>0</v>
      </c>
      <c r="P2075" t="e">
        <f>SUMIF(#REF!,"&gt;"&amp;AVERAGE(#REF!))</f>
        <v>#REF!</v>
      </c>
      <c r="Q2075">
        <f t="shared" si="65"/>
        <v>27.565026697177728</v>
      </c>
      <c r="R2075" t="str">
        <f>CONCATENATE("ID-",A2075,"-",E2075)</f>
        <v>ID-24372-Bogota - Barranquilla</v>
      </c>
      <c r="S2075" t="str">
        <f>INDEX(B:B,MATCH(A2075,A:A,0))</f>
        <v>13:03</v>
      </c>
      <c r="T2075" t="str">
        <f>IF(OR(B2075&gt;0,C2075&gt;0),"Acceptable","Check")</f>
        <v>Acceptable</v>
      </c>
      <c r="U2075">
        <f>COUNTIF(D:D, "Military - U.S. Army")</f>
        <v>23</v>
      </c>
      <c r="V2075">
        <f>AVERAGEIF(C:C,"Fort Myer, Virginia", I:I)</f>
        <v>2</v>
      </c>
      <c r="W2075">
        <v>1</v>
      </c>
      <c r="X2075" t="str">
        <f>IFERROR(VLOOKUP("FlightNumber", A:D, 4, FALSE), "Flight Not Found")</f>
        <v>Flight Not Found</v>
      </c>
      <c r="Y2075" t="str" cm="1">
        <f t="array" ref="Y2075">IF(AND(B:B &gt; TIME(6, 0, 0), B:B &lt;= TIME(18, 0, 0)), "Day", "Night")</f>
        <v>Night</v>
      </c>
      <c r="Z2075">
        <f>COUNTIFS(D:D, "Military - U.S. Army", C:C, "Fort Myer, Virginia")</f>
        <v>1</v>
      </c>
    </row>
    <row r="2076" spans="1:26" x14ac:dyDescent="0.2">
      <c r="A2076">
        <v>24381</v>
      </c>
      <c r="B2076" t="s">
        <v>1551</v>
      </c>
      <c r="C2076" t="s">
        <v>10019</v>
      </c>
      <c r="D2076" t="s">
        <v>8779</v>
      </c>
      <c r="E2076" t="s">
        <v>10020</v>
      </c>
      <c r="F2076" t="s">
        <v>10021</v>
      </c>
      <c r="G2076" t="s">
        <v>10022</v>
      </c>
      <c r="H2076" t="s">
        <v>10023</v>
      </c>
      <c r="I2076">
        <v>18</v>
      </c>
      <c r="J2076">
        <v>18</v>
      </c>
      <c r="K2076">
        <v>0</v>
      </c>
      <c r="L2076" t="s">
        <v>10024</v>
      </c>
      <c r="M2076">
        <f>SUM(B2076,C2076)</f>
        <v>0</v>
      </c>
      <c r="N2076" t="str">
        <f t="shared" si="64"/>
        <v>No</v>
      </c>
      <c r="O2076">
        <f>COUNTIF(C:C,"&lt;0")</f>
        <v>0</v>
      </c>
      <c r="P2076" t="e">
        <f>SUMIF(#REF!,"&gt;"&amp;AVERAGE(#REF!))</f>
        <v>#REF!</v>
      </c>
      <c r="Q2076">
        <f t="shared" si="65"/>
        <v>27.565026697177728</v>
      </c>
      <c r="R2076" t="str">
        <f>CONCATENATE("ID-",A2076,"-",E2076)</f>
        <v>ID-24381-Eugene - Portland</v>
      </c>
      <c r="S2076" t="str">
        <f>INDEX(B:B,MATCH(A2076,A:A,0))</f>
        <v>19:10</v>
      </c>
      <c r="T2076" t="str">
        <f>IF(OR(B2076&gt;0,C2076&gt;0),"Acceptable","Check")</f>
        <v>Acceptable</v>
      </c>
      <c r="U2076">
        <f>COUNTIF(D:D, "Military - U.S. Army")</f>
        <v>23</v>
      </c>
      <c r="V2076">
        <f>AVERAGEIF(C:C,"Fort Myer, Virginia", I:I)</f>
        <v>2</v>
      </c>
      <c r="W2076">
        <v>1</v>
      </c>
      <c r="X2076" t="str">
        <f>IFERROR(VLOOKUP("FlightNumber", A:D, 4, FALSE), "Flight Not Found")</f>
        <v>Flight Not Found</v>
      </c>
      <c r="Y2076" t="str" cm="1">
        <f t="array" ref="Y2076">IF(AND(B:B &gt; TIME(6, 0, 0), B:B &lt;= TIME(18, 0, 0)), "Day", "Night")</f>
        <v>Night</v>
      </c>
      <c r="Z2076">
        <f>COUNTIFS(D:D, "Military - U.S. Army", C:C, "Fort Myer, Virginia")</f>
        <v>1</v>
      </c>
    </row>
    <row r="2077" spans="1:26" x14ac:dyDescent="0.2">
      <c r="A2077">
        <v>24384</v>
      </c>
      <c r="C2077" t="s">
        <v>10025</v>
      </c>
      <c r="D2077" t="s">
        <v>22</v>
      </c>
      <c r="F2077" t="s">
        <v>10026</v>
      </c>
      <c r="G2077" t="s">
        <v>10027</v>
      </c>
      <c r="H2077" t="s">
        <v>8720</v>
      </c>
      <c r="I2077">
        <v>32</v>
      </c>
      <c r="J2077">
        <v>14</v>
      </c>
      <c r="K2077">
        <v>0</v>
      </c>
      <c r="L2077" t="s">
        <v>10028</v>
      </c>
      <c r="M2077">
        <f>SUM(B2077,C2077)</f>
        <v>0</v>
      </c>
      <c r="N2077" t="str">
        <f t="shared" si="64"/>
        <v>No</v>
      </c>
      <c r="O2077">
        <f>COUNTIF(C:C,"&lt;0")</f>
        <v>0</v>
      </c>
      <c r="P2077" t="e">
        <f>SUMIF(#REF!,"&gt;"&amp;AVERAGE(#REF!))</f>
        <v>#REF!</v>
      </c>
      <c r="Q2077">
        <f t="shared" si="65"/>
        <v>27.565026697177728</v>
      </c>
      <c r="R2077" t="str">
        <f>CONCATENATE("ID-",A2077,"-",E2077)</f>
        <v>ID-24384-</v>
      </c>
      <c r="S2077">
        <f>INDEX(B:B,MATCH(A2077,A:A,0))</f>
        <v>0</v>
      </c>
      <c r="T2077" t="str">
        <f>IF(OR(B2077&gt;0,C2077&gt;0),"Acceptable","Check")</f>
        <v>Acceptable</v>
      </c>
      <c r="U2077">
        <f>COUNTIF(D:D, "Military - U.S. Army")</f>
        <v>23</v>
      </c>
      <c r="V2077">
        <f>AVERAGEIF(C:C,"Fort Myer, Virginia", I:I)</f>
        <v>2</v>
      </c>
      <c r="W2077">
        <v>1</v>
      </c>
      <c r="X2077" t="str">
        <f>IFERROR(VLOOKUP("FlightNumber", A:D, 4, FALSE), "Flight Not Found")</f>
        <v>Flight Not Found</v>
      </c>
      <c r="Y2077" t="str" cm="1">
        <f t="array" ref="Y2077">IF(AND(B:B &gt; TIME(6, 0, 0), B:B &lt;= TIME(18, 0, 0)), "Day", "Night")</f>
        <v>Night</v>
      </c>
      <c r="Z2077">
        <f>COUNTIFS(D:D, "Military - U.S. Army", C:C, "Fort Myer, Virginia")</f>
        <v>1</v>
      </c>
    </row>
    <row r="2078" spans="1:26" x14ac:dyDescent="0.2">
      <c r="A2078">
        <v>24388</v>
      </c>
      <c r="B2078" t="s">
        <v>3160</v>
      </c>
      <c r="C2078" t="s">
        <v>10029</v>
      </c>
      <c r="D2078" t="s">
        <v>10030</v>
      </c>
      <c r="F2078" t="s">
        <v>10031</v>
      </c>
      <c r="G2078" t="s">
        <v>10032</v>
      </c>
      <c r="H2078" t="s">
        <v>10033</v>
      </c>
      <c r="I2078">
        <v>11</v>
      </c>
      <c r="J2078">
        <v>11</v>
      </c>
      <c r="K2078">
        <v>0</v>
      </c>
      <c r="L2078" t="s">
        <v>10034</v>
      </c>
      <c r="M2078">
        <f>SUM(B2078,C2078)</f>
        <v>0</v>
      </c>
      <c r="N2078" t="str">
        <f t="shared" si="64"/>
        <v>No</v>
      </c>
      <c r="O2078">
        <f>COUNTIF(C:C,"&lt;0")</f>
        <v>0</v>
      </c>
      <c r="P2078" t="e">
        <f>SUMIF(#REF!,"&gt;"&amp;AVERAGE(#REF!))</f>
        <v>#REF!</v>
      </c>
      <c r="Q2078">
        <f t="shared" si="65"/>
        <v>27.565026697177728</v>
      </c>
      <c r="R2078" t="str">
        <f>CONCATENATE("ID-",A2078,"-",E2078)</f>
        <v>ID-24388-</v>
      </c>
      <c r="S2078" t="str">
        <f>INDEX(B:B,MATCH(A2078,A:A,0))</f>
        <v>13:30</v>
      </c>
      <c r="T2078" t="str">
        <f>IF(OR(B2078&gt;0,C2078&gt;0),"Acceptable","Check")</f>
        <v>Acceptable</v>
      </c>
      <c r="U2078">
        <f>COUNTIF(D:D, "Military - U.S. Army")</f>
        <v>23</v>
      </c>
      <c r="V2078">
        <f>AVERAGEIF(C:C,"Fort Myer, Virginia", I:I)</f>
        <v>2</v>
      </c>
      <c r="W2078">
        <v>1</v>
      </c>
      <c r="X2078" t="str">
        <f>IFERROR(VLOOKUP("FlightNumber", A:D, 4, FALSE), "Flight Not Found")</f>
        <v>Flight Not Found</v>
      </c>
      <c r="Y2078" t="str" cm="1">
        <f t="array" ref="Y2078">IF(AND(B:B &gt; TIME(6, 0, 0), B:B &lt;= TIME(18, 0, 0)), "Day", "Night")</f>
        <v>Night</v>
      </c>
      <c r="Z2078">
        <f>COUNTIFS(D:D, "Military - U.S. Army", C:C, "Fort Myer, Virginia")</f>
        <v>1</v>
      </c>
    </row>
    <row r="2079" spans="1:26" x14ac:dyDescent="0.2">
      <c r="A2079">
        <v>27715</v>
      </c>
      <c r="C2079" t="s">
        <v>10035</v>
      </c>
      <c r="D2079" t="s">
        <v>3546</v>
      </c>
      <c r="F2079" t="s">
        <v>10036</v>
      </c>
      <c r="G2079" t="s">
        <v>10037</v>
      </c>
      <c r="H2079" t="s">
        <v>10038</v>
      </c>
      <c r="I2079">
        <v>38</v>
      </c>
      <c r="J2079">
        <v>38</v>
      </c>
      <c r="K2079">
        <v>0</v>
      </c>
      <c r="L2079" t="s">
        <v>10039</v>
      </c>
      <c r="M2079">
        <f>SUM(B2079,C2079)</f>
        <v>0</v>
      </c>
      <c r="N2079" t="str">
        <f t="shared" si="64"/>
        <v>No</v>
      </c>
      <c r="O2079">
        <f>COUNTIF(C:C,"&lt;0")</f>
        <v>0</v>
      </c>
      <c r="P2079" t="e">
        <f>SUMIF(#REF!,"&gt;"&amp;AVERAGE(#REF!))</f>
        <v>#REF!</v>
      </c>
      <c r="Q2079">
        <f t="shared" si="65"/>
        <v>27.565026697177728</v>
      </c>
      <c r="R2079" t="str">
        <f>CONCATENATE("ID-",A2079,"-",E2079)</f>
        <v>ID-27715-</v>
      </c>
      <c r="S2079">
        <f>INDEX(B:B,MATCH(A2079,A:A,0))</f>
        <v>0</v>
      </c>
      <c r="T2079" t="str">
        <f>IF(OR(B2079&gt;0,C2079&gt;0),"Acceptable","Check")</f>
        <v>Acceptable</v>
      </c>
      <c r="U2079">
        <f>COUNTIF(D:D, "Military - U.S. Army")</f>
        <v>23</v>
      </c>
      <c r="V2079">
        <f>AVERAGEIF(C:C,"Fort Myer, Virginia", I:I)</f>
        <v>2</v>
      </c>
      <c r="W2079">
        <v>1</v>
      </c>
      <c r="X2079" t="str">
        <f>IFERROR(VLOOKUP("FlightNumber", A:D, 4, FALSE), "Flight Not Found")</f>
        <v>Flight Not Found</v>
      </c>
      <c r="Y2079" t="str" cm="1">
        <f t="array" ref="Y2079">IF(AND(B:B &gt; TIME(6, 0, 0), B:B &lt;= TIME(18, 0, 0)), "Day", "Night")</f>
        <v>Night</v>
      </c>
      <c r="Z2079">
        <f>COUNTIFS(D:D, "Military - U.S. Army", C:C, "Fort Myer, Virginia")</f>
        <v>1</v>
      </c>
    </row>
    <row r="2080" spans="1:26" x14ac:dyDescent="0.2">
      <c r="A2080">
        <v>24389</v>
      </c>
      <c r="B2080" t="s">
        <v>2648</v>
      </c>
      <c r="C2080" t="s">
        <v>10040</v>
      </c>
      <c r="D2080" t="s">
        <v>10041</v>
      </c>
      <c r="F2080" t="s">
        <v>9846</v>
      </c>
      <c r="G2080" t="s">
        <v>10042</v>
      </c>
      <c r="I2080">
        <v>6</v>
      </c>
      <c r="J2080">
        <v>6</v>
      </c>
      <c r="K2080">
        <v>0</v>
      </c>
      <c r="L2080" t="s">
        <v>10043</v>
      </c>
      <c r="M2080">
        <f>SUM(B2080,C2080)</f>
        <v>0</v>
      </c>
      <c r="N2080" t="str">
        <f t="shared" si="64"/>
        <v>No</v>
      </c>
      <c r="O2080">
        <f>COUNTIF(C:C,"&lt;0")</f>
        <v>0</v>
      </c>
      <c r="P2080" t="e">
        <f>SUMIF(#REF!,"&gt;"&amp;AVERAGE(#REF!))</f>
        <v>#REF!</v>
      </c>
      <c r="Q2080">
        <f t="shared" si="65"/>
        <v>27.565026697177728</v>
      </c>
      <c r="R2080" t="str">
        <f>CONCATENATE("ID-",A2080,"-",E2080)</f>
        <v>ID-24389-</v>
      </c>
      <c r="S2080" t="str">
        <f>INDEX(B:B,MATCH(A2080,A:A,0))</f>
        <v>20:20</v>
      </c>
      <c r="T2080" t="str">
        <f>IF(OR(B2080&gt;0,C2080&gt;0),"Acceptable","Check")</f>
        <v>Acceptable</v>
      </c>
      <c r="U2080">
        <f>COUNTIF(D:D, "Military - U.S. Army")</f>
        <v>23</v>
      </c>
      <c r="V2080">
        <f>AVERAGEIF(C:C,"Fort Myer, Virginia", I:I)</f>
        <v>2</v>
      </c>
      <c r="W2080">
        <v>1</v>
      </c>
      <c r="X2080" t="str">
        <f>IFERROR(VLOOKUP("FlightNumber", A:D, 4, FALSE), "Flight Not Found")</f>
        <v>Flight Not Found</v>
      </c>
      <c r="Y2080" t="str" cm="1">
        <f t="array" ref="Y2080">IF(AND(B:B &gt; TIME(6, 0, 0), B:B &lt;= TIME(18, 0, 0)), "Day", "Night")</f>
        <v>Night</v>
      </c>
      <c r="Z2080">
        <f>COUNTIFS(D:D, "Military - U.S. Army", C:C, "Fort Myer, Virginia")</f>
        <v>1</v>
      </c>
    </row>
    <row r="2081" spans="1:26" x14ac:dyDescent="0.2">
      <c r="A2081">
        <v>24413</v>
      </c>
      <c r="B2081" t="s">
        <v>10044</v>
      </c>
      <c r="C2081" t="s">
        <v>10045</v>
      </c>
      <c r="D2081" t="s">
        <v>10046</v>
      </c>
      <c r="F2081" t="s">
        <v>9096</v>
      </c>
      <c r="G2081" t="s">
        <v>10047</v>
      </c>
      <c r="I2081">
        <v>2</v>
      </c>
      <c r="J2081">
        <v>2</v>
      </c>
      <c r="K2081">
        <v>0</v>
      </c>
      <c r="L2081" t="s">
        <v>10048</v>
      </c>
      <c r="M2081">
        <f>SUM(B2081,C2081)</f>
        <v>0</v>
      </c>
      <c r="N2081" t="str">
        <f t="shared" si="64"/>
        <v>No</v>
      </c>
      <c r="O2081">
        <f>COUNTIF(C:C,"&lt;0")</f>
        <v>0</v>
      </c>
      <c r="P2081" t="e">
        <f>SUMIF(#REF!,"&gt;"&amp;AVERAGE(#REF!))</f>
        <v>#REF!</v>
      </c>
      <c r="Q2081">
        <f t="shared" si="65"/>
        <v>27.565026697177728</v>
      </c>
      <c r="R2081" t="str">
        <f>CONCATENATE("ID-",A2081,"-",E2081)</f>
        <v>ID-24413-</v>
      </c>
      <c r="S2081" t="str">
        <f>INDEX(B:B,MATCH(A2081,A:A,0))</f>
        <v>09:06</v>
      </c>
      <c r="T2081" t="str">
        <f>IF(OR(B2081&gt;0,C2081&gt;0),"Acceptable","Check")</f>
        <v>Acceptable</v>
      </c>
      <c r="U2081">
        <f>COUNTIF(D:D, "Military - U.S. Army")</f>
        <v>23</v>
      </c>
      <c r="V2081">
        <f>AVERAGEIF(C:C,"Fort Myer, Virginia", I:I)</f>
        <v>2</v>
      </c>
      <c r="W2081">
        <v>1</v>
      </c>
      <c r="X2081" t="str">
        <f>IFERROR(VLOOKUP("FlightNumber", A:D, 4, FALSE), "Flight Not Found")</f>
        <v>Flight Not Found</v>
      </c>
      <c r="Y2081" t="str" cm="1">
        <f t="array" ref="Y2081">IF(AND(B:B &gt; TIME(6, 0, 0), B:B &lt;= TIME(18, 0, 0)), "Day", "Night")</f>
        <v>Night</v>
      </c>
      <c r="Z2081">
        <f>COUNTIFS(D:D, "Military - U.S. Army", C:C, "Fort Myer, Virginia")</f>
        <v>1</v>
      </c>
    </row>
    <row r="2082" spans="1:26" x14ac:dyDescent="0.2">
      <c r="A2082">
        <v>24417</v>
      </c>
      <c r="B2082" t="s">
        <v>1610</v>
      </c>
      <c r="C2082" t="s">
        <v>10049</v>
      </c>
      <c r="D2082" t="s">
        <v>10050</v>
      </c>
      <c r="F2082" t="s">
        <v>10051</v>
      </c>
      <c r="G2082" t="s">
        <v>10052</v>
      </c>
      <c r="I2082">
        <v>3</v>
      </c>
      <c r="J2082">
        <v>3</v>
      </c>
      <c r="K2082">
        <v>0</v>
      </c>
      <c r="L2082" t="s">
        <v>10053</v>
      </c>
      <c r="M2082">
        <f>SUM(B2082,C2082)</f>
        <v>0</v>
      </c>
      <c r="N2082" t="str">
        <f t="shared" si="64"/>
        <v>No</v>
      </c>
      <c r="O2082">
        <f>COUNTIF(C:C,"&lt;0")</f>
        <v>0</v>
      </c>
      <c r="P2082" t="e">
        <f>SUMIF(#REF!,"&gt;"&amp;AVERAGE(#REF!))</f>
        <v>#REF!</v>
      </c>
      <c r="Q2082">
        <f t="shared" si="65"/>
        <v>27.565026697177728</v>
      </c>
      <c r="R2082" t="str">
        <f>CONCATENATE("ID-",A2082,"-",E2082)</f>
        <v>ID-24417-</v>
      </c>
      <c r="S2082" t="str">
        <f>INDEX(B:B,MATCH(A2082,A:A,0))</f>
        <v>22:00</v>
      </c>
      <c r="T2082" t="str">
        <f>IF(OR(B2082&gt;0,C2082&gt;0),"Acceptable","Check")</f>
        <v>Acceptable</v>
      </c>
      <c r="U2082">
        <f>COUNTIF(D:D, "Military - U.S. Army")</f>
        <v>23</v>
      </c>
      <c r="V2082">
        <f>AVERAGEIF(C:C,"Fort Myer, Virginia", I:I)</f>
        <v>2</v>
      </c>
      <c r="W2082">
        <v>1</v>
      </c>
      <c r="X2082" t="str">
        <f>IFERROR(VLOOKUP("FlightNumber", A:D, 4, FALSE), "Flight Not Found")</f>
        <v>Flight Not Found</v>
      </c>
      <c r="Y2082" t="str" cm="1">
        <f t="array" ref="Y2082">IF(AND(B:B &gt; TIME(6, 0, 0), B:B &lt;= TIME(18, 0, 0)), "Day", "Night")</f>
        <v>Night</v>
      </c>
      <c r="Z2082">
        <f>COUNTIFS(D:D, "Military - U.S. Army", C:C, "Fort Myer, Virginia")</f>
        <v>1</v>
      </c>
    </row>
    <row r="2083" spans="1:26" x14ac:dyDescent="0.2">
      <c r="A2083">
        <v>24422</v>
      </c>
      <c r="B2083" t="s">
        <v>10054</v>
      </c>
      <c r="C2083" t="s">
        <v>10055</v>
      </c>
      <c r="D2083" t="s">
        <v>2606</v>
      </c>
      <c r="E2083" t="s">
        <v>9576</v>
      </c>
      <c r="F2083" t="s">
        <v>10056</v>
      </c>
      <c r="G2083" t="s">
        <v>10057</v>
      </c>
      <c r="H2083" t="s">
        <v>10058</v>
      </c>
      <c r="I2083">
        <v>19</v>
      </c>
      <c r="J2083">
        <v>19</v>
      </c>
      <c r="K2083">
        <v>0</v>
      </c>
      <c r="L2083" t="s">
        <v>10059</v>
      </c>
      <c r="M2083">
        <f>SUM(B2083,C2083)</f>
        <v>0</v>
      </c>
      <c r="N2083" t="str">
        <f t="shared" si="64"/>
        <v>No</v>
      </c>
      <c r="O2083">
        <f>COUNTIF(C:C,"&lt;0")</f>
        <v>0</v>
      </c>
      <c r="P2083" t="e">
        <f>SUMIF(#REF!,"&gt;"&amp;AVERAGE(#REF!))</f>
        <v>#REF!</v>
      </c>
      <c r="Q2083">
        <f t="shared" si="65"/>
        <v>27.565026697177728</v>
      </c>
      <c r="R2083" t="str">
        <f>CONCATENATE("ID-",A2083,"-",E2083)</f>
        <v>ID-24422-Otis AFB</v>
      </c>
      <c r="S2083" t="str">
        <f>INDEX(B:B,MATCH(A2083,A:A,0))</f>
        <v>01:43</v>
      </c>
      <c r="T2083" t="str">
        <f>IF(OR(B2083&gt;0,C2083&gt;0),"Acceptable","Check")</f>
        <v>Acceptable</v>
      </c>
      <c r="U2083">
        <f>COUNTIF(D:D, "Military - U.S. Army")</f>
        <v>23</v>
      </c>
      <c r="V2083">
        <f>AVERAGEIF(C:C,"Fort Myer, Virginia", I:I)</f>
        <v>2</v>
      </c>
      <c r="W2083">
        <v>1</v>
      </c>
      <c r="X2083" t="str">
        <f>IFERROR(VLOOKUP("FlightNumber", A:D, 4, FALSE), "Flight Not Found")</f>
        <v>Flight Not Found</v>
      </c>
      <c r="Y2083" t="str" cm="1">
        <f t="array" ref="Y2083">IF(AND(B:B &gt; TIME(6, 0, 0), B:B &lt;= TIME(18, 0, 0)), "Day", "Night")</f>
        <v>Night</v>
      </c>
      <c r="Z2083">
        <f>COUNTIFS(D:D, "Military - U.S. Army", C:C, "Fort Myer, Virginia")</f>
        <v>1</v>
      </c>
    </row>
    <row r="2084" spans="1:26" x14ac:dyDescent="0.2">
      <c r="A2084">
        <v>24424</v>
      </c>
      <c r="B2084" t="s">
        <v>2758</v>
      </c>
      <c r="C2084" t="s">
        <v>10060</v>
      </c>
      <c r="D2084" t="s">
        <v>7296</v>
      </c>
      <c r="E2084" t="s">
        <v>10061</v>
      </c>
      <c r="F2084" t="s">
        <v>10062</v>
      </c>
      <c r="G2084" t="s">
        <v>10063</v>
      </c>
      <c r="H2084" t="s">
        <v>10064</v>
      </c>
      <c r="I2084">
        <v>50</v>
      </c>
      <c r="J2084">
        <v>50</v>
      </c>
      <c r="K2084">
        <v>0</v>
      </c>
      <c r="L2084" t="s">
        <v>10065</v>
      </c>
      <c r="M2084">
        <f>SUM(B2084,C2084)</f>
        <v>0</v>
      </c>
      <c r="N2084" t="str">
        <f t="shared" si="64"/>
        <v>No</v>
      </c>
      <c r="O2084">
        <f>COUNTIF(C:C,"&lt;0")</f>
        <v>0</v>
      </c>
      <c r="P2084" t="e">
        <f>SUMIF(#REF!,"&gt;"&amp;AVERAGE(#REF!))</f>
        <v>#REF!</v>
      </c>
      <c r="Q2084">
        <f t="shared" si="65"/>
        <v>27.565026697177728</v>
      </c>
      <c r="R2084" t="str">
        <f>CONCATENATE("ID-",A2084,"-",E2084)</f>
        <v>ID-24424-Osaka - Matsuyama</v>
      </c>
      <c r="S2084" t="str">
        <f>INDEX(B:B,MATCH(A2084,A:A,0))</f>
        <v>20:30</v>
      </c>
      <c r="T2084" t="str">
        <f>IF(OR(B2084&gt;0,C2084&gt;0),"Acceptable","Check")</f>
        <v>Acceptable</v>
      </c>
      <c r="U2084">
        <f>COUNTIF(D:D, "Military - U.S. Army")</f>
        <v>23</v>
      </c>
      <c r="V2084">
        <f>AVERAGEIF(C:C,"Fort Myer, Virginia", I:I)</f>
        <v>2</v>
      </c>
      <c r="W2084">
        <v>1</v>
      </c>
      <c r="X2084" t="str">
        <f>IFERROR(VLOOKUP("FlightNumber", A:D, 4, FALSE), "Flight Not Found")</f>
        <v>Flight Not Found</v>
      </c>
      <c r="Y2084" t="str" cm="1">
        <f t="array" ref="Y2084">IF(AND(B:B &gt; TIME(6, 0, 0), B:B &lt;= TIME(18, 0, 0)), "Day", "Night")</f>
        <v>Night</v>
      </c>
      <c r="Z2084">
        <f>COUNTIFS(D:D, "Military - U.S. Army", C:C, "Fort Myer, Virginia")</f>
        <v>1</v>
      </c>
    </row>
    <row r="2085" spans="1:26" x14ac:dyDescent="0.2">
      <c r="A2085">
        <v>24426</v>
      </c>
      <c r="B2085" t="s">
        <v>10066</v>
      </c>
      <c r="C2085" t="s">
        <v>10067</v>
      </c>
      <c r="D2085" t="s">
        <v>600</v>
      </c>
      <c r="E2085" t="s">
        <v>10068</v>
      </c>
      <c r="F2085" t="s">
        <v>10069</v>
      </c>
      <c r="G2085" t="s">
        <v>10070</v>
      </c>
      <c r="H2085" t="s">
        <v>10071</v>
      </c>
      <c r="I2085">
        <v>3</v>
      </c>
      <c r="J2085">
        <v>3</v>
      </c>
      <c r="K2085">
        <v>0</v>
      </c>
      <c r="L2085" t="s">
        <v>10072</v>
      </c>
      <c r="M2085">
        <f>SUM(B2085,C2085)</f>
        <v>0</v>
      </c>
      <c r="N2085" t="str">
        <f t="shared" si="64"/>
        <v>No</v>
      </c>
      <c r="O2085">
        <f>COUNTIF(C:C,"&lt;0")</f>
        <v>0</v>
      </c>
      <c r="P2085" t="e">
        <f>SUMIF(#REF!,"&gt;"&amp;AVERAGE(#REF!))</f>
        <v>#REF!</v>
      </c>
      <c r="Q2085">
        <f t="shared" si="65"/>
        <v>27.565026697177728</v>
      </c>
      <c r="R2085" t="str">
        <f>CONCATENATE("ID-",A2085,"-",E2085)</f>
        <v>ID-24426-Frankfurt - Berlin</v>
      </c>
      <c r="S2085" t="str">
        <f>INDEX(B:B,MATCH(A2085,A:A,0))</f>
        <v>02:42</v>
      </c>
      <c r="T2085" t="str">
        <f>IF(OR(B2085&gt;0,C2085&gt;0),"Acceptable","Check")</f>
        <v>Acceptable</v>
      </c>
      <c r="U2085">
        <f>COUNTIF(D:D, "Military - U.S. Army")</f>
        <v>23</v>
      </c>
      <c r="V2085">
        <f>AVERAGEIF(C:C,"Fort Myer, Virginia", I:I)</f>
        <v>2</v>
      </c>
      <c r="W2085">
        <v>1</v>
      </c>
      <c r="X2085" t="str">
        <f>IFERROR(VLOOKUP("FlightNumber", A:D, 4, FALSE), "Flight Not Found")</f>
        <v>Flight Not Found</v>
      </c>
      <c r="Y2085" t="str" cm="1">
        <f t="array" ref="Y2085">IF(AND(B:B &gt; TIME(6, 0, 0), B:B &lt;= TIME(18, 0, 0)), "Day", "Night")</f>
        <v>Night</v>
      </c>
      <c r="Z2085">
        <f>COUNTIFS(D:D, "Military - U.S. Army", C:C, "Fort Myer, Virginia")</f>
        <v>1</v>
      </c>
    </row>
    <row r="2086" spans="1:26" x14ac:dyDescent="0.2">
      <c r="A2086">
        <v>24431</v>
      </c>
      <c r="B2086" t="s">
        <v>10073</v>
      </c>
      <c r="C2086" t="s">
        <v>10074</v>
      </c>
      <c r="D2086" t="s">
        <v>7701</v>
      </c>
      <c r="F2086" t="s">
        <v>6341</v>
      </c>
      <c r="G2086" t="s">
        <v>10075</v>
      </c>
      <c r="H2086" t="s">
        <v>10076</v>
      </c>
      <c r="I2086">
        <v>3</v>
      </c>
      <c r="J2086">
        <v>3</v>
      </c>
      <c r="K2086">
        <v>0</v>
      </c>
      <c r="L2086" t="s">
        <v>10077</v>
      </c>
      <c r="M2086">
        <f>SUM(B2086,C2086)</f>
        <v>0</v>
      </c>
      <c r="N2086" t="str">
        <f t="shared" si="64"/>
        <v>No</v>
      </c>
      <c r="O2086">
        <f>COUNTIF(C:C,"&lt;0")</f>
        <v>0</v>
      </c>
      <c r="P2086" t="e">
        <f>SUMIF(#REF!,"&gt;"&amp;AVERAGE(#REF!))</f>
        <v>#REF!</v>
      </c>
      <c r="Q2086">
        <f t="shared" si="65"/>
        <v>27.565026697177728</v>
      </c>
      <c r="R2086" t="str">
        <f>CONCATENATE("ID-",A2086,"-",E2086)</f>
        <v>ID-24431-</v>
      </c>
      <c r="S2086" t="str">
        <f>INDEX(B:B,MATCH(A2086,A:A,0))</f>
        <v>06:06</v>
      </c>
      <c r="T2086" t="str">
        <f>IF(OR(B2086&gt;0,C2086&gt;0),"Acceptable","Check")</f>
        <v>Acceptable</v>
      </c>
      <c r="U2086">
        <f>COUNTIF(D:D, "Military - U.S. Army")</f>
        <v>23</v>
      </c>
      <c r="V2086">
        <f>AVERAGEIF(C:C,"Fort Myer, Virginia", I:I)</f>
        <v>2</v>
      </c>
      <c r="W2086">
        <v>1</v>
      </c>
      <c r="X2086" t="str">
        <f>IFERROR(VLOOKUP("FlightNumber", A:D, 4, FALSE), "Flight Not Found")</f>
        <v>Flight Not Found</v>
      </c>
      <c r="Y2086" t="str" cm="1">
        <f t="array" ref="Y2086">IF(AND(B:B &gt; TIME(6, 0, 0), B:B &lt;= TIME(18, 0, 0)), "Day", "Night")</f>
        <v>Night</v>
      </c>
      <c r="Z2086">
        <f>COUNTIFS(D:D, "Military - U.S. Army", C:C, "Fort Myer, Virginia")</f>
        <v>1</v>
      </c>
    </row>
    <row r="2087" spans="1:26" x14ac:dyDescent="0.2">
      <c r="A2087">
        <v>24433</v>
      </c>
      <c r="B2087" t="s">
        <v>5508</v>
      </c>
      <c r="C2087" t="s">
        <v>10078</v>
      </c>
      <c r="D2087" t="s">
        <v>9190</v>
      </c>
      <c r="F2087" t="s">
        <v>1809</v>
      </c>
      <c r="G2087" t="s">
        <v>10079</v>
      </c>
      <c r="H2087" t="s">
        <v>10080</v>
      </c>
      <c r="I2087">
        <v>30</v>
      </c>
      <c r="J2087">
        <v>30</v>
      </c>
      <c r="K2087">
        <v>0</v>
      </c>
      <c r="L2087" t="s">
        <v>10081</v>
      </c>
      <c r="M2087">
        <f>SUM(B2087,C2087)</f>
        <v>0</v>
      </c>
      <c r="N2087" t="str">
        <f t="shared" si="64"/>
        <v>No</v>
      </c>
      <c r="O2087">
        <f>COUNTIF(C:C,"&lt;0")</f>
        <v>0</v>
      </c>
      <c r="P2087" t="e">
        <f>SUMIF(#REF!,"&gt;"&amp;AVERAGE(#REF!))</f>
        <v>#REF!</v>
      </c>
      <c r="Q2087">
        <f t="shared" si="65"/>
        <v>27.565026697177728</v>
      </c>
      <c r="R2087" t="str">
        <f>CONCATENATE("ID-",A2087,"-",E2087)</f>
        <v>ID-24433-</v>
      </c>
      <c r="S2087" t="str">
        <f>INDEX(B:B,MATCH(A2087,A:A,0))</f>
        <v>12:20</v>
      </c>
      <c r="T2087" t="str">
        <f>IF(OR(B2087&gt;0,C2087&gt;0),"Acceptable","Check")</f>
        <v>Acceptable</v>
      </c>
      <c r="U2087">
        <f>COUNTIF(D:D, "Military - U.S. Army")</f>
        <v>23</v>
      </c>
      <c r="V2087">
        <f>AVERAGEIF(C:C,"Fort Myer, Virginia", I:I)</f>
        <v>2</v>
      </c>
      <c r="W2087">
        <v>1</v>
      </c>
      <c r="X2087" t="str">
        <f>IFERROR(VLOOKUP("FlightNumber", A:D, 4, FALSE), "Flight Not Found")</f>
        <v>Flight Not Found</v>
      </c>
      <c r="Y2087" t="str" cm="1">
        <f t="array" ref="Y2087">IF(AND(B:B &gt; TIME(6, 0, 0), B:B &lt;= TIME(18, 0, 0)), "Day", "Night")</f>
        <v>Night</v>
      </c>
      <c r="Z2087">
        <f>COUNTIFS(D:D, "Military - U.S. Army", C:C, "Fort Myer, Virginia")</f>
        <v>1</v>
      </c>
    </row>
    <row r="2088" spans="1:26" x14ac:dyDescent="0.2">
      <c r="A2088">
        <v>24435</v>
      </c>
      <c r="B2088" t="s">
        <v>10082</v>
      </c>
      <c r="C2088" t="s">
        <v>10083</v>
      </c>
      <c r="D2088" t="s">
        <v>10084</v>
      </c>
      <c r="E2088" t="s">
        <v>10085</v>
      </c>
      <c r="F2088" t="s">
        <v>7800</v>
      </c>
      <c r="G2088" t="s">
        <v>10086</v>
      </c>
      <c r="H2088" t="s">
        <v>10087</v>
      </c>
      <c r="I2088">
        <v>82</v>
      </c>
      <c r="J2088">
        <v>82</v>
      </c>
      <c r="K2088">
        <v>0</v>
      </c>
      <c r="L2088" t="s">
        <v>10088</v>
      </c>
      <c r="M2088">
        <f>SUM(B2088,C2088)</f>
        <v>0</v>
      </c>
      <c r="N2088" t="str">
        <f t="shared" si="64"/>
        <v>No</v>
      </c>
      <c r="O2088">
        <f>COUNTIF(C:C,"&lt;0")</f>
        <v>0</v>
      </c>
      <c r="P2088" t="e">
        <f>SUMIF(#REF!,"&gt;"&amp;AVERAGE(#REF!))</f>
        <v>#REF!</v>
      </c>
      <c r="Q2088">
        <f t="shared" si="65"/>
        <v>27.565026697177728</v>
      </c>
      <c r="R2088" t="str">
        <f>CONCATENATE("ID-",A2088,"-",E2088)</f>
        <v>ID-24435-Bratislava - Praha</v>
      </c>
      <c r="S2088" t="str">
        <f>INDEX(B:B,MATCH(A2088,A:A,0))</f>
        <v>16:30</v>
      </c>
      <c r="T2088" t="str">
        <f>IF(OR(B2088&gt;0,C2088&gt;0),"Acceptable","Check")</f>
        <v>Acceptable</v>
      </c>
      <c r="U2088">
        <f>COUNTIF(D:D, "Military - U.S. Army")</f>
        <v>23</v>
      </c>
      <c r="V2088">
        <f>AVERAGEIF(C:C,"Fort Myer, Virginia", I:I)</f>
        <v>2</v>
      </c>
      <c r="W2088">
        <v>1</v>
      </c>
      <c r="X2088" t="str">
        <f>IFERROR(VLOOKUP("FlightNumber", A:D, 4, FALSE), "Flight Not Found")</f>
        <v>Flight Not Found</v>
      </c>
      <c r="Y2088" t="str" cm="1">
        <f t="array" ref="Y2088">IF(AND(B:B &gt; TIME(6, 0, 0), B:B &lt;= TIME(18, 0, 0)), "Day", "Night")</f>
        <v>Night</v>
      </c>
      <c r="Z2088">
        <f>COUNTIFS(D:D, "Military - U.S. Army", C:C, "Fort Myer, Virginia")</f>
        <v>1</v>
      </c>
    </row>
    <row r="2089" spans="1:26" x14ac:dyDescent="0.2">
      <c r="A2089">
        <v>24437</v>
      </c>
      <c r="B2089" t="s">
        <v>6638</v>
      </c>
      <c r="C2089" t="s">
        <v>10089</v>
      </c>
      <c r="D2089" t="s">
        <v>2606</v>
      </c>
      <c r="E2089" t="s">
        <v>10090</v>
      </c>
      <c r="F2089" t="s">
        <v>4880</v>
      </c>
      <c r="G2089" t="s">
        <v>10091</v>
      </c>
      <c r="I2089">
        <v>25</v>
      </c>
      <c r="J2089">
        <v>25</v>
      </c>
      <c r="K2089">
        <v>0</v>
      </c>
      <c r="L2089" t="s">
        <v>10092</v>
      </c>
      <c r="M2089">
        <f>SUM(B2089,C2089)</f>
        <v>0</v>
      </c>
      <c r="N2089" t="str">
        <f t="shared" si="64"/>
        <v>No</v>
      </c>
      <c r="O2089">
        <f>COUNTIF(C:C,"&lt;0")</f>
        <v>0</v>
      </c>
      <c r="P2089" t="e">
        <f>SUMIF(#REF!,"&gt;"&amp;AVERAGE(#REF!))</f>
        <v>#REF!</v>
      </c>
      <c r="Q2089">
        <f t="shared" si="65"/>
        <v>27.565026697177728</v>
      </c>
      <c r="R2089" t="str">
        <f>CONCATENATE("ID-",A2089,"-",E2089)</f>
        <v>ID-24437-Saigon - Korat AB</v>
      </c>
      <c r="S2089" t="str">
        <f>INDEX(B:B,MATCH(A2089,A:A,0))</f>
        <v>19:20</v>
      </c>
      <c r="T2089" t="str">
        <f>IF(OR(B2089&gt;0,C2089&gt;0),"Acceptable","Check")</f>
        <v>Acceptable</v>
      </c>
      <c r="U2089">
        <f>COUNTIF(D:D, "Military - U.S. Army")</f>
        <v>23</v>
      </c>
      <c r="V2089">
        <f>AVERAGEIF(C:C,"Fort Myer, Virginia", I:I)</f>
        <v>2</v>
      </c>
      <c r="W2089">
        <v>1</v>
      </c>
      <c r="X2089" t="str">
        <f>IFERROR(VLOOKUP("FlightNumber", A:D, 4, FALSE), "Flight Not Found")</f>
        <v>Flight Not Found</v>
      </c>
      <c r="Y2089" t="str" cm="1">
        <f t="array" ref="Y2089">IF(AND(B:B &gt; TIME(6, 0, 0), B:B &lt;= TIME(18, 0, 0)), "Day", "Night")</f>
        <v>Night</v>
      </c>
      <c r="Z2089">
        <f>COUNTIFS(D:D, "Military - U.S. Army", C:C, "Fort Myer, Virginia")</f>
        <v>1</v>
      </c>
    </row>
    <row r="2090" spans="1:26" x14ac:dyDescent="0.2">
      <c r="A2090">
        <v>24442</v>
      </c>
      <c r="C2090" t="s">
        <v>10093</v>
      </c>
      <c r="D2090" t="s">
        <v>1924</v>
      </c>
      <c r="F2090" t="s">
        <v>10094</v>
      </c>
      <c r="G2090" t="s">
        <v>10095</v>
      </c>
      <c r="H2090" t="s">
        <v>10096</v>
      </c>
      <c r="I2090">
        <v>11</v>
      </c>
      <c r="J2090">
        <v>9</v>
      </c>
      <c r="K2090">
        <v>0</v>
      </c>
      <c r="M2090">
        <f>SUM(B2090,C2090)</f>
        <v>0</v>
      </c>
      <c r="N2090" t="str">
        <f t="shared" si="64"/>
        <v>No</v>
      </c>
      <c r="O2090">
        <f>COUNTIF(C:C,"&lt;0")</f>
        <v>0</v>
      </c>
      <c r="P2090" t="e">
        <f>SUMIF(#REF!,"&gt;"&amp;AVERAGE(#REF!))</f>
        <v>#REF!</v>
      </c>
      <c r="Q2090">
        <f t="shared" si="65"/>
        <v>27.565026697177728</v>
      </c>
      <c r="R2090" t="str">
        <f>CONCATENATE("ID-",A2090,"-",E2090)</f>
        <v>ID-24442-</v>
      </c>
      <c r="S2090">
        <f>INDEX(B:B,MATCH(A2090,A:A,0))</f>
        <v>0</v>
      </c>
      <c r="T2090" t="str">
        <f>IF(OR(B2090&gt;0,C2090&gt;0),"Acceptable","Check")</f>
        <v>Acceptable</v>
      </c>
      <c r="U2090">
        <f>COUNTIF(D:D, "Military - U.S. Army")</f>
        <v>23</v>
      </c>
      <c r="V2090">
        <f>AVERAGEIF(C:C,"Fort Myer, Virginia", I:I)</f>
        <v>2</v>
      </c>
      <c r="W2090">
        <v>1</v>
      </c>
      <c r="X2090" t="str">
        <f>IFERROR(VLOOKUP("FlightNumber", A:D, 4, FALSE), "Flight Not Found")</f>
        <v>Flight Not Found</v>
      </c>
      <c r="Y2090" t="str" cm="1">
        <f t="array" ref="Y2090">IF(AND(B:B &gt; TIME(6, 0, 0), B:B &lt;= TIME(18, 0, 0)), "Day", "Night")</f>
        <v>Night</v>
      </c>
      <c r="Z2090">
        <f>COUNTIFS(D:D, "Military - U.S. Army", C:C, "Fort Myer, Virginia")</f>
        <v>1</v>
      </c>
    </row>
    <row r="2091" spans="1:26" x14ac:dyDescent="0.2">
      <c r="A2091">
        <v>24443</v>
      </c>
      <c r="C2091" t="s">
        <v>5484</v>
      </c>
      <c r="D2091" t="s">
        <v>3546</v>
      </c>
      <c r="E2091" t="s">
        <v>10097</v>
      </c>
      <c r="F2091" t="s">
        <v>10098</v>
      </c>
      <c r="G2091" t="s">
        <v>10099</v>
      </c>
      <c r="H2091" t="s">
        <v>10100</v>
      </c>
      <c r="I2091">
        <v>21</v>
      </c>
      <c r="J2091">
        <v>21</v>
      </c>
      <c r="K2091">
        <v>0</v>
      </c>
      <c r="L2091" t="s">
        <v>10101</v>
      </c>
      <c r="M2091">
        <f>SUM(B2091,C2091)</f>
        <v>0</v>
      </c>
      <c r="N2091" t="str">
        <f t="shared" si="64"/>
        <v>No</v>
      </c>
      <c r="O2091">
        <f>COUNTIF(C:C,"&lt;0")</f>
        <v>0</v>
      </c>
      <c r="P2091" t="e">
        <f>SUMIF(#REF!,"&gt;"&amp;AVERAGE(#REF!))</f>
        <v>#REF!</v>
      </c>
      <c r="Q2091">
        <f t="shared" si="65"/>
        <v>27.565026697177728</v>
      </c>
      <c r="R2091" t="str">
        <f>CONCATENATE("ID-",A2091,"-",E2091)</f>
        <v>ID-24443-Moscow - Brazzaville</v>
      </c>
      <c r="S2091">
        <f>INDEX(B:B,MATCH(A2091,A:A,0))</f>
        <v>0</v>
      </c>
      <c r="T2091" t="str">
        <f>IF(OR(B2091&gt;0,C2091&gt;0),"Acceptable","Check")</f>
        <v>Acceptable</v>
      </c>
      <c r="U2091">
        <f>COUNTIF(D:D, "Military - U.S. Army")</f>
        <v>23</v>
      </c>
      <c r="V2091">
        <f>AVERAGEIF(C:C,"Fort Myer, Virginia", I:I)</f>
        <v>2</v>
      </c>
      <c r="W2091">
        <v>1</v>
      </c>
      <c r="X2091" t="str">
        <f>IFERROR(VLOOKUP("FlightNumber", A:D, 4, FALSE), "Flight Not Found")</f>
        <v>Flight Not Found</v>
      </c>
      <c r="Y2091" t="str" cm="1">
        <f t="array" ref="Y2091">IF(AND(B:B &gt; TIME(6, 0, 0), B:B &lt;= TIME(18, 0, 0)), "Day", "Night")</f>
        <v>Night</v>
      </c>
      <c r="Z2091">
        <f>COUNTIFS(D:D, "Military - U.S. Army", C:C, "Fort Myer, Virginia")</f>
        <v>1</v>
      </c>
    </row>
    <row r="2092" spans="1:26" x14ac:dyDescent="0.2">
      <c r="A2092">
        <v>24459</v>
      </c>
      <c r="B2092" t="s">
        <v>10102</v>
      </c>
      <c r="C2092" t="s">
        <v>5135</v>
      </c>
      <c r="D2092" t="s">
        <v>10103</v>
      </c>
      <c r="E2092" t="s">
        <v>10104</v>
      </c>
      <c r="F2092" t="s">
        <v>10105</v>
      </c>
      <c r="G2092" t="s">
        <v>10106</v>
      </c>
      <c r="H2092" t="s">
        <v>10107</v>
      </c>
      <c r="I2092">
        <v>59</v>
      </c>
      <c r="J2092">
        <v>17</v>
      </c>
      <c r="K2092">
        <v>0</v>
      </c>
      <c r="L2092" t="s">
        <v>10108</v>
      </c>
      <c r="M2092">
        <f>SUM(B2092,C2092)</f>
        <v>0</v>
      </c>
      <c r="N2092" t="str">
        <f t="shared" si="64"/>
        <v>No</v>
      </c>
      <c r="O2092">
        <f>COUNTIF(C:C,"&lt;0")</f>
        <v>0</v>
      </c>
      <c r="P2092" t="e">
        <f>SUMIF(#REF!,"&gt;"&amp;AVERAGE(#REF!))</f>
        <v>#REF!</v>
      </c>
      <c r="Q2092">
        <f t="shared" si="65"/>
        <v>27.565026697177728</v>
      </c>
      <c r="R2092" t="str">
        <f>CONCATENATE("ID-",A2092,"-",E2092)</f>
        <v>ID-24459-Miami - Bogota</v>
      </c>
      <c r="S2092" t="str">
        <f>INDEX(B:B,MATCH(A2092,A:A,0))</f>
        <v>02:55</v>
      </c>
      <c r="T2092" t="str">
        <f>IF(OR(B2092&gt;0,C2092&gt;0),"Acceptable","Check")</f>
        <v>Acceptable</v>
      </c>
      <c r="U2092">
        <f>COUNTIF(D:D, "Military - U.S. Army")</f>
        <v>23</v>
      </c>
      <c r="V2092">
        <f>AVERAGEIF(C:C,"Fort Myer, Virginia", I:I)</f>
        <v>2</v>
      </c>
      <c r="W2092">
        <v>1</v>
      </c>
      <c r="X2092" t="str">
        <f>IFERROR(VLOOKUP("FlightNumber", A:D, 4, FALSE), "Flight Not Found")</f>
        <v>Flight Not Found</v>
      </c>
      <c r="Y2092" t="str" cm="1">
        <f t="array" ref="Y2092">IF(AND(B:B &gt; TIME(6, 0, 0), B:B &lt;= TIME(18, 0, 0)), "Day", "Night")</f>
        <v>Night</v>
      </c>
      <c r="Z2092">
        <f>COUNTIFS(D:D, "Military - U.S. Army", C:C, "Fort Myer, Virginia")</f>
        <v>1</v>
      </c>
    </row>
    <row r="2093" spans="1:26" x14ac:dyDescent="0.2">
      <c r="A2093">
        <v>24465</v>
      </c>
      <c r="B2093" t="s">
        <v>3113</v>
      </c>
      <c r="C2093" t="s">
        <v>10109</v>
      </c>
      <c r="D2093" t="s">
        <v>5427</v>
      </c>
      <c r="F2093" t="s">
        <v>10110</v>
      </c>
      <c r="G2093" t="s">
        <v>10111</v>
      </c>
      <c r="H2093" t="s">
        <v>151</v>
      </c>
      <c r="I2093">
        <v>4</v>
      </c>
      <c r="J2093">
        <v>4</v>
      </c>
      <c r="K2093">
        <v>107</v>
      </c>
      <c r="L2093" t="s">
        <v>10112</v>
      </c>
      <c r="M2093">
        <f>SUM(B2093,C2093)</f>
        <v>0</v>
      </c>
      <c r="N2093" t="str">
        <f t="shared" si="64"/>
        <v>No</v>
      </c>
      <c r="O2093">
        <f>COUNTIF(C:C,"&lt;0")</f>
        <v>0</v>
      </c>
      <c r="P2093" t="e">
        <f>SUMIF(#REF!,"&gt;"&amp;AVERAGE(#REF!))</f>
        <v>#REF!</v>
      </c>
      <c r="Q2093">
        <f t="shared" si="65"/>
        <v>27.565026697177728</v>
      </c>
      <c r="R2093" t="str">
        <f>CONCATENATE("ID-",A2093,"-",E2093)</f>
        <v>ID-24465-</v>
      </c>
      <c r="S2093" t="str">
        <f>INDEX(B:B,MATCH(A2093,A:A,0))</f>
        <v>19:15</v>
      </c>
      <c r="T2093" t="str">
        <f>IF(OR(B2093&gt;0,C2093&gt;0),"Acceptable","Check")</f>
        <v>Acceptable</v>
      </c>
      <c r="U2093">
        <f>COUNTIF(D:D, "Military - U.S. Army")</f>
        <v>23</v>
      </c>
      <c r="V2093">
        <f>AVERAGEIF(C:C,"Fort Myer, Virginia", I:I)</f>
        <v>2</v>
      </c>
      <c r="W2093">
        <v>1</v>
      </c>
      <c r="X2093" t="str">
        <f>IFERROR(VLOOKUP("FlightNumber", A:D, 4, FALSE), "Flight Not Found")</f>
        <v>Flight Not Found</v>
      </c>
      <c r="Y2093" t="str" cm="1">
        <f t="array" ref="Y2093">IF(AND(B:B &gt; TIME(6, 0, 0), B:B &lt;= TIME(18, 0, 0)), "Day", "Night")</f>
        <v>Night</v>
      </c>
      <c r="Z2093">
        <f>COUNTIFS(D:D, "Military - U.S. Army", C:C, "Fort Myer, Virginia")</f>
        <v>1</v>
      </c>
    </row>
    <row r="2094" spans="1:26" x14ac:dyDescent="0.2">
      <c r="A2094">
        <v>24465</v>
      </c>
      <c r="B2094" t="s">
        <v>10113</v>
      </c>
      <c r="C2094" t="s">
        <v>10114</v>
      </c>
      <c r="D2094" t="s">
        <v>3427</v>
      </c>
      <c r="E2094" t="s">
        <v>10115</v>
      </c>
      <c r="F2094" t="s">
        <v>10116</v>
      </c>
      <c r="G2094" t="s">
        <v>10117</v>
      </c>
      <c r="H2094" t="s">
        <v>10118</v>
      </c>
      <c r="I2094">
        <v>29</v>
      </c>
      <c r="J2094">
        <v>29</v>
      </c>
      <c r="K2094">
        <v>0</v>
      </c>
      <c r="L2094" t="s">
        <v>10119</v>
      </c>
      <c r="M2094">
        <f>SUM(B2094,C2094)</f>
        <v>0</v>
      </c>
      <c r="N2094" t="str">
        <f t="shared" si="64"/>
        <v>No</v>
      </c>
      <c r="O2094">
        <f>COUNTIF(C:C,"&lt;0")</f>
        <v>0</v>
      </c>
      <c r="P2094" t="e">
        <f>SUMIF(#REF!,"&gt;"&amp;AVERAGE(#REF!))</f>
        <v>#REF!</v>
      </c>
      <c r="Q2094">
        <f t="shared" si="65"/>
        <v>27.565026697177728</v>
      </c>
      <c r="R2094" t="str">
        <f>CONCATENATE("ID-",A2094,"-",E2094)</f>
        <v>ID-24465-Bogota - Cali</v>
      </c>
      <c r="S2094" t="str">
        <f>INDEX(B:B,MATCH(A2094,A:A,0))</f>
        <v>19:15</v>
      </c>
      <c r="T2094" t="str">
        <f>IF(OR(B2094&gt;0,C2094&gt;0),"Acceptable","Check")</f>
        <v>Acceptable</v>
      </c>
      <c r="U2094">
        <f>COUNTIF(D:D, "Military - U.S. Army")</f>
        <v>23</v>
      </c>
      <c r="V2094">
        <f>AVERAGEIF(C:C,"Fort Myer, Virginia", I:I)</f>
        <v>2</v>
      </c>
      <c r="W2094">
        <v>1</v>
      </c>
      <c r="X2094" t="str">
        <f>IFERROR(VLOOKUP("FlightNumber", A:D, 4, FALSE), "Flight Not Found")</f>
        <v>Flight Not Found</v>
      </c>
      <c r="Y2094" t="str" cm="1">
        <f t="array" ref="Y2094">IF(AND(B:B &gt; TIME(6, 0, 0), B:B &lt;= TIME(18, 0, 0)), "Day", "Night")</f>
        <v>Night</v>
      </c>
      <c r="Z2094">
        <f>COUNTIFS(D:D, "Military - U.S. Army", C:C, "Fort Myer, Virginia")</f>
        <v>1</v>
      </c>
    </row>
    <row r="2095" spans="1:26" x14ac:dyDescent="0.2">
      <c r="A2095">
        <v>24477</v>
      </c>
      <c r="B2095" t="s">
        <v>10120</v>
      </c>
      <c r="C2095" t="s">
        <v>10121</v>
      </c>
      <c r="D2095" t="s">
        <v>10122</v>
      </c>
      <c r="F2095" t="s">
        <v>10123</v>
      </c>
      <c r="G2095" t="s">
        <v>10124</v>
      </c>
      <c r="I2095">
        <v>9</v>
      </c>
      <c r="J2095">
        <v>9</v>
      </c>
      <c r="K2095">
        <v>0</v>
      </c>
      <c r="L2095" t="s">
        <v>10125</v>
      </c>
      <c r="M2095">
        <f>SUM(B2095,C2095)</f>
        <v>0</v>
      </c>
      <c r="N2095" t="str">
        <f t="shared" si="64"/>
        <v>No</v>
      </c>
      <c r="O2095">
        <f>COUNTIF(C:C,"&lt;0")</f>
        <v>0</v>
      </c>
      <c r="P2095" t="e">
        <f>SUMIF(#REF!,"&gt;"&amp;AVERAGE(#REF!))</f>
        <v>#REF!</v>
      </c>
      <c r="Q2095">
        <f t="shared" si="65"/>
        <v>27.565026697177728</v>
      </c>
      <c r="R2095" t="str">
        <f>CONCATENATE("ID-",A2095,"-",E2095)</f>
        <v>ID-24477-</v>
      </c>
      <c r="S2095" t="str">
        <f>INDEX(B:B,MATCH(A2095,A:A,0))</f>
        <v>06:55</v>
      </c>
      <c r="T2095" t="str">
        <f>IF(OR(B2095&gt;0,C2095&gt;0),"Acceptable","Check")</f>
        <v>Acceptable</v>
      </c>
      <c r="U2095">
        <f>COUNTIF(D:D, "Military - U.S. Army")</f>
        <v>23</v>
      </c>
      <c r="V2095">
        <f>AVERAGEIF(C:C,"Fort Myer, Virginia", I:I)</f>
        <v>2</v>
      </c>
      <c r="W2095">
        <v>1</v>
      </c>
      <c r="X2095" t="str">
        <f>IFERROR(VLOOKUP("FlightNumber", A:D, 4, FALSE), "Flight Not Found")</f>
        <v>Flight Not Found</v>
      </c>
      <c r="Y2095" t="str" cm="1">
        <f t="array" ref="Y2095">IF(AND(B:B &gt; TIME(6, 0, 0), B:B &lt;= TIME(18, 0, 0)), "Day", "Night")</f>
        <v>Night</v>
      </c>
      <c r="Z2095">
        <f>COUNTIFS(D:D, "Military - U.S. Army", C:C, "Fort Myer, Virginia")</f>
        <v>1</v>
      </c>
    </row>
    <row r="2096" spans="1:26" x14ac:dyDescent="0.2">
      <c r="A2096">
        <v>24478</v>
      </c>
      <c r="B2096" t="s">
        <v>6309</v>
      </c>
      <c r="C2096" t="s">
        <v>10126</v>
      </c>
      <c r="D2096" t="s">
        <v>10127</v>
      </c>
      <c r="F2096" t="s">
        <v>5759</v>
      </c>
      <c r="G2096" t="s">
        <v>10128</v>
      </c>
      <c r="H2096" t="s">
        <v>10129</v>
      </c>
      <c r="I2096">
        <v>3</v>
      </c>
      <c r="J2096">
        <v>3</v>
      </c>
      <c r="K2096">
        <v>0</v>
      </c>
      <c r="L2096" t="s">
        <v>10130</v>
      </c>
      <c r="M2096">
        <f>SUM(B2096,C2096)</f>
        <v>0</v>
      </c>
      <c r="N2096" t="str">
        <f t="shared" si="64"/>
        <v>No</v>
      </c>
      <c r="O2096">
        <f>COUNTIF(C:C,"&lt;0")</f>
        <v>0</v>
      </c>
      <c r="P2096" t="e">
        <f>SUMIF(#REF!,"&gt;"&amp;AVERAGE(#REF!))</f>
        <v>#REF!</v>
      </c>
      <c r="Q2096">
        <f t="shared" si="65"/>
        <v>27.565026697177728</v>
      </c>
      <c r="R2096" t="str">
        <f>CONCATENATE("ID-",A2096,"-",E2096)</f>
        <v>ID-24478-</v>
      </c>
      <c r="S2096" t="str">
        <f>INDEX(B:B,MATCH(A2096,A:A,0))</f>
        <v>16:25</v>
      </c>
      <c r="T2096" t="str">
        <f>IF(OR(B2096&gt;0,C2096&gt;0),"Acceptable","Check")</f>
        <v>Acceptable</v>
      </c>
      <c r="U2096">
        <f>COUNTIF(D:D, "Military - U.S. Army")</f>
        <v>23</v>
      </c>
      <c r="V2096">
        <f>AVERAGEIF(C:C,"Fort Myer, Virginia", I:I)</f>
        <v>2</v>
      </c>
      <c r="W2096">
        <v>1</v>
      </c>
      <c r="X2096" t="str">
        <f>IFERROR(VLOOKUP("FlightNumber", A:D, 4, FALSE), "Flight Not Found")</f>
        <v>Flight Not Found</v>
      </c>
      <c r="Y2096" t="str" cm="1">
        <f t="array" ref="Y2096">IF(AND(B:B &gt; TIME(6, 0, 0), B:B &lt;= TIME(18, 0, 0)), "Day", "Night")</f>
        <v>Night</v>
      </c>
      <c r="Z2096">
        <f>COUNTIFS(D:D, "Military - U.S. Army", C:C, "Fort Myer, Virginia")</f>
        <v>1</v>
      </c>
    </row>
    <row r="2097" spans="1:26" x14ac:dyDescent="0.2">
      <c r="A2097">
        <v>24489</v>
      </c>
      <c r="C2097" t="s">
        <v>10131</v>
      </c>
      <c r="D2097" t="s">
        <v>8619</v>
      </c>
      <c r="F2097" t="s">
        <v>10132</v>
      </c>
      <c r="I2097">
        <v>10</v>
      </c>
      <c r="J2097">
        <v>10</v>
      </c>
      <c r="K2097">
        <v>0</v>
      </c>
      <c r="L2097" t="s">
        <v>10133</v>
      </c>
      <c r="M2097">
        <f>SUM(B2097,C2097)</f>
        <v>0</v>
      </c>
      <c r="N2097" t="str">
        <f t="shared" si="64"/>
        <v>No</v>
      </c>
      <c r="O2097">
        <f>COUNTIF(C:C,"&lt;0")</f>
        <v>0</v>
      </c>
      <c r="P2097" t="e">
        <f>SUMIF(#REF!,"&gt;"&amp;AVERAGE(#REF!))</f>
        <v>#REF!</v>
      </c>
      <c r="Q2097">
        <f t="shared" si="65"/>
        <v>27.565026697177728</v>
      </c>
      <c r="R2097" t="str">
        <f>CONCATENATE("ID-",A2097,"-",E2097)</f>
        <v>ID-24489-</v>
      </c>
      <c r="S2097">
        <f>INDEX(B:B,MATCH(A2097,A:A,0))</f>
        <v>0</v>
      </c>
      <c r="T2097" t="str">
        <f>IF(OR(B2097&gt;0,C2097&gt;0),"Acceptable","Check")</f>
        <v>Acceptable</v>
      </c>
      <c r="U2097">
        <f>COUNTIF(D:D, "Military - U.S. Army")</f>
        <v>23</v>
      </c>
      <c r="V2097">
        <f>AVERAGEIF(C:C,"Fort Myer, Virginia", I:I)</f>
        <v>2</v>
      </c>
      <c r="W2097">
        <v>1</v>
      </c>
      <c r="X2097" t="str">
        <f>IFERROR(VLOOKUP("FlightNumber", A:D, 4, FALSE), "Flight Not Found")</f>
        <v>Flight Not Found</v>
      </c>
      <c r="Y2097" t="str" cm="1">
        <f t="array" ref="Y2097">IF(AND(B:B &gt; TIME(6, 0, 0), B:B &lt;= TIME(18, 0, 0)), "Day", "Night")</f>
        <v>Night</v>
      </c>
      <c r="Z2097">
        <f>COUNTIFS(D:D, "Military - U.S. Army", C:C, "Fort Myer, Virginia")</f>
        <v>1</v>
      </c>
    </row>
    <row r="2098" spans="1:26" x14ac:dyDescent="0.2">
      <c r="A2098">
        <v>24489</v>
      </c>
      <c r="C2098" t="s">
        <v>2120</v>
      </c>
      <c r="D2098" t="s">
        <v>9454</v>
      </c>
      <c r="F2098" t="s">
        <v>9086</v>
      </c>
      <c r="G2098" t="s">
        <v>10134</v>
      </c>
      <c r="I2098">
        <v>3</v>
      </c>
      <c r="J2098">
        <v>3</v>
      </c>
      <c r="K2098">
        <v>0</v>
      </c>
      <c r="L2098" t="s">
        <v>10135</v>
      </c>
      <c r="M2098">
        <f>SUM(B2098,C2098)</f>
        <v>0</v>
      </c>
      <c r="N2098" t="str">
        <f t="shared" si="64"/>
        <v>No</v>
      </c>
      <c r="O2098">
        <f>COUNTIF(C:C,"&lt;0")</f>
        <v>0</v>
      </c>
      <c r="P2098" t="e">
        <f>SUMIF(#REF!,"&gt;"&amp;AVERAGE(#REF!))</f>
        <v>#REF!</v>
      </c>
      <c r="Q2098">
        <f t="shared" si="65"/>
        <v>27.565026697177728</v>
      </c>
      <c r="R2098" t="str">
        <f>CONCATENATE("ID-",A2098,"-",E2098)</f>
        <v>ID-24489-</v>
      </c>
      <c r="S2098">
        <f>INDEX(B:B,MATCH(A2098,A:A,0))</f>
        <v>0</v>
      </c>
      <c r="T2098" t="str">
        <f>IF(OR(B2098&gt;0,C2098&gt;0),"Acceptable","Check")</f>
        <v>Acceptable</v>
      </c>
      <c r="U2098">
        <f>COUNTIF(D:D, "Military - U.S. Army")</f>
        <v>23</v>
      </c>
      <c r="V2098">
        <f>AVERAGEIF(C:C,"Fort Myer, Virginia", I:I)</f>
        <v>2</v>
      </c>
      <c r="W2098">
        <v>1</v>
      </c>
      <c r="X2098" t="str">
        <f>IFERROR(VLOOKUP("FlightNumber", A:D, 4, FALSE), "Flight Not Found")</f>
        <v>Flight Not Found</v>
      </c>
      <c r="Y2098" t="str" cm="1">
        <f t="array" ref="Y2098">IF(AND(B:B &gt; TIME(6, 0, 0), B:B &lt;= TIME(18, 0, 0)), "Day", "Night")</f>
        <v>Night</v>
      </c>
      <c r="Z2098">
        <f>COUNTIFS(D:D, "Military - U.S. Army", C:C, "Fort Myer, Virginia")</f>
        <v>1</v>
      </c>
    </row>
    <row r="2099" spans="1:26" x14ac:dyDescent="0.2">
      <c r="A2099">
        <v>24493</v>
      </c>
      <c r="B2099" t="s">
        <v>10136</v>
      </c>
      <c r="C2099" t="s">
        <v>474</v>
      </c>
      <c r="D2099" t="s">
        <v>10137</v>
      </c>
      <c r="E2099" t="s">
        <v>10138</v>
      </c>
      <c r="F2099" t="s">
        <v>2515</v>
      </c>
      <c r="G2099" t="s">
        <v>10139</v>
      </c>
      <c r="H2099" t="s">
        <v>10140</v>
      </c>
      <c r="I2099">
        <v>2</v>
      </c>
      <c r="J2099">
        <v>2</v>
      </c>
      <c r="K2099">
        <v>0</v>
      </c>
      <c r="L2099" t="s">
        <v>10141</v>
      </c>
      <c r="M2099">
        <f>SUM(B2099,C2099)</f>
        <v>0</v>
      </c>
      <c r="N2099" t="str">
        <f t="shared" si="64"/>
        <v>No</v>
      </c>
      <c r="O2099">
        <f>COUNTIF(C:C,"&lt;0")</f>
        <v>0</v>
      </c>
      <c r="P2099" t="e">
        <f>SUMIF(#REF!,"&gt;"&amp;AVERAGE(#REF!))</f>
        <v>#REF!</v>
      </c>
      <c r="Q2099">
        <f t="shared" si="65"/>
        <v>27.565026697177728</v>
      </c>
      <c r="R2099" t="str">
        <f>CONCATENATE("ID-",A2099,"-",E2099)</f>
        <v>ID-24493-Manchester, England - Frankfurt, Germany</v>
      </c>
      <c r="S2099" t="str">
        <f>INDEX(B:B,MATCH(A2099,A:A,0))</f>
        <v>04:15</v>
      </c>
      <c r="T2099" t="str">
        <f>IF(OR(B2099&gt;0,C2099&gt;0),"Acceptable","Check")</f>
        <v>Acceptable</v>
      </c>
      <c r="U2099">
        <f>COUNTIF(D:D, "Military - U.S. Army")</f>
        <v>23</v>
      </c>
      <c r="V2099">
        <f>AVERAGEIF(C:C,"Fort Myer, Virginia", I:I)</f>
        <v>2</v>
      </c>
      <c r="W2099">
        <v>1</v>
      </c>
      <c r="X2099" t="str">
        <f>IFERROR(VLOOKUP("FlightNumber", A:D, 4, FALSE), "Flight Not Found")</f>
        <v>Flight Not Found</v>
      </c>
      <c r="Y2099" t="str" cm="1">
        <f t="array" ref="Y2099">IF(AND(B:B &gt; TIME(6, 0, 0), B:B &lt;= TIME(18, 0, 0)), "Day", "Night")</f>
        <v>Night</v>
      </c>
      <c r="Z2099">
        <f>COUNTIFS(D:D, "Military - U.S. Army", C:C, "Fort Myer, Virginia")</f>
        <v>1</v>
      </c>
    </row>
    <row r="2100" spans="1:26" x14ac:dyDescent="0.2">
      <c r="A2100">
        <v>24509</v>
      </c>
      <c r="C2100" t="s">
        <v>10142</v>
      </c>
      <c r="D2100" t="s">
        <v>10143</v>
      </c>
      <c r="F2100" t="s">
        <v>1809</v>
      </c>
      <c r="G2100" t="s">
        <v>10144</v>
      </c>
      <c r="H2100" t="s">
        <v>10145</v>
      </c>
      <c r="I2100">
        <v>19</v>
      </c>
      <c r="J2100">
        <v>1</v>
      </c>
      <c r="K2100">
        <v>0</v>
      </c>
      <c r="L2100" t="s">
        <v>10146</v>
      </c>
      <c r="M2100">
        <f>SUM(B2100,C2100)</f>
        <v>0</v>
      </c>
      <c r="N2100" t="str">
        <f t="shared" si="64"/>
        <v>No</v>
      </c>
      <c r="O2100">
        <f>COUNTIF(C:C,"&lt;0")</f>
        <v>0</v>
      </c>
      <c r="P2100" t="e">
        <f>SUMIF(#REF!,"&gt;"&amp;AVERAGE(#REF!))</f>
        <v>#REF!</v>
      </c>
      <c r="Q2100">
        <f t="shared" si="65"/>
        <v>27.565026697177728</v>
      </c>
      <c r="R2100" t="str">
        <f>CONCATENATE("ID-",A2100,"-",E2100)</f>
        <v>ID-24509-</v>
      </c>
      <c r="S2100">
        <f>INDEX(B:B,MATCH(A2100,A:A,0))</f>
        <v>0</v>
      </c>
      <c r="T2100" t="str">
        <f>IF(OR(B2100&gt;0,C2100&gt;0),"Acceptable","Check")</f>
        <v>Acceptable</v>
      </c>
      <c r="U2100">
        <f>COUNTIF(D:D, "Military - U.S. Army")</f>
        <v>23</v>
      </c>
      <c r="V2100">
        <f>AVERAGEIF(C:C,"Fort Myer, Virginia", I:I)</f>
        <v>2</v>
      </c>
      <c r="W2100">
        <v>1</v>
      </c>
      <c r="X2100" t="str">
        <f>IFERROR(VLOOKUP("FlightNumber", A:D, 4, FALSE), "Flight Not Found")</f>
        <v>Flight Not Found</v>
      </c>
      <c r="Y2100" t="str" cm="1">
        <f t="array" ref="Y2100">IF(AND(B:B &gt; TIME(6, 0, 0), B:B &lt;= TIME(18, 0, 0)), "Day", "Night")</f>
        <v>Night</v>
      </c>
      <c r="Z2100">
        <f>COUNTIFS(D:D, "Military - U.S. Army", C:C, "Fort Myer, Virginia")</f>
        <v>1</v>
      </c>
    </row>
    <row r="2101" spans="1:26" x14ac:dyDescent="0.2">
      <c r="A2101">
        <v>24779</v>
      </c>
      <c r="B2101" t="s">
        <v>3090</v>
      </c>
      <c r="C2101" t="s">
        <v>10147</v>
      </c>
      <c r="D2101" t="s">
        <v>10148</v>
      </c>
      <c r="E2101" t="s">
        <v>10149</v>
      </c>
      <c r="F2101" t="s">
        <v>10150</v>
      </c>
      <c r="G2101" t="s">
        <v>10151</v>
      </c>
      <c r="H2101" t="s">
        <v>10152</v>
      </c>
      <c r="I2101">
        <v>25</v>
      </c>
      <c r="J2101">
        <v>21</v>
      </c>
      <c r="K2101">
        <v>0</v>
      </c>
      <c r="L2101" t="s">
        <v>10153</v>
      </c>
      <c r="M2101">
        <f>SUM(B2101,C2101)</f>
        <v>0</v>
      </c>
      <c r="N2101" t="str">
        <f t="shared" si="64"/>
        <v>No</v>
      </c>
      <c r="O2101">
        <f>COUNTIF(C:C,"&lt;0")</f>
        <v>0</v>
      </c>
      <c r="P2101" t="e">
        <f>SUMIF(#REF!,"&gt;"&amp;AVERAGE(#REF!))</f>
        <v>#REF!</v>
      </c>
      <c r="Q2101">
        <f t="shared" si="65"/>
        <v>27.565026697177728</v>
      </c>
      <c r="R2101" t="str">
        <f>CONCATENATE("ID-",A2101,"-",E2101)</f>
        <v>ID-24779-Sao Paulo - Curitiba</v>
      </c>
      <c r="S2101" t="str">
        <f>INDEX(B:B,MATCH(A2101,A:A,0))</f>
        <v>11:30</v>
      </c>
      <c r="T2101" t="str">
        <f>IF(OR(B2101&gt;0,C2101&gt;0),"Acceptable","Check")</f>
        <v>Acceptable</v>
      </c>
      <c r="U2101">
        <f>COUNTIF(D:D, "Military - U.S. Army")</f>
        <v>23</v>
      </c>
      <c r="V2101">
        <f>AVERAGEIF(C:C,"Fort Myer, Virginia", I:I)</f>
        <v>2</v>
      </c>
      <c r="W2101">
        <v>1</v>
      </c>
      <c r="X2101" t="str">
        <f>IFERROR(VLOOKUP("FlightNumber", A:D, 4, FALSE), "Flight Not Found")</f>
        <v>Flight Not Found</v>
      </c>
      <c r="Y2101" t="str" cm="1">
        <f t="array" ref="Y2101">IF(AND(B:B &gt; TIME(6, 0, 0), B:B &lt;= TIME(18, 0, 0)), "Day", "Night")</f>
        <v>Night</v>
      </c>
      <c r="Z2101">
        <f>COUNTIFS(D:D, "Military - U.S. Army", C:C, "Fort Myer, Virginia")</f>
        <v>1</v>
      </c>
    </row>
    <row r="2102" spans="1:26" x14ac:dyDescent="0.2">
      <c r="A2102">
        <v>24510</v>
      </c>
      <c r="B2102" t="s">
        <v>10154</v>
      </c>
      <c r="C2102" t="s">
        <v>6339</v>
      </c>
      <c r="D2102" t="s">
        <v>10155</v>
      </c>
      <c r="F2102" t="s">
        <v>10156</v>
      </c>
      <c r="G2102" t="s">
        <v>10157</v>
      </c>
      <c r="I2102">
        <v>2</v>
      </c>
      <c r="J2102">
        <v>2</v>
      </c>
      <c r="K2102">
        <v>0</v>
      </c>
      <c r="L2102" t="s">
        <v>10158</v>
      </c>
      <c r="M2102">
        <f>SUM(B2102,C2102)</f>
        <v>0</v>
      </c>
      <c r="N2102" t="str">
        <f t="shared" si="64"/>
        <v>No</v>
      </c>
      <c r="O2102">
        <f>COUNTIF(C:C,"&lt;0")</f>
        <v>0</v>
      </c>
      <c r="P2102" t="e">
        <f>SUMIF(#REF!,"&gt;"&amp;AVERAGE(#REF!))</f>
        <v>#REF!</v>
      </c>
      <c r="Q2102">
        <f t="shared" si="65"/>
        <v>27.565026697177728</v>
      </c>
      <c r="R2102" t="str">
        <f>CONCATENATE("ID-",A2102,"-",E2102)</f>
        <v>ID-24510-</v>
      </c>
      <c r="S2102" t="str">
        <f>INDEX(B:B,MATCH(A2102,A:A,0))</f>
        <v>00:02</v>
      </c>
      <c r="T2102" t="str">
        <f>IF(OR(B2102&gt;0,C2102&gt;0),"Acceptable","Check")</f>
        <v>Acceptable</v>
      </c>
      <c r="U2102">
        <f>COUNTIF(D:D, "Military - U.S. Army")</f>
        <v>23</v>
      </c>
      <c r="V2102">
        <f>AVERAGEIF(C:C,"Fort Myer, Virginia", I:I)</f>
        <v>2</v>
      </c>
      <c r="W2102">
        <v>1</v>
      </c>
      <c r="X2102" t="str">
        <f>IFERROR(VLOOKUP("FlightNumber", A:D, 4, FALSE), "Flight Not Found")</f>
        <v>Flight Not Found</v>
      </c>
      <c r="Y2102" t="str" cm="1">
        <f t="array" ref="Y2102">IF(AND(B:B &gt; TIME(6, 0, 0), B:B &lt;= TIME(18, 0, 0)), "Day", "Night")</f>
        <v>Night</v>
      </c>
      <c r="Z2102">
        <f>COUNTIFS(D:D, "Military - U.S. Army", C:C, "Fort Myer, Virginia")</f>
        <v>1</v>
      </c>
    </row>
    <row r="2103" spans="1:26" x14ac:dyDescent="0.2">
      <c r="A2103">
        <v>24510</v>
      </c>
      <c r="C2103" t="s">
        <v>10159</v>
      </c>
      <c r="D2103" t="s">
        <v>1349</v>
      </c>
      <c r="F2103" t="s">
        <v>10036</v>
      </c>
      <c r="I2103">
        <v>30</v>
      </c>
      <c r="J2103">
        <v>30</v>
      </c>
      <c r="K2103">
        <v>0</v>
      </c>
      <c r="L2103" t="s">
        <v>10160</v>
      </c>
      <c r="M2103">
        <f>SUM(B2103,C2103)</f>
        <v>0</v>
      </c>
      <c r="N2103" t="str">
        <f t="shared" si="64"/>
        <v>No</v>
      </c>
      <c r="O2103">
        <f>COUNTIF(C:C,"&lt;0")</f>
        <v>0</v>
      </c>
      <c r="P2103" t="e">
        <f>SUMIF(#REF!,"&gt;"&amp;AVERAGE(#REF!))</f>
        <v>#REF!</v>
      </c>
      <c r="Q2103">
        <f t="shared" si="65"/>
        <v>27.565026697177728</v>
      </c>
      <c r="R2103" t="str">
        <f>CONCATENATE("ID-",A2103,"-",E2103)</f>
        <v>ID-24510-</v>
      </c>
      <c r="S2103" t="str">
        <f>INDEX(B:B,MATCH(A2103,A:A,0))</f>
        <v>00:02</v>
      </c>
      <c r="T2103" t="str">
        <f>IF(OR(B2103&gt;0,C2103&gt;0),"Acceptable","Check")</f>
        <v>Acceptable</v>
      </c>
      <c r="U2103">
        <f>COUNTIF(D:D, "Military - U.S. Army")</f>
        <v>23</v>
      </c>
      <c r="V2103">
        <f>AVERAGEIF(C:C,"Fort Myer, Virginia", I:I)</f>
        <v>2</v>
      </c>
      <c r="W2103">
        <v>1</v>
      </c>
      <c r="X2103" t="str">
        <f>IFERROR(VLOOKUP("FlightNumber", A:D, 4, FALSE), "Flight Not Found")</f>
        <v>Flight Not Found</v>
      </c>
      <c r="Y2103" t="str" cm="1">
        <f t="array" ref="Y2103">IF(AND(B:B &gt; TIME(6, 0, 0), B:B &lt;= TIME(18, 0, 0)), "Day", "Night")</f>
        <v>Night</v>
      </c>
      <c r="Z2103">
        <f>COUNTIFS(D:D, "Military - U.S. Army", C:C, "Fort Myer, Virginia")</f>
        <v>1</v>
      </c>
    </row>
    <row r="2104" spans="1:26" x14ac:dyDescent="0.2">
      <c r="A2104">
        <v>24512</v>
      </c>
      <c r="B2104" t="s">
        <v>77</v>
      </c>
      <c r="C2104" t="s">
        <v>10161</v>
      </c>
      <c r="D2104" t="s">
        <v>1312</v>
      </c>
      <c r="E2104" t="s">
        <v>10162</v>
      </c>
      <c r="F2104" t="s">
        <v>9031</v>
      </c>
      <c r="G2104" t="s">
        <v>10163</v>
      </c>
      <c r="H2104" t="s">
        <v>10164</v>
      </c>
      <c r="I2104">
        <v>10</v>
      </c>
      <c r="J2104">
        <v>10</v>
      </c>
      <c r="K2104">
        <v>0</v>
      </c>
      <c r="L2104" t="s">
        <v>10165</v>
      </c>
      <c r="M2104">
        <f>SUM(B2104,C2104)</f>
        <v>0</v>
      </c>
      <c r="N2104" t="str">
        <f t="shared" si="64"/>
        <v>No</v>
      </c>
      <c r="O2104">
        <f>COUNTIF(C:C,"&lt;0")</f>
        <v>0</v>
      </c>
      <c r="P2104" t="e">
        <f>SUMIF(#REF!,"&gt;"&amp;AVERAGE(#REF!))</f>
        <v>#REF!</v>
      </c>
      <c r="Q2104">
        <f t="shared" si="65"/>
        <v>27.565026697177728</v>
      </c>
      <c r="R2104" t="str">
        <f>CONCATENATE("ID-",A2104,"-",E2104)</f>
        <v>ID-24512-Havana - Mexico City</v>
      </c>
      <c r="S2104" t="str">
        <f>INDEX(B:B,MATCH(A2104,A:A,0))</f>
        <v>05:15</v>
      </c>
      <c r="T2104" t="str">
        <f>IF(OR(B2104&gt;0,C2104&gt;0),"Acceptable","Check")</f>
        <v>Acceptable</v>
      </c>
      <c r="U2104">
        <f>COUNTIF(D:D, "Military - U.S. Army")</f>
        <v>23</v>
      </c>
      <c r="V2104">
        <f>AVERAGEIF(C:C,"Fort Myer, Virginia", I:I)</f>
        <v>2</v>
      </c>
      <c r="W2104">
        <v>1</v>
      </c>
      <c r="X2104" t="str">
        <f>IFERROR(VLOOKUP("FlightNumber", A:D, 4, FALSE), "Flight Not Found")</f>
        <v>Flight Not Found</v>
      </c>
      <c r="Y2104" t="str" cm="1">
        <f t="array" ref="Y2104">IF(AND(B:B &gt; TIME(6, 0, 0), B:B &lt;= TIME(18, 0, 0)), "Day", "Night")</f>
        <v>Night</v>
      </c>
      <c r="Z2104">
        <f>COUNTIFS(D:D, "Military - U.S. Army", C:C, "Fort Myer, Virginia")</f>
        <v>1</v>
      </c>
    </row>
    <row r="2105" spans="1:26" x14ac:dyDescent="0.2">
      <c r="A2105">
        <v>24513</v>
      </c>
      <c r="C2105" t="s">
        <v>5343</v>
      </c>
      <c r="D2105" t="s">
        <v>1259</v>
      </c>
      <c r="E2105" t="s">
        <v>994</v>
      </c>
      <c r="F2105" t="s">
        <v>8860</v>
      </c>
      <c r="G2105" t="s">
        <v>10166</v>
      </c>
      <c r="H2105" t="s">
        <v>8694</v>
      </c>
      <c r="I2105">
        <v>4</v>
      </c>
      <c r="J2105">
        <v>4</v>
      </c>
      <c r="K2105">
        <v>0</v>
      </c>
      <c r="L2105" t="s">
        <v>3731</v>
      </c>
      <c r="M2105">
        <f>SUM(B2105,C2105)</f>
        <v>0</v>
      </c>
      <c r="N2105" t="str">
        <f t="shared" si="64"/>
        <v>No</v>
      </c>
      <c r="O2105">
        <f>COUNTIF(C:C,"&lt;0")</f>
        <v>0</v>
      </c>
      <c r="P2105" t="e">
        <f>SUMIF(#REF!,"&gt;"&amp;AVERAGE(#REF!))</f>
        <v>#REF!</v>
      </c>
      <c r="Q2105">
        <f t="shared" si="65"/>
        <v>27.565026697177728</v>
      </c>
      <c r="R2105" t="str">
        <f>CONCATENATE("ID-",A2105,"-",E2105)</f>
        <v>ID-24513-Training</v>
      </c>
      <c r="S2105">
        <f>INDEX(B:B,MATCH(A2105,A:A,0))</f>
        <v>0</v>
      </c>
      <c r="T2105" t="str">
        <f>IF(OR(B2105&gt;0,C2105&gt;0),"Acceptable","Check")</f>
        <v>Acceptable</v>
      </c>
      <c r="U2105">
        <f>COUNTIF(D:D, "Military - U.S. Army")</f>
        <v>23</v>
      </c>
      <c r="V2105">
        <f>AVERAGEIF(C:C,"Fort Myer, Virginia", I:I)</f>
        <v>2</v>
      </c>
      <c r="W2105">
        <v>1</v>
      </c>
      <c r="X2105" t="str">
        <f>IFERROR(VLOOKUP("FlightNumber", A:D, 4, FALSE), "Flight Not Found")</f>
        <v>Flight Not Found</v>
      </c>
      <c r="Y2105" t="str" cm="1">
        <f t="array" ref="Y2105">IF(AND(B:B &gt; TIME(6, 0, 0), B:B &lt;= TIME(18, 0, 0)), "Day", "Night")</f>
        <v>Night</v>
      </c>
      <c r="Z2105">
        <f>COUNTIFS(D:D, "Military - U.S. Army", C:C, "Fort Myer, Virginia")</f>
        <v>1</v>
      </c>
    </row>
    <row r="2106" spans="1:26" x14ac:dyDescent="0.2">
      <c r="A2106">
        <v>24518</v>
      </c>
      <c r="B2106" t="s">
        <v>10167</v>
      </c>
      <c r="C2106" t="s">
        <v>10168</v>
      </c>
      <c r="D2106" t="s">
        <v>10169</v>
      </c>
      <c r="F2106" t="s">
        <v>10170</v>
      </c>
      <c r="G2106" t="s">
        <v>10171</v>
      </c>
      <c r="I2106">
        <v>2</v>
      </c>
      <c r="J2106">
        <v>2</v>
      </c>
      <c r="K2106">
        <v>0</v>
      </c>
      <c r="L2106" t="s">
        <v>10172</v>
      </c>
      <c r="M2106">
        <f>SUM(B2106,C2106)</f>
        <v>0</v>
      </c>
      <c r="N2106" t="str">
        <f t="shared" si="64"/>
        <v>No</v>
      </c>
      <c r="O2106">
        <f>COUNTIF(C:C,"&lt;0")</f>
        <v>0</v>
      </c>
      <c r="P2106" t="e">
        <f>SUMIF(#REF!,"&gt;"&amp;AVERAGE(#REF!))</f>
        <v>#REF!</v>
      </c>
      <c r="Q2106">
        <f t="shared" si="65"/>
        <v>27.565026697177728</v>
      </c>
      <c r="R2106" t="str">
        <f>CONCATENATE("ID-",A2106,"-",E2106)</f>
        <v>ID-24518-</v>
      </c>
      <c r="S2106" t="str">
        <f>INDEX(B:B,MATCH(A2106,A:A,0))</f>
        <v>12:13</v>
      </c>
      <c r="T2106" t="str">
        <f>IF(OR(B2106&gt;0,C2106&gt;0),"Acceptable","Check")</f>
        <v>Acceptable</v>
      </c>
      <c r="U2106">
        <f>COUNTIF(D:D, "Military - U.S. Army")</f>
        <v>23</v>
      </c>
      <c r="V2106">
        <f>AVERAGEIF(C:C,"Fort Myer, Virginia", I:I)</f>
        <v>2</v>
      </c>
      <c r="W2106">
        <v>1</v>
      </c>
      <c r="X2106" t="str">
        <f>IFERROR(VLOOKUP("FlightNumber", A:D, 4, FALSE), "Flight Not Found")</f>
        <v>Flight Not Found</v>
      </c>
      <c r="Y2106" t="str" cm="1">
        <f t="array" ref="Y2106">IF(AND(B:B &gt; TIME(6, 0, 0), B:B &lt;= TIME(18, 0, 0)), "Day", "Night")</f>
        <v>Night</v>
      </c>
      <c r="Z2106">
        <f>COUNTIFS(D:D, "Military - U.S. Army", C:C, "Fort Myer, Virginia")</f>
        <v>1</v>
      </c>
    </row>
    <row r="2107" spans="1:26" x14ac:dyDescent="0.2">
      <c r="A2107">
        <v>24519</v>
      </c>
      <c r="B2107" t="s">
        <v>10173</v>
      </c>
      <c r="C2107" t="s">
        <v>10174</v>
      </c>
      <c r="D2107" t="s">
        <v>4985</v>
      </c>
      <c r="E2107" t="s">
        <v>10175</v>
      </c>
      <c r="F2107" t="s">
        <v>8203</v>
      </c>
      <c r="G2107" t="s">
        <v>10176</v>
      </c>
      <c r="H2107" t="s">
        <v>2047</v>
      </c>
      <c r="I2107">
        <v>63</v>
      </c>
      <c r="J2107">
        <v>22</v>
      </c>
      <c r="K2107">
        <v>0</v>
      </c>
      <c r="L2107" t="s">
        <v>10177</v>
      </c>
      <c r="M2107">
        <f>SUM(B2107,C2107)</f>
        <v>0</v>
      </c>
      <c r="N2107" t="str">
        <f t="shared" si="64"/>
        <v>No</v>
      </c>
      <c r="O2107">
        <f>COUNTIF(C:C,"&lt;0")</f>
        <v>0</v>
      </c>
      <c r="P2107" t="e">
        <f>SUMIF(#REF!,"&gt;"&amp;AVERAGE(#REF!))</f>
        <v>#REF!</v>
      </c>
      <c r="Q2107">
        <f t="shared" si="65"/>
        <v>27.565026697177728</v>
      </c>
      <c r="R2107" t="str">
        <f>CONCATENATE("ID-",A2107,"-",E2107)</f>
        <v>ID-24519-Jakarta - Menado via Surabaya</v>
      </c>
      <c r="S2107" t="str">
        <f>INDEX(B:B,MATCH(A2107,A:A,0))</f>
        <v>14:21</v>
      </c>
      <c r="T2107" t="str">
        <f>IF(OR(B2107&gt;0,C2107&gt;0),"Acceptable","Check")</f>
        <v>Acceptable</v>
      </c>
      <c r="U2107">
        <f>COUNTIF(D:D, "Military - U.S. Army")</f>
        <v>23</v>
      </c>
      <c r="V2107">
        <f>AVERAGEIF(C:C,"Fort Myer, Virginia", I:I)</f>
        <v>2</v>
      </c>
      <c r="W2107">
        <v>1</v>
      </c>
      <c r="X2107" t="str">
        <f>IFERROR(VLOOKUP("FlightNumber", A:D, 4, FALSE), "Flight Not Found")</f>
        <v>Flight Not Found</v>
      </c>
      <c r="Y2107" t="str" cm="1">
        <f t="array" ref="Y2107">IF(AND(B:B &gt; TIME(6, 0, 0), B:B &lt;= TIME(18, 0, 0)), "Day", "Night")</f>
        <v>Night</v>
      </c>
      <c r="Z2107">
        <f>COUNTIFS(D:D, "Military - U.S. Army", C:C, "Fort Myer, Virginia")</f>
        <v>1</v>
      </c>
    </row>
    <row r="2108" spans="1:26" x14ac:dyDescent="0.2">
      <c r="A2108">
        <v>24523</v>
      </c>
      <c r="B2108" t="s">
        <v>81</v>
      </c>
      <c r="C2108" t="s">
        <v>10178</v>
      </c>
      <c r="D2108" t="s">
        <v>7019</v>
      </c>
      <c r="E2108" t="s">
        <v>10179</v>
      </c>
      <c r="F2108" t="s">
        <v>3916</v>
      </c>
      <c r="G2108" t="s">
        <v>10180</v>
      </c>
      <c r="H2108" t="s">
        <v>10181</v>
      </c>
      <c r="I2108">
        <v>55</v>
      </c>
      <c r="J2108">
        <v>4</v>
      </c>
      <c r="K2108">
        <v>0</v>
      </c>
      <c r="L2108" t="s">
        <v>10182</v>
      </c>
      <c r="M2108">
        <f>SUM(B2108,C2108)</f>
        <v>0</v>
      </c>
      <c r="N2108" t="str">
        <f t="shared" si="64"/>
        <v>No</v>
      </c>
      <c r="O2108">
        <f>COUNTIF(C:C,"&lt;0")</f>
        <v>0</v>
      </c>
      <c r="P2108" t="e">
        <f>SUMIF(#REF!,"&gt;"&amp;AVERAGE(#REF!))</f>
        <v>#REF!</v>
      </c>
      <c r="Q2108">
        <f t="shared" si="65"/>
        <v>27.565026697177728</v>
      </c>
      <c r="R2108" t="str">
        <f>CONCATENATE("ID-",A2108,"-",E2108)</f>
        <v>ID-24523-San Pedro Sula - Tegucigalpa</v>
      </c>
      <c r="S2108" t="str">
        <f>INDEX(B:B,MATCH(A2108,A:A,0))</f>
        <v>08:45</v>
      </c>
      <c r="T2108" t="str">
        <f>IF(OR(B2108&gt;0,C2108&gt;0),"Acceptable","Check")</f>
        <v>Acceptable</v>
      </c>
      <c r="U2108">
        <f>COUNTIF(D:D, "Military - U.S. Army")</f>
        <v>23</v>
      </c>
      <c r="V2108">
        <f>AVERAGEIF(C:C,"Fort Myer, Virginia", I:I)</f>
        <v>2</v>
      </c>
      <c r="W2108">
        <v>1</v>
      </c>
      <c r="X2108" t="str">
        <f>IFERROR(VLOOKUP("FlightNumber", A:D, 4, FALSE), "Flight Not Found")</f>
        <v>Flight Not Found</v>
      </c>
      <c r="Y2108" t="str" cm="1">
        <f t="array" ref="Y2108">IF(AND(B:B &gt; TIME(6, 0, 0), B:B &lt;= TIME(18, 0, 0)), "Day", "Night")</f>
        <v>Night</v>
      </c>
      <c r="Z2108">
        <f>COUNTIFS(D:D, "Military - U.S. Army", C:C, "Fort Myer, Virginia")</f>
        <v>1</v>
      </c>
    </row>
    <row r="2109" spans="1:26" x14ac:dyDescent="0.2">
      <c r="A2109">
        <v>24531</v>
      </c>
      <c r="B2109" t="s">
        <v>3693</v>
      </c>
      <c r="C2109" t="s">
        <v>10183</v>
      </c>
      <c r="D2109" t="s">
        <v>3661</v>
      </c>
      <c r="E2109" t="s">
        <v>10185</v>
      </c>
      <c r="F2109" t="s">
        <v>7919</v>
      </c>
      <c r="G2109" t="s">
        <v>10186</v>
      </c>
      <c r="H2109" t="s">
        <v>10187</v>
      </c>
      <c r="I2109">
        <v>20</v>
      </c>
      <c r="J2109">
        <v>12</v>
      </c>
      <c r="K2109">
        <v>0</v>
      </c>
      <c r="L2109" t="s">
        <v>10188</v>
      </c>
      <c r="M2109">
        <f>SUM(B2109,C2109)</f>
        <v>0</v>
      </c>
      <c r="N2109" t="str">
        <f t="shared" si="64"/>
        <v>No</v>
      </c>
      <c r="O2109">
        <f>COUNTIF(C:C,"&lt;0")</f>
        <v>0</v>
      </c>
      <c r="P2109" t="e">
        <f>SUMIF(#REF!,"&gt;"&amp;AVERAGE(#REF!))</f>
        <v>#REF!</v>
      </c>
      <c r="Q2109">
        <f t="shared" si="65"/>
        <v>27.565026697177728</v>
      </c>
      <c r="R2109" t="str">
        <f>CONCATENATE("ID-",A2109,"-",E2109)</f>
        <v>ID-24531-Manila - Mactan</v>
      </c>
      <c r="S2109" t="str">
        <f>INDEX(B:B,MATCH(A2109,A:A,0))</f>
        <v>04:20</v>
      </c>
      <c r="T2109" t="str">
        <f>IF(OR(B2109&gt;0,C2109&gt;0),"Acceptable","Check")</f>
        <v>Acceptable</v>
      </c>
      <c r="U2109">
        <f>COUNTIF(D:D, "Military - U.S. Army")</f>
        <v>23</v>
      </c>
      <c r="V2109">
        <f>AVERAGEIF(C:C,"Fort Myer, Virginia", I:I)</f>
        <v>2</v>
      </c>
      <c r="W2109">
        <v>1</v>
      </c>
      <c r="X2109" t="str">
        <f>IFERROR(VLOOKUP("FlightNumber", A:D, 4, FALSE), "Flight Not Found")</f>
        <v>Flight Not Found</v>
      </c>
      <c r="Y2109" t="str" cm="1">
        <f t="array" ref="Y2109">IF(AND(B:B &gt; TIME(6, 0, 0), B:B &lt;= TIME(18, 0, 0)), "Day", "Night")</f>
        <v>Night</v>
      </c>
      <c r="Z2109">
        <f>COUNTIFS(D:D, "Military - U.S. Army", C:C, "Fort Myer, Virginia")</f>
        <v>1</v>
      </c>
    </row>
    <row r="2110" spans="1:26" x14ac:dyDescent="0.2">
      <c r="A2110">
        <v>24535</v>
      </c>
      <c r="B2110" t="s">
        <v>1947</v>
      </c>
      <c r="C2110" t="s">
        <v>10189</v>
      </c>
      <c r="D2110" t="s">
        <v>2736</v>
      </c>
      <c r="E2110" t="s">
        <v>10190</v>
      </c>
      <c r="F2110" t="s">
        <v>8597</v>
      </c>
      <c r="G2110" t="s">
        <v>10191</v>
      </c>
      <c r="H2110" t="s">
        <v>10192</v>
      </c>
      <c r="I2110">
        <v>90</v>
      </c>
      <c r="J2110">
        <v>51</v>
      </c>
      <c r="K2110">
        <v>5</v>
      </c>
      <c r="L2110" t="s">
        <v>10193</v>
      </c>
      <c r="M2110">
        <f>SUM(B2110,C2110)</f>
        <v>0</v>
      </c>
      <c r="N2110" t="str">
        <f t="shared" si="64"/>
        <v>No</v>
      </c>
      <c r="O2110">
        <f>COUNTIF(C:C,"&lt;0")</f>
        <v>0</v>
      </c>
      <c r="P2110" t="e">
        <f>SUMIF(#REF!,"&gt;"&amp;AVERAGE(#REF!))</f>
        <v>#REF!</v>
      </c>
      <c r="Q2110">
        <f t="shared" si="65"/>
        <v>27.565026697177728</v>
      </c>
      <c r="R2110" t="str">
        <f>CONCATENATE("ID-",A2110,"-",E2110)</f>
        <v>ID-24535-Rome - Monrovia</v>
      </c>
      <c r="S2110" t="str">
        <f>INDEX(B:B,MATCH(A2110,A:A,0))</f>
        <v>02:56</v>
      </c>
      <c r="T2110" t="str">
        <f>IF(OR(B2110&gt;0,C2110&gt;0),"Acceptable","Check")</f>
        <v>Acceptable</v>
      </c>
      <c r="U2110">
        <f>COUNTIF(D:D, "Military - U.S. Army")</f>
        <v>23</v>
      </c>
      <c r="V2110">
        <f>AVERAGEIF(C:C,"Fort Myer, Virginia", I:I)</f>
        <v>2</v>
      </c>
      <c r="W2110">
        <v>1</v>
      </c>
      <c r="X2110" t="str">
        <f>IFERROR(VLOOKUP("FlightNumber", A:D, 4, FALSE), "Flight Not Found")</f>
        <v>Flight Not Found</v>
      </c>
      <c r="Y2110" t="str" cm="1">
        <f t="array" ref="Y2110">IF(AND(B:B &gt; TIME(6, 0, 0), B:B &lt;= TIME(18, 0, 0)), "Day", "Night")</f>
        <v>Night</v>
      </c>
      <c r="Z2110">
        <f>COUNTIFS(D:D, "Military - U.S. Army", C:C, "Fort Myer, Virginia")</f>
        <v>1</v>
      </c>
    </row>
    <row r="2111" spans="1:26" x14ac:dyDescent="0.2">
      <c r="A2111">
        <v>24536</v>
      </c>
      <c r="B2111" t="s">
        <v>1093</v>
      </c>
      <c r="C2111" t="s">
        <v>10194</v>
      </c>
      <c r="D2111" t="s">
        <v>10195</v>
      </c>
      <c r="E2111" t="s">
        <v>10196</v>
      </c>
      <c r="F2111" t="s">
        <v>10197</v>
      </c>
      <c r="G2111" t="s">
        <v>10198</v>
      </c>
      <c r="H2111" t="s">
        <v>10199</v>
      </c>
      <c r="I2111">
        <v>38</v>
      </c>
      <c r="J2111">
        <v>38</v>
      </c>
      <c r="K2111">
        <v>0</v>
      </c>
      <c r="L2111" t="s">
        <v>10200</v>
      </c>
      <c r="M2111">
        <f>SUM(B2111,C2111)</f>
        <v>0</v>
      </c>
      <c r="N2111" t="str">
        <f t="shared" si="64"/>
        <v>No</v>
      </c>
      <c r="O2111">
        <f>COUNTIF(C:C,"&lt;0")</f>
        <v>0</v>
      </c>
      <c r="P2111" t="e">
        <f>SUMIF(#REF!,"&gt;"&amp;AVERAGE(#REF!))</f>
        <v>#REF!</v>
      </c>
      <c r="Q2111">
        <f t="shared" si="65"/>
        <v>27.565026697177728</v>
      </c>
      <c r="R2111" t="str">
        <f>CONCATENATE("ID-",A2111,"-",E2111)</f>
        <v>ID-24536-Colombus - Toledo</v>
      </c>
      <c r="S2111" t="str">
        <f>INDEX(B:B,MATCH(A2111,A:A,0))</f>
        <v>20:07</v>
      </c>
      <c r="T2111" t="str">
        <f>IF(OR(B2111&gt;0,C2111&gt;0),"Acceptable","Check")</f>
        <v>Acceptable</v>
      </c>
      <c r="U2111">
        <f>COUNTIF(D:D, "Military - U.S. Army")</f>
        <v>23</v>
      </c>
      <c r="V2111">
        <f>AVERAGEIF(C:C,"Fort Myer, Virginia", I:I)</f>
        <v>2</v>
      </c>
      <c r="W2111">
        <v>1</v>
      </c>
      <c r="X2111" t="str">
        <f>IFERROR(VLOOKUP("FlightNumber", A:D, 4, FALSE), "Flight Not Found")</f>
        <v>Flight Not Found</v>
      </c>
      <c r="Y2111" t="str" cm="1">
        <f t="array" ref="Y2111">IF(AND(B:B &gt; TIME(6, 0, 0), B:B &lt;= TIME(18, 0, 0)), "Day", "Night")</f>
        <v>Night</v>
      </c>
      <c r="Z2111">
        <f>COUNTIFS(D:D, "Military - U.S. Army", C:C, "Fort Myer, Virginia")</f>
        <v>1</v>
      </c>
    </row>
    <row r="2112" spans="1:26" x14ac:dyDescent="0.2">
      <c r="A2112">
        <v>24539</v>
      </c>
      <c r="C2112" t="s">
        <v>4265</v>
      </c>
      <c r="D2112" t="s">
        <v>10201</v>
      </c>
      <c r="F2112" t="s">
        <v>10202</v>
      </c>
      <c r="G2112" t="s">
        <v>10203</v>
      </c>
      <c r="H2112" t="s">
        <v>219</v>
      </c>
      <c r="I2112">
        <v>6</v>
      </c>
      <c r="J2112">
        <v>4</v>
      </c>
      <c r="K2112">
        <v>7</v>
      </c>
      <c r="L2112" t="s">
        <v>10204</v>
      </c>
      <c r="M2112">
        <f>SUM(B2112,C2112)</f>
        <v>0</v>
      </c>
      <c r="N2112" t="str">
        <f t="shared" si="64"/>
        <v>No</v>
      </c>
      <c r="O2112">
        <f>COUNTIF(C:C,"&lt;0")</f>
        <v>0</v>
      </c>
      <c r="P2112" t="e">
        <f>SUMIF(#REF!,"&gt;"&amp;AVERAGE(#REF!))</f>
        <v>#REF!</v>
      </c>
      <c r="Q2112">
        <f t="shared" si="65"/>
        <v>27.565026697177728</v>
      </c>
      <c r="R2112" t="str">
        <f>CONCATENATE("ID-",A2112,"-",E2112)</f>
        <v>ID-24539-</v>
      </c>
      <c r="S2112">
        <f>INDEX(B:B,MATCH(A2112,A:A,0))</f>
        <v>0</v>
      </c>
      <c r="T2112" t="str">
        <f>IF(OR(B2112&gt;0,C2112&gt;0),"Acceptable","Check")</f>
        <v>Acceptable</v>
      </c>
      <c r="U2112">
        <f>COUNTIF(D:D, "Military - U.S. Army")</f>
        <v>23</v>
      </c>
      <c r="V2112">
        <f>AVERAGEIF(C:C,"Fort Myer, Virginia", I:I)</f>
        <v>2</v>
      </c>
      <c r="W2112">
        <v>1</v>
      </c>
      <c r="X2112" t="str">
        <f>IFERROR(VLOOKUP("FlightNumber", A:D, 4, FALSE), "Flight Not Found")</f>
        <v>Flight Not Found</v>
      </c>
      <c r="Y2112" t="str" cm="1">
        <f t="array" ref="Y2112">IF(AND(B:B &gt; TIME(6, 0, 0), B:B &lt;= TIME(18, 0, 0)), "Day", "Night")</f>
        <v>Night</v>
      </c>
      <c r="Z2112">
        <f>COUNTIFS(D:D, "Military - U.S. Army", C:C, "Fort Myer, Virginia")</f>
        <v>1</v>
      </c>
    </row>
    <row r="2113" spans="1:26" x14ac:dyDescent="0.2">
      <c r="A2113">
        <v>24540</v>
      </c>
      <c r="B2113" t="s">
        <v>10205</v>
      </c>
      <c r="C2113" t="s">
        <v>10206</v>
      </c>
      <c r="D2113" t="s">
        <v>10207</v>
      </c>
      <c r="E2113" t="s">
        <v>10208</v>
      </c>
      <c r="F2113" t="s">
        <v>10209</v>
      </c>
      <c r="G2113" t="s">
        <v>10210</v>
      </c>
      <c r="H2113" t="s">
        <v>10211</v>
      </c>
      <c r="I2113">
        <v>26</v>
      </c>
      <c r="J2113">
        <v>26</v>
      </c>
      <c r="K2113">
        <v>0</v>
      </c>
      <c r="L2113" t="s">
        <v>10212</v>
      </c>
      <c r="M2113">
        <f>SUM(B2113,C2113)</f>
        <v>0</v>
      </c>
      <c r="N2113" t="str">
        <f t="shared" si="64"/>
        <v>No</v>
      </c>
      <c r="O2113">
        <f>COUNTIF(C:C,"&lt;0")</f>
        <v>0</v>
      </c>
      <c r="P2113" t="e">
        <f>SUMIF(#REF!,"&gt;"&amp;AVERAGE(#REF!))</f>
        <v>#REF!</v>
      </c>
      <c r="Q2113">
        <f t="shared" si="65"/>
        <v>27.565026697177728</v>
      </c>
      <c r="R2113" t="str">
        <f>CONCATENATE("ID-",A2113,"-",E2113)</f>
        <v>ID-24540-Pittsburgh - Dayton</v>
      </c>
      <c r="S2113" t="str">
        <f>INDEX(B:B,MATCH(A2113,A:A,0))</f>
        <v>11:54</v>
      </c>
      <c r="T2113" t="str">
        <f>IF(OR(B2113&gt;0,C2113&gt;0),"Acceptable","Check")</f>
        <v>Acceptable</v>
      </c>
      <c r="U2113">
        <f>COUNTIF(D:D, "Military - U.S. Army")</f>
        <v>23</v>
      </c>
      <c r="V2113">
        <f>AVERAGEIF(C:C,"Fort Myer, Virginia", I:I)</f>
        <v>2</v>
      </c>
      <c r="W2113">
        <v>1</v>
      </c>
      <c r="X2113" t="str">
        <f>IFERROR(VLOOKUP("FlightNumber", A:D, 4, FALSE), "Flight Not Found")</f>
        <v>Flight Not Found</v>
      </c>
      <c r="Y2113" t="str" cm="1">
        <f t="array" ref="Y2113">IF(AND(B:B &gt; TIME(6, 0, 0), B:B &lt;= TIME(18, 0, 0)), "Day", "Night")</f>
        <v>Night</v>
      </c>
      <c r="Z2113">
        <f>COUNTIFS(D:D, "Military - U.S. Army", C:C, "Fort Myer, Virginia")</f>
        <v>1</v>
      </c>
    </row>
    <row r="2114" spans="1:26" x14ac:dyDescent="0.2">
      <c r="A2114">
        <v>24541</v>
      </c>
      <c r="B2114" t="s">
        <v>10213</v>
      </c>
      <c r="C2114" t="s">
        <v>10214</v>
      </c>
      <c r="D2114" t="s">
        <v>29</v>
      </c>
      <c r="E2114" t="s">
        <v>10215</v>
      </c>
      <c r="F2114" t="s">
        <v>10216</v>
      </c>
      <c r="G2114" t="s">
        <v>10217</v>
      </c>
      <c r="H2114" t="s">
        <v>10218</v>
      </c>
      <c r="I2114">
        <v>25</v>
      </c>
      <c r="J2114">
        <v>25</v>
      </c>
      <c r="K2114">
        <v>0</v>
      </c>
      <c r="L2114" t="s">
        <v>10219</v>
      </c>
      <c r="M2114">
        <f>SUM(B2114,C2114)</f>
        <v>0</v>
      </c>
      <c r="N2114" t="str">
        <f t="shared" ref="N2114:N2177" si="66">IF(E2114="good","Yes","No")</f>
        <v>No</v>
      </c>
      <c r="O2114">
        <f>COUNTIF(C:C,"&lt;0")</f>
        <v>0</v>
      </c>
      <c r="P2114" t="e">
        <f>SUMIF(#REF!,"&gt;"&amp;AVERAGE(#REF!))</f>
        <v>#REF!</v>
      </c>
      <c r="Q2114">
        <f t="shared" si="65"/>
        <v>27.565026697177728</v>
      </c>
      <c r="R2114" t="str">
        <f>CONCATENATE("ID-",A2114,"-",E2114)</f>
        <v>ID-24541-Siagon - Cam Ranh Bay AB</v>
      </c>
      <c r="S2114" t="str">
        <f>INDEX(B:B,MATCH(A2114,A:A,0))</f>
        <v>16:20</v>
      </c>
      <c r="T2114" t="str">
        <f>IF(OR(B2114&gt;0,C2114&gt;0),"Acceptable","Check")</f>
        <v>Acceptable</v>
      </c>
      <c r="U2114">
        <f>COUNTIF(D:D, "Military - U.S. Army")</f>
        <v>23</v>
      </c>
      <c r="V2114">
        <f>AVERAGEIF(C:C,"Fort Myer, Virginia", I:I)</f>
        <v>2</v>
      </c>
      <c r="W2114">
        <v>1</v>
      </c>
      <c r="X2114" t="str">
        <f>IFERROR(VLOOKUP("FlightNumber", A:D, 4, FALSE), "Flight Not Found")</f>
        <v>Flight Not Found</v>
      </c>
      <c r="Y2114" t="str" cm="1">
        <f t="array" ref="Y2114">IF(AND(B:B &gt; TIME(6, 0, 0), B:B &lt;= TIME(18, 0, 0)), "Day", "Night")</f>
        <v>Night</v>
      </c>
      <c r="Z2114">
        <f>COUNTIFS(D:D, "Military - U.S. Army", C:C, "Fort Myer, Virginia")</f>
        <v>1</v>
      </c>
    </row>
    <row r="2115" spans="1:26" x14ac:dyDescent="0.2">
      <c r="A2115">
        <v>24541</v>
      </c>
      <c r="B2115" t="s">
        <v>10220</v>
      </c>
      <c r="C2115" t="s">
        <v>10221</v>
      </c>
      <c r="D2115" t="s">
        <v>8779</v>
      </c>
      <c r="F2115" t="s">
        <v>8400</v>
      </c>
      <c r="G2115" t="s">
        <v>10223</v>
      </c>
      <c r="H2115" t="s">
        <v>10224</v>
      </c>
      <c r="I2115">
        <v>4</v>
      </c>
      <c r="J2115">
        <v>4</v>
      </c>
      <c r="K2115">
        <v>0</v>
      </c>
      <c r="L2115" t="s">
        <v>10225</v>
      </c>
      <c r="M2115">
        <f>SUM(B2115,C2115)</f>
        <v>0</v>
      </c>
      <c r="N2115" t="str">
        <f t="shared" si="66"/>
        <v>No</v>
      </c>
      <c r="O2115">
        <f>COUNTIF(C:C,"&lt;0")</f>
        <v>0</v>
      </c>
      <c r="P2115" t="e">
        <f>SUMIF(#REF!,"&gt;"&amp;AVERAGE(#REF!))</f>
        <v>#REF!</v>
      </c>
      <c r="Q2115">
        <f t="shared" ref="Q2115:Q2178" si="67">AVERAGEIF(I:I,"&gt;0")</f>
        <v>27.565026697177728</v>
      </c>
      <c r="R2115" t="str">
        <f>CONCATENATE("ID-",A2115,"-",E2115)</f>
        <v>ID-24541-</v>
      </c>
      <c r="S2115" t="str">
        <f>INDEX(B:B,MATCH(A2115,A:A,0))</f>
        <v>16:20</v>
      </c>
      <c r="T2115" t="str">
        <f>IF(OR(B2115&gt;0,C2115&gt;0),"Acceptable","Check")</f>
        <v>Acceptable</v>
      </c>
      <c r="U2115">
        <f>COUNTIF(D:D, "Military - U.S. Army")</f>
        <v>23</v>
      </c>
      <c r="V2115">
        <f>AVERAGEIF(C:C,"Fort Myer, Virginia", I:I)</f>
        <v>2</v>
      </c>
      <c r="W2115">
        <v>1</v>
      </c>
      <c r="X2115" t="str">
        <f>IFERROR(VLOOKUP("FlightNumber", A:D, 4, FALSE), "Flight Not Found")</f>
        <v>Flight Not Found</v>
      </c>
      <c r="Y2115" t="str" cm="1">
        <f t="array" ref="Y2115">IF(AND(B:B &gt; TIME(6, 0, 0), B:B &lt;= TIME(18, 0, 0)), "Day", "Night")</f>
        <v>Night</v>
      </c>
      <c r="Z2115">
        <f>COUNTIFS(D:D, "Military - U.S. Army", C:C, "Fort Myer, Virginia")</f>
        <v>1</v>
      </c>
    </row>
    <row r="2116" spans="1:26" x14ac:dyDescent="0.2">
      <c r="A2116">
        <v>24542</v>
      </c>
      <c r="C2116" t="s">
        <v>10226</v>
      </c>
      <c r="D2116" t="s">
        <v>10227</v>
      </c>
      <c r="E2116" t="s">
        <v>10228</v>
      </c>
      <c r="F2116" t="s">
        <v>10229</v>
      </c>
      <c r="G2116" t="s">
        <v>10230</v>
      </c>
      <c r="H2116" t="s">
        <v>416</v>
      </c>
      <c r="I2116">
        <v>5</v>
      </c>
      <c r="J2116">
        <v>4</v>
      </c>
      <c r="K2116">
        <v>0</v>
      </c>
      <c r="L2116" t="s">
        <v>10231</v>
      </c>
      <c r="M2116">
        <f>SUM(B2116,C2116)</f>
        <v>0</v>
      </c>
      <c r="N2116" t="str">
        <f t="shared" si="66"/>
        <v>No</v>
      </c>
      <c r="O2116">
        <f>COUNTIF(C:C,"&lt;0")</f>
        <v>0</v>
      </c>
      <c r="P2116" t="e">
        <f>SUMIF(#REF!,"&gt;"&amp;AVERAGE(#REF!))</f>
        <v>#REF!</v>
      </c>
      <c r="Q2116">
        <f t="shared" si="67"/>
        <v>27.565026697177728</v>
      </c>
      <c r="R2116" t="str">
        <f>CONCATENATE("ID-",A2116,"-",E2116)</f>
        <v>ID-24542-Venezia - Belluno</v>
      </c>
      <c r="S2116">
        <f>INDEX(B:B,MATCH(A2116,A:A,0))</f>
        <v>0</v>
      </c>
      <c r="T2116" t="str">
        <f>IF(OR(B2116&gt;0,C2116&gt;0),"Acceptable","Check")</f>
        <v>Acceptable</v>
      </c>
      <c r="U2116">
        <f>COUNTIF(D:D, "Military - U.S. Army")</f>
        <v>23</v>
      </c>
      <c r="V2116">
        <f>AVERAGEIF(C:C,"Fort Myer, Virginia", I:I)</f>
        <v>2</v>
      </c>
      <c r="W2116">
        <v>1</v>
      </c>
      <c r="X2116" t="str">
        <f>IFERROR(VLOOKUP("FlightNumber", A:D, 4, FALSE), "Flight Not Found")</f>
        <v>Flight Not Found</v>
      </c>
      <c r="Y2116" t="str" cm="1">
        <f t="array" ref="Y2116">IF(AND(B:B &gt; TIME(6, 0, 0), B:B &lt;= TIME(18, 0, 0)), "Day", "Night")</f>
        <v>Night</v>
      </c>
      <c r="Z2116">
        <f>COUNTIFS(D:D, "Military - U.S. Army", C:C, "Fort Myer, Virginia")</f>
        <v>1</v>
      </c>
    </row>
    <row r="2117" spans="1:26" x14ac:dyDescent="0.2">
      <c r="A2117">
        <v>24544</v>
      </c>
      <c r="B2117" t="s">
        <v>5744</v>
      </c>
      <c r="C2117" t="s">
        <v>10232</v>
      </c>
      <c r="D2117" t="s">
        <v>2312</v>
      </c>
      <c r="E2117" t="s">
        <v>10233</v>
      </c>
      <c r="F2117" t="s">
        <v>10234</v>
      </c>
      <c r="G2117" t="s">
        <v>10235</v>
      </c>
      <c r="H2117" t="s">
        <v>138</v>
      </c>
      <c r="I2117">
        <v>25</v>
      </c>
      <c r="J2117">
        <v>25</v>
      </c>
      <c r="K2117">
        <v>0</v>
      </c>
      <c r="L2117" t="s">
        <v>10236</v>
      </c>
      <c r="M2117">
        <f>SUM(B2117,C2117)</f>
        <v>0</v>
      </c>
      <c r="N2117" t="str">
        <f t="shared" si="66"/>
        <v>No</v>
      </c>
      <c r="O2117">
        <f>COUNTIF(C:C,"&lt;0")</f>
        <v>0</v>
      </c>
      <c r="P2117" t="e">
        <f>SUMIF(#REF!,"&gt;"&amp;AVERAGE(#REF!))</f>
        <v>#REF!</v>
      </c>
      <c r="Q2117">
        <f t="shared" si="67"/>
        <v>27.565026697177728</v>
      </c>
      <c r="R2117" t="str">
        <f>CONCATENATE("ID-",A2117,"-",E2117)</f>
        <v>ID-24544-Port Elizabeth - East London</v>
      </c>
      <c r="S2117" t="str">
        <f>INDEX(B:B,MATCH(A2117,A:A,0))</f>
        <v>17:10</v>
      </c>
      <c r="T2117" t="str">
        <f>IF(OR(B2117&gt;0,C2117&gt;0),"Acceptable","Check")</f>
        <v>Acceptable</v>
      </c>
      <c r="U2117">
        <f>COUNTIF(D:D, "Military - U.S. Army")</f>
        <v>23</v>
      </c>
      <c r="V2117">
        <f>AVERAGEIF(C:C,"Fort Myer, Virginia", I:I)</f>
        <v>2</v>
      </c>
      <c r="W2117">
        <v>1</v>
      </c>
      <c r="X2117" t="str">
        <f>IFERROR(VLOOKUP("FlightNumber", A:D, 4, FALSE), "Flight Not Found")</f>
        <v>Flight Not Found</v>
      </c>
      <c r="Y2117" t="str" cm="1">
        <f t="array" ref="Y2117">IF(AND(B:B &gt; TIME(6, 0, 0), B:B &lt;= TIME(18, 0, 0)), "Day", "Night")</f>
        <v>Night</v>
      </c>
      <c r="Z2117">
        <f>COUNTIFS(D:D, "Military - U.S. Army", C:C, "Fort Myer, Virginia")</f>
        <v>1</v>
      </c>
    </row>
    <row r="2118" spans="1:26" x14ac:dyDescent="0.2">
      <c r="A2118">
        <v>24547</v>
      </c>
      <c r="B2118" t="s">
        <v>10237</v>
      </c>
      <c r="C2118" t="s">
        <v>10238</v>
      </c>
      <c r="D2118" t="s">
        <v>10239</v>
      </c>
      <c r="F2118" t="s">
        <v>10123</v>
      </c>
      <c r="G2118" t="s">
        <v>10240</v>
      </c>
      <c r="I2118">
        <v>2</v>
      </c>
      <c r="J2118">
        <v>2</v>
      </c>
      <c r="K2118">
        <v>0</v>
      </c>
      <c r="L2118" t="s">
        <v>10241</v>
      </c>
      <c r="M2118">
        <f>SUM(B2118,C2118)</f>
        <v>0</v>
      </c>
      <c r="N2118" t="str">
        <f t="shared" si="66"/>
        <v>No</v>
      </c>
      <c r="O2118">
        <f>COUNTIF(C:C,"&lt;0")</f>
        <v>0</v>
      </c>
      <c r="P2118" t="e">
        <f>SUMIF(#REF!,"&gt;"&amp;AVERAGE(#REF!))</f>
        <v>#REF!</v>
      </c>
      <c r="Q2118">
        <f t="shared" si="67"/>
        <v>27.565026697177728</v>
      </c>
      <c r="R2118" t="str">
        <f>CONCATENATE("ID-",A2118,"-",E2118)</f>
        <v>ID-24547-</v>
      </c>
      <c r="S2118" t="str">
        <f>INDEX(B:B,MATCH(A2118,A:A,0))</f>
        <v>07:51</v>
      </c>
      <c r="T2118" t="str">
        <f>IF(OR(B2118&gt;0,C2118&gt;0),"Acceptable","Check")</f>
        <v>Acceptable</v>
      </c>
      <c r="U2118">
        <f>COUNTIF(D:D, "Military - U.S. Army")</f>
        <v>23</v>
      </c>
      <c r="V2118">
        <f>AVERAGEIF(C:C,"Fort Myer, Virginia", I:I)</f>
        <v>2</v>
      </c>
      <c r="W2118">
        <v>1</v>
      </c>
      <c r="X2118" t="str">
        <f>IFERROR(VLOOKUP("FlightNumber", A:D, 4, FALSE), "Flight Not Found")</f>
        <v>Flight Not Found</v>
      </c>
      <c r="Y2118" t="str" cm="1">
        <f t="array" ref="Y2118">IF(AND(B:B &gt; TIME(6, 0, 0), B:B &lt;= TIME(18, 0, 0)), "Day", "Night")</f>
        <v>Night</v>
      </c>
      <c r="Z2118">
        <f>COUNTIFS(D:D, "Military - U.S. Army", C:C, "Fort Myer, Virginia")</f>
        <v>1</v>
      </c>
    </row>
    <row r="2119" spans="1:26" x14ac:dyDescent="0.2">
      <c r="A2119">
        <v>24558</v>
      </c>
      <c r="B2119" t="s">
        <v>4333</v>
      </c>
      <c r="C2119" t="s">
        <v>10242</v>
      </c>
      <c r="D2119" t="s">
        <v>10243</v>
      </c>
      <c r="F2119" t="s">
        <v>10244</v>
      </c>
      <c r="G2119" t="s">
        <v>10245</v>
      </c>
      <c r="I2119">
        <v>2</v>
      </c>
      <c r="J2119">
        <v>2</v>
      </c>
      <c r="K2119">
        <v>0</v>
      </c>
      <c r="L2119" t="s">
        <v>10246</v>
      </c>
      <c r="M2119">
        <f>SUM(B2119,C2119)</f>
        <v>0</v>
      </c>
      <c r="N2119" t="str">
        <f t="shared" si="66"/>
        <v>No</v>
      </c>
      <c r="O2119">
        <f>COUNTIF(C:C,"&lt;0")</f>
        <v>0</v>
      </c>
      <c r="P2119" t="e">
        <f>SUMIF(#REF!,"&gt;"&amp;AVERAGE(#REF!))</f>
        <v>#REF!</v>
      </c>
      <c r="Q2119">
        <f t="shared" si="67"/>
        <v>27.565026697177728</v>
      </c>
      <c r="R2119" t="str">
        <f>CONCATENATE("ID-",A2119,"-",E2119)</f>
        <v>ID-24558-</v>
      </c>
      <c r="S2119" t="str">
        <f>INDEX(B:B,MATCH(A2119,A:A,0))</f>
        <v>05:44</v>
      </c>
      <c r="T2119" t="str">
        <f>IF(OR(B2119&gt;0,C2119&gt;0),"Acceptable","Check")</f>
        <v>Acceptable</v>
      </c>
      <c r="U2119">
        <f>COUNTIF(D:D, "Military - U.S. Army")</f>
        <v>23</v>
      </c>
      <c r="V2119">
        <f>AVERAGEIF(C:C,"Fort Myer, Virginia", I:I)</f>
        <v>2</v>
      </c>
      <c r="W2119">
        <v>1</v>
      </c>
      <c r="X2119" t="str">
        <f>IFERROR(VLOOKUP("FlightNumber", A:D, 4, FALSE), "Flight Not Found")</f>
        <v>Flight Not Found</v>
      </c>
      <c r="Y2119" t="str" cm="1">
        <f t="array" ref="Y2119">IF(AND(B:B &gt; TIME(6, 0, 0), B:B &lt;= TIME(18, 0, 0)), "Day", "Night")</f>
        <v>Night</v>
      </c>
      <c r="Z2119">
        <f>COUNTIFS(D:D, "Military - U.S. Army", C:C, "Fort Myer, Virginia")</f>
        <v>1</v>
      </c>
    </row>
    <row r="2120" spans="1:26" x14ac:dyDescent="0.2">
      <c r="A2120">
        <v>24561</v>
      </c>
      <c r="B2120" t="s">
        <v>1384</v>
      </c>
      <c r="C2120" t="s">
        <v>10247</v>
      </c>
      <c r="D2120" t="s">
        <v>1432</v>
      </c>
      <c r="E2120" t="s">
        <v>10248</v>
      </c>
      <c r="F2120" t="s">
        <v>10249</v>
      </c>
      <c r="G2120" t="s">
        <v>10250</v>
      </c>
      <c r="H2120" t="s">
        <v>10251</v>
      </c>
      <c r="I2120">
        <v>6</v>
      </c>
      <c r="J2120">
        <v>6</v>
      </c>
      <c r="K2120">
        <v>13</v>
      </c>
      <c r="L2120" t="s">
        <v>10252</v>
      </c>
      <c r="M2120">
        <f>SUM(B2120,C2120)</f>
        <v>0</v>
      </c>
      <c r="N2120" t="str">
        <f t="shared" si="66"/>
        <v>No</v>
      </c>
      <c r="O2120">
        <f>COUNTIF(C:C,"&lt;0")</f>
        <v>0</v>
      </c>
      <c r="P2120" t="e">
        <f>SUMIF(#REF!,"&gt;"&amp;AVERAGE(#REF!))</f>
        <v>#REF!</v>
      </c>
      <c r="Q2120">
        <f t="shared" si="67"/>
        <v>27.565026697177728</v>
      </c>
      <c r="R2120" t="str">
        <f>CONCATENATE("ID-",A2120,"-",E2120)</f>
        <v>ID-24561-New Orleans AP - New Orleans AP</v>
      </c>
      <c r="S2120" t="str">
        <f>INDEX(B:B,MATCH(A2120,A:A,0))</f>
        <v>00:45</v>
      </c>
      <c r="T2120" t="str">
        <f>IF(OR(B2120&gt;0,C2120&gt;0),"Acceptable","Check")</f>
        <v>Acceptable</v>
      </c>
      <c r="U2120">
        <f>COUNTIF(D:D, "Military - U.S. Army")</f>
        <v>23</v>
      </c>
      <c r="V2120">
        <f>AVERAGEIF(C:C,"Fort Myer, Virginia", I:I)</f>
        <v>2</v>
      </c>
      <c r="W2120">
        <v>1</v>
      </c>
      <c r="X2120" t="str">
        <f>IFERROR(VLOOKUP("FlightNumber", A:D, 4, FALSE), "Flight Not Found")</f>
        <v>Flight Not Found</v>
      </c>
      <c r="Y2120" t="str" cm="1">
        <f t="array" ref="Y2120">IF(AND(B:B &gt; TIME(6, 0, 0), B:B &lt;= TIME(18, 0, 0)), "Day", "Night")</f>
        <v>Night</v>
      </c>
      <c r="Z2120">
        <f>COUNTIFS(D:D, "Military - U.S. Army", C:C, "Fort Myer, Virginia")</f>
        <v>1</v>
      </c>
    </row>
    <row r="2121" spans="1:26" x14ac:dyDescent="0.2">
      <c r="A2121">
        <v>24563</v>
      </c>
      <c r="B2121" t="s">
        <v>10253</v>
      </c>
      <c r="C2121" t="s">
        <v>10254</v>
      </c>
      <c r="D2121" t="s">
        <v>10255</v>
      </c>
      <c r="F2121" t="s">
        <v>10256</v>
      </c>
      <c r="G2121" t="s">
        <v>10257</v>
      </c>
      <c r="I2121">
        <v>2</v>
      </c>
      <c r="J2121">
        <v>2</v>
      </c>
      <c r="K2121">
        <v>0</v>
      </c>
      <c r="L2121" t="s">
        <v>10258</v>
      </c>
      <c r="M2121">
        <f>SUM(B2121,C2121)</f>
        <v>0</v>
      </c>
      <c r="N2121" t="str">
        <f t="shared" si="66"/>
        <v>No</v>
      </c>
      <c r="O2121">
        <f>COUNTIF(C:C,"&lt;0")</f>
        <v>0</v>
      </c>
      <c r="P2121" t="e">
        <f>SUMIF(#REF!,"&gt;"&amp;AVERAGE(#REF!))</f>
        <v>#REF!</v>
      </c>
      <c r="Q2121">
        <f t="shared" si="67"/>
        <v>27.565026697177728</v>
      </c>
      <c r="R2121" t="str">
        <f>CONCATENATE("ID-",A2121,"-",E2121)</f>
        <v>ID-24563-</v>
      </c>
      <c r="S2121" t="str">
        <f>INDEX(B:B,MATCH(A2121,A:A,0))</f>
        <v>15:50</v>
      </c>
      <c r="T2121" t="str">
        <f>IF(OR(B2121&gt;0,C2121&gt;0),"Acceptable","Check")</f>
        <v>Acceptable</v>
      </c>
      <c r="U2121">
        <f>COUNTIF(D:D, "Military - U.S. Army")</f>
        <v>23</v>
      </c>
      <c r="V2121">
        <f>AVERAGEIF(C:C,"Fort Myer, Virginia", I:I)</f>
        <v>2</v>
      </c>
      <c r="W2121">
        <v>1</v>
      </c>
      <c r="X2121" t="str">
        <f>IFERROR(VLOOKUP("FlightNumber", A:D, 4, FALSE), "Flight Not Found")</f>
        <v>Flight Not Found</v>
      </c>
      <c r="Y2121" t="str" cm="1">
        <f t="array" ref="Y2121">IF(AND(B:B &gt; TIME(6, 0, 0), B:B &lt;= TIME(18, 0, 0)), "Day", "Night")</f>
        <v>Night</v>
      </c>
      <c r="Z2121">
        <f>COUNTIFS(D:D, "Military - U.S. Army", C:C, "Fort Myer, Virginia")</f>
        <v>1</v>
      </c>
    </row>
    <row r="2122" spans="1:26" x14ac:dyDescent="0.2">
      <c r="A2122">
        <v>24564</v>
      </c>
      <c r="C2122" t="s">
        <v>10259</v>
      </c>
      <c r="D2122" t="s">
        <v>10260</v>
      </c>
      <c r="F2122" t="s">
        <v>2313</v>
      </c>
      <c r="G2122" t="s">
        <v>10261</v>
      </c>
      <c r="I2122">
        <v>5</v>
      </c>
      <c r="J2122">
        <v>5</v>
      </c>
      <c r="K2122">
        <v>0</v>
      </c>
      <c r="L2122" t="s">
        <v>10262</v>
      </c>
      <c r="M2122">
        <f>SUM(B2122,C2122)</f>
        <v>0</v>
      </c>
      <c r="N2122" t="str">
        <f t="shared" si="66"/>
        <v>No</v>
      </c>
      <c r="O2122">
        <f>COUNTIF(C:C,"&lt;0")</f>
        <v>0</v>
      </c>
      <c r="P2122" t="e">
        <f>SUMIF(#REF!,"&gt;"&amp;AVERAGE(#REF!))</f>
        <v>#REF!</v>
      </c>
      <c r="Q2122">
        <f t="shared" si="67"/>
        <v>27.565026697177728</v>
      </c>
      <c r="R2122" t="str">
        <f>CONCATENATE("ID-",A2122,"-",E2122)</f>
        <v>ID-24564-</v>
      </c>
      <c r="S2122">
        <f>INDEX(B:B,MATCH(A2122,A:A,0))</f>
        <v>0</v>
      </c>
      <c r="T2122" t="str">
        <f>IF(OR(B2122&gt;0,C2122&gt;0),"Acceptable","Check")</f>
        <v>Acceptable</v>
      </c>
      <c r="U2122">
        <f>COUNTIF(D:D, "Military - U.S. Army")</f>
        <v>23</v>
      </c>
      <c r="V2122">
        <f>AVERAGEIF(C:C,"Fort Myer, Virginia", I:I)</f>
        <v>2</v>
      </c>
      <c r="W2122">
        <v>3</v>
      </c>
      <c r="X2122" t="str">
        <f>IFERROR(VLOOKUP("FlightNumber", A:D, 4, FALSE), "Flight Not Found")</f>
        <v>Flight Not Found</v>
      </c>
      <c r="Y2122" t="str" cm="1">
        <f t="array" ref="Y2122">IF(AND(B:B &gt; TIME(6, 0, 0), B:B &lt;= TIME(18, 0, 0)), "Day", "Night")</f>
        <v>Night</v>
      </c>
      <c r="Z2122">
        <f>COUNTIFS(D:D, "Military - U.S. Army", C:C, "Fort Myer, Virginia")</f>
        <v>1</v>
      </c>
    </row>
    <row r="2123" spans="1:26" x14ac:dyDescent="0.2">
      <c r="A2123">
        <v>24565</v>
      </c>
      <c r="B2123" t="s">
        <v>10263</v>
      </c>
      <c r="C2123" t="s">
        <v>10264</v>
      </c>
      <c r="D2123" t="s">
        <v>10265</v>
      </c>
      <c r="F2123" t="s">
        <v>9500</v>
      </c>
      <c r="G2123" t="s">
        <v>10266</v>
      </c>
      <c r="I2123">
        <v>9</v>
      </c>
      <c r="J2123">
        <v>9</v>
      </c>
      <c r="K2123">
        <v>0</v>
      </c>
      <c r="L2123" t="s">
        <v>10267</v>
      </c>
      <c r="M2123">
        <f>SUM(B2123,C2123)</f>
        <v>0</v>
      </c>
      <c r="N2123" t="str">
        <f t="shared" si="66"/>
        <v>No</v>
      </c>
      <c r="O2123">
        <f>COUNTIF(C:C,"&lt;0")</f>
        <v>0</v>
      </c>
      <c r="P2123" t="e">
        <f>SUMIF(#REF!,"&gt;"&amp;AVERAGE(#REF!))</f>
        <v>#REF!</v>
      </c>
      <c r="Q2123">
        <f t="shared" si="67"/>
        <v>27.565026697177728</v>
      </c>
      <c r="R2123" t="str">
        <f>CONCATENATE("ID-",A2123,"-",E2123)</f>
        <v>ID-24565-</v>
      </c>
      <c r="S2123" t="str">
        <f>INDEX(B:B,MATCH(A2123,A:A,0))</f>
        <v>16:33</v>
      </c>
      <c r="T2123" t="str">
        <f>IF(OR(B2123&gt;0,C2123&gt;0),"Acceptable","Check")</f>
        <v>Acceptable</v>
      </c>
      <c r="U2123">
        <f>COUNTIF(D:D, "Military - U.S. Army")</f>
        <v>23</v>
      </c>
      <c r="V2123">
        <f>AVERAGEIF(C:C,"Fort Myer, Virginia", I:I)</f>
        <v>2</v>
      </c>
      <c r="W2123">
        <v>1</v>
      </c>
      <c r="X2123" t="str">
        <f>IFERROR(VLOOKUP("FlightNumber", A:D, 4, FALSE), "Flight Not Found")</f>
        <v>Flight Not Found</v>
      </c>
      <c r="Y2123" t="str" cm="1">
        <f t="array" ref="Y2123">IF(AND(B:B &gt; TIME(6, 0, 0), B:B &lt;= TIME(18, 0, 0)), "Day", "Night")</f>
        <v>Night</v>
      </c>
      <c r="Z2123">
        <f>COUNTIFS(D:D, "Military - U.S. Army", C:C, "Fort Myer, Virginia")</f>
        <v>1</v>
      </c>
    </row>
    <row r="2124" spans="1:26" x14ac:dyDescent="0.2">
      <c r="A2124">
        <v>24570</v>
      </c>
      <c r="B2124" t="s">
        <v>2567</v>
      </c>
      <c r="C2124" t="s">
        <v>10268</v>
      </c>
      <c r="D2124" t="s">
        <v>10269</v>
      </c>
      <c r="E2124" t="s">
        <v>10270</v>
      </c>
      <c r="F2124" t="s">
        <v>5741</v>
      </c>
      <c r="I2124">
        <v>15</v>
      </c>
      <c r="J2124">
        <v>15</v>
      </c>
      <c r="K2124">
        <v>44</v>
      </c>
      <c r="L2124" t="s">
        <v>10271</v>
      </c>
      <c r="M2124">
        <f>SUM(B2124,C2124)</f>
        <v>0</v>
      </c>
      <c r="N2124" t="str">
        <f t="shared" si="66"/>
        <v>No</v>
      </c>
      <c r="O2124">
        <f>COUNTIF(C:C,"&lt;0")</f>
        <v>0</v>
      </c>
      <c r="P2124" t="e">
        <f>SUMIF(#REF!,"&gt;"&amp;AVERAGE(#REF!))</f>
        <v>#REF!</v>
      </c>
      <c r="Q2124">
        <f t="shared" si="67"/>
        <v>27.565026697177728</v>
      </c>
      <c r="R2124" t="str">
        <f>CONCATENATE("ID-",A2124,"-",E2124)</f>
        <v>ID-24570-Yoido AB - Taegu</v>
      </c>
      <c r="S2124" t="str">
        <f>INDEX(B:B,MATCH(A2124,A:A,0))</f>
        <v>11:00</v>
      </c>
      <c r="T2124" t="str">
        <f>IF(OR(B2124&gt;0,C2124&gt;0),"Acceptable","Check")</f>
        <v>Acceptable</v>
      </c>
      <c r="U2124">
        <f>COUNTIF(D:D, "Military - U.S. Army")</f>
        <v>23</v>
      </c>
      <c r="V2124">
        <f>AVERAGEIF(C:C,"Fort Myer, Virginia", I:I)</f>
        <v>2</v>
      </c>
      <c r="W2124">
        <v>1</v>
      </c>
      <c r="X2124" t="str">
        <f>IFERROR(VLOOKUP("FlightNumber", A:D, 4, FALSE), "Flight Not Found")</f>
        <v>Flight Not Found</v>
      </c>
      <c r="Y2124" t="str" cm="1">
        <f t="array" ref="Y2124">IF(AND(B:B &gt; TIME(6, 0, 0), B:B &lt;= TIME(18, 0, 0)), "Day", "Night")</f>
        <v>Night</v>
      </c>
      <c r="Z2124">
        <f>COUNTIFS(D:D, "Military - U.S. Army", C:C, "Fort Myer, Virginia")</f>
        <v>1</v>
      </c>
    </row>
    <row r="2125" spans="1:26" x14ac:dyDescent="0.2">
      <c r="A2125">
        <v>24573</v>
      </c>
      <c r="C2125" t="s">
        <v>10272</v>
      </c>
      <c r="D2125" t="s">
        <v>10273</v>
      </c>
      <c r="E2125" t="s">
        <v>10274</v>
      </c>
      <c r="F2125" t="s">
        <v>3475</v>
      </c>
      <c r="G2125" t="s">
        <v>10275</v>
      </c>
      <c r="H2125" t="s">
        <v>10276</v>
      </c>
      <c r="I2125">
        <v>39</v>
      </c>
      <c r="J2125">
        <v>35</v>
      </c>
      <c r="K2125">
        <v>0</v>
      </c>
      <c r="L2125" t="s">
        <v>10277</v>
      </c>
      <c r="M2125">
        <f>SUM(B2125,C2125)</f>
        <v>0</v>
      </c>
      <c r="N2125" t="str">
        <f t="shared" si="66"/>
        <v>No</v>
      </c>
      <c r="O2125">
        <f>COUNTIF(C:C,"&lt;0")</f>
        <v>0</v>
      </c>
      <c r="P2125" t="e">
        <f>SUMIF(#REF!,"&gt;"&amp;AVERAGE(#REF!))</f>
        <v>#REF!</v>
      </c>
      <c r="Q2125">
        <f t="shared" si="67"/>
        <v>27.565026697177728</v>
      </c>
      <c r="R2125" t="str">
        <f>CONCATENATE("ID-",A2125,"-",E2125)</f>
        <v>ID-24573-Algiers - Tamanrasset</v>
      </c>
      <c r="S2125">
        <f>INDEX(B:B,MATCH(A2125,A:A,0))</f>
        <v>0</v>
      </c>
      <c r="T2125" t="str">
        <f>IF(OR(B2125&gt;0,C2125&gt;0),"Acceptable","Check")</f>
        <v>Acceptable</v>
      </c>
      <c r="U2125">
        <f>COUNTIF(D:D, "Military - U.S. Army")</f>
        <v>23</v>
      </c>
      <c r="V2125">
        <f>AVERAGEIF(C:C,"Fort Myer, Virginia", I:I)</f>
        <v>2</v>
      </c>
      <c r="W2125">
        <v>1</v>
      </c>
      <c r="X2125" t="str">
        <f>IFERROR(VLOOKUP("FlightNumber", A:D, 4, FALSE), "Flight Not Found")</f>
        <v>Flight Not Found</v>
      </c>
      <c r="Y2125" t="str" cm="1">
        <f t="array" ref="Y2125">IF(AND(B:B &gt; TIME(6, 0, 0), B:B &lt;= TIME(18, 0, 0)), "Day", "Night")</f>
        <v>Night</v>
      </c>
      <c r="Z2125">
        <f>COUNTIFS(D:D, "Military - U.S. Army", C:C, "Fort Myer, Virginia")</f>
        <v>1</v>
      </c>
    </row>
    <row r="2126" spans="1:26" x14ac:dyDescent="0.2">
      <c r="A2126">
        <v>24579</v>
      </c>
      <c r="B2126" t="s">
        <v>190</v>
      </c>
      <c r="C2126" t="s">
        <v>10278</v>
      </c>
      <c r="D2126" t="s">
        <v>10279</v>
      </c>
      <c r="E2126" t="s">
        <v>10280</v>
      </c>
      <c r="F2126" t="s">
        <v>10281</v>
      </c>
      <c r="G2126" t="s">
        <v>10282</v>
      </c>
      <c r="H2126" t="s">
        <v>10283</v>
      </c>
      <c r="I2126">
        <v>23</v>
      </c>
      <c r="J2126">
        <v>23</v>
      </c>
      <c r="K2126">
        <v>0</v>
      </c>
      <c r="L2126" t="s">
        <v>10284</v>
      </c>
      <c r="M2126">
        <f>SUM(B2126,C2126)</f>
        <v>0</v>
      </c>
      <c r="N2126" t="str">
        <f t="shared" si="66"/>
        <v>No</v>
      </c>
      <c r="O2126">
        <f>COUNTIF(C:C,"&lt;0")</f>
        <v>0</v>
      </c>
      <c r="P2126" t="e">
        <f>SUMIF(#REF!,"&gt;"&amp;AVERAGE(#REF!))</f>
        <v>#REF!</v>
      </c>
      <c r="Q2126">
        <f t="shared" si="67"/>
        <v>27.565026697177728</v>
      </c>
      <c r="R2126" t="str">
        <f>CONCATENATE("ID-",A2126,"-",E2126)</f>
        <v>ID-24579-Shiraz - TerhanI</v>
      </c>
      <c r="S2126" t="str">
        <f>INDEX(B:B,MATCH(A2126,A:A,0))</f>
        <v>17:40</v>
      </c>
      <c r="T2126" t="str">
        <f>IF(OR(B2126&gt;0,C2126&gt;0),"Acceptable","Check")</f>
        <v>Acceptable</v>
      </c>
      <c r="U2126">
        <f>COUNTIF(D:D, "Military - U.S. Army")</f>
        <v>23</v>
      </c>
      <c r="V2126">
        <f>AVERAGEIF(C:C,"Fort Myer, Virginia", I:I)</f>
        <v>2</v>
      </c>
      <c r="W2126">
        <v>1</v>
      </c>
      <c r="X2126" t="str">
        <f>IFERROR(VLOOKUP("FlightNumber", A:D, 4, FALSE), "Flight Not Found")</f>
        <v>Flight Not Found</v>
      </c>
      <c r="Y2126" t="str" cm="1">
        <f t="array" ref="Y2126">IF(AND(B:B &gt; TIME(6, 0, 0), B:B &lt;= TIME(18, 0, 0)), "Day", "Night")</f>
        <v>Night</v>
      </c>
      <c r="Z2126">
        <f>COUNTIFS(D:D, "Military - U.S. Army", C:C, "Fort Myer, Virginia")</f>
        <v>1</v>
      </c>
    </row>
    <row r="2127" spans="1:26" x14ac:dyDescent="0.2">
      <c r="A2127">
        <v>24582</v>
      </c>
      <c r="B2127" t="s">
        <v>10285</v>
      </c>
      <c r="C2127" t="s">
        <v>10286</v>
      </c>
      <c r="D2127" t="s">
        <v>10287</v>
      </c>
      <c r="E2127" t="s">
        <v>10288</v>
      </c>
      <c r="F2127" t="s">
        <v>7068</v>
      </c>
      <c r="G2127" t="s">
        <v>10289</v>
      </c>
      <c r="H2127" t="s">
        <v>10290</v>
      </c>
      <c r="I2127">
        <v>130</v>
      </c>
      <c r="J2127">
        <v>126</v>
      </c>
      <c r="K2127">
        <v>0</v>
      </c>
      <c r="L2127" t="s">
        <v>10291</v>
      </c>
      <c r="M2127">
        <f>SUM(B2127,C2127)</f>
        <v>0</v>
      </c>
      <c r="N2127" t="str">
        <f t="shared" si="66"/>
        <v>No</v>
      </c>
      <c r="O2127">
        <f>COUNTIF(C:C,"&lt;0")</f>
        <v>0</v>
      </c>
      <c r="P2127" t="e">
        <f>SUMIF(#REF!,"&gt;"&amp;AVERAGE(#REF!))</f>
        <v>#REF!</v>
      </c>
      <c r="Q2127">
        <f t="shared" si="67"/>
        <v>27.565026697177728</v>
      </c>
      <c r="R2127" t="str">
        <f>CONCATENATE("ID-",A2127,"-",E2127)</f>
        <v>ID-24582-Bombay - Cairo</v>
      </c>
      <c r="S2127" t="str">
        <f>INDEX(B:B,MATCH(A2127,A:A,0))</f>
        <v>01:13</v>
      </c>
      <c r="T2127" t="str">
        <f>IF(OR(B2127&gt;0,C2127&gt;0),"Acceptable","Check")</f>
        <v>Acceptable</v>
      </c>
      <c r="U2127">
        <f>COUNTIF(D:D, "Military - U.S. Army")</f>
        <v>23</v>
      </c>
      <c r="V2127">
        <f>AVERAGEIF(C:C,"Fort Myer, Virginia", I:I)</f>
        <v>2</v>
      </c>
      <c r="W2127">
        <v>1</v>
      </c>
      <c r="X2127" t="str">
        <f>IFERROR(VLOOKUP("FlightNumber", A:D, 4, FALSE), "Flight Not Found")</f>
        <v>Flight Not Found</v>
      </c>
      <c r="Y2127" t="str" cm="1">
        <f t="array" ref="Y2127">IF(AND(B:B &gt; TIME(6, 0, 0), B:B &lt;= TIME(18, 0, 0)), "Day", "Night")</f>
        <v>Night</v>
      </c>
      <c r="Z2127">
        <f>COUNTIFS(D:D, "Military - U.S. Army", C:C, "Fort Myer, Virginia")</f>
        <v>1</v>
      </c>
    </row>
    <row r="2128" spans="1:26" x14ac:dyDescent="0.2">
      <c r="A2128">
        <v>24587</v>
      </c>
      <c r="B2128" t="s">
        <v>2475</v>
      </c>
      <c r="C2128" t="s">
        <v>9575</v>
      </c>
      <c r="D2128" t="s">
        <v>2606</v>
      </c>
      <c r="E2128" t="s">
        <v>9576</v>
      </c>
      <c r="F2128" t="s">
        <v>9577</v>
      </c>
      <c r="G2128" t="s">
        <v>10292</v>
      </c>
      <c r="H2128" t="s">
        <v>10293</v>
      </c>
      <c r="I2128">
        <v>15</v>
      </c>
      <c r="J2128">
        <v>14</v>
      </c>
      <c r="K2128">
        <v>0</v>
      </c>
      <c r="L2128" t="s">
        <v>10294</v>
      </c>
      <c r="M2128">
        <f>SUM(B2128,C2128)</f>
        <v>0</v>
      </c>
      <c r="N2128" t="str">
        <f t="shared" si="66"/>
        <v>No</v>
      </c>
      <c r="O2128">
        <f>COUNTIF(C:C,"&lt;0")</f>
        <v>0</v>
      </c>
      <c r="P2128" t="e">
        <f>SUMIF(#REF!,"&gt;"&amp;AVERAGE(#REF!))</f>
        <v>#REF!</v>
      </c>
      <c r="Q2128">
        <f t="shared" si="67"/>
        <v>27.565026697177728</v>
      </c>
      <c r="R2128" t="str">
        <f>CONCATENATE("ID-",A2128,"-",E2128)</f>
        <v>ID-24587-Otis AFB</v>
      </c>
      <c r="S2128" t="str">
        <f>INDEX(B:B,MATCH(A2128,A:A,0))</f>
        <v>19:05</v>
      </c>
      <c r="T2128" t="str">
        <f>IF(OR(B2128&gt;0,C2128&gt;0),"Acceptable","Check")</f>
        <v>Acceptable</v>
      </c>
      <c r="U2128">
        <f>COUNTIF(D:D, "Military - U.S. Army")</f>
        <v>23</v>
      </c>
      <c r="V2128">
        <f>AVERAGEIF(C:C,"Fort Myer, Virginia", I:I)</f>
        <v>2</v>
      </c>
      <c r="W2128">
        <v>2</v>
      </c>
      <c r="X2128" t="str">
        <f>IFERROR(VLOOKUP("FlightNumber", A:D, 4, FALSE), "Flight Not Found")</f>
        <v>Flight Not Found</v>
      </c>
      <c r="Y2128" t="str" cm="1">
        <f t="array" ref="Y2128">IF(AND(B:B &gt; TIME(6, 0, 0), B:B &lt;= TIME(18, 0, 0)), "Day", "Night")</f>
        <v>Night</v>
      </c>
      <c r="Z2128">
        <f>COUNTIFS(D:D, "Military - U.S. Army", C:C, "Fort Myer, Virginia")</f>
        <v>1</v>
      </c>
    </row>
    <row r="2129" spans="1:26" x14ac:dyDescent="0.2">
      <c r="A2129">
        <v>24589</v>
      </c>
      <c r="C2129" t="s">
        <v>10295</v>
      </c>
      <c r="D2129" t="s">
        <v>3427</v>
      </c>
      <c r="F2129" t="s">
        <v>1809</v>
      </c>
      <c r="G2129" t="s">
        <v>10296</v>
      </c>
      <c r="H2129" t="s">
        <v>10297</v>
      </c>
      <c r="I2129">
        <v>18</v>
      </c>
      <c r="J2129">
        <v>17</v>
      </c>
      <c r="K2129">
        <v>0</v>
      </c>
      <c r="L2129" t="s">
        <v>3742</v>
      </c>
      <c r="M2129">
        <f>SUM(B2129,C2129)</f>
        <v>0</v>
      </c>
      <c r="N2129" t="str">
        <f t="shared" si="66"/>
        <v>No</v>
      </c>
      <c r="O2129">
        <f>COUNTIF(C:C,"&lt;0")</f>
        <v>0</v>
      </c>
      <c r="P2129" t="e">
        <f>SUMIF(#REF!,"&gt;"&amp;AVERAGE(#REF!))</f>
        <v>#REF!</v>
      </c>
      <c r="Q2129">
        <f t="shared" si="67"/>
        <v>27.565026697177728</v>
      </c>
      <c r="R2129" t="str">
        <f>CONCATENATE("ID-",A2129,"-",E2129)</f>
        <v>ID-24589-</v>
      </c>
      <c r="S2129">
        <f>INDEX(B:B,MATCH(A2129,A:A,0))</f>
        <v>0</v>
      </c>
      <c r="T2129" t="str">
        <f>IF(OR(B2129&gt;0,C2129&gt;0),"Acceptable","Check")</f>
        <v>Acceptable</v>
      </c>
      <c r="U2129">
        <f>COUNTIF(D:D, "Military - U.S. Army")</f>
        <v>23</v>
      </c>
      <c r="V2129">
        <f>AVERAGEIF(C:C,"Fort Myer, Virginia", I:I)</f>
        <v>2</v>
      </c>
      <c r="W2129">
        <v>1</v>
      </c>
      <c r="X2129" t="str">
        <f>IFERROR(VLOOKUP("FlightNumber", A:D, 4, FALSE), "Flight Not Found")</f>
        <v>Flight Not Found</v>
      </c>
      <c r="Y2129" t="str" cm="1">
        <f t="array" ref="Y2129">IF(AND(B:B &gt; TIME(6, 0, 0), B:B &lt;= TIME(18, 0, 0)), "Day", "Night")</f>
        <v>Night</v>
      </c>
      <c r="Z2129">
        <f>COUNTIFS(D:D, "Military - U.S. Army", C:C, "Fort Myer, Virginia")</f>
        <v>1</v>
      </c>
    </row>
    <row r="2130" spans="1:26" x14ac:dyDescent="0.2">
      <c r="A2130">
        <v>24589</v>
      </c>
      <c r="B2130" t="s">
        <v>5744</v>
      </c>
      <c r="C2130" t="s">
        <v>10298</v>
      </c>
      <c r="D2130" t="s">
        <v>10299</v>
      </c>
      <c r="F2130" t="s">
        <v>10300</v>
      </c>
      <c r="G2130" t="s">
        <v>10301</v>
      </c>
      <c r="H2130" t="s">
        <v>10302</v>
      </c>
      <c r="I2130">
        <v>21</v>
      </c>
      <c r="J2130">
        <v>19</v>
      </c>
      <c r="K2130">
        <v>0</v>
      </c>
      <c r="L2130" t="s">
        <v>10303</v>
      </c>
      <c r="M2130">
        <f>SUM(B2130,C2130)</f>
        <v>0</v>
      </c>
      <c r="N2130" t="str">
        <f t="shared" si="66"/>
        <v>No</v>
      </c>
      <c r="O2130">
        <f>COUNTIF(C:C,"&lt;0")</f>
        <v>0</v>
      </c>
      <c r="P2130" t="e">
        <f>SUMIF(#REF!,"&gt;"&amp;AVERAGE(#REF!))</f>
        <v>#REF!</v>
      </c>
      <c r="Q2130">
        <f t="shared" si="67"/>
        <v>27.565026697177728</v>
      </c>
      <c r="R2130" t="str">
        <f>CONCATENATE("ID-",A2130,"-",E2130)</f>
        <v>ID-24589-</v>
      </c>
      <c r="S2130">
        <f>INDEX(B:B,MATCH(A2130,A:A,0))</f>
        <v>0</v>
      </c>
      <c r="T2130" t="str">
        <f>IF(OR(B2130&gt;0,C2130&gt;0),"Acceptable","Check")</f>
        <v>Acceptable</v>
      </c>
      <c r="U2130">
        <f>COUNTIF(D:D, "Military - U.S. Army")</f>
        <v>23</v>
      </c>
      <c r="V2130">
        <f>AVERAGEIF(C:C,"Fort Myer, Virginia", I:I)</f>
        <v>2</v>
      </c>
      <c r="W2130">
        <v>1</v>
      </c>
      <c r="X2130" t="str">
        <f>IFERROR(VLOOKUP("FlightNumber", A:D, 4, FALSE), "Flight Not Found")</f>
        <v>Flight Not Found</v>
      </c>
      <c r="Y2130" t="str" cm="1">
        <f t="array" ref="Y2130">IF(AND(B:B &gt; TIME(6, 0, 0), B:B &lt;= TIME(18, 0, 0)), "Day", "Night")</f>
        <v>Night</v>
      </c>
      <c r="Z2130">
        <f>COUNTIFS(D:D, "Military - U.S. Army", C:C, "Fort Myer, Virginia")</f>
        <v>1</v>
      </c>
    </row>
    <row r="2131" spans="1:26" x14ac:dyDescent="0.2">
      <c r="A2131">
        <v>24590</v>
      </c>
      <c r="C2131" t="s">
        <v>10304</v>
      </c>
      <c r="D2131" t="s">
        <v>29</v>
      </c>
      <c r="F2131" t="s">
        <v>8796</v>
      </c>
      <c r="G2131" t="s">
        <v>10305</v>
      </c>
      <c r="H2131" t="s">
        <v>10306</v>
      </c>
      <c r="I2131">
        <v>12</v>
      </c>
      <c r="J2131">
        <v>12</v>
      </c>
      <c r="K2131">
        <v>0</v>
      </c>
      <c r="M2131">
        <f>SUM(B2131,C2131)</f>
        <v>0</v>
      </c>
      <c r="N2131" t="str">
        <f t="shared" si="66"/>
        <v>No</v>
      </c>
      <c r="O2131">
        <f>COUNTIF(C:C,"&lt;0")</f>
        <v>0</v>
      </c>
      <c r="P2131" t="e">
        <f>SUMIF(#REF!,"&gt;"&amp;AVERAGE(#REF!))</f>
        <v>#REF!</v>
      </c>
      <c r="Q2131">
        <f t="shared" si="67"/>
        <v>27.565026697177728</v>
      </c>
      <c r="R2131" t="str">
        <f>CONCATENATE("ID-",A2131,"-",E2131)</f>
        <v>ID-24590-</v>
      </c>
      <c r="S2131">
        <f>INDEX(B:B,MATCH(A2131,A:A,0))</f>
        <v>0</v>
      </c>
      <c r="T2131" t="str">
        <f>IF(OR(B2131&gt;0,C2131&gt;0),"Acceptable","Check")</f>
        <v>Acceptable</v>
      </c>
      <c r="U2131">
        <f>COUNTIF(D:D, "Military - U.S. Army")</f>
        <v>23</v>
      </c>
      <c r="V2131">
        <f>AVERAGEIF(C:C,"Fort Myer, Virginia", I:I)</f>
        <v>2</v>
      </c>
      <c r="W2131">
        <v>2</v>
      </c>
      <c r="X2131" t="str">
        <f>IFERROR(VLOOKUP("FlightNumber", A:D, 4, FALSE), "Flight Not Found")</f>
        <v>Flight Not Found</v>
      </c>
      <c r="Y2131" t="str" cm="1">
        <f t="array" ref="Y2131">IF(AND(B:B &gt; TIME(6, 0, 0), B:B &lt;= TIME(18, 0, 0)), "Day", "Night")</f>
        <v>Night</v>
      </c>
      <c r="Z2131">
        <f>COUNTIFS(D:D, "Military - U.S. Army", C:C, "Fort Myer, Virginia")</f>
        <v>1</v>
      </c>
    </row>
    <row r="2132" spans="1:26" x14ac:dyDescent="0.2">
      <c r="A2132">
        <v>24593</v>
      </c>
      <c r="B2132" t="s">
        <v>10213</v>
      </c>
      <c r="C2132" t="s">
        <v>10307</v>
      </c>
      <c r="D2132" t="s">
        <v>10308</v>
      </c>
      <c r="F2132" t="s">
        <v>10309</v>
      </c>
      <c r="G2132" t="s">
        <v>10310</v>
      </c>
      <c r="I2132">
        <v>14</v>
      </c>
      <c r="J2132">
        <v>3</v>
      </c>
      <c r="K2132">
        <v>0</v>
      </c>
      <c r="L2132" t="s">
        <v>10311</v>
      </c>
      <c r="M2132">
        <f>SUM(B2132,C2132)</f>
        <v>0</v>
      </c>
      <c r="N2132" t="str">
        <f t="shared" si="66"/>
        <v>No</v>
      </c>
      <c r="O2132">
        <f>COUNTIF(C:C,"&lt;0")</f>
        <v>0</v>
      </c>
      <c r="P2132" t="e">
        <f>SUMIF(#REF!,"&gt;"&amp;AVERAGE(#REF!))</f>
        <v>#REF!</v>
      </c>
      <c r="Q2132">
        <f t="shared" si="67"/>
        <v>27.565026697177728</v>
      </c>
      <c r="R2132" t="str">
        <f>CONCATENATE("ID-",A2132,"-",E2132)</f>
        <v>ID-24593-</v>
      </c>
      <c r="S2132" t="str">
        <f>INDEX(B:B,MATCH(A2132,A:A,0))</f>
        <v>16:20</v>
      </c>
      <c r="T2132" t="str">
        <f>IF(OR(B2132&gt;0,C2132&gt;0),"Acceptable","Check")</f>
        <v>Acceptable</v>
      </c>
      <c r="U2132">
        <f>COUNTIF(D:D, "Military - U.S. Army")</f>
        <v>23</v>
      </c>
      <c r="V2132">
        <f>AVERAGEIF(C:C,"Fort Myer, Virginia", I:I)</f>
        <v>2</v>
      </c>
      <c r="W2132">
        <v>1</v>
      </c>
      <c r="X2132" t="str">
        <f>IFERROR(VLOOKUP("FlightNumber", A:D, 4, FALSE), "Flight Not Found")</f>
        <v>Flight Not Found</v>
      </c>
      <c r="Y2132" t="str" cm="1">
        <f t="array" ref="Y2132">IF(AND(B:B &gt; TIME(6, 0, 0), B:B &lt;= TIME(18, 0, 0)), "Day", "Night")</f>
        <v>Night</v>
      </c>
      <c r="Z2132">
        <f>COUNTIFS(D:D, "Military - U.S. Army", C:C, "Fort Myer, Virginia")</f>
        <v>1</v>
      </c>
    </row>
    <row r="2133" spans="1:26" x14ac:dyDescent="0.2">
      <c r="A2133">
        <v>24596</v>
      </c>
      <c r="B2133" t="s">
        <v>10312</v>
      </c>
      <c r="C2133" t="s">
        <v>10313</v>
      </c>
      <c r="D2133" t="s">
        <v>10314</v>
      </c>
      <c r="F2133" t="s">
        <v>10315</v>
      </c>
      <c r="G2133" t="s">
        <v>10316</v>
      </c>
      <c r="I2133">
        <v>4</v>
      </c>
      <c r="J2133">
        <v>4</v>
      </c>
      <c r="K2133">
        <v>0</v>
      </c>
      <c r="L2133" t="s">
        <v>10317</v>
      </c>
      <c r="M2133">
        <f>SUM(B2133,C2133)</f>
        <v>0</v>
      </c>
      <c r="N2133" t="str">
        <f t="shared" si="66"/>
        <v>No</v>
      </c>
      <c r="O2133">
        <f>COUNTIF(C:C,"&lt;0")</f>
        <v>0</v>
      </c>
      <c r="P2133" t="e">
        <f>SUMIF(#REF!,"&gt;"&amp;AVERAGE(#REF!))</f>
        <v>#REF!</v>
      </c>
      <c r="Q2133">
        <f t="shared" si="67"/>
        <v>27.565026697177728</v>
      </c>
      <c r="R2133" t="str">
        <f>CONCATENATE("ID-",A2133,"-",E2133)</f>
        <v>ID-24596-</v>
      </c>
      <c r="S2133" t="str">
        <f>INDEX(B:B,MATCH(A2133,A:A,0))</f>
        <v>16:28</v>
      </c>
      <c r="T2133" t="str">
        <f>IF(OR(B2133&gt;0,C2133&gt;0),"Acceptable","Check")</f>
        <v>Acceptable</v>
      </c>
      <c r="U2133">
        <f>COUNTIF(D:D, "Military - U.S. Army")</f>
        <v>23</v>
      </c>
      <c r="V2133">
        <f>AVERAGEIF(C:C,"Fort Myer, Virginia", I:I)</f>
        <v>2</v>
      </c>
      <c r="W2133">
        <v>1</v>
      </c>
      <c r="X2133" t="str">
        <f>IFERROR(VLOOKUP("FlightNumber", A:D, 4, FALSE), "Flight Not Found")</f>
        <v>Flight Not Found</v>
      </c>
      <c r="Y2133" t="str" cm="1">
        <f t="array" ref="Y2133">IF(AND(B:B &gt; TIME(6, 0, 0), B:B &lt;= TIME(18, 0, 0)), "Day", "Night")</f>
        <v>Night</v>
      </c>
      <c r="Z2133">
        <f>COUNTIFS(D:D, "Military - U.S. Army", C:C, "Fort Myer, Virginia")</f>
        <v>1</v>
      </c>
    </row>
    <row r="2134" spans="1:26" x14ac:dyDescent="0.2">
      <c r="A2134">
        <v>24604</v>
      </c>
      <c r="C2134" t="s">
        <v>10318</v>
      </c>
      <c r="D2134" t="s">
        <v>8914</v>
      </c>
      <c r="F2134" t="s">
        <v>2558</v>
      </c>
      <c r="G2134" t="s">
        <v>10319</v>
      </c>
      <c r="H2134" t="s">
        <v>10320</v>
      </c>
      <c r="I2134">
        <v>16</v>
      </c>
      <c r="J2134">
        <v>16</v>
      </c>
      <c r="K2134">
        <v>0</v>
      </c>
      <c r="M2134">
        <f>SUM(B2134,C2134)</f>
        <v>0</v>
      </c>
      <c r="N2134" t="str">
        <f t="shared" si="66"/>
        <v>No</v>
      </c>
      <c r="O2134">
        <f>COUNTIF(C:C,"&lt;0")</f>
        <v>0</v>
      </c>
      <c r="P2134" t="e">
        <f>SUMIF(#REF!,"&gt;"&amp;AVERAGE(#REF!))</f>
        <v>#REF!</v>
      </c>
      <c r="Q2134">
        <f t="shared" si="67"/>
        <v>27.565026697177728</v>
      </c>
      <c r="R2134" t="str">
        <f>CONCATENATE("ID-",A2134,"-",E2134)</f>
        <v>ID-24604-</v>
      </c>
      <c r="S2134">
        <f>INDEX(B:B,MATCH(A2134,A:A,0))</f>
        <v>0</v>
      </c>
      <c r="T2134" t="str">
        <f>IF(OR(B2134&gt;0,C2134&gt;0),"Acceptable","Check")</f>
        <v>Acceptable</v>
      </c>
      <c r="U2134">
        <f>COUNTIF(D:D, "Military - U.S. Army")</f>
        <v>23</v>
      </c>
      <c r="V2134">
        <f>AVERAGEIF(C:C,"Fort Myer, Virginia", I:I)</f>
        <v>2</v>
      </c>
      <c r="W2134">
        <v>1</v>
      </c>
      <c r="X2134" t="str">
        <f>IFERROR(VLOOKUP("FlightNumber", A:D, 4, FALSE), "Flight Not Found")</f>
        <v>Flight Not Found</v>
      </c>
      <c r="Y2134" t="str" cm="1">
        <f t="array" ref="Y2134">IF(AND(B:B &gt; TIME(6, 0, 0), B:B &lt;= TIME(18, 0, 0)), "Day", "Night")</f>
        <v>Night</v>
      </c>
      <c r="Z2134">
        <f>COUNTIFS(D:D, "Military - U.S. Army", C:C, "Fort Myer, Virginia")</f>
        <v>1</v>
      </c>
    </row>
    <row r="2135" spans="1:26" x14ac:dyDescent="0.2">
      <c r="A2135">
        <v>24607</v>
      </c>
      <c r="C2135" t="s">
        <v>10321</v>
      </c>
      <c r="D2135" t="s">
        <v>9911</v>
      </c>
      <c r="F2135" t="s">
        <v>10322</v>
      </c>
      <c r="G2135" t="s">
        <v>10323</v>
      </c>
      <c r="H2135" t="s">
        <v>10324</v>
      </c>
      <c r="I2135">
        <v>4</v>
      </c>
      <c r="J2135">
        <v>4</v>
      </c>
      <c r="K2135">
        <v>0</v>
      </c>
      <c r="L2135" t="s">
        <v>10325</v>
      </c>
      <c r="M2135">
        <f>SUM(B2135,C2135)</f>
        <v>0</v>
      </c>
      <c r="N2135" t="str">
        <f t="shared" si="66"/>
        <v>No</v>
      </c>
      <c r="O2135">
        <f>COUNTIF(C:C,"&lt;0")</f>
        <v>0</v>
      </c>
      <c r="P2135" t="e">
        <f>SUMIF(#REF!,"&gt;"&amp;AVERAGE(#REF!))</f>
        <v>#REF!</v>
      </c>
      <c r="Q2135">
        <f t="shared" si="67"/>
        <v>27.565026697177728</v>
      </c>
      <c r="R2135" t="str">
        <f>CONCATENATE("ID-",A2135,"-",E2135)</f>
        <v>ID-24607-</v>
      </c>
      <c r="S2135">
        <f>INDEX(B:B,MATCH(A2135,A:A,0))</f>
        <v>0</v>
      </c>
      <c r="T2135" t="str">
        <f>IF(OR(B2135&gt;0,C2135&gt;0),"Acceptable","Check")</f>
        <v>Acceptable</v>
      </c>
      <c r="U2135">
        <f>COUNTIF(D:D, "Military - U.S. Army")</f>
        <v>23</v>
      </c>
      <c r="V2135">
        <f>AVERAGEIF(C:C,"Fort Myer, Virginia", I:I)</f>
        <v>2</v>
      </c>
      <c r="W2135">
        <v>1</v>
      </c>
      <c r="X2135" t="str">
        <f>IFERROR(VLOOKUP("FlightNumber", A:D, 4, FALSE), "Flight Not Found")</f>
        <v>Flight Not Found</v>
      </c>
      <c r="Y2135" t="str" cm="1">
        <f t="array" ref="Y2135">IF(AND(B:B &gt; TIME(6, 0, 0), B:B &lt;= TIME(18, 0, 0)), "Day", "Night")</f>
        <v>Night</v>
      </c>
      <c r="Z2135">
        <f>COUNTIFS(D:D, "Military - U.S. Army", C:C, "Fort Myer, Virginia")</f>
        <v>1</v>
      </c>
    </row>
    <row r="2136" spans="1:26" x14ac:dyDescent="0.2">
      <c r="A2136">
        <v>24611</v>
      </c>
      <c r="B2136" t="s">
        <v>10326</v>
      </c>
      <c r="C2136" t="s">
        <v>10327</v>
      </c>
      <c r="D2136" t="s">
        <v>10328</v>
      </c>
      <c r="E2136" t="s">
        <v>10329</v>
      </c>
      <c r="F2136" t="s">
        <v>10330</v>
      </c>
      <c r="G2136" t="s">
        <v>10331</v>
      </c>
      <c r="H2136" t="s">
        <v>10332</v>
      </c>
      <c r="I2136">
        <v>3</v>
      </c>
      <c r="J2136">
        <v>3</v>
      </c>
      <c r="K2136">
        <v>0</v>
      </c>
      <c r="L2136" t="s">
        <v>10333</v>
      </c>
      <c r="M2136">
        <f>SUM(B2136,C2136)</f>
        <v>0</v>
      </c>
      <c r="N2136" t="str">
        <f t="shared" si="66"/>
        <v>No</v>
      </c>
      <c r="O2136">
        <f>COUNTIF(C:C,"&lt;0")</f>
        <v>0</v>
      </c>
      <c r="P2136" t="e">
        <f>SUMIF(#REF!,"&gt;"&amp;AVERAGE(#REF!))</f>
        <v>#REF!</v>
      </c>
      <c r="Q2136">
        <f t="shared" si="67"/>
        <v>27.565026697177728</v>
      </c>
      <c r="R2136" t="str">
        <f>CONCATENATE("ID-",A2136,"-",E2136)</f>
        <v>ID-24611-Training -Montreal - Ottawa</v>
      </c>
      <c r="S2136" t="str">
        <f>INDEX(B:B,MATCH(A2136,A:A,0))</f>
        <v>18:37</v>
      </c>
      <c r="T2136" t="str">
        <f>IF(OR(B2136&gt;0,C2136&gt;0),"Acceptable","Check")</f>
        <v>Acceptable</v>
      </c>
      <c r="U2136">
        <f>COUNTIF(D:D, "Military - U.S. Army")</f>
        <v>23</v>
      </c>
      <c r="V2136">
        <f>AVERAGEIF(C:C,"Fort Myer, Virginia", I:I)</f>
        <v>2</v>
      </c>
      <c r="W2136">
        <v>1</v>
      </c>
      <c r="X2136" t="str">
        <f>IFERROR(VLOOKUP("FlightNumber", A:D, 4, FALSE), "Flight Not Found")</f>
        <v>Flight Not Found</v>
      </c>
      <c r="Y2136" t="str" cm="1">
        <f t="array" ref="Y2136">IF(AND(B:B &gt; TIME(6, 0, 0), B:B &lt;= TIME(18, 0, 0)), "Day", "Night")</f>
        <v>Night</v>
      </c>
      <c r="Z2136">
        <f>COUNTIFS(D:D, "Military - U.S. Army", C:C, "Fort Myer, Virginia")</f>
        <v>1</v>
      </c>
    </row>
    <row r="2137" spans="1:26" x14ac:dyDescent="0.2">
      <c r="A2137">
        <v>24626</v>
      </c>
      <c r="B2137" t="s">
        <v>10334</v>
      </c>
      <c r="C2137" t="s">
        <v>10335</v>
      </c>
      <c r="D2137" t="s">
        <v>10336</v>
      </c>
      <c r="F2137" t="s">
        <v>6506</v>
      </c>
      <c r="G2137" t="s">
        <v>10337</v>
      </c>
      <c r="H2137" t="s">
        <v>9561</v>
      </c>
      <c r="I2137">
        <v>88</v>
      </c>
      <c r="J2137">
        <v>88</v>
      </c>
      <c r="K2137">
        <v>0</v>
      </c>
      <c r="L2137" t="s">
        <v>10338</v>
      </c>
      <c r="M2137">
        <f>SUM(B2137,C2137)</f>
        <v>0</v>
      </c>
      <c r="N2137" t="str">
        <f t="shared" si="66"/>
        <v>No</v>
      </c>
      <c r="O2137">
        <f>COUNTIF(C:C,"&lt;0")</f>
        <v>0</v>
      </c>
      <c r="P2137" t="e">
        <f>SUMIF(#REF!,"&gt;"&amp;AVERAGE(#REF!))</f>
        <v>#REF!</v>
      </c>
      <c r="Q2137">
        <f t="shared" si="67"/>
        <v>27.565026697177728</v>
      </c>
      <c r="R2137" t="str">
        <f>CONCATENATE("ID-",A2137,"-",E2137)</f>
        <v>ID-24626-</v>
      </c>
      <c r="S2137" t="str">
        <f>INDEX(B:B,MATCH(A2137,A:A,0))</f>
        <v>21:06</v>
      </c>
      <c r="T2137" t="str">
        <f>IF(OR(B2137&gt;0,C2137&gt;0),"Acceptable","Check")</f>
        <v>Acceptable</v>
      </c>
      <c r="U2137">
        <f>COUNTIF(D:D, "Military - U.S. Army")</f>
        <v>23</v>
      </c>
      <c r="V2137">
        <f>AVERAGEIF(C:C,"Fort Myer, Virginia", I:I)</f>
        <v>2</v>
      </c>
      <c r="W2137">
        <v>1</v>
      </c>
      <c r="X2137" t="str">
        <f>IFERROR(VLOOKUP("FlightNumber", A:D, 4, FALSE), "Flight Not Found")</f>
        <v>Flight Not Found</v>
      </c>
      <c r="Y2137" t="str" cm="1">
        <f t="array" ref="Y2137">IF(AND(B:B &gt; TIME(6, 0, 0), B:B &lt;= TIME(18, 0, 0)), "Day", "Night")</f>
        <v>Night</v>
      </c>
      <c r="Z2137">
        <f>COUNTIFS(D:D, "Military - U.S. Army", C:C, "Fort Myer, Virginia")</f>
        <v>1</v>
      </c>
    </row>
    <row r="2138" spans="1:26" x14ac:dyDescent="0.2">
      <c r="A2138">
        <v>24627</v>
      </c>
      <c r="B2138" t="s">
        <v>8411</v>
      </c>
      <c r="C2138" t="s">
        <v>10339</v>
      </c>
      <c r="D2138" t="s">
        <v>10340</v>
      </c>
      <c r="E2138" t="s">
        <v>10341</v>
      </c>
      <c r="F2138" t="s">
        <v>6683</v>
      </c>
      <c r="G2138" t="s">
        <v>10342</v>
      </c>
      <c r="H2138" t="s">
        <v>8419</v>
      </c>
      <c r="I2138">
        <v>84</v>
      </c>
      <c r="J2138">
        <v>72</v>
      </c>
      <c r="K2138">
        <v>0</v>
      </c>
      <c r="L2138" t="s">
        <v>10343</v>
      </c>
      <c r="M2138">
        <f>SUM(B2138,C2138)</f>
        <v>0</v>
      </c>
      <c r="N2138" t="str">
        <f t="shared" si="66"/>
        <v>No</v>
      </c>
      <c r="O2138">
        <f>COUNTIF(C:C,"&lt;0")</f>
        <v>0</v>
      </c>
      <c r="P2138" t="e">
        <f>SUMIF(#REF!,"&gt;"&amp;AVERAGE(#REF!))</f>
        <v>#REF!</v>
      </c>
      <c r="Q2138">
        <f t="shared" si="67"/>
        <v>27.565026697177728</v>
      </c>
      <c r="R2138" t="str">
        <f>CONCATENATE("ID-",A2138,"-",E2138)</f>
        <v>ID-24627-Palma de Mallorca - Manchester</v>
      </c>
      <c r="S2138" t="str">
        <f>INDEX(B:B,MATCH(A2138,A:A,0))</f>
        <v>10:09</v>
      </c>
      <c r="T2138" t="str">
        <f>IF(OR(B2138&gt;0,C2138&gt;0),"Acceptable","Check")</f>
        <v>Acceptable</v>
      </c>
      <c r="U2138">
        <f>COUNTIF(D:D, "Military - U.S. Army")</f>
        <v>23</v>
      </c>
      <c r="V2138">
        <f>AVERAGEIF(C:C,"Fort Myer, Virginia", I:I)</f>
        <v>2</v>
      </c>
      <c r="W2138">
        <v>2</v>
      </c>
      <c r="X2138" t="str">
        <f>IFERROR(VLOOKUP("FlightNumber", A:D, 4, FALSE), "Flight Not Found")</f>
        <v>Flight Not Found</v>
      </c>
      <c r="Y2138" t="str" cm="1">
        <f t="array" ref="Y2138">IF(AND(B:B &gt; TIME(6, 0, 0), B:B &lt;= TIME(18, 0, 0)), "Day", "Night")</f>
        <v>Night</v>
      </c>
      <c r="Z2138">
        <f>COUNTIFS(D:D, "Military - U.S. Army", C:C, "Fort Myer, Virginia")</f>
        <v>1</v>
      </c>
    </row>
    <row r="2139" spans="1:26" x14ac:dyDescent="0.2">
      <c r="A2139">
        <v>24632</v>
      </c>
      <c r="C2139" t="s">
        <v>10344</v>
      </c>
      <c r="D2139" t="s">
        <v>2606</v>
      </c>
      <c r="F2139" t="s">
        <v>5123</v>
      </c>
      <c r="G2139" t="s">
        <v>10345</v>
      </c>
      <c r="H2139" t="s">
        <v>10346</v>
      </c>
      <c r="I2139">
        <v>10</v>
      </c>
      <c r="J2139">
        <v>10</v>
      </c>
      <c r="K2139">
        <v>0</v>
      </c>
      <c r="L2139" t="s">
        <v>10347</v>
      </c>
      <c r="M2139">
        <f>SUM(B2139,C2139)</f>
        <v>0</v>
      </c>
      <c r="N2139" t="str">
        <f t="shared" si="66"/>
        <v>No</v>
      </c>
      <c r="O2139">
        <f>COUNTIF(C:C,"&lt;0")</f>
        <v>0</v>
      </c>
      <c r="P2139" t="e">
        <f>SUMIF(#REF!,"&gt;"&amp;AVERAGE(#REF!))</f>
        <v>#REF!</v>
      </c>
      <c r="Q2139">
        <f t="shared" si="67"/>
        <v>27.565026697177728</v>
      </c>
      <c r="R2139" t="str">
        <f>CONCATENATE("ID-",A2139,"-",E2139)</f>
        <v>ID-24632-</v>
      </c>
      <c r="S2139">
        <f>INDEX(B:B,MATCH(A2139,A:A,0))</f>
        <v>0</v>
      </c>
      <c r="T2139" t="str">
        <f>IF(OR(B2139&gt;0,C2139&gt;0),"Acceptable","Check")</f>
        <v>Acceptable</v>
      </c>
      <c r="U2139">
        <f>COUNTIF(D:D, "Military - U.S. Army")</f>
        <v>23</v>
      </c>
      <c r="V2139">
        <f>AVERAGEIF(C:C,"Fort Myer, Virginia", I:I)</f>
        <v>2</v>
      </c>
      <c r="W2139">
        <v>1</v>
      </c>
      <c r="X2139" t="str">
        <f>IFERROR(VLOOKUP("FlightNumber", A:D, 4, FALSE), "Flight Not Found")</f>
        <v>Flight Not Found</v>
      </c>
      <c r="Y2139" t="str" cm="1">
        <f t="array" ref="Y2139">IF(AND(B:B &gt; TIME(6, 0, 0), B:B &lt;= TIME(18, 0, 0)), "Day", "Night")</f>
        <v>Night</v>
      </c>
      <c r="Z2139">
        <f>COUNTIFS(D:D, "Military - U.S. Army", C:C, "Fort Myer, Virginia")</f>
        <v>1</v>
      </c>
    </row>
    <row r="2140" spans="1:26" x14ac:dyDescent="0.2">
      <c r="A2140">
        <v>24634</v>
      </c>
      <c r="C2140" t="s">
        <v>10348</v>
      </c>
      <c r="D2140" t="s">
        <v>9228</v>
      </c>
      <c r="F2140" t="s">
        <v>1809</v>
      </c>
      <c r="G2140" t="s">
        <v>10349</v>
      </c>
      <c r="H2140" t="s">
        <v>10350</v>
      </c>
      <c r="I2140">
        <v>18</v>
      </c>
      <c r="J2140">
        <v>17</v>
      </c>
      <c r="K2140">
        <v>0</v>
      </c>
      <c r="M2140">
        <f>SUM(B2140,C2140)</f>
        <v>0</v>
      </c>
      <c r="N2140" t="str">
        <f t="shared" si="66"/>
        <v>No</v>
      </c>
      <c r="O2140">
        <f>COUNTIF(C:C,"&lt;0")</f>
        <v>0</v>
      </c>
      <c r="P2140" t="e">
        <f>SUMIF(#REF!,"&gt;"&amp;AVERAGE(#REF!))</f>
        <v>#REF!</v>
      </c>
      <c r="Q2140">
        <f t="shared" si="67"/>
        <v>27.565026697177728</v>
      </c>
      <c r="R2140" t="str">
        <f>CONCATENATE("ID-",A2140,"-",E2140)</f>
        <v>ID-24634-</v>
      </c>
      <c r="S2140">
        <f>INDEX(B:B,MATCH(A2140,A:A,0))</f>
        <v>0</v>
      </c>
      <c r="T2140" t="str">
        <f>IF(OR(B2140&gt;0,C2140&gt;0),"Acceptable","Check")</f>
        <v>Acceptable</v>
      </c>
      <c r="U2140">
        <f>COUNTIF(D:D, "Military - U.S. Army")</f>
        <v>23</v>
      </c>
      <c r="V2140">
        <f>AVERAGEIF(C:C,"Fort Myer, Virginia", I:I)</f>
        <v>2</v>
      </c>
      <c r="W2140">
        <v>1</v>
      </c>
      <c r="X2140" t="str">
        <f>IFERROR(VLOOKUP("FlightNumber", A:D, 4, FALSE), "Flight Not Found")</f>
        <v>Flight Not Found</v>
      </c>
      <c r="Y2140" t="str" cm="1">
        <f t="array" ref="Y2140">IF(AND(B:B &gt; TIME(6, 0, 0), B:B &lt;= TIME(18, 0, 0)), "Day", "Night")</f>
        <v>Night</v>
      </c>
      <c r="Z2140">
        <f>COUNTIFS(D:D, "Military - U.S. Army", C:C, "Fort Myer, Virginia")</f>
        <v>1</v>
      </c>
    </row>
    <row r="2141" spans="1:26" x14ac:dyDescent="0.2">
      <c r="A2141">
        <v>24635</v>
      </c>
      <c r="B2141" t="s">
        <v>10351</v>
      </c>
      <c r="C2141" t="s">
        <v>10352</v>
      </c>
      <c r="D2141" t="s">
        <v>10353</v>
      </c>
      <c r="E2141" t="s">
        <v>10354</v>
      </c>
      <c r="F2141" t="s">
        <v>10355</v>
      </c>
      <c r="G2141" t="s">
        <v>10356</v>
      </c>
      <c r="H2141" t="s">
        <v>10357</v>
      </c>
      <c r="I2141">
        <v>2</v>
      </c>
      <c r="J2141">
        <v>2</v>
      </c>
      <c r="K2141">
        <v>0</v>
      </c>
      <c r="L2141" t="s">
        <v>10358</v>
      </c>
      <c r="M2141">
        <f>SUM(B2141,C2141)</f>
        <v>0</v>
      </c>
      <c r="N2141" t="str">
        <f t="shared" si="66"/>
        <v>No</v>
      </c>
      <c r="O2141">
        <f>COUNTIF(C:C,"&lt;0")</f>
        <v>0</v>
      </c>
      <c r="P2141" t="e">
        <f>SUMIF(#REF!,"&gt;"&amp;AVERAGE(#REF!))</f>
        <v>#REF!</v>
      </c>
      <c r="Q2141">
        <f t="shared" si="67"/>
        <v>27.565026697177728</v>
      </c>
      <c r="R2141" t="str">
        <f>CONCATENATE("ID-",A2141,"-",E2141)</f>
        <v>ID-24635-Glasgow - Dublin</v>
      </c>
      <c r="S2141" t="str">
        <f>INDEX(B:B,MATCH(A2141,A:A,0))</f>
        <v>17:58</v>
      </c>
      <c r="T2141" t="str">
        <f>IF(OR(B2141&gt;0,C2141&gt;0),"Acceptable","Check")</f>
        <v>Acceptable</v>
      </c>
      <c r="U2141">
        <f>COUNTIF(D:D, "Military - U.S. Army")</f>
        <v>23</v>
      </c>
      <c r="V2141">
        <f>AVERAGEIF(C:C,"Fort Myer, Virginia", I:I)</f>
        <v>2</v>
      </c>
      <c r="W2141">
        <v>1</v>
      </c>
      <c r="X2141" t="str">
        <f>IFERROR(VLOOKUP("FlightNumber", A:D, 4, FALSE), "Flight Not Found")</f>
        <v>Flight Not Found</v>
      </c>
      <c r="Y2141" t="str" cm="1">
        <f t="array" ref="Y2141">IF(AND(B:B &gt; TIME(6, 0, 0), B:B &lt;= TIME(18, 0, 0)), "Day", "Night")</f>
        <v>Night</v>
      </c>
      <c r="Z2141">
        <f>COUNTIFS(D:D, "Military - U.S. Army", C:C, "Fort Myer, Virginia")</f>
        <v>1</v>
      </c>
    </row>
    <row r="2142" spans="1:26" x14ac:dyDescent="0.2">
      <c r="A2142">
        <v>24635</v>
      </c>
      <c r="C2142" t="s">
        <v>10359</v>
      </c>
      <c r="D2142" t="s">
        <v>6100</v>
      </c>
      <c r="E2142" t="s">
        <v>10360</v>
      </c>
      <c r="F2142" t="s">
        <v>10361</v>
      </c>
      <c r="G2142" t="s">
        <v>10362</v>
      </c>
      <c r="H2142" t="s">
        <v>10363</v>
      </c>
      <c r="I2142">
        <v>4</v>
      </c>
      <c r="J2142">
        <v>3</v>
      </c>
      <c r="K2142">
        <v>2</v>
      </c>
      <c r="L2142" t="s">
        <v>10364</v>
      </c>
      <c r="M2142">
        <f>SUM(B2142,C2142)</f>
        <v>0</v>
      </c>
      <c r="N2142" t="str">
        <f t="shared" si="66"/>
        <v>No</v>
      </c>
      <c r="O2142">
        <f>COUNTIF(C:C,"&lt;0")</f>
        <v>0</v>
      </c>
      <c r="P2142" t="e">
        <f>SUMIF(#REF!,"&gt;"&amp;AVERAGE(#REF!))</f>
        <v>#REF!</v>
      </c>
      <c r="Q2142">
        <f t="shared" si="67"/>
        <v>27.565026697177728</v>
      </c>
      <c r="R2142" t="str">
        <f>CONCATENATE("ID-",A2142,"-",E2142)</f>
        <v>ID-24635-La Paz - Mazatlan</v>
      </c>
      <c r="S2142" t="str">
        <f>INDEX(B:B,MATCH(A2142,A:A,0))</f>
        <v>17:58</v>
      </c>
      <c r="T2142" t="str">
        <f>IF(OR(B2142&gt;0,C2142&gt;0),"Acceptable","Check")</f>
        <v>Acceptable</v>
      </c>
      <c r="U2142">
        <f>COUNTIF(D:D, "Military - U.S. Army")</f>
        <v>23</v>
      </c>
      <c r="V2142">
        <f>AVERAGEIF(C:C,"Fort Myer, Virginia", I:I)</f>
        <v>2</v>
      </c>
      <c r="W2142">
        <v>1</v>
      </c>
      <c r="X2142" t="str">
        <f>IFERROR(VLOOKUP("FlightNumber", A:D, 4, FALSE), "Flight Not Found")</f>
        <v>Flight Not Found</v>
      </c>
      <c r="Y2142" t="str" cm="1">
        <f t="array" ref="Y2142">IF(AND(B:B &gt; TIME(6, 0, 0), B:B &lt;= TIME(18, 0, 0)), "Day", "Night")</f>
        <v>Night</v>
      </c>
      <c r="Z2142">
        <f>COUNTIFS(D:D, "Military - U.S. Army", C:C, "Fort Myer, Virginia")</f>
        <v>1</v>
      </c>
    </row>
    <row r="2143" spans="1:26" x14ac:dyDescent="0.2">
      <c r="A2143">
        <v>24638</v>
      </c>
      <c r="B2143" t="s">
        <v>1230</v>
      </c>
      <c r="C2143" t="s">
        <v>10365</v>
      </c>
      <c r="D2143" t="s">
        <v>4101</v>
      </c>
      <c r="E2143" t="s">
        <v>10366</v>
      </c>
      <c r="F2143" t="s">
        <v>2465</v>
      </c>
      <c r="G2143" t="s">
        <v>10367</v>
      </c>
      <c r="I2143">
        <v>25</v>
      </c>
      <c r="J2143">
        <v>20</v>
      </c>
      <c r="K2143">
        <v>0</v>
      </c>
      <c r="L2143" t="s">
        <v>10368</v>
      </c>
      <c r="M2143">
        <f>SUM(B2143,C2143)</f>
        <v>0</v>
      </c>
      <c r="N2143" t="str">
        <f t="shared" si="66"/>
        <v>No</v>
      </c>
      <c r="O2143">
        <f>COUNTIF(C:C,"&lt;0")</f>
        <v>0</v>
      </c>
      <c r="P2143" t="e">
        <f>SUMIF(#REF!,"&gt;"&amp;AVERAGE(#REF!))</f>
        <v>#REF!</v>
      </c>
      <c r="Q2143">
        <f t="shared" si="67"/>
        <v>27.565026697177728</v>
      </c>
      <c r="R2143" t="str">
        <f>CONCATENATE("ID-",A2143,"-",E2143)</f>
        <v>ID-24638-Belem - Cachimbo</v>
      </c>
      <c r="S2143" t="str">
        <f>INDEX(B:B,MATCH(A2143,A:A,0))</f>
        <v>05:00</v>
      </c>
      <c r="T2143" t="str">
        <f>IF(OR(B2143&gt;0,C2143&gt;0),"Acceptable","Check")</f>
        <v>Acceptable</v>
      </c>
      <c r="U2143">
        <f>COUNTIF(D:D, "Military - U.S. Army")</f>
        <v>23</v>
      </c>
      <c r="V2143">
        <f>AVERAGEIF(C:C,"Fort Myer, Virginia", I:I)</f>
        <v>2</v>
      </c>
      <c r="W2143">
        <v>1</v>
      </c>
      <c r="X2143" t="str">
        <f>IFERROR(VLOOKUP("FlightNumber", A:D, 4, FALSE), "Flight Not Found")</f>
        <v>Flight Not Found</v>
      </c>
      <c r="Y2143" t="str" cm="1">
        <f t="array" ref="Y2143">IF(AND(B:B &gt; TIME(6, 0, 0), B:B &lt;= TIME(18, 0, 0)), "Day", "Night")</f>
        <v>Night</v>
      </c>
      <c r="Z2143">
        <f>COUNTIFS(D:D, "Military - U.S. Army", C:C, "Fort Myer, Virginia")</f>
        <v>1</v>
      </c>
    </row>
    <row r="2144" spans="1:26" x14ac:dyDescent="0.2">
      <c r="A2144">
        <v>24835</v>
      </c>
      <c r="C2144" t="s">
        <v>10369</v>
      </c>
      <c r="D2144" t="s">
        <v>2606</v>
      </c>
      <c r="F2144" t="s">
        <v>10370</v>
      </c>
      <c r="G2144" t="s">
        <v>10371</v>
      </c>
      <c r="H2144" t="s">
        <v>10372</v>
      </c>
      <c r="I2144">
        <v>11</v>
      </c>
      <c r="J2144">
        <v>11</v>
      </c>
      <c r="K2144">
        <v>0</v>
      </c>
      <c r="L2144" t="s">
        <v>3731</v>
      </c>
      <c r="M2144">
        <f>SUM(B2144,C2144)</f>
        <v>0</v>
      </c>
      <c r="N2144" t="str">
        <f t="shared" si="66"/>
        <v>No</v>
      </c>
      <c r="O2144">
        <f>COUNTIF(C:C,"&lt;0")</f>
        <v>0</v>
      </c>
      <c r="P2144" t="e">
        <f>SUMIF(#REF!,"&gt;"&amp;AVERAGE(#REF!))</f>
        <v>#REF!</v>
      </c>
      <c r="Q2144">
        <f t="shared" si="67"/>
        <v>27.565026697177728</v>
      </c>
      <c r="R2144" t="str">
        <f>CONCATENATE("ID-",A2144,"-",E2144)</f>
        <v>ID-24835-</v>
      </c>
      <c r="S2144">
        <f>INDEX(B:B,MATCH(A2144,A:A,0))</f>
        <v>0</v>
      </c>
      <c r="T2144" t="str">
        <f>IF(OR(B2144&gt;0,C2144&gt;0),"Acceptable","Check")</f>
        <v>Acceptable</v>
      </c>
      <c r="U2144">
        <f>COUNTIF(D:D, "Military - U.S. Army")</f>
        <v>23</v>
      </c>
      <c r="V2144">
        <f>AVERAGEIF(C:C,"Fort Myer, Virginia", I:I)</f>
        <v>2</v>
      </c>
      <c r="W2144">
        <v>1</v>
      </c>
      <c r="X2144" t="str">
        <f>IFERROR(VLOOKUP("FlightNumber", A:D, 4, FALSE), "Flight Not Found")</f>
        <v>Flight Not Found</v>
      </c>
      <c r="Y2144" t="str" cm="1">
        <f t="array" ref="Y2144">IF(AND(B:B &gt; TIME(6, 0, 0), B:B &lt;= TIME(18, 0, 0)), "Day", "Night")</f>
        <v>Night</v>
      </c>
      <c r="Z2144">
        <f>COUNTIFS(D:D, "Military - U.S. Army", C:C, "Fort Myer, Virginia")</f>
        <v>1</v>
      </c>
    </row>
    <row r="2145" spans="1:26" x14ac:dyDescent="0.2">
      <c r="A2145">
        <v>24640</v>
      </c>
      <c r="B2145" t="s">
        <v>8489</v>
      </c>
      <c r="C2145" t="s">
        <v>10373</v>
      </c>
      <c r="D2145" t="s">
        <v>2606</v>
      </c>
      <c r="E2145" t="s">
        <v>10374</v>
      </c>
      <c r="F2145" t="s">
        <v>10281</v>
      </c>
      <c r="G2145" t="s">
        <v>10375</v>
      </c>
      <c r="H2145" t="s">
        <v>10376</v>
      </c>
      <c r="I2145">
        <v>56</v>
      </c>
      <c r="J2145">
        <v>35</v>
      </c>
      <c r="K2145">
        <v>0</v>
      </c>
      <c r="L2145" t="s">
        <v>10377</v>
      </c>
      <c r="M2145">
        <f>SUM(B2145,C2145)</f>
        <v>0</v>
      </c>
      <c r="N2145" t="str">
        <f t="shared" si="66"/>
        <v>No</v>
      </c>
      <c r="O2145">
        <f>COUNTIF(C:C,"&lt;0")</f>
        <v>0</v>
      </c>
      <c r="P2145" t="e">
        <f>SUMIF(#REF!,"&gt;"&amp;AVERAGE(#REF!))</f>
        <v>#REF!</v>
      </c>
      <c r="Q2145">
        <f t="shared" si="67"/>
        <v>27.565026697177728</v>
      </c>
      <c r="R2145" t="str">
        <f>CONCATENATE("ID-",A2145,"-",E2145)</f>
        <v>ID-24640-An Khe - Tan Son Nhut</v>
      </c>
      <c r="S2145" t="str">
        <f>INDEX(B:B,MATCH(A2145,A:A,0))</f>
        <v>19:30</v>
      </c>
      <c r="T2145" t="str">
        <f>IF(OR(B2145&gt;0,C2145&gt;0),"Acceptable","Check")</f>
        <v>Acceptable</v>
      </c>
      <c r="U2145">
        <f>COUNTIF(D:D, "Military - U.S. Army")</f>
        <v>23</v>
      </c>
      <c r="V2145">
        <f>AVERAGEIF(C:C,"Fort Myer, Virginia", I:I)</f>
        <v>2</v>
      </c>
      <c r="W2145">
        <v>1</v>
      </c>
      <c r="X2145" t="str">
        <f>IFERROR(VLOOKUP("FlightNumber", A:D, 4, FALSE), "Flight Not Found")</f>
        <v>Flight Not Found</v>
      </c>
      <c r="Y2145" t="str" cm="1">
        <f t="array" ref="Y2145">IF(AND(B:B &gt; TIME(6, 0, 0), B:B &lt;= TIME(18, 0, 0)), "Day", "Night")</f>
        <v>Night</v>
      </c>
      <c r="Z2145">
        <f>COUNTIFS(D:D, "Military - U.S. Army", C:C, "Fort Myer, Virginia")</f>
        <v>1</v>
      </c>
    </row>
    <row r="2146" spans="1:26" x14ac:dyDescent="0.2">
      <c r="A2146">
        <v>24645</v>
      </c>
      <c r="C2146" t="s">
        <v>10352</v>
      </c>
      <c r="D2146" t="s">
        <v>5400</v>
      </c>
      <c r="E2146" t="s">
        <v>994</v>
      </c>
      <c r="F2146" t="s">
        <v>10378</v>
      </c>
      <c r="G2146" t="s">
        <v>10379</v>
      </c>
      <c r="H2146" t="s">
        <v>185</v>
      </c>
      <c r="I2146">
        <v>3</v>
      </c>
      <c r="J2146">
        <v>3</v>
      </c>
      <c r="K2146">
        <v>0</v>
      </c>
      <c r="L2146" t="s">
        <v>10380</v>
      </c>
      <c r="M2146">
        <f>SUM(B2146,C2146)</f>
        <v>0</v>
      </c>
      <c r="N2146" t="str">
        <f t="shared" si="66"/>
        <v>No</v>
      </c>
      <c r="O2146">
        <f>COUNTIF(C:C,"&lt;0")</f>
        <v>0</v>
      </c>
      <c r="P2146" t="e">
        <f>SUMIF(#REF!,"&gt;"&amp;AVERAGE(#REF!))</f>
        <v>#REF!</v>
      </c>
      <c r="Q2146">
        <f t="shared" si="67"/>
        <v>27.565026697177728</v>
      </c>
      <c r="R2146" t="str">
        <f>CONCATENATE("ID-",A2146,"-",E2146)</f>
        <v>ID-24645-Training</v>
      </c>
      <c r="S2146">
        <f>INDEX(B:B,MATCH(A2146,A:A,0))</f>
        <v>0</v>
      </c>
      <c r="T2146" t="str">
        <f>IF(OR(B2146&gt;0,C2146&gt;0),"Acceptable","Check")</f>
        <v>Acceptable</v>
      </c>
      <c r="U2146">
        <f>COUNTIF(D:D, "Military - U.S. Army")</f>
        <v>23</v>
      </c>
      <c r="V2146">
        <f>AVERAGEIF(C:C,"Fort Myer, Virginia", I:I)</f>
        <v>2</v>
      </c>
      <c r="W2146">
        <v>1</v>
      </c>
      <c r="X2146" t="str">
        <f>IFERROR(VLOOKUP("FlightNumber", A:D, 4, FALSE), "Flight Not Found")</f>
        <v>Flight Not Found</v>
      </c>
      <c r="Y2146" t="str" cm="1">
        <f t="array" ref="Y2146">IF(AND(B:B &gt; TIME(6, 0, 0), B:B &lt;= TIME(18, 0, 0)), "Day", "Night")</f>
        <v>Night</v>
      </c>
      <c r="Z2146">
        <f>COUNTIFS(D:D, "Military - U.S. Army", C:C, "Fort Myer, Virginia")</f>
        <v>1</v>
      </c>
    </row>
    <row r="2147" spans="1:26" x14ac:dyDescent="0.2">
      <c r="A2147">
        <v>24645</v>
      </c>
      <c r="B2147" t="s">
        <v>10381</v>
      </c>
      <c r="C2147" t="s">
        <v>10382</v>
      </c>
      <c r="D2147" t="s">
        <v>2606</v>
      </c>
      <c r="F2147" t="s">
        <v>7347</v>
      </c>
      <c r="G2147" t="s">
        <v>10383</v>
      </c>
      <c r="H2147" t="s">
        <v>10384</v>
      </c>
      <c r="I2147">
        <v>7</v>
      </c>
      <c r="J2147">
        <v>7</v>
      </c>
      <c r="K2147">
        <v>0</v>
      </c>
      <c r="L2147" t="s">
        <v>10385</v>
      </c>
      <c r="M2147">
        <f>SUM(B2147,C2147)</f>
        <v>0</v>
      </c>
      <c r="N2147" t="str">
        <f t="shared" si="66"/>
        <v>No</v>
      </c>
      <c r="O2147">
        <f>COUNTIF(C:C,"&lt;0")</f>
        <v>0</v>
      </c>
      <c r="P2147" t="e">
        <f>SUMIF(#REF!,"&gt;"&amp;AVERAGE(#REF!))</f>
        <v>#REF!</v>
      </c>
      <c r="Q2147">
        <f t="shared" si="67"/>
        <v>27.565026697177728</v>
      </c>
      <c r="R2147" t="str">
        <f>CONCATENATE("ID-",A2147,"-",E2147)</f>
        <v>ID-24645-</v>
      </c>
      <c r="S2147">
        <f>INDEX(B:B,MATCH(A2147,A:A,0))</f>
        <v>0</v>
      </c>
      <c r="T2147" t="str">
        <f>IF(OR(B2147&gt;0,C2147&gt;0),"Acceptable","Check")</f>
        <v>Acceptable</v>
      </c>
      <c r="U2147">
        <f>COUNTIF(D:D, "Military - U.S. Army")</f>
        <v>23</v>
      </c>
      <c r="V2147">
        <f>AVERAGEIF(C:C,"Fort Myer, Virginia", I:I)</f>
        <v>2</v>
      </c>
      <c r="W2147">
        <v>1</v>
      </c>
      <c r="X2147" t="str">
        <f>IFERROR(VLOOKUP("FlightNumber", A:D, 4, FALSE), "Flight Not Found")</f>
        <v>Flight Not Found</v>
      </c>
      <c r="Y2147" t="str" cm="1">
        <f t="array" ref="Y2147">IF(AND(B:B &gt; TIME(6, 0, 0), B:B &lt;= TIME(18, 0, 0)), "Day", "Night")</f>
        <v>Night</v>
      </c>
      <c r="Z2147">
        <f>COUNTIFS(D:D, "Military - U.S. Army", C:C, "Fort Myer, Virginia")</f>
        <v>1</v>
      </c>
    </row>
    <row r="2148" spans="1:26" x14ac:dyDescent="0.2">
      <c r="A2148">
        <v>24646</v>
      </c>
      <c r="B2148" t="s">
        <v>10386</v>
      </c>
      <c r="C2148" t="s">
        <v>10387</v>
      </c>
      <c r="D2148" t="s">
        <v>8932</v>
      </c>
      <c r="E2148" t="s">
        <v>10388</v>
      </c>
      <c r="F2148" t="s">
        <v>10389</v>
      </c>
      <c r="G2148" t="s">
        <v>10390</v>
      </c>
      <c r="H2148" t="s">
        <v>10391</v>
      </c>
      <c r="I2148">
        <v>34</v>
      </c>
      <c r="J2148">
        <v>34</v>
      </c>
      <c r="K2148">
        <v>0</v>
      </c>
      <c r="L2148" t="s">
        <v>10392</v>
      </c>
      <c r="M2148">
        <f>SUM(B2148,C2148)</f>
        <v>0</v>
      </c>
      <c r="N2148" t="str">
        <f t="shared" si="66"/>
        <v>No</v>
      </c>
      <c r="O2148">
        <f>COUNTIF(C:C,"&lt;0")</f>
        <v>0</v>
      </c>
      <c r="P2148" t="e">
        <f>SUMIF(#REF!,"&gt;"&amp;AVERAGE(#REF!))</f>
        <v>#REF!</v>
      </c>
      <c r="Q2148">
        <f t="shared" si="67"/>
        <v>27.565026697177728</v>
      </c>
      <c r="R2148" t="str">
        <f>CONCATENATE("ID-",A2148,"-",E2148)</f>
        <v>ID-24646-Elmira - Washington DC</v>
      </c>
      <c r="S2148" t="str">
        <f>INDEX(B:B,MATCH(A2148,A:A,0))</f>
        <v>13:47</v>
      </c>
      <c r="T2148" t="str">
        <f>IF(OR(B2148&gt;0,C2148&gt;0),"Acceptable","Check")</f>
        <v>Acceptable</v>
      </c>
      <c r="U2148">
        <f>COUNTIF(D:D, "Military - U.S. Army")</f>
        <v>23</v>
      </c>
      <c r="V2148">
        <f>AVERAGEIF(C:C,"Fort Myer, Virginia", I:I)</f>
        <v>2</v>
      </c>
      <c r="W2148">
        <v>1</v>
      </c>
      <c r="X2148" t="str">
        <f>IFERROR(VLOOKUP("FlightNumber", A:D, 4, FALSE), "Flight Not Found")</f>
        <v>Flight Not Found</v>
      </c>
      <c r="Y2148" t="str" cm="1">
        <f t="array" ref="Y2148">IF(AND(B:B &gt; TIME(6, 0, 0), B:B &lt;= TIME(18, 0, 0)), "Day", "Night")</f>
        <v>Night</v>
      </c>
      <c r="Z2148">
        <f>COUNTIFS(D:D, "Military - U.S. Army", C:C, "Fort Myer, Virginia")</f>
        <v>1</v>
      </c>
    </row>
    <row r="2149" spans="1:26" x14ac:dyDescent="0.2">
      <c r="A2149">
        <v>24646</v>
      </c>
      <c r="B2149" t="s">
        <v>874</v>
      </c>
      <c r="C2149" t="s">
        <v>10393</v>
      </c>
      <c r="D2149" t="s">
        <v>7172</v>
      </c>
      <c r="F2149" t="s">
        <v>10394</v>
      </c>
      <c r="G2149" t="s">
        <v>10395</v>
      </c>
      <c r="I2149">
        <v>35</v>
      </c>
      <c r="J2149">
        <v>22</v>
      </c>
      <c r="K2149">
        <v>0</v>
      </c>
      <c r="L2149" t="s">
        <v>10396</v>
      </c>
      <c r="M2149">
        <f>SUM(B2149,C2149)</f>
        <v>0</v>
      </c>
      <c r="N2149" t="str">
        <f t="shared" si="66"/>
        <v>No</v>
      </c>
      <c r="O2149">
        <f>COUNTIF(C:C,"&lt;0")</f>
        <v>0</v>
      </c>
      <c r="P2149" t="e">
        <f>SUMIF(#REF!,"&gt;"&amp;AVERAGE(#REF!))</f>
        <v>#REF!</v>
      </c>
      <c r="Q2149">
        <f t="shared" si="67"/>
        <v>27.565026697177728</v>
      </c>
      <c r="R2149" t="str">
        <f>CONCATENATE("ID-",A2149,"-",E2149)</f>
        <v>ID-24646-</v>
      </c>
      <c r="S2149" t="str">
        <f>INDEX(B:B,MATCH(A2149,A:A,0))</f>
        <v>13:47</v>
      </c>
      <c r="T2149" t="str">
        <f>IF(OR(B2149&gt;0,C2149&gt;0),"Acceptable","Check")</f>
        <v>Acceptable</v>
      </c>
      <c r="U2149">
        <f>COUNTIF(D:D, "Military - U.S. Army")</f>
        <v>23</v>
      </c>
      <c r="V2149">
        <f>AVERAGEIF(C:C,"Fort Myer, Virginia", I:I)</f>
        <v>2</v>
      </c>
      <c r="W2149">
        <v>2</v>
      </c>
      <c r="X2149" t="str">
        <f>IFERROR(VLOOKUP("FlightNumber", A:D, 4, FALSE), "Flight Not Found")</f>
        <v>Flight Not Found</v>
      </c>
      <c r="Y2149" t="str" cm="1">
        <f t="array" ref="Y2149">IF(AND(B:B &gt; TIME(6, 0, 0), B:B &lt;= TIME(18, 0, 0)), "Day", "Night")</f>
        <v>Night</v>
      </c>
      <c r="Z2149">
        <f>COUNTIFS(D:D, "Military - U.S. Army", C:C, "Fort Myer, Virginia")</f>
        <v>1</v>
      </c>
    </row>
    <row r="2150" spans="1:26" x14ac:dyDescent="0.2">
      <c r="A2150">
        <v>24647</v>
      </c>
      <c r="C2150" t="s">
        <v>10397</v>
      </c>
      <c r="D2150" t="s">
        <v>9228</v>
      </c>
      <c r="E2150" t="s">
        <v>10398</v>
      </c>
      <c r="F2150" t="s">
        <v>1809</v>
      </c>
      <c r="G2150" t="s">
        <v>10399</v>
      </c>
      <c r="I2150">
        <v>17</v>
      </c>
      <c r="J2150">
        <v>16</v>
      </c>
      <c r="K2150">
        <v>0</v>
      </c>
      <c r="L2150" t="s">
        <v>341</v>
      </c>
      <c r="M2150">
        <f>SUM(B2150,C2150)</f>
        <v>0</v>
      </c>
      <c r="N2150" t="str">
        <f t="shared" si="66"/>
        <v>No</v>
      </c>
      <c r="O2150">
        <f>COUNTIF(C:C,"&lt;0")</f>
        <v>0</v>
      </c>
      <c r="P2150" t="e">
        <f>SUMIF(#REF!,"&gt;"&amp;AVERAGE(#REF!))</f>
        <v>#REF!</v>
      </c>
      <c r="Q2150">
        <f t="shared" si="67"/>
        <v>27.565026697177728</v>
      </c>
      <c r="R2150" t="str">
        <f>CONCATENATE("ID-",A2150,"-",E2150)</f>
        <v>ID-24647-Nejran - Jeddah</v>
      </c>
      <c r="S2150">
        <f>INDEX(B:B,MATCH(A2150,A:A,0))</f>
        <v>0</v>
      </c>
      <c r="T2150" t="str">
        <f>IF(OR(B2150&gt;0,C2150&gt;0),"Acceptable","Check")</f>
        <v>Acceptable</v>
      </c>
      <c r="U2150">
        <f>COUNTIF(D:D, "Military - U.S. Army")</f>
        <v>23</v>
      </c>
      <c r="V2150">
        <f>AVERAGEIF(C:C,"Fort Myer, Virginia", I:I)</f>
        <v>2</v>
      </c>
      <c r="W2150">
        <v>1</v>
      </c>
      <c r="X2150" t="str">
        <f>IFERROR(VLOOKUP("FlightNumber", A:D, 4, FALSE), "Flight Not Found")</f>
        <v>Flight Not Found</v>
      </c>
      <c r="Y2150" t="str" cm="1">
        <f t="array" ref="Y2150">IF(AND(B:B &gt; TIME(6, 0, 0), B:B &lt;= TIME(18, 0, 0)), "Day", "Night")</f>
        <v>Night</v>
      </c>
      <c r="Z2150">
        <f>COUNTIFS(D:D, "Military - U.S. Army", C:C, "Fort Myer, Virginia")</f>
        <v>1</v>
      </c>
    </row>
    <row r="2151" spans="1:26" x14ac:dyDescent="0.2">
      <c r="A2151">
        <v>24653</v>
      </c>
      <c r="C2151" t="s">
        <v>10400</v>
      </c>
      <c r="D2151" t="s">
        <v>10401</v>
      </c>
      <c r="E2151" t="s">
        <v>10402</v>
      </c>
      <c r="F2151" t="s">
        <v>10403</v>
      </c>
      <c r="G2151" t="s">
        <v>10404</v>
      </c>
      <c r="H2151" t="s">
        <v>10405</v>
      </c>
      <c r="I2151">
        <v>80</v>
      </c>
      <c r="J2151">
        <v>24</v>
      </c>
      <c r="K2151">
        <v>0</v>
      </c>
      <c r="L2151" t="s">
        <v>10406</v>
      </c>
      <c r="M2151">
        <f>SUM(B2151,C2151)</f>
        <v>0</v>
      </c>
      <c r="N2151" t="str">
        <f t="shared" si="66"/>
        <v>No</v>
      </c>
      <c r="O2151">
        <f>COUNTIF(C:C,"&lt;0")</f>
        <v>0</v>
      </c>
      <c r="P2151" t="e">
        <f>SUMIF(#REF!,"&gt;"&amp;AVERAGE(#REF!))</f>
        <v>#REF!</v>
      </c>
      <c r="Q2151">
        <f t="shared" si="67"/>
        <v>27.565026697177728</v>
      </c>
      <c r="R2151" t="str">
        <f>CONCATENATE("ID-",A2151,"-",E2151)</f>
        <v>ID-24653-Seoul - Hong Kong</v>
      </c>
      <c r="S2151">
        <f>INDEX(B:B,MATCH(A2151,A:A,0))</f>
        <v>0</v>
      </c>
      <c r="T2151" t="str">
        <f>IF(OR(B2151&gt;0,C2151&gt;0),"Acceptable","Check")</f>
        <v>Acceptable</v>
      </c>
      <c r="U2151">
        <f>COUNTIF(D:D, "Military - U.S. Army")</f>
        <v>23</v>
      </c>
      <c r="V2151">
        <f>AVERAGEIF(C:C,"Fort Myer, Virginia", I:I)</f>
        <v>2</v>
      </c>
      <c r="W2151">
        <v>1</v>
      </c>
      <c r="X2151" t="str">
        <f>IFERROR(VLOOKUP("FlightNumber", A:D, 4, FALSE), "Flight Not Found")</f>
        <v>Flight Not Found</v>
      </c>
      <c r="Y2151" t="str" cm="1">
        <f t="array" ref="Y2151">IF(AND(B:B &gt; TIME(6, 0, 0), B:B &lt;= TIME(18, 0, 0)), "Day", "Night")</f>
        <v>Night</v>
      </c>
      <c r="Z2151">
        <f>COUNTIFS(D:D, "Military - U.S. Army", C:C, "Fort Myer, Virginia")</f>
        <v>1</v>
      </c>
    </row>
    <row r="2152" spans="1:26" x14ac:dyDescent="0.2">
      <c r="A2152">
        <v>24659</v>
      </c>
      <c r="B2152" t="s">
        <v>10407</v>
      </c>
      <c r="C2152" t="s">
        <v>10408</v>
      </c>
      <c r="D2152" t="s">
        <v>3661</v>
      </c>
      <c r="E2152" t="s">
        <v>10409</v>
      </c>
      <c r="F2152" t="s">
        <v>7919</v>
      </c>
      <c r="G2152" t="s">
        <v>10410</v>
      </c>
      <c r="H2152" t="s">
        <v>10411</v>
      </c>
      <c r="I2152">
        <v>21</v>
      </c>
      <c r="J2152">
        <v>21</v>
      </c>
      <c r="K2152">
        <v>0</v>
      </c>
      <c r="L2152" t="s">
        <v>10412</v>
      </c>
      <c r="M2152">
        <f>SUM(B2152,C2152)</f>
        <v>0</v>
      </c>
      <c r="N2152" t="str">
        <f t="shared" si="66"/>
        <v>No</v>
      </c>
      <c r="O2152">
        <f>COUNTIF(C:C,"&lt;0")</f>
        <v>0</v>
      </c>
      <c r="P2152" t="e">
        <f>SUMIF(#REF!,"&gt;"&amp;AVERAGE(#REF!))</f>
        <v>#REF!</v>
      </c>
      <c r="Q2152">
        <f t="shared" si="67"/>
        <v>27.565026697177728</v>
      </c>
      <c r="R2152" t="str">
        <f>CONCATENATE("ID-",A2152,"-",E2152)</f>
        <v>ID-24659-Bacolod - Mactan</v>
      </c>
      <c r="S2152" t="str">
        <f>INDEX(B:B,MATCH(A2152,A:A,0))</f>
        <v>18:43</v>
      </c>
      <c r="T2152" t="str">
        <f>IF(OR(B2152&gt;0,C2152&gt;0),"Acceptable","Check")</f>
        <v>Acceptable</v>
      </c>
      <c r="U2152">
        <f>COUNTIF(D:D, "Military - U.S. Army")</f>
        <v>23</v>
      </c>
      <c r="V2152">
        <f>AVERAGEIF(C:C,"Fort Myer, Virginia", I:I)</f>
        <v>2</v>
      </c>
      <c r="W2152">
        <v>1</v>
      </c>
      <c r="X2152" t="str">
        <f>IFERROR(VLOOKUP("FlightNumber", A:D, 4, FALSE), "Flight Not Found")</f>
        <v>Flight Not Found</v>
      </c>
      <c r="Y2152" t="str" cm="1">
        <f t="array" ref="Y2152">IF(AND(B:B &gt; TIME(6, 0, 0), B:B &lt;= TIME(18, 0, 0)), "Day", "Night")</f>
        <v>Night</v>
      </c>
      <c r="Z2152">
        <f>COUNTIFS(D:D, "Military - U.S. Army", C:C, "Fort Myer, Virginia")</f>
        <v>1</v>
      </c>
    </row>
    <row r="2153" spans="1:26" x14ac:dyDescent="0.2">
      <c r="A2153">
        <v>24672</v>
      </c>
      <c r="B2153" t="s">
        <v>85</v>
      </c>
      <c r="C2153" t="s">
        <v>10413</v>
      </c>
      <c r="D2153" t="s">
        <v>8950</v>
      </c>
      <c r="F2153" t="s">
        <v>3434</v>
      </c>
      <c r="G2153" t="s">
        <v>10414</v>
      </c>
      <c r="H2153" t="s">
        <v>10415</v>
      </c>
      <c r="I2153">
        <v>42</v>
      </c>
      <c r="J2153">
        <v>42</v>
      </c>
      <c r="K2153">
        <v>0</v>
      </c>
      <c r="L2153" t="s">
        <v>10416</v>
      </c>
      <c r="M2153">
        <f>SUM(B2153,C2153)</f>
        <v>0</v>
      </c>
      <c r="N2153" t="str">
        <f t="shared" si="66"/>
        <v>No</v>
      </c>
      <c r="O2153">
        <f>COUNTIF(C:C,"&lt;0")</f>
        <v>0</v>
      </c>
      <c r="P2153" t="e">
        <f>SUMIF(#REF!,"&gt;"&amp;AVERAGE(#REF!))</f>
        <v>#REF!</v>
      </c>
      <c r="Q2153">
        <f t="shared" si="67"/>
        <v>27.565026697177728</v>
      </c>
      <c r="R2153" t="str">
        <f>CONCATENATE("ID-",A2153,"-",E2153)</f>
        <v>ID-24672-</v>
      </c>
      <c r="S2153" t="str">
        <f>INDEX(B:B,MATCH(A2153,A:A,0))</f>
        <v>07:00</v>
      </c>
      <c r="T2153" t="str">
        <f>IF(OR(B2153&gt;0,C2153&gt;0),"Acceptable","Check")</f>
        <v>Acceptable</v>
      </c>
      <c r="U2153">
        <f>COUNTIF(D:D, "Military - U.S. Army")</f>
        <v>23</v>
      </c>
      <c r="V2153">
        <f>AVERAGEIF(C:C,"Fort Myer, Virginia", I:I)</f>
        <v>2</v>
      </c>
      <c r="W2153">
        <v>1</v>
      </c>
      <c r="X2153" t="str">
        <f>IFERROR(VLOOKUP("FlightNumber", A:D, 4, FALSE), "Flight Not Found")</f>
        <v>Flight Not Found</v>
      </c>
      <c r="Y2153" t="str" cm="1">
        <f t="array" ref="Y2153">IF(AND(B:B &gt; TIME(6, 0, 0), B:B &lt;= TIME(18, 0, 0)), "Day", "Night")</f>
        <v>Night</v>
      </c>
      <c r="Z2153">
        <f>COUNTIFS(D:D, "Military - U.S. Army", C:C, "Fort Myer, Virginia")</f>
        <v>1</v>
      </c>
    </row>
    <row r="2154" spans="1:26" x14ac:dyDescent="0.2">
      <c r="A2154">
        <v>24672</v>
      </c>
      <c r="B2154" t="s">
        <v>10417</v>
      </c>
      <c r="C2154" t="s">
        <v>10418</v>
      </c>
      <c r="D2154" t="s">
        <v>7877</v>
      </c>
      <c r="E2154" t="s">
        <v>10419</v>
      </c>
      <c r="F2154" t="s">
        <v>10420</v>
      </c>
      <c r="G2154" t="s">
        <v>10421</v>
      </c>
      <c r="H2154" t="s">
        <v>10422</v>
      </c>
      <c r="I2154">
        <v>82</v>
      </c>
      <c r="J2154">
        <v>82</v>
      </c>
      <c r="K2154">
        <v>0</v>
      </c>
      <c r="L2154" t="s">
        <v>10423</v>
      </c>
      <c r="M2154">
        <f>SUM(B2154,C2154)</f>
        <v>0</v>
      </c>
      <c r="N2154" t="str">
        <f t="shared" si="66"/>
        <v>No</v>
      </c>
      <c r="O2154">
        <f>COUNTIF(C:C,"&lt;0")</f>
        <v>0</v>
      </c>
      <c r="P2154" t="e">
        <f>SUMIF(#REF!,"&gt;"&amp;AVERAGE(#REF!))</f>
        <v>#REF!</v>
      </c>
      <c r="Q2154">
        <f t="shared" si="67"/>
        <v>27.565026697177728</v>
      </c>
      <c r="R2154" t="str">
        <f>CONCATENATE("ID-",A2154,"-",E2154)</f>
        <v>ID-24672-Ashville - Roanoke</v>
      </c>
      <c r="S2154" t="str">
        <f>INDEX(B:B,MATCH(A2154,A:A,0))</f>
        <v>07:00</v>
      </c>
      <c r="T2154" t="str">
        <f>IF(OR(B2154&gt;0,C2154&gt;0),"Acceptable","Check")</f>
        <v>Acceptable</v>
      </c>
      <c r="U2154">
        <f>COUNTIF(D:D, "Military - U.S. Army")</f>
        <v>23</v>
      </c>
      <c r="V2154">
        <f>AVERAGEIF(C:C,"Fort Myer, Virginia", I:I)</f>
        <v>2</v>
      </c>
      <c r="W2154">
        <v>1</v>
      </c>
      <c r="X2154" t="str">
        <f>IFERROR(VLOOKUP("FlightNumber", A:D, 4, FALSE), "Flight Not Found")</f>
        <v>Flight Not Found</v>
      </c>
      <c r="Y2154" t="str" cm="1">
        <f t="array" ref="Y2154">IF(AND(B:B &gt; TIME(6, 0, 0), B:B &lt;= TIME(18, 0, 0)), "Day", "Night")</f>
        <v>Night</v>
      </c>
      <c r="Z2154">
        <f>COUNTIFS(D:D, "Military - U.S. Army", C:C, "Fort Myer, Virginia")</f>
        <v>1</v>
      </c>
    </row>
    <row r="2155" spans="1:26" x14ac:dyDescent="0.2">
      <c r="A2155">
        <v>24678</v>
      </c>
      <c r="B2155" t="s">
        <v>42</v>
      </c>
      <c r="C2155" t="s">
        <v>10424</v>
      </c>
      <c r="D2155" t="s">
        <v>10425</v>
      </c>
      <c r="E2155" t="s">
        <v>10426</v>
      </c>
      <c r="F2155" t="s">
        <v>1809</v>
      </c>
      <c r="G2155" t="s">
        <v>10427</v>
      </c>
      <c r="I2155">
        <v>16</v>
      </c>
      <c r="J2155">
        <v>16</v>
      </c>
      <c r="K2155">
        <v>0</v>
      </c>
      <c r="L2155" t="s">
        <v>10428</v>
      </c>
      <c r="M2155">
        <f>SUM(B2155,C2155)</f>
        <v>0</v>
      </c>
      <c r="N2155" t="str">
        <f t="shared" si="66"/>
        <v>No</v>
      </c>
      <c r="O2155">
        <f>COUNTIF(C:C,"&lt;0")</f>
        <v>0</v>
      </c>
      <c r="P2155" t="e">
        <f>SUMIF(#REF!,"&gt;"&amp;AVERAGE(#REF!))</f>
        <v>#REF!</v>
      </c>
      <c r="Q2155">
        <f t="shared" si="67"/>
        <v>27.565026697177728</v>
      </c>
      <c r="R2155" t="str">
        <f>CONCATENATE("ID-",A2155,"-",E2155)</f>
        <v>ID-24678-Vientiane - Luang Prabang</v>
      </c>
      <c r="S2155" t="str">
        <f>INDEX(B:B,MATCH(A2155,A:A,0))</f>
        <v>10:30</v>
      </c>
      <c r="T2155" t="str">
        <f>IF(OR(B2155&gt;0,C2155&gt;0),"Acceptable","Check")</f>
        <v>Acceptable</v>
      </c>
      <c r="U2155">
        <f>COUNTIF(D:D, "Military - U.S. Army")</f>
        <v>23</v>
      </c>
      <c r="V2155">
        <f>AVERAGEIF(C:C,"Fort Myer, Virginia", I:I)</f>
        <v>2</v>
      </c>
      <c r="W2155">
        <v>2</v>
      </c>
      <c r="X2155" t="str">
        <f>IFERROR(VLOOKUP("FlightNumber", A:D, 4, FALSE), "Flight Not Found")</f>
        <v>Flight Not Found</v>
      </c>
      <c r="Y2155" t="str" cm="1">
        <f t="array" ref="Y2155">IF(AND(B:B &gt; TIME(6, 0, 0), B:B &lt;= TIME(18, 0, 0)), "Day", "Night")</f>
        <v>Night</v>
      </c>
      <c r="Z2155">
        <f>COUNTIFS(D:D, "Military - U.S. Army", C:C, "Fort Myer, Virginia")</f>
        <v>1</v>
      </c>
    </row>
    <row r="2156" spans="1:26" x14ac:dyDescent="0.2">
      <c r="A2156">
        <v>24678</v>
      </c>
      <c r="C2156" t="s">
        <v>10424</v>
      </c>
      <c r="D2156" t="s">
        <v>10429</v>
      </c>
      <c r="E2156" t="s">
        <v>10426</v>
      </c>
      <c r="F2156" t="s">
        <v>1809</v>
      </c>
      <c r="G2156" t="s">
        <v>10430</v>
      </c>
      <c r="I2156">
        <v>18</v>
      </c>
      <c r="J2156">
        <v>18</v>
      </c>
      <c r="K2156">
        <v>0</v>
      </c>
      <c r="L2156" t="s">
        <v>5203</v>
      </c>
      <c r="M2156">
        <f>SUM(B2156,C2156)</f>
        <v>0</v>
      </c>
      <c r="N2156" t="str">
        <f t="shared" si="66"/>
        <v>No</v>
      </c>
      <c r="O2156">
        <f>COUNTIF(C:C,"&lt;0")</f>
        <v>0</v>
      </c>
      <c r="P2156" t="e">
        <f>SUMIF(#REF!,"&gt;"&amp;AVERAGE(#REF!))</f>
        <v>#REF!</v>
      </c>
      <c r="Q2156">
        <f t="shared" si="67"/>
        <v>27.565026697177728</v>
      </c>
      <c r="R2156" t="str">
        <f>CONCATENATE("ID-",A2156,"-",E2156)</f>
        <v>ID-24678-Vientiane - Luang Prabang</v>
      </c>
      <c r="S2156" t="str">
        <f>INDEX(B:B,MATCH(A2156,A:A,0))</f>
        <v>10:30</v>
      </c>
      <c r="T2156" t="str">
        <f>IF(OR(B2156&gt;0,C2156&gt;0),"Acceptable","Check")</f>
        <v>Acceptable</v>
      </c>
      <c r="U2156">
        <f>COUNTIF(D:D, "Military - U.S. Army")</f>
        <v>23</v>
      </c>
      <c r="V2156">
        <f>AVERAGEIF(C:C,"Fort Myer, Virginia", I:I)</f>
        <v>2</v>
      </c>
      <c r="W2156">
        <v>1</v>
      </c>
      <c r="X2156" t="str">
        <f>IFERROR(VLOOKUP("FlightNumber", A:D, 4, FALSE), "Flight Not Found")</f>
        <v>Flight Not Found</v>
      </c>
      <c r="Y2156" t="str" cm="1">
        <f t="array" ref="Y2156">IF(AND(B:B &gt; TIME(6, 0, 0), B:B &lt;= TIME(18, 0, 0)), "Day", "Night")</f>
        <v>Night</v>
      </c>
      <c r="Z2156">
        <f>COUNTIFS(D:D, "Military - U.S. Army", C:C, "Fort Myer, Virginia")</f>
        <v>1</v>
      </c>
    </row>
    <row r="2157" spans="1:26" x14ac:dyDescent="0.2">
      <c r="A2157">
        <v>24679</v>
      </c>
      <c r="B2157" t="s">
        <v>1185</v>
      </c>
      <c r="C2157" t="s">
        <v>6686</v>
      </c>
      <c r="D2157" t="s">
        <v>10431</v>
      </c>
      <c r="F2157" t="s">
        <v>9846</v>
      </c>
      <c r="G2157" t="s">
        <v>10432</v>
      </c>
      <c r="I2157">
        <v>7</v>
      </c>
      <c r="J2157">
        <v>7</v>
      </c>
      <c r="K2157">
        <v>0</v>
      </c>
      <c r="L2157" t="s">
        <v>10433</v>
      </c>
      <c r="M2157">
        <f>SUM(B2157,C2157)</f>
        <v>0</v>
      </c>
      <c r="N2157" t="str">
        <f t="shared" si="66"/>
        <v>No</v>
      </c>
      <c r="O2157">
        <f>COUNTIF(C:C,"&lt;0")</f>
        <v>0</v>
      </c>
      <c r="P2157" t="e">
        <f>SUMIF(#REF!,"&gt;"&amp;AVERAGE(#REF!))</f>
        <v>#REF!</v>
      </c>
      <c r="Q2157">
        <f t="shared" si="67"/>
        <v>27.565026697177728</v>
      </c>
      <c r="R2157" t="str">
        <f>CONCATENATE("ID-",A2157,"-",E2157)</f>
        <v>ID-24679-</v>
      </c>
      <c r="S2157" t="str">
        <f>INDEX(B:B,MATCH(A2157,A:A,0))</f>
        <v>18:15</v>
      </c>
      <c r="T2157" t="str">
        <f>IF(OR(B2157&gt;0,C2157&gt;0),"Acceptable","Check")</f>
        <v>Acceptable</v>
      </c>
      <c r="U2157">
        <f>COUNTIF(D:D, "Military - U.S. Army")</f>
        <v>23</v>
      </c>
      <c r="V2157">
        <f>AVERAGEIF(C:C,"Fort Myer, Virginia", I:I)</f>
        <v>2</v>
      </c>
      <c r="W2157">
        <v>1</v>
      </c>
      <c r="X2157" t="str">
        <f>IFERROR(VLOOKUP("FlightNumber", A:D, 4, FALSE), "Flight Not Found")</f>
        <v>Flight Not Found</v>
      </c>
      <c r="Y2157" t="str" cm="1">
        <f t="array" ref="Y2157">IF(AND(B:B &gt; TIME(6, 0, 0), B:B &lt;= TIME(18, 0, 0)), "Day", "Night")</f>
        <v>Night</v>
      </c>
      <c r="Z2157">
        <f>COUNTIFS(D:D, "Military - U.S. Army", C:C, "Fort Myer, Virginia")</f>
        <v>1</v>
      </c>
    </row>
    <row r="2158" spans="1:26" x14ac:dyDescent="0.2">
      <c r="A2158">
        <v>24715</v>
      </c>
      <c r="C2158" t="s">
        <v>10434</v>
      </c>
      <c r="D2158" t="s">
        <v>8456</v>
      </c>
      <c r="F2158" t="s">
        <v>10435</v>
      </c>
      <c r="G2158" t="s">
        <v>443</v>
      </c>
      <c r="I2158">
        <v>11</v>
      </c>
      <c r="J2158">
        <v>11</v>
      </c>
      <c r="K2158">
        <v>0</v>
      </c>
      <c r="L2158" t="s">
        <v>3731</v>
      </c>
      <c r="M2158">
        <f>SUM(B2158,C2158)</f>
        <v>0</v>
      </c>
      <c r="N2158" t="str">
        <f t="shared" si="66"/>
        <v>No</v>
      </c>
      <c r="O2158">
        <f>COUNTIF(C:C,"&lt;0")</f>
        <v>0</v>
      </c>
      <c r="P2158" t="e">
        <f>SUMIF(#REF!,"&gt;"&amp;AVERAGE(#REF!))</f>
        <v>#REF!</v>
      </c>
      <c r="Q2158">
        <f t="shared" si="67"/>
        <v>27.565026697177728</v>
      </c>
      <c r="R2158" t="str">
        <f>CONCATENATE("ID-",A2158,"-",E2158)</f>
        <v>ID-24715-</v>
      </c>
      <c r="S2158">
        <f>INDEX(B:B,MATCH(A2158,A:A,0))</f>
        <v>0</v>
      </c>
      <c r="T2158" t="str">
        <f>IF(OR(B2158&gt;0,C2158&gt;0),"Acceptable","Check")</f>
        <v>Acceptable</v>
      </c>
      <c r="U2158">
        <f>COUNTIF(D:D, "Military - U.S. Army")</f>
        <v>23</v>
      </c>
      <c r="V2158">
        <f>AVERAGEIF(C:C,"Fort Myer, Virginia", I:I)</f>
        <v>2</v>
      </c>
      <c r="W2158">
        <v>1</v>
      </c>
      <c r="X2158" t="str">
        <f>IFERROR(VLOOKUP("FlightNumber", A:D, 4, FALSE), "Flight Not Found")</f>
        <v>Flight Not Found</v>
      </c>
      <c r="Y2158" t="str" cm="1">
        <f t="array" ref="Y2158">IF(AND(B:B &gt; TIME(6, 0, 0), B:B &lt;= TIME(18, 0, 0)), "Day", "Night")</f>
        <v>Night</v>
      </c>
      <c r="Z2158">
        <f>COUNTIFS(D:D, "Military - U.S. Army", C:C, "Fort Myer, Virginia")</f>
        <v>1</v>
      </c>
    </row>
    <row r="2159" spans="1:26" x14ac:dyDescent="0.2">
      <c r="A2159">
        <v>24719</v>
      </c>
      <c r="C2159" t="s">
        <v>10436</v>
      </c>
      <c r="D2159" t="s">
        <v>2606</v>
      </c>
      <c r="F2159" t="s">
        <v>10437</v>
      </c>
      <c r="G2159" t="s">
        <v>10438</v>
      </c>
      <c r="H2159" t="s">
        <v>10439</v>
      </c>
      <c r="I2159">
        <v>11</v>
      </c>
      <c r="J2159">
        <v>11</v>
      </c>
      <c r="K2159">
        <v>0</v>
      </c>
      <c r="M2159">
        <f>SUM(B2159,C2159)</f>
        <v>0</v>
      </c>
      <c r="N2159" t="str">
        <f t="shared" si="66"/>
        <v>No</v>
      </c>
      <c r="O2159">
        <f>COUNTIF(C:C,"&lt;0")</f>
        <v>0</v>
      </c>
      <c r="P2159" t="e">
        <f>SUMIF(#REF!,"&gt;"&amp;AVERAGE(#REF!))</f>
        <v>#REF!</v>
      </c>
      <c r="Q2159">
        <f t="shared" si="67"/>
        <v>27.565026697177728</v>
      </c>
      <c r="R2159" t="str">
        <f>CONCATENATE("ID-",A2159,"-",E2159)</f>
        <v>ID-24719-</v>
      </c>
      <c r="S2159">
        <f>INDEX(B:B,MATCH(A2159,A:A,0))</f>
        <v>0</v>
      </c>
      <c r="T2159" t="str">
        <f>IF(OR(B2159&gt;0,C2159&gt;0),"Acceptable","Check")</f>
        <v>Acceptable</v>
      </c>
      <c r="U2159">
        <f>COUNTIF(D:D, "Military - U.S. Army")</f>
        <v>23</v>
      </c>
      <c r="V2159">
        <f>AVERAGEIF(C:C,"Fort Myer, Virginia", I:I)</f>
        <v>2</v>
      </c>
      <c r="W2159">
        <v>1</v>
      </c>
      <c r="X2159" t="str">
        <f>IFERROR(VLOOKUP("FlightNumber", A:D, 4, FALSE), "Flight Not Found")</f>
        <v>Flight Not Found</v>
      </c>
      <c r="Y2159" t="str" cm="1">
        <f t="array" ref="Y2159">IF(AND(B:B &gt; TIME(6, 0, 0), B:B &lt;= TIME(18, 0, 0)), "Day", "Night")</f>
        <v>Night</v>
      </c>
      <c r="Z2159">
        <f>COUNTIFS(D:D, "Military - U.S. Army", C:C, "Fort Myer, Virginia")</f>
        <v>1</v>
      </c>
    </row>
    <row r="2160" spans="1:26" x14ac:dyDescent="0.2">
      <c r="A2160">
        <v>24720</v>
      </c>
      <c r="B2160" t="s">
        <v>10440</v>
      </c>
      <c r="C2160" t="s">
        <v>10441</v>
      </c>
      <c r="D2160" t="s">
        <v>766</v>
      </c>
      <c r="E2160" t="s">
        <v>10442</v>
      </c>
      <c r="F2160" t="s">
        <v>7747</v>
      </c>
      <c r="G2160" t="s">
        <v>10443</v>
      </c>
      <c r="H2160" t="s">
        <v>10444</v>
      </c>
      <c r="I2160">
        <v>69</v>
      </c>
      <c r="J2160">
        <v>37</v>
      </c>
      <c r="K2160">
        <v>0</v>
      </c>
      <c r="L2160" t="s">
        <v>10445</v>
      </c>
      <c r="M2160">
        <f>SUM(B2160,C2160)</f>
        <v>0</v>
      </c>
      <c r="N2160" t="str">
        <f t="shared" si="66"/>
        <v>No</v>
      </c>
      <c r="O2160">
        <f>COUNTIF(C:C,"&lt;0")</f>
        <v>0</v>
      </c>
      <c r="P2160" t="e">
        <f>SUMIF(#REF!,"&gt;"&amp;AVERAGE(#REF!))</f>
        <v>#REF!</v>
      </c>
      <c r="Q2160">
        <f t="shared" si="67"/>
        <v>27.565026697177728</v>
      </c>
      <c r="R2160" t="str">
        <f>CONCATENATE("ID-",A2160,"-",E2160)</f>
        <v>ID-24720-Gander - Havana</v>
      </c>
      <c r="S2160" t="str">
        <f>INDEX(B:B,MATCH(A2160,A:A,0))</f>
        <v>05:10</v>
      </c>
      <c r="T2160" t="str">
        <f>IF(OR(B2160&gt;0,C2160&gt;0),"Acceptable","Check")</f>
        <v>Acceptable</v>
      </c>
      <c r="U2160">
        <f>COUNTIF(D:D, "Military - U.S. Army")</f>
        <v>23</v>
      </c>
      <c r="V2160">
        <f>AVERAGEIF(C:C,"Fort Myer, Virginia", I:I)</f>
        <v>2</v>
      </c>
      <c r="W2160">
        <v>1</v>
      </c>
      <c r="X2160" t="str">
        <f>IFERROR(VLOOKUP("FlightNumber", A:D, 4, FALSE), "Flight Not Found")</f>
        <v>Flight Not Found</v>
      </c>
      <c r="Y2160" t="str" cm="1">
        <f t="array" ref="Y2160">IF(AND(B:B &gt; TIME(6, 0, 0), B:B &lt;= TIME(18, 0, 0)), "Day", "Night")</f>
        <v>Night</v>
      </c>
      <c r="Z2160">
        <f>COUNTIFS(D:D, "Military - U.S. Army", C:C, "Fort Myer, Virginia")</f>
        <v>1</v>
      </c>
    </row>
    <row r="2161" spans="1:26" x14ac:dyDescent="0.2">
      <c r="A2161">
        <v>24723</v>
      </c>
      <c r="B2161" t="s">
        <v>6143</v>
      </c>
      <c r="C2161" t="s">
        <v>10446</v>
      </c>
      <c r="D2161" t="s">
        <v>10447</v>
      </c>
      <c r="F2161" t="s">
        <v>9500</v>
      </c>
      <c r="G2161" t="s">
        <v>10448</v>
      </c>
      <c r="I2161">
        <v>8</v>
      </c>
      <c r="J2161">
        <v>3</v>
      </c>
      <c r="K2161">
        <v>0</v>
      </c>
      <c r="L2161" t="s">
        <v>10449</v>
      </c>
      <c r="M2161">
        <f>SUM(B2161,C2161)</f>
        <v>0</v>
      </c>
      <c r="N2161" t="str">
        <f t="shared" si="66"/>
        <v>No</v>
      </c>
      <c r="O2161">
        <f>COUNTIF(C:C,"&lt;0")</f>
        <v>0</v>
      </c>
      <c r="P2161" t="e">
        <f>SUMIF(#REF!,"&gt;"&amp;AVERAGE(#REF!))</f>
        <v>#REF!</v>
      </c>
      <c r="Q2161">
        <f t="shared" si="67"/>
        <v>27.565026697177728</v>
      </c>
      <c r="R2161" t="str">
        <f>CONCATENATE("ID-",A2161,"-",E2161)</f>
        <v>ID-24723-</v>
      </c>
      <c r="S2161" t="str">
        <f>INDEX(B:B,MATCH(A2161,A:A,0))</f>
        <v>09:23</v>
      </c>
      <c r="T2161" t="str">
        <f>IF(OR(B2161&gt;0,C2161&gt;0),"Acceptable","Check")</f>
        <v>Acceptable</v>
      </c>
      <c r="U2161">
        <f>COUNTIF(D:D, "Military - U.S. Army")</f>
        <v>23</v>
      </c>
      <c r="V2161">
        <f>AVERAGEIF(C:C,"Fort Myer, Virginia", I:I)</f>
        <v>2</v>
      </c>
      <c r="W2161">
        <v>1</v>
      </c>
      <c r="X2161" t="str">
        <f>IFERROR(VLOOKUP("FlightNumber", A:D, 4, FALSE), "Flight Not Found")</f>
        <v>Flight Not Found</v>
      </c>
      <c r="Y2161" t="str" cm="1">
        <f t="array" ref="Y2161">IF(AND(B:B &gt; TIME(6, 0, 0), B:B &lt;= TIME(18, 0, 0)), "Day", "Night")</f>
        <v>Night</v>
      </c>
      <c r="Z2161">
        <f>COUNTIFS(D:D, "Military - U.S. Army", C:C, "Fort Myer, Virginia")</f>
        <v>1</v>
      </c>
    </row>
    <row r="2162" spans="1:26" x14ac:dyDescent="0.2">
      <c r="A2162">
        <v>24753</v>
      </c>
      <c r="B2162" t="s">
        <v>4504</v>
      </c>
      <c r="C2162" t="s">
        <v>10450</v>
      </c>
      <c r="D2162" t="s">
        <v>2606</v>
      </c>
      <c r="F2162" t="s">
        <v>10451</v>
      </c>
      <c r="G2162" t="s">
        <v>10452</v>
      </c>
      <c r="H2162" t="s">
        <v>10453</v>
      </c>
      <c r="I2162">
        <v>23</v>
      </c>
      <c r="J2162">
        <v>23</v>
      </c>
      <c r="K2162">
        <v>0</v>
      </c>
      <c r="L2162" t="s">
        <v>10454</v>
      </c>
      <c r="M2162">
        <f>SUM(B2162,C2162)</f>
        <v>0</v>
      </c>
      <c r="N2162" t="str">
        <f t="shared" si="66"/>
        <v>No</v>
      </c>
      <c r="O2162">
        <f>COUNTIF(C:C,"&lt;0")</f>
        <v>0</v>
      </c>
      <c r="P2162" t="e">
        <f>SUMIF(#REF!,"&gt;"&amp;AVERAGE(#REF!))</f>
        <v>#REF!</v>
      </c>
      <c r="Q2162">
        <f t="shared" si="67"/>
        <v>27.565026697177728</v>
      </c>
      <c r="R2162" t="str">
        <f>CONCATENATE("ID-",A2162,"-",E2162)</f>
        <v>ID-24753-</v>
      </c>
      <c r="S2162" t="str">
        <f>INDEX(B:B,MATCH(A2162,A:A,0))</f>
        <v>09:40</v>
      </c>
      <c r="T2162" t="str">
        <f>IF(OR(B2162&gt;0,C2162&gt;0),"Acceptable","Check")</f>
        <v>Acceptable</v>
      </c>
      <c r="U2162">
        <f>COUNTIF(D:D, "Military - U.S. Army")</f>
        <v>23</v>
      </c>
      <c r="V2162">
        <f>AVERAGEIF(C:C,"Fort Myer, Virginia", I:I)</f>
        <v>2</v>
      </c>
      <c r="W2162">
        <v>1</v>
      </c>
      <c r="X2162" t="str">
        <f>IFERROR(VLOOKUP("FlightNumber", A:D, 4, FALSE), "Flight Not Found")</f>
        <v>Flight Not Found</v>
      </c>
      <c r="Y2162" t="str" cm="1">
        <f t="array" ref="Y2162">IF(AND(B:B &gt; TIME(6, 0, 0), B:B &lt;= TIME(18, 0, 0)), "Day", "Night")</f>
        <v>Night</v>
      </c>
      <c r="Z2162">
        <f>COUNTIFS(D:D, "Military - U.S. Army", C:C, "Fort Myer, Virginia")</f>
        <v>1</v>
      </c>
    </row>
    <row r="2163" spans="1:26" x14ac:dyDescent="0.2">
      <c r="A2163">
        <v>24753</v>
      </c>
      <c r="B2163" t="s">
        <v>787</v>
      </c>
      <c r="C2163" t="s">
        <v>10455</v>
      </c>
      <c r="D2163" t="s">
        <v>10456</v>
      </c>
      <c r="F2163" t="s">
        <v>10457</v>
      </c>
      <c r="G2163" t="s">
        <v>10458</v>
      </c>
      <c r="I2163">
        <v>3</v>
      </c>
      <c r="J2163">
        <v>2</v>
      </c>
      <c r="K2163">
        <v>0</v>
      </c>
      <c r="L2163" t="s">
        <v>10459</v>
      </c>
      <c r="M2163">
        <f>SUM(B2163,C2163)</f>
        <v>0</v>
      </c>
      <c r="N2163" t="str">
        <f t="shared" si="66"/>
        <v>No</v>
      </c>
      <c r="O2163">
        <f>COUNTIF(C:C,"&lt;0")</f>
        <v>0</v>
      </c>
      <c r="P2163" t="e">
        <f>SUMIF(#REF!,"&gt;"&amp;AVERAGE(#REF!))</f>
        <v>#REF!</v>
      </c>
      <c r="Q2163">
        <f t="shared" si="67"/>
        <v>27.565026697177728</v>
      </c>
      <c r="R2163" t="str">
        <f>CONCATENATE("ID-",A2163,"-",E2163)</f>
        <v>ID-24753-</v>
      </c>
      <c r="S2163" t="str">
        <f>INDEX(B:B,MATCH(A2163,A:A,0))</f>
        <v>09:40</v>
      </c>
      <c r="T2163" t="str">
        <f>IF(OR(B2163&gt;0,C2163&gt;0),"Acceptable","Check")</f>
        <v>Acceptable</v>
      </c>
      <c r="U2163">
        <f>COUNTIF(D:D, "Military - U.S. Army")</f>
        <v>23</v>
      </c>
      <c r="V2163">
        <f>AVERAGEIF(C:C,"Fort Myer, Virginia", I:I)</f>
        <v>2</v>
      </c>
      <c r="W2163">
        <v>1</v>
      </c>
      <c r="X2163" t="str">
        <f>IFERROR(VLOOKUP("FlightNumber", A:D, 4, FALSE), "Flight Not Found")</f>
        <v>Flight Not Found</v>
      </c>
      <c r="Y2163" t="str" cm="1">
        <f t="array" ref="Y2163">IF(AND(B:B &gt; TIME(6, 0, 0), B:B &lt;= TIME(18, 0, 0)), "Day", "Night")</f>
        <v>Night</v>
      </c>
      <c r="Z2163">
        <f>COUNTIFS(D:D, "Military - U.S. Army", C:C, "Fort Myer, Virginia")</f>
        <v>1</v>
      </c>
    </row>
    <row r="2164" spans="1:26" x14ac:dyDescent="0.2">
      <c r="A2164">
        <v>24757</v>
      </c>
      <c r="B2164" t="s">
        <v>5354</v>
      </c>
      <c r="C2164" t="s">
        <v>10460</v>
      </c>
      <c r="D2164" t="s">
        <v>3358</v>
      </c>
      <c r="E2164" t="s">
        <v>10461</v>
      </c>
      <c r="F2164" t="s">
        <v>8373</v>
      </c>
      <c r="G2164" t="s">
        <v>10462</v>
      </c>
      <c r="H2164" t="s">
        <v>10463</v>
      </c>
      <c r="I2164">
        <v>66</v>
      </c>
      <c r="J2164">
        <v>66</v>
      </c>
      <c r="K2164">
        <v>0</v>
      </c>
      <c r="L2164" t="s">
        <v>10464</v>
      </c>
      <c r="M2164">
        <f>SUM(B2164,C2164)</f>
        <v>0</v>
      </c>
      <c r="N2164" t="str">
        <f t="shared" si="66"/>
        <v>No</v>
      </c>
      <c r="O2164">
        <f>COUNTIF(C:C,"&lt;0")</f>
        <v>0</v>
      </c>
      <c r="P2164" t="e">
        <f>SUMIF(#REF!,"&gt;"&amp;AVERAGE(#REF!))</f>
        <v>#REF!</v>
      </c>
      <c r="Q2164">
        <f t="shared" si="67"/>
        <v>27.565026697177728</v>
      </c>
      <c r="R2164" t="str">
        <f>CONCATENATE("ID-",A2164,"-",E2164)</f>
        <v>ID-24757-Athens - Nicosia</v>
      </c>
      <c r="S2164" t="str">
        <f>INDEX(B:B,MATCH(A2164,A:A,0))</f>
        <v>07:25</v>
      </c>
      <c r="T2164" t="str">
        <f>IF(OR(B2164&gt;0,C2164&gt;0),"Acceptable","Check")</f>
        <v>Acceptable</v>
      </c>
      <c r="U2164">
        <f>COUNTIF(D:D, "Military - U.S. Army")</f>
        <v>23</v>
      </c>
      <c r="V2164">
        <f>AVERAGEIF(C:C,"Fort Myer, Virginia", I:I)</f>
        <v>2</v>
      </c>
      <c r="W2164">
        <v>1</v>
      </c>
      <c r="X2164" t="str">
        <f>IFERROR(VLOOKUP("FlightNumber", A:D, 4, FALSE), "Flight Not Found")</f>
        <v>Flight Not Found</v>
      </c>
      <c r="Y2164" t="str" cm="1">
        <f t="array" ref="Y2164">IF(AND(B:B &gt; TIME(6, 0, 0), B:B &lt;= TIME(18, 0, 0)), "Day", "Night")</f>
        <v>Night</v>
      </c>
      <c r="Z2164">
        <f>COUNTIFS(D:D, "Military - U.S. Army", C:C, "Fort Myer, Virginia")</f>
        <v>1</v>
      </c>
    </row>
    <row r="2165" spans="1:26" x14ac:dyDescent="0.2">
      <c r="A2165">
        <v>24758</v>
      </c>
      <c r="B2165" t="s">
        <v>2528</v>
      </c>
      <c r="C2165" t="s">
        <v>10465</v>
      </c>
      <c r="D2165" t="s">
        <v>10466</v>
      </c>
      <c r="F2165" t="s">
        <v>10467</v>
      </c>
      <c r="G2165" t="s">
        <v>10468</v>
      </c>
      <c r="I2165">
        <v>4</v>
      </c>
      <c r="J2165">
        <v>4</v>
      </c>
      <c r="K2165">
        <v>0</v>
      </c>
      <c r="L2165" t="s">
        <v>10469</v>
      </c>
      <c r="M2165">
        <f>SUM(B2165,C2165)</f>
        <v>0</v>
      </c>
      <c r="N2165" t="str">
        <f t="shared" si="66"/>
        <v>No</v>
      </c>
      <c r="O2165">
        <f>COUNTIF(C:C,"&lt;0")</f>
        <v>0</v>
      </c>
      <c r="P2165" t="e">
        <f>SUMIF(#REF!,"&gt;"&amp;AVERAGE(#REF!))</f>
        <v>#REF!</v>
      </c>
      <c r="Q2165">
        <f t="shared" si="67"/>
        <v>27.565026697177728</v>
      </c>
      <c r="R2165" t="str">
        <f>CONCATENATE("ID-",A2165,"-",E2165)</f>
        <v>ID-24758-</v>
      </c>
      <c r="S2165" t="str">
        <f>INDEX(B:B,MATCH(A2165,A:A,0))</f>
        <v>15:15</v>
      </c>
      <c r="T2165" t="str">
        <f>IF(OR(B2165&gt;0,C2165&gt;0),"Acceptable","Check")</f>
        <v>Acceptable</v>
      </c>
      <c r="U2165">
        <f>COUNTIF(D:D, "Military - U.S. Army")</f>
        <v>23</v>
      </c>
      <c r="V2165">
        <f>AVERAGEIF(C:C,"Fort Myer, Virginia", I:I)</f>
        <v>2</v>
      </c>
      <c r="W2165">
        <v>1</v>
      </c>
      <c r="X2165" t="str">
        <f>IFERROR(VLOOKUP("FlightNumber", A:D, 4, FALSE), "Flight Not Found")</f>
        <v>Flight Not Found</v>
      </c>
      <c r="Y2165" t="str" cm="1">
        <f t="array" ref="Y2165">IF(AND(B:B &gt; TIME(6, 0, 0), B:B &lt;= TIME(18, 0, 0)), "Day", "Night")</f>
        <v>Night</v>
      </c>
      <c r="Z2165">
        <f>COUNTIFS(D:D, "Military - U.S. Army", C:C, "Fort Myer, Virginia")</f>
        <v>1</v>
      </c>
    </row>
    <row r="2166" spans="1:26" x14ac:dyDescent="0.2">
      <c r="A2166">
        <v>24769</v>
      </c>
      <c r="C2166" t="s">
        <v>10470</v>
      </c>
      <c r="D2166" t="s">
        <v>10471</v>
      </c>
      <c r="E2166" t="s">
        <v>10472</v>
      </c>
      <c r="F2166" t="s">
        <v>1809</v>
      </c>
      <c r="G2166" t="s">
        <v>10473</v>
      </c>
      <c r="I2166">
        <v>16</v>
      </c>
      <c r="J2166">
        <v>16</v>
      </c>
      <c r="K2166">
        <v>0</v>
      </c>
      <c r="L2166" t="s">
        <v>5203</v>
      </c>
      <c r="M2166">
        <f>SUM(B2166,C2166)</f>
        <v>0</v>
      </c>
      <c r="N2166" t="str">
        <f t="shared" si="66"/>
        <v>No</v>
      </c>
      <c r="O2166">
        <f>COUNTIF(C:C,"&lt;0")</f>
        <v>0</v>
      </c>
      <c r="P2166" t="e">
        <f>SUMIF(#REF!,"&gt;"&amp;AVERAGE(#REF!))</f>
        <v>#REF!</v>
      </c>
      <c r="Q2166">
        <f t="shared" si="67"/>
        <v>27.565026697177728</v>
      </c>
      <c r="R2166" t="str">
        <f>CONCATENATE("ID-",A2166,"-",E2166)</f>
        <v>ID-24769-Phan Rang - Pleiku</v>
      </c>
      <c r="S2166">
        <f>INDEX(B:B,MATCH(A2166,A:A,0))</f>
        <v>0</v>
      </c>
      <c r="T2166" t="str">
        <f>IF(OR(B2166&gt;0,C2166&gt;0),"Acceptable","Check")</f>
        <v>Acceptable</v>
      </c>
      <c r="U2166">
        <f>COUNTIF(D:D, "Military - U.S. Army")</f>
        <v>23</v>
      </c>
      <c r="V2166">
        <f>AVERAGEIF(C:C,"Fort Myer, Virginia", I:I)</f>
        <v>2</v>
      </c>
      <c r="W2166">
        <v>1</v>
      </c>
      <c r="X2166" t="str">
        <f>IFERROR(VLOOKUP("FlightNumber", A:D, 4, FALSE), "Flight Not Found")</f>
        <v>Flight Not Found</v>
      </c>
      <c r="Y2166" t="str" cm="1">
        <f t="array" ref="Y2166">IF(AND(B:B &gt; TIME(6, 0, 0), B:B &lt;= TIME(18, 0, 0)), "Day", "Night")</f>
        <v>Night</v>
      </c>
      <c r="Z2166">
        <f>COUNTIFS(D:D, "Military - U.S. Army", C:C, "Fort Myer, Virginia")</f>
        <v>1</v>
      </c>
    </row>
    <row r="2167" spans="1:26" x14ac:dyDescent="0.2">
      <c r="A2167">
        <v>24780</v>
      </c>
      <c r="B2167" t="s">
        <v>4970</v>
      </c>
      <c r="C2167" t="s">
        <v>10474</v>
      </c>
      <c r="D2167" t="s">
        <v>10475</v>
      </c>
      <c r="F2167" t="s">
        <v>10476</v>
      </c>
      <c r="G2167" t="s">
        <v>10477</v>
      </c>
      <c r="I2167">
        <v>2</v>
      </c>
      <c r="J2167">
        <v>2</v>
      </c>
      <c r="K2167">
        <v>0</v>
      </c>
      <c r="L2167" t="s">
        <v>10478</v>
      </c>
      <c r="M2167">
        <f>SUM(B2167,C2167)</f>
        <v>0</v>
      </c>
      <c r="N2167" t="str">
        <f t="shared" si="66"/>
        <v>No</v>
      </c>
      <c r="O2167">
        <f>COUNTIF(C:C,"&lt;0")</f>
        <v>0</v>
      </c>
      <c r="P2167" t="e">
        <f>SUMIF(#REF!,"&gt;"&amp;AVERAGE(#REF!))</f>
        <v>#REF!</v>
      </c>
      <c r="Q2167">
        <f t="shared" si="67"/>
        <v>27.565026697177728</v>
      </c>
      <c r="R2167" t="str">
        <f>CONCATENATE("ID-",A2167,"-",E2167)</f>
        <v>ID-24780-</v>
      </c>
      <c r="S2167" t="str">
        <f>INDEX(B:B,MATCH(A2167,A:A,0))</f>
        <v>08:15</v>
      </c>
      <c r="T2167" t="str">
        <f>IF(OR(B2167&gt;0,C2167&gt;0),"Acceptable","Check")</f>
        <v>Acceptable</v>
      </c>
      <c r="U2167">
        <f>COUNTIF(D:D, "Military - U.S. Army")</f>
        <v>23</v>
      </c>
      <c r="V2167">
        <f>AVERAGEIF(C:C,"Fort Myer, Virginia", I:I)</f>
        <v>2</v>
      </c>
      <c r="W2167">
        <v>1</v>
      </c>
      <c r="X2167" t="str">
        <f>IFERROR(VLOOKUP("FlightNumber", A:D, 4, FALSE), "Flight Not Found")</f>
        <v>Flight Not Found</v>
      </c>
      <c r="Y2167" t="str" cm="1">
        <f t="array" ref="Y2167">IF(AND(B:B &gt; TIME(6, 0, 0), B:B &lt;= TIME(18, 0, 0)), "Day", "Night")</f>
        <v>Night</v>
      </c>
      <c r="Z2167">
        <f>COUNTIFS(D:D, "Military - U.S. Army", C:C, "Fort Myer, Virginia")</f>
        <v>1</v>
      </c>
    </row>
    <row r="2168" spans="1:26" x14ac:dyDescent="0.2">
      <c r="A2168">
        <v>24780</v>
      </c>
      <c r="C2168" t="s">
        <v>10479</v>
      </c>
      <c r="D2168" t="s">
        <v>460</v>
      </c>
      <c r="E2168" t="s">
        <v>10480</v>
      </c>
      <c r="F2168" t="s">
        <v>10481</v>
      </c>
      <c r="G2168" t="s">
        <v>10482</v>
      </c>
      <c r="H2168" t="s">
        <v>10483</v>
      </c>
      <c r="I2168">
        <v>37</v>
      </c>
      <c r="J2168">
        <v>37</v>
      </c>
      <c r="K2168">
        <v>0</v>
      </c>
      <c r="L2168" t="s">
        <v>10484</v>
      </c>
      <c r="M2168">
        <f>SUM(B2168,C2168)</f>
        <v>0</v>
      </c>
      <c r="N2168" t="str">
        <f t="shared" si="66"/>
        <v>No</v>
      </c>
      <c r="O2168">
        <f>COUNTIF(C:C,"&lt;0")</f>
        <v>0</v>
      </c>
      <c r="P2168" t="e">
        <f>SUMIF(#REF!,"&gt;"&amp;AVERAGE(#REF!))</f>
        <v>#REF!</v>
      </c>
      <c r="Q2168">
        <f t="shared" si="67"/>
        <v>27.565026697177728</v>
      </c>
      <c r="R2168" t="str">
        <f>CONCATENATE("ID-",A2168,"-",E2168)</f>
        <v>ID-24780-Malaga - London</v>
      </c>
      <c r="S2168" t="str">
        <f>INDEX(B:B,MATCH(A2168,A:A,0))</f>
        <v>08:15</v>
      </c>
      <c r="T2168" t="str">
        <f>IF(OR(B2168&gt;0,C2168&gt;0),"Acceptable","Check")</f>
        <v>Acceptable</v>
      </c>
      <c r="U2168">
        <f>COUNTIF(D:D, "Military - U.S. Army")</f>
        <v>23</v>
      </c>
      <c r="V2168">
        <f>AVERAGEIF(C:C,"Fort Myer, Virginia", I:I)</f>
        <v>2</v>
      </c>
      <c r="W2168">
        <v>1</v>
      </c>
      <c r="X2168" t="str">
        <f>IFERROR(VLOOKUP("FlightNumber", A:D, 4, FALSE), "Flight Not Found")</f>
        <v>Flight Not Found</v>
      </c>
      <c r="Y2168" t="str" cm="1">
        <f t="array" ref="Y2168">IF(AND(B:B &gt; TIME(6, 0, 0), B:B &lt;= TIME(18, 0, 0)), "Day", "Night")</f>
        <v>Night</v>
      </c>
      <c r="Z2168">
        <f>COUNTIFS(D:D, "Military - U.S. Army", C:C, "Fort Myer, Virginia")</f>
        <v>1</v>
      </c>
    </row>
    <row r="2169" spans="1:26" x14ac:dyDescent="0.2">
      <c r="A2169">
        <v>24781</v>
      </c>
      <c r="B2169" t="s">
        <v>7620</v>
      </c>
      <c r="C2169" t="s">
        <v>10485</v>
      </c>
      <c r="D2169" t="s">
        <v>4237</v>
      </c>
      <c r="E2169" t="s">
        <v>10486</v>
      </c>
      <c r="F2169" t="s">
        <v>10487</v>
      </c>
      <c r="G2169" t="s">
        <v>10488</v>
      </c>
      <c r="H2169" t="s">
        <v>10489</v>
      </c>
      <c r="I2169">
        <v>127</v>
      </c>
      <c r="J2169">
        <v>1</v>
      </c>
      <c r="K2169">
        <v>0</v>
      </c>
      <c r="L2169" t="s">
        <v>10490</v>
      </c>
      <c r="M2169">
        <f>SUM(B2169,C2169)</f>
        <v>0</v>
      </c>
      <c r="N2169" t="str">
        <f t="shared" si="66"/>
        <v>No</v>
      </c>
      <c r="O2169">
        <f>COUNTIF(C:C,"&lt;0")</f>
        <v>0</v>
      </c>
      <c r="P2169" t="e">
        <f>SUMIF(#REF!,"&gt;"&amp;AVERAGE(#REF!))</f>
        <v>#REF!</v>
      </c>
      <c r="Q2169">
        <f t="shared" si="67"/>
        <v>27.565026697177728</v>
      </c>
      <c r="R2169" t="str">
        <f>CONCATENATE("ID-",A2169,"-",E2169)</f>
        <v>ID-24781-Hong Kong - Saigon</v>
      </c>
      <c r="S2169" t="str">
        <f>INDEX(B:B,MATCH(A2169,A:A,0))</f>
        <v>10:35</v>
      </c>
      <c r="T2169" t="str">
        <f>IF(OR(B2169&gt;0,C2169&gt;0),"Acceptable","Check")</f>
        <v>Acceptable</v>
      </c>
      <c r="U2169">
        <f>COUNTIF(D:D, "Military - U.S. Army")</f>
        <v>23</v>
      </c>
      <c r="V2169">
        <f>AVERAGEIF(C:C,"Fort Myer, Virginia", I:I)</f>
        <v>2</v>
      </c>
      <c r="W2169">
        <v>1</v>
      </c>
      <c r="X2169" t="str">
        <f>IFERROR(VLOOKUP("FlightNumber", A:D, 4, FALSE), "Flight Not Found")</f>
        <v>Flight Not Found</v>
      </c>
      <c r="Y2169" t="str" cm="1">
        <f t="array" ref="Y2169">IF(AND(B:B &gt; TIME(6, 0, 0), B:B &lt;= TIME(18, 0, 0)), "Day", "Night")</f>
        <v>Night</v>
      </c>
      <c r="Z2169">
        <f>COUNTIFS(D:D, "Military - U.S. Army", C:C, "Fort Myer, Virginia")</f>
        <v>1</v>
      </c>
    </row>
    <row r="2170" spans="1:26" x14ac:dyDescent="0.2">
      <c r="A2170">
        <v>24782</v>
      </c>
      <c r="B2170" t="s">
        <v>2043</v>
      </c>
      <c r="C2170" t="s">
        <v>907</v>
      </c>
      <c r="D2170" t="s">
        <v>4906</v>
      </c>
      <c r="E2170" t="s">
        <v>10491</v>
      </c>
      <c r="F2170" t="s">
        <v>10492</v>
      </c>
      <c r="G2170" t="s">
        <v>10493</v>
      </c>
      <c r="H2170" t="s">
        <v>10494</v>
      </c>
      <c r="I2170">
        <v>36</v>
      </c>
      <c r="J2170">
        <v>1</v>
      </c>
      <c r="K2170">
        <v>0</v>
      </c>
      <c r="L2170" t="s">
        <v>10495</v>
      </c>
      <c r="M2170">
        <f>SUM(B2170,C2170)</f>
        <v>0</v>
      </c>
      <c r="N2170" t="str">
        <f t="shared" si="66"/>
        <v>No</v>
      </c>
      <c r="O2170">
        <f>COUNTIF(C:C,"&lt;0")</f>
        <v>0</v>
      </c>
      <c r="P2170" t="e">
        <f>SUMIF(#REF!,"&gt;"&amp;AVERAGE(#REF!))</f>
        <v>#REF!</v>
      </c>
      <c r="Q2170">
        <f t="shared" si="67"/>
        <v>27.565026697177728</v>
      </c>
      <c r="R2170" t="str">
        <f>CONCATENATE("ID-",A2170,"-",E2170)</f>
        <v>ID-24782-Cincinnati - Los Angeles</v>
      </c>
      <c r="S2170" t="str">
        <f>INDEX(B:B,MATCH(A2170,A:A,0))</f>
        <v>18:41</v>
      </c>
      <c r="T2170" t="str">
        <f>IF(OR(B2170&gt;0,C2170&gt;0),"Acceptable","Check")</f>
        <v>Acceptable</v>
      </c>
      <c r="U2170">
        <f>COUNTIF(D:D, "Military - U.S. Army")</f>
        <v>23</v>
      </c>
      <c r="V2170">
        <f>AVERAGEIF(C:C,"Fort Myer, Virginia", I:I)</f>
        <v>2</v>
      </c>
      <c r="W2170">
        <v>1</v>
      </c>
      <c r="X2170" t="str">
        <f>IFERROR(VLOOKUP("FlightNumber", A:D, 4, FALSE), "Flight Not Found")</f>
        <v>Flight Not Found</v>
      </c>
      <c r="Y2170" t="str" cm="1">
        <f t="array" ref="Y2170">IF(AND(B:B &gt; TIME(6, 0, 0), B:B &lt;= TIME(18, 0, 0)), "Day", "Night")</f>
        <v>Night</v>
      </c>
      <c r="Z2170">
        <f>COUNTIFS(D:D, "Military - U.S. Army", C:C, "Fort Myer, Virginia")</f>
        <v>1</v>
      </c>
    </row>
    <row r="2171" spans="1:26" x14ac:dyDescent="0.2">
      <c r="A2171">
        <v>24792</v>
      </c>
      <c r="C2171" t="s">
        <v>10496</v>
      </c>
      <c r="D2171" t="s">
        <v>3546</v>
      </c>
      <c r="F2171" t="s">
        <v>7800</v>
      </c>
      <c r="G2171" t="s">
        <v>10497</v>
      </c>
      <c r="H2171" t="s">
        <v>10498</v>
      </c>
      <c r="I2171">
        <v>130</v>
      </c>
      <c r="J2171">
        <v>130</v>
      </c>
      <c r="K2171">
        <v>0</v>
      </c>
      <c r="L2171" t="s">
        <v>10499</v>
      </c>
      <c r="M2171">
        <f>SUM(B2171,C2171)</f>
        <v>0</v>
      </c>
      <c r="N2171" t="str">
        <f t="shared" si="66"/>
        <v>No</v>
      </c>
      <c r="O2171">
        <f>COUNTIF(C:C,"&lt;0")</f>
        <v>0</v>
      </c>
      <c r="P2171" t="e">
        <f>SUMIF(#REF!,"&gt;"&amp;AVERAGE(#REF!))</f>
        <v>#REF!</v>
      </c>
      <c r="Q2171">
        <f t="shared" si="67"/>
        <v>27.565026697177728</v>
      </c>
      <c r="R2171" t="str">
        <f>CONCATENATE("ID-",A2171,"-",E2171)</f>
        <v>ID-24792-</v>
      </c>
      <c r="S2171">
        <f>INDEX(B:B,MATCH(A2171,A:A,0))</f>
        <v>0</v>
      </c>
      <c r="T2171" t="str">
        <f>IF(OR(B2171&gt;0,C2171&gt;0),"Acceptable","Check")</f>
        <v>Acceptable</v>
      </c>
      <c r="U2171">
        <f>COUNTIF(D:D, "Military - U.S. Army")</f>
        <v>23</v>
      </c>
      <c r="V2171">
        <f>AVERAGEIF(C:C,"Fort Myer, Virginia", I:I)</f>
        <v>2</v>
      </c>
      <c r="W2171">
        <v>1</v>
      </c>
      <c r="X2171" t="str">
        <f>IFERROR(VLOOKUP("FlightNumber", A:D, 4, FALSE), "Flight Not Found")</f>
        <v>Flight Not Found</v>
      </c>
      <c r="Y2171" t="str" cm="1">
        <f t="array" ref="Y2171">IF(AND(B:B &gt; TIME(6, 0, 0), B:B &lt;= TIME(18, 0, 0)), "Day", "Night")</f>
        <v>Night</v>
      </c>
      <c r="Z2171">
        <f>COUNTIFS(D:D, "Military - U.S. Army", C:C, "Fort Myer, Virginia")</f>
        <v>1</v>
      </c>
    </row>
    <row r="2172" spans="1:26" x14ac:dyDescent="0.2">
      <c r="A2172">
        <v>24796</v>
      </c>
      <c r="B2172" t="s">
        <v>8212</v>
      </c>
      <c r="C2172" t="s">
        <v>10500</v>
      </c>
      <c r="D2172" t="s">
        <v>4906</v>
      </c>
      <c r="E2172" t="s">
        <v>10501</v>
      </c>
      <c r="F2172" t="s">
        <v>10502</v>
      </c>
      <c r="G2172" t="s">
        <v>10503</v>
      </c>
      <c r="H2172" t="s">
        <v>10504</v>
      </c>
      <c r="I2172">
        <v>82</v>
      </c>
      <c r="J2172">
        <v>70</v>
      </c>
      <c r="K2172">
        <v>0</v>
      </c>
      <c r="L2172" t="s">
        <v>10505</v>
      </c>
      <c r="M2172">
        <f>SUM(B2172,C2172)</f>
        <v>0</v>
      </c>
      <c r="N2172" t="str">
        <f t="shared" si="66"/>
        <v>No</v>
      </c>
      <c r="O2172">
        <f>COUNTIF(C:C,"&lt;0")</f>
        <v>0</v>
      </c>
      <c r="P2172" t="e">
        <f>SUMIF(#REF!,"&gt;"&amp;AVERAGE(#REF!))</f>
        <v>#REF!</v>
      </c>
      <c r="Q2172">
        <f t="shared" si="67"/>
        <v>27.565026697177728</v>
      </c>
      <c r="R2172" t="str">
        <f>CONCATENATE("ID-",A2172,"-",E2172)</f>
        <v>ID-24796-Los Angeles - Cincinnati</v>
      </c>
      <c r="S2172" t="str">
        <f>INDEX(B:B,MATCH(A2172,A:A,0))</f>
        <v>20:57</v>
      </c>
      <c r="T2172" t="str">
        <f>IF(OR(B2172&gt;0,C2172&gt;0),"Acceptable","Check")</f>
        <v>Acceptable</v>
      </c>
      <c r="U2172">
        <f>COUNTIF(D:D, "Military - U.S. Army")</f>
        <v>23</v>
      </c>
      <c r="V2172">
        <f>AVERAGEIF(C:C,"Fort Myer, Virginia", I:I)</f>
        <v>2</v>
      </c>
      <c r="W2172">
        <v>1</v>
      </c>
      <c r="X2172" t="str">
        <f>IFERROR(VLOOKUP("FlightNumber", A:D, 4, FALSE), "Flight Not Found")</f>
        <v>Flight Not Found</v>
      </c>
      <c r="Y2172" t="str" cm="1">
        <f t="array" ref="Y2172">IF(AND(B:B &gt; TIME(6, 0, 0), B:B &lt;= TIME(18, 0, 0)), "Day", "Night")</f>
        <v>Night</v>
      </c>
      <c r="Z2172">
        <f>COUNTIFS(D:D, "Military - U.S. Army", C:C, "Fort Myer, Virginia")</f>
        <v>1</v>
      </c>
    </row>
    <row r="2173" spans="1:26" x14ac:dyDescent="0.2">
      <c r="A2173">
        <v>24799</v>
      </c>
      <c r="B2173" t="s">
        <v>2141</v>
      </c>
      <c r="C2173" t="s">
        <v>10506</v>
      </c>
      <c r="D2173" t="s">
        <v>10507</v>
      </c>
      <c r="F2173" t="s">
        <v>10508</v>
      </c>
      <c r="G2173" t="s">
        <v>10509</v>
      </c>
      <c r="I2173">
        <v>5</v>
      </c>
      <c r="J2173">
        <v>5</v>
      </c>
      <c r="K2173">
        <v>0</v>
      </c>
      <c r="L2173" t="s">
        <v>10510</v>
      </c>
      <c r="M2173">
        <f>SUM(B2173,C2173)</f>
        <v>0</v>
      </c>
      <c r="N2173" t="str">
        <f t="shared" si="66"/>
        <v>No</v>
      </c>
      <c r="O2173">
        <f>COUNTIF(C:C,"&lt;0")</f>
        <v>0</v>
      </c>
      <c r="P2173" t="e">
        <f>SUMIF(#REF!,"&gt;"&amp;AVERAGE(#REF!))</f>
        <v>#REF!</v>
      </c>
      <c r="Q2173">
        <f t="shared" si="67"/>
        <v>27.565026697177728</v>
      </c>
      <c r="R2173" t="str">
        <f>CONCATENATE("ID-",A2173,"-",E2173)</f>
        <v>ID-24799-</v>
      </c>
      <c r="S2173" t="str">
        <f>INDEX(B:B,MATCH(A2173,A:A,0))</f>
        <v>12:00</v>
      </c>
      <c r="T2173" t="str">
        <f>IF(OR(B2173&gt;0,C2173&gt;0),"Acceptable","Check")</f>
        <v>Acceptable</v>
      </c>
      <c r="U2173">
        <f>COUNTIF(D:D, "Military - U.S. Army")</f>
        <v>23</v>
      </c>
      <c r="V2173">
        <f>AVERAGEIF(C:C,"Fort Myer, Virginia", I:I)</f>
        <v>2</v>
      </c>
      <c r="W2173">
        <v>1</v>
      </c>
      <c r="X2173" t="str">
        <f>IFERROR(VLOOKUP("FlightNumber", A:D, 4, FALSE), "Flight Not Found")</f>
        <v>Flight Not Found</v>
      </c>
      <c r="Y2173" t="str" cm="1">
        <f t="array" ref="Y2173">IF(AND(B:B &gt; TIME(6, 0, 0), B:B &lt;= TIME(18, 0, 0)), "Day", "Night")</f>
        <v>Night</v>
      </c>
      <c r="Z2173">
        <f>COUNTIFS(D:D, "Military - U.S. Army", C:C, "Fort Myer, Virginia")</f>
        <v>1</v>
      </c>
    </row>
    <row r="2174" spans="1:26" x14ac:dyDescent="0.2">
      <c r="A2174">
        <v>24801</v>
      </c>
      <c r="B2174" t="s">
        <v>10511</v>
      </c>
      <c r="C2174" t="s">
        <v>10512</v>
      </c>
      <c r="D2174" t="s">
        <v>10513</v>
      </c>
      <c r="F2174" t="s">
        <v>9500</v>
      </c>
      <c r="G2174" t="s">
        <v>10514</v>
      </c>
      <c r="I2174">
        <v>3</v>
      </c>
      <c r="J2174">
        <v>3</v>
      </c>
      <c r="K2174">
        <v>0</v>
      </c>
      <c r="L2174" t="s">
        <v>10515</v>
      </c>
      <c r="M2174">
        <f>SUM(B2174,C2174)</f>
        <v>0</v>
      </c>
      <c r="N2174" t="str">
        <f t="shared" si="66"/>
        <v>No</v>
      </c>
      <c r="O2174">
        <f>COUNTIF(C:C,"&lt;0")</f>
        <v>0</v>
      </c>
      <c r="P2174" t="e">
        <f>SUMIF(#REF!,"&gt;"&amp;AVERAGE(#REF!))</f>
        <v>#REF!</v>
      </c>
      <c r="Q2174">
        <f t="shared" si="67"/>
        <v>27.565026697177728</v>
      </c>
      <c r="R2174" t="str">
        <f>CONCATENATE("ID-",A2174,"-",E2174)</f>
        <v>ID-24801-</v>
      </c>
      <c r="S2174" t="str">
        <f>INDEX(B:B,MATCH(A2174,A:A,0))</f>
        <v>04:05</v>
      </c>
      <c r="T2174" t="str">
        <f>IF(OR(B2174&gt;0,C2174&gt;0),"Acceptable","Check")</f>
        <v>Acceptable</v>
      </c>
      <c r="U2174">
        <f>COUNTIF(D:D, "Military - U.S. Army")</f>
        <v>23</v>
      </c>
      <c r="V2174">
        <f>AVERAGEIF(C:C,"Fort Myer, Virginia", I:I)</f>
        <v>2</v>
      </c>
      <c r="W2174">
        <v>1</v>
      </c>
      <c r="X2174" t="str">
        <f>IFERROR(VLOOKUP("FlightNumber", A:D, 4, FALSE), "Flight Not Found")</f>
        <v>Flight Not Found</v>
      </c>
      <c r="Y2174" t="str" cm="1">
        <f t="array" ref="Y2174">IF(AND(B:B &gt; TIME(6, 0, 0), B:B &lt;= TIME(18, 0, 0)), "Day", "Night")</f>
        <v>Night</v>
      </c>
      <c r="Z2174">
        <f>COUNTIFS(D:D, "Military - U.S. Army", C:C, "Fort Myer, Virginia")</f>
        <v>1</v>
      </c>
    </row>
    <row r="2175" spans="1:26" x14ac:dyDescent="0.2">
      <c r="A2175">
        <v>24806</v>
      </c>
      <c r="B2175" t="s">
        <v>1100</v>
      </c>
      <c r="C2175" t="s">
        <v>10516</v>
      </c>
      <c r="D2175" t="s">
        <v>2606</v>
      </c>
      <c r="F2175" t="s">
        <v>10517</v>
      </c>
      <c r="G2175" t="s">
        <v>10518</v>
      </c>
      <c r="I2175">
        <v>26</v>
      </c>
      <c r="J2175">
        <v>26</v>
      </c>
      <c r="K2175">
        <v>0</v>
      </c>
      <c r="L2175" t="s">
        <v>10519</v>
      </c>
      <c r="M2175">
        <f>SUM(B2175,C2175)</f>
        <v>0</v>
      </c>
      <c r="N2175" t="str">
        <f t="shared" si="66"/>
        <v>No</v>
      </c>
      <c r="O2175">
        <f>COUNTIF(C:C,"&lt;0")</f>
        <v>0</v>
      </c>
      <c r="P2175" t="e">
        <f>SUMIF(#REF!,"&gt;"&amp;AVERAGE(#REF!))</f>
        <v>#REF!</v>
      </c>
      <c r="Q2175">
        <f t="shared" si="67"/>
        <v>27.565026697177728</v>
      </c>
      <c r="R2175" t="str">
        <f>CONCATENATE("ID-",A2175,"-",E2175)</f>
        <v>ID-24806-</v>
      </c>
      <c r="S2175" t="str">
        <f>INDEX(B:B,MATCH(A2175,A:A,0))</f>
        <v>14:30</v>
      </c>
      <c r="T2175" t="str">
        <f>IF(OR(B2175&gt;0,C2175&gt;0),"Acceptable","Check")</f>
        <v>Acceptable</v>
      </c>
      <c r="U2175">
        <f>COUNTIF(D:D, "Military - U.S. Army")</f>
        <v>23</v>
      </c>
      <c r="V2175">
        <f>AVERAGEIF(C:C,"Fort Myer, Virginia", I:I)</f>
        <v>2</v>
      </c>
      <c r="W2175">
        <v>1</v>
      </c>
      <c r="X2175" t="str">
        <f>IFERROR(VLOOKUP("FlightNumber", A:D, 4, FALSE), "Flight Not Found")</f>
        <v>Flight Not Found</v>
      </c>
      <c r="Y2175" t="str" cm="1">
        <f t="array" ref="Y2175">IF(AND(B:B &gt; TIME(6, 0, 0), B:B &lt;= TIME(18, 0, 0)), "Day", "Night")</f>
        <v>Night</v>
      </c>
      <c r="Z2175">
        <f>COUNTIFS(D:D, "Military - U.S. Army", C:C, "Fort Myer, Virginia")</f>
        <v>1</v>
      </c>
    </row>
    <row r="2176" spans="1:26" x14ac:dyDescent="0.2">
      <c r="A2176">
        <v>24813</v>
      </c>
      <c r="C2176" t="s">
        <v>10520</v>
      </c>
      <c r="D2176" t="s">
        <v>10521</v>
      </c>
      <c r="F2176" t="s">
        <v>1809</v>
      </c>
      <c r="G2176" t="s">
        <v>10522</v>
      </c>
      <c r="I2176">
        <v>12</v>
      </c>
      <c r="J2176">
        <v>10</v>
      </c>
      <c r="K2176">
        <v>0</v>
      </c>
      <c r="L2176" t="s">
        <v>7252</v>
      </c>
      <c r="M2176">
        <f>SUM(B2176,C2176)</f>
        <v>0</v>
      </c>
      <c r="N2176" t="str">
        <f t="shared" si="66"/>
        <v>No</v>
      </c>
      <c r="O2176">
        <f>COUNTIF(C:C,"&lt;0")</f>
        <v>0</v>
      </c>
      <c r="P2176" t="e">
        <f>SUMIF(#REF!,"&gt;"&amp;AVERAGE(#REF!))</f>
        <v>#REF!</v>
      </c>
      <c r="Q2176">
        <f t="shared" si="67"/>
        <v>27.565026697177728</v>
      </c>
      <c r="R2176" t="str">
        <f>CONCATENATE("ID-",A2176,"-",E2176)</f>
        <v>ID-24813-</v>
      </c>
      <c r="S2176">
        <f>INDEX(B:B,MATCH(A2176,A:A,0))</f>
        <v>0</v>
      </c>
      <c r="T2176" t="str">
        <f>IF(OR(B2176&gt;0,C2176&gt;0),"Acceptable","Check")</f>
        <v>Acceptable</v>
      </c>
      <c r="U2176">
        <f>COUNTIF(D:D, "Military - U.S. Army")</f>
        <v>23</v>
      </c>
      <c r="V2176">
        <f>AVERAGEIF(C:C,"Fort Myer, Virginia", I:I)</f>
        <v>2</v>
      </c>
      <c r="W2176">
        <v>1</v>
      </c>
      <c r="X2176" t="str">
        <f>IFERROR(VLOOKUP("FlightNumber", A:D, 4, FALSE), "Flight Not Found")</f>
        <v>Flight Not Found</v>
      </c>
      <c r="Y2176" t="str" cm="1">
        <f t="array" ref="Y2176">IF(AND(B:B &gt; TIME(6, 0, 0), B:B &lt;= TIME(18, 0, 0)), "Day", "Night")</f>
        <v>Night</v>
      </c>
      <c r="Z2176">
        <f>COUNTIFS(D:D, "Military - U.S. Army", C:C, "Fort Myer, Virginia")</f>
        <v>1</v>
      </c>
    </row>
    <row r="2177" spans="1:26" x14ac:dyDescent="0.2">
      <c r="A2177">
        <v>24814</v>
      </c>
      <c r="C2177" t="s">
        <v>10523</v>
      </c>
      <c r="D2177" t="s">
        <v>3109</v>
      </c>
      <c r="E2177" t="s">
        <v>10524</v>
      </c>
      <c r="F2177" t="s">
        <v>10525</v>
      </c>
      <c r="G2177" t="s">
        <v>10526</v>
      </c>
      <c r="H2177" t="s">
        <v>10527</v>
      </c>
      <c r="I2177">
        <v>72</v>
      </c>
      <c r="J2177">
        <v>72</v>
      </c>
      <c r="K2177">
        <v>0</v>
      </c>
      <c r="L2177" t="s">
        <v>10528</v>
      </c>
      <c r="M2177">
        <f>SUM(B2177,C2177)</f>
        <v>0</v>
      </c>
      <c r="N2177" t="str">
        <f t="shared" si="66"/>
        <v>No</v>
      </c>
      <c r="O2177">
        <f>COUNTIF(C:C,"&lt;0")</f>
        <v>0</v>
      </c>
      <c r="P2177" t="e">
        <f>SUMIF(#REF!,"&gt;"&amp;AVERAGE(#REF!))</f>
        <v>#REF!</v>
      </c>
      <c r="Q2177">
        <f t="shared" si="67"/>
        <v>27.565026697177728</v>
      </c>
      <c r="R2177" t="str">
        <f>CONCATENATE("ID-",A2177,"-",E2177)</f>
        <v>ID-24814-Huanuco - Tingo Maria</v>
      </c>
      <c r="S2177">
        <f>INDEX(B:B,MATCH(A2177,A:A,0))</f>
        <v>0</v>
      </c>
      <c r="T2177" t="str">
        <f>IF(OR(B2177&gt;0,C2177&gt;0),"Acceptable","Check")</f>
        <v>Acceptable</v>
      </c>
      <c r="U2177">
        <f>COUNTIF(D:D, "Military - U.S. Army")</f>
        <v>23</v>
      </c>
      <c r="V2177">
        <f>AVERAGEIF(C:C,"Fort Myer, Virginia", I:I)</f>
        <v>2</v>
      </c>
      <c r="W2177">
        <v>1</v>
      </c>
      <c r="X2177" t="str">
        <f>IFERROR(VLOOKUP("FlightNumber", A:D, 4, FALSE), "Flight Not Found")</f>
        <v>Flight Not Found</v>
      </c>
      <c r="Y2177" t="str" cm="1">
        <f t="array" ref="Y2177">IF(AND(B:B &gt; TIME(6, 0, 0), B:B &lt;= TIME(18, 0, 0)), "Day", "Night")</f>
        <v>Night</v>
      </c>
      <c r="Z2177">
        <f>COUNTIFS(D:D, "Military - U.S. Army", C:C, "Fort Myer, Virginia")</f>
        <v>1</v>
      </c>
    </row>
    <row r="2178" spans="1:26" x14ac:dyDescent="0.2">
      <c r="A2178">
        <v>24816</v>
      </c>
      <c r="B2178" t="s">
        <v>7692</v>
      </c>
      <c r="C2178" t="s">
        <v>10529</v>
      </c>
      <c r="D2178" t="s">
        <v>34</v>
      </c>
      <c r="E2178" t="s">
        <v>10530</v>
      </c>
      <c r="F2178" t="s">
        <v>10531</v>
      </c>
      <c r="G2178" t="s">
        <v>10532</v>
      </c>
      <c r="H2178" t="s">
        <v>10533</v>
      </c>
      <c r="I2178">
        <v>8</v>
      </c>
      <c r="J2178">
        <v>7</v>
      </c>
      <c r="K2178">
        <v>0</v>
      </c>
      <c r="L2178" t="s">
        <v>10534</v>
      </c>
      <c r="M2178">
        <f>SUM(B2178,C2178)</f>
        <v>0</v>
      </c>
      <c r="N2178" t="str">
        <f t="shared" ref="N2178:N2241" si="68">IF(E2178="good","Yes","No")</f>
        <v>No</v>
      </c>
      <c r="O2178">
        <f>COUNTIF(C:C,"&lt;0")</f>
        <v>0</v>
      </c>
      <c r="P2178" t="e">
        <f>SUMIF(#REF!,"&gt;"&amp;AVERAGE(#REF!))</f>
        <v>#REF!</v>
      </c>
      <c r="Q2178">
        <f t="shared" si="67"/>
        <v>27.565026697177728</v>
      </c>
      <c r="R2178" t="str">
        <f>CONCATENATE("ID-",A2178,"-",E2178)</f>
        <v>ID-24816-Cleveland, OH - Madison WI</v>
      </c>
      <c r="S2178" t="str">
        <f>INDEX(B:B,MATCH(A2178,A:A,0))</f>
        <v>15:25</v>
      </c>
      <c r="T2178" t="str">
        <f>IF(OR(B2178&gt;0,C2178&gt;0),"Acceptable","Check")</f>
        <v>Acceptable</v>
      </c>
      <c r="U2178">
        <f>COUNTIF(D:D, "Military - U.S. Army")</f>
        <v>23</v>
      </c>
      <c r="V2178">
        <f>AVERAGEIF(C:C,"Fort Myer, Virginia", I:I)</f>
        <v>2</v>
      </c>
      <c r="W2178">
        <v>1</v>
      </c>
      <c r="X2178" t="str">
        <f>IFERROR(VLOOKUP("FlightNumber", A:D, 4, FALSE), "Flight Not Found")</f>
        <v>Flight Not Found</v>
      </c>
      <c r="Y2178" t="str" cm="1">
        <f t="array" ref="Y2178">IF(AND(B:B &gt; TIME(6, 0, 0), B:B &lt;= TIME(18, 0, 0)), "Day", "Night")</f>
        <v>Night</v>
      </c>
      <c r="Z2178">
        <f>COUNTIFS(D:D, "Military - U.S. Army", C:C, "Fort Myer, Virginia")</f>
        <v>1</v>
      </c>
    </row>
    <row r="2179" spans="1:26" x14ac:dyDescent="0.2">
      <c r="A2179">
        <v>24819</v>
      </c>
      <c r="B2179" t="s">
        <v>10535</v>
      </c>
      <c r="C2179" t="s">
        <v>10536</v>
      </c>
      <c r="D2179" t="s">
        <v>10537</v>
      </c>
      <c r="F2179" t="s">
        <v>10538</v>
      </c>
      <c r="G2179" t="s">
        <v>10539</v>
      </c>
      <c r="I2179">
        <v>3</v>
      </c>
      <c r="J2179">
        <v>2</v>
      </c>
      <c r="K2179">
        <v>0</v>
      </c>
      <c r="L2179" t="s">
        <v>10540</v>
      </c>
      <c r="M2179">
        <f>SUM(B2179,C2179)</f>
        <v>0</v>
      </c>
      <c r="N2179" t="str">
        <f t="shared" si="68"/>
        <v>No</v>
      </c>
      <c r="O2179">
        <f>COUNTIF(C:C,"&lt;0")</f>
        <v>0</v>
      </c>
      <c r="P2179" t="e">
        <f>SUMIF(#REF!,"&gt;"&amp;AVERAGE(#REF!))</f>
        <v>#REF!</v>
      </c>
      <c r="Q2179">
        <f t="shared" ref="Q2179:Q2242" si="69">AVERAGEIF(I:I,"&gt;0")</f>
        <v>27.565026697177728</v>
      </c>
      <c r="R2179" t="str">
        <f>CONCATENATE("ID-",A2179,"-",E2179)</f>
        <v>ID-24819-</v>
      </c>
      <c r="S2179" t="str">
        <f>INDEX(B:B,MATCH(A2179,A:A,0))</f>
        <v>17:36</v>
      </c>
      <c r="T2179" t="str">
        <f>IF(OR(B2179&gt;0,C2179&gt;0),"Acceptable","Check")</f>
        <v>Acceptable</v>
      </c>
      <c r="U2179">
        <f>COUNTIF(D:D, "Military - U.S. Army")</f>
        <v>23</v>
      </c>
      <c r="V2179">
        <f>AVERAGEIF(C:C,"Fort Myer, Virginia", I:I)</f>
        <v>2</v>
      </c>
      <c r="W2179">
        <v>1</v>
      </c>
      <c r="X2179" t="str">
        <f>IFERROR(VLOOKUP("FlightNumber", A:D, 4, FALSE), "Flight Not Found")</f>
        <v>Flight Not Found</v>
      </c>
      <c r="Y2179" t="str" cm="1">
        <f t="array" ref="Y2179">IF(AND(B:B &gt; TIME(6, 0, 0), B:B &lt;= TIME(18, 0, 0)), "Day", "Night")</f>
        <v>Night</v>
      </c>
      <c r="Z2179">
        <f>COUNTIFS(D:D, "Military - U.S. Army", C:C, "Fort Myer, Virginia")</f>
        <v>1</v>
      </c>
    </row>
    <row r="2180" spans="1:26" x14ac:dyDescent="0.2">
      <c r="A2180">
        <v>24821</v>
      </c>
      <c r="B2180" t="s">
        <v>3119</v>
      </c>
      <c r="C2180" t="s">
        <v>10541</v>
      </c>
      <c r="D2180" t="s">
        <v>10542</v>
      </c>
      <c r="F2180" t="s">
        <v>9846</v>
      </c>
      <c r="G2180" t="s">
        <v>10543</v>
      </c>
      <c r="I2180">
        <v>6</v>
      </c>
      <c r="J2180">
        <v>2</v>
      </c>
      <c r="K2180">
        <v>0</v>
      </c>
      <c r="L2180" t="s">
        <v>10544</v>
      </c>
      <c r="M2180">
        <f>SUM(B2180,C2180)</f>
        <v>0</v>
      </c>
      <c r="N2180" t="str">
        <f t="shared" si="68"/>
        <v>No</v>
      </c>
      <c r="O2180">
        <f>COUNTIF(C:C,"&lt;0")</f>
        <v>0</v>
      </c>
      <c r="P2180" t="e">
        <f>SUMIF(#REF!,"&gt;"&amp;AVERAGE(#REF!))</f>
        <v>#REF!</v>
      </c>
      <c r="Q2180">
        <f t="shared" si="69"/>
        <v>27.565026697177728</v>
      </c>
      <c r="R2180" t="str">
        <f>CONCATENATE("ID-",A2180,"-",E2180)</f>
        <v>ID-24821-</v>
      </c>
      <c r="S2180" t="str">
        <f>INDEX(B:B,MATCH(A2180,A:A,0))</f>
        <v>15:30</v>
      </c>
      <c r="T2180" t="str">
        <f>IF(OR(B2180&gt;0,C2180&gt;0),"Acceptable","Check")</f>
        <v>Acceptable</v>
      </c>
      <c r="U2180">
        <f>COUNTIF(D:D, "Military - U.S. Army")</f>
        <v>23</v>
      </c>
      <c r="V2180">
        <f>AVERAGEIF(C:C,"Fort Myer, Virginia", I:I)</f>
        <v>2</v>
      </c>
      <c r="W2180">
        <v>1</v>
      </c>
      <c r="X2180" t="str">
        <f>IFERROR(VLOOKUP("FlightNumber", A:D, 4, FALSE), "Flight Not Found")</f>
        <v>Flight Not Found</v>
      </c>
      <c r="Y2180" t="str" cm="1">
        <f t="array" ref="Y2180">IF(AND(B:B &gt; TIME(6, 0, 0), B:B &lt;= TIME(18, 0, 0)), "Day", "Night")</f>
        <v>Night</v>
      </c>
      <c r="Z2180">
        <f>COUNTIFS(D:D, "Military - U.S. Army", C:C, "Fort Myer, Virginia")</f>
        <v>1</v>
      </c>
    </row>
    <row r="2181" spans="1:26" x14ac:dyDescent="0.2">
      <c r="A2181">
        <v>24827</v>
      </c>
      <c r="C2181" t="s">
        <v>10545</v>
      </c>
      <c r="D2181" t="s">
        <v>2331</v>
      </c>
      <c r="F2181" t="s">
        <v>10546</v>
      </c>
      <c r="G2181" t="s">
        <v>10547</v>
      </c>
      <c r="I2181">
        <v>13</v>
      </c>
      <c r="J2181">
        <v>13</v>
      </c>
      <c r="K2181">
        <v>0</v>
      </c>
      <c r="L2181" t="s">
        <v>10548</v>
      </c>
      <c r="M2181">
        <f>SUM(B2181,C2181)</f>
        <v>0</v>
      </c>
      <c r="N2181" t="str">
        <f t="shared" si="68"/>
        <v>No</v>
      </c>
      <c r="O2181">
        <f>COUNTIF(C:C,"&lt;0")</f>
        <v>0</v>
      </c>
      <c r="P2181" t="e">
        <f>SUMIF(#REF!,"&gt;"&amp;AVERAGE(#REF!))</f>
        <v>#REF!</v>
      </c>
      <c r="Q2181">
        <f t="shared" si="69"/>
        <v>27.565026697177728</v>
      </c>
      <c r="R2181" t="str">
        <f>CONCATENATE("ID-",A2181,"-",E2181)</f>
        <v>ID-24827-</v>
      </c>
      <c r="S2181">
        <f>INDEX(B:B,MATCH(A2181,A:A,0))</f>
        <v>0</v>
      </c>
      <c r="T2181" t="str">
        <f>IF(OR(B2181&gt;0,C2181&gt;0),"Acceptable","Check")</f>
        <v>Acceptable</v>
      </c>
      <c r="U2181">
        <f>COUNTIF(D:D, "Military - U.S. Army")</f>
        <v>23</v>
      </c>
      <c r="V2181">
        <f>AVERAGEIF(C:C,"Fort Myer, Virginia", I:I)</f>
        <v>2</v>
      </c>
      <c r="W2181">
        <v>1</v>
      </c>
      <c r="X2181" t="str">
        <f>IFERROR(VLOOKUP("FlightNumber", A:D, 4, FALSE), "Flight Not Found")</f>
        <v>Flight Not Found</v>
      </c>
      <c r="Y2181" t="str" cm="1">
        <f t="array" ref="Y2181">IF(AND(B:B &gt; TIME(6, 0, 0), B:B &lt;= TIME(18, 0, 0)), "Day", "Night")</f>
        <v>Night</v>
      </c>
      <c r="Z2181">
        <f>COUNTIFS(D:D, "Military - U.S. Army", C:C, "Fort Myer, Virginia")</f>
        <v>1</v>
      </c>
    </row>
    <row r="2182" spans="1:26" x14ac:dyDescent="0.2">
      <c r="A2182">
        <v>24827</v>
      </c>
      <c r="B2182" t="s">
        <v>2618</v>
      </c>
      <c r="C2182" t="s">
        <v>3694</v>
      </c>
      <c r="D2182" t="s">
        <v>9169</v>
      </c>
      <c r="E2182" t="s">
        <v>10549</v>
      </c>
      <c r="F2182" t="s">
        <v>2722</v>
      </c>
      <c r="G2182" t="s">
        <v>10550</v>
      </c>
      <c r="H2182" t="s">
        <v>10551</v>
      </c>
      <c r="I2182">
        <v>2</v>
      </c>
      <c r="J2182">
        <v>2</v>
      </c>
      <c r="K2182">
        <v>0</v>
      </c>
      <c r="L2182" t="s">
        <v>10552</v>
      </c>
      <c r="M2182">
        <f>SUM(B2182,C2182)</f>
        <v>0</v>
      </c>
      <c r="N2182" t="str">
        <f t="shared" si="68"/>
        <v>No</v>
      </c>
      <c r="O2182">
        <f>COUNTIF(C:C,"&lt;0")</f>
        <v>0</v>
      </c>
      <c r="P2182" t="e">
        <f>SUMIF(#REF!,"&gt;"&amp;AVERAGE(#REF!))</f>
        <v>#REF!</v>
      </c>
      <c r="Q2182">
        <f t="shared" si="69"/>
        <v>27.565026697177728</v>
      </c>
      <c r="R2182" t="str">
        <f>CONCATENATE("ID-",A2182,"-",E2182)</f>
        <v>ID-24827-Denver, CO - Scottsbluff, NE</v>
      </c>
      <c r="S2182">
        <f>INDEX(B:B,MATCH(A2182,A:A,0))</f>
        <v>0</v>
      </c>
      <c r="T2182" t="str">
        <f>IF(OR(B2182&gt;0,C2182&gt;0),"Acceptable","Check")</f>
        <v>Acceptable</v>
      </c>
      <c r="U2182">
        <f>COUNTIF(D:D, "Military - U.S. Army")</f>
        <v>23</v>
      </c>
      <c r="V2182">
        <f>AVERAGEIF(C:C,"Fort Myer, Virginia", I:I)</f>
        <v>2</v>
      </c>
      <c r="W2182">
        <v>1</v>
      </c>
      <c r="X2182" t="str">
        <f>IFERROR(VLOOKUP("FlightNumber", A:D, 4, FALSE), "Flight Not Found")</f>
        <v>Flight Not Found</v>
      </c>
      <c r="Y2182" t="str" cm="1">
        <f t="array" ref="Y2182">IF(AND(B:B &gt; TIME(6, 0, 0), B:B &lt;= TIME(18, 0, 0)), "Day", "Night")</f>
        <v>Night</v>
      </c>
      <c r="Z2182">
        <f>COUNTIFS(D:D, "Military - U.S. Army", C:C, "Fort Myer, Virginia")</f>
        <v>1</v>
      </c>
    </row>
    <row r="2183" spans="1:26" x14ac:dyDescent="0.2">
      <c r="A2183">
        <v>24831</v>
      </c>
      <c r="B2183" t="s">
        <v>10553</v>
      </c>
      <c r="C2183" t="s">
        <v>10554</v>
      </c>
      <c r="D2183" t="s">
        <v>10555</v>
      </c>
      <c r="E2183" t="s">
        <v>10557</v>
      </c>
      <c r="F2183" t="s">
        <v>1809</v>
      </c>
      <c r="G2183" t="s">
        <v>10558</v>
      </c>
      <c r="H2183" t="s">
        <v>10559</v>
      </c>
      <c r="I2183">
        <v>31</v>
      </c>
      <c r="J2183">
        <v>4</v>
      </c>
      <c r="K2183">
        <v>0</v>
      </c>
      <c r="L2183" t="s">
        <v>10560</v>
      </c>
      <c r="M2183">
        <f>SUM(B2183,C2183)</f>
        <v>0</v>
      </c>
      <c r="N2183" t="str">
        <f t="shared" si="68"/>
        <v>No</v>
      </c>
      <c r="O2183">
        <f>COUNTIF(C:C,"&lt;0")</f>
        <v>0</v>
      </c>
      <c r="P2183" t="e">
        <f>SUMIF(#REF!,"&gt;"&amp;AVERAGE(#REF!))</f>
        <v>#REF!</v>
      </c>
      <c r="Q2183">
        <f t="shared" si="69"/>
        <v>27.565026697177728</v>
      </c>
      <c r="R2183" t="str">
        <f>CONCATENATE("ID-",A2183,"-",E2183)</f>
        <v>ID-24831-Bangkok - Chiang Mai</v>
      </c>
      <c r="S2183" t="str">
        <f>INDEX(B:B,MATCH(A2183,A:A,0))</f>
        <v>13:49</v>
      </c>
      <c r="T2183" t="str">
        <f>IF(OR(B2183&gt;0,C2183&gt;0),"Acceptable","Check")</f>
        <v>Acceptable</v>
      </c>
      <c r="U2183">
        <f>COUNTIF(D:D, "Military - U.S. Army")</f>
        <v>23</v>
      </c>
      <c r="V2183">
        <f>AVERAGEIF(C:C,"Fort Myer, Virginia", I:I)</f>
        <v>2</v>
      </c>
      <c r="W2183">
        <v>1</v>
      </c>
      <c r="X2183" t="str">
        <f>IFERROR(VLOOKUP("FlightNumber", A:D, 4, FALSE), "Flight Not Found")</f>
        <v>Flight Not Found</v>
      </c>
      <c r="Y2183" t="str" cm="1">
        <f t="array" ref="Y2183">IF(AND(B:B &gt; TIME(6, 0, 0), B:B &lt;= TIME(18, 0, 0)), "Day", "Night")</f>
        <v>Night</v>
      </c>
      <c r="Z2183">
        <f>COUNTIFS(D:D, "Military - U.S. Army", C:C, "Fort Myer, Virginia")</f>
        <v>1</v>
      </c>
    </row>
    <row r="2184" spans="1:26" x14ac:dyDescent="0.2">
      <c r="A2184">
        <v>24836</v>
      </c>
      <c r="B2184" t="s">
        <v>10561</v>
      </c>
      <c r="C2184" t="s">
        <v>10562</v>
      </c>
      <c r="D2184" t="s">
        <v>3546</v>
      </c>
      <c r="E2184" t="s">
        <v>10563</v>
      </c>
      <c r="F2184" t="s">
        <v>10036</v>
      </c>
      <c r="G2184" t="s">
        <v>10564</v>
      </c>
      <c r="H2184" t="s">
        <v>10565</v>
      </c>
      <c r="I2184">
        <v>51</v>
      </c>
      <c r="J2184">
        <v>44</v>
      </c>
      <c r="K2184">
        <v>0</v>
      </c>
      <c r="L2184" t="s">
        <v>10566</v>
      </c>
      <c r="M2184">
        <f>SUM(B2184,C2184)</f>
        <v>0</v>
      </c>
      <c r="N2184" t="str">
        <f t="shared" si="68"/>
        <v>No</v>
      </c>
      <c r="O2184">
        <f>COUNTIF(C:C,"&lt;0")</f>
        <v>0</v>
      </c>
      <c r="P2184" t="e">
        <f>SUMIF(#REF!,"&gt;"&amp;AVERAGE(#REF!))</f>
        <v>#REF!</v>
      </c>
      <c r="Q2184">
        <f t="shared" si="69"/>
        <v>27.565026697177728</v>
      </c>
      <c r="R2184" t="str">
        <f>CONCATENATE("ID-",A2184,"-",E2184)</f>
        <v>ID-24836-Riga - Liepaja</v>
      </c>
      <c r="S2184" t="str">
        <f>INDEX(B:B,MATCH(A2184,A:A,0))</f>
        <v>08:28</v>
      </c>
      <c r="T2184" t="str">
        <f>IF(OR(B2184&gt;0,C2184&gt;0),"Acceptable","Check")</f>
        <v>Acceptable</v>
      </c>
      <c r="U2184">
        <f>COUNTIF(D:D, "Military - U.S. Army")</f>
        <v>23</v>
      </c>
      <c r="V2184">
        <f>AVERAGEIF(C:C,"Fort Myer, Virginia", I:I)</f>
        <v>2</v>
      </c>
      <c r="W2184">
        <v>1</v>
      </c>
      <c r="X2184" t="str">
        <f>IFERROR(VLOOKUP("FlightNumber", A:D, 4, FALSE), "Flight Not Found")</f>
        <v>Flight Not Found</v>
      </c>
      <c r="Y2184" t="str" cm="1">
        <f t="array" ref="Y2184">IF(AND(B:B &gt; TIME(6, 0, 0), B:B &lt;= TIME(18, 0, 0)), "Day", "Night")</f>
        <v>Night</v>
      </c>
      <c r="Z2184">
        <f>COUNTIFS(D:D, "Military - U.S. Army", C:C, "Fort Myer, Virginia")</f>
        <v>1</v>
      </c>
    </row>
    <row r="2185" spans="1:26" x14ac:dyDescent="0.2">
      <c r="A2185">
        <v>24837</v>
      </c>
      <c r="B2185" t="s">
        <v>2141</v>
      </c>
      <c r="C2185" t="s">
        <v>10247</v>
      </c>
      <c r="D2185" t="s">
        <v>10567</v>
      </c>
      <c r="F2185" t="s">
        <v>10568</v>
      </c>
      <c r="G2185" t="s">
        <v>10569</v>
      </c>
      <c r="I2185">
        <v>6</v>
      </c>
      <c r="J2185">
        <v>6</v>
      </c>
      <c r="K2185">
        <v>0</v>
      </c>
      <c r="L2185" t="s">
        <v>10570</v>
      </c>
      <c r="M2185">
        <f>SUM(B2185,C2185)</f>
        <v>0</v>
      </c>
      <c r="N2185" t="str">
        <f t="shared" si="68"/>
        <v>No</v>
      </c>
      <c r="O2185">
        <f>COUNTIF(C:C,"&lt;0")</f>
        <v>0</v>
      </c>
      <c r="P2185" t="e">
        <f>SUMIF(#REF!,"&gt;"&amp;AVERAGE(#REF!))</f>
        <v>#REF!</v>
      </c>
      <c r="Q2185">
        <f t="shared" si="69"/>
        <v>27.565026697177728</v>
      </c>
      <c r="R2185" t="str">
        <f>CONCATENATE("ID-",A2185,"-",E2185)</f>
        <v>ID-24837-</v>
      </c>
      <c r="S2185" t="str">
        <f>INDEX(B:B,MATCH(A2185,A:A,0))</f>
        <v>12:00</v>
      </c>
      <c r="T2185" t="str">
        <f>IF(OR(B2185&gt;0,C2185&gt;0),"Acceptable","Check")</f>
        <v>Acceptable</v>
      </c>
      <c r="U2185">
        <f>COUNTIF(D:D, "Military - U.S. Army")</f>
        <v>23</v>
      </c>
      <c r="V2185">
        <f>AVERAGEIF(C:C,"Fort Myer, Virginia", I:I)</f>
        <v>2</v>
      </c>
      <c r="W2185">
        <v>1</v>
      </c>
      <c r="X2185" t="str">
        <f>IFERROR(VLOOKUP("FlightNumber", A:D, 4, FALSE), "Flight Not Found")</f>
        <v>Flight Not Found</v>
      </c>
      <c r="Y2185" t="str" cm="1">
        <f t="array" ref="Y2185">IF(AND(B:B &gt; TIME(6, 0, 0), B:B &lt;= TIME(18, 0, 0)), "Day", "Night")</f>
        <v>Night</v>
      </c>
      <c r="Z2185">
        <f>COUNTIFS(D:D, "Military - U.S. Army", C:C, "Fort Myer, Virginia")</f>
        <v>1</v>
      </c>
    </row>
    <row r="2186" spans="1:26" x14ac:dyDescent="0.2">
      <c r="A2186">
        <v>24845</v>
      </c>
      <c r="B2186" t="s">
        <v>3756</v>
      </c>
      <c r="C2186" t="s">
        <v>585</v>
      </c>
      <c r="D2186" t="s">
        <v>10571</v>
      </c>
      <c r="F2186" t="s">
        <v>10572</v>
      </c>
      <c r="G2186" t="s">
        <v>10573</v>
      </c>
      <c r="I2186">
        <v>4</v>
      </c>
      <c r="J2186">
        <v>3</v>
      </c>
      <c r="K2186">
        <v>0</v>
      </c>
      <c r="L2186" t="s">
        <v>10574</v>
      </c>
      <c r="M2186">
        <f>SUM(B2186,C2186)</f>
        <v>0</v>
      </c>
      <c r="N2186" t="str">
        <f t="shared" si="68"/>
        <v>No</v>
      </c>
      <c r="O2186">
        <f>COUNTIF(C:C,"&lt;0")</f>
        <v>0</v>
      </c>
      <c r="P2186" t="e">
        <f>SUMIF(#REF!,"&gt;"&amp;AVERAGE(#REF!))</f>
        <v>#REF!</v>
      </c>
      <c r="Q2186">
        <f t="shared" si="69"/>
        <v>27.565026697177728</v>
      </c>
      <c r="R2186" t="str">
        <f>CONCATENATE("ID-",A2186,"-",E2186)</f>
        <v>ID-24845-</v>
      </c>
      <c r="S2186" t="str">
        <f>INDEX(B:B,MATCH(A2186,A:A,0))</f>
        <v>10:40</v>
      </c>
      <c r="T2186" t="str">
        <f>IF(OR(B2186&gt;0,C2186&gt;0),"Acceptable","Check")</f>
        <v>Acceptable</v>
      </c>
      <c r="U2186">
        <f>COUNTIF(D:D, "Military - U.S. Army")</f>
        <v>23</v>
      </c>
      <c r="V2186">
        <f>AVERAGEIF(C:C,"Fort Myer, Virginia", I:I)</f>
        <v>2</v>
      </c>
      <c r="W2186">
        <v>1</v>
      </c>
      <c r="X2186" t="str">
        <f>IFERROR(VLOOKUP("FlightNumber", A:D, 4, FALSE), "Flight Not Found")</f>
        <v>Flight Not Found</v>
      </c>
      <c r="Y2186" t="str" cm="1">
        <f t="array" ref="Y2186">IF(AND(B:B &gt; TIME(6, 0, 0), B:B &lt;= TIME(18, 0, 0)), "Day", "Night")</f>
        <v>Night</v>
      </c>
      <c r="Z2186">
        <f>COUNTIFS(D:D, "Military - U.S. Army", C:C, "Fort Myer, Virginia")</f>
        <v>1</v>
      </c>
    </row>
    <row r="2187" spans="1:26" x14ac:dyDescent="0.2">
      <c r="A2187">
        <v>24845</v>
      </c>
      <c r="B2187" t="s">
        <v>10575</v>
      </c>
      <c r="C2187" t="s">
        <v>10576</v>
      </c>
      <c r="D2187" t="s">
        <v>10577</v>
      </c>
      <c r="F2187" t="s">
        <v>10578</v>
      </c>
      <c r="G2187" t="s">
        <v>10579</v>
      </c>
      <c r="I2187">
        <v>5</v>
      </c>
      <c r="J2187">
        <v>2</v>
      </c>
      <c r="K2187">
        <v>0</v>
      </c>
      <c r="L2187" t="s">
        <v>10580</v>
      </c>
      <c r="M2187">
        <f>SUM(B2187,C2187)</f>
        <v>0</v>
      </c>
      <c r="N2187" t="str">
        <f t="shared" si="68"/>
        <v>No</v>
      </c>
      <c r="O2187">
        <f>COUNTIF(C:C,"&lt;0")</f>
        <v>0</v>
      </c>
      <c r="P2187" t="e">
        <f>SUMIF(#REF!,"&gt;"&amp;AVERAGE(#REF!))</f>
        <v>#REF!</v>
      </c>
      <c r="Q2187">
        <f t="shared" si="69"/>
        <v>27.565026697177728</v>
      </c>
      <c r="R2187" t="str">
        <f>CONCATENATE("ID-",A2187,"-",E2187)</f>
        <v>ID-24845-</v>
      </c>
      <c r="S2187" t="str">
        <f>INDEX(B:B,MATCH(A2187,A:A,0))</f>
        <v>10:40</v>
      </c>
      <c r="T2187" t="str">
        <f>IF(OR(B2187&gt;0,C2187&gt;0),"Acceptable","Check")</f>
        <v>Acceptable</v>
      </c>
      <c r="U2187">
        <f>COUNTIF(D:D, "Military - U.S. Army")</f>
        <v>23</v>
      </c>
      <c r="V2187">
        <f>AVERAGEIF(C:C,"Fort Myer, Virginia", I:I)</f>
        <v>2</v>
      </c>
      <c r="W2187">
        <v>1</v>
      </c>
      <c r="X2187" t="str">
        <f>IFERROR(VLOOKUP("FlightNumber", A:D, 4, FALSE), "Flight Not Found")</f>
        <v>Flight Not Found</v>
      </c>
      <c r="Y2187" t="str" cm="1">
        <f t="array" ref="Y2187">IF(AND(B:B &gt; TIME(6, 0, 0), B:B &lt;= TIME(18, 0, 0)), "Day", "Night")</f>
        <v>Night</v>
      </c>
      <c r="Z2187">
        <f>COUNTIFS(D:D, "Military - U.S. Army", C:C, "Fort Myer, Virginia")</f>
        <v>1</v>
      </c>
    </row>
    <row r="2188" spans="1:26" x14ac:dyDescent="0.2">
      <c r="A2188">
        <v>24845</v>
      </c>
      <c r="B2188" t="s">
        <v>2119</v>
      </c>
      <c r="C2188" t="s">
        <v>10581</v>
      </c>
      <c r="D2188" t="s">
        <v>3551</v>
      </c>
      <c r="F2188" t="s">
        <v>10582</v>
      </c>
      <c r="G2188" t="s">
        <v>10583</v>
      </c>
      <c r="I2188">
        <v>42</v>
      </c>
      <c r="J2188">
        <v>42</v>
      </c>
      <c r="K2188">
        <v>0</v>
      </c>
      <c r="L2188" t="s">
        <v>10584</v>
      </c>
      <c r="M2188">
        <f>SUM(B2188,C2188)</f>
        <v>0</v>
      </c>
      <c r="N2188" t="str">
        <f t="shared" si="68"/>
        <v>No</v>
      </c>
      <c r="O2188">
        <f>COUNTIF(C:C,"&lt;0")</f>
        <v>0</v>
      </c>
      <c r="P2188" t="e">
        <f>SUMIF(#REF!,"&gt;"&amp;AVERAGE(#REF!))</f>
        <v>#REF!</v>
      </c>
      <c r="Q2188">
        <f t="shared" si="69"/>
        <v>27.565026697177728</v>
      </c>
      <c r="R2188" t="str">
        <f>CONCATENATE("ID-",A2188,"-",E2188)</f>
        <v>ID-24845-</v>
      </c>
      <c r="S2188" t="str">
        <f>INDEX(B:B,MATCH(A2188,A:A,0))</f>
        <v>10:40</v>
      </c>
      <c r="T2188" t="str">
        <f>IF(OR(B2188&gt;0,C2188&gt;0),"Acceptable","Check")</f>
        <v>Acceptable</v>
      </c>
      <c r="U2188">
        <f>COUNTIF(D:D, "Military - U.S. Army")</f>
        <v>23</v>
      </c>
      <c r="V2188">
        <f>AVERAGEIF(C:C,"Fort Myer, Virginia", I:I)</f>
        <v>2</v>
      </c>
      <c r="W2188">
        <v>1</v>
      </c>
      <c r="X2188" t="str">
        <f>IFERROR(VLOOKUP("FlightNumber", A:D, 4, FALSE), "Flight Not Found")</f>
        <v>Flight Not Found</v>
      </c>
      <c r="Y2188" t="str" cm="1">
        <f t="array" ref="Y2188">IF(AND(B:B &gt; TIME(6, 0, 0), B:B &lt;= TIME(18, 0, 0)), "Day", "Night")</f>
        <v>Night</v>
      </c>
      <c r="Z2188">
        <f>COUNTIFS(D:D, "Military - U.S. Army", C:C, "Fort Myer, Virginia")</f>
        <v>1</v>
      </c>
    </row>
    <row r="2189" spans="1:26" x14ac:dyDescent="0.2">
      <c r="A2189">
        <v>24847</v>
      </c>
      <c r="B2189" t="s">
        <v>2219</v>
      </c>
      <c r="C2189" t="s">
        <v>10585</v>
      </c>
      <c r="D2189" t="s">
        <v>3551</v>
      </c>
      <c r="E2189" t="s">
        <v>10586</v>
      </c>
      <c r="F2189" t="s">
        <v>10587</v>
      </c>
      <c r="G2189" t="s">
        <v>10588</v>
      </c>
      <c r="H2189" t="s">
        <v>10589</v>
      </c>
      <c r="I2189">
        <v>19</v>
      </c>
      <c r="J2189">
        <v>19</v>
      </c>
      <c r="K2189">
        <v>0</v>
      </c>
      <c r="L2189" t="s">
        <v>10590</v>
      </c>
      <c r="M2189">
        <f>SUM(B2189,C2189)</f>
        <v>0</v>
      </c>
      <c r="N2189" t="str">
        <f t="shared" si="68"/>
        <v>No</v>
      </c>
      <c r="O2189">
        <f>COUNTIF(C:C,"&lt;0")</f>
        <v>0</v>
      </c>
      <c r="P2189" t="e">
        <f>SUMIF(#REF!,"&gt;"&amp;AVERAGE(#REF!))</f>
        <v>#REF!</v>
      </c>
      <c r="Q2189">
        <f t="shared" si="69"/>
        <v>27.565026697177728</v>
      </c>
      <c r="R2189" t="str">
        <f>CONCATENATE("ID-",A2189,"-",E2189)</f>
        <v>ID-24847-Buckley ANGB - Seattle NAS</v>
      </c>
      <c r="S2189" t="str">
        <f>INDEX(B:B,MATCH(A2189,A:A,0))</f>
        <v>14:00</v>
      </c>
      <c r="T2189" t="str">
        <f>IF(OR(B2189&gt;0,C2189&gt;0),"Acceptable","Check")</f>
        <v>Acceptable</v>
      </c>
      <c r="U2189">
        <f>COUNTIF(D:D, "Military - U.S. Army")</f>
        <v>23</v>
      </c>
      <c r="V2189">
        <f>AVERAGEIF(C:C,"Fort Myer, Virginia", I:I)</f>
        <v>2</v>
      </c>
      <c r="W2189">
        <v>1</v>
      </c>
      <c r="X2189" t="str">
        <f>IFERROR(VLOOKUP("FlightNumber", A:D, 4, FALSE), "Flight Not Found")</f>
        <v>Flight Not Found</v>
      </c>
      <c r="Y2189" t="str" cm="1">
        <f t="array" ref="Y2189">IF(AND(B:B &gt; TIME(6, 0, 0), B:B &lt;= TIME(18, 0, 0)), "Day", "Night")</f>
        <v>Night</v>
      </c>
      <c r="Z2189">
        <f>COUNTIFS(D:D, "Military - U.S. Army", C:C, "Fort Myer, Virginia")</f>
        <v>1</v>
      </c>
    </row>
    <row r="2190" spans="1:26" x14ac:dyDescent="0.2">
      <c r="A2190">
        <v>24852</v>
      </c>
      <c r="B2190" t="s">
        <v>10591</v>
      </c>
      <c r="C2190" t="s">
        <v>10592</v>
      </c>
      <c r="D2190" t="s">
        <v>8029</v>
      </c>
      <c r="E2190" t="s">
        <v>10593</v>
      </c>
      <c r="F2190" t="s">
        <v>1809</v>
      </c>
      <c r="G2190" t="s">
        <v>10594</v>
      </c>
      <c r="I2190">
        <v>4</v>
      </c>
      <c r="J2190">
        <v>4</v>
      </c>
      <c r="K2190">
        <v>0</v>
      </c>
      <c r="L2190" t="s">
        <v>10595</v>
      </c>
      <c r="M2190">
        <f>SUM(B2190,C2190)</f>
        <v>0</v>
      </c>
      <c r="N2190" t="str">
        <f t="shared" si="68"/>
        <v>No</v>
      </c>
      <c r="O2190">
        <f>COUNTIF(C:C,"&lt;0")</f>
        <v>0</v>
      </c>
      <c r="P2190" t="e">
        <f>SUMIF(#REF!,"&gt;"&amp;AVERAGE(#REF!))</f>
        <v>#REF!</v>
      </c>
      <c r="Q2190">
        <f t="shared" si="69"/>
        <v>27.565026697177728</v>
      </c>
      <c r="R2190" t="str">
        <f>CONCATENATE("ID-",A2190,"-",E2190)</f>
        <v>ID-24852-Cairo - Beirut</v>
      </c>
      <c r="S2190" t="str">
        <f>INDEX(B:B,MATCH(A2190,A:A,0))</f>
        <v>07:54</v>
      </c>
      <c r="T2190" t="str">
        <f>IF(OR(B2190&gt;0,C2190&gt;0),"Acceptable","Check")</f>
        <v>Acceptable</v>
      </c>
      <c r="U2190">
        <f>COUNTIF(D:D, "Military - U.S. Army")</f>
        <v>23</v>
      </c>
      <c r="V2190">
        <f>AVERAGEIF(C:C,"Fort Myer, Virginia", I:I)</f>
        <v>2</v>
      </c>
      <c r="W2190">
        <v>1</v>
      </c>
      <c r="X2190" t="str">
        <f>IFERROR(VLOOKUP("FlightNumber", A:D, 4, FALSE), "Flight Not Found")</f>
        <v>Flight Not Found</v>
      </c>
      <c r="Y2190" t="str" cm="1">
        <f t="array" ref="Y2190">IF(AND(B:B &gt; TIME(6, 0, 0), B:B &lt;= TIME(18, 0, 0)), "Day", "Night")</f>
        <v>Night</v>
      </c>
      <c r="Z2190">
        <f>COUNTIFS(D:D, "Military - U.S. Army", C:C, "Fort Myer, Virginia")</f>
        <v>1</v>
      </c>
    </row>
    <row r="2191" spans="1:26" x14ac:dyDescent="0.2">
      <c r="A2191">
        <v>24853</v>
      </c>
      <c r="C2191" t="s">
        <v>10596</v>
      </c>
      <c r="D2191" t="s">
        <v>10597</v>
      </c>
      <c r="F2191" t="s">
        <v>9352</v>
      </c>
      <c r="G2191" t="s">
        <v>10598</v>
      </c>
      <c r="H2191" t="s">
        <v>10599</v>
      </c>
      <c r="I2191">
        <v>12</v>
      </c>
      <c r="J2191">
        <v>12</v>
      </c>
      <c r="K2191">
        <v>0</v>
      </c>
      <c r="L2191" t="s">
        <v>10600</v>
      </c>
      <c r="M2191">
        <f>SUM(B2191,C2191)</f>
        <v>0</v>
      </c>
      <c r="N2191" t="str">
        <f t="shared" si="68"/>
        <v>No</v>
      </c>
      <c r="O2191">
        <f>COUNTIF(C:C,"&lt;0")</f>
        <v>0</v>
      </c>
      <c r="P2191" t="e">
        <f>SUMIF(#REF!,"&gt;"&amp;AVERAGE(#REF!))</f>
        <v>#REF!</v>
      </c>
      <c r="Q2191">
        <f t="shared" si="69"/>
        <v>27.565026697177728</v>
      </c>
      <c r="R2191" t="str">
        <f>CONCATENATE("ID-",A2191,"-",E2191)</f>
        <v>ID-24853-</v>
      </c>
      <c r="S2191">
        <f>INDEX(B:B,MATCH(A2191,A:A,0))</f>
        <v>0</v>
      </c>
      <c r="T2191" t="str">
        <f>IF(OR(B2191&gt;0,C2191&gt;0),"Acceptable","Check")</f>
        <v>Acceptable</v>
      </c>
      <c r="U2191">
        <f>COUNTIF(D:D, "Military - U.S. Army")</f>
        <v>23</v>
      </c>
      <c r="V2191">
        <f>AVERAGEIF(C:C,"Fort Myer, Virginia", I:I)</f>
        <v>2</v>
      </c>
      <c r="W2191">
        <v>1</v>
      </c>
      <c r="X2191" t="str">
        <f>IFERROR(VLOOKUP("FlightNumber", A:D, 4, FALSE), "Flight Not Found")</f>
        <v>Flight Not Found</v>
      </c>
      <c r="Y2191" t="str" cm="1">
        <f t="array" ref="Y2191">IF(AND(B:B &gt; TIME(6, 0, 0), B:B &lt;= TIME(18, 0, 0)), "Day", "Night")</f>
        <v>Night</v>
      </c>
      <c r="Z2191">
        <f>COUNTIFS(D:D, "Military - U.S. Army", C:C, "Fort Myer, Virginia")</f>
        <v>1</v>
      </c>
    </row>
    <row r="2192" spans="1:26" x14ac:dyDescent="0.2">
      <c r="A2192">
        <v>24854</v>
      </c>
      <c r="C2192" t="s">
        <v>10601</v>
      </c>
      <c r="D2192" t="s">
        <v>2606</v>
      </c>
      <c r="F2192" t="s">
        <v>7280</v>
      </c>
      <c r="G2192" t="s">
        <v>10602</v>
      </c>
      <c r="H2192" t="s">
        <v>10603</v>
      </c>
      <c r="I2192">
        <v>13</v>
      </c>
      <c r="J2192">
        <v>13</v>
      </c>
      <c r="K2192">
        <v>0</v>
      </c>
      <c r="L2192" t="s">
        <v>10604</v>
      </c>
      <c r="M2192">
        <f>SUM(B2192,C2192)</f>
        <v>0</v>
      </c>
      <c r="N2192" t="str">
        <f t="shared" si="68"/>
        <v>No</v>
      </c>
      <c r="O2192">
        <f>COUNTIF(C:C,"&lt;0")</f>
        <v>0</v>
      </c>
      <c r="P2192" t="e">
        <f>SUMIF(#REF!,"&gt;"&amp;AVERAGE(#REF!))</f>
        <v>#REF!</v>
      </c>
      <c r="Q2192">
        <f t="shared" si="69"/>
        <v>27.565026697177728</v>
      </c>
      <c r="R2192" t="str">
        <f>CONCATENATE("ID-",A2192,"-",E2192)</f>
        <v>ID-24854-</v>
      </c>
      <c r="S2192">
        <f>INDEX(B:B,MATCH(A2192,A:A,0))</f>
        <v>0</v>
      </c>
      <c r="T2192" t="str">
        <f>IF(OR(B2192&gt;0,C2192&gt;0),"Acceptable","Check")</f>
        <v>Acceptable</v>
      </c>
      <c r="U2192">
        <f>COUNTIF(D:D, "Military - U.S. Army")</f>
        <v>23</v>
      </c>
      <c r="V2192">
        <f>AVERAGEIF(C:C,"Fort Myer, Virginia", I:I)</f>
        <v>2</v>
      </c>
      <c r="W2192">
        <v>1</v>
      </c>
      <c r="X2192" t="str">
        <f>IFERROR(VLOOKUP("FlightNumber", A:D, 4, FALSE), "Flight Not Found")</f>
        <v>Flight Not Found</v>
      </c>
      <c r="Y2192" t="str" cm="1">
        <f t="array" ref="Y2192">IF(AND(B:B &gt; TIME(6, 0, 0), B:B &lt;= TIME(18, 0, 0)), "Day", "Night")</f>
        <v>Night</v>
      </c>
      <c r="Z2192">
        <f>COUNTIFS(D:D, "Military - U.S. Army", C:C, "Fort Myer, Virginia")</f>
        <v>1</v>
      </c>
    </row>
    <row r="2193" spans="1:26" x14ac:dyDescent="0.2">
      <c r="A2193">
        <v>24864</v>
      </c>
      <c r="C2193" t="s">
        <v>10605</v>
      </c>
      <c r="D2193" t="s">
        <v>10606</v>
      </c>
      <c r="F2193" t="s">
        <v>5789</v>
      </c>
      <c r="G2193" t="s">
        <v>10607</v>
      </c>
      <c r="H2193" t="s">
        <v>10608</v>
      </c>
      <c r="I2193">
        <v>16</v>
      </c>
      <c r="J2193">
        <v>15</v>
      </c>
      <c r="K2193">
        <v>0</v>
      </c>
      <c r="L2193" t="s">
        <v>10609</v>
      </c>
      <c r="M2193">
        <f>SUM(B2193,C2193)</f>
        <v>0</v>
      </c>
      <c r="N2193" t="str">
        <f t="shared" si="68"/>
        <v>No</v>
      </c>
      <c r="O2193">
        <f>COUNTIF(C:C,"&lt;0")</f>
        <v>0</v>
      </c>
      <c r="P2193" t="e">
        <f>SUMIF(#REF!,"&gt;"&amp;AVERAGE(#REF!))</f>
        <v>#REF!</v>
      </c>
      <c r="Q2193">
        <f t="shared" si="69"/>
        <v>27.565026697177728</v>
      </c>
      <c r="R2193" t="str">
        <f>CONCATENATE("ID-",A2193,"-",E2193)</f>
        <v>ID-24864-</v>
      </c>
      <c r="S2193">
        <f>INDEX(B:B,MATCH(A2193,A:A,0))</f>
        <v>0</v>
      </c>
      <c r="T2193" t="str">
        <f>IF(OR(B2193&gt;0,C2193&gt;0),"Acceptable","Check")</f>
        <v>Acceptable</v>
      </c>
      <c r="U2193">
        <f>COUNTIF(D:D, "Military - U.S. Army")</f>
        <v>23</v>
      </c>
      <c r="V2193">
        <f>AVERAGEIF(C:C,"Fort Myer, Virginia", I:I)</f>
        <v>2</v>
      </c>
      <c r="W2193">
        <v>1</v>
      </c>
      <c r="X2193" t="str">
        <f>IFERROR(VLOOKUP("FlightNumber", A:D, 4, FALSE), "Flight Not Found")</f>
        <v>Flight Not Found</v>
      </c>
      <c r="Y2193" t="str" cm="1">
        <f t="array" ref="Y2193">IF(AND(B:B &gt; TIME(6, 0, 0), B:B &lt;= TIME(18, 0, 0)), "Day", "Night")</f>
        <v>Night</v>
      </c>
      <c r="Z2193">
        <f>COUNTIFS(D:D, "Military - U.S. Army", C:C, "Fort Myer, Virginia")</f>
        <v>1</v>
      </c>
    </row>
    <row r="2194" spans="1:26" x14ac:dyDescent="0.2">
      <c r="A2194">
        <v>24874</v>
      </c>
      <c r="C2194" t="s">
        <v>10610</v>
      </c>
      <c r="D2194" t="s">
        <v>29</v>
      </c>
      <c r="F2194" t="s">
        <v>10611</v>
      </c>
      <c r="G2194" t="s">
        <v>10612</v>
      </c>
      <c r="H2194" t="s">
        <v>10613</v>
      </c>
      <c r="I2194">
        <v>12</v>
      </c>
      <c r="J2194">
        <v>12</v>
      </c>
      <c r="K2194">
        <v>0</v>
      </c>
      <c r="L2194" t="s">
        <v>10614</v>
      </c>
      <c r="M2194">
        <f>SUM(B2194,C2194)</f>
        <v>0</v>
      </c>
      <c r="N2194" t="str">
        <f t="shared" si="68"/>
        <v>No</v>
      </c>
      <c r="O2194">
        <f>COUNTIF(C:C,"&lt;0")</f>
        <v>0</v>
      </c>
      <c r="P2194" t="e">
        <f>SUMIF(#REF!,"&gt;"&amp;AVERAGE(#REF!))</f>
        <v>#REF!</v>
      </c>
      <c r="Q2194">
        <f t="shared" si="69"/>
        <v>27.565026697177728</v>
      </c>
      <c r="R2194" t="str">
        <f>CONCATENATE("ID-",A2194,"-",E2194)</f>
        <v>ID-24874-</v>
      </c>
      <c r="S2194">
        <f>INDEX(B:B,MATCH(A2194,A:A,0))</f>
        <v>0</v>
      </c>
      <c r="T2194" t="str">
        <f>IF(OR(B2194&gt;0,C2194&gt;0),"Acceptable","Check")</f>
        <v>Acceptable</v>
      </c>
      <c r="U2194">
        <f>COUNTIF(D:D, "Military - U.S. Army")</f>
        <v>23</v>
      </c>
      <c r="V2194">
        <f>AVERAGEIF(C:C,"Fort Myer, Virginia", I:I)</f>
        <v>2</v>
      </c>
      <c r="W2194">
        <v>1</v>
      </c>
      <c r="X2194" t="str">
        <f>IFERROR(VLOOKUP("FlightNumber", A:D, 4, FALSE), "Flight Not Found")</f>
        <v>Flight Not Found</v>
      </c>
      <c r="Y2194" t="str" cm="1">
        <f t="array" ref="Y2194">IF(AND(B:B &gt; TIME(6, 0, 0), B:B &lt;= TIME(18, 0, 0)), "Day", "Night")</f>
        <v>Night</v>
      </c>
      <c r="Z2194">
        <f>COUNTIFS(D:D, "Military - U.S. Army", C:C, "Fort Myer, Virginia")</f>
        <v>1</v>
      </c>
    </row>
    <row r="2195" spans="1:26" x14ac:dyDescent="0.2">
      <c r="A2195">
        <v>24875</v>
      </c>
      <c r="C2195" t="s">
        <v>10615</v>
      </c>
      <c r="D2195" t="s">
        <v>4618</v>
      </c>
      <c r="E2195" t="s">
        <v>10617</v>
      </c>
      <c r="F2195" t="s">
        <v>10618</v>
      </c>
      <c r="G2195" t="s">
        <v>10619</v>
      </c>
      <c r="H2195" t="s">
        <v>10620</v>
      </c>
      <c r="I2195">
        <v>61</v>
      </c>
      <c r="J2195">
        <v>1</v>
      </c>
      <c r="K2195">
        <v>1</v>
      </c>
      <c r="L2195" t="s">
        <v>10621</v>
      </c>
      <c r="M2195">
        <f>SUM(B2195,C2195)</f>
        <v>0</v>
      </c>
      <c r="N2195" t="str">
        <f t="shared" si="68"/>
        <v>No</v>
      </c>
      <c r="O2195">
        <f>COUNTIF(C:C,"&lt;0")</f>
        <v>0</v>
      </c>
      <c r="P2195" t="e">
        <f>SUMIF(#REF!,"&gt;"&amp;AVERAGE(#REF!))</f>
        <v>#REF!</v>
      </c>
      <c r="Q2195">
        <f t="shared" si="69"/>
        <v>27.565026697177728</v>
      </c>
      <c r="R2195" t="str">
        <f>CONCATENATE("ID-",A2195,"-",E2195)</f>
        <v>ID-24875-Honolulu - Vancouver</v>
      </c>
      <c r="S2195">
        <f>INDEX(B:B,MATCH(A2195,A:A,0))</f>
        <v>0</v>
      </c>
      <c r="T2195" t="str">
        <f>IF(OR(B2195&gt;0,C2195&gt;0),"Acceptable","Check")</f>
        <v>Acceptable</v>
      </c>
      <c r="U2195">
        <f>COUNTIF(D:D, "Military - U.S. Army")</f>
        <v>23</v>
      </c>
      <c r="V2195">
        <f>AVERAGEIF(C:C,"Fort Myer, Virginia", I:I)</f>
        <v>2</v>
      </c>
      <c r="W2195">
        <v>1</v>
      </c>
      <c r="X2195" t="str">
        <f>IFERROR(VLOOKUP("FlightNumber", A:D, 4, FALSE), "Flight Not Found")</f>
        <v>Flight Not Found</v>
      </c>
      <c r="Y2195" t="str" cm="1">
        <f t="array" ref="Y2195">IF(AND(B:B &gt; TIME(6, 0, 0), B:B &lt;= TIME(18, 0, 0)), "Day", "Night")</f>
        <v>Night</v>
      </c>
      <c r="Z2195">
        <f>COUNTIFS(D:D, "Military - U.S. Army", C:C, "Fort Myer, Virginia")</f>
        <v>1</v>
      </c>
    </row>
    <row r="2196" spans="1:26" x14ac:dyDescent="0.2">
      <c r="A2196">
        <v>24875</v>
      </c>
      <c r="B2196" t="s">
        <v>1164</v>
      </c>
      <c r="C2196" t="s">
        <v>10622</v>
      </c>
      <c r="D2196" t="s">
        <v>2654</v>
      </c>
      <c r="E2196" t="s">
        <v>10623</v>
      </c>
      <c r="F2196" t="s">
        <v>10624</v>
      </c>
      <c r="G2196" t="s">
        <v>10625</v>
      </c>
      <c r="H2196" t="s">
        <v>10626</v>
      </c>
      <c r="I2196">
        <v>98</v>
      </c>
      <c r="J2196">
        <v>98</v>
      </c>
      <c r="K2196">
        <v>0</v>
      </c>
      <c r="L2196" t="s">
        <v>10627</v>
      </c>
      <c r="M2196">
        <f>SUM(B2196,C2196)</f>
        <v>0</v>
      </c>
      <c r="N2196" t="str">
        <f t="shared" si="68"/>
        <v>No</v>
      </c>
      <c r="O2196">
        <f>COUNTIF(C:C,"&lt;0")</f>
        <v>0</v>
      </c>
      <c r="P2196" t="e">
        <f>SUMIF(#REF!,"&gt;"&amp;AVERAGE(#REF!))</f>
        <v>#REF!</v>
      </c>
      <c r="Q2196">
        <f t="shared" si="69"/>
        <v>27.565026697177728</v>
      </c>
      <c r="R2196" t="str">
        <f>CONCATENATE("ID-",A2196,"-",E2196)</f>
        <v>ID-24875-Chandigarh, Punjab - Leh, Kashmir</v>
      </c>
      <c r="S2196">
        <f>INDEX(B:B,MATCH(A2196,A:A,0))</f>
        <v>0</v>
      </c>
      <c r="T2196" t="str">
        <f>IF(OR(B2196&gt;0,C2196&gt;0),"Acceptable","Check")</f>
        <v>Acceptable</v>
      </c>
      <c r="U2196">
        <f>COUNTIF(D:D, "Military - U.S. Army")</f>
        <v>23</v>
      </c>
      <c r="V2196">
        <f>AVERAGEIF(C:C,"Fort Myer, Virginia", I:I)</f>
        <v>2</v>
      </c>
      <c r="W2196">
        <v>1</v>
      </c>
      <c r="X2196" t="str">
        <f>IFERROR(VLOOKUP("FlightNumber", A:D, 4, FALSE), "Flight Not Found")</f>
        <v>Flight Not Found</v>
      </c>
      <c r="Y2196" t="str" cm="1">
        <f t="array" ref="Y2196">IF(AND(B:B &gt; TIME(6, 0, 0), B:B &lt;= TIME(18, 0, 0)), "Day", "Night")</f>
        <v>Night</v>
      </c>
      <c r="Z2196">
        <f>COUNTIFS(D:D, "Military - U.S. Army", C:C, "Fort Myer, Virginia")</f>
        <v>1</v>
      </c>
    </row>
    <row r="2197" spans="1:26" x14ac:dyDescent="0.2">
      <c r="A2197">
        <v>24884</v>
      </c>
      <c r="B2197" t="s">
        <v>6939</v>
      </c>
      <c r="C2197" t="s">
        <v>10628</v>
      </c>
      <c r="D2197" t="s">
        <v>4255</v>
      </c>
      <c r="E2197" t="s">
        <v>10629</v>
      </c>
      <c r="F2197" t="s">
        <v>10630</v>
      </c>
      <c r="G2197" t="s">
        <v>10631</v>
      </c>
      <c r="H2197" t="s">
        <v>10632</v>
      </c>
      <c r="I2197">
        <v>63</v>
      </c>
      <c r="J2197">
        <v>21</v>
      </c>
      <c r="K2197">
        <v>1</v>
      </c>
      <c r="L2197" t="s">
        <v>10633</v>
      </c>
      <c r="M2197">
        <f>SUM(B2197,C2197)</f>
        <v>0</v>
      </c>
      <c r="N2197" t="str">
        <f t="shared" si="68"/>
        <v>No</v>
      </c>
      <c r="O2197">
        <f>COUNTIF(C:C,"&lt;0")</f>
        <v>0</v>
      </c>
      <c r="P2197" t="e">
        <f>SUMIF(#REF!,"&gt;"&amp;AVERAGE(#REF!))</f>
        <v>#REF!</v>
      </c>
      <c r="Q2197">
        <f t="shared" si="69"/>
        <v>27.565026697177728</v>
      </c>
      <c r="R2197" t="str">
        <f>CONCATENATE("ID-",A2197,"-",E2197)</f>
        <v>ID-24884-Hong Kong - Taipei</v>
      </c>
      <c r="S2197" t="str">
        <f>INDEX(B:B,MATCH(A2197,A:A,0))</f>
        <v>21:20</v>
      </c>
      <c r="T2197" t="str">
        <f>IF(OR(B2197&gt;0,C2197&gt;0),"Acceptable","Check")</f>
        <v>Acceptable</v>
      </c>
      <c r="U2197">
        <f>COUNTIF(D:D, "Military - U.S. Army")</f>
        <v>23</v>
      </c>
      <c r="V2197">
        <f>AVERAGEIF(C:C,"Fort Myer, Virginia", I:I)</f>
        <v>2</v>
      </c>
      <c r="W2197">
        <v>1</v>
      </c>
      <c r="X2197" t="str">
        <f>IFERROR(VLOOKUP("FlightNumber", A:D, 4, FALSE), "Flight Not Found")</f>
        <v>Flight Not Found</v>
      </c>
      <c r="Y2197" t="str" cm="1">
        <f t="array" ref="Y2197">IF(AND(B:B &gt; TIME(6, 0, 0), B:B &lt;= TIME(18, 0, 0)), "Day", "Night")</f>
        <v>Night</v>
      </c>
      <c r="Z2197">
        <f>COUNTIFS(D:D, "Military - U.S. Army", C:C, "Fort Myer, Virginia")</f>
        <v>1</v>
      </c>
    </row>
    <row r="2198" spans="1:26" x14ac:dyDescent="0.2">
      <c r="A2198">
        <v>24889</v>
      </c>
      <c r="B2198" t="s">
        <v>10634</v>
      </c>
      <c r="C2198" t="s">
        <v>10635</v>
      </c>
      <c r="D2198" t="s">
        <v>10636</v>
      </c>
      <c r="F2198" t="s">
        <v>10637</v>
      </c>
      <c r="G2198" t="s">
        <v>10638</v>
      </c>
      <c r="I2198">
        <v>3</v>
      </c>
      <c r="J2198">
        <v>3</v>
      </c>
      <c r="K2198">
        <v>0</v>
      </c>
      <c r="L2198" t="s">
        <v>10639</v>
      </c>
      <c r="M2198">
        <f>SUM(B2198,C2198)</f>
        <v>0</v>
      </c>
      <c r="N2198" t="str">
        <f t="shared" si="68"/>
        <v>No</v>
      </c>
      <c r="O2198">
        <f>COUNTIF(C:C,"&lt;0")</f>
        <v>0</v>
      </c>
      <c r="P2198" t="e">
        <f>SUMIF(#REF!,"&gt;"&amp;AVERAGE(#REF!))</f>
        <v>#REF!</v>
      </c>
      <c r="Q2198">
        <f t="shared" si="69"/>
        <v>27.565026697177728</v>
      </c>
      <c r="R2198" t="str">
        <f>CONCATENATE("ID-",A2198,"-",E2198)</f>
        <v>ID-24889-</v>
      </c>
      <c r="S2198" t="str">
        <f>INDEX(B:B,MATCH(A2198,A:A,0))</f>
        <v>19:35</v>
      </c>
      <c r="T2198" t="str">
        <f>IF(OR(B2198&gt;0,C2198&gt;0),"Acceptable","Check")</f>
        <v>Acceptable</v>
      </c>
      <c r="U2198">
        <f>COUNTIF(D:D, "Military - U.S. Army")</f>
        <v>23</v>
      </c>
      <c r="V2198">
        <f>AVERAGEIF(C:C,"Fort Myer, Virginia", I:I)</f>
        <v>2</v>
      </c>
      <c r="W2198">
        <v>1</v>
      </c>
      <c r="X2198" t="str">
        <f>IFERROR(VLOOKUP("FlightNumber", A:D, 4, FALSE), "Flight Not Found")</f>
        <v>Flight Not Found</v>
      </c>
      <c r="Y2198" t="str" cm="1">
        <f t="array" ref="Y2198">IF(AND(B:B &gt; TIME(6, 0, 0), B:B &lt;= TIME(18, 0, 0)), "Day", "Night")</f>
        <v>Night</v>
      </c>
      <c r="Z2198">
        <f>COUNTIFS(D:D, "Military - U.S. Army", C:C, "Fort Myer, Virginia")</f>
        <v>1</v>
      </c>
    </row>
    <row r="2199" spans="1:26" x14ac:dyDescent="0.2">
      <c r="A2199">
        <v>24892</v>
      </c>
      <c r="C2199" t="s">
        <v>10640</v>
      </c>
      <c r="D2199" t="s">
        <v>10641</v>
      </c>
      <c r="E2199" t="s">
        <v>10642</v>
      </c>
      <c r="F2199" t="s">
        <v>1809</v>
      </c>
      <c r="G2199" t="s">
        <v>10643</v>
      </c>
      <c r="H2199" t="s">
        <v>10644</v>
      </c>
      <c r="I2199">
        <v>37</v>
      </c>
      <c r="J2199">
        <v>37</v>
      </c>
      <c r="K2199">
        <v>0</v>
      </c>
      <c r="L2199" t="s">
        <v>10645</v>
      </c>
      <c r="M2199">
        <f>SUM(B2199,C2199)</f>
        <v>0</v>
      </c>
      <c r="N2199" t="str">
        <f t="shared" si="68"/>
        <v>No</v>
      </c>
      <c r="O2199">
        <f>COUNTIF(C:C,"&lt;0")</f>
        <v>0</v>
      </c>
      <c r="P2199" t="e">
        <f>SUMIF(#REF!,"&gt;"&amp;AVERAGE(#REF!))</f>
        <v>#REF!</v>
      </c>
      <c r="Q2199">
        <f t="shared" si="69"/>
        <v>27.565026697177728</v>
      </c>
      <c r="R2199" t="str">
        <f>CONCATENATE("ID-",A2199,"-",E2199)</f>
        <v>ID-24892-Vientiane - Sayaboury</v>
      </c>
      <c r="S2199">
        <f>INDEX(B:B,MATCH(A2199,A:A,0))</f>
        <v>0</v>
      </c>
      <c r="T2199" t="str">
        <f>IF(OR(B2199&gt;0,C2199&gt;0),"Acceptable","Check")</f>
        <v>Acceptable</v>
      </c>
      <c r="U2199">
        <f>COUNTIF(D:D, "Military - U.S. Army")</f>
        <v>23</v>
      </c>
      <c r="V2199">
        <f>AVERAGEIF(C:C,"Fort Myer, Virginia", I:I)</f>
        <v>2</v>
      </c>
      <c r="W2199">
        <v>1</v>
      </c>
      <c r="X2199" t="str">
        <f>IFERROR(VLOOKUP("FlightNumber", A:D, 4, FALSE), "Flight Not Found")</f>
        <v>Flight Not Found</v>
      </c>
      <c r="Y2199" t="str" cm="1">
        <f t="array" ref="Y2199">IF(AND(B:B &gt; TIME(6, 0, 0), B:B &lt;= TIME(18, 0, 0)), "Day", "Night")</f>
        <v>Night</v>
      </c>
      <c r="Z2199">
        <f>COUNTIFS(D:D, "Military - U.S. Army", C:C, "Fort Myer, Virginia")</f>
        <v>1</v>
      </c>
    </row>
    <row r="2200" spans="1:26" x14ac:dyDescent="0.2">
      <c r="A2200">
        <v>24897</v>
      </c>
      <c r="C2200" t="s">
        <v>10646</v>
      </c>
      <c r="D2200" t="s">
        <v>3546</v>
      </c>
      <c r="E2200" t="s">
        <v>10647</v>
      </c>
      <c r="F2200" t="s">
        <v>8696</v>
      </c>
      <c r="G2200" t="s">
        <v>10648</v>
      </c>
      <c r="H2200" t="s">
        <v>10649</v>
      </c>
      <c r="I2200">
        <v>82</v>
      </c>
      <c r="J2200">
        <v>82</v>
      </c>
      <c r="K2200">
        <v>0</v>
      </c>
      <c r="L2200" t="s">
        <v>10650</v>
      </c>
      <c r="M2200">
        <f>SUM(B2200,C2200)</f>
        <v>0</v>
      </c>
      <c r="N2200" t="str">
        <f t="shared" si="68"/>
        <v>No</v>
      </c>
      <c r="O2200">
        <f>COUNTIF(C:C,"&lt;0")</f>
        <v>0</v>
      </c>
      <c r="P2200" t="e">
        <f>SUMIF(#REF!,"&gt;"&amp;AVERAGE(#REF!))</f>
        <v>#REF!</v>
      </c>
      <c r="Q2200">
        <f t="shared" si="69"/>
        <v>27.565026697177728</v>
      </c>
      <c r="R2200" t="str">
        <f>CONCATENATE("ID-",A2200,"-",E2200)</f>
        <v>ID-24897-Krasnoyarsk - Petropavlovsk</v>
      </c>
      <c r="S2200">
        <f>INDEX(B:B,MATCH(A2200,A:A,0))</f>
        <v>0</v>
      </c>
      <c r="T2200" t="str">
        <f>IF(OR(B2200&gt;0,C2200&gt;0),"Acceptable","Check")</f>
        <v>Acceptable</v>
      </c>
      <c r="U2200">
        <f>COUNTIF(D:D, "Military - U.S. Army")</f>
        <v>23</v>
      </c>
      <c r="V2200">
        <f>AVERAGEIF(C:C,"Fort Myer, Virginia", I:I)</f>
        <v>2</v>
      </c>
      <c r="W2200">
        <v>1</v>
      </c>
      <c r="X2200" t="str">
        <f>IFERROR(VLOOKUP("FlightNumber", A:D, 4, FALSE), "Flight Not Found")</f>
        <v>Flight Not Found</v>
      </c>
      <c r="Y2200" t="str" cm="1">
        <f t="array" ref="Y2200">IF(AND(B:B &gt; TIME(6, 0, 0), B:B &lt;= TIME(18, 0, 0)), "Day", "Night")</f>
        <v>Night</v>
      </c>
      <c r="Z2200">
        <f>COUNTIFS(D:D, "Military - U.S. Army", C:C, "Fort Myer, Virginia")</f>
        <v>1</v>
      </c>
    </row>
    <row r="2201" spans="1:26" x14ac:dyDescent="0.2">
      <c r="A2201">
        <v>24903</v>
      </c>
      <c r="B2201" t="s">
        <v>7446</v>
      </c>
      <c r="C2201" t="s">
        <v>10651</v>
      </c>
      <c r="D2201" t="s">
        <v>1150</v>
      </c>
      <c r="E2201" t="s">
        <v>10652</v>
      </c>
      <c r="F2201" t="s">
        <v>10653</v>
      </c>
      <c r="G2201" t="s">
        <v>10654</v>
      </c>
      <c r="H2201" t="s">
        <v>10655</v>
      </c>
      <c r="I2201">
        <v>63</v>
      </c>
      <c r="J2201">
        <v>63</v>
      </c>
      <c r="K2201">
        <v>0</v>
      </c>
      <c r="L2201" t="s">
        <v>10656</v>
      </c>
      <c r="M2201">
        <f>SUM(B2201,C2201)</f>
        <v>0</v>
      </c>
      <c r="N2201" t="str">
        <f t="shared" si="68"/>
        <v>No</v>
      </c>
      <c r="O2201">
        <f>COUNTIF(C:C,"&lt;0")</f>
        <v>0</v>
      </c>
      <c r="P2201" t="e">
        <f>SUMIF(#REF!,"&gt;"&amp;AVERAGE(#REF!))</f>
        <v>#REF!</v>
      </c>
      <c r="Q2201">
        <f t="shared" si="69"/>
        <v>27.565026697177728</v>
      </c>
      <c r="R2201" t="str">
        <f>CONCATENATE("ID-",A2201,"-",E2201)</f>
        <v>ID-24903-Caracas - Pointe a Pitre</v>
      </c>
      <c r="S2201" t="str">
        <f>INDEX(B:B,MATCH(A2201,A:A,0))</f>
        <v>20:32</v>
      </c>
      <c r="T2201" t="str">
        <f>IF(OR(B2201&gt;0,C2201&gt;0),"Acceptable","Check")</f>
        <v>Acceptable</v>
      </c>
      <c r="U2201">
        <f>COUNTIF(D:D, "Military - U.S. Army")</f>
        <v>23</v>
      </c>
      <c r="V2201">
        <f>AVERAGEIF(C:C,"Fort Myer, Virginia", I:I)</f>
        <v>2</v>
      </c>
      <c r="W2201">
        <v>1</v>
      </c>
      <c r="X2201" t="str">
        <f>IFERROR(VLOOKUP("FlightNumber", A:D, 4, FALSE), "Flight Not Found")</f>
        <v>Flight Not Found</v>
      </c>
      <c r="Y2201" t="str" cm="1">
        <f t="array" ref="Y2201">IF(AND(B:B &gt; TIME(6, 0, 0), B:B &lt;= TIME(18, 0, 0)), "Day", "Night")</f>
        <v>Night</v>
      </c>
      <c r="Z2201">
        <f>COUNTIFS(D:D, "Military - U.S. Army", C:C, "Fort Myer, Virginia")</f>
        <v>1</v>
      </c>
    </row>
    <row r="2202" spans="1:26" x14ac:dyDescent="0.2">
      <c r="A2202">
        <v>24903</v>
      </c>
      <c r="B2202" t="s">
        <v>538</v>
      </c>
      <c r="C2202" t="s">
        <v>10657</v>
      </c>
      <c r="D2202" t="s">
        <v>2606</v>
      </c>
      <c r="E2202" t="s">
        <v>10658</v>
      </c>
      <c r="F2202" t="s">
        <v>10437</v>
      </c>
      <c r="G2202" t="s">
        <v>10659</v>
      </c>
      <c r="H2202" t="s">
        <v>10660</v>
      </c>
      <c r="I2202">
        <v>49</v>
      </c>
      <c r="J2202">
        <v>49</v>
      </c>
      <c r="K2202">
        <v>0</v>
      </c>
      <c r="L2202" t="s">
        <v>10661</v>
      </c>
      <c r="M2202">
        <f>SUM(B2202,C2202)</f>
        <v>0</v>
      </c>
      <c r="N2202" t="str">
        <f t="shared" si="68"/>
        <v>No</v>
      </c>
      <c r="O2202">
        <f>COUNTIF(C:C,"&lt;0")</f>
        <v>0</v>
      </c>
      <c r="P2202" t="e">
        <f>SUMIF(#REF!,"&gt;"&amp;AVERAGE(#REF!))</f>
        <v>#REF!</v>
      </c>
      <c r="Q2202">
        <f t="shared" si="69"/>
        <v>27.565026697177728</v>
      </c>
      <c r="R2202" t="str">
        <f>CONCATENATE("ID-",A2202,"-",E2202)</f>
        <v>ID-24903-Hue - Khe Sanh</v>
      </c>
      <c r="S2202" t="str">
        <f>INDEX(B:B,MATCH(A2202,A:A,0))</f>
        <v>20:32</v>
      </c>
      <c r="T2202" t="str">
        <f>IF(OR(B2202&gt;0,C2202&gt;0),"Acceptable","Check")</f>
        <v>Acceptable</v>
      </c>
      <c r="U2202">
        <f>COUNTIF(D:D, "Military - U.S. Army")</f>
        <v>23</v>
      </c>
      <c r="V2202">
        <f>AVERAGEIF(C:C,"Fort Myer, Virginia", I:I)</f>
        <v>2</v>
      </c>
      <c r="W2202">
        <v>1</v>
      </c>
      <c r="X2202" t="str">
        <f>IFERROR(VLOOKUP("FlightNumber", A:D, 4, FALSE), "Flight Not Found")</f>
        <v>Flight Not Found</v>
      </c>
      <c r="Y2202" t="str" cm="1">
        <f t="array" ref="Y2202">IF(AND(B:B &gt; TIME(6, 0, 0), B:B &lt;= TIME(18, 0, 0)), "Day", "Night")</f>
        <v>Night</v>
      </c>
      <c r="Z2202">
        <f>COUNTIFS(D:D, "Military - U.S. Army", C:C, "Fort Myer, Virginia")</f>
        <v>1</v>
      </c>
    </row>
    <row r="2203" spans="1:26" x14ac:dyDescent="0.2">
      <c r="A2203">
        <v>24905</v>
      </c>
      <c r="B2203" t="s">
        <v>10662</v>
      </c>
      <c r="C2203" t="s">
        <v>10663</v>
      </c>
      <c r="D2203" t="s">
        <v>9757</v>
      </c>
      <c r="E2203" t="s">
        <v>10664</v>
      </c>
      <c r="F2203" t="s">
        <v>8400</v>
      </c>
      <c r="G2203" t="s">
        <v>10665</v>
      </c>
      <c r="H2203" t="s">
        <v>10666</v>
      </c>
      <c r="I2203">
        <v>14</v>
      </c>
      <c r="J2203">
        <v>14</v>
      </c>
      <c r="K2203">
        <v>0</v>
      </c>
      <c r="L2203" t="s">
        <v>10667</v>
      </c>
      <c r="M2203">
        <f>SUM(B2203,C2203)</f>
        <v>0</v>
      </c>
      <c r="N2203" t="str">
        <f t="shared" si="68"/>
        <v>No</v>
      </c>
      <c r="O2203">
        <f>COUNTIF(C:C,"&lt;0")</f>
        <v>0</v>
      </c>
      <c r="P2203" t="e">
        <f>SUMIF(#REF!,"&gt;"&amp;AVERAGE(#REF!))</f>
        <v>#REF!</v>
      </c>
      <c r="Q2203">
        <f t="shared" si="69"/>
        <v>27.565026697177728</v>
      </c>
      <c r="R2203" t="str">
        <f>CONCATENATE("ID-",A2203,"-",E2203)</f>
        <v>ID-24905-Manila - Lapu Lapu</v>
      </c>
      <c r="S2203" t="str">
        <f>INDEX(B:B,MATCH(A2203,A:A,0))</f>
        <v>19:18</v>
      </c>
      <c r="T2203" t="str">
        <f>IF(OR(B2203&gt;0,C2203&gt;0),"Acceptable","Check")</f>
        <v>Acceptable</v>
      </c>
      <c r="U2203">
        <f>COUNTIF(D:D, "Military - U.S. Army")</f>
        <v>23</v>
      </c>
      <c r="V2203">
        <f>AVERAGEIF(C:C,"Fort Myer, Virginia", I:I)</f>
        <v>2</v>
      </c>
      <c r="W2203">
        <v>1</v>
      </c>
      <c r="X2203" t="str">
        <f>IFERROR(VLOOKUP("FlightNumber", A:D, 4, FALSE), "Flight Not Found")</f>
        <v>Flight Not Found</v>
      </c>
      <c r="Y2203" t="str" cm="1">
        <f t="array" ref="Y2203">IF(AND(B:B &gt; TIME(6, 0, 0), B:B &lt;= TIME(18, 0, 0)), "Day", "Night")</f>
        <v>Night</v>
      </c>
      <c r="Z2203">
        <f>COUNTIFS(D:D, "Military - U.S. Army", C:C, "Fort Myer, Virginia")</f>
        <v>1</v>
      </c>
    </row>
    <row r="2204" spans="1:26" x14ac:dyDescent="0.2">
      <c r="A2204">
        <v>24906</v>
      </c>
      <c r="B2204" t="s">
        <v>10668</v>
      </c>
      <c r="C2204" t="s">
        <v>10669</v>
      </c>
      <c r="D2204" t="s">
        <v>8456</v>
      </c>
      <c r="E2204" t="s">
        <v>10670</v>
      </c>
      <c r="F2204" t="s">
        <v>10671</v>
      </c>
      <c r="G2204" t="s">
        <v>10672</v>
      </c>
      <c r="H2204" t="s">
        <v>10673</v>
      </c>
      <c r="I2204">
        <v>20</v>
      </c>
      <c r="J2204">
        <v>19</v>
      </c>
      <c r="K2204">
        <v>0</v>
      </c>
      <c r="L2204" t="s">
        <v>10674</v>
      </c>
      <c r="M2204">
        <f>SUM(B2204,C2204)</f>
        <v>0</v>
      </c>
      <c r="N2204" t="str">
        <f t="shared" si="68"/>
        <v>No</v>
      </c>
      <c r="O2204">
        <f>COUNTIF(C:C,"&lt;0")</f>
        <v>0</v>
      </c>
      <c r="P2204" t="e">
        <f>SUMIF(#REF!,"&gt;"&amp;AVERAGE(#REF!))</f>
        <v>#REF!</v>
      </c>
      <c r="Q2204">
        <f t="shared" si="69"/>
        <v>27.565026697177728</v>
      </c>
      <c r="R2204" t="str">
        <f>CONCATENATE("ID-",A2204,"-",E2204)</f>
        <v>ID-24906-Saint Denis - Paris</v>
      </c>
      <c r="S2204" t="str">
        <f>INDEX(B:B,MATCH(A2204,A:A,0))</f>
        <v>23:20</v>
      </c>
      <c r="T2204" t="str">
        <f>IF(OR(B2204&gt;0,C2204&gt;0),"Acceptable","Check")</f>
        <v>Acceptable</v>
      </c>
      <c r="U2204">
        <f>COUNTIF(D:D, "Military - U.S. Army")</f>
        <v>23</v>
      </c>
      <c r="V2204">
        <f>AVERAGEIF(C:C,"Fort Myer, Virginia", I:I)</f>
        <v>2</v>
      </c>
      <c r="W2204">
        <v>1</v>
      </c>
      <c r="X2204" t="str">
        <f>IFERROR(VLOOKUP("FlightNumber", A:D, 4, FALSE), "Flight Not Found")</f>
        <v>Flight Not Found</v>
      </c>
      <c r="Y2204" t="str" cm="1">
        <f t="array" ref="Y2204">IF(AND(B:B &gt; TIME(6, 0, 0), B:B &lt;= TIME(18, 0, 0)), "Day", "Night")</f>
        <v>Night</v>
      </c>
      <c r="Z2204">
        <f>COUNTIFS(D:D, "Military - U.S. Army", C:C, "Fort Myer, Virginia")</f>
        <v>1</v>
      </c>
    </row>
    <row r="2205" spans="1:26" x14ac:dyDescent="0.2">
      <c r="A2205">
        <v>24916</v>
      </c>
      <c r="B2205" t="s">
        <v>10675</v>
      </c>
      <c r="C2205" t="s">
        <v>10676</v>
      </c>
      <c r="D2205" t="s">
        <v>10677</v>
      </c>
      <c r="F2205" t="s">
        <v>10170</v>
      </c>
      <c r="G2205" t="s">
        <v>10678</v>
      </c>
      <c r="I2205">
        <v>2</v>
      </c>
      <c r="J2205">
        <v>2</v>
      </c>
      <c r="K2205">
        <v>0</v>
      </c>
      <c r="L2205" t="s">
        <v>10679</v>
      </c>
      <c r="M2205">
        <f>SUM(B2205,C2205)</f>
        <v>0</v>
      </c>
      <c r="N2205" t="str">
        <f t="shared" si="68"/>
        <v>No</v>
      </c>
      <c r="O2205">
        <f>COUNTIF(C:C,"&lt;0")</f>
        <v>0</v>
      </c>
      <c r="P2205" t="e">
        <f>SUMIF(#REF!,"&gt;"&amp;AVERAGE(#REF!))</f>
        <v>#REF!</v>
      </c>
      <c r="Q2205">
        <f t="shared" si="69"/>
        <v>27.565026697177728</v>
      </c>
      <c r="R2205" t="str">
        <f>CONCATENATE("ID-",A2205,"-",E2205)</f>
        <v>ID-24916-</v>
      </c>
      <c r="S2205" t="str">
        <f>INDEX(B:B,MATCH(A2205,A:A,0))</f>
        <v>19:37</v>
      </c>
      <c r="T2205" t="str">
        <f>IF(OR(B2205&gt;0,C2205&gt;0),"Acceptable","Check")</f>
        <v>Acceptable</v>
      </c>
      <c r="U2205">
        <f>COUNTIF(D:D, "Military - U.S. Army")</f>
        <v>23</v>
      </c>
      <c r="V2205">
        <f>AVERAGEIF(C:C,"Fort Myer, Virginia", I:I)</f>
        <v>2</v>
      </c>
      <c r="W2205">
        <v>1</v>
      </c>
      <c r="X2205" t="str">
        <f>IFERROR(VLOOKUP("FlightNumber", A:D, 4, FALSE), "Flight Not Found")</f>
        <v>Flight Not Found</v>
      </c>
      <c r="Y2205" t="str" cm="1">
        <f t="array" ref="Y2205">IF(AND(B:B &gt; TIME(6, 0, 0), B:B &lt;= TIME(18, 0, 0)), "Day", "Night")</f>
        <v>Night</v>
      </c>
      <c r="Z2205">
        <f>COUNTIFS(D:D, "Military - U.S. Army", C:C, "Fort Myer, Virginia")</f>
        <v>1</v>
      </c>
    </row>
    <row r="2206" spans="1:26" x14ac:dyDescent="0.2">
      <c r="A2206">
        <v>24920</v>
      </c>
      <c r="B2206" t="s">
        <v>1965</v>
      </c>
      <c r="C2206" t="s">
        <v>1611</v>
      </c>
      <c r="D2206" t="s">
        <v>10680</v>
      </c>
      <c r="F2206" t="s">
        <v>10681</v>
      </c>
      <c r="G2206" t="s">
        <v>10682</v>
      </c>
      <c r="I2206">
        <v>5</v>
      </c>
      <c r="J2206">
        <v>3</v>
      </c>
      <c r="K2206">
        <v>0</v>
      </c>
      <c r="L2206" t="s">
        <v>10683</v>
      </c>
      <c r="M2206">
        <f>SUM(B2206,C2206)</f>
        <v>0</v>
      </c>
      <c r="N2206" t="str">
        <f t="shared" si="68"/>
        <v>No</v>
      </c>
      <c r="O2206">
        <f>COUNTIF(C:C,"&lt;0")</f>
        <v>0</v>
      </c>
      <c r="P2206" t="e">
        <f>SUMIF(#REF!,"&gt;"&amp;AVERAGE(#REF!))</f>
        <v>#REF!</v>
      </c>
      <c r="Q2206">
        <f t="shared" si="69"/>
        <v>27.565026697177728</v>
      </c>
      <c r="R2206" t="str">
        <f>CONCATENATE("ID-",A2206,"-",E2206)</f>
        <v>ID-24920-</v>
      </c>
      <c r="S2206" t="str">
        <f>INDEX(B:B,MATCH(A2206,A:A,0))</f>
        <v>13:00</v>
      </c>
      <c r="T2206" t="str">
        <f>IF(OR(B2206&gt;0,C2206&gt;0),"Acceptable","Check")</f>
        <v>Acceptable</v>
      </c>
      <c r="U2206">
        <f>COUNTIF(D:D, "Military - U.S. Army")</f>
        <v>23</v>
      </c>
      <c r="V2206">
        <f>AVERAGEIF(C:C,"Fort Myer, Virginia", I:I)</f>
        <v>2</v>
      </c>
      <c r="W2206">
        <v>1</v>
      </c>
      <c r="X2206" t="str">
        <f>IFERROR(VLOOKUP("FlightNumber", A:D, 4, FALSE), "Flight Not Found")</f>
        <v>Flight Not Found</v>
      </c>
      <c r="Y2206" t="str" cm="1">
        <f t="array" ref="Y2206">IF(AND(B:B &gt; TIME(6, 0, 0), B:B &lt;= TIME(18, 0, 0)), "Day", "Night")</f>
        <v>Night</v>
      </c>
      <c r="Z2206">
        <f>COUNTIFS(D:D, "Military - U.S. Army", C:C, "Fort Myer, Virginia")</f>
        <v>1</v>
      </c>
    </row>
    <row r="2207" spans="1:26" x14ac:dyDescent="0.2">
      <c r="A2207">
        <v>24921</v>
      </c>
      <c r="B2207" t="s">
        <v>10684</v>
      </c>
      <c r="C2207" t="s">
        <v>10685</v>
      </c>
      <c r="D2207" t="s">
        <v>5400</v>
      </c>
      <c r="E2207" t="s">
        <v>10686</v>
      </c>
      <c r="F2207" t="s">
        <v>10687</v>
      </c>
      <c r="G2207" t="s">
        <v>10688</v>
      </c>
      <c r="H2207" t="s">
        <v>160</v>
      </c>
      <c r="I2207">
        <v>61</v>
      </c>
      <c r="J2207">
        <v>61</v>
      </c>
      <c r="K2207">
        <v>0</v>
      </c>
      <c r="L2207" t="s">
        <v>10689</v>
      </c>
      <c r="M2207">
        <f>SUM(B2207,C2207)</f>
        <v>0</v>
      </c>
      <c r="N2207" t="str">
        <f t="shared" si="68"/>
        <v>No</v>
      </c>
      <c r="O2207">
        <f>COUNTIF(C:C,"&lt;0")</f>
        <v>0</v>
      </c>
      <c r="P2207" t="e">
        <f>SUMIF(#REF!,"&gt;"&amp;AVERAGE(#REF!))</f>
        <v>#REF!</v>
      </c>
      <c r="Q2207">
        <f t="shared" si="69"/>
        <v>27.565026697177728</v>
      </c>
      <c r="R2207" t="str">
        <f>CONCATENATE("ID-",A2207,"-",E2207)</f>
        <v>ID-24921-Cork - London</v>
      </c>
      <c r="S2207" t="str">
        <f>INDEX(B:B,MATCH(A2207,A:A,0))</f>
        <v>10:59</v>
      </c>
      <c r="T2207" t="str">
        <f>IF(OR(B2207&gt;0,C2207&gt;0),"Acceptable","Check")</f>
        <v>Acceptable</v>
      </c>
      <c r="U2207">
        <f>COUNTIF(D:D, "Military - U.S. Army")</f>
        <v>23</v>
      </c>
      <c r="V2207">
        <f>AVERAGEIF(C:C,"Fort Myer, Virginia", I:I)</f>
        <v>2</v>
      </c>
      <c r="W2207">
        <v>1</v>
      </c>
      <c r="X2207" t="str">
        <f>IFERROR(VLOOKUP("FlightNumber", A:D, 4, FALSE), "Flight Not Found")</f>
        <v>Flight Not Found</v>
      </c>
      <c r="Y2207" t="str" cm="1">
        <f t="array" ref="Y2207">IF(AND(B:B &gt; TIME(6, 0, 0), B:B &lt;= TIME(18, 0, 0)), "Day", "Night")</f>
        <v>Night</v>
      </c>
      <c r="Z2207">
        <f>COUNTIFS(D:D, "Military - U.S. Army", C:C, "Fort Myer, Virginia")</f>
        <v>1</v>
      </c>
    </row>
    <row r="2208" spans="1:26" x14ac:dyDescent="0.2">
      <c r="A2208">
        <v>24924</v>
      </c>
      <c r="B2208" t="s">
        <v>10690</v>
      </c>
      <c r="C2208" t="s">
        <v>1611</v>
      </c>
      <c r="D2208" t="s">
        <v>10691</v>
      </c>
      <c r="E2208" t="s">
        <v>10692</v>
      </c>
      <c r="F2208" t="s">
        <v>10693</v>
      </c>
      <c r="G2208" t="s">
        <v>10694</v>
      </c>
      <c r="H2208" t="s">
        <v>10695</v>
      </c>
      <c r="I2208">
        <v>51</v>
      </c>
      <c r="J2208">
        <v>2</v>
      </c>
      <c r="K2208">
        <v>0</v>
      </c>
      <c r="L2208" t="s">
        <v>10696</v>
      </c>
      <c r="M2208">
        <f>SUM(B2208,C2208)</f>
        <v>0</v>
      </c>
      <c r="N2208" t="str">
        <f t="shared" si="68"/>
        <v>No</v>
      </c>
      <c r="O2208">
        <f>COUNTIF(C:C,"&lt;0")</f>
        <v>0</v>
      </c>
      <c r="P2208" t="e">
        <f>SUMIF(#REF!,"&gt;"&amp;AVERAGE(#REF!))</f>
        <v>#REF!</v>
      </c>
      <c r="Q2208">
        <f t="shared" si="69"/>
        <v>27.565026697177728</v>
      </c>
      <c r="R2208" t="str">
        <f>CONCATENATE("ID-",A2208,"-",E2208)</f>
        <v>ID-24924-Peoria, IL - St. Louis, MO</v>
      </c>
      <c r="S2208" t="str">
        <f>INDEX(B:B,MATCH(A2208,A:A,0))</f>
        <v>17:57</v>
      </c>
      <c r="T2208" t="str">
        <f>IF(OR(B2208&gt;0,C2208&gt;0),"Acceptable","Check")</f>
        <v>Acceptable</v>
      </c>
      <c r="U2208">
        <f>COUNTIF(D:D, "Military - U.S. Army")</f>
        <v>23</v>
      </c>
      <c r="V2208">
        <f>AVERAGEIF(C:C,"Fort Myer, Virginia", I:I)</f>
        <v>2</v>
      </c>
      <c r="W2208">
        <v>1</v>
      </c>
      <c r="X2208" t="str">
        <f>IFERROR(VLOOKUP("FlightNumber", A:D, 4, FALSE), "Flight Not Found")</f>
        <v>Flight Not Found</v>
      </c>
      <c r="Y2208" t="str" cm="1">
        <f t="array" ref="Y2208">IF(AND(B:B &gt; TIME(6, 0, 0), B:B &lt;= TIME(18, 0, 0)), "Day", "Night")</f>
        <v>Night</v>
      </c>
      <c r="Z2208">
        <f>COUNTIFS(D:D, "Military - U.S. Army", C:C, "Fort Myer, Virginia")</f>
        <v>1</v>
      </c>
    </row>
    <row r="2209" spans="1:26" x14ac:dyDescent="0.2">
      <c r="A2209">
        <v>24924</v>
      </c>
      <c r="B2209" t="s">
        <v>10697</v>
      </c>
      <c r="C2209" t="s">
        <v>1385</v>
      </c>
      <c r="D2209" t="s">
        <v>10698</v>
      </c>
      <c r="F2209" t="s">
        <v>10699</v>
      </c>
      <c r="I2209">
        <v>2</v>
      </c>
      <c r="J2209">
        <v>2</v>
      </c>
      <c r="K2209">
        <v>0</v>
      </c>
      <c r="L2209" t="s">
        <v>10700</v>
      </c>
      <c r="M2209">
        <f>SUM(B2209,C2209)</f>
        <v>0</v>
      </c>
      <c r="N2209" t="str">
        <f t="shared" si="68"/>
        <v>No</v>
      </c>
      <c r="O2209">
        <f>COUNTIF(C:C,"&lt;0")</f>
        <v>0</v>
      </c>
      <c r="P2209" t="e">
        <f>SUMIF(#REF!,"&gt;"&amp;AVERAGE(#REF!))</f>
        <v>#REF!</v>
      </c>
      <c r="Q2209">
        <f t="shared" si="69"/>
        <v>27.565026697177728</v>
      </c>
      <c r="R2209" t="str">
        <f>CONCATENATE("ID-",A2209,"-",E2209)</f>
        <v>ID-24924-</v>
      </c>
      <c r="S2209" t="str">
        <f>INDEX(B:B,MATCH(A2209,A:A,0))</f>
        <v>17:57</v>
      </c>
      <c r="T2209" t="str">
        <f>IF(OR(B2209&gt;0,C2209&gt;0),"Acceptable","Check")</f>
        <v>Acceptable</v>
      </c>
      <c r="U2209">
        <f>COUNTIF(D:D, "Military - U.S. Army")</f>
        <v>23</v>
      </c>
      <c r="V2209">
        <f>AVERAGEIF(C:C,"Fort Myer, Virginia", I:I)</f>
        <v>2</v>
      </c>
      <c r="W2209">
        <v>1</v>
      </c>
      <c r="X2209" t="str">
        <f>IFERROR(VLOOKUP("FlightNumber", A:D, 4, FALSE), "Flight Not Found")</f>
        <v>Flight Not Found</v>
      </c>
      <c r="Y2209" t="str" cm="1">
        <f t="array" ref="Y2209">IF(AND(B:B &gt; TIME(6, 0, 0), B:B &lt;= TIME(18, 0, 0)), "Day", "Night")</f>
        <v>Night</v>
      </c>
      <c r="Z2209">
        <f>COUNTIFS(D:D, "Military - U.S. Army", C:C, "Fort Myer, Virginia")</f>
        <v>1</v>
      </c>
    </row>
    <row r="2210" spans="1:26" x14ac:dyDescent="0.2">
      <c r="A2210">
        <v>24929</v>
      </c>
      <c r="C2210" t="s">
        <v>10610</v>
      </c>
      <c r="D2210" t="s">
        <v>29</v>
      </c>
      <c r="F2210" t="s">
        <v>10611</v>
      </c>
      <c r="G2210" t="s">
        <v>10701</v>
      </c>
      <c r="H2210" t="s">
        <v>10702</v>
      </c>
      <c r="I2210">
        <v>12</v>
      </c>
      <c r="J2210">
        <v>12</v>
      </c>
      <c r="K2210">
        <v>0</v>
      </c>
      <c r="L2210" t="s">
        <v>10703</v>
      </c>
      <c r="M2210">
        <f>SUM(B2210,C2210)</f>
        <v>0</v>
      </c>
      <c r="N2210" t="str">
        <f t="shared" si="68"/>
        <v>No</v>
      </c>
      <c r="O2210">
        <f>COUNTIF(C:C,"&lt;0")</f>
        <v>0</v>
      </c>
      <c r="P2210" t="e">
        <f>SUMIF(#REF!,"&gt;"&amp;AVERAGE(#REF!))</f>
        <v>#REF!</v>
      </c>
      <c r="Q2210">
        <f t="shared" si="69"/>
        <v>27.565026697177728</v>
      </c>
      <c r="R2210" t="str">
        <f>CONCATENATE("ID-",A2210,"-",E2210)</f>
        <v>ID-24929-</v>
      </c>
      <c r="S2210">
        <f>INDEX(B:B,MATCH(A2210,A:A,0))</f>
        <v>0</v>
      </c>
      <c r="T2210" t="str">
        <f>IF(OR(B2210&gt;0,C2210&gt;0),"Acceptable","Check")</f>
        <v>Acceptable</v>
      </c>
      <c r="U2210">
        <f>COUNTIF(D:D, "Military - U.S. Army")</f>
        <v>23</v>
      </c>
      <c r="V2210">
        <f>AVERAGEIF(C:C,"Fort Myer, Virginia", I:I)</f>
        <v>2</v>
      </c>
      <c r="W2210">
        <v>1</v>
      </c>
      <c r="X2210" t="str">
        <f>IFERROR(VLOOKUP("FlightNumber", A:D, 4, FALSE), "Flight Not Found")</f>
        <v>Flight Not Found</v>
      </c>
      <c r="Y2210" t="str" cm="1">
        <f t="array" ref="Y2210">IF(AND(B:B &gt; TIME(6, 0, 0), B:B &lt;= TIME(18, 0, 0)), "Day", "Night")</f>
        <v>Night</v>
      </c>
      <c r="Z2210">
        <f>COUNTIFS(D:D, "Military - U.S. Army", C:C, "Fort Myer, Virginia")</f>
        <v>1</v>
      </c>
    </row>
    <row r="2211" spans="1:26" x14ac:dyDescent="0.2">
      <c r="A2211">
        <v>24936</v>
      </c>
      <c r="B2211" t="s">
        <v>6699</v>
      </c>
      <c r="C2211" t="s">
        <v>4111</v>
      </c>
      <c r="D2211" t="s">
        <v>2212</v>
      </c>
      <c r="E2211" t="s">
        <v>10704</v>
      </c>
      <c r="F2211" t="s">
        <v>10705</v>
      </c>
      <c r="G2211" t="s">
        <v>10706</v>
      </c>
      <c r="H2211" t="s">
        <v>10707</v>
      </c>
      <c r="I2211">
        <v>127</v>
      </c>
      <c r="J2211">
        <v>5</v>
      </c>
      <c r="K2211">
        <v>0</v>
      </c>
      <c r="L2211" t="s">
        <v>10708</v>
      </c>
      <c r="M2211">
        <f>SUM(B2211,C2211)</f>
        <v>0</v>
      </c>
      <c r="N2211" t="str">
        <f t="shared" si="68"/>
        <v>No</v>
      </c>
      <c r="O2211">
        <f>COUNTIF(C:C,"&lt;0")</f>
        <v>0</v>
      </c>
      <c r="P2211" t="e">
        <f>SUMIF(#REF!,"&gt;"&amp;AVERAGE(#REF!))</f>
        <v>#REF!</v>
      </c>
      <c r="Q2211">
        <f t="shared" si="69"/>
        <v>27.565026697177728</v>
      </c>
      <c r="R2211" t="str">
        <f>CONCATENATE("ID-",A2211,"-",E2211)</f>
        <v>ID-24936-London - Zurich</v>
      </c>
      <c r="S2211" t="str">
        <f>INDEX(B:B,MATCH(A2211,A:A,0))</f>
        <v>15:35</v>
      </c>
      <c r="T2211" t="str">
        <f>IF(OR(B2211&gt;0,C2211&gt;0),"Acceptable","Check")</f>
        <v>Acceptable</v>
      </c>
      <c r="U2211">
        <f>COUNTIF(D:D, "Military - U.S. Army")</f>
        <v>23</v>
      </c>
      <c r="V2211">
        <f>AVERAGEIF(C:C,"Fort Myer, Virginia", I:I)</f>
        <v>2</v>
      </c>
      <c r="W2211">
        <v>1</v>
      </c>
      <c r="X2211" t="str">
        <f>IFERROR(VLOOKUP("FlightNumber", A:D, 4, FALSE), "Flight Not Found")</f>
        <v>Flight Not Found</v>
      </c>
      <c r="Y2211" t="str" cm="1">
        <f t="array" ref="Y2211">IF(AND(B:B &gt; TIME(6, 0, 0), B:B &lt;= TIME(18, 0, 0)), "Day", "Night")</f>
        <v>Night</v>
      </c>
      <c r="Z2211">
        <f>COUNTIFS(D:D, "Military - U.S. Army", C:C, "Fort Myer, Virginia")</f>
        <v>1</v>
      </c>
    </row>
    <row r="2212" spans="1:26" x14ac:dyDescent="0.2">
      <c r="A2212">
        <v>24936</v>
      </c>
      <c r="C2212" t="s">
        <v>10709</v>
      </c>
      <c r="D2212" t="s">
        <v>10710</v>
      </c>
      <c r="F2212" t="s">
        <v>1809</v>
      </c>
      <c r="G2212" t="s">
        <v>10711</v>
      </c>
      <c r="H2212" t="s">
        <v>10712</v>
      </c>
      <c r="I2212">
        <v>36</v>
      </c>
      <c r="J2212">
        <v>36</v>
      </c>
      <c r="K2212">
        <v>0</v>
      </c>
      <c r="L2212" t="s">
        <v>10713</v>
      </c>
      <c r="M2212">
        <f>SUM(B2212,C2212)</f>
        <v>0</v>
      </c>
      <c r="N2212" t="str">
        <f t="shared" si="68"/>
        <v>No</v>
      </c>
      <c r="O2212">
        <f>COUNTIF(C:C,"&lt;0")</f>
        <v>0</v>
      </c>
      <c r="P2212" t="e">
        <f>SUMIF(#REF!,"&gt;"&amp;AVERAGE(#REF!))</f>
        <v>#REF!</v>
      </c>
      <c r="Q2212">
        <f t="shared" si="69"/>
        <v>27.565026697177728</v>
      </c>
      <c r="R2212" t="str">
        <f>CONCATENATE("ID-",A2212,"-",E2212)</f>
        <v>ID-24936-</v>
      </c>
      <c r="S2212" t="str">
        <f>INDEX(B:B,MATCH(A2212,A:A,0))</f>
        <v>15:35</v>
      </c>
      <c r="T2212" t="str">
        <f>IF(OR(B2212&gt;0,C2212&gt;0),"Acceptable","Check")</f>
        <v>Acceptable</v>
      </c>
      <c r="U2212">
        <f>COUNTIF(D:D, "Military - U.S. Army")</f>
        <v>23</v>
      </c>
      <c r="V2212">
        <f>AVERAGEIF(C:C,"Fort Myer, Virginia", I:I)</f>
        <v>2</v>
      </c>
      <c r="W2212">
        <v>1</v>
      </c>
      <c r="X2212" t="str">
        <f>IFERROR(VLOOKUP("FlightNumber", A:D, 4, FALSE), "Flight Not Found")</f>
        <v>Flight Not Found</v>
      </c>
      <c r="Y2212" t="str" cm="1">
        <f t="array" ref="Y2212">IF(AND(B:B &gt; TIME(6, 0, 0), B:B &lt;= TIME(18, 0, 0)), "Day", "Night")</f>
        <v>Night</v>
      </c>
      <c r="Z2212">
        <f>COUNTIFS(D:D, "Military - U.S. Army", C:C, "Fort Myer, Virginia")</f>
        <v>1</v>
      </c>
    </row>
    <row r="2213" spans="1:26" x14ac:dyDescent="0.2">
      <c r="A2213">
        <v>24938</v>
      </c>
      <c r="B2213" t="s">
        <v>10714</v>
      </c>
      <c r="C2213" t="s">
        <v>10715</v>
      </c>
      <c r="D2213" t="s">
        <v>10716</v>
      </c>
      <c r="F2213" t="s">
        <v>10170</v>
      </c>
      <c r="G2213" t="s">
        <v>10717</v>
      </c>
      <c r="I2213">
        <v>4</v>
      </c>
      <c r="J2213">
        <v>4</v>
      </c>
      <c r="K2213">
        <v>0</v>
      </c>
      <c r="L2213" t="s">
        <v>10718</v>
      </c>
      <c r="M2213">
        <f>SUM(B2213,C2213)</f>
        <v>0</v>
      </c>
      <c r="N2213" t="str">
        <f t="shared" si="68"/>
        <v>No</v>
      </c>
      <c r="O2213">
        <f>COUNTIF(C:C,"&lt;0")</f>
        <v>0</v>
      </c>
      <c r="P2213" t="e">
        <f>SUMIF(#REF!,"&gt;"&amp;AVERAGE(#REF!))</f>
        <v>#REF!</v>
      </c>
      <c r="Q2213">
        <f t="shared" si="69"/>
        <v>27.565026697177728</v>
      </c>
      <c r="R2213" t="str">
        <f>CONCATENATE("ID-",A2213,"-",E2213)</f>
        <v>ID-24938-</v>
      </c>
      <c r="S2213" t="str">
        <f>INDEX(B:B,MATCH(A2213,A:A,0))</f>
        <v>15:23</v>
      </c>
      <c r="T2213" t="str">
        <f>IF(OR(B2213&gt;0,C2213&gt;0),"Acceptable","Check")</f>
        <v>Acceptable</v>
      </c>
      <c r="U2213">
        <f>COUNTIF(D:D, "Military - U.S. Army")</f>
        <v>23</v>
      </c>
      <c r="V2213">
        <f>AVERAGEIF(C:C,"Fort Myer, Virginia", I:I)</f>
        <v>2</v>
      </c>
      <c r="W2213">
        <v>1</v>
      </c>
      <c r="X2213" t="str">
        <f>IFERROR(VLOOKUP("FlightNumber", A:D, 4, FALSE), "Flight Not Found")</f>
        <v>Flight Not Found</v>
      </c>
      <c r="Y2213" t="str" cm="1">
        <f t="array" ref="Y2213">IF(AND(B:B &gt; TIME(6, 0, 0), B:B &lt;= TIME(18, 0, 0)), "Day", "Night")</f>
        <v>Night</v>
      </c>
      <c r="Z2213">
        <f>COUNTIFS(D:D, "Military - U.S. Army", C:C, "Fort Myer, Virginia")</f>
        <v>1</v>
      </c>
    </row>
    <row r="2214" spans="1:26" x14ac:dyDescent="0.2">
      <c r="A2214">
        <v>24938</v>
      </c>
      <c r="C2214" t="s">
        <v>10161</v>
      </c>
      <c r="D2214" t="s">
        <v>10719</v>
      </c>
      <c r="E2214" t="s">
        <v>10720</v>
      </c>
      <c r="F2214" t="s">
        <v>1809</v>
      </c>
      <c r="G2214" t="s">
        <v>10721</v>
      </c>
      <c r="H2214" t="s">
        <v>10722</v>
      </c>
      <c r="I2214">
        <v>18</v>
      </c>
      <c r="J2214">
        <v>18</v>
      </c>
      <c r="K2214">
        <v>0</v>
      </c>
      <c r="L2214" t="s">
        <v>10723</v>
      </c>
      <c r="M2214">
        <f>SUM(B2214,C2214)</f>
        <v>0</v>
      </c>
      <c r="N2214" t="str">
        <f t="shared" si="68"/>
        <v>No</v>
      </c>
      <c r="O2214">
        <f>COUNTIF(C:C,"&lt;0")</f>
        <v>0</v>
      </c>
      <c r="P2214" t="e">
        <f>SUMIF(#REF!,"&gt;"&amp;AVERAGE(#REF!))</f>
        <v>#REF!</v>
      </c>
      <c r="Q2214">
        <f t="shared" si="69"/>
        <v>27.565026697177728</v>
      </c>
      <c r="R2214" t="str">
        <f>CONCATENATE("ID-",A2214,"-",E2214)</f>
        <v>ID-24938-Aguascalientes - Mexico City</v>
      </c>
      <c r="S2214" t="str">
        <f>INDEX(B:B,MATCH(A2214,A:A,0))</f>
        <v>15:23</v>
      </c>
      <c r="T2214" t="str">
        <f>IF(OR(B2214&gt;0,C2214&gt;0),"Acceptable","Check")</f>
        <v>Acceptable</v>
      </c>
      <c r="U2214">
        <f>COUNTIF(D:D, "Military - U.S. Army")</f>
        <v>23</v>
      </c>
      <c r="V2214">
        <f>AVERAGEIF(C:C,"Fort Myer, Virginia", I:I)</f>
        <v>2</v>
      </c>
      <c r="W2214">
        <v>1</v>
      </c>
      <c r="X2214" t="str">
        <f>IFERROR(VLOOKUP("FlightNumber", A:D, 4, FALSE), "Flight Not Found")</f>
        <v>Flight Not Found</v>
      </c>
      <c r="Y2214" t="str" cm="1">
        <f t="array" ref="Y2214">IF(AND(B:B &gt; TIME(6, 0, 0), B:B &lt;= TIME(18, 0, 0)), "Day", "Night")</f>
        <v>Night</v>
      </c>
      <c r="Z2214">
        <f>COUNTIFS(D:D, "Military - U.S. Army", C:C, "Fort Myer, Virginia")</f>
        <v>1</v>
      </c>
    </row>
    <row r="2215" spans="1:26" x14ac:dyDescent="0.2">
      <c r="A2215">
        <v>24947</v>
      </c>
      <c r="C2215" t="s">
        <v>10724</v>
      </c>
      <c r="D2215" t="s">
        <v>2331</v>
      </c>
      <c r="F2215" t="s">
        <v>5998</v>
      </c>
      <c r="G2215" t="s">
        <v>10725</v>
      </c>
      <c r="I2215">
        <v>11</v>
      </c>
      <c r="J2215">
        <v>11</v>
      </c>
      <c r="K2215">
        <v>0</v>
      </c>
      <c r="L2215" t="s">
        <v>10726</v>
      </c>
      <c r="M2215">
        <f>SUM(B2215,C2215)</f>
        <v>0</v>
      </c>
      <c r="N2215" t="str">
        <f t="shared" si="68"/>
        <v>No</v>
      </c>
      <c r="O2215">
        <f>COUNTIF(C:C,"&lt;0")</f>
        <v>0</v>
      </c>
      <c r="P2215" t="e">
        <f>SUMIF(#REF!,"&gt;"&amp;AVERAGE(#REF!))</f>
        <v>#REF!</v>
      </c>
      <c r="Q2215">
        <f t="shared" si="69"/>
        <v>27.565026697177728</v>
      </c>
      <c r="R2215" t="str">
        <f>CONCATENATE("ID-",A2215,"-",E2215)</f>
        <v>ID-24947-</v>
      </c>
      <c r="S2215">
        <f>INDEX(B:B,MATCH(A2215,A:A,0))</f>
        <v>0</v>
      </c>
      <c r="T2215" t="str">
        <f>IF(OR(B2215&gt;0,C2215&gt;0),"Acceptable","Check")</f>
        <v>Acceptable</v>
      </c>
      <c r="U2215">
        <f>COUNTIF(D:D, "Military - U.S. Army")</f>
        <v>23</v>
      </c>
      <c r="V2215">
        <f>AVERAGEIF(C:C,"Fort Myer, Virginia", I:I)</f>
        <v>2</v>
      </c>
      <c r="W2215">
        <v>1</v>
      </c>
      <c r="X2215" t="str">
        <f>IFERROR(VLOOKUP("FlightNumber", A:D, 4, FALSE), "Flight Not Found")</f>
        <v>Flight Not Found</v>
      </c>
      <c r="Y2215" t="str" cm="1">
        <f t="array" ref="Y2215">IF(AND(B:B &gt; TIME(6, 0, 0), B:B &lt;= TIME(18, 0, 0)), "Day", "Night")</f>
        <v>Night</v>
      </c>
      <c r="Z2215">
        <f>COUNTIFS(D:D, "Military - U.S. Army", C:C, "Fort Myer, Virginia")</f>
        <v>1</v>
      </c>
    </row>
    <row r="2216" spans="1:26" x14ac:dyDescent="0.2">
      <c r="A2216">
        <v>24947</v>
      </c>
      <c r="B2216" t="s">
        <v>847</v>
      </c>
      <c r="C2216" t="s">
        <v>10727</v>
      </c>
      <c r="D2216" t="s">
        <v>9537</v>
      </c>
      <c r="F2216" t="s">
        <v>10728</v>
      </c>
      <c r="G2216" t="s">
        <v>10729</v>
      </c>
      <c r="I2216">
        <v>26</v>
      </c>
      <c r="J2216">
        <v>26</v>
      </c>
      <c r="K2216">
        <v>0</v>
      </c>
      <c r="L2216" t="s">
        <v>10730</v>
      </c>
      <c r="M2216">
        <f>SUM(B2216,C2216)</f>
        <v>0</v>
      </c>
      <c r="N2216" t="str">
        <f t="shared" si="68"/>
        <v>No</v>
      </c>
      <c r="O2216">
        <f>COUNTIF(C:C,"&lt;0")</f>
        <v>0</v>
      </c>
      <c r="P2216" t="e">
        <f>SUMIF(#REF!,"&gt;"&amp;AVERAGE(#REF!))</f>
        <v>#REF!</v>
      </c>
      <c r="Q2216">
        <f t="shared" si="69"/>
        <v>27.565026697177728</v>
      </c>
      <c r="R2216" t="str">
        <f>CONCATENATE("ID-",A2216,"-",E2216)</f>
        <v>ID-24947-</v>
      </c>
      <c r="S2216">
        <f>INDEX(B:B,MATCH(A2216,A:A,0))</f>
        <v>0</v>
      </c>
      <c r="T2216" t="str">
        <f>IF(OR(B2216&gt;0,C2216&gt;0),"Acceptable","Check")</f>
        <v>Acceptable</v>
      </c>
      <c r="U2216">
        <f>COUNTIF(D:D, "Military - U.S. Army")</f>
        <v>23</v>
      </c>
      <c r="V2216">
        <f>AVERAGEIF(C:C,"Fort Myer, Virginia", I:I)</f>
        <v>2</v>
      </c>
      <c r="W2216">
        <v>1</v>
      </c>
      <c r="X2216" t="str">
        <f>IFERROR(VLOOKUP("FlightNumber", A:D, 4, FALSE), "Flight Not Found")</f>
        <v>Flight Not Found</v>
      </c>
      <c r="Y2216" t="str" cm="1">
        <f t="array" ref="Y2216">IF(AND(B:B &gt; TIME(6, 0, 0), B:B &lt;= TIME(18, 0, 0)), "Day", "Night")</f>
        <v>Night</v>
      </c>
      <c r="Z2216">
        <f>COUNTIFS(D:D, "Military - U.S. Army", C:C, "Fort Myer, Virginia")</f>
        <v>1</v>
      </c>
    </row>
    <row r="2217" spans="1:26" x14ac:dyDescent="0.2">
      <c r="A2217">
        <v>24948</v>
      </c>
      <c r="B2217" t="s">
        <v>10731</v>
      </c>
      <c r="C2217" t="s">
        <v>10732</v>
      </c>
      <c r="D2217" t="s">
        <v>2312</v>
      </c>
      <c r="E2217" t="s">
        <v>10733</v>
      </c>
      <c r="F2217" t="s">
        <v>10734</v>
      </c>
      <c r="G2217" t="s">
        <v>10735</v>
      </c>
      <c r="H2217" t="s">
        <v>10736</v>
      </c>
      <c r="I2217">
        <v>128</v>
      </c>
      <c r="J2217">
        <v>123</v>
      </c>
      <c r="K2217">
        <v>0</v>
      </c>
      <c r="L2217" t="s">
        <v>10737</v>
      </c>
      <c r="M2217">
        <f>SUM(B2217,C2217)</f>
        <v>0</v>
      </c>
      <c r="N2217" t="str">
        <f t="shared" si="68"/>
        <v>No</v>
      </c>
      <c r="O2217">
        <f>COUNTIF(C:C,"&lt;0")</f>
        <v>0</v>
      </c>
      <c r="P2217" t="e">
        <f>SUMIF(#REF!,"&gt;"&amp;AVERAGE(#REF!))</f>
        <v>#REF!</v>
      </c>
      <c r="Q2217">
        <f t="shared" si="69"/>
        <v>27.565026697177728</v>
      </c>
      <c r="R2217" t="str">
        <f>CONCATENATE("ID-",A2217,"-",E2217)</f>
        <v>ID-24948-Windhoek - Luanda</v>
      </c>
      <c r="S2217" t="str">
        <f>INDEX(B:B,MATCH(A2217,A:A,0))</f>
        <v>18:50</v>
      </c>
      <c r="T2217" t="str">
        <f>IF(OR(B2217&gt;0,C2217&gt;0),"Acceptable","Check")</f>
        <v>Acceptable</v>
      </c>
      <c r="U2217">
        <f>COUNTIF(D:D, "Military - U.S. Army")</f>
        <v>23</v>
      </c>
      <c r="V2217">
        <f>AVERAGEIF(C:C,"Fort Myer, Virginia", I:I)</f>
        <v>2</v>
      </c>
      <c r="W2217">
        <v>1</v>
      </c>
      <c r="X2217" t="str">
        <f>IFERROR(VLOOKUP("FlightNumber", A:D, 4, FALSE), "Flight Not Found")</f>
        <v>Flight Not Found</v>
      </c>
      <c r="Y2217" t="str" cm="1">
        <f t="array" ref="Y2217">IF(AND(B:B &gt; TIME(6, 0, 0), B:B &lt;= TIME(18, 0, 0)), "Day", "Night")</f>
        <v>Night</v>
      </c>
      <c r="Z2217">
        <f>COUNTIFS(D:D, "Military - U.S. Army", C:C, "Fort Myer, Virginia")</f>
        <v>1</v>
      </c>
    </row>
    <row r="2218" spans="1:26" x14ac:dyDescent="0.2">
      <c r="A2218">
        <v>24950</v>
      </c>
      <c r="C2218" t="s">
        <v>5484</v>
      </c>
      <c r="D2218" t="s">
        <v>3546</v>
      </c>
      <c r="E2218" t="s">
        <v>994</v>
      </c>
      <c r="F2218" t="s">
        <v>10738</v>
      </c>
      <c r="G2218" t="s">
        <v>10739</v>
      </c>
      <c r="H2218" t="s">
        <v>10740</v>
      </c>
      <c r="I2218">
        <v>5</v>
      </c>
      <c r="J2218">
        <v>5</v>
      </c>
      <c r="K2218">
        <v>0</v>
      </c>
      <c r="L2218" t="s">
        <v>10741</v>
      </c>
      <c r="M2218">
        <f>SUM(B2218,C2218)</f>
        <v>0</v>
      </c>
      <c r="N2218" t="str">
        <f t="shared" si="68"/>
        <v>No</v>
      </c>
      <c r="O2218">
        <f>COUNTIF(C:C,"&lt;0")</f>
        <v>0</v>
      </c>
      <c r="P2218" t="e">
        <f>SUMIF(#REF!,"&gt;"&amp;AVERAGE(#REF!))</f>
        <v>#REF!</v>
      </c>
      <c r="Q2218">
        <f t="shared" si="69"/>
        <v>27.565026697177728</v>
      </c>
      <c r="R2218" t="str">
        <f>CONCATENATE("ID-",A2218,"-",E2218)</f>
        <v>ID-24950-Training</v>
      </c>
      <c r="S2218">
        <f>INDEX(B:B,MATCH(A2218,A:A,0))</f>
        <v>0</v>
      </c>
      <c r="T2218" t="str">
        <f>IF(OR(B2218&gt;0,C2218&gt;0),"Acceptable","Check")</f>
        <v>Acceptable</v>
      </c>
      <c r="U2218">
        <f>COUNTIF(D:D, "Military - U.S. Army")</f>
        <v>23</v>
      </c>
      <c r="V2218">
        <f>AVERAGEIF(C:C,"Fort Myer, Virginia", I:I)</f>
        <v>2</v>
      </c>
      <c r="W2218">
        <v>1</v>
      </c>
      <c r="X2218" t="str">
        <f>IFERROR(VLOOKUP("FlightNumber", A:D, 4, FALSE), "Flight Not Found")</f>
        <v>Flight Not Found</v>
      </c>
      <c r="Y2218" t="str" cm="1">
        <f t="array" ref="Y2218">IF(AND(B:B &gt; TIME(6, 0, 0), B:B &lt;= TIME(18, 0, 0)), "Day", "Night")</f>
        <v>Night</v>
      </c>
      <c r="Z2218">
        <f>COUNTIFS(D:D, "Military - U.S. Army", C:C, "Fort Myer, Virginia")</f>
        <v>1</v>
      </c>
    </row>
    <row r="2219" spans="1:26" x14ac:dyDescent="0.2">
      <c r="A2219">
        <v>24955</v>
      </c>
      <c r="B2219" t="s">
        <v>10742</v>
      </c>
      <c r="C2219" t="s">
        <v>10743</v>
      </c>
      <c r="D2219" t="s">
        <v>10744</v>
      </c>
      <c r="F2219" t="s">
        <v>10745</v>
      </c>
      <c r="G2219" t="s">
        <v>10746</v>
      </c>
      <c r="I2219">
        <v>5</v>
      </c>
      <c r="J2219">
        <v>5</v>
      </c>
      <c r="K2219">
        <v>0</v>
      </c>
      <c r="L2219" t="s">
        <v>10747</v>
      </c>
      <c r="M2219">
        <f>SUM(B2219,C2219)</f>
        <v>0</v>
      </c>
      <c r="N2219" t="str">
        <f t="shared" si="68"/>
        <v>No</v>
      </c>
      <c r="O2219">
        <f>COUNTIF(C:C,"&lt;0")</f>
        <v>0</v>
      </c>
      <c r="P2219" t="e">
        <f>SUMIF(#REF!,"&gt;"&amp;AVERAGE(#REF!))</f>
        <v>#REF!</v>
      </c>
      <c r="Q2219">
        <f t="shared" si="69"/>
        <v>27.565026697177728</v>
      </c>
      <c r="R2219" t="str">
        <f>CONCATENATE("ID-",A2219,"-",E2219)</f>
        <v>ID-24955-</v>
      </c>
      <c r="S2219" t="str">
        <f>INDEX(B:B,MATCH(A2219,A:A,0))</f>
        <v>23:33</v>
      </c>
      <c r="T2219" t="str">
        <f>IF(OR(B2219&gt;0,C2219&gt;0),"Acceptable","Check")</f>
        <v>Acceptable</v>
      </c>
      <c r="U2219">
        <f>COUNTIF(D:D, "Military - U.S. Army")</f>
        <v>23</v>
      </c>
      <c r="V2219">
        <f>AVERAGEIF(C:C,"Fort Myer, Virginia", I:I)</f>
        <v>2</v>
      </c>
      <c r="W2219">
        <v>1</v>
      </c>
      <c r="X2219" t="str">
        <f>IFERROR(VLOOKUP("FlightNumber", A:D, 4, FALSE), "Flight Not Found")</f>
        <v>Flight Not Found</v>
      </c>
      <c r="Y2219" t="str" cm="1">
        <f t="array" ref="Y2219">IF(AND(B:B &gt; TIME(6, 0, 0), B:B &lt;= TIME(18, 0, 0)), "Day", "Night")</f>
        <v>Night</v>
      </c>
      <c r="Z2219">
        <f>COUNTIFS(D:D, "Military - U.S. Army", C:C, "Fort Myer, Virginia")</f>
        <v>1</v>
      </c>
    </row>
    <row r="2220" spans="1:26" x14ac:dyDescent="0.2">
      <c r="A2220">
        <v>24958</v>
      </c>
      <c r="C2220" t="s">
        <v>10748</v>
      </c>
      <c r="D2220" t="s">
        <v>5122</v>
      </c>
      <c r="F2220" t="s">
        <v>10749</v>
      </c>
      <c r="G2220" t="s">
        <v>10750</v>
      </c>
      <c r="I2220">
        <v>22</v>
      </c>
      <c r="J2220">
        <v>22</v>
      </c>
      <c r="K2220">
        <v>0</v>
      </c>
      <c r="L2220" t="s">
        <v>10751</v>
      </c>
      <c r="M2220">
        <f>SUM(B2220,C2220)</f>
        <v>0</v>
      </c>
      <c r="N2220" t="str">
        <f t="shared" si="68"/>
        <v>No</v>
      </c>
      <c r="O2220">
        <f>COUNTIF(C:C,"&lt;0")</f>
        <v>0</v>
      </c>
      <c r="P2220" t="e">
        <f>SUMIF(#REF!,"&gt;"&amp;AVERAGE(#REF!))</f>
        <v>#REF!</v>
      </c>
      <c r="Q2220">
        <f t="shared" si="69"/>
        <v>27.565026697177728</v>
      </c>
      <c r="R2220" t="str">
        <f>CONCATENATE("ID-",A2220,"-",E2220)</f>
        <v>ID-24958-</v>
      </c>
      <c r="S2220">
        <f>INDEX(B:B,MATCH(A2220,A:A,0))</f>
        <v>0</v>
      </c>
      <c r="T2220" t="str">
        <f>IF(OR(B2220&gt;0,C2220&gt;0),"Acceptable","Check")</f>
        <v>Acceptable</v>
      </c>
      <c r="U2220">
        <f>COUNTIF(D:D, "Military - U.S. Army")</f>
        <v>23</v>
      </c>
      <c r="V2220">
        <f>AVERAGEIF(C:C,"Fort Myer, Virginia", I:I)</f>
        <v>2</v>
      </c>
      <c r="W2220">
        <v>1</v>
      </c>
      <c r="X2220" t="str">
        <f>IFERROR(VLOOKUP("FlightNumber", A:D, 4, FALSE), "Flight Not Found")</f>
        <v>Flight Not Found</v>
      </c>
      <c r="Y2220" t="str" cm="1">
        <f t="array" ref="Y2220">IF(AND(B:B &gt; TIME(6, 0, 0), B:B &lt;= TIME(18, 0, 0)), "Day", "Night")</f>
        <v>Night</v>
      </c>
      <c r="Z2220">
        <f>COUNTIFS(D:D, "Military - U.S. Army", C:C, "Fort Myer, Virginia")</f>
        <v>1</v>
      </c>
    </row>
    <row r="2221" spans="1:26" x14ac:dyDescent="0.2">
      <c r="A2221">
        <v>24961</v>
      </c>
      <c r="B2221" t="s">
        <v>2696</v>
      </c>
      <c r="C2221" t="s">
        <v>10752</v>
      </c>
      <c r="D2221" t="s">
        <v>893</v>
      </c>
      <c r="E2221" t="s">
        <v>10753</v>
      </c>
      <c r="F2221" t="s">
        <v>10754</v>
      </c>
      <c r="G2221" t="s">
        <v>10755</v>
      </c>
      <c r="H2221" t="s">
        <v>10756</v>
      </c>
      <c r="I2221">
        <v>85</v>
      </c>
      <c r="J2221">
        <v>85</v>
      </c>
      <c r="K2221">
        <v>0</v>
      </c>
      <c r="L2221" t="s">
        <v>10757</v>
      </c>
      <c r="M2221">
        <f>SUM(B2221,C2221)</f>
        <v>0</v>
      </c>
      <c r="N2221" t="str">
        <f t="shared" si="68"/>
        <v>No</v>
      </c>
      <c r="O2221">
        <f>COUNTIF(C:C,"&lt;0")</f>
        <v>0</v>
      </c>
      <c r="P2221" t="e">
        <f>SUMIF(#REF!,"&gt;"&amp;AVERAGE(#REF!))</f>
        <v>#REF!</v>
      </c>
      <c r="Q2221">
        <f t="shared" si="69"/>
        <v>27.565026697177728</v>
      </c>
      <c r="R2221" t="str">
        <f>CONCATENATE("ID-",A2221,"-",E2221)</f>
        <v>ID-24961-Houston - Dallas-Fort Worth</v>
      </c>
      <c r="S2221" t="str">
        <f>INDEX(B:B,MATCH(A2221,A:A,0))</f>
        <v>15:48</v>
      </c>
      <c r="T2221" t="str">
        <f>IF(OR(B2221&gt;0,C2221&gt;0),"Acceptable","Check")</f>
        <v>Acceptable</v>
      </c>
      <c r="U2221">
        <f>COUNTIF(D:D, "Military - U.S. Army")</f>
        <v>23</v>
      </c>
      <c r="V2221">
        <f>AVERAGEIF(C:C,"Fort Myer, Virginia", I:I)</f>
        <v>2</v>
      </c>
      <c r="W2221">
        <v>1</v>
      </c>
      <c r="X2221" t="str">
        <f>IFERROR(VLOOKUP("FlightNumber", A:D, 4, FALSE), "Flight Not Found")</f>
        <v>Flight Not Found</v>
      </c>
      <c r="Y2221" t="str" cm="1">
        <f t="array" ref="Y2221">IF(AND(B:B &gt; TIME(6, 0, 0), B:B &lt;= TIME(18, 0, 0)), "Day", "Night")</f>
        <v>Night</v>
      </c>
      <c r="Z2221">
        <f>COUNTIFS(D:D, "Military - U.S. Army", C:C, "Fort Myer, Virginia")</f>
        <v>1</v>
      </c>
    </row>
    <row r="2222" spans="1:26" x14ac:dyDescent="0.2">
      <c r="A2222">
        <v>24965</v>
      </c>
      <c r="B2222" t="s">
        <v>2141</v>
      </c>
      <c r="C2222" t="s">
        <v>10758</v>
      </c>
      <c r="D2222" t="s">
        <v>2331</v>
      </c>
      <c r="E2222" t="s">
        <v>10759</v>
      </c>
      <c r="F2222" t="s">
        <v>10760</v>
      </c>
      <c r="G2222" t="s">
        <v>10761</v>
      </c>
      <c r="H2222" t="s">
        <v>10762</v>
      </c>
      <c r="I2222">
        <v>11</v>
      </c>
      <c r="J2222">
        <v>11</v>
      </c>
      <c r="K2222">
        <v>0</v>
      </c>
      <c r="L2222" t="s">
        <v>10763</v>
      </c>
      <c r="M2222">
        <f>SUM(B2222,C2222)</f>
        <v>0</v>
      </c>
      <c r="N2222" t="str">
        <f t="shared" si="68"/>
        <v>No</v>
      </c>
      <c r="O2222">
        <f>COUNTIF(C:C,"&lt;0")</f>
        <v>0</v>
      </c>
      <c r="P2222" t="e">
        <f>SUMIF(#REF!,"&gt;"&amp;AVERAGE(#REF!))</f>
        <v>#REF!</v>
      </c>
      <c r="Q2222">
        <f t="shared" si="69"/>
        <v>27.565026697177728</v>
      </c>
      <c r="R2222" t="str">
        <f>CONCATENATE("ID-",A2222,"-",E2222)</f>
        <v>ID-24965-Libya - England</v>
      </c>
      <c r="S2222" t="str">
        <f>INDEX(B:B,MATCH(A2222,A:A,0))</f>
        <v>12:00</v>
      </c>
      <c r="T2222" t="str">
        <f>IF(OR(B2222&gt;0,C2222&gt;0),"Acceptable","Check")</f>
        <v>Acceptable</v>
      </c>
      <c r="U2222">
        <f>COUNTIF(D:D, "Military - U.S. Army")</f>
        <v>23</v>
      </c>
      <c r="V2222">
        <f>AVERAGEIF(C:C,"Fort Myer, Virginia", I:I)</f>
        <v>2</v>
      </c>
      <c r="W2222">
        <v>1</v>
      </c>
      <c r="X2222" t="str">
        <f>IFERROR(VLOOKUP("FlightNumber", A:D, 4, FALSE), "Flight Not Found")</f>
        <v>Flight Not Found</v>
      </c>
      <c r="Y2222" t="str" cm="1">
        <f t="array" ref="Y2222">IF(AND(B:B &gt; TIME(6, 0, 0), B:B &lt;= TIME(18, 0, 0)), "Day", "Night")</f>
        <v>Night</v>
      </c>
      <c r="Z2222">
        <f>COUNTIFS(D:D, "Military - U.S. Army", C:C, "Fort Myer, Virginia")</f>
        <v>1</v>
      </c>
    </row>
    <row r="2223" spans="1:26" x14ac:dyDescent="0.2">
      <c r="A2223">
        <v>24970</v>
      </c>
      <c r="B2223" t="s">
        <v>2618</v>
      </c>
      <c r="C2223" t="s">
        <v>10764</v>
      </c>
      <c r="D2223" t="s">
        <v>2606</v>
      </c>
      <c r="F2223" t="s">
        <v>5123</v>
      </c>
      <c r="G2223" t="s">
        <v>10765</v>
      </c>
      <c r="H2223" t="s">
        <v>10766</v>
      </c>
      <c r="I2223">
        <v>155</v>
      </c>
      <c r="J2223">
        <v>155</v>
      </c>
      <c r="K2223">
        <v>0</v>
      </c>
      <c r="L2223" t="s">
        <v>10767</v>
      </c>
      <c r="M2223">
        <f>SUM(B2223,C2223)</f>
        <v>0</v>
      </c>
      <c r="N2223" t="str">
        <f t="shared" si="68"/>
        <v>No</v>
      </c>
      <c r="O2223">
        <f>COUNTIF(C:C,"&lt;0")</f>
        <v>0</v>
      </c>
      <c r="P2223" t="e">
        <f>SUMIF(#REF!,"&gt;"&amp;AVERAGE(#REF!))</f>
        <v>#REF!</v>
      </c>
      <c r="Q2223">
        <f t="shared" si="69"/>
        <v>27.565026697177728</v>
      </c>
      <c r="R2223" t="str">
        <f>CONCATENATE("ID-",A2223,"-",E2223)</f>
        <v>ID-24970-</v>
      </c>
      <c r="S2223" t="str">
        <f>INDEX(B:B,MATCH(A2223,A:A,0))</f>
        <v>16:00</v>
      </c>
      <c r="T2223" t="str">
        <f>IF(OR(B2223&gt;0,C2223&gt;0),"Acceptable","Check")</f>
        <v>Acceptable</v>
      </c>
      <c r="U2223">
        <f>COUNTIF(D:D, "Military - U.S. Army")</f>
        <v>23</v>
      </c>
      <c r="V2223">
        <f>AVERAGEIF(C:C,"Fort Myer, Virginia", I:I)</f>
        <v>2</v>
      </c>
      <c r="W2223">
        <v>1</v>
      </c>
      <c r="X2223" t="str">
        <f>IFERROR(VLOOKUP("FlightNumber", A:D, 4, FALSE), "Flight Not Found")</f>
        <v>Flight Not Found</v>
      </c>
      <c r="Y2223" t="str" cm="1">
        <f t="array" ref="Y2223">IF(AND(B:B &gt; TIME(6, 0, 0), B:B &lt;= TIME(18, 0, 0)), "Day", "Night")</f>
        <v>Night</v>
      </c>
      <c r="Z2223">
        <f>COUNTIFS(D:D, "Military - U.S. Army", C:C, "Fort Myer, Virginia")</f>
        <v>1</v>
      </c>
    </row>
    <row r="2224" spans="1:26" x14ac:dyDescent="0.2">
      <c r="A2224">
        <v>24972</v>
      </c>
      <c r="B2224" t="s">
        <v>10768</v>
      </c>
      <c r="C2224" t="s">
        <v>10769</v>
      </c>
      <c r="D2224" t="s">
        <v>10770</v>
      </c>
      <c r="F2224" t="s">
        <v>9086</v>
      </c>
      <c r="G2224" t="s">
        <v>10771</v>
      </c>
      <c r="I2224">
        <v>4</v>
      </c>
      <c r="J2224">
        <v>4</v>
      </c>
      <c r="K2224">
        <v>0</v>
      </c>
      <c r="L2224" t="s">
        <v>10772</v>
      </c>
      <c r="M2224">
        <f>SUM(B2224,C2224)</f>
        <v>0</v>
      </c>
      <c r="N2224" t="str">
        <f t="shared" si="68"/>
        <v>No</v>
      </c>
      <c r="O2224">
        <f>COUNTIF(C:C,"&lt;0")</f>
        <v>0</v>
      </c>
      <c r="P2224" t="e">
        <f>SUMIF(#REF!,"&gt;"&amp;AVERAGE(#REF!))</f>
        <v>#REF!</v>
      </c>
      <c r="Q2224">
        <f t="shared" si="69"/>
        <v>27.565026697177728</v>
      </c>
      <c r="R2224" t="str">
        <f>CONCATENATE("ID-",A2224,"-",E2224)</f>
        <v>ID-24972-</v>
      </c>
      <c r="S2224" t="str">
        <f>INDEX(B:B,MATCH(A2224,A:A,0))</f>
        <v>21:46</v>
      </c>
      <c r="T2224" t="str">
        <f>IF(OR(B2224&gt;0,C2224&gt;0),"Acceptable","Check")</f>
        <v>Acceptable</v>
      </c>
      <c r="U2224">
        <f>COUNTIF(D:D, "Military - U.S. Army")</f>
        <v>23</v>
      </c>
      <c r="V2224">
        <f>AVERAGEIF(C:C,"Fort Myer, Virginia", I:I)</f>
        <v>2</v>
      </c>
      <c r="W2224">
        <v>1</v>
      </c>
      <c r="X2224" t="str">
        <f>IFERROR(VLOOKUP("FlightNumber", A:D, 4, FALSE), "Flight Not Found")</f>
        <v>Flight Not Found</v>
      </c>
      <c r="Y2224" t="str" cm="1">
        <f t="array" ref="Y2224">IF(AND(B:B &gt; TIME(6, 0, 0), B:B &lt;= TIME(18, 0, 0)), "Day", "Night")</f>
        <v>Night</v>
      </c>
      <c r="Z2224">
        <f>COUNTIFS(D:D, "Military - U.S. Army", C:C, "Fort Myer, Virginia")</f>
        <v>1</v>
      </c>
    </row>
    <row r="2225" spans="1:26" x14ac:dyDescent="0.2">
      <c r="A2225">
        <v>24980</v>
      </c>
      <c r="B2225" t="s">
        <v>7049</v>
      </c>
      <c r="C2225" t="s">
        <v>10773</v>
      </c>
      <c r="D2225" t="s">
        <v>10774</v>
      </c>
      <c r="E2225" t="s">
        <v>10775</v>
      </c>
      <c r="F2225" t="s">
        <v>10776</v>
      </c>
      <c r="G2225" t="s">
        <v>10777</v>
      </c>
      <c r="I2225">
        <v>23</v>
      </c>
      <c r="J2225">
        <v>23</v>
      </c>
      <c r="K2225">
        <v>0</v>
      </c>
      <c r="L2225" t="s">
        <v>10778</v>
      </c>
      <c r="M2225">
        <f>SUM(B2225,C2225)</f>
        <v>0</v>
      </c>
      <c r="N2225" t="str">
        <f t="shared" si="68"/>
        <v>No</v>
      </c>
      <c r="O2225">
        <f>COUNTIF(C:C,"&lt;0")</f>
        <v>0</v>
      </c>
      <c r="P2225" t="e">
        <f>SUMIF(#REF!,"&gt;"&amp;AVERAGE(#REF!))</f>
        <v>#REF!</v>
      </c>
      <c r="Q2225">
        <f t="shared" si="69"/>
        <v>27.565026697177728</v>
      </c>
      <c r="R2225" t="str">
        <f>CONCATENATE("ID-",A2225,"-",E2225)</f>
        <v>ID-24980-Anaheim - LAX</v>
      </c>
      <c r="S2225" t="str">
        <f>INDEX(B:B,MATCH(A2225,A:A,0))</f>
        <v>16:51</v>
      </c>
      <c r="T2225" t="str">
        <f>IF(OR(B2225&gt;0,C2225&gt;0),"Acceptable","Check")</f>
        <v>Acceptable</v>
      </c>
      <c r="U2225">
        <f>COUNTIF(D:D, "Military - U.S. Army")</f>
        <v>23</v>
      </c>
      <c r="V2225">
        <f>AVERAGEIF(C:C,"Fort Myer, Virginia", I:I)</f>
        <v>2</v>
      </c>
      <c r="W2225">
        <v>1</v>
      </c>
      <c r="X2225" t="str">
        <f>IFERROR(VLOOKUP("FlightNumber", A:D, 4, FALSE), "Flight Not Found")</f>
        <v>Flight Not Found</v>
      </c>
      <c r="Y2225" t="str" cm="1">
        <f t="array" ref="Y2225">IF(AND(B:B &gt; TIME(6, 0, 0), B:B &lt;= TIME(18, 0, 0)), "Day", "Night")</f>
        <v>Night</v>
      </c>
      <c r="Z2225">
        <f>COUNTIFS(D:D, "Military - U.S. Army", C:C, "Fort Myer, Virginia")</f>
        <v>1</v>
      </c>
    </row>
    <row r="2226" spans="1:26" x14ac:dyDescent="0.2">
      <c r="A2226">
        <v>24986</v>
      </c>
      <c r="C2226" t="s">
        <v>4551</v>
      </c>
      <c r="D2226" t="s">
        <v>4985</v>
      </c>
      <c r="F2226" t="s">
        <v>10779</v>
      </c>
      <c r="G2226" t="s">
        <v>10780</v>
      </c>
      <c r="H2226" t="s">
        <v>10781</v>
      </c>
      <c r="I2226">
        <v>29</v>
      </c>
      <c r="J2226">
        <v>29</v>
      </c>
      <c r="K2226">
        <v>1</v>
      </c>
      <c r="L2226" t="s">
        <v>10782</v>
      </c>
      <c r="M2226">
        <f>SUM(B2226,C2226)</f>
        <v>0</v>
      </c>
      <c r="N2226" t="str">
        <f t="shared" si="68"/>
        <v>No</v>
      </c>
      <c r="O2226">
        <f>COUNTIF(C:C,"&lt;0")</f>
        <v>0</v>
      </c>
      <c r="P2226" t="e">
        <f>SUMIF(#REF!,"&gt;"&amp;AVERAGE(#REF!))</f>
        <v>#REF!</v>
      </c>
      <c r="Q2226">
        <f t="shared" si="69"/>
        <v>27.565026697177728</v>
      </c>
      <c r="R2226" t="str">
        <f>CONCATENATE("ID-",A2226,"-",E2226)</f>
        <v>ID-24986-</v>
      </c>
      <c r="S2226">
        <f>INDEX(B:B,MATCH(A2226,A:A,0))</f>
        <v>0</v>
      </c>
      <c r="T2226" t="str">
        <f>IF(OR(B2226&gt;0,C2226&gt;0),"Acceptable","Check")</f>
        <v>Acceptable</v>
      </c>
      <c r="U2226">
        <f>COUNTIF(D:D, "Military - U.S. Army")</f>
        <v>23</v>
      </c>
      <c r="V2226">
        <f>AVERAGEIF(C:C,"Fort Myer, Virginia", I:I)</f>
        <v>2</v>
      </c>
      <c r="W2226">
        <v>1</v>
      </c>
      <c r="X2226" t="str">
        <f>IFERROR(VLOOKUP("FlightNumber", A:D, 4, FALSE), "Flight Not Found")</f>
        <v>Flight Not Found</v>
      </c>
      <c r="Y2226" t="str" cm="1">
        <f t="array" ref="Y2226">IF(AND(B:B &gt; TIME(6, 0, 0), B:B &lt;= TIME(18, 0, 0)), "Day", "Night")</f>
        <v>Night</v>
      </c>
      <c r="Z2226">
        <f>COUNTIFS(D:D, "Military - U.S. Army", C:C, "Fort Myer, Virginia")</f>
        <v>1</v>
      </c>
    </row>
    <row r="2227" spans="1:26" x14ac:dyDescent="0.2">
      <c r="A2227">
        <v>24990</v>
      </c>
      <c r="B2227" t="s">
        <v>3920</v>
      </c>
      <c r="C2227" t="s">
        <v>10783</v>
      </c>
      <c r="D2227" t="s">
        <v>10784</v>
      </c>
      <c r="F2227" t="s">
        <v>10785</v>
      </c>
      <c r="G2227" t="s">
        <v>10786</v>
      </c>
      <c r="I2227">
        <v>4</v>
      </c>
      <c r="J2227">
        <v>3</v>
      </c>
      <c r="K2227">
        <v>0</v>
      </c>
      <c r="L2227" t="s">
        <v>10787</v>
      </c>
      <c r="M2227">
        <f>SUM(B2227,C2227)</f>
        <v>0</v>
      </c>
      <c r="N2227" t="str">
        <f t="shared" si="68"/>
        <v>No</v>
      </c>
      <c r="O2227">
        <f>COUNTIF(C:C,"&lt;0")</f>
        <v>0</v>
      </c>
      <c r="P2227" t="e">
        <f>SUMIF(#REF!,"&gt;"&amp;AVERAGE(#REF!))</f>
        <v>#REF!</v>
      </c>
      <c r="Q2227">
        <f t="shared" si="69"/>
        <v>27.565026697177728</v>
      </c>
      <c r="R2227" t="str">
        <f>CONCATENATE("ID-",A2227,"-",E2227)</f>
        <v>ID-24990-</v>
      </c>
      <c r="S2227" t="str">
        <f>INDEX(B:B,MATCH(A2227,A:A,0))</f>
        <v>13:45</v>
      </c>
      <c r="T2227" t="str">
        <f>IF(OR(B2227&gt;0,C2227&gt;0),"Acceptable","Check")</f>
        <v>Acceptable</v>
      </c>
      <c r="U2227">
        <f>COUNTIF(D:D, "Military - U.S. Army")</f>
        <v>23</v>
      </c>
      <c r="V2227">
        <f>AVERAGEIF(C:C,"Fort Myer, Virginia", I:I)</f>
        <v>2</v>
      </c>
      <c r="W2227">
        <v>1</v>
      </c>
      <c r="X2227" t="str">
        <f>IFERROR(VLOOKUP("FlightNumber", A:D, 4, FALSE), "Flight Not Found")</f>
        <v>Flight Not Found</v>
      </c>
      <c r="Y2227" t="str" cm="1">
        <f t="array" ref="Y2227">IF(AND(B:B &gt; TIME(6, 0, 0), B:B &lt;= TIME(18, 0, 0)), "Day", "Night")</f>
        <v>Night</v>
      </c>
      <c r="Z2227">
        <f>COUNTIFS(D:D, "Military - U.S. Army", C:C, "Fort Myer, Virginia")</f>
        <v>1</v>
      </c>
    </row>
    <row r="2228" spans="1:26" x14ac:dyDescent="0.2">
      <c r="A2228">
        <v>25002</v>
      </c>
      <c r="B2228" t="s">
        <v>10788</v>
      </c>
      <c r="C2228" t="s">
        <v>5339</v>
      </c>
      <c r="D2228" t="s">
        <v>1856</v>
      </c>
      <c r="E2228" t="s">
        <v>10789</v>
      </c>
      <c r="F2228" t="s">
        <v>10790</v>
      </c>
      <c r="G2228" t="s">
        <v>10791</v>
      </c>
      <c r="H2228" t="s">
        <v>10792</v>
      </c>
      <c r="I2228">
        <v>63</v>
      </c>
      <c r="J2228">
        <v>6</v>
      </c>
      <c r="K2228">
        <v>0</v>
      </c>
      <c r="L2228" t="s">
        <v>10793</v>
      </c>
      <c r="M2228">
        <f>SUM(B2228,C2228)</f>
        <v>0</v>
      </c>
      <c r="N2228" t="str">
        <f t="shared" si="68"/>
        <v>No</v>
      </c>
      <c r="O2228">
        <f>COUNTIF(C:C,"&lt;0")</f>
        <v>0</v>
      </c>
      <c r="P2228" t="e">
        <f>SUMIF(#REF!,"&gt;"&amp;AVERAGE(#REF!))</f>
        <v>#REF!</v>
      </c>
      <c r="Q2228">
        <f t="shared" si="69"/>
        <v>27.565026697177728</v>
      </c>
      <c r="R2228" t="str">
        <f>CONCATENATE("ID-",A2228,"-",E2228)</f>
        <v>ID-25002-Bangkok - Karachi</v>
      </c>
      <c r="S2228" t="str">
        <f>INDEX(B:B,MATCH(A2228,A:A,0))</f>
        <v>00:58</v>
      </c>
      <c r="T2228" t="str">
        <f>IF(OR(B2228&gt;0,C2228&gt;0),"Acceptable","Check")</f>
        <v>Acceptable</v>
      </c>
      <c r="U2228">
        <f>COUNTIF(D:D, "Military - U.S. Army")</f>
        <v>23</v>
      </c>
      <c r="V2228">
        <f>AVERAGEIF(C:C,"Fort Myer, Virginia", I:I)</f>
        <v>2</v>
      </c>
      <c r="W2228">
        <v>1</v>
      </c>
      <c r="X2228" t="str">
        <f>IFERROR(VLOOKUP("FlightNumber", A:D, 4, FALSE), "Flight Not Found")</f>
        <v>Flight Not Found</v>
      </c>
      <c r="Y2228" t="str" cm="1">
        <f t="array" ref="Y2228">IF(AND(B:B &gt; TIME(6, 0, 0), B:B &lt;= TIME(18, 0, 0)), "Day", "Night")</f>
        <v>Night</v>
      </c>
      <c r="Z2228">
        <f>COUNTIFS(D:D, "Military - U.S. Army", C:C, "Fort Myer, Virginia")</f>
        <v>1</v>
      </c>
    </row>
    <row r="2229" spans="1:26" x14ac:dyDescent="0.2">
      <c r="A2229">
        <v>25007</v>
      </c>
      <c r="B2229" t="s">
        <v>4322</v>
      </c>
      <c r="C2229" t="s">
        <v>10794</v>
      </c>
      <c r="D2229" t="s">
        <v>10795</v>
      </c>
      <c r="F2229" t="s">
        <v>10796</v>
      </c>
      <c r="G2229" t="s">
        <v>10797</v>
      </c>
      <c r="H2229" t="s">
        <v>7870</v>
      </c>
      <c r="I2229">
        <v>6</v>
      </c>
      <c r="J2229">
        <v>6</v>
      </c>
      <c r="K2229">
        <v>0</v>
      </c>
      <c r="L2229" t="s">
        <v>10798</v>
      </c>
      <c r="M2229">
        <f>SUM(B2229,C2229)</f>
        <v>0</v>
      </c>
      <c r="N2229" t="str">
        <f t="shared" si="68"/>
        <v>No</v>
      </c>
      <c r="O2229">
        <f>COUNTIF(C:C,"&lt;0")</f>
        <v>0</v>
      </c>
      <c r="P2229" t="e">
        <f>SUMIF(#REF!,"&gt;"&amp;AVERAGE(#REF!))</f>
        <v>#REF!</v>
      </c>
      <c r="Q2229">
        <f t="shared" si="69"/>
        <v>27.565026697177728</v>
      </c>
      <c r="R2229" t="str">
        <f>CONCATENATE("ID-",A2229,"-",E2229)</f>
        <v>ID-25007-</v>
      </c>
      <c r="S2229" t="str">
        <f>INDEX(B:B,MATCH(A2229,A:A,0))</f>
        <v>16:50</v>
      </c>
      <c r="T2229" t="str">
        <f>IF(OR(B2229&gt;0,C2229&gt;0),"Acceptable","Check")</f>
        <v>Acceptable</v>
      </c>
      <c r="U2229">
        <f>COUNTIF(D:D, "Military - U.S. Army")</f>
        <v>23</v>
      </c>
      <c r="V2229">
        <f>AVERAGEIF(C:C,"Fort Myer, Virginia", I:I)</f>
        <v>2</v>
      </c>
      <c r="W2229">
        <v>1</v>
      </c>
      <c r="X2229" t="str">
        <f>IFERROR(VLOOKUP("FlightNumber", A:D, 4, FALSE), "Flight Not Found")</f>
        <v>Flight Not Found</v>
      </c>
      <c r="Y2229" t="str" cm="1">
        <f t="array" ref="Y2229">IF(AND(B:B &gt; TIME(6, 0, 0), B:B &lt;= TIME(18, 0, 0)), "Day", "Night")</f>
        <v>Night</v>
      </c>
      <c r="Z2229">
        <f>COUNTIFS(D:D, "Military - U.S. Army", C:C, "Fort Myer, Virginia")</f>
        <v>1</v>
      </c>
    </row>
    <row r="2230" spans="1:26" x14ac:dyDescent="0.2">
      <c r="A2230">
        <v>25011</v>
      </c>
      <c r="C2230" t="s">
        <v>10799</v>
      </c>
      <c r="D2230" t="s">
        <v>10800</v>
      </c>
      <c r="E2230" t="s">
        <v>10801</v>
      </c>
      <c r="F2230" t="s">
        <v>10802</v>
      </c>
      <c r="I2230">
        <v>120</v>
      </c>
      <c r="J2230">
        <v>120</v>
      </c>
      <c r="K2230">
        <v>0</v>
      </c>
      <c r="L2230" t="s">
        <v>10803</v>
      </c>
      <c r="M2230">
        <f>SUM(B2230,C2230)</f>
        <v>0</v>
      </c>
      <c r="N2230" t="str">
        <f t="shared" si="68"/>
        <v>No</v>
      </c>
      <c r="O2230">
        <f>COUNTIF(C:C,"&lt;0")</f>
        <v>0</v>
      </c>
      <c r="P2230" t="e">
        <f>SUMIF(#REF!,"&gt;"&amp;AVERAGE(#REF!))</f>
        <v>#REF!</v>
      </c>
      <c r="Q2230">
        <f t="shared" si="69"/>
        <v>27.565026697177728</v>
      </c>
      <c r="R2230" t="str">
        <f>CONCATENATE("ID-",A2230,"-",E2230)</f>
        <v>ID-25011-Kaunas - Ryazan / Moscow - Gomel</v>
      </c>
      <c r="S2230">
        <f>INDEX(B:B,MATCH(A2230,A:A,0))</f>
        <v>0</v>
      </c>
      <c r="T2230" t="str">
        <f>IF(OR(B2230&gt;0,C2230&gt;0),"Acceptable","Check")</f>
        <v>Acceptable</v>
      </c>
      <c r="U2230">
        <f>COUNTIF(D:D, "Military - U.S. Army")</f>
        <v>23</v>
      </c>
      <c r="V2230">
        <f>AVERAGEIF(C:C,"Fort Myer, Virginia", I:I)</f>
        <v>2</v>
      </c>
      <c r="W2230">
        <v>1</v>
      </c>
      <c r="X2230" t="str">
        <f>IFERROR(VLOOKUP("FlightNumber", A:D, 4, FALSE), "Flight Not Found")</f>
        <v>Flight Not Found</v>
      </c>
      <c r="Y2230" t="str" cm="1">
        <f t="array" ref="Y2230">IF(AND(B:B &gt; TIME(6, 0, 0), B:B &lt;= TIME(18, 0, 0)), "Day", "Night")</f>
        <v>Night</v>
      </c>
      <c r="Z2230">
        <f>COUNTIFS(D:D, "Military - U.S. Army", C:C, "Fort Myer, Virginia")</f>
        <v>1</v>
      </c>
    </row>
    <row r="2231" spans="1:26" x14ac:dyDescent="0.2">
      <c r="A2231">
        <v>25014</v>
      </c>
      <c r="B2231" t="s">
        <v>1310</v>
      </c>
      <c r="C2231" t="s">
        <v>10804</v>
      </c>
      <c r="D2231" t="s">
        <v>22</v>
      </c>
      <c r="F2231" t="s">
        <v>10805</v>
      </c>
      <c r="I2231">
        <v>29</v>
      </c>
      <c r="J2231">
        <v>29</v>
      </c>
      <c r="K2231">
        <v>0</v>
      </c>
      <c r="L2231" t="s">
        <v>10806</v>
      </c>
      <c r="M2231">
        <f>SUM(B2231,C2231)</f>
        <v>0</v>
      </c>
      <c r="N2231" t="str">
        <f t="shared" si="68"/>
        <v>No</v>
      </c>
      <c r="O2231">
        <f>COUNTIF(C:C,"&lt;0")</f>
        <v>0</v>
      </c>
      <c r="P2231" t="e">
        <f>SUMIF(#REF!,"&gt;"&amp;AVERAGE(#REF!))</f>
        <v>#REF!</v>
      </c>
      <c r="Q2231">
        <f t="shared" si="69"/>
        <v>27.565026697177728</v>
      </c>
      <c r="R2231" t="str">
        <f>CONCATENATE("ID-",A2231,"-",E2231)</f>
        <v>ID-25014-</v>
      </c>
      <c r="S2231" t="str">
        <f>INDEX(B:B,MATCH(A2231,A:A,0))</f>
        <v>07:30</v>
      </c>
      <c r="T2231" t="str">
        <f>IF(OR(B2231&gt;0,C2231&gt;0),"Acceptable","Check")</f>
        <v>Acceptable</v>
      </c>
      <c r="U2231">
        <f>COUNTIF(D:D, "Military - U.S. Army")</f>
        <v>23</v>
      </c>
      <c r="V2231">
        <f>AVERAGEIF(C:C,"Fort Myer, Virginia", I:I)</f>
        <v>2</v>
      </c>
      <c r="W2231">
        <v>1</v>
      </c>
      <c r="X2231" t="str">
        <f>IFERROR(VLOOKUP("FlightNumber", A:D, 4, FALSE), "Flight Not Found")</f>
        <v>Flight Not Found</v>
      </c>
      <c r="Y2231" t="str" cm="1">
        <f t="array" ref="Y2231">IF(AND(B:B &gt; TIME(6, 0, 0), B:B &lt;= TIME(18, 0, 0)), "Day", "Night")</f>
        <v>Night</v>
      </c>
      <c r="Z2231">
        <f>COUNTIFS(D:D, "Military - U.S. Army", C:C, "Fort Myer, Virginia")</f>
        <v>1</v>
      </c>
    </row>
    <row r="2232" spans="1:26" x14ac:dyDescent="0.2">
      <c r="A2232">
        <v>25017</v>
      </c>
      <c r="B2232" t="s">
        <v>10807</v>
      </c>
      <c r="C2232" t="s">
        <v>10808</v>
      </c>
      <c r="D2232" t="s">
        <v>10809</v>
      </c>
      <c r="F2232" t="s">
        <v>4385</v>
      </c>
      <c r="G2232" t="s">
        <v>10810</v>
      </c>
      <c r="H2232" t="s">
        <v>10811</v>
      </c>
      <c r="I2232">
        <v>27</v>
      </c>
      <c r="J2232">
        <v>1</v>
      </c>
      <c r="K2232">
        <v>0</v>
      </c>
      <c r="L2232" t="s">
        <v>10812</v>
      </c>
      <c r="M2232">
        <f>SUM(B2232,C2232)</f>
        <v>0</v>
      </c>
      <c r="N2232" t="str">
        <f t="shared" si="68"/>
        <v>No</v>
      </c>
      <c r="O2232">
        <f>COUNTIF(C:C,"&lt;0")</f>
        <v>0</v>
      </c>
      <c r="P2232" t="e">
        <f>SUMIF(#REF!,"&gt;"&amp;AVERAGE(#REF!))</f>
        <v>#REF!</v>
      </c>
      <c r="Q2232">
        <f t="shared" si="69"/>
        <v>27.565026697177728</v>
      </c>
      <c r="R2232" t="str">
        <f>CONCATENATE("ID-",A2232,"-",E2232)</f>
        <v>ID-25017-</v>
      </c>
      <c r="S2232" t="str">
        <f>INDEX(B:B,MATCH(A2232,A:A,0))</f>
        <v>12:46</v>
      </c>
      <c r="T2232" t="str">
        <f>IF(OR(B2232&gt;0,C2232&gt;0),"Acceptable","Check")</f>
        <v>Acceptable</v>
      </c>
      <c r="U2232">
        <f>COUNTIF(D:D, "Military - U.S. Army")</f>
        <v>23</v>
      </c>
      <c r="V2232">
        <f>AVERAGEIF(C:C,"Fort Myer, Virginia", I:I)</f>
        <v>2</v>
      </c>
      <c r="W2232">
        <v>2</v>
      </c>
      <c r="X2232" t="str">
        <f>IFERROR(VLOOKUP("FlightNumber", A:D, 4, FALSE), "Flight Not Found")</f>
        <v>Flight Not Found</v>
      </c>
      <c r="Y2232" t="str" cm="1">
        <f t="array" ref="Y2232">IF(AND(B:B &gt; TIME(6, 0, 0), B:B &lt;= TIME(18, 0, 0)), "Day", "Night")</f>
        <v>Night</v>
      </c>
      <c r="Z2232">
        <f>COUNTIFS(D:D, "Military - U.S. Army", C:C, "Fort Myer, Virginia")</f>
        <v>1</v>
      </c>
    </row>
    <row r="2233" spans="1:26" x14ac:dyDescent="0.2">
      <c r="A2233">
        <v>25022</v>
      </c>
      <c r="C2233" t="s">
        <v>1652</v>
      </c>
      <c r="D2233" t="s">
        <v>10813</v>
      </c>
      <c r="E2233" t="s">
        <v>10814</v>
      </c>
      <c r="F2233" t="s">
        <v>10815</v>
      </c>
      <c r="G2233" t="s">
        <v>10816</v>
      </c>
      <c r="H2233" t="s">
        <v>10817</v>
      </c>
      <c r="I2233">
        <v>8</v>
      </c>
      <c r="J2233">
        <v>6</v>
      </c>
      <c r="K2233">
        <v>0</v>
      </c>
      <c r="L2233" t="s">
        <v>10818</v>
      </c>
      <c r="M2233">
        <f>SUM(B2233,C2233)</f>
        <v>0</v>
      </c>
      <c r="N2233" t="str">
        <f t="shared" si="68"/>
        <v>No</v>
      </c>
      <c r="O2233">
        <f>COUNTIF(C:C,"&lt;0")</f>
        <v>0</v>
      </c>
      <c r="P2233" t="e">
        <f>SUMIF(#REF!,"&gt;"&amp;AVERAGE(#REF!))</f>
        <v>#REF!</v>
      </c>
      <c r="Q2233">
        <f t="shared" si="69"/>
        <v>27.565026697177728</v>
      </c>
      <c r="R2233" t="str">
        <f>CONCATENATE("ID-",A2233,"-",E2233)</f>
        <v>ID-25022-Deauville, France - London, England</v>
      </c>
      <c r="S2233">
        <f>INDEX(B:B,MATCH(A2233,A:A,0))</f>
        <v>0</v>
      </c>
      <c r="T2233" t="str">
        <f>IF(OR(B2233&gt;0,C2233&gt;0),"Acceptable","Check")</f>
        <v>Acceptable</v>
      </c>
      <c r="U2233">
        <f>COUNTIF(D:D, "Military - U.S. Army")</f>
        <v>23</v>
      </c>
      <c r="V2233">
        <f>AVERAGEIF(C:C,"Fort Myer, Virginia", I:I)</f>
        <v>2</v>
      </c>
      <c r="W2233">
        <v>1</v>
      </c>
      <c r="X2233" t="str">
        <f>IFERROR(VLOOKUP("FlightNumber", A:D, 4, FALSE), "Flight Not Found")</f>
        <v>Flight Not Found</v>
      </c>
      <c r="Y2233" t="str" cm="1">
        <f t="array" ref="Y2233">IF(AND(B:B &gt; TIME(6, 0, 0), B:B &lt;= TIME(18, 0, 0)), "Day", "Night")</f>
        <v>Night</v>
      </c>
      <c r="Z2233">
        <f>COUNTIFS(D:D, "Military - U.S. Army", C:C, "Fort Myer, Virginia")</f>
        <v>1</v>
      </c>
    </row>
    <row r="2234" spans="1:26" x14ac:dyDescent="0.2">
      <c r="A2234">
        <v>25026</v>
      </c>
      <c r="C2234" t="s">
        <v>10819</v>
      </c>
      <c r="D2234" t="s">
        <v>10820</v>
      </c>
      <c r="E2234" t="s">
        <v>10821</v>
      </c>
      <c r="F2234" t="s">
        <v>9086</v>
      </c>
      <c r="G2234" t="s">
        <v>10822</v>
      </c>
      <c r="I2234">
        <v>4</v>
      </c>
      <c r="J2234">
        <v>4</v>
      </c>
      <c r="K2234">
        <v>0</v>
      </c>
      <c r="L2234" t="s">
        <v>10823</v>
      </c>
      <c r="M2234">
        <f>SUM(B2234,C2234)</f>
        <v>0</v>
      </c>
      <c r="N2234" t="str">
        <f t="shared" si="68"/>
        <v>No</v>
      </c>
      <c r="O2234">
        <f>COUNTIF(C:C,"&lt;0")</f>
        <v>0</v>
      </c>
      <c r="P2234" t="e">
        <f>SUMIF(#REF!,"&gt;"&amp;AVERAGE(#REF!))</f>
        <v>#REF!</v>
      </c>
      <c r="Q2234">
        <f t="shared" si="69"/>
        <v>27.565026697177728</v>
      </c>
      <c r="R2234" t="str">
        <f>CONCATENATE("ID-",A2234,"-",E2234)</f>
        <v>ID-25026-Ft. Lauderdale - Bahama Island</v>
      </c>
      <c r="S2234">
        <f>INDEX(B:B,MATCH(A2234,A:A,0))</f>
        <v>0</v>
      </c>
      <c r="T2234" t="str">
        <f>IF(OR(B2234&gt;0,C2234&gt;0),"Acceptable","Check")</f>
        <v>Acceptable</v>
      </c>
      <c r="U2234">
        <f>COUNTIF(D:D, "Military - U.S. Army")</f>
        <v>23</v>
      </c>
      <c r="V2234">
        <f>AVERAGEIF(C:C,"Fort Myer, Virginia", I:I)</f>
        <v>2</v>
      </c>
      <c r="W2234">
        <v>1</v>
      </c>
      <c r="X2234" t="str">
        <f>IFERROR(VLOOKUP("FlightNumber", A:D, 4, FALSE), "Flight Not Found")</f>
        <v>Flight Not Found</v>
      </c>
      <c r="Y2234" t="str" cm="1">
        <f t="array" ref="Y2234">IF(AND(B:B &gt; TIME(6, 0, 0), B:B &lt;= TIME(18, 0, 0)), "Day", "Night")</f>
        <v>Night</v>
      </c>
      <c r="Z2234">
        <f>COUNTIFS(D:D, "Military - U.S. Army", C:C, "Fort Myer, Virginia")</f>
        <v>1</v>
      </c>
    </row>
    <row r="2235" spans="1:26" x14ac:dyDescent="0.2">
      <c r="A2235">
        <v>25027</v>
      </c>
      <c r="C2235" t="s">
        <v>10824</v>
      </c>
      <c r="D2235" t="s">
        <v>9228</v>
      </c>
      <c r="F2235" t="s">
        <v>10825</v>
      </c>
      <c r="G2235" t="s">
        <v>10826</v>
      </c>
      <c r="H2235" t="s">
        <v>10827</v>
      </c>
      <c r="I2235">
        <v>11</v>
      </c>
      <c r="J2235">
        <v>11</v>
      </c>
      <c r="K2235">
        <v>0</v>
      </c>
      <c r="L2235" t="s">
        <v>10828</v>
      </c>
      <c r="M2235">
        <f>SUM(B2235,C2235)</f>
        <v>0</v>
      </c>
      <c r="N2235" t="str">
        <f t="shared" si="68"/>
        <v>No</v>
      </c>
      <c r="O2235">
        <f>COUNTIF(C:C,"&lt;0")</f>
        <v>0</v>
      </c>
      <c r="P2235" t="e">
        <f>SUMIF(#REF!,"&gt;"&amp;AVERAGE(#REF!))</f>
        <v>#REF!</v>
      </c>
      <c r="Q2235">
        <f t="shared" si="69"/>
        <v>27.565026697177728</v>
      </c>
      <c r="R2235" t="str">
        <f>CONCATENATE("ID-",A2235,"-",E2235)</f>
        <v>ID-25027-</v>
      </c>
      <c r="S2235">
        <f>INDEX(B:B,MATCH(A2235,A:A,0))</f>
        <v>0</v>
      </c>
      <c r="T2235" t="str">
        <f>IF(OR(B2235&gt;0,C2235&gt;0),"Acceptable","Check")</f>
        <v>Acceptable</v>
      </c>
      <c r="U2235">
        <f>COUNTIF(D:D, "Military - U.S. Army")</f>
        <v>23</v>
      </c>
      <c r="V2235">
        <f>AVERAGEIF(C:C,"Fort Myer, Virginia", I:I)</f>
        <v>2</v>
      </c>
      <c r="W2235">
        <v>1</v>
      </c>
      <c r="X2235" t="str">
        <f>IFERROR(VLOOKUP("FlightNumber", A:D, 4, FALSE), "Flight Not Found")</f>
        <v>Flight Not Found</v>
      </c>
      <c r="Y2235" t="str" cm="1">
        <f t="array" ref="Y2235">IF(AND(B:B &gt; TIME(6, 0, 0), B:B &lt;= TIME(18, 0, 0)), "Day", "Night")</f>
        <v>Night</v>
      </c>
      <c r="Z2235">
        <f>COUNTIFS(D:D, "Military - U.S. Army", C:C, "Fort Myer, Virginia")</f>
        <v>1</v>
      </c>
    </row>
    <row r="2236" spans="1:26" x14ac:dyDescent="0.2">
      <c r="A2236">
        <v>25032</v>
      </c>
      <c r="C2236" t="s">
        <v>10829</v>
      </c>
      <c r="D2236" t="s">
        <v>772</v>
      </c>
      <c r="E2236" t="s">
        <v>10830</v>
      </c>
      <c r="F2236" t="s">
        <v>10831</v>
      </c>
      <c r="G2236" t="s">
        <v>10832</v>
      </c>
      <c r="H2236" t="s">
        <v>10833</v>
      </c>
      <c r="I2236">
        <v>7</v>
      </c>
      <c r="J2236">
        <v>7</v>
      </c>
      <c r="K2236">
        <v>0</v>
      </c>
      <c r="L2236" t="s">
        <v>10834</v>
      </c>
      <c r="M2236">
        <f>SUM(B2236,C2236)</f>
        <v>0</v>
      </c>
      <c r="N2236" t="str">
        <f t="shared" si="68"/>
        <v>No</v>
      </c>
      <c r="O2236">
        <f>COUNTIF(C:C,"&lt;0")</f>
        <v>0</v>
      </c>
      <c r="P2236" t="e">
        <f>SUMIF(#REF!,"&gt;"&amp;AVERAGE(#REF!))</f>
        <v>#REF!</v>
      </c>
      <c r="Q2236">
        <f t="shared" si="69"/>
        <v>27.565026697177728</v>
      </c>
      <c r="R2236" t="str">
        <f>CONCATENATE("ID-",A2236,"-",E2236)</f>
        <v>ID-25032-Brussels - Lagos</v>
      </c>
      <c r="S2236">
        <f>INDEX(B:B,MATCH(A2236,A:A,0))</f>
        <v>0</v>
      </c>
      <c r="T2236" t="str">
        <f>IF(OR(B2236&gt;0,C2236&gt;0),"Acceptable","Check")</f>
        <v>Acceptable</v>
      </c>
      <c r="U2236">
        <f>COUNTIF(D:D, "Military - U.S. Army")</f>
        <v>23</v>
      </c>
      <c r="V2236">
        <f>AVERAGEIF(C:C,"Fort Myer, Virginia", I:I)</f>
        <v>2</v>
      </c>
      <c r="W2236">
        <v>1</v>
      </c>
      <c r="X2236" t="str">
        <f>IFERROR(VLOOKUP("FlightNumber", A:D, 4, FALSE), "Flight Not Found")</f>
        <v>Flight Not Found</v>
      </c>
      <c r="Y2236" t="str" cm="1">
        <f t="array" ref="Y2236">IF(AND(B:B &gt; TIME(6, 0, 0), B:B &lt;= TIME(18, 0, 0)), "Day", "Night")</f>
        <v>Night</v>
      </c>
      <c r="Z2236">
        <f>COUNTIFS(D:D, "Military - U.S. Army", C:C, "Fort Myer, Virginia")</f>
        <v>1</v>
      </c>
    </row>
    <row r="2237" spans="1:26" x14ac:dyDescent="0.2">
      <c r="A2237">
        <v>25034</v>
      </c>
      <c r="C2237" t="s">
        <v>10835</v>
      </c>
      <c r="D2237" t="s">
        <v>2736</v>
      </c>
      <c r="F2237" t="s">
        <v>10836</v>
      </c>
      <c r="G2237" t="s">
        <v>10837</v>
      </c>
      <c r="H2237" t="s">
        <v>10838</v>
      </c>
      <c r="I2237">
        <v>3</v>
      </c>
      <c r="J2237">
        <v>3</v>
      </c>
      <c r="K2237">
        <v>0</v>
      </c>
      <c r="L2237" t="s">
        <v>3731</v>
      </c>
      <c r="M2237">
        <f>SUM(B2237,C2237)</f>
        <v>0</v>
      </c>
      <c r="N2237" t="str">
        <f t="shared" si="68"/>
        <v>No</v>
      </c>
      <c r="O2237">
        <f>COUNTIF(C:C,"&lt;0")</f>
        <v>0</v>
      </c>
      <c r="P2237" t="e">
        <f>SUMIF(#REF!,"&gt;"&amp;AVERAGE(#REF!))</f>
        <v>#REF!</v>
      </c>
      <c r="Q2237">
        <f t="shared" si="69"/>
        <v>27.565026697177728</v>
      </c>
      <c r="R2237" t="str">
        <f>CONCATENATE("ID-",A2237,"-",E2237)</f>
        <v>ID-25034-</v>
      </c>
      <c r="S2237">
        <f>INDEX(B:B,MATCH(A2237,A:A,0))</f>
        <v>0</v>
      </c>
      <c r="T2237" t="str">
        <f>IF(OR(B2237&gt;0,C2237&gt;0),"Acceptable","Check")</f>
        <v>Acceptable</v>
      </c>
      <c r="U2237">
        <f>COUNTIF(D:D, "Military - U.S. Army")</f>
        <v>23</v>
      </c>
      <c r="V2237">
        <f>AVERAGEIF(C:C,"Fort Myer, Virginia", I:I)</f>
        <v>2</v>
      </c>
      <c r="W2237">
        <v>1</v>
      </c>
      <c r="X2237" t="str">
        <f>IFERROR(VLOOKUP("FlightNumber", A:D, 4, FALSE), "Flight Not Found")</f>
        <v>Flight Not Found</v>
      </c>
      <c r="Y2237" t="str" cm="1">
        <f t="array" ref="Y2237">IF(AND(B:B &gt; TIME(6, 0, 0), B:B &lt;= TIME(18, 0, 0)), "Day", "Night")</f>
        <v>Night</v>
      </c>
      <c r="Z2237">
        <f>COUNTIFS(D:D, "Military - U.S. Army", C:C, "Fort Myer, Virginia")</f>
        <v>1</v>
      </c>
    </row>
    <row r="2238" spans="1:26" x14ac:dyDescent="0.2">
      <c r="A2238">
        <v>25037</v>
      </c>
      <c r="C2238" t="s">
        <v>10839</v>
      </c>
      <c r="D2238" t="s">
        <v>10840</v>
      </c>
      <c r="F2238" t="s">
        <v>3063</v>
      </c>
      <c r="G2238" t="s">
        <v>10841</v>
      </c>
      <c r="H2238" t="s">
        <v>10842</v>
      </c>
      <c r="I2238">
        <v>5</v>
      </c>
      <c r="J2238">
        <v>5</v>
      </c>
      <c r="K2238">
        <v>0</v>
      </c>
      <c r="L2238" t="s">
        <v>10843</v>
      </c>
      <c r="M2238">
        <f>SUM(B2238,C2238)</f>
        <v>0</v>
      </c>
      <c r="N2238" t="str">
        <f t="shared" si="68"/>
        <v>No</v>
      </c>
      <c r="O2238">
        <f>COUNTIF(C:C,"&lt;0")</f>
        <v>0</v>
      </c>
      <c r="P2238" t="e">
        <f>SUMIF(#REF!,"&gt;"&amp;AVERAGE(#REF!))</f>
        <v>#REF!</v>
      </c>
      <c r="Q2238">
        <f t="shared" si="69"/>
        <v>27.565026697177728</v>
      </c>
      <c r="R2238" t="str">
        <f>CONCATENATE("ID-",A2238,"-",E2238)</f>
        <v>ID-25037-</v>
      </c>
      <c r="S2238">
        <f>INDEX(B:B,MATCH(A2238,A:A,0))</f>
        <v>0</v>
      </c>
      <c r="T2238" t="str">
        <f>IF(OR(B2238&gt;0,C2238&gt;0),"Acceptable","Check")</f>
        <v>Acceptable</v>
      </c>
      <c r="U2238">
        <f>COUNTIF(D:D, "Military - U.S. Army")</f>
        <v>23</v>
      </c>
      <c r="V2238">
        <f>AVERAGEIF(C:C,"Fort Myer, Virginia", I:I)</f>
        <v>2</v>
      </c>
      <c r="W2238">
        <v>1</v>
      </c>
      <c r="X2238" t="str">
        <f>IFERROR(VLOOKUP("FlightNumber", A:D, 4, FALSE), "Flight Not Found")</f>
        <v>Flight Not Found</v>
      </c>
      <c r="Y2238" t="str" cm="1">
        <f t="array" ref="Y2238">IF(AND(B:B &gt; TIME(6, 0, 0), B:B &lt;= TIME(18, 0, 0)), "Day", "Night")</f>
        <v>Night</v>
      </c>
      <c r="Z2238">
        <f>COUNTIFS(D:D, "Military - U.S. Army", C:C, "Fort Myer, Virginia")</f>
        <v>1</v>
      </c>
    </row>
    <row r="2239" spans="1:26" x14ac:dyDescent="0.2">
      <c r="A2239">
        <v>25047</v>
      </c>
      <c r="C2239" t="s">
        <v>10844</v>
      </c>
      <c r="D2239" t="s">
        <v>2606</v>
      </c>
      <c r="F2239" t="s">
        <v>6870</v>
      </c>
      <c r="G2239" t="s">
        <v>10845</v>
      </c>
      <c r="H2239" t="s">
        <v>10846</v>
      </c>
      <c r="I2239">
        <v>10</v>
      </c>
      <c r="J2239">
        <v>10</v>
      </c>
      <c r="K2239">
        <v>0</v>
      </c>
      <c r="L2239" t="s">
        <v>10847</v>
      </c>
      <c r="M2239">
        <f>SUM(B2239,C2239)</f>
        <v>0</v>
      </c>
      <c r="N2239" t="str">
        <f t="shared" si="68"/>
        <v>No</v>
      </c>
      <c r="O2239">
        <f>COUNTIF(C:C,"&lt;0")</f>
        <v>0</v>
      </c>
      <c r="P2239" t="e">
        <f>SUMIF(#REF!,"&gt;"&amp;AVERAGE(#REF!))</f>
        <v>#REF!</v>
      </c>
      <c r="Q2239">
        <f t="shared" si="69"/>
        <v>27.565026697177728</v>
      </c>
      <c r="R2239" t="str">
        <f>CONCATENATE("ID-",A2239,"-",E2239)</f>
        <v>ID-25047-</v>
      </c>
      <c r="S2239">
        <f>INDEX(B:B,MATCH(A2239,A:A,0))</f>
        <v>0</v>
      </c>
      <c r="T2239" t="str">
        <f>IF(OR(B2239&gt;0,C2239&gt;0),"Acceptable","Check")</f>
        <v>Acceptable</v>
      </c>
      <c r="U2239">
        <f>COUNTIF(D:D, "Military - U.S. Army")</f>
        <v>23</v>
      </c>
      <c r="V2239">
        <f>AVERAGEIF(C:C,"Fort Myer, Virginia", I:I)</f>
        <v>2</v>
      </c>
      <c r="W2239">
        <v>1</v>
      </c>
      <c r="X2239" t="str">
        <f>IFERROR(VLOOKUP("FlightNumber", A:D, 4, FALSE), "Flight Not Found")</f>
        <v>Flight Not Found</v>
      </c>
      <c r="Y2239" t="str" cm="1">
        <f t="array" ref="Y2239">IF(AND(B:B &gt; TIME(6, 0, 0), B:B &lt;= TIME(18, 0, 0)), "Day", "Night")</f>
        <v>Night</v>
      </c>
      <c r="Z2239">
        <f>COUNTIFS(D:D, "Military - U.S. Army", C:C, "Fort Myer, Virginia")</f>
        <v>1</v>
      </c>
    </row>
    <row r="2240" spans="1:26" x14ac:dyDescent="0.2">
      <c r="A2240">
        <v>25051</v>
      </c>
      <c r="B2240" t="s">
        <v>538</v>
      </c>
      <c r="C2240" t="s">
        <v>10848</v>
      </c>
      <c r="D2240" t="s">
        <v>10849</v>
      </c>
      <c r="F2240" t="s">
        <v>10850</v>
      </c>
      <c r="G2240" t="s">
        <v>10851</v>
      </c>
      <c r="I2240">
        <v>3</v>
      </c>
      <c r="J2240">
        <v>3</v>
      </c>
      <c r="K2240">
        <v>0</v>
      </c>
      <c r="L2240" t="s">
        <v>10852</v>
      </c>
      <c r="M2240">
        <f>SUM(B2240,C2240)</f>
        <v>0</v>
      </c>
      <c r="N2240" t="str">
        <f t="shared" si="68"/>
        <v>No</v>
      </c>
      <c r="O2240">
        <f>COUNTIF(C:C,"&lt;0")</f>
        <v>0</v>
      </c>
      <c r="P2240" t="e">
        <f>SUMIF(#REF!,"&gt;"&amp;AVERAGE(#REF!))</f>
        <v>#REF!</v>
      </c>
      <c r="Q2240">
        <f t="shared" si="69"/>
        <v>27.565026697177728</v>
      </c>
      <c r="R2240" t="str">
        <f>CONCATENATE("ID-",A2240,"-",E2240)</f>
        <v>ID-25051-</v>
      </c>
      <c r="S2240" t="str">
        <f>INDEX(B:B,MATCH(A2240,A:A,0))</f>
        <v>08:00</v>
      </c>
      <c r="T2240" t="str">
        <f>IF(OR(B2240&gt;0,C2240&gt;0),"Acceptable","Check")</f>
        <v>Acceptable</v>
      </c>
      <c r="U2240">
        <f>COUNTIF(D:D, "Military - U.S. Army")</f>
        <v>23</v>
      </c>
      <c r="V2240">
        <f>AVERAGEIF(C:C,"Fort Myer, Virginia", I:I)</f>
        <v>2</v>
      </c>
      <c r="W2240">
        <v>1</v>
      </c>
      <c r="X2240" t="str">
        <f>IFERROR(VLOOKUP("FlightNumber", A:D, 4, FALSE), "Flight Not Found")</f>
        <v>Flight Not Found</v>
      </c>
      <c r="Y2240" t="str" cm="1">
        <f t="array" ref="Y2240">IF(AND(B:B &gt; TIME(6, 0, 0), B:B &lt;= TIME(18, 0, 0)), "Day", "Night")</f>
        <v>Night</v>
      </c>
      <c r="Z2240">
        <f>COUNTIFS(D:D, "Military - U.S. Army", C:C, "Fort Myer, Virginia")</f>
        <v>1</v>
      </c>
    </row>
    <row r="2241" spans="1:26" x14ac:dyDescent="0.2">
      <c r="A2241">
        <v>25052</v>
      </c>
      <c r="B2241" t="s">
        <v>10853</v>
      </c>
      <c r="C2241" t="s">
        <v>9823</v>
      </c>
      <c r="D2241" t="s">
        <v>10854</v>
      </c>
      <c r="E2241" t="s">
        <v>6823</v>
      </c>
      <c r="F2241" t="s">
        <v>10855</v>
      </c>
      <c r="G2241" t="s">
        <v>10856</v>
      </c>
      <c r="H2241" t="s">
        <v>10857</v>
      </c>
      <c r="I2241">
        <v>95</v>
      </c>
      <c r="J2241">
        <v>13</v>
      </c>
      <c r="K2241">
        <v>0</v>
      </c>
      <c r="L2241" t="s">
        <v>10858</v>
      </c>
      <c r="M2241">
        <f>SUM(B2241,C2241)</f>
        <v>0</v>
      </c>
      <c r="N2241" t="str">
        <f t="shared" si="68"/>
        <v>No</v>
      </c>
      <c r="O2241">
        <f>COUNTIF(C:C,"&lt;0")</f>
        <v>0</v>
      </c>
      <c r="P2241" t="e">
        <f>SUMIF(#REF!,"&gt;"&amp;AVERAGE(#REF!))</f>
        <v>#REF!</v>
      </c>
      <c r="Q2241">
        <f t="shared" si="69"/>
        <v>27.565026697177728</v>
      </c>
      <c r="R2241" t="str">
        <f>CONCATENATE("ID-",A2241,"-",E2241)</f>
        <v>ID-25052-Rome - Milan</v>
      </c>
      <c r="S2241" t="str">
        <f>INDEX(B:B,MATCH(A2241,A:A,0))</f>
        <v>14:06</v>
      </c>
      <c r="T2241" t="str">
        <f>IF(OR(B2241&gt;0,C2241&gt;0),"Acceptable","Check")</f>
        <v>Acceptable</v>
      </c>
      <c r="U2241">
        <f>COUNTIF(D:D, "Military - U.S. Army")</f>
        <v>23</v>
      </c>
      <c r="V2241">
        <f>AVERAGEIF(C:C,"Fort Myer, Virginia", I:I)</f>
        <v>2</v>
      </c>
      <c r="W2241">
        <v>1</v>
      </c>
      <c r="X2241" t="str">
        <f>IFERROR(VLOOKUP("FlightNumber", A:D, 4, FALSE), "Flight Not Found")</f>
        <v>Flight Not Found</v>
      </c>
      <c r="Y2241" t="str" cm="1">
        <f t="array" ref="Y2241">IF(AND(B:B &gt; TIME(6, 0, 0), B:B &lt;= TIME(18, 0, 0)), "Day", "Night")</f>
        <v>Night</v>
      </c>
      <c r="Z2241">
        <f>COUNTIFS(D:D, "Military - U.S. Army", C:C, "Fort Myer, Virginia")</f>
        <v>1</v>
      </c>
    </row>
    <row r="2242" spans="1:26" x14ac:dyDescent="0.2">
      <c r="A2242">
        <v>25054</v>
      </c>
      <c r="B2242" t="s">
        <v>9905</v>
      </c>
      <c r="C2242" t="s">
        <v>10859</v>
      </c>
      <c r="D2242" t="s">
        <v>10860</v>
      </c>
      <c r="F2242" t="s">
        <v>10861</v>
      </c>
      <c r="G2242" t="s">
        <v>10862</v>
      </c>
      <c r="H2242" t="s">
        <v>10863</v>
      </c>
      <c r="I2242">
        <v>15</v>
      </c>
      <c r="J2242">
        <v>3</v>
      </c>
      <c r="K2242">
        <v>0</v>
      </c>
      <c r="L2242" t="s">
        <v>10864</v>
      </c>
      <c r="M2242">
        <f>SUM(B2242,C2242)</f>
        <v>0</v>
      </c>
      <c r="N2242" t="str">
        <f t="shared" ref="N2242:N2305" si="70">IF(E2242="good","Yes","No")</f>
        <v>No</v>
      </c>
      <c r="O2242">
        <f>COUNTIF(C:C,"&lt;0")</f>
        <v>0</v>
      </c>
      <c r="P2242" t="e">
        <f>SUMIF(#REF!,"&gt;"&amp;AVERAGE(#REF!))</f>
        <v>#REF!</v>
      </c>
      <c r="Q2242">
        <f t="shared" si="69"/>
        <v>27.565026697177728</v>
      </c>
      <c r="R2242" t="str">
        <f>CONCATENATE("ID-",A2242,"-",E2242)</f>
        <v>ID-25054-</v>
      </c>
      <c r="S2242" t="str">
        <f>INDEX(B:B,MATCH(A2242,A:A,0))</f>
        <v>08:48</v>
      </c>
      <c r="T2242" t="str">
        <f>IF(OR(B2242&gt;0,C2242&gt;0),"Acceptable","Check")</f>
        <v>Acceptable</v>
      </c>
      <c r="U2242">
        <f>COUNTIF(D:D, "Military - U.S. Army")</f>
        <v>23</v>
      </c>
      <c r="V2242">
        <f>AVERAGEIF(C:C,"Fort Myer, Virginia", I:I)</f>
        <v>2</v>
      </c>
      <c r="W2242">
        <v>1</v>
      </c>
      <c r="X2242" t="str">
        <f>IFERROR(VLOOKUP("FlightNumber", A:D, 4, FALSE), "Flight Not Found")</f>
        <v>Flight Not Found</v>
      </c>
      <c r="Y2242" t="str" cm="1">
        <f t="array" ref="Y2242">IF(AND(B:B &gt; TIME(6, 0, 0), B:B &lt;= TIME(18, 0, 0)), "Day", "Night")</f>
        <v>Night</v>
      </c>
      <c r="Z2242">
        <f>COUNTIFS(D:D, "Military - U.S. Army", C:C, "Fort Myer, Virginia")</f>
        <v>1</v>
      </c>
    </row>
    <row r="2243" spans="1:26" x14ac:dyDescent="0.2">
      <c r="A2243">
        <v>25059</v>
      </c>
      <c r="B2243" t="s">
        <v>10865</v>
      </c>
      <c r="C2243" t="s">
        <v>10866</v>
      </c>
      <c r="D2243" t="s">
        <v>9141</v>
      </c>
      <c r="E2243" t="s">
        <v>9142</v>
      </c>
      <c r="F2243" t="s">
        <v>10867</v>
      </c>
      <c r="G2243" t="s">
        <v>10868</v>
      </c>
      <c r="H2243" t="s">
        <v>10869</v>
      </c>
      <c r="I2243">
        <v>48</v>
      </c>
      <c r="J2243">
        <v>48</v>
      </c>
      <c r="K2243">
        <v>0</v>
      </c>
      <c r="L2243" t="s">
        <v>10870</v>
      </c>
      <c r="M2243">
        <f>SUM(B2243,C2243)</f>
        <v>0</v>
      </c>
      <c r="N2243" t="str">
        <f t="shared" si="70"/>
        <v>No</v>
      </c>
      <c r="O2243">
        <f>COUNTIF(C:C,"&lt;0")</f>
        <v>0</v>
      </c>
      <c r="P2243" t="e">
        <f>SUMIF(#REF!,"&gt;"&amp;AVERAGE(#REF!))</f>
        <v>#REF!</v>
      </c>
      <c r="Q2243">
        <f t="shared" ref="Q2243:Q2306" si="71">AVERAGEIF(I:I,"&gt;0")</f>
        <v>27.565026697177728</v>
      </c>
      <c r="R2243" t="str">
        <f>CONCATENATE("ID-",A2243,"-",E2243)</f>
        <v>ID-25059-London - Innsbruck</v>
      </c>
      <c r="S2243" t="str">
        <f>INDEX(B:B,MATCH(A2243,A:A,0))</f>
        <v>13:05</v>
      </c>
      <c r="T2243" t="str">
        <f>IF(OR(B2243&gt;0,C2243&gt;0),"Acceptable","Check")</f>
        <v>Acceptable</v>
      </c>
      <c r="U2243">
        <f>COUNTIF(D:D, "Military - U.S. Army")</f>
        <v>23</v>
      </c>
      <c r="V2243">
        <f>AVERAGEIF(C:C,"Fort Myer, Virginia", I:I)</f>
        <v>2</v>
      </c>
      <c r="W2243">
        <v>1</v>
      </c>
      <c r="X2243" t="str">
        <f>IFERROR(VLOOKUP("FlightNumber", A:D, 4, FALSE), "Flight Not Found")</f>
        <v>Flight Not Found</v>
      </c>
      <c r="Y2243" t="str" cm="1">
        <f t="array" ref="Y2243">IF(AND(B:B &gt; TIME(6, 0, 0), B:B &lt;= TIME(18, 0, 0)), "Day", "Night")</f>
        <v>Night</v>
      </c>
      <c r="Z2243">
        <f>COUNTIFS(D:D, "Military - U.S. Army", C:C, "Fort Myer, Virginia")</f>
        <v>1</v>
      </c>
    </row>
    <row r="2244" spans="1:26" x14ac:dyDescent="0.2">
      <c r="A2244">
        <v>25060</v>
      </c>
      <c r="B2244" t="s">
        <v>10871</v>
      </c>
      <c r="C2244" t="s">
        <v>7577</v>
      </c>
      <c r="D2244" t="s">
        <v>7701</v>
      </c>
      <c r="E2244" t="s">
        <v>10873</v>
      </c>
      <c r="F2244" t="s">
        <v>10874</v>
      </c>
      <c r="G2244" t="s">
        <v>10875</v>
      </c>
      <c r="H2244" t="s">
        <v>2526</v>
      </c>
      <c r="I2244">
        <v>37</v>
      </c>
      <c r="J2244">
        <v>35</v>
      </c>
      <c r="K2244">
        <v>0</v>
      </c>
      <c r="L2244" t="s">
        <v>10876</v>
      </c>
      <c r="M2244">
        <f>SUM(B2244,C2244)</f>
        <v>0</v>
      </c>
      <c r="N2244" t="str">
        <f t="shared" si="70"/>
        <v>No</v>
      </c>
      <c r="O2244">
        <f>COUNTIF(C:C,"&lt;0")</f>
        <v>0</v>
      </c>
      <c r="P2244" t="e">
        <f>SUMIF(#REF!,"&gt;"&amp;AVERAGE(#REF!))</f>
        <v>#REF!</v>
      </c>
      <c r="Q2244">
        <f t="shared" si="71"/>
        <v>27.565026697177728</v>
      </c>
      <c r="R2244" t="str">
        <f>CONCATENATE("ID-",A2244,"-",E2244)</f>
        <v>ID-25060-Cincinnati - Charlston, WV</v>
      </c>
      <c r="S2244" t="str">
        <f>INDEX(B:B,MATCH(A2244,A:A,0))</f>
        <v>07:57</v>
      </c>
      <c r="T2244" t="str">
        <f>IF(OR(B2244&gt;0,C2244&gt;0),"Acceptable","Check")</f>
        <v>Acceptable</v>
      </c>
      <c r="U2244">
        <f>COUNTIF(D:D, "Military - U.S. Army")</f>
        <v>23</v>
      </c>
      <c r="V2244">
        <f>AVERAGEIF(C:C,"Fort Myer, Virginia", I:I)</f>
        <v>2</v>
      </c>
      <c r="W2244">
        <v>1</v>
      </c>
      <c r="X2244" t="str">
        <f>IFERROR(VLOOKUP("FlightNumber", A:D, 4, FALSE), "Flight Not Found")</f>
        <v>Flight Not Found</v>
      </c>
      <c r="Y2244" t="str" cm="1">
        <f t="array" ref="Y2244">IF(AND(B:B &gt; TIME(6, 0, 0), B:B &lt;= TIME(18, 0, 0)), "Day", "Night")</f>
        <v>Night</v>
      </c>
      <c r="Z2244">
        <f>COUNTIFS(D:D, "Military - U.S. Army", C:C, "Fort Myer, Virginia")</f>
        <v>1</v>
      </c>
    </row>
    <row r="2245" spans="1:26" x14ac:dyDescent="0.2">
      <c r="A2245">
        <v>25270</v>
      </c>
      <c r="C2245" t="s">
        <v>2120</v>
      </c>
      <c r="D2245" t="s">
        <v>10877</v>
      </c>
      <c r="E2245" t="s">
        <v>10878</v>
      </c>
      <c r="F2245" t="s">
        <v>3475</v>
      </c>
      <c r="G2245" t="s">
        <v>10879</v>
      </c>
      <c r="H2245" t="s">
        <v>10880</v>
      </c>
      <c r="I2245">
        <v>3</v>
      </c>
      <c r="J2245">
        <v>3</v>
      </c>
      <c r="K2245">
        <v>0</v>
      </c>
      <c r="L2245" t="s">
        <v>10881</v>
      </c>
      <c r="M2245">
        <f>SUM(B2245,C2245)</f>
        <v>0</v>
      </c>
      <c r="N2245" t="str">
        <f t="shared" si="70"/>
        <v>No</v>
      </c>
      <c r="O2245">
        <f>COUNTIF(C:C,"&lt;0")</f>
        <v>0</v>
      </c>
      <c r="P2245" t="e">
        <f>SUMIF(#REF!,"&gt;"&amp;AVERAGE(#REF!))</f>
        <v>#REF!</v>
      </c>
      <c r="Q2245">
        <f t="shared" si="71"/>
        <v>27.565026697177728</v>
      </c>
      <c r="R2245" t="str">
        <f>CONCATENATE("ID-",A2245,"-",E2245)</f>
        <v>ID-25270-Halifax, NS - Santa Maria, Portugal</v>
      </c>
      <c r="S2245">
        <f>INDEX(B:B,MATCH(A2245,A:A,0))</f>
        <v>0</v>
      </c>
      <c r="T2245" t="str">
        <f>IF(OR(B2245&gt;0,C2245&gt;0),"Acceptable","Check")</f>
        <v>Acceptable</v>
      </c>
      <c r="U2245">
        <f>COUNTIF(D:D, "Military - U.S. Army")</f>
        <v>23</v>
      </c>
      <c r="V2245">
        <f>AVERAGEIF(C:C,"Fort Myer, Virginia", I:I)</f>
        <v>2</v>
      </c>
      <c r="W2245">
        <v>1</v>
      </c>
      <c r="X2245" t="str">
        <f>IFERROR(VLOOKUP("FlightNumber", A:D, 4, FALSE), "Flight Not Found")</f>
        <v>Flight Not Found</v>
      </c>
      <c r="Y2245" t="str" cm="1">
        <f t="array" ref="Y2245">IF(AND(B:B &gt; TIME(6, 0, 0), B:B &lt;= TIME(18, 0, 0)), "Day", "Night")</f>
        <v>Night</v>
      </c>
      <c r="Z2245">
        <f>COUNTIFS(D:D, "Military - U.S. Army", C:C, "Fort Myer, Virginia")</f>
        <v>1</v>
      </c>
    </row>
    <row r="2246" spans="1:26" x14ac:dyDescent="0.2">
      <c r="A2246">
        <v>25064</v>
      </c>
      <c r="B2246" t="s">
        <v>10882</v>
      </c>
      <c r="C2246" t="s">
        <v>10883</v>
      </c>
      <c r="D2246" t="s">
        <v>10774</v>
      </c>
      <c r="F2246" t="s">
        <v>10776</v>
      </c>
      <c r="G2246" t="s">
        <v>10884</v>
      </c>
      <c r="I2246">
        <v>21</v>
      </c>
      <c r="J2246">
        <v>21</v>
      </c>
      <c r="K2246">
        <v>0</v>
      </c>
      <c r="L2246" t="s">
        <v>10885</v>
      </c>
      <c r="M2246">
        <f>SUM(B2246,C2246)</f>
        <v>0</v>
      </c>
      <c r="N2246" t="str">
        <f t="shared" si="70"/>
        <v>No</v>
      </c>
      <c r="O2246">
        <f>COUNTIF(C:C,"&lt;0")</f>
        <v>0</v>
      </c>
      <c r="P2246" t="e">
        <f>SUMIF(#REF!,"&gt;"&amp;AVERAGE(#REF!))</f>
        <v>#REF!</v>
      </c>
      <c r="Q2246">
        <f t="shared" si="71"/>
        <v>27.565026697177728</v>
      </c>
      <c r="R2246" t="str">
        <f>CONCATENATE("ID-",A2246,"-",E2246)</f>
        <v>ID-25064-</v>
      </c>
      <c r="S2246" t="str">
        <f>INDEX(B:B,MATCH(A2246,A:A,0))</f>
        <v>09:35</v>
      </c>
      <c r="T2246" t="str">
        <f>IF(OR(B2246&gt;0,C2246&gt;0),"Acceptable","Check")</f>
        <v>Acceptable</v>
      </c>
      <c r="U2246">
        <f>COUNTIF(D:D, "Military - U.S. Army")</f>
        <v>23</v>
      </c>
      <c r="V2246">
        <f>AVERAGEIF(C:C,"Fort Myer, Virginia", I:I)</f>
        <v>2</v>
      </c>
      <c r="W2246">
        <v>1</v>
      </c>
      <c r="X2246" t="str">
        <f>IFERROR(VLOOKUP("FlightNumber", A:D, 4, FALSE), "Flight Not Found")</f>
        <v>Flight Not Found</v>
      </c>
      <c r="Y2246" t="str" cm="1">
        <f t="array" ref="Y2246">IF(AND(B:B &gt; TIME(6, 0, 0), B:B &lt;= TIME(18, 0, 0)), "Day", "Night")</f>
        <v>Night</v>
      </c>
      <c r="Z2246">
        <f>COUNTIFS(D:D, "Military - U.S. Army", C:C, "Fort Myer, Virginia")</f>
        <v>1</v>
      </c>
    </row>
    <row r="2247" spans="1:26" x14ac:dyDescent="0.2">
      <c r="A2247">
        <v>25068</v>
      </c>
      <c r="B2247" t="s">
        <v>2666</v>
      </c>
      <c r="C2247" t="s">
        <v>10886</v>
      </c>
      <c r="D2247" t="s">
        <v>8029</v>
      </c>
      <c r="E2247" t="s">
        <v>10887</v>
      </c>
      <c r="F2247" t="s">
        <v>10888</v>
      </c>
      <c r="G2247" t="s">
        <v>10889</v>
      </c>
      <c r="H2247" t="s">
        <v>10890</v>
      </c>
      <c r="I2247">
        <v>40</v>
      </c>
      <c r="J2247">
        <v>40</v>
      </c>
      <c r="K2247">
        <v>0</v>
      </c>
      <c r="L2247" t="s">
        <v>10891</v>
      </c>
      <c r="M2247">
        <f>SUM(B2247,C2247)</f>
        <v>0</v>
      </c>
      <c r="N2247" t="str">
        <f t="shared" si="70"/>
        <v>No</v>
      </c>
      <c r="O2247">
        <f>COUNTIF(C:C,"&lt;0")</f>
        <v>0</v>
      </c>
      <c r="P2247" t="e">
        <f>SUMIF(#REF!,"&gt;"&amp;AVERAGE(#REF!))</f>
        <v>#REF!</v>
      </c>
      <c r="Q2247">
        <f t="shared" si="71"/>
        <v>27.565026697177728</v>
      </c>
      <c r="R2247" t="str">
        <f>CONCATENATE("ID-",A2247,"-",E2247)</f>
        <v>ID-25068-Cairo - Damascus</v>
      </c>
      <c r="S2247" t="str">
        <f>INDEX(B:B,MATCH(A2247,A:A,0))</f>
        <v>09:20</v>
      </c>
      <c r="T2247" t="str">
        <f>IF(OR(B2247&gt;0,C2247&gt;0),"Acceptable","Check")</f>
        <v>Acceptable</v>
      </c>
      <c r="U2247">
        <f>COUNTIF(D:D, "Military - U.S. Army")</f>
        <v>23</v>
      </c>
      <c r="V2247">
        <f>AVERAGEIF(C:C,"Fort Myer, Virginia", I:I)</f>
        <v>2</v>
      </c>
      <c r="W2247">
        <v>1</v>
      </c>
      <c r="X2247" t="str">
        <f>IFERROR(VLOOKUP("FlightNumber", A:D, 4, FALSE), "Flight Not Found")</f>
        <v>Flight Not Found</v>
      </c>
      <c r="Y2247" t="str" cm="1">
        <f t="array" ref="Y2247">IF(AND(B:B &gt; TIME(6, 0, 0), B:B &lt;= TIME(18, 0, 0)), "Day", "Night")</f>
        <v>Night</v>
      </c>
      <c r="Z2247">
        <f>COUNTIFS(D:D, "Military - U.S. Army", C:C, "Fort Myer, Virginia")</f>
        <v>1</v>
      </c>
    </row>
    <row r="2248" spans="1:26" x14ac:dyDescent="0.2">
      <c r="A2248">
        <v>25070</v>
      </c>
      <c r="B2248" t="s">
        <v>2716</v>
      </c>
      <c r="C2248" t="s">
        <v>10892</v>
      </c>
      <c r="D2248" t="s">
        <v>3748</v>
      </c>
      <c r="F2248" t="s">
        <v>10893</v>
      </c>
      <c r="G2248" t="s">
        <v>10894</v>
      </c>
      <c r="H2248" t="s">
        <v>10895</v>
      </c>
      <c r="I2248">
        <v>7</v>
      </c>
      <c r="J2248">
        <v>4</v>
      </c>
      <c r="K2248">
        <v>0</v>
      </c>
      <c r="L2248" t="s">
        <v>10896</v>
      </c>
      <c r="M2248">
        <f>SUM(B2248,C2248)</f>
        <v>0</v>
      </c>
      <c r="N2248" t="str">
        <f t="shared" si="70"/>
        <v>No</v>
      </c>
      <c r="O2248">
        <f>COUNTIF(C:C,"&lt;0")</f>
        <v>0</v>
      </c>
      <c r="P2248" t="e">
        <f>SUMIF(#REF!,"&gt;"&amp;AVERAGE(#REF!))</f>
        <v>#REF!</v>
      </c>
      <c r="Q2248">
        <f t="shared" si="71"/>
        <v>27.565026697177728</v>
      </c>
      <c r="R2248" t="str">
        <f>CONCATENATE("ID-",A2248,"-",E2248)</f>
        <v>ID-25070-</v>
      </c>
      <c r="S2248" t="str">
        <f>INDEX(B:B,MATCH(A2248,A:A,0))</f>
        <v>01:30</v>
      </c>
      <c r="T2248" t="str">
        <f>IF(OR(B2248&gt;0,C2248&gt;0),"Acceptable","Check")</f>
        <v>Acceptable</v>
      </c>
      <c r="U2248">
        <f>COUNTIF(D:D, "Military - U.S. Army")</f>
        <v>23</v>
      </c>
      <c r="V2248">
        <f>AVERAGEIF(C:C,"Fort Myer, Virginia", I:I)</f>
        <v>2</v>
      </c>
      <c r="W2248">
        <v>1</v>
      </c>
      <c r="X2248" t="str">
        <f>IFERROR(VLOOKUP("FlightNumber", A:D, 4, FALSE), "Flight Not Found")</f>
        <v>Flight Not Found</v>
      </c>
      <c r="Y2248" t="str" cm="1">
        <f t="array" ref="Y2248">IF(AND(B:B &gt; TIME(6, 0, 0), B:B &lt;= TIME(18, 0, 0)), "Day", "Night")</f>
        <v>Night</v>
      </c>
      <c r="Z2248">
        <f>COUNTIFS(D:D, "Military - U.S. Army", C:C, "Fort Myer, Virginia")</f>
        <v>1</v>
      </c>
    </row>
    <row r="2249" spans="1:26" x14ac:dyDescent="0.2">
      <c r="A2249">
        <v>25078</v>
      </c>
      <c r="B2249" t="s">
        <v>5354</v>
      </c>
      <c r="C2249" t="s">
        <v>10897</v>
      </c>
      <c r="D2249" t="s">
        <v>10898</v>
      </c>
      <c r="F2249" t="s">
        <v>10899</v>
      </c>
      <c r="G2249" t="s">
        <v>10900</v>
      </c>
      <c r="I2249">
        <v>2</v>
      </c>
      <c r="J2249">
        <v>0</v>
      </c>
      <c r="K2249">
        <v>0</v>
      </c>
      <c r="L2249" t="s">
        <v>10901</v>
      </c>
      <c r="M2249">
        <f>SUM(B2249,C2249)</f>
        <v>0</v>
      </c>
      <c r="N2249" t="str">
        <f t="shared" si="70"/>
        <v>No</v>
      </c>
      <c r="O2249">
        <f>COUNTIF(C:C,"&lt;0")</f>
        <v>0</v>
      </c>
      <c r="P2249" t="e">
        <f>SUMIF(#REF!,"&gt;"&amp;AVERAGE(#REF!))</f>
        <v>#REF!</v>
      </c>
      <c r="Q2249">
        <f t="shared" si="71"/>
        <v>27.565026697177728</v>
      </c>
      <c r="R2249" t="str">
        <f>CONCATENATE("ID-",A2249,"-",E2249)</f>
        <v>ID-25078-</v>
      </c>
      <c r="S2249" t="str">
        <f>INDEX(B:B,MATCH(A2249,A:A,0))</f>
        <v>07:25</v>
      </c>
      <c r="T2249" t="str">
        <f>IF(OR(B2249&gt;0,C2249&gt;0),"Acceptable","Check")</f>
        <v>Acceptable</v>
      </c>
      <c r="U2249">
        <f>COUNTIF(D:D, "Military - U.S. Army")</f>
        <v>23</v>
      </c>
      <c r="V2249">
        <f>AVERAGEIF(C:C,"Fort Myer, Virginia", I:I)</f>
        <v>2</v>
      </c>
      <c r="W2249">
        <v>1</v>
      </c>
      <c r="X2249" t="str">
        <f>IFERROR(VLOOKUP("FlightNumber", A:D, 4, FALSE), "Flight Not Found")</f>
        <v>Flight Not Found</v>
      </c>
      <c r="Y2249" t="str" cm="1">
        <f t="array" ref="Y2249">IF(AND(B:B &gt; TIME(6, 0, 0), B:B &lt;= TIME(18, 0, 0)), "Day", "Night")</f>
        <v>Night</v>
      </c>
      <c r="Z2249">
        <f>COUNTIFS(D:D, "Military - U.S. Army", C:C, "Fort Myer, Virginia")</f>
        <v>1</v>
      </c>
    </row>
    <row r="2250" spans="1:26" x14ac:dyDescent="0.2">
      <c r="A2250">
        <v>25081</v>
      </c>
      <c r="C2250" t="s">
        <v>10902</v>
      </c>
      <c r="D2250" t="s">
        <v>10903</v>
      </c>
      <c r="F2250" t="s">
        <v>7112</v>
      </c>
      <c r="G2250" t="s">
        <v>10904</v>
      </c>
      <c r="H2250" t="s">
        <v>4473</v>
      </c>
      <c r="I2250">
        <v>6</v>
      </c>
      <c r="J2250">
        <v>5</v>
      </c>
      <c r="K2250">
        <v>0</v>
      </c>
      <c r="L2250" t="s">
        <v>10905</v>
      </c>
      <c r="M2250">
        <f>SUM(B2250,C2250)</f>
        <v>0</v>
      </c>
      <c r="N2250" t="str">
        <f t="shared" si="70"/>
        <v>No</v>
      </c>
      <c r="O2250">
        <f>COUNTIF(C:C,"&lt;0")</f>
        <v>0</v>
      </c>
      <c r="P2250" t="e">
        <f>SUMIF(#REF!,"&gt;"&amp;AVERAGE(#REF!))</f>
        <v>#REF!</v>
      </c>
      <c r="Q2250">
        <f t="shared" si="71"/>
        <v>27.565026697177728</v>
      </c>
      <c r="R2250" t="str">
        <f>CONCATENATE("ID-",A2250,"-",E2250)</f>
        <v>ID-25081-</v>
      </c>
      <c r="S2250">
        <f>INDEX(B:B,MATCH(A2250,A:A,0))</f>
        <v>0</v>
      </c>
      <c r="T2250" t="str">
        <f>IF(OR(B2250&gt;0,C2250&gt;0),"Acceptable","Check")</f>
        <v>Acceptable</v>
      </c>
      <c r="U2250">
        <f>COUNTIF(D:D, "Military - U.S. Army")</f>
        <v>23</v>
      </c>
      <c r="V2250">
        <f>AVERAGEIF(C:C,"Fort Myer, Virginia", I:I)</f>
        <v>2</v>
      </c>
      <c r="W2250">
        <v>1</v>
      </c>
      <c r="X2250" t="str">
        <f>IFERROR(VLOOKUP("FlightNumber", A:D, 4, FALSE), "Flight Not Found")</f>
        <v>Flight Not Found</v>
      </c>
      <c r="Y2250" t="str" cm="1">
        <f t="array" ref="Y2250">IF(AND(B:B &gt; TIME(6, 0, 0), B:B &lt;= TIME(18, 0, 0)), "Day", "Night")</f>
        <v>Night</v>
      </c>
      <c r="Z2250">
        <f>COUNTIFS(D:D, "Military - U.S. Army", C:C, "Fort Myer, Virginia")</f>
        <v>1</v>
      </c>
    </row>
    <row r="2251" spans="1:26" x14ac:dyDescent="0.2">
      <c r="A2251">
        <v>25084</v>
      </c>
      <c r="B2251" t="s">
        <v>6132</v>
      </c>
      <c r="C2251" t="s">
        <v>10906</v>
      </c>
      <c r="D2251" t="s">
        <v>10907</v>
      </c>
      <c r="F2251" t="s">
        <v>7747</v>
      </c>
      <c r="G2251" t="s">
        <v>10908</v>
      </c>
      <c r="H2251" t="s">
        <v>10909</v>
      </c>
      <c r="I2251">
        <v>89</v>
      </c>
      <c r="J2251">
        <v>47</v>
      </c>
      <c r="K2251">
        <v>0</v>
      </c>
      <c r="L2251" t="s">
        <v>10910</v>
      </c>
      <c r="M2251">
        <f>SUM(B2251,C2251)</f>
        <v>0</v>
      </c>
      <c r="N2251" t="str">
        <f t="shared" si="70"/>
        <v>No</v>
      </c>
      <c r="O2251">
        <f>COUNTIF(C:C,"&lt;0")</f>
        <v>0</v>
      </c>
      <c r="P2251" t="e">
        <f>SUMIF(#REF!,"&gt;"&amp;AVERAGE(#REF!))</f>
        <v>#REF!</v>
      </c>
      <c r="Q2251">
        <f t="shared" si="71"/>
        <v>27.565026697177728</v>
      </c>
      <c r="R2251" t="str">
        <f>CONCATENATE("ID-",A2251,"-",E2251)</f>
        <v>ID-25084-</v>
      </c>
      <c r="S2251" t="str">
        <f>INDEX(B:B,MATCH(A2251,A:A,0))</f>
        <v>21:25</v>
      </c>
      <c r="T2251" t="str">
        <f>IF(OR(B2251&gt;0,C2251&gt;0),"Acceptable","Check")</f>
        <v>Acceptable</v>
      </c>
      <c r="U2251">
        <f>COUNTIF(D:D, "Military - U.S. Army")</f>
        <v>23</v>
      </c>
      <c r="V2251">
        <f>AVERAGEIF(C:C,"Fort Myer, Virginia", I:I)</f>
        <v>2</v>
      </c>
      <c r="W2251">
        <v>1</v>
      </c>
      <c r="X2251" t="str">
        <f>IFERROR(VLOOKUP("FlightNumber", A:D, 4, FALSE), "Flight Not Found")</f>
        <v>Flight Not Found</v>
      </c>
      <c r="Y2251" t="str" cm="1">
        <f t="array" ref="Y2251">IF(AND(B:B &gt; TIME(6, 0, 0), B:B &lt;= TIME(18, 0, 0)), "Day", "Night")</f>
        <v>Night</v>
      </c>
      <c r="Z2251">
        <f>COUNTIFS(D:D, "Military - U.S. Army", C:C, "Fort Myer, Virginia")</f>
        <v>1</v>
      </c>
    </row>
    <row r="2252" spans="1:26" x14ac:dyDescent="0.2">
      <c r="A2252">
        <v>25089</v>
      </c>
      <c r="B2252" t="s">
        <v>6613</v>
      </c>
      <c r="C2252" t="s">
        <v>10307</v>
      </c>
      <c r="D2252" t="s">
        <v>10911</v>
      </c>
      <c r="F2252" t="s">
        <v>10912</v>
      </c>
      <c r="G2252" t="s">
        <v>10913</v>
      </c>
      <c r="I2252">
        <v>9</v>
      </c>
      <c r="J2252">
        <v>2</v>
      </c>
      <c r="K2252">
        <v>0</v>
      </c>
      <c r="L2252" t="s">
        <v>10914</v>
      </c>
      <c r="M2252">
        <f>SUM(B2252,C2252)</f>
        <v>0</v>
      </c>
      <c r="N2252" t="str">
        <f t="shared" si="70"/>
        <v>No</v>
      </c>
      <c r="O2252">
        <f>COUNTIF(C:C,"&lt;0")</f>
        <v>0</v>
      </c>
      <c r="P2252" t="e">
        <f>SUMIF(#REF!,"&gt;"&amp;AVERAGE(#REF!))</f>
        <v>#REF!</v>
      </c>
      <c r="Q2252">
        <f t="shared" si="71"/>
        <v>27.565026697177728</v>
      </c>
      <c r="R2252" t="str">
        <f>CONCATENATE("ID-",A2252,"-",E2252)</f>
        <v>ID-25089-</v>
      </c>
      <c r="S2252" t="str">
        <f>INDEX(B:B,MATCH(A2252,A:A,0))</f>
        <v>14:55</v>
      </c>
      <c r="T2252" t="str">
        <f>IF(OR(B2252&gt;0,C2252&gt;0),"Acceptable","Check")</f>
        <v>Acceptable</v>
      </c>
      <c r="U2252">
        <f>COUNTIF(D:D, "Military - U.S. Army")</f>
        <v>23</v>
      </c>
      <c r="V2252">
        <f>AVERAGEIF(C:C,"Fort Myer, Virginia", I:I)</f>
        <v>2</v>
      </c>
      <c r="W2252">
        <v>1</v>
      </c>
      <c r="X2252" t="str">
        <f>IFERROR(VLOOKUP("FlightNumber", A:D, 4, FALSE), "Flight Not Found")</f>
        <v>Flight Not Found</v>
      </c>
      <c r="Y2252" t="str" cm="1">
        <f t="array" ref="Y2252">IF(AND(B:B &gt; TIME(6, 0, 0), B:B &lt;= TIME(18, 0, 0)), "Day", "Night")</f>
        <v>Night</v>
      </c>
      <c r="Z2252">
        <f>COUNTIFS(D:D, "Military - U.S. Army", C:C, "Fort Myer, Virginia")</f>
        <v>1</v>
      </c>
    </row>
    <row r="2253" spans="1:26" x14ac:dyDescent="0.2">
      <c r="A2253">
        <v>25092</v>
      </c>
      <c r="B2253" t="s">
        <v>42</v>
      </c>
      <c r="C2253" t="s">
        <v>10915</v>
      </c>
      <c r="D2253" t="s">
        <v>1150</v>
      </c>
      <c r="E2253" t="s">
        <v>10916</v>
      </c>
      <c r="F2253" t="s">
        <v>10917</v>
      </c>
      <c r="G2253" t="s">
        <v>10918</v>
      </c>
      <c r="H2253" t="s">
        <v>8803</v>
      </c>
      <c r="I2253">
        <v>95</v>
      </c>
      <c r="J2253">
        <v>95</v>
      </c>
      <c r="K2253">
        <v>0</v>
      </c>
      <c r="L2253" t="s">
        <v>10919</v>
      </c>
      <c r="M2253">
        <f>SUM(B2253,C2253)</f>
        <v>0</v>
      </c>
      <c r="N2253" t="str">
        <f t="shared" si="70"/>
        <v>No</v>
      </c>
      <c r="O2253">
        <f>COUNTIF(C:C,"&lt;0")</f>
        <v>0</v>
      </c>
      <c r="P2253" t="e">
        <f>SUMIF(#REF!,"&gt;"&amp;AVERAGE(#REF!))</f>
        <v>#REF!</v>
      </c>
      <c r="Q2253">
        <f t="shared" si="71"/>
        <v>27.565026697177728</v>
      </c>
      <c r="R2253" t="str">
        <f>CONCATENATE("ID-",A2253,"-",E2253)</f>
        <v>ID-25092-Ajaccio - Nice</v>
      </c>
      <c r="S2253" t="str">
        <f>INDEX(B:B,MATCH(A2253,A:A,0))</f>
        <v>10:30</v>
      </c>
      <c r="T2253" t="str">
        <f>IF(OR(B2253&gt;0,C2253&gt;0),"Acceptable","Check")</f>
        <v>Acceptable</v>
      </c>
      <c r="U2253">
        <f>COUNTIF(D:D, "Military - U.S. Army")</f>
        <v>23</v>
      </c>
      <c r="V2253">
        <f>AVERAGEIF(C:C,"Fort Myer, Virginia", I:I)</f>
        <v>2</v>
      </c>
      <c r="W2253">
        <v>1</v>
      </c>
      <c r="X2253" t="str">
        <f>IFERROR(VLOOKUP("FlightNumber", A:D, 4, FALSE), "Flight Not Found")</f>
        <v>Flight Not Found</v>
      </c>
      <c r="Y2253" t="str" cm="1">
        <f t="array" ref="Y2253">IF(AND(B:B &gt; TIME(6, 0, 0), B:B &lt;= TIME(18, 0, 0)), "Day", "Night")</f>
        <v>Night</v>
      </c>
      <c r="Z2253">
        <f>COUNTIFS(D:D, "Military - U.S. Army", C:C, "Fort Myer, Virginia")</f>
        <v>1</v>
      </c>
    </row>
    <row r="2254" spans="1:26" x14ac:dyDescent="0.2">
      <c r="A2254">
        <v>25105</v>
      </c>
      <c r="C2254" t="s">
        <v>10920</v>
      </c>
      <c r="D2254" t="s">
        <v>2606</v>
      </c>
      <c r="F2254" t="s">
        <v>7280</v>
      </c>
      <c r="G2254" t="s">
        <v>10921</v>
      </c>
      <c r="H2254" t="s">
        <v>10922</v>
      </c>
      <c r="I2254">
        <v>52</v>
      </c>
      <c r="J2254">
        <v>11</v>
      </c>
      <c r="K2254">
        <v>0</v>
      </c>
      <c r="L2254" t="s">
        <v>10923</v>
      </c>
      <c r="M2254">
        <f>SUM(B2254,C2254)</f>
        <v>0</v>
      </c>
      <c r="N2254" t="str">
        <f t="shared" si="70"/>
        <v>No</v>
      </c>
      <c r="O2254">
        <f>COUNTIF(C:C,"&lt;0")</f>
        <v>0</v>
      </c>
      <c r="P2254" t="e">
        <f>SUMIF(#REF!,"&gt;"&amp;AVERAGE(#REF!))</f>
        <v>#REF!</v>
      </c>
      <c r="Q2254">
        <f t="shared" si="71"/>
        <v>27.565026697177728</v>
      </c>
      <c r="R2254" t="str">
        <f>CONCATENATE("ID-",A2254,"-",E2254)</f>
        <v>ID-25105-</v>
      </c>
      <c r="S2254">
        <f>INDEX(B:B,MATCH(A2254,A:A,0))</f>
        <v>0</v>
      </c>
      <c r="T2254" t="str">
        <f>IF(OR(B2254&gt;0,C2254&gt;0),"Acceptable","Check")</f>
        <v>Acceptable</v>
      </c>
      <c r="U2254">
        <f>COUNTIF(D:D, "Military - U.S. Army")</f>
        <v>23</v>
      </c>
      <c r="V2254">
        <f>AVERAGEIF(C:C,"Fort Myer, Virginia", I:I)</f>
        <v>2</v>
      </c>
      <c r="W2254">
        <v>1</v>
      </c>
      <c r="X2254" t="str">
        <f>IFERROR(VLOOKUP("FlightNumber", A:D, 4, FALSE), "Flight Not Found")</f>
        <v>Flight Not Found</v>
      </c>
      <c r="Y2254" t="str" cm="1">
        <f t="array" ref="Y2254">IF(AND(B:B &gt; TIME(6, 0, 0), B:B &lt;= TIME(18, 0, 0)), "Day", "Night")</f>
        <v>Night</v>
      </c>
      <c r="Z2254">
        <f>COUNTIFS(D:D, "Military - U.S. Army", C:C, "Fort Myer, Virginia")</f>
        <v>1</v>
      </c>
    </row>
    <row r="2255" spans="1:26" x14ac:dyDescent="0.2">
      <c r="A2255">
        <v>25109</v>
      </c>
      <c r="C2255" t="s">
        <v>10924</v>
      </c>
      <c r="D2255" t="s">
        <v>10925</v>
      </c>
      <c r="E2255" t="s">
        <v>10926</v>
      </c>
      <c r="F2255" t="s">
        <v>3789</v>
      </c>
      <c r="G2255" t="s">
        <v>10927</v>
      </c>
      <c r="H2255" t="s">
        <v>10928</v>
      </c>
      <c r="I2255">
        <v>57</v>
      </c>
      <c r="J2255">
        <v>57</v>
      </c>
      <c r="K2255">
        <v>1</v>
      </c>
      <c r="L2255" t="s">
        <v>10929</v>
      </c>
      <c r="M2255">
        <f>SUM(B2255,C2255)</f>
        <v>0</v>
      </c>
      <c r="N2255" t="str">
        <f t="shared" si="70"/>
        <v>No</v>
      </c>
      <c r="O2255">
        <f>COUNTIF(C:C,"&lt;0")</f>
        <v>0</v>
      </c>
      <c r="P2255" t="e">
        <f>SUMIF(#REF!,"&gt;"&amp;AVERAGE(#REF!))</f>
        <v>#REF!</v>
      </c>
      <c r="Q2255">
        <f t="shared" si="71"/>
        <v>27.565026697177728</v>
      </c>
      <c r="R2255" t="str">
        <f>CONCATENATE("ID-",A2255,"-",E2255)</f>
        <v>ID-25109-Lagos - Port Harcourt</v>
      </c>
      <c r="S2255">
        <f>INDEX(B:B,MATCH(A2255,A:A,0))</f>
        <v>0</v>
      </c>
      <c r="T2255" t="str">
        <f>IF(OR(B2255&gt;0,C2255&gt;0),"Acceptable","Check")</f>
        <v>Acceptable</v>
      </c>
      <c r="U2255">
        <f>COUNTIF(D:D, "Military - U.S. Army")</f>
        <v>23</v>
      </c>
      <c r="V2255">
        <f>AVERAGEIF(C:C,"Fort Myer, Virginia", I:I)</f>
        <v>2</v>
      </c>
      <c r="W2255">
        <v>1</v>
      </c>
      <c r="X2255" t="str">
        <f>IFERROR(VLOOKUP("FlightNumber", A:D, 4, FALSE), "Flight Not Found")</f>
        <v>Flight Not Found</v>
      </c>
      <c r="Y2255" t="str" cm="1">
        <f t="array" ref="Y2255">IF(AND(B:B &gt; TIME(6, 0, 0), B:B &lt;= TIME(18, 0, 0)), "Day", "Night")</f>
        <v>Night</v>
      </c>
      <c r="Z2255">
        <f>COUNTIFS(D:D, "Military - U.S. Army", C:C, "Fort Myer, Virginia")</f>
        <v>1</v>
      </c>
    </row>
    <row r="2256" spans="1:26" x14ac:dyDescent="0.2">
      <c r="A2256">
        <v>25112</v>
      </c>
      <c r="B2256" t="s">
        <v>3265</v>
      </c>
      <c r="C2256" t="s">
        <v>10930</v>
      </c>
      <c r="D2256" t="s">
        <v>10931</v>
      </c>
      <c r="F2256" t="s">
        <v>10932</v>
      </c>
      <c r="G2256" t="s">
        <v>10933</v>
      </c>
      <c r="I2256">
        <v>3</v>
      </c>
      <c r="J2256">
        <v>3</v>
      </c>
      <c r="K2256">
        <v>0</v>
      </c>
      <c r="L2256" t="s">
        <v>10934</v>
      </c>
      <c r="M2256">
        <f>SUM(B2256,C2256)</f>
        <v>0</v>
      </c>
      <c r="N2256" t="str">
        <f t="shared" si="70"/>
        <v>No</v>
      </c>
      <c r="O2256">
        <f>COUNTIF(C:C,"&lt;0")</f>
        <v>0</v>
      </c>
      <c r="P2256" t="e">
        <f>SUMIF(#REF!,"&gt;"&amp;AVERAGE(#REF!))</f>
        <v>#REF!</v>
      </c>
      <c r="Q2256">
        <f t="shared" si="71"/>
        <v>27.565026697177728</v>
      </c>
      <c r="R2256" t="str">
        <f>CONCATENATE("ID-",A2256,"-",E2256)</f>
        <v>ID-25112-</v>
      </c>
      <c r="S2256" t="str">
        <f>INDEX(B:B,MATCH(A2256,A:A,0))</f>
        <v>11:15</v>
      </c>
      <c r="T2256" t="str">
        <f>IF(OR(B2256&gt;0,C2256&gt;0),"Acceptable","Check")</f>
        <v>Acceptable</v>
      </c>
      <c r="U2256">
        <f>COUNTIF(D:D, "Military - U.S. Army")</f>
        <v>23</v>
      </c>
      <c r="V2256">
        <f>AVERAGEIF(C:C,"Fort Myer, Virginia", I:I)</f>
        <v>2</v>
      </c>
      <c r="W2256">
        <v>1</v>
      </c>
      <c r="X2256" t="str">
        <f>IFERROR(VLOOKUP("FlightNumber", A:D, 4, FALSE), "Flight Not Found")</f>
        <v>Flight Not Found</v>
      </c>
      <c r="Y2256" t="str" cm="1">
        <f t="array" ref="Y2256">IF(AND(B:B &gt; TIME(6, 0, 0), B:B &lt;= TIME(18, 0, 0)), "Day", "Night")</f>
        <v>Night</v>
      </c>
      <c r="Z2256">
        <f>COUNTIFS(D:D, "Military - U.S. Army", C:C, "Fort Myer, Virginia")</f>
        <v>1</v>
      </c>
    </row>
    <row r="2257" spans="1:26" x14ac:dyDescent="0.2">
      <c r="A2257">
        <v>25114</v>
      </c>
      <c r="C2257" t="s">
        <v>10935</v>
      </c>
      <c r="D2257" t="s">
        <v>2606</v>
      </c>
      <c r="F2257" t="s">
        <v>10936</v>
      </c>
      <c r="G2257" t="s">
        <v>10937</v>
      </c>
      <c r="H2257" t="s">
        <v>9073</v>
      </c>
      <c r="I2257">
        <v>13</v>
      </c>
      <c r="J2257">
        <v>13</v>
      </c>
      <c r="K2257">
        <v>11</v>
      </c>
      <c r="L2257" t="s">
        <v>10938</v>
      </c>
      <c r="M2257">
        <f>SUM(B2257,C2257)</f>
        <v>0</v>
      </c>
      <c r="N2257" t="str">
        <f t="shared" si="70"/>
        <v>No</v>
      </c>
      <c r="O2257">
        <f>COUNTIF(C:C,"&lt;0")</f>
        <v>0</v>
      </c>
      <c r="P2257" t="e">
        <f>SUMIF(#REF!,"&gt;"&amp;AVERAGE(#REF!))</f>
        <v>#REF!</v>
      </c>
      <c r="Q2257">
        <f t="shared" si="71"/>
        <v>27.565026697177728</v>
      </c>
      <c r="R2257" t="str">
        <f>CONCATENATE("ID-",A2257,"-",E2257)</f>
        <v>ID-25114-</v>
      </c>
      <c r="S2257">
        <f>INDEX(B:B,MATCH(A2257,A:A,0))</f>
        <v>0</v>
      </c>
      <c r="T2257" t="str">
        <f>IF(OR(B2257&gt;0,C2257&gt;0),"Acceptable","Check")</f>
        <v>Acceptable</v>
      </c>
      <c r="U2257">
        <f>COUNTIF(D:D, "Military - U.S. Army")</f>
        <v>23</v>
      </c>
      <c r="V2257">
        <f>AVERAGEIF(C:C,"Fort Myer, Virginia", I:I)</f>
        <v>2</v>
      </c>
      <c r="W2257">
        <v>1</v>
      </c>
      <c r="X2257" t="str">
        <f>IFERROR(VLOOKUP("FlightNumber", A:D, 4, FALSE), "Flight Not Found")</f>
        <v>Flight Not Found</v>
      </c>
      <c r="Y2257" t="str" cm="1">
        <f t="array" ref="Y2257">IF(AND(B:B &gt; TIME(6, 0, 0), B:B &lt;= TIME(18, 0, 0)), "Day", "Night")</f>
        <v>Night</v>
      </c>
      <c r="Z2257">
        <f>COUNTIFS(D:D, "Military - U.S. Army", C:C, "Fort Myer, Virginia")</f>
        <v>1</v>
      </c>
    </row>
    <row r="2258" spans="1:26" x14ac:dyDescent="0.2">
      <c r="A2258">
        <v>25114</v>
      </c>
      <c r="B2258" t="s">
        <v>10939</v>
      </c>
      <c r="C2258" t="s">
        <v>10940</v>
      </c>
      <c r="D2258" t="s">
        <v>10941</v>
      </c>
      <c r="F2258" t="s">
        <v>10942</v>
      </c>
      <c r="G2258" t="s">
        <v>10943</v>
      </c>
      <c r="I2258">
        <v>25</v>
      </c>
      <c r="J2258">
        <v>25</v>
      </c>
      <c r="K2258">
        <v>0</v>
      </c>
      <c r="L2258" t="s">
        <v>10944</v>
      </c>
      <c r="M2258">
        <f>SUM(B2258,C2258)</f>
        <v>0</v>
      </c>
      <c r="N2258" t="str">
        <f t="shared" si="70"/>
        <v>No</v>
      </c>
      <c r="O2258">
        <f>COUNTIF(C:C,"&lt;0")</f>
        <v>0</v>
      </c>
      <c r="P2258" t="e">
        <f>SUMIF(#REF!,"&gt;"&amp;AVERAGE(#REF!))</f>
        <v>#REF!</v>
      </c>
      <c r="Q2258">
        <f t="shared" si="71"/>
        <v>27.565026697177728</v>
      </c>
      <c r="R2258" t="str">
        <f>CONCATENATE("ID-",A2258,"-",E2258)</f>
        <v>ID-25114-</v>
      </c>
      <c r="S2258">
        <f>INDEX(B:B,MATCH(A2258,A:A,0))</f>
        <v>0</v>
      </c>
      <c r="T2258" t="str">
        <f>IF(OR(B2258&gt;0,C2258&gt;0),"Acceptable","Check")</f>
        <v>Acceptable</v>
      </c>
      <c r="U2258">
        <f>COUNTIF(D:D, "Military - U.S. Army")</f>
        <v>23</v>
      </c>
      <c r="V2258">
        <f>AVERAGEIF(C:C,"Fort Myer, Virginia", I:I)</f>
        <v>2</v>
      </c>
      <c r="W2258">
        <v>3</v>
      </c>
      <c r="X2258" t="str">
        <f>IFERROR(VLOOKUP("FlightNumber", A:D, 4, FALSE), "Flight Not Found")</f>
        <v>Flight Not Found</v>
      </c>
      <c r="Y2258" t="str" cm="1">
        <f t="array" ref="Y2258">IF(AND(B:B &gt; TIME(6, 0, 0), B:B &lt;= TIME(18, 0, 0)), "Day", "Night")</f>
        <v>Night</v>
      </c>
      <c r="Z2258">
        <f>COUNTIFS(D:D, "Military - U.S. Army", C:C, "Fort Myer, Virginia")</f>
        <v>1</v>
      </c>
    </row>
    <row r="2259" spans="1:26" x14ac:dyDescent="0.2">
      <c r="A2259">
        <v>25119</v>
      </c>
      <c r="B2259" t="s">
        <v>8281</v>
      </c>
      <c r="C2259" t="s">
        <v>9345</v>
      </c>
      <c r="D2259" t="s">
        <v>10945</v>
      </c>
      <c r="F2259" t="s">
        <v>10946</v>
      </c>
      <c r="G2259" t="s">
        <v>10947</v>
      </c>
      <c r="I2259">
        <v>4</v>
      </c>
      <c r="J2259">
        <v>4</v>
      </c>
      <c r="K2259">
        <v>0</v>
      </c>
      <c r="L2259" t="s">
        <v>10948</v>
      </c>
      <c r="M2259">
        <f>SUM(B2259,C2259)</f>
        <v>0</v>
      </c>
      <c r="N2259" t="str">
        <f t="shared" si="70"/>
        <v>No</v>
      </c>
      <c r="O2259">
        <f>COUNTIF(C:C,"&lt;0")</f>
        <v>0</v>
      </c>
      <c r="P2259" t="e">
        <f>SUMIF(#REF!,"&gt;"&amp;AVERAGE(#REF!))</f>
        <v>#REF!</v>
      </c>
      <c r="Q2259">
        <f t="shared" si="71"/>
        <v>27.565026697177728</v>
      </c>
      <c r="R2259" t="str">
        <f>CONCATENATE("ID-",A2259,"-",E2259)</f>
        <v>ID-25119-</v>
      </c>
      <c r="S2259" t="str">
        <f>INDEX(B:B,MATCH(A2259,A:A,0))</f>
        <v>03:55</v>
      </c>
      <c r="T2259" t="str">
        <f>IF(OR(B2259&gt;0,C2259&gt;0),"Acceptable","Check")</f>
        <v>Acceptable</v>
      </c>
      <c r="U2259">
        <f>COUNTIF(D:D, "Military - U.S. Army")</f>
        <v>23</v>
      </c>
      <c r="V2259">
        <f>AVERAGEIF(C:C,"Fort Myer, Virginia", I:I)</f>
        <v>2</v>
      </c>
      <c r="W2259">
        <v>1</v>
      </c>
      <c r="X2259" t="str">
        <f>IFERROR(VLOOKUP("FlightNumber", A:D, 4, FALSE), "Flight Not Found")</f>
        <v>Flight Not Found</v>
      </c>
      <c r="Y2259" t="str" cm="1">
        <f t="array" ref="Y2259">IF(AND(B:B &gt; TIME(6, 0, 0), B:B &lt;= TIME(18, 0, 0)), "Day", "Night")</f>
        <v>Night</v>
      </c>
      <c r="Z2259">
        <f>COUNTIFS(D:D, "Military - U.S. Army", C:C, "Fort Myer, Virginia")</f>
        <v>1</v>
      </c>
    </row>
    <row r="2260" spans="1:26" x14ac:dyDescent="0.2">
      <c r="A2260">
        <v>25119</v>
      </c>
      <c r="C2260" t="s">
        <v>10949</v>
      </c>
      <c r="D2260" t="s">
        <v>10950</v>
      </c>
      <c r="F2260" t="s">
        <v>10951</v>
      </c>
      <c r="G2260" t="s">
        <v>10952</v>
      </c>
      <c r="H2260" t="s">
        <v>1682</v>
      </c>
      <c r="I2260">
        <v>10</v>
      </c>
      <c r="J2260">
        <v>10</v>
      </c>
      <c r="K2260">
        <v>0</v>
      </c>
      <c r="L2260" t="s">
        <v>4366</v>
      </c>
      <c r="M2260">
        <f>SUM(B2260,C2260)</f>
        <v>0</v>
      </c>
      <c r="N2260" t="str">
        <f t="shared" si="70"/>
        <v>No</v>
      </c>
      <c r="O2260">
        <f>COUNTIF(C:C,"&lt;0")</f>
        <v>0</v>
      </c>
      <c r="P2260" t="e">
        <f>SUMIF(#REF!,"&gt;"&amp;AVERAGE(#REF!))</f>
        <v>#REF!</v>
      </c>
      <c r="Q2260">
        <f t="shared" si="71"/>
        <v>27.565026697177728</v>
      </c>
      <c r="R2260" t="str">
        <f>CONCATENATE("ID-",A2260,"-",E2260)</f>
        <v>ID-25119-</v>
      </c>
      <c r="S2260" t="str">
        <f>INDEX(B:B,MATCH(A2260,A:A,0))</f>
        <v>03:55</v>
      </c>
      <c r="T2260" t="str">
        <f>IF(OR(B2260&gt;0,C2260&gt;0),"Acceptable","Check")</f>
        <v>Acceptable</v>
      </c>
      <c r="U2260">
        <f>COUNTIF(D:D, "Military - U.S. Army")</f>
        <v>23</v>
      </c>
      <c r="V2260">
        <f>AVERAGEIF(C:C,"Fort Myer, Virginia", I:I)</f>
        <v>2</v>
      </c>
      <c r="W2260">
        <v>1</v>
      </c>
      <c r="X2260" t="str">
        <f>IFERROR(VLOOKUP("FlightNumber", A:D, 4, FALSE), "Flight Not Found")</f>
        <v>Flight Not Found</v>
      </c>
      <c r="Y2260" t="str" cm="1">
        <f t="array" ref="Y2260">IF(AND(B:B &gt; TIME(6, 0, 0), B:B &lt;= TIME(18, 0, 0)), "Day", "Night")</f>
        <v>Night</v>
      </c>
      <c r="Z2260">
        <f>COUNTIFS(D:D, "Military - U.S. Army", C:C, "Fort Myer, Virginia")</f>
        <v>1</v>
      </c>
    </row>
    <row r="2261" spans="1:26" x14ac:dyDescent="0.2">
      <c r="A2261">
        <v>25121</v>
      </c>
      <c r="B2261" t="s">
        <v>8079</v>
      </c>
      <c r="C2261" t="s">
        <v>10953</v>
      </c>
      <c r="D2261" t="s">
        <v>10954</v>
      </c>
      <c r="F2261" t="s">
        <v>9086</v>
      </c>
      <c r="G2261" t="s">
        <v>10955</v>
      </c>
      <c r="I2261">
        <v>3</v>
      </c>
      <c r="J2261">
        <v>2</v>
      </c>
      <c r="K2261">
        <v>0</v>
      </c>
      <c r="L2261" t="s">
        <v>10956</v>
      </c>
      <c r="M2261">
        <f>SUM(B2261,C2261)</f>
        <v>0</v>
      </c>
      <c r="N2261" t="str">
        <f t="shared" si="70"/>
        <v>No</v>
      </c>
      <c r="O2261">
        <f>COUNTIF(C:C,"&lt;0")</f>
        <v>0</v>
      </c>
      <c r="P2261" t="e">
        <f>SUMIF(#REF!,"&gt;"&amp;AVERAGE(#REF!))</f>
        <v>#REF!</v>
      </c>
      <c r="Q2261">
        <f t="shared" si="71"/>
        <v>27.565026697177728</v>
      </c>
      <c r="R2261" t="str">
        <f>CONCATENATE("ID-",A2261,"-",E2261)</f>
        <v>ID-25121-</v>
      </c>
      <c r="S2261" t="str">
        <f>INDEX(B:B,MATCH(A2261,A:A,0))</f>
        <v>18:45</v>
      </c>
      <c r="T2261" t="str">
        <f>IF(OR(B2261&gt;0,C2261&gt;0),"Acceptable","Check")</f>
        <v>Acceptable</v>
      </c>
      <c r="U2261">
        <f>COUNTIF(D:D, "Military - U.S. Army")</f>
        <v>23</v>
      </c>
      <c r="V2261">
        <f>AVERAGEIF(C:C,"Fort Myer, Virginia", I:I)</f>
        <v>2</v>
      </c>
      <c r="W2261">
        <v>1</v>
      </c>
      <c r="X2261" t="str">
        <f>IFERROR(VLOOKUP("FlightNumber", A:D, 4, FALSE), "Flight Not Found")</f>
        <v>Flight Not Found</v>
      </c>
      <c r="Y2261" t="str" cm="1">
        <f t="array" ref="Y2261">IF(AND(B:B &gt; TIME(6, 0, 0), B:B &lt;= TIME(18, 0, 0)), "Day", "Night")</f>
        <v>Night</v>
      </c>
      <c r="Z2261">
        <f>COUNTIFS(D:D, "Military - U.S. Army", C:C, "Fort Myer, Virginia")</f>
        <v>1</v>
      </c>
    </row>
    <row r="2262" spans="1:26" x14ac:dyDescent="0.2">
      <c r="A2262">
        <v>25122</v>
      </c>
      <c r="C2262" t="s">
        <v>3235</v>
      </c>
      <c r="D2262" t="s">
        <v>766</v>
      </c>
      <c r="E2262" t="s">
        <v>10957</v>
      </c>
      <c r="F2262" t="s">
        <v>10958</v>
      </c>
      <c r="G2262" t="s">
        <v>10959</v>
      </c>
      <c r="H2262" t="s">
        <v>10960</v>
      </c>
      <c r="I2262">
        <v>40</v>
      </c>
      <c r="J2262">
        <v>11</v>
      </c>
      <c r="K2262">
        <v>0</v>
      </c>
      <c r="L2262" t="s">
        <v>5134</v>
      </c>
      <c r="M2262">
        <f>SUM(B2262,C2262)</f>
        <v>0</v>
      </c>
      <c r="N2262" t="str">
        <f t="shared" si="70"/>
        <v>No</v>
      </c>
      <c r="O2262">
        <f>COUNTIF(C:C,"&lt;0")</f>
        <v>0</v>
      </c>
      <c r="P2262" t="e">
        <f>SUMIF(#REF!,"&gt;"&amp;AVERAGE(#REF!))</f>
        <v>#REF!</v>
      </c>
      <c r="Q2262">
        <f t="shared" si="71"/>
        <v>27.565026697177728</v>
      </c>
      <c r="R2262" t="str">
        <f>CONCATENATE("ID-",A2262,"-",E2262)</f>
        <v>ID-25122-Praha - Kosice</v>
      </c>
      <c r="S2262">
        <f>INDEX(B:B,MATCH(A2262,A:A,0))</f>
        <v>0</v>
      </c>
      <c r="T2262" t="str">
        <f>IF(OR(B2262&gt;0,C2262&gt;0),"Acceptable","Check")</f>
        <v>Acceptable</v>
      </c>
      <c r="U2262">
        <f>COUNTIF(D:D, "Military - U.S. Army")</f>
        <v>23</v>
      </c>
      <c r="V2262">
        <f>AVERAGEIF(C:C,"Fort Myer, Virginia", I:I)</f>
        <v>2</v>
      </c>
      <c r="W2262">
        <v>1</v>
      </c>
      <c r="X2262" t="str">
        <f>IFERROR(VLOOKUP("FlightNumber", A:D, 4, FALSE), "Flight Not Found")</f>
        <v>Flight Not Found</v>
      </c>
      <c r="Y2262" t="str" cm="1">
        <f t="array" ref="Y2262">IF(AND(B:B &gt; TIME(6, 0, 0), B:B &lt;= TIME(18, 0, 0)), "Day", "Night")</f>
        <v>Night</v>
      </c>
      <c r="Z2262">
        <f>COUNTIFS(D:D, "Military - U.S. Army", C:C, "Fort Myer, Virginia")</f>
        <v>1</v>
      </c>
    </row>
    <row r="2263" spans="1:26" x14ac:dyDescent="0.2">
      <c r="A2263">
        <v>25130</v>
      </c>
      <c r="C2263" t="s">
        <v>10961</v>
      </c>
      <c r="D2263" t="s">
        <v>10962</v>
      </c>
      <c r="F2263" t="s">
        <v>9459</v>
      </c>
      <c r="G2263" t="s">
        <v>10963</v>
      </c>
      <c r="H2263" t="s">
        <v>10964</v>
      </c>
      <c r="I2263">
        <v>10</v>
      </c>
      <c r="J2263">
        <v>10</v>
      </c>
      <c r="K2263">
        <v>0</v>
      </c>
      <c r="L2263" t="s">
        <v>3731</v>
      </c>
      <c r="M2263">
        <f>SUM(B2263,C2263)</f>
        <v>0</v>
      </c>
      <c r="N2263" t="str">
        <f t="shared" si="70"/>
        <v>No</v>
      </c>
      <c r="O2263">
        <f>COUNTIF(C:C,"&lt;0")</f>
        <v>0</v>
      </c>
      <c r="P2263" t="e">
        <f>SUMIF(#REF!,"&gt;"&amp;AVERAGE(#REF!))</f>
        <v>#REF!</v>
      </c>
      <c r="Q2263">
        <f t="shared" si="71"/>
        <v>27.565026697177728</v>
      </c>
      <c r="R2263" t="str">
        <f>CONCATENATE("ID-",A2263,"-",E2263)</f>
        <v>ID-25130-</v>
      </c>
      <c r="S2263">
        <f>INDEX(B:B,MATCH(A2263,A:A,0))</f>
        <v>0</v>
      </c>
      <c r="T2263" t="str">
        <f>IF(OR(B2263&gt;0,C2263&gt;0),"Acceptable","Check")</f>
        <v>Acceptable</v>
      </c>
      <c r="U2263">
        <f>COUNTIF(D:D, "Military - U.S. Army")</f>
        <v>23</v>
      </c>
      <c r="V2263">
        <f>AVERAGEIF(C:C,"Fort Myer, Virginia", I:I)</f>
        <v>2</v>
      </c>
      <c r="W2263">
        <v>1</v>
      </c>
      <c r="X2263" t="str">
        <f>IFERROR(VLOOKUP("FlightNumber", A:D, 4, FALSE), "Flight Not Found")</f>
        <v>Flight Not Found</v>
      </c>
      <c r="Y2263" t="str" cm="1">
        <f t="array" ref="Y2263">IF(AND(B:B &gt; TIME(6, 0, 0), B:B &lt;= TIME(18, 0, 0)), "Day", "Night")</f>
        <v>Night</v>
      </c>
      <c r="Z2263">
        <f>COUNTIFS(D:D, "Military - U.S. Army", C:C, "Fort Myer, Virginia")</f>
        <v>1</v>
      </c>
    </row>
    <row r="2264" spans="1:26" x14ac:dyDescent="0.2">
      <c r="A2264">
        <v>25131</v>
      </c>
      <c r="C2264" t="s">
        <v>10965</v>
      </c>
      <c r="D2264" t="s">
        <v>4134</v>
      </c>
      <c r="F2264" t="s">
        <v>10966</v>
      </c>
      <c r="G2264" t="s">
        <v>10967</v>
      </c>
      <c r="H2264" t="s">
        <v>10968</v>
      </c>
      <c r="I2264">
        <v>19</v>
      </c>
      <c r="J2264">
        <v>19</v>
      </c>
      <c r="K2264">
        <v>0</v>
      </c>
      <c r="L2264" t="s">
        <v>10969</v>
      </c>
      <c r="M2264">
        <f>SUM(B2264,C2264)</f>
        <v>0</v>
      </c>
      <c r="N2264" t="str">
        <f t="shared" si="70"/>
        <v>No</v>
      </c>
      <c r="O2264">
        <f>COUNTIF(C:C,"&lt;0")</f>
        <v>0</v>
      </c>
      <c r="P2264" t="e">
        <f>SUMIF(#REF!,"&gt;"&amp;AVERAGE(#REF!))</f>
        <v>#REF!</v>
      </c>
      <c r="Q2264">
        <f t="shared" si="71"/>
        <v>27.565026697177728</v>
      </c>
      <c r="R2264" t="str">
        <f>CONCATENATE("ID-",A2264,"-",E2264)</f>
        <v>ID-25131-</v>
      </c>
      <c r="S2264">
        <f>INDEX(B:B,MATCH(A2264,A:A,0))</f>
        <v>0</v>
      </c>
      <c r="T2264" t="str">
        <f>IF(OR(B2264&gt;0,C2264&gt;0),"Acceptable","Check")</f>
        <v>Acceptable</v>
      </c>
      <c r="U2264">
        <f>COUNTIF(D:D, "Military - U.S. Army")</f>
        <v>23</v>
      </c>
      <c r="V2264">
        <f>AVERAGEIF(C:C,"Fort Myer, Virginia", I:I)</f>
        <v>2</v>
      </c>
      <c r="W2264">
        <v>1</v>
      </c>
      <c r="X2264" t="str">
        <f>IFERROR(VLOOKUP("FlightNumber", A:D, 4, FALSE), "Flight Not Found")</f>
        <v>Flight Not Found</v>
      </c>
      <c r="Y2264" t="str" cm="1">
        <f t="array" ref="Y2264">IF(AND(B:B &gt; TIME(6, 0, 0), B:B &lt;= TIME(18, 0, 0)), "Day", "Night")</f>
        <v>Night</v>
      </c>
      <c r="Z2264">
        <f>COUNTIFS(D:D, "Military - U.S. Army", C:C, "Fort Myer, Virginia")</f>
        <v>1</v>
      </c>
    </row>
    <row r="2265" spans="1:26" x14ac:dyDescent="0.2">
      <c r="A2265">
        <v>25132</v>
      </c>
      <c r="B2265" t="s">
        <v>1247</v>
      </c>
      <c r="C2265" t="s">
        <v>10970</v>
      </c>
      <c r="D2265" t="s">
        <v>2606</v>
      </c>
      <c r="E2265" t="s">
        <v>10971</v>
      </c>
      <c r="F2265" t="s">
        <v>4880</v>
      </c>
      <c r="G2265" t="s">
        <v>10972</v>
      </c>
      <c r="I2265">
        <v>23</v>
      </c>
      <c r="J2265">
        <v>23</v>
      </c>
      <c r="K2265">
        <v>0</v>
      </c>
      <c r="L2265" t="s">
        <v>10973</v>
      </c>
      <c r="M2265">
        <f>SUM(B2265,C2265)</f>
        <v>0</v>
      </c>
      <c r="N2265" t="str">
        <f t="shared" si="70"/>
        <v>No</v>
      </c>
      <c r="O2265">
        <f>COUNTIF(C:C,"&lt;0")</f>
        <v>0</v>
      </c>
      <c r="P2265" t="e">
        <f>SUMIF(#REF!,"&gt;"&amp;AVERAGE(#REF!))</f>
        <v>#REF!</v>
      </c>
      <c r="Q2265">
        <f t="shared" si="71"/>
        <v>27.565026697177728</v>
      </c>
      <c r="R2265" t="str">
        <f>CONCATENATE("ID-",A2265,"-",E2265)</f>
        <v>ID-25132-Saigon - Da Nang</v>
      </c>
      <c r="S2265" t="str">
        <f>INDEX(B:B,MATCH(A2265,A:A,0))</f>
        <v>06:00</v>
      </c>
      <c r="T2265" t="str">
        <f>IF(OR(B2265&gt;0,C2265&gt;0),"Acceptable","Check")</f>
        <v>Acceptable</v>
      </c>
      <c r="U2265">
        <f>COUNTIF(D:D, "Military - U.S. Army")</f>
        <v>23</v>
      </c>
      <c r="V2265">
        <f>AVERAGEIF(C:C,"Fort Myer, Virginia", I:I)</f>
        <v>2</v>
      </c>
      <c r="W2265">
        <v>1</v>
      </c>
      <c r="X2265" t="str">
        <f>IFERROR(VLOOKUP("FlightNumber", A:D, 4, FALSE), "Flight Not Found")</f>
        <v>Flight Not Found</v>
      </c>
      <c r="Y2265" t="str" cm="1">
        <f t="array" ref="Y2265">IF(AND(B:B &gt; TIME(6, 0, 0), B:B &lt;= TIME(18, 0, 0)), "Day", "Night")</f>
        <v>Night</v>
      </c>
      <c r="Z2265">
        <f>COUNTIFS(D:D, "Military - U.S. Army", C:C, "Fort Myer, Virginia")</f>
        <v>1</v>
      </c>
    </row>
    <row r="2266" spans="1:26" x14ac:dyDescent="0.2">
      <c r="A2266">
        <v>25136</v>
      </c>
      <c r="B2266" t="s">
        <v>10974</v>
      </c>
      <c r="C2266" t="s">
        <v>10975</v>
      </c>
      <c r="D2266" t="s">
        <v>6261</v>
      </c>
      <c r="E2266" t="s">
        <v>10976</v>
      </c>
      <c r="F2266" t="s">
        <v>10977</v>
      </c>
      <c r="G2266" t="s">
        <v>10978</v>
      </c>
      <c r="H2266" t="s">
        <v>10979</v>
      </c>
      <c r="I2266">
        <v>42</v>
      </c>
      <c r="J2266">
        <v>32</v>
      </c>
      <c r="K2266">
        <v>0</v>
      </c>
      <c r="L2266" t="s">
        <v>10980</v>
      </c>
      <c r="M2266">
        <f>SUM(B2266,C2266)</f>
        <v>0</v>
      </c>
      <c r="N2266" t="str">
        <f t="shared" si="70"/>
        <v>No</v>
      </c>
      <c r="O2266">
        <f>COUNTIF(C:C,"&lt;0")</f>
        <v>0</v>
      </c>
      <c r="P2266" t="e">
        <f>SUMIF(#REF!,"&gt;"&amp;AVERAGE(#REF!))</f>
        <v>#REF!</v>
      </c>
      <c r="Q2266">
        <f t="shared" si="71"/>
        <v>27.565026697177728</v>
      </c>
      <c r="R2266" t="str">
        <f>CONCATENATE("ID-",A2266,"-",E2266)</f>
        <v>ID-25136-Boston, MA - Montpelier, VT - Lebanon, NH</v>
      </c>
      <c r="S2266" t="str">
        <f>INDEX(B:B,MATCH(A2266,A:A,0))</f>
        <v>17:17</v>
      </c>
      <c r="T2266" t="str">
        <f>IF(OR(B2266&gt;0,C2266&gt;0),"Acceptable","Check")</f>
        <v>Acceptable</v>
      </c>
      <c r="U2266">
        <f>COUNTIF(D:D, "Military - U.S. Army")</f>
        <v>23</v>
      </c>
      <c r="V2266">
        <f>AVERAGEIF(C:C,"Fort Myer, Virginia", I:I)</f>
        <v>2</v>
      </c>
      <c r="W2266">
        <v>1</v>
      </c>
      <c r="X2266" t="str">
        <f>IFERROR(VLOOKUP("FlightNumber", A:D, 4, FALSE), "Flight Not Found")</f>
        <v>Flight Not Found</v>
      </c>
      <c r="Y2266" t="str" cm="1">
        <f t="array" ref="Y2266">IF(AND(B:B &gt; TIME(6, 0, 0), B:B &lt;= TIME(18, 0, 0)), "Day", "Night")</f>
        <v>Night</v>
      </c>
      <c r="Z2266">
        <f>COUNTIFS(D:D, "Military - U.S. Army", C:C, "Fort Myer, Virginia")</f>
        <v>1</v>
      </c>
    </row>
    <row r="2267" spans="1:26" x14ac:dyDescent="0.2">
      <c r="A2267">
        <v>25163</v>
      </c>
      <c r="B2267" t="s">
        <v>10981</v>
      </c>
      <c r="C2267" t="s">
        <v>10982</v>
      </c>
      <c r="D2267" t="s">
        <v>10983</v>
      </c>
      <c r="F2267" t="s">
        <v>10984</v>
      </c>
      <c r="G2267" t="s">
        <v>10985</v>
      </c>
      <c r="I2267">
        <v>8</v>
      </c>
      <c r="J2267">
        <v>7</v>
      </c>
      <c r="K2267">
        <v>0</v>
      </c>
      <c r="L2267" t="s">
        <v>10986</v>
      </c>
      <c r="M2267">
        <f>SUM(B2267,C2267)</f>
        <v>0</v>
      </c>
      <c r="N2267" t="str">
        <f t="shared" si="70"/>
        <v>No</v>
      </c>
      <c r="O2267">
        <f>COUNTIF(C:C,"&lt;0")</f>
        <v>0</v>
      </c>
      <c r="P2267" t="e">
        <f>SUMIF(#REF!,"&gt;"&amp;AVERAGE(#REF!))</f>
        <v>#REF!</v>
      </c>
      <c r="Q2267">
        <f t="shared" si="71"/>
        <v>27.565026697177728</v>
      </c>
      <c r="R2267" t="str">
        <f>CONCATENATE("ID-",A2267,"-",E2267)</f>
        <v>ID-25163-</v>
      </c>
      <c r="S2267" t="str">
        <f>INDEX(B:B,MATCH(A2267,A:A,0))</f>
        <v>09:54</v>
      </c>
      <c r="T2267" t="str">
        <f>IF(OR(B2267&gt;0,C2267&gt;0),"Acceptable","Check")</f>
        <v>Acceptable</v>
      </c>
      <c r="U2267">
        <f>COUNTIF(D:D, "Military - U.S. Army")</f>
        <v>23</v>
      </c>
      <c r="V2267">
        <f>AVERAGEIF(C:C,"Fort Myer, Virginia", I:I)</f>
        <v>2</v>
      </c>
      <c r="W2267">
        <v>1</v>
      </c>
      <c r="X2267" t="str">
        <f>IFERROR(VLOOKUP("FlightNumber", A:D, 4, FALSE), "Flight Not Found")</f>
        <v>Flight Not Found</v>
      </c>
      <c r="Y2267" t="str" cm="1">
        <f t="array" ref="Y2267">IF(AND(B:B &gt; TIME(6, 0, 0), B:B &lt;= TIME(18, 0, 0)), "Day", "Night")</f>
        <v>Night</v>
      </c>
      <c r="Z2267">
        <f>COUNTIFS(D:D, "Military - U.S. Army", C:C, "Fort Myer, Virginia")</f>
        <v>1</v>
      </c>
    </row>
    <row r="2268" spans="1:26" x14ac:dyDescent="0.2">
      <c r="A2268">
        <v>25164</v>
      </c>
      <c r="B2268" t="s">
        <v>10987</v>
      </c>
      <c r="C2268" t="s">
        <v>186</v>
      </c>
      <c r="D2268" t="s">
        <v>5499</v>
      </c>
      <c r="E2268" t="s">
        <v>10988</v>
      </c>
      <c r="F2268" t="s">
        <v>10989</v>
      </c>
      <c r="G2268" t="s">
        <v>10990</v>
      </c>
      <c r="H2268" t="s">
        <v>10991</v>
      </c>
      <c r="I2268">
        <v>107</v>
      </c>
      <c r="J2268">
        <v>0</v>
      </c>
      <c r="K2268">
        <v>0</v>
      </c>
      <c r="L2268" t="s">
        <v>10992</v>
      </c>
      <c r="M2268">
        <f>SUM(B2268,C2268)</f>
        <v>0</v>
      </c>
      <c r="N2268" t="str">
        <f t="shared" si="70"/>
        <v>No</v>
      </c>
      <c r="O2268">
        <f>COUNTIF(C:C,"&lt;0")</f>
        <v>0</v>
      </c>
      <c r="P2268" t="e">
        <f>SUMIF(#REF!,"&gt;"&amp;AVERAGE(#REF!))</f>
        <v>#REF!</v>
      </c>
      <c r="Q2268">
        <f t="shared" si="71"/>
        <v>27.565026697177728</v>
      </c>
      <c r="R2268" t="str">
        <f>CONCATENATE("ID-",A2268,"-",E2268)</f>
        <v>ID-25164-Tokyo - San Francisco</v>
      </c>
      <c r="S2268" t="str">
        <f>INDEX(B:B,MATCH(A2268,A:A,0))</f>
        <v>01:24</v>
      </c>
      <c r="T2268" t="str">
        <f>IF(OR(B2268&gt;0,C2268&gt;0),"Acceptable","Check")</f>
        <v>Acceptable</v>
      </c>
      <c r="U2268">
        <f>COUNTIF(D:D, "Military - U.S. Army")</f>
        <v>23</v>
      </c>
      <c r="V2268">
        <f>AVERAGEIF(C:C,"Fort Myer, Virginia", I:I)</f>
        <v>2</v>
      </c>
      <c r="W2268">
        <v>1</v>
      </c>
      <c r="X2268" t="str">
        <f>IFERROR(VLOOKUP("FlightNumber", A:D, 4, FALSE), "Flight Not Found")</f>
        <v>Flight Not Found</v>
      </c>
      <c r="Y2268" t="str" cm="1">
        <f t="array" ref="Y2268">IF(AND(B:B &gt; TIME(6, 0, 0), B:B &lt;= TIME(18, 0, 0)), "Day", "Night")</f>
        <v>Night</v>
      </c>
      <c r="Z2268">
        <f>COUNTIFS(D:D, "Military - U.S. Army", C:C, "Fort Myer, Virginia")</f>
        <v>1</v>
      </c>
    </row>
    <row r="2269" spans="1:26" x14ac:dyDescent="0.2">
      <c r="A2269">
        <v>25165</v>
      </c>
      <c r="B2269" t="s">
        <v>10993</v>
      </c>
      <c r="C2269" t="s">
        <v>10994</v>
      </c>
      <c r="D2269" t="s">
        <v>10995</v>
      </c>
      <c r="E2269" t="s">
        <v>10997</v>
      </c>
      <c r="F2269" t="s">
        <v>10998</v>
      </c>
      <c r="G2269" t="s">
        <v>10999</v>
      </c>
      <c r="H2269" t="s">
        <v>4023</v>
      </c>
      <c r="I2269">
        <v>9</v>
      </c>
      <c r="J2269">
        <v>9</v>
      </c>
      <c r="K2269">
        <v>0</v>
      </c>
      <c r="L2269" t="s">
        <v>11000</v>
      </c>
      <c r="M2269">
        <f>SUM(B2269,C2269)</f>
        <v>0</v>
      </c>
      <c r="N2269" t="str">
        <f t="shared" si="70"/>
        <v>No</v>
      </c>
      <c r="O2269">
        <f>COUNTIF(C:C,"&lt;0")</f>
        <v>0</v>
      </c>
      <c r="P2269" t="e">
        <f>SUMIF(#REF!,"&gt;"&amp;AVERAGE(#REF!))</f>
        <v>#REF!</v>
      </c>
      <c r="Q2269">
        <f t="shared" si="71"/>
        <v>27.565026697177728</v>
      </c>
      <c r="R2269" t="str">
        <f>CONCATENATE("ID-",A2269,"-",E2269)</f>
        <v>ID-25165-Los Angeles - Santa Ana</v>
      </c>
      <c r="S2269" t="str">
        <f>INDEX(B:B,MATCH(A2269,A:A,0))</f>
        <v>19:59</v>
      </c>
      <c r="T2269" t="str">
        <f>IF(OR(B2269&gt;0,C2269&gt;0),"Acceptable","Check")</f>
        <v>Acceptable</v>
      </c>
      <c r="U2269">
        <f>COUNTIF(D:D, "Military - U.S. Army")</f>
        <v>23</v>
      </c>
      <c r="V2269">
        <f>AVERAGEIF(C:C,"Fort Myer, Virginia", I:I)</f>
        <v>2</v>
      </c>
      <c r="W2269">
        <v>1</v>
      </c>
      <c r="X2269" t="str">
        <f>IFERROR(VLOOKUP("FlightNumber", A:D, 4, FALSE), "Flight Not Found")</f>
        <v>Flight Not Found</v>
      </c>
      <c r="Y2269" t="str" cm="1">
        <f t="array" ref="Y2269">IF(AND(B:B &gt; TIME(6, 0, 0), B:B &lt;= TIME(18, 0, 0)), "Day", "Night")</f>
        <v>Night</v>
      </c>
      <c r="Z2269">
        <f>COUNTIFS(D:D, "Military - U.S. Army", C:C, "Fort Myer, Virginia")</f>
        <v>1</v>
      </c>
    </row>
    <row r="2270" spans="1:26" x14ac:dyDescent="0.2">
      <c r="A2270">
        <v>25167</v>
      </c>
      <c r="C2270" t="s">
        <v>11001</v>
      </c>
      <c r="D2270" t="s">
        <v>8255</v>
      </c>
      <c r="F2270" t="s">
        <v>4256</v>
      </c>
      <c r="G2270" t="s">
        <v>11002</v>
      </c>
      <c r="H2270" t="s">
        <v>11003</v>
      </c>
      <c r="I2270">
        <v>28</v>
      </c>
      <c r="J2270">
        <v>26</v>
      </c>
      <c r="K2270">
        <v>0</v>
      </c>
      <c r="L2270" t="s">
        <v>3742</v>
      </c>
      <c r="M2270">
        <f>SUM(B2270,C2270)</f>
        <v>0</v>
      </c>
      <c r="N2270" t="str">
        <f t="shared" si="70"/>
        <v>No</v>
      </c>
      <c r="O2270">
        <f>COUNTIF(C:C,"&lt;0")</f>
        <v>0</v>
      </c>
      <c r="P2270" t="e">
        <f>SUMIF(#REF!,"&gt;"&amp;AVERAGE(#REF!))</f>
        <v>#REF!</v>
      </c>
      <c r="Q2270">
        <f t="shared" si="71"/>
        <v>27.565026697177728</v>
      </c>
      <c r="R2270" t="str">
        <f>CONCATENATE("ID-",A2270,"-",E2270)</f>
        <v>ID-25167-</v>
      </c>
      <c r="S2270">
        <f>INDEX(B:B,MATCH(A2270,A:A,0))</f>
        <v>0</v>
      </c>
      <c r="T2270" t="str">
        <f>IF(OR(B2270&gt;0,C2270&gt;0),"Acceptable","Check")</f>
        <v>Acceptable</v>
      </c>
      <c r="U2270">
        <f>COUNTIF(D:D, "Military - U.S. Army")</f>
        <v>23</v>
      </c>
      <c r="V2270">
        <f>AVERAGEIF(C:C,"Fort Myer, Virginia", I:I)</f>
        <v>2</v>
      </c>
      <c r="W2270">
        <v>1</v>
      </c>
      <c r="X2270" t="str">
        <f>IFERROR(VLOOKUP("FlightNumber", A:D, 4, FALSE), "Flight Not Found")</f>
        <v>Flight Not Found</v>
      </c>
      <c r="Y2270" t="str" cm="1">
        <f t="array" ref="Y2270">IF(AND(B:B &gt; TIME(6, 0, 0), B:B &lt;= TIME(18, 0, 0)), "Day", "Night")</f>
        <v>Night</v>
      </c>
      <c r="Z2270">
        <f>COUNTIFS(D:D, "Military - U.S. Army", C:C, "Fort Myer, Virginia")</f>
        <v>1</v>
      </c>
    </row>
    <row r="2271" spans="1:26" x14ac:dyDescent="0.2">
      <c r="A2271">
        <v>25168</v>
      </c>
      <c r="B2271" t="s">
        <v>11004</v>
      </c>
      <c r="C2271" t="s">
        <v>11005</v>
      </c>
      <c r="D2271" t="s">
        <v>11006</v>
      </c>
      <c r="F2271" t="s">
        <v>9201</v>
      </c>
      <c r="G2271" t="s">
        <v>11007</v>
      </c>
      <c r="I2271">
        <v>5</v>
      </c>
      <c r="J2271">
        <v>2</v>
      </c>
      <c r="K2271">
        <v>0</v>
      </c>
      <c r="L2271" t="s">
        <v>11008</v>
      </c>
      <c r="M2271">
        <f>SUM(B2271,C2271)</f>
        <v>0</v>
      </c>
      <c r="N2271" t="str">
        <f t="shared" si="70"/>
        <v>No</v>
      </c>
      <c r="O2271">
        <f>COUNTIF(C:C,"&lt;0")</f>
        <v>0</v>
      </c>
      <c r="P2271" t="e">
        <f>SUMIF(#REF!,"&gt;"&amp;AVERAGE(#REF!))</f>
        <v>#REF!</v>
      </c>
      <c r="Q2271">
        <f t="shared" si="71"/>
        <v>27.565026697177728</v>
      </c>
      <c r="R2271" t="str">
        <f>CONCATENATE("ID-",A2271,"-",E2271)</f>
        <v>ID-25168-</v>
      </c>
      <c r="S2271" t="str">
        <f>INDEX(B:B,MATCH(A2271,A:A,0))</f>
        <v>13:25</v>
      </c>
      <c r="T2271" t="str">
        <f>IF(OR(B2271&gt;0,C2271&gt;0),"Acceptable","Check")</f>
        <v>Acceptable</v>
      </c>
      <c r="U2271">
        <f>COUNTIF(D:D, "Military - U.S. Army")</f>
        <v>23</v>
      </c>
      <c r="V2271">
        <f>AVERAGEIF(C:C,"Fort Myer, Virginia", I:I)</f>
        <v>2</v>
      </c>
      <c r="W2271">
        <v>2</v>
      </c>
      <c r="X2271" t="str">
        <f>IFERROR(VLOOKUP("FlightNumber", A:D, 4, FALSE), "Flight Not Found")</f>
        <v>Flight Not Found</v>
      </c>
      <c r="Y2271" t="str" cm="1">
        <f t="array" ref="Y2271">IF(AND(B:B &gt; TIME(6, 0, 0), B:B &lt;= TIME(18, 0, 0)), "Day", "Night")</f>
        <v>Night</v>
      </c>
      <c r="Z2271">
        <f>COUNTIFS(D:D, "Military - U.S. Army", C:C, "Fort Myer, Virginia")</f>
        <v>1</v>
      </c>
    </row>
    <row r="2272" spans="1:26" x14ac:dyDescent="0.2">
      <c r="A2272">
        <v>25174</v>
      </c>
      <c r="B2272" t="s">
        <v>11009</v>
      </c>
      <c r="C2272" t="s">
        <v>11010</v>
      </c>
      <c r="D2272" t="s">
        <v>11011</v>
      </c>
      <c r="E2272" t="s">
        <v>11012</v>
      </c>
      <c r="F2272" t="s">
        <v>11013</v>
      </c>
      <c r="G2272" t="s">
        <v>11014</v>
      </c>
      <c r="H2272" t="s">
        <v>11015</v>
      </c>
      <c r="I2272">
        <v>39</v>
      </c>
      <c r="J2272">
        <v>39</v>
      </c>
      <c r="K2272">
        <v>0</v>
      </c>
      <c r="L2272" t="s">
        <v>11016</v>
      </c>
      <c r="M2272">
        <f>SUM(B2272,C2272)</f>
        <v>0</v>
      </c>
      <c r="N2272" t="str">
        <f t="shared" si="70"/>
        <v>No</v>
      </c>
      <c r="O2272">
        <f>COUNTIF(C:C,"&lt;0")</f>
        <v>0</v>
      </c>
      <c r="P2272" t="e">
        <f>SUMIF(#REF!,"&gt;"&amp;AVERAGE(#REF!))</f>
        <v>#REF!</v>
      </c>
      <c r="Q2272">
        <f t="shared" si="71"/>
        <v>27.565026697177728</v>
      </c>
      <c r="R2272" t="str">
        <f>CONCATENATE("ID-",A2272,"-",E2272)</f>
        <v>ID-25174-Anchorage - Iliamna</v>
      </c>
      <c r="S2272" t="str">
        <f>INDEX(B:B,MATCH(A2272,A:A,0))</f>
        <v>09:36</v>
      </c>
      <c r="T2272" t="str">
        <f>IF(OR(B2272&gt;0,C2272&gt;0),"Acceptable","Check")</f>
        <v>Acceptable</v>
      </c>
      <c r="U2272">
        <f>COUNTIF(D:D, "Military - U.S. Army")</f>
        <v>23</v>
      </c>
      <c r="V2272">
        <f>AVERAGEIF(C:C,"Fort Myer, Virginia", I:I)</f>
        <v>2</v>
      </c>
      <c r="W2272">
        <v>1</v>
      </c>
      <c r="X2272" t="str">
        <f>IFERROR(VLOOKUP("FlightNumber", A:D, 4, FALSE), "Flight Not Found")</f>
        <v>Flight Not Found</v>
      </c>
      <c r="Y2272" t="str" cm="1">
        <f t="array" ref="Y2272">IF(AND(B:B &gt; TIME(6, 0, 0), B:B &lt;= TIME(18, 0, 0)), "Day", "Night")</f>
        <v>Night</v>
      </c>
      <c r="Z2272">
        <f>COUNTIFS(D:D, "Military - U.S. Army", C:C, "Fort Myer, Virginia")</f>
        <v>1</v>
      </c>
    </row>
    <row r="2273" spans="1:26" x14ac:dyDescent="0.2">
      <c r="A2273">
        <v>25178</v>
      </c>
      <c r="B2273" t="s">
        <v>2771</v>
      </c>
      <c r="C2273" t="s">
        <v>9581</v>
      </c>
      <c r="D2273" t="s">
        <v>11017</v>
      </c>
      <c r="F2273" t="s">
        <v>10572</v>
      </c>
      <c r="G2273" t="s">
        <v>11018</v>
      </c>
      <c r="I2273">
        <v>11</v>
      </c>
      <c r="J2273">
        <v>3</v>
      </c>
      <c r="K2273">
        <v>0</v>
      </c>
      <c r="L2273" t="s">
        <v>11019</v>
      </c>
      <c r="M2273">
        <f>SUM(B2273,C2273)</f>
        <v>0</v>
      </c>
      <c r="N2273" t="str">
        <f t="shared" si="70"/>
        <v>No</v>
      </c>
      <c r="O2273">
        <f>COUNTIF(C:C,"&lt;0")</f>
        <v>0</v>
      </c>
      <c r="P2273" t="e">
        <f>SUMIF(#REF!,"&gt;"&amp;AVERAGE(#REF!))</f>
        <v>#REF!</v>
      </c>
      <c r="Q2273">
        <f t="shared" si="71"/>
        <v>27.565026697177728</v>
      </c>
      <c r="R2273" t="str">
        <f>CONCATENATE("ID-",A2273,"-",E2273)</f>
        <v>ID-25178-</v>
      </c>
      <c r="S2273" t="str">
        <f>INDEX(B:B,MATCH(A2273,A:A,0))</f>
        <v>18:20</v>
      </c>
      <c r="T2273" t="str">
        <f>IF(OR(B2273&gt;0,C2273&gt;0),"Acceptable","Check")</f>
        <v>Acceptable</v>
      </c>
      <c r="U2273">
        <f>COUNTIF(D:D, "Military - U.S. Army")</f>
        <v>23</v>
      </c>
      <c r="V2273">
        <f>AVERAGEIF(C:C,"Fort Myer, Virginia", I:I)</f>
        <v>2</v>
      </c>
      <c r="W2273">
        <v>1</v>
      </c>
      <c r="X2273" t="str">
        <f>IFERROR(VLOOKUP("FlightNumber", A:D, 4, FALSE), "Flight Not Found")</f>
        <v>Flight Not Found</v>
      </c>
      <c r="Y2273" t="str" cm="1">
        <f t="array" ref="Y2273">IF(AND(B:B &gt; TIME(6, 0, 0), B:B &lt;= TIME(18, 0, 0)), "Day", "Night")</f>
        <v>Night</v>
      </c>
      <c r="Z2273">
        <f>COUNTIFS(D:D, "Military - U.S. Army", C:C, "Fort Myer, Virginia")</f>
        <v>1</v>
      </c>
    </row>
    <row r="2274" spans="1:26" x14ac:dyDescent="0.2">
      <c r="A2274">
        <v>25180</v>
      </c>
      <c r="B2274" t="s">
        <v>11020</v>
      </c>
      <c r="C2274" t="s">
        <v>11021</v>
      </c>
      <c r="D2274" t="s">
        <v>11022</v>
      </c>
      <c r="F2274" t="s">
        <v>11023</v>
      </c>
      <c r="G2274" t="s">
        <v>11024</v>
      </c>
      <c r="I2274">
        <v>3</v>
      </c>
      <c r="J2274">
        <v>3</v>
      </c>
      <c r="K2274">
        <v>0</v>
      </c>
      <c r="L2274" t="s">
        <v>11025</v>
      </c>
      <c r="M2274">
        <f>SUM(B2274,C2274)</f>
        <v>0</v>
      </c>
      <c r="N2274" t="str">
        <f t="shared" si="70"/>
        <v>No</v>
      </c>
      <c r="O2274">
        <f>COUNTIF(C:C,"&lt;0")</f>
        <v>0</v>
      </c>
      <c r="P2274" t="e">
        <f>SUMIF(#REF!,"&gt;"&amp;AVERAGE(#REF!))</f>
        <v>#REF!</v>
      </c>
      <c r="Q2274">
        <f t="shared" si="71"/>
        <v>27.565026697177728</v>
      </c>
      <c r="R2274" t="str">
        <f>CONCATENATE("ID-",A2274,"-",E2274)</f>
        <v>ID-25180-</v>
      </c>
      <c r="S2274" t="str">
        <f>INDEX(B:B,MATCH(A2274,A:A,0))</f>
        <v>10:55</v>
      </c>
      <c r="T2274" t="str">
        <f>IF(OR(B2274&gt;0,C2274&gt;0),"Acceptable","Check")</f>
        <v>Acceptable</v>
      </c>
      <c r="U2274">
        <f>COUNTIF(D:D, "Military - U.S. Army")</f>
        <v>23</v>
      </c>
      <c r="V2274">
        <f>AVERAGEIF(C:C,"Fort Myer, Virginia", I:I)</f>
        <v>2</v>
      </c>
      <c r="W2274">
        <v>1</v>
      </c>
      <c r="X2274" t="str">
        <f>IFERROR(VLOOKUP("FlightNumber", A:D, 4, FALSE), "Flight Not Found")</f>
        <v>Flight Not Found</v>
      </c>
      <c r="Y2274" t="str" cm="1">
        <f t="array" ref="Y2274">IF(AND(B:B &gt; TIME(6, 0, 0), B:B &lt;= TIME(18, 0, 0)), "Day", "Night")</f>
        <v>Night</v>
      </c>
      <c r="Z2274">
        <f>COUNTIFS(D:D, "Military - U.S. Army", C:C, "Fort Myer, Virginia")</f>
        <v>1</v>
      </c>
    </row>
    <row r="2275" spans="1:26" x14ac:dyDescent="0.2">
      <c r="A2275">
        <v>25184</v>
      </c>
      <c r="B2275" t="s">
        <v>11026</v>
      </c>
      <c r="C2275" t="s">
        <v>3747</v>
      </c>
      <c r="D2275" t="s">
        <v>1856</v>
      </c>
      <c r="E2275" t="s">
        <v>6676</v>
      </c>
      <c r="F2275" t="s">
        <v>9549</v>
      </c>
      <c r="G2275" t="s">
        <v>11027</v>
      </c>
      <c r="H2275" t="s">
        <v>11028</v>
      </c>
      <c r="I2275">
        <v>51</v>
      </c>
      <c r="J2275">
        <v>51</v>
      </c>
      <c r="K2275">
        <v>0</v>
      </c>
      <c r="L2275" t="s">
        <v>11029</v>
      </c>
      <c r="M2275">
        <f>SUM(B2275,C2275)</f>
        <v>0</v>
      </c>
      <c r="N2275" t="str">
        <f t="shared" si="70"/>
        <v>No</v>
      </c>
      <c r="O2275">
        <f>COUNTIF(C:C,"&lt;0")</f>
        <v>0</v>
      </c>
      <c r="P2275" t="e">
        <f>SUMIF(#REF!,"&gt;"&amp;AVERAGE(#REF!))</f>
        <v>#REF!</v>
      </c>
      <c r="Q2275">
        <f t="shared" si="71"/>
        <v>27.565026697177728</v>
      </c>
      <c r="R2275" t="str">
        <f>CONCATENATE("ID-",A2275,"-",E2275)</f>
        <v>ID-25184-New York City - Caracas</v>
      </c>
      <c r="S2275" t="str">
        <f>INDEX(B:B,MATCH(A2275,A:A,0))</f>
        <v>22:02</v>
      </c>
      <c r="T2275" t="str">
        <f>IF(OR(B2275&gt;0,C2275&gt;0),"Acceptable","Check")</f>
        <v>Acceptable</v>
      </c>
      <c r="U2275">
        <f>COUNTIF(D:D, "Military - U.S. Army")</f>
        <v>23</v>
      </c>
      <c r="V2275">
        <f>AVERAGEIF(C:C,"Fort Myer, Virginia", I:I)</f>
        <v>2</v>
      </c>
      <c r="W2275">
        <v>1</v>
      </c>
      <c r="X2275" t="str">
        <f>IFERROR(VLOOKUP("FlightNumber", A:D, 4, FALSE), "Flight Not Found")</f>
        <v>Flight Not Found</v>
      </c>
      <c r="Y2275" t="str" cm="1">
        <f t="array" ref="Y2275">IF(AND(B:B &gt; TIME(6, 0, 0), B:B &lt;= TIME(18, 0, 0)), "Day", "Night")</f>
        <v>Night</v>
      </c>
      <c r="Z2275">
        <f>COUNTIFS(D:D, "Military - U.S. Army", C:C, "Fort Myer, Virginia")</f>
        <v>1</v>
      </c>
    </row>
    <row r="2276" spans="1:26" x14ac:dyDescent="0.2">
      <c r="A2276">
        <v>25196</v>
      </c>
      <c r="B2276" t="s">
        <v>11030</v>
      </c>
      <c r="C2276" t="s">
        <v>11031</v>
      </c>
      <c r="D2276" t="s">
        <v>7733</v>
      </c>
      <c r="E2276" t="s">
        <v>11032</v>
      </c>
      <c r="F2276" t="s">
        <v>11033</v>
      </c>
      <c r="G2276" t="s">
        <v>11034</v>
      </c>
      <c r="H2276" t="s">
        <v>3812</v>
      </c>
      <c r="I2276">
        <v>47</v>
      </c>
      <c r="J2276">
        <v>20</v>
      </c>
      <c r="K2276">
        <v>0</v>
      </c>
      <c r="L2276" t="s">
        <v>11035</v>
      </c>
      <c r="M2276">
        <f>SUM(B2276,C2276)</f>
        <v>0</v>
      </c>
      <c r="N2276" t="str">
        <f t="shared" si="70"/>
        <v>No</v>
      </c>
      <c r="O2276">
        <f>COUNTIF(C:C,"&lt;0")</f>
        <v>0</v>
      </c>
      <c r="P2276" t="e">
        <f>SUMIF(#REF!,"&gt;"&amp;AVERAGE(#REF!))</f>
        <v>#REF!</v>
      </c>
      <c r="Q2276">
        <f t="shared" si="71"/>
        <v>27.565026697177728</v>
      </c>
      <c r="R2276" t="str">
        <f>CONCATENATE("ID-",A2276,"-",E2276)</f>
        <v>ID-25196-Detroit - Erie - Bradford - Washington D.C.</v>
      </c>
      <c r="S2276" t="str">
        <f>INDEX(B:B,MATCH(A2276,A:A,0))</f>
        <v>20:12</v>
      </c>
      <c r="T2276" t="str">
        <f>IF(OR(B2276&gt;0,C2276&gt;0),"Acceptable","Check")</f>
        <v>Acceptable</v>
      </c>
      <c r="U2276">
        <f>COUNTIF(D:D, "Military - U.S. Army")</f>
        <v>23</v>
      </c>
      <c r="V2276">
        <f>AVERAGEIF(C:C,"Fort Myer, Virginia", I:I)</f>
        <v>2</v>
      </c>
      <c r="W2276">
        <v>1</v>
      </c>
      <c r="X2276" t="str">
        <f>IFERROR(VLOOKUP("FlightNumber", A:D, 4, FALSE), "Flight Not Found")</f>
        <v>Flight Not Found</v>
      </c>
      <c r="Y2276" t="str" cm="1">
        <f t="array" ref="Y2276">IF(AND(B:B &gt; TIME(6, 0, 0), B:B &lt;= TIME(18, 0, 0)), "Day", "Night")</f>
        <v>Night</v>
      </c>
      <c r="Z2276">
        <f>COUNTIFS(D:D, "Military - U.S. Army", C:C, "Fort Myer, Virginia")</f>
        <v>1</v>
      </c>
    </row>
    <row r="2277" spans="1:26" x14ac:dyDescent="0.2">
      <c r="A2277">
        <v>25196</v>
      </c>
      <c r="B2277" t="s">
        <v>3830</v>
      </c>
      <c r="C2277" t="s">
        <v>11036</v>
      </c>
      <c r="D2277" t="s">
        <v>11037</v>
      </c>
      <c r="E2277" t="s">
        <v>11038</v>
      </c>
      <c r="F2277" t="s">
        <v>11039</v>
      </c>
      <c r="G2277" t="s">
        <v>11040</v>
      </c>
      <c r="H2277" t="s">
        <v>11041</v>
      </c>
      <c r="I2277">
        <v>4</v>
      </c>
      <c r="J2277">
        <v>2</v>
      </c>
      <c r="K2277">
        <v>0</v>
      </c>
      <c r="L2277" t="s">
        <v>11042</v>
      </c>
      <c r="M2277">
        <f>SUM(B2277,C2277)</f>
        <v>0</v>
      </c>
      <c r="N2277" t="str">
        <f t="shared" si="70"/>
        <v>No</v>
      </c>
      <c r="O2277">
        <f>COUNTIF(C:C,"&lt;0")</f>
        <v>0</v>
      </c>
      <c r="P2277" t="e">
        <f>SUMIF(#REF!,"&gt;"&amp;AVERAGE(#REF!))</f>
        <v>#REF!</v>
      </c>
      <c r="Q2277">
        <f t="shared" si="71"/>
        <v>27.565026697177728</v>
      </c>
      <c r="R2277" t="str">
        <f>CONCATENATE("ID-",A2277,"-",E2277)</f>
        <v>ID-25196-Fairbanks - Prudhoe Bay</v>
      </c>
      <c r="S2277" t="str">
        <f>INDEX(B:B,MATCH(A2277,A:A,0))</f>
        <v>20:12</v>
      </c>
      <c r="T2277" t="str">
        <f>IF(OR(B2277&gt;0,C2277&gt;0),"Acceptable","Check")</f>
        <v>Acceptable</v>
      </c>
      <c r="U2277">
        <f>COUNTIF(D:D, "Military - U.S. Army")</f>
        <v>23</v>
      </c>
      <c r="V2277">
        <f>AVERAGEIF(C:C,"Fort Myer, Virginia", I:I)</f>
        <v>2</v>
      </c>
      <c r="W2277">
        <v>1</v>
      </c>
      <c r="X2277" t="str">
        <f>IFERROR(VLOOKUP("FlightNumber", A:D, 4, FALSE), "Flight Not Found")</f>
        <v>Flight Not Found</v>
      </c>
      <c r="Y2277" t="str" cm="1">
        <f t="array" ref="Y2277">IF(AND(B:B &gt; TIME(6, 0, 0), B:B &lt;= TIME(18, 0, 0)), "Day", "Night")</f>
        <v>Night</v>
      </c>
      <c r="Z2277">
        <f>COUNTIFS(D:D, "Military - U.S. Army", C:C, "Fort Myer, Virginia")</f>
        <v>1</v>
      </c>
    </row>
    <row r="2278" spans="1:26" x14ac:dyDescent="0.2">
      <c r="A2278">
        <v>25198</v>
      </c>
      <c r="C2278" t="s">
        <v>11043</v>
      </c>
      <c r="D2278" t="s">
        <v>1856</v>
      </c>
      <c r="E2278" t="s">
        <v>11044</v>
      </c>
      <c r="F2278" t="s">
        <v>11045</v>
      </c>
      <c r="G2278" t="s">
        <v>11046</v>
      </c>
      <c r="I2278">
        <v>3</v>
      </c>
      <c r="J2278">
        <v>3</v>
      </c>
      <c r="K2278">
        <v>0</v>
      </c>
      <c r="L2278" t="s">
        <v>11047</v>
      </c>
      <c r="M2278">
        <f>SUM(B2278,C2278)</f>
        <v>0</v>
      </c>
      <c r="N2278" t="str">
        <f t="shared" si="70"/>
        <v>No</v>
      </c>
      <c r="O2278">
        <f>COUNTIF(C:C,"&lt;0")</f>
        <v>0</v>
      </c>
      <c r="P2278" t="e">
        <f>SUMIF(#REF!,"&gt;"&amp;AVERAGE(#REF!))</f>
        <v>#REF!</v>
      </c>
      <c r="Q2278">
        <f t="shared" si="71"/>
        <v>27.565026697177728</v>
      </c>
      <c r="R2278" t="str">
        <f>CONCATENATE("ID-",A2278,"-",E2278)</f>
        <v>ID-25198-San Francisco - Anchorage - Cam Ranh Bay, Vietnam</v>
      </c>
      <c r="S2278">
        <f>INDEX(B:B,MATCH(A2278,A:A,0))</f>
        <v>0</v>
      </c>
      <c r="T2278" t="str">
        <f>IF(OR(B2278&gt;0,C2278&gt;0),"Acceptable","Check")</f>
        <v>Acceptable</v>
      </c>
      <c r="U2278">
        <f>COUNTIF(D:D, "Military - U.S. Army")</f>
        <v>23</v>
      </c>
      <c r="V2278">
        <f>AVERAGEIF(C:C,"Fort Myer, Virginia", I:I)</f>
        <v>2</v>
      </c>
      <c r="W2278">
        <v>1</v>
      </c>
      <c r="X2278" t="str">
        <f>IFERROR(VLOOKUP("FlightNumber", A:D, 4, FALSE), "Flight Not Found")</f>
        <v>Flight Not Found</v>
      </c>
      <c r="Y2278" t="str" cm="1">
        <f t="array" ref="Y2278">IF(AND(B:B &gt; TIME(6, 0, 0), B:B &lt;= TIME(18, 0, 0)), "Day", "Night")</f>
        <v>Night</v>
      </c>
      <c r="Z2278">
        <f>COUNTIFS(D:D, "Military - U.S. Army", C:C, "Fort Myer, Virginia")</f>
        <v>1</v>
      </c>
    </row>
    <row r="2279" spans="1:26" x14ac:dyDescent="0.2">
      <c r="A2279">
        <v>25198</v>
      </c>
      <c r="C2279" t="s">
        <v>11048</v>
      </c>
      <c r="D2279" t="s">
        <v>11049</v>
      </c>
      <c r="E2279" t="s">
        <v>11050</v>
      </c>
      <c r="F2279" t="s">
        <v>1809</v>
      </c>
      <c r="I2279">
        <v>12</v>
      </c>
      <c r="J2279">
        <v>12</v>
      </c>
      <c r="K2279">
        <v>0</v>
      </c>
      <c r="L2279" t="s">
        <v>11051</v>
      </c>
      <c r="M2279">
        <f>SUM(B2279,C2279)</f>
        <v>0</v>
      </c>
      <c r="N2279" t="str">
        <f t="shared" si="70"/>
        <v>No</v>
      </c>
      <c r="O2279">
        <f>COUNTIF(C:C,"&lt;0")</f>
        <v>0</v>
      </c>
      <c r="P2279" t="e">
        <f>SUMIF(#REF!,"&gt;"&amp;AVERAGE(#REF!))</f>
        <v>#REF!</v>
      </c>
      <c r="Q2279">
        <f t="shared" si="71"/>
        <v>27.565026697177728</v>
      </c>
      <c r="R2279" t="str">
        <f>CONCATENATE("ID-",A2279,"-",E2279)</f>
        <v>ID-25198-Tijuana - Black Warrior Lagoon, Baja</v>
      </c>
      <c r="S2279">
        <f>INDEX(B:B,MATCH(A2279,A:A,0))</f>
        <v>0</v>
      </c>
      <c r="T2279" t="str">
        <f>IF(OR(B2279&gt;0,C2279&gt;0),"Acceptable","Check")</f>
        <v>Acceptable</v>
      </c>
      <c r="U2279">
        <f>COUNTIF(D:D, "Military - U.S. Army")</f>
        <v>23</v>
      </c>
      <c r="V2279">
        <f>AVERAGEIF(C:C,"Fort Myer, Virginia", I:I)</f>
        <v>2</v>
      </c>
      <c r="W2279">
        <v>1</v>
      </c>
      <c r="X2279" t="str">
        <f>IFERROR(VLOOKUP("FlightNumber", A:D, 4, FALSE), "Flight Not Found")</f>
        <v>Flight Not Found</v>
      </c>
      <c r="Y2279" t="str" cm="1">
        <f t="array" ref="Y2279">IF(AND(B:B &gt; TIME(6, 0, 0), B:B &lt;= TIME(18, 0, 0)), "Day", "Night")</f>
        <v>Night</v>
      </c>
      <c r="Z2279">
        <f>COUNTIFS(D:D, "Military - U.S. Army", C:C, "Fort Myer, Virginia")</f>
        <v>1</v>
      </c>
    </row>
    <row r="2280" spans="1:26" x14ac:dyDescent="0.2">
      <c r="A2280">
        <v>25199</v>
      </c>
      <c r="B2280" t="s">
        <v>11052</v>
      </c>
      <c r="C2280" t="s">
        <v>892</v>
      </c>
      <c r="D2280" t="s">
        <v>11053</v>
      </c>
      <c r="E2280" t="s">
        <v>11055</v>
      </c>
      <c r="F2280" t="s">
        <v>11033</v>
      </c>
      <c r="G2280" t="s">
        <v>11056</v>
      </c>
      <c r="H2280" t="s">
        <v>11057</v>
      </c>
      <c r="I2280">
        <v>45</v>
      </c>
      <c r="J2280">
        <v>27</v>
      </c>
      <c r="K2280">
        <v>1</v>
      </c>
      <c r="L2280" t="s">
        <v>11058</v>
      </c>
      <c r="M2280">
        <f>SUM(B2280,C2280)</f>
        <v>0</v>
      </c>
      <c r="N2280" t="str">
        <f t="shared" si="70"/>
        <v>No</v>
      </c>
      <c r="O2280">
        <f>COUNTIF(C:C,"&lt;0")</f>
        <v>0</v>
      </c>
      <c r="P2280" t="e">
        <f>SUMIF(#REF!,"&gt;"&amp;AVERAGE(#REF!))</f>
        <v>#REF!</v>
      </c>
      <c r="Q2280">
        <f t="shared" si="71"/>
        <v>27.565026697177728</v>
      </c>
      <c r="R2280" t="str">
        <f>CONCATENATE("ID-",A2280,"-",E2280)</f>
        <v>ID-25199-Minneapolis - Chicago - Milwaukee</v>
      </c>
      <c r="S2280" t="str">
        <f>INDEX(B:B,MATCH(A2280,A:A,0))</f>
        <v>20:22</v>
      </c>
      <c r="T2280" t="str">
        <f>IF(OR(B2280&gt;0,C2280&gt;0),"Acceptable","Check")</f>
        <v>Acceptable</v>
      </c>
      <c r="U2280">
        <f>COUNTIF(D:D, "Military - U.S. Army")</f>
        <v>23</v>
      </c>
      <c r="V2280">
        <f>AVERAGEIF(C:C,"Fort Myer, Virginia", I:I)</f>
        <v>2</v>
      </c>
      <c r="W2280">
        <v>1</v>
      </c>
      <c r="X2280" t="str">
        <f>IFERROR(VLOOKUP("FlightNumber", A:D, 4, FALSE), "Flight Not Found")</f>
        <v>Flight Not Found</v>
      </c>
      <c r="Y2280" t="str" cm="1">
        <f t="array" ref="Y2280">IF(AND(B:B &gt; TIME(6, 0, 0), B:B &lt;= TIME(18, 0, 0)), "Day", "Night")</f>
        <v>Night</v>
      </c>
      <c r="Z2280">
        <f>COUNTIFS(D:D, "Military - U.S. Army", C:C, "Fort Myer, Virginia")</f>
        <v>1</v>
      </c>
    </row>
    <row r="2281" spans="1:26" x14ac:dyDescent="0.2">
      <c r="A2281">
        <v>25270</v>
      </c>
      <c r="C2281" t="s">
        <v>11059</v>
      </c>
      <c r="D2281" t="s">
        <v>2606</v>
      </c>
      <c r="F2281" t="s">
        <v>9459</v>
      </c>
      <c r="G2281" t="s">
        <v>11060</v>
      </c>
      <c r="H2281" t="s">
        <v>11061</v>
      </c>
      <c r="I2281">
        <v>12</v>
      </c>
      <c r="J2281">
        <v>12</v>
      </c>
      <c r="K2281">
        <v>0</v>
      </c>
      <c r="L2281" t="s">
        <v>11062</v>
      </c>
      <c r="M2281">
        <f>SUM(B2281,C2281)</f>
        <v>0</v>
      </c>
      <c r="N2281" t="str">
        <f t="shared" si="70"/>
        <v>No</v>
      </c>
      <c r="O2281">
        <f>COUNTIF(C:C,"&lt;0")</f>
        <v>0</v>
      </c>
      <c r="P2281" t="e">
        <f>SUMIF(#REF!,"&gt;"&amp;AVERAGE(#REF!))</f>
        <v>#REF!</v>
      </c>
      <c r="Q2281">
        <f t="shared" si="71"/>
        <v>27.565026697177728</v>
      </c>
      <c r="R2281" t="str">
        <f>CONCATENATE("ID-",A2281,"-",E2281)</f>
        <v>ID-25270-</v>
      </c>
      <c r="S2281">
        <f>INDEX(B:B,MATCH(A2281,A:A,0))</f>
        <v>0</v>
      </c>
      <c r="T2281" t="str">
        <f>IF(OR(B2281&gt;0,C2281&gt;0),"Acceptable","Check")</f>
        <v>Acceptable</v>
      </c>
      <c r="U2281">
        <f>COUNTIF(D:D, "Military - U.S. Army")</f>
        <v>23</v>
      </c>
      <c r="V2281">
        <f>AVERAGEIF(C:C,"Fort Myer, Virginia", I:I)</f>
        <v>2</v>
      </c>
      <c r="W2281">
        <v>1</v>
      </c>
      <c r="X2281" t="str">
        <f>IFERROR(VLOOKUP("FlightNumber", A:D, 4, FALSE), "Flight Not Found")</f>
        <v>Flight Not Found</v>
      </c>
      <c r="Y2281" t="str" cm="1">
        <f t="array" ref="Y2281">IF(AND(B:B &gt; TIME(6, 0, 0), B:B &lt;= TIME(18, 0, 0)), "Day", "Night")</f>
        <v>Night</v>
      </c>
      <c r="Z2281">
        <f>COUNTIFS(D:D, "Military - U.S. Army", C:C, "Fort Myer, Virginia")</f>
        <v>1</v>
      </c>
    </row>
    <row r="2282" spans="1:26" x14ac:dyDescent="0.2">
      <c r="A2282">
        <v>25275</v>
      </c>
      <c r="B2282" t="s">
        <v>11063</v>
      </c>
      <c r="C2282" t="s">
        <v>11064</v>
      </c>
      <c r="D2282" t="s">
        <v>11011</v>
      </c>
      <c r="E2282" t="s">
        <v>11065</v>
      </c>
      <c r="F2282" t="s">
        <v>11066</v>
      </c>
      <c r="G2282" t="s">
        <v>11067</v>
      </c>
      <c r="H2282" t="s">
        <v>2377</v>
      </c>
      <c r="I2282">
        <v>5</v>
      </c>
      <c r="J2282">
        <v>1</v>
      </c>
      <c r="K2282">
        <v>0</v>
      </c>
      <c r="L2282" t="s">
        <v>11068</v>
      </c>
      <c r="M2282">
        <f>SUM(B2282,C2282)</f>
        <v>0</v>
      </c>
      <c r="N2282" t="str">
        <f t="shared" si="70"/>
        <v>No</v>
      </c>
      <c r="O2282">
        <f>COUNTIF(C:C,"&lt;0")</f>
        <v>0</v>
      </c>
      <c r="P2282" t="e">
        <f>SUMIF(#REF!,"&gt;"&amp;AVERAGE(#REF!))</f>
        <v>#REF!</v>
      </c>
      <c r="Q2282">
        <f t="shared" si="71"/>
        <v>27.565026697177728</v>
      </c>
      <c r="R2282" t="str">
        <f>CONCATENATE("ID-",A2282,"-",E2282)</f>
        <v>ID-25275-Fairbanks - Bethel - Minchumina</v>
      </c>
      <c r="S2282" t="str">
        <f>INDEX(B:B,MATCH(A2282,A:A,0))</f>
        <v>15:52</v>
      </c>
      <c r="T2282" t="str">
        <f>IF(OR(B2282&gt;0,C2282&gt;0),"Acceptable","Check")</f>
        <v>Acceptable</v>
      </c>
      <c r="U2282">
        <f>COUNTIF(D:D, "Military - U.S. Army")</f>
        <v>23</v>
      </c>
      <c r="V2282">
        <f>AVERAGEIF(C:C,"Fort Myer, Virginia", I:I)</f>
        <v>2</v>
      </c>
      <c r="W2282">
        <v>1</v>
      </c>
      <c r="X2282" t="str">
        <f>IFERROR(VLOOKUP("FlightNumber", A:D, 4, FALSE), "Flight Not Found")</f>
        <v>Flight Not Found</v>
      </c>
      <c r="Y2282" t="str" cm="1">
        <f t="array" ref="Y2282">IF(AND(B:B &gt; TIME(6, 0, 0), B:B &lt;= TIME(18, 0, 0)), "Day", "Night")</f>
        <v>Night</v>
      </c>
      <c r="Z2282">
        <f>COUNTIFS(D:D, "Military - U.S. Army", C:C, "Fort Myer, Virginia")</f>
        <v>1</v>
      </c>
    </row>
    <row r="2283" spans="1:26" x14ac:dyDescent="0.2">
      <c r="A2283">
        <v>25203</v>
      </c>
      <c r="B2283" t="s">
        <v>398</v>
      </c>
      <c r="C2283" t="s">
        <v>11069</v>
      </c>
      <c r="D2283" t="s">
        <v>11070</v>
      </c>
      <c r="E2283" t="s">
        <v>11071</v>
      </c>
      <c r="F2283" t="s">
        <v>8356</v>
      </c>
      <c r="G2283" t="s">
        <v>11072</v>
      </c>
      <c r="H2283" t="s">
        <v>9179</v>
      </c>
      <c r="I2283">
        <v>26</v>
      </c>
      <c r="J2283">
        <v>26</v>
      </c>
      <c r="K2283">
        <v>0</v>
      </c>
      <c r="L2283" t="s">
        <v>11073</v>
      </c>
      <c r="M2283">
        <f>SUM(B2283,C2283)</f>
        <v>0</v>
      </c>
      <c r="N2283" t="str">
        <f t="shared" si="70"/>
        <v>No</v>
      </c>
      <c r="O2283">
        <f>COUNTIF(C:C,"&lt;0")</f>
        <v>0</v>
      </c>
      <c r="P2283" t="e">
        <f>SUMIF(#REF!,"&gt;"&amp;AVERAGE(#REF!))</f>
        <v>#REF!</v>
      </c>
      <c r="Q2283">
        <f t="shared" si="71"/>
        <v>27.565026697177728</v>
      </c>
      <c r="R2283" t="str">
        <f>CONCATENATE("ID-",A2283,"-",E2283)</f>
        <v>ID-25203-Perth - Port Hedland</v>
      </c>
      <c r="S2283" t="str">
        <f>INDEX(B:B,MATCH(A2283,A:A,0))</f>
        <v>08:30</v>
      </c>
      <c r="T2283" t="str">
        <f>IF(OR(B2283&gt;0,C2283&gt;0),"Acceptable","Check")</f>
        <v>Acceptable</v>
      </c>
      <c r="U2283">
        <f>COUNTIF(D:D, "Military - U.S. Army")</f>
        <v>23</v>
      </c>
      <c r="V2283">
        <f>AVERAGEIF(C:C,"Fort Myer, Virginia", I:I)</f>
        <v>2</v>
      </c>
      <c r="W2283">
        <v>1</v>
      </c>
      <c r="X2283" t="str">
        <f>IFERROR(VLOOKUP("FlightNumber", A:D, 4, FALSE), "Flight Not Found")</f>
        <v>Flight Not Found</v>
      </c>
      <c r="Y2283" t="str" cm="1">
        <f t="array" ref="Y2283">IF(AND(B:B &gt; TIME(6, 0, 0), B:B &lt;= TIME(18, 0, 0)), "Day", "Night")</f>
        <v>Night</v>
      </c>
      <c r="Z2283">
        <f>COUNTIFS(D:D, "Military - U.S. Army", C:C, "Fort Myer, Virginia")</f>
        <v>1</v>
      </c>
    </row>
    <row r="2284" spans="1:26" x14ac:dyDescent="0.2">
      <c r="A2284">
        <v>25203</v>
      </c>
      <c r="C2284" t="s">
        <v>11074</v>
      </c>
      <c r="D2284" t="s">
        <v>11075</v>
      </c>
      <c r="E2284" t="s">
        <v>11076</v>
      </c>
      <c r="F2284" t="s">
        <v>1809</v>
      </c>
      <c r="G2284" t="s">
        <v>11077</v>
      </c>
      <c r="H2284" t="s">
        <v>11078</v>
      </c>
      <c r="I2284">
        <v>26</v>
      </c>
      <c r="J2284">
        <v>26</v>
      </c>
      <c r="K2284">
        <v>0</v>
      </c>
      <c r="L2284" t="s">
        <v>1117</v>
      </c>
      <c r="M2284">
        <f>SUM(B2284,C2284)</f>
        <v>0</v>
      </c>
      <c r="N2284" t="str">
        <f t="shared" si="70"/>
        <v>No</v>
      </c>
      <c r="O2284">
        <f>COUNTIF(C:C,"&lt;0")</f>
        <v>0</v>
      </c>
      <c r="P2284" t="e">
        <f>SUMIF(#REF!,"&gt;"&amp;AVERAGE(#REF!))</f>
        <v>#REF!</v>
      </c>
      <c r="Q2284">
        <f t="shared" si="71"/>
        <v>27.565026697177728</v>
      </c>
      <c r="R2284" t="str">
        <f>CONCATENATE("ID-",A2284,"-",E2284)</f>
        <v>ID-25203-Reynosa - Tampico</v>
      </c>
      <c r="S2284" t="str">
        <f>INDEX(B:B,MATCH(A2284,A:A,0))</f>
        <v>08:30</v>
      </c>
      <c r="T2284" t="str">
        <f>IF(OR(B2284&gt;0,C2284&gt;0),"Acceptable","Check")</f>
        <v>Acceptable</v>
      </c>
      <c r="U2284">
        <f>COUNTIF(D:D, "Military - U.S. Army")</f>
        <v>23</v>
      </c>
      <c r="V2284">
        <f>AVERAGEIF(C:C,"Fort Myer, Virginia", I:I)</f>
        <v>2</v>
      </c>
      <c r="W2284">
        <v>1</v>
      </c>
      <c r="X2284" t="str">
        <f>IFERROR(VLOOKUP("FlightNumber", A:D, 4, FALSE), "Flight Not Found")</f>
        <v>Flight Not Found</v>
      </c>
      <c r="Y2284" t="str" cm="1">
        <f t="array" ref="Y2284">IF(AND(B:B &gt; TIME(6, 0, 0), B:B &lt;= TIME(18, 0, 0)), "Day", "Night")</f>
        <v>Night</v>
      </c>
      <c r="Z2284">
        <f>COUNTIFS(D:D, "Military - U.S. Army", C:C, "Fort Myer, Virginia")</f>
        <v>1</v>
      </c>
    </row>
    <row r="2285" spans="1:26" x14ac:dyDescent="0.2">
      <c r="A2285">
        <v>25205</v>
      </c>
      <c r="B2285" t="s">
        <v>11030</v>
      </c>
      <c r="C2285" t="s">
        <v>11079</v>
      </c>
      <c r="D2285" t="s">
        <v>10471</v>
      </c>
      <c r="E2285" t="s">
        <v>11080</v>
      </c>
      <c r="F2285" t="s">
        <v>4015</v>
      </c>
      <c r="G2285" t="s">
        <v>11081</v>
      </c>
      <c r="H2285" t="s">
        <v>11082</v>
      </c>
      <c r="I2285">
        <v>24</v>
      </c>
      <c r="J2285">
        <v>24</v>
      </c>
      <c r="K2285">
        <v>0</v>
      </c>
      <c r="L2285" t="s">
        <v>11083</v>
      </c>
      <c r="M2285">
        <f>SUM(B2285,C2285)</f>
        <v>0</v>
      </c>
      <c r="N2285" t="str">
        <f t="shared" si="70"/>
        <v>No</v>
      </c>
      <c r="O2285">
        <f>COUNTIF(C:C,"&lt;0")</f>
        <v>0</v>
      </c>
      <c r="P2285" t="e">
        <f>SUMIF(#REF!,"&gt;"&amp;AVERAGE(#REF!))</f>
        <v>#REF!</v>
      </c>
      <c r="Q2285">
        <f t="shared" si="71"/>
        <v>27.565026697177728</v>
      </c>
      <c r="R2285" t="str">
        <f>CONCATENATE("ID-",A2285,"-",E2285)</f>
        <v>ID-25205-Kaohsiung - Hualien</v>
      </c>
      <c r="S2285" t="str">
        <f>INDEX(B:B,MATCH(A2285,A:A,0))</f>
        <v>20:12</v>
      </c>
      <c r="T2285" t="str">
        <f>IF(OR(B2285&gt;0,C2285&gt;0),"Acceptable","Check")</f>
        <v>Acceptable</v>
      </c>
      <c r="U2285">
        <f>COUNTIF(D:D, "Military - U.S. Army")</f>
        <v>23</v>
      </c>
      <c r="V2285">
        <f>AVERAGEIF(C:C,"Fort Myer, Virginia", I:I)</f>
        <v>2</v>
      </c>
      <c r="W2285">
        <v>1</v>
      </c>
      <c r="X2285" t="str">
        <f>IFERROR(VLOOKUP("FlightNumber", A:D, 4, FALSE), "Flight Not Found")</f>
        <v>Flight Not Found</v>
      </c>
      <c r="Y2285" t="str" cm="1">
        <f t="array" ref="Y2285">IF(AND(B:B &gt; TIME(6, 0, 0), B:B &lt;= TIME(18, 0, 0)), "Day", "Night")</f>
        <v>Night</v>
      </c>
      <c r="Z2285">
        <f>COUNTIFS(D:D, "Military - U.S. Army", C:C, "Fort Myer, Virginia")</f>
        <v>1</v>
      </c>
    </row>
    <row r="2286" spans="1:26" x14ac:dyDescent="0.2">
      <c r="A2286">
        <v>25205</v>
      </c>
      <c r="B2286" t="s">
        <v>11084</v>
      </c>
      <c r="C2286" t="s">
        <v>11085</v>
      </c>
      <c r="D2286" t="s">
        <v>11086</v>
      </c>
      <c r="F2286" t="s">
        <v>11087</v>
      </c>
      <c r="G2286" t="s">
        <v>11088</v>
      </c>
      <c r="I2286">
        <v>2</v>
      </c>
      <c r="J2286">
        <v>2</v>
      </c>
      <c r="K2286">
        <v>0</v>
      </c>
      <c r="L2286" t="s">
        <v>11089</v>
      </c>
      <c r="M2286">
        <f>SUM(B2286,C2286)</f>
        <v>0</v>
      </c>
      <c r="N2286" t="str">
        <f t="shared" si="70"/>
        <v>No</v>
      </c>
      <c r="O2286">
        <f>COUNTIF(C:C,"&lt;0")</f>
        <v>0</v>
      </c>
      <c r="P2286" t="e">
        <f>SUMIF(#REF!,"&gt;"&amp;AVERAGE(#REF!))</f>
        <v>#REF!</v>
      </c>
      <c r="Q2286">
        <f t="shared" si="71"/>
        <v>27.565026697177728</v>
      </c>
      <c r="R2286" t="str">
        <f>CONCATENATE("ID-",A2286,"-",E2286)</f>
        <v>ID-25205-</v>
      </c>
      <c r="S2286" t="str">
        <f>INDEX(B:B,MATCH(A2286,A:A,0))</f>
        <v>20:12</v>
      </c>
      <c r="T2286" t="str">
        <f>IF(OR(B2286&gt;0,C2286&gt;0),"Acceptable","Check")</f>
        <v>Acceptable</v>
      </c>
      <c r="U2286">
        <f>COUNTIF(D:D, "Military - U.S. Army")</f>
        <v>23</v>
      </c>
      <c r="V2286">
        <f>AVERAGEIF(C:C,"Fort Myer, Virginia", I:I)</f>
        <v>2</v>
      </c>
      <c r="W2286">
        <v>1</v>
      </c>
      <c r="X2286" t="str">
        <f>IFERROR(VLOOKUP("FlightNumber", A:D, 4, FALSE), "Flight Not Found")</f>
        <v>Flight Not Found</v>
      </c>
      <c r="Y2286" t="str" cm="1">
        <f t="array" ref="Y2286">IF(AND(B:B &gt; TIME(6, 0, 0), B:B &lt;= TIME(18, 0, 0)), "Day", "Night")</f>
        <v>Night</v>
      </c>
      <c r="Z2286">
        <f>COUNTIFS(D:D, "Military - U.S. Army", C:C, "Fort Myer, Virginia")</f>
        <v>1</v>
      </c>
    </row>
    <row r="2287" spans="1:26" x14ac:dyDescent="0.2">
      <c r="A2287">
        <v>25208</v>
      </c>
      <c r="B2287" t="s">
        <v>4154</v>
      </c>
      <c r="C2287" t="s">
        <v>11090</v>
      </c>
      <c r="D2287" t="s">
        <v>6017</v>
      </c>
      <c r="E2287" t="s">
        <v>11091</v>
      </c>
      <c r="F2287" t="s">
        <v>11092</v>
      </c>
      <c r="G2287" t="s">
        <v>11093</v>
      </c>
      <c r="H2287" t="s">
        <v>11094</v>
      </c>
      <c r="I2287">
        <v>65</v>
      </c>
      <c r="J2287">
        <v>50</v>
      </c>
      <c r="K2287">
        <v>2</v>
      </c>
      <c r="L2287" t="s">
        <v>11095</v>
      </c>
      <c r="M2287">
        <f>SUM(B2287,C2287)</f>
        <v>0</v>
      </c>
      <c r="N2287" t="str">
        <f t="shared" si="70"/>
        <v>No</v>
      </c>
      <c r="O2287">
        <f>COUNTIF(C:C,"&lt;0")</f>
        <v>0</v>
      </c>
      <c r="P2287" t="e">
        <f>SUMIF(#REF!,"&gt;"&amp;AVERAGE(#REF!))</f>
        <v>#REF!</v>
      </c>
      <c r="Q2287">
        <f t="shared" si="71"/>
        <v>27.565026697177728</v>
      </c>
      <c r="R2287" t="str">
        <f>CONCATENATE("ID-",A2287,"-",E2287)</f>
        <v>ID-25208-Frankfurt - London</v>
      </c>
      <c r="S2287" t="str">
        <f>INDEX(B:B,MATCH(A2287,A:A,0))</f>
        <v>02:35</v>
      </c>
      <c r="T2287" t="str">
        <f>IF(OR(B2287&gt;0,C2287&gt;0),"Acceptable","Check")</f>
        <v>Acceptable</v>
      </c>
      <c r="U2287">
        <f>COUNTIF(D:D, "Military - U.S. Army")</f>
        <v>23</v>
      </c>
      <c r="V2287">
        <f>AVERAGEIF(C:C,"Fort Myer, Virginia", I:I)</f>
        <v>2</v>
      </c>
      <c r="W2287">
        <v>1</v>
      </c>
      <c r="X2287" t="str">
        <f>IFERROR(VLOOKUP("FlightNumber", A:D, 4, FALSE), "Flight Not Found")</f>
        <v>Flight Not Found</v>
      </c>
      <c r="Y2287" t="str" cm="1">
        <f t="array" ref="Y2287">IF(AND(B:B &gt; TIME(6, 0, 0), B:B &lt;= TIME(18, 0, 0)), "Day", "Night")</f>
        <v>Night</v>
      </c>
      <c r="Z2287">
        <f>COUNTIFS(D:D, "Military - U.S. Army", C:C, "Fort Myer, Virginia")</f>
        <v>1</v>
      </c>
    </row>
    <row r="2288" spans="1:26" x14ac:dyDescent="0.2">
      <c r="A2288">
        <v>25209</v>
      </c>
      <c r="B2288" t="s">
        <v>2324</v>
      </c>
      <c r="C2288" t="s">
        <v>11096</v>
      </c>
      <c r="D2288" t="s">
        <v>7733</v>
      </c>
      <c r="E2288" t="s">
        <v>11097</v>
      </c>
      <c r="F2288" t="s">
        <v>11033</v>
      </c>
      <c r="G2288" t="s">
        <v>11098</v>
      </c>
      <c r="H2288" t="s">
        <v>11099</v>
      </c>
      <c r="I2288">
        <v>28</v>
      </c>
      <c r="J2288">
        <v>11</v>
      </c>
      <c r="K2288">
        <v>0</v>
      </c>
      <c r="L2288" t="s">
        <v>11100</v>
      </c>
      <c r="M2288">
        <f>SUM(B2288,C2288)</f>
        <v>0</v>
      </c>
      <c r="N2288" t="str">
        <f t="shared" si="70"/>
        <v>No</v>
      </c>
      <c r="O2288">
        <f>COUNTIF(C:C,"&lt;0")</f>
        <v>0</v>
      </c>
      <c r="P2288" t="e">
        <f>SUMIF(#REF!,"&gt;"&amp;AVERAGE(#REF!))</f>
        <v>#REF!</v>
      </c>
      <c r="Q2288">
        <f t="shared" si="71"/>
        <v>27.565026697177728</v>
      </c>
      <c r="R2288" t="str">
        <f>CONCATENATE("ID-",A2288,"-",E2288)</f>
        <v>ID-25209-Washington - Harrisburgh - Bradford - Erie - Detroit</v>
      </c>
      <c r="S2288" t="str">
        <f>INDEX(B:B,MATCH(A2288,A:A,0))</f>
        <v>20:35</v>
      </c>
      <c r="T2288" t="str">
        <f>IF(OR(B2288&gt;0,C2288&gt;0),"Acceptable","Check")</f>
        <v>Acceptable</v>
      </c>
      <c r="U2288">
        <f>COUNTIF(D:D, "Military - U.S. Army")</f>
        <v>23</v>
      </c>
      <c r="V2288">
        <f>AVERAGEIF(C:C,"Fort Myer, Virginia", I:I)</f>
        <v>2</v>
      </c>
      <c r="W2288">
        <v>1</v>
      </c>
      <c r="X2288" t="str">
        <f>IFERROR(VLOOKUP("FlightNumber", A:D, 4, FALSE), "Flight Not Found")</f>
        <v>Flight Not Found</v>
      </c>
      <c r="Y2288" t="str" cm="1">
        <f t="array" ref="Y2288">IF(AND(B:B &gt; TIME(6, 0, 0), B:B &lt;= TIME(18, 0, 0)), "Day", "Night")</f>
        <v>Night</v>
      </c>
      <c r="Z2288">
        <f>COUNTIFS(D:D, "Military - U.S. Army", C:C, "Fort Myer, Virginia")</f>
        <v>1</v>
      </c>
    </row>
    <row r="2289" spans="1:26" x14ac:dyDescent="0.2">
      <c r="A2289">
        <v>25209</v>
      </c>
      <c r="C2289" t="s">
        <v>11101</v>
      </c>
      <c r="D2289" t="s">
        <v>11102</v>
      </c>
      <c r="F2289" t="s">
        <v>1809</v>
      </c>
      <c r="I2289">
        <v>24</v>
      </c>
      <c r="J2289">
        <v>24</v>
      </c>
      <c r="K2289">
        <v>0</v>
      </c>
      <c r="L2289" t="s">
        <v>11103</v>
      </c>
      <c r="M2289">
        <f>SUM(B2289,C2289)</f>
        <v>0</v>
      </c>
      <c r="N2289" t="str">
        <f t="shared" si="70"/>
        <v>No</v>
      </c>
      <c r="O2289">
        <f>COUNTIF(C:C,"&lt;0")</f>
        <v>0</v>
      </c>
      <c r="P2289" t="e">
        <f>SUMIF(#REF!,"&gt;"&amp;AVERAGE(#REF!))</f>
        <v>#REF!</v>
      </c>
      <c r="Q2289">
        <f t="shared" si="71"/>
        <v>27.565026697177728</v>
      </c>
      <c r="R2289" t="str">
        <f>CONCATENATE("ID-",A2289,"-",E2289)</f>
        <v>ID-25209-</v>
      </c>
      <c r="S2289" t="str">
        <f>INDEX(B:B,MATCH(A2289,A:A,0))</f>
        <v>20:35</v>
      </c>
      <c r="T2289" t="str">
        <f>IF(OR(B2289&gt;0,C2289&gt;0),"Acceptable","Check")</f>
        <v>Acceptable</v>
      </c>
      <c r="U2289">
        <f>COUNTIF(D:D, "Military - U.S. Army")</f>
        <v>23</v>
      </c>
      <c r="V2289">
        <f>AVERAGEIF(C:C,"Fort Myer, Virginia", I:I)</f>
        <v>2</v>
      </c>
      <c r="W2289">
        <v>1</v>
      </c>
      <c r="X2289" t="str">
        <f>IFERROR(VLOOKUP("FlightNumber", A:D, 4, FALSE), "Flight Not Found")</f>
        <v>Flight Not Found</v>
      </c>
      <c r="Y2289" t="str" cm="1">
        <f t="array" ref="Y2289">IF(AND(B:B &gt; TIME(6, 0, 0), B:B &lt;= TIME(18, 0, 0)), "Day", "Night")</f>
        <v>Night</v>
      </c>
      <c r="Z2289">
        <f>COUNTIFS(D:D, "Military - U.S. Army", C:C, "Fort Myer, Virginia")</f>
        <v>1</v>
      </c>
    </row>
    <row r="2290" spans="1:26" x14ac:dyDescent="0.2">
      <c r="A2290">
        <v>25216</v>
      </c>
      <c r="B2290" t="s">
        <v>11104</v>
      </c>
      <c r="C2290" t="s">
        <v>11105</v>
      </c>
      <c r="D2290" t="s">
        <v>4220</v>
      </c>
      <c r="E2290" t="s">
        <v>11106</v>
      </c>
      <c r="F2290" t="s">
        <v>10989</v>
      </c>
      <c r="G2290" t="s">
        <v>11107</v>
      </c>
      <c r="H2290" t="s">
        <v>11108</v>
      </c>
      <c r="I2290">
        <v>45</v>
      </c>
      <c r="J2290">
        <v>15</v>
      </c>
      <c r="K2290">
        <v>0</v>
      </c>
      <c r="L2290" t="s">
        <v>11109</v>
      </c>
      <c r="M2290">
        <f>SUM(B2290,C2290)</f>
        <v>0</v>
      </c>
      <c r="N2290" t="str">
        <f t="shared" si="70"/>
        <v>No</v>
      </c>
      <c r="O2290">
        <f>COUNTIF(C:C,"&lt;0")</f>
        <v>0</v>
      </c>
      <c r="P2290" t="e">
        <f>SUMIF(#REF!,"&gt;"&amp;AVERAGE(#REF!))</f>
        <v>#REF!</v>
      </c>
      <c r="Q2290">
        <f t="shared" si="71"/>
        <v>27.565026697177728</v>
      </c>
      <c r="R2290" t="str">
        <f>CONCATENATE("ID-",A2290,"-",E2290)</f>
        <v>ID-25216-Copenhagen - Los Angeles - Seattle</v>
      </c>
      <c r="S2290" t="str">
        <f>INDEX(B:B,MATCH(A2290,A:A,0))</f>
        <v>19:21</v>
      </c>
      <c r="T2290" t="str">
        <f>IF(OR(B2290&gt;0,C2290&gt;0),"Acceptable","Check")</f>
        <v>Acceptable</v>
      </c>
      <c r="U2290">
        <f>COUNTIF(D:D, "Military - U.S. Army")</f>
        <v>23</v>
      </c>
      <c r="V2290">
        <f>AVERAGEIF(C:C,"Fort Myer, Virginia", I:I)</f>
        <v>2</v>
      </c>
      <c r="W2290">
        <v>1</v>
      </c>
      <c r="X2290" t="str">
        <f>IFERROR(VLOOKUP("FlightNumber", A:D, 4, FALSE), "Flight Not Found")</f>
        <v>Flight Not Found</v>
      </c>
      <c r="Y2290" t="str" cm="1">
        <f t="array" ref="Y2290">IF(AND(B:B &gt; TIME(6, 0, 0), B:B &lt;= TIME(18, 0, 0)), "Day", "Night")</f>
        <v>Night</v>
      </c>
      <c r="Z2290">
        <f>COUNTIFS(D:D, "Military - U.S. Army", C:C, "Fort Myer, Virginia")</f>
        <v>1</v>
      </c>
    </row>
    <row r="2291" spans="1:26" x14ac:dyDescent="0.2">
      <c r="A2291">
        <v>25219</v>
      </c>
      <c r="C2291" t="s">
        <v>11110</v>
      </c>
      <c r="D2291" t="s">
        <v>8255</v>
      </c>
      <c r="E2291" t="s">
        <v>5771</v>
      </c>
      <c r="G2291" t="s">
        <v>11111</v>
      </c>
      <c r="H2291" t="s">
        <v>11112</v>
      </c>
      <c r="I2291">
        <v>12</v>
      </c>
      <c r="J2291">
        <v>12</v>
      </c>
      <c r="K2291">
        <v>0</v>
      </c>
      <c r="L2291" t="s">
        <v>11113</v>
      </c>
      <c r="M2291">
        <f>SUM(B2291,C2291)</f>
        <v>0</v>
      </c>
      <c r="N2291" t="str">
        <f t="shared" si="70"/>
        <v>No</v>
      </c>
      <c r="O2291">
        <f>COUNTIF(C:C,"&lt;0")</f>
        <v>0</v>
      </c>
      <c r="P2291" t="e">
        <f>SUMIF(#REF!,"&gt;"&amp;AVERAGE(#REF!))</f>
        <v>#REF!</v>
      </c>
      <c r="Q2291">
        <f t="shared" si="71"/>
        <v>27.565026697177728</v>
      </c>
      <c r="R2291" t="str">
        <f>CONCATENATE("ID-",A2291,"-",E2291)</f>
        <v>ID-25219-Hue - Da Nang</v>
      </c>
      <c r="S2291">
        <f>INDEX(B:B,MATCH(A2291,A:A,0))</f>
        <v>0</v>
      </c>
      <c r="T2291" t="str">
        <f>IF(OR(B2291&gt;0,C2291&gt;0),"Acceptable","Check")</f>
        <v>Acceptable</v>
      </c>
      <c r="U2291">
        <f>COUNTIF(D:D, "Military - U.S. Army")</f>
        <v>23</v>
      </c>
      <c r="V2291">
        <f>AVERAGEIF(C:C,"Fort Myer, Virginia", I:I)</f>
        <v>2</v>
      </c>
      <c r="W2291">
        <v>1</v>
      </c>
      <c r="X2291" t="str">
        <f>IFERROR(VLOOKUP("FlightNumber", A:D, 4, FALSE), "Flight Not Found")</f>
        <v>Flight Not Found</v>
      </c>
      <c r="Y2291" t="str" cm="1">
        <f t="array" ref="Y2291">IF(AND(B:B &gt; TIME(6, 0, 0), B:B &lt;= TIME(18, 0, 0)), "Day", "Night")</f>
        <v>Night</v>
      </c>
      <c r="Z2291">
        <f>COUNTIFS(D:D, "Military - U.S. Army", C:C, "Fort Myer, Virginia")</f>
        <v>1</v>
      </c>
    </row>
    <row r="2292" spans="1:26" x14ac:dyDescent="0.2">
      <c r="A2292">
        <v>25221</v>
      </c>
      <c r="B2292" t="s">
        <v>11114</v>
      </c>
      <c r="C2292" t="s">
        <v>11105</v>
      </c>
      <c r="D2292" t="s">
        <v>1144</v>
      </c>
      <c r="E2292" t="s">
        <v>11116</v>
      </c>
      <c r="F2292" t="s">
        <v>11117</v>
      </c>
      <c r="G2292" t="s">
        <v>11118</v>
      </c>
      <c r="H2292" t="s">
        <v>11119</v>
      </c>
      <c r="I2292">
        <v>38</v>
      </c>
      <c r="J2292">
        <v>38</v>
      </c>
      <c r="K2292">
        <v>0</v>
      </c>
      <c r="L2292" t="s">
        <v>11120</v>
      </c>
      <c r="M2292">
        <f>SUM(B2292,C2292)</f>
        <v>0</v>
      </c>
      <c r="N2292" t="str">
        <f t="shared" si="70"/>
        <v>No</v>
      </c>
      <c r="O2292">
        <f>COUNTIF(C:C,"&lt;0")</f>
        <v>0</v>
      </c>
      <c r="P2292" t="e">
        <f>SUMIF(#REF!,"&gt;"&amp;AVERAGE(#REF!))</f>
        <v>#REF!</v>
      </c>
      <c r="Q2292">
        <f t="shared" si="71"/>
        <v>27.565026697177728</v>
      </c>
      <c r="R2292" t="str">
        <f>CONCATENATE("ID-",A2292,"-",E2292)</f>
        <v>ID-25221-Los Angeles - Denver - Milwaukee</v>
      </c>
      <c r="S2292" t="str">
        <f>INDEX(B:B,MATCH(A2292,A:A,0))</f>
        <v>18:21</v>
      </c>
      <c r="T2292" t="str">
        <f>IF(OR(B2292&gt;0,C2292&gt;0),"Acceptable","Check")</f>
        <v>Acceptable</v>
      </c>
      <c r="U2292">
        <f>COUNTIF(D:D, "Military - U.S. Army")</f>
        <v>23</v>
      </c>
      <c r="V2292">
        <f>AVERAGEIF(C:C,"Fort Myer, Virginia", I:I)</f>
        <v>2</v>
      </c>
      <c r="W2292">
        <v>1</v>
      </c>
      <c r="X2292" t="str">
        <f>IFERROR(VLOOKUP("FlightNumber", A:D, 4, FALSE), "Flight Not Found")</f>
        <v>Flight Not Found</v>
      </c>
      <c r="Y2292" t="str" cm="1">
        <f t="array" ref="Y2292">IF(AND(B:B &gt; TIME(6, 0, 0), B:B &lt;= TIME(18, 0, 0)), "Day", "Night")</f>
        <v>Night</v>
      </c>
      <c r="Z2292">
        <f>COUNTIFS(D:D, "Military - U.S. Army", C:C, "Fort Myer, Virginia")</f>
        <v>1</v>
      </c>
    </row>
    <row r="2293" spans="1:26" x14ac:dyDescent="0.2">
      <c r="A2293">
        <v>25238</v>
      </c>
      <c r="C2293" t="s">
        <v>11121</v>
      </c>
      <c r="D2293" t="s">
        <v>2606</v>
      </c>
      <c r="F2293" t="s">
        <v>11122</v>
      </c>
      <c r="G2293" t="s">
        <v>11123</v>
      </c>
      <c r="H2293" t="s">
        <v>11124</v>
      </c>
      <c r="I2293">
        <v>13</v>
      </c>
      <c r="J2293">
        <v>13</v>
      </c>
      <c r="K2293">
        <v>0</v>
      </c>
      <c r="L2293" t="s">
        <v>11125</v>
      </c>
      <c r="M2293">
        <f>SUM(B2293,C2293)</f>
        <v>0</v>
      </c>
      <c r="N2293" t="str">
        <f t="shared" si="70"/>
        <v>No</v>
      </c>
      <c r="O2293">
        <f>COUNTIF(C:C,"&lt;0")</f>
        <v>0</v>
      </c>
      <c r="P2293" t="e">
        <f>SUMIF(#REF!,"&gt;"&amp;AVERAGE(#REF!))</f>
        <v>#REF!</v>
      </c>
      <c r="Q2293">
        <f t="shared" si="71"/>
        <v>27.565026697177728</v>
      </c>
      <c r="R2293" t="str">
        <f>CONCATENATE("ID-",A2293,"-",E2293)</f>
        <v>ID-25238-</v>
      </c>
      <c r="S2293">
        <f>INDEX(B:B,MATCH(A2293,A:A,0))</f>
        <v>0</v>
      </c>
      <c r="T2293" t="str">
        <f>IF(OR(B2293&gt;0,C2293&gt;0),"Acceptable","Check")</f>
        <v>Acceptable</v>
      </c>
      <c r="U2293">
        <f>COUNTIF(D:D, "Military - U.S. Army")</f>
        <v>23</v>
      </c>
      <c r="V2293">
        <f>AVERAGEIF(C:C,"Fort Myer, Virginia", I:I)</f>
        <v>2</v>
      </c>
      <c r="W2293">
        <v>1</v>
      </c>
      <c r="X2293" t="str">
        <f>IFERROR(VLOOKUP("FlightNumber", A:D, 4, FALSE), "Flight Not Found")</f>
        <v>Flight Not Found</v>
      </c>
      <c r="Y2293" t="str" cm="1">
        <f t="array" ref="Y2293">IF(AND(B:B &gt; TIME(6, 0, 0), B:B &lt;= TIME(18, 0, 0)), "Day", "Night")</f>
        <v>Night</v>
      </c>
      <c r="Z2293">
        <f>COUNTIFS(D:D, "Military - U.S. Army", C:C, "Fort Myer, Virginia")</f>
        <v>1</v>
      </c>
    </row>
    <row r="2294" spans="1:26" x14ac:dyDescent="0.2">
      <c r="A2294">
        <v>25239</v>
      </c>
      <c r="B2294" t="s">
        <v>11126</v>
      </c>
      <c r="C2294" t="s">
        <v>11127</v>
      </c>
      <c r="D2294" t="s">
        <v>11128</v>
      </c>
      <c r="E2294" t="s">
        <v>11129</v>
      </c>
      <c r="F2294" t="s">
        <v>9357</v>
      </c>
      <c r="G2294" t="s">
        <v>11130</v>
      </c>
      <c r="I2294">
        <v>10</v>
      </c>
      <c r="J2294">
        <v>10</v>
      </c>
      <c r="K2294">
        <v>0</v>
      </c>
      <c r="L2294" t="s">
        <v>11131</v>
      </c>
      <c r="M2294">
        <f>SUM(B2294,C2294)</f>
        <v>0</v>
      </c>
      <c r="N2294" t="str">
        <f t="shared" si="70"/>
        <v>No</v>
      </c>
      <c r="O2294">
        <f>COUNTIF(C:C,"&lt;0")</f>
        <v>0</v>
      </c>
      <c r="P2294" t="e">
        <f>SUMIF(#REF!,"&gt;"&amp;AVERAGE(#REF!))</f>
        <v>#REF!</v>
      </c>
      <c r="Q2294">
        <f t="shared" si="71"/>
        <v>27.565026697177728</v>
      </c>
      <c r="R2294" t="str">
        <f>CONCATENATE("ID-",A2294,"-",E2294)</f>
        <v>ID-25239-Port Angeles - Seattle</v>
      </c>
      <c r="S2294" t="str">
        <f>INDEX(B:B,MATCH(A2294,A:A,0))</f>
        <v>06:53</v>
      </c>
      <c r="T2294" t="str">
        <f>IF(OR(B2294&gt;0,C2294&gt;0),"Acceptable","Check")</f>
        <v>Acceptable</v>
      </c>
      <c r="U2294">
        <f>COUNTIF(D:D, "Military - U.S. Army")</f>
        <v>23</v>
      </c>
      <c r="V2294">
        <f>AVERAGEIF(C:C,"Fort Myer, Virginia", I:I)</f>
        <v>2</v>
      </c>
      <c r="W2294">
        <v>2</v>
      </c>
      <c r="X2294" t="str">
        <f>IFERROR(VLOOKUP("FlightNumber", A:D, 4, FALSE), "Flight Not Found")</f>
        <v>Flight Not Found</v>
      </c>
      <c r="Y2294" t="str" cm="1">
        <f t="array" ref="Y2294">IF(AND(B:B &gt; TIME(6, 0, 0), B:B &lt;= TIME(18, 0, 0)), "Day", "Night")</f>
        <v>Night</v>
      </c>
      <c r="Z2294">
        <f>COUNTIFS(D:D, "Military - U.S. Army", C:C, "Fort Myer, Virginia")</f>
        <v>1</v>
      </c>
    </row>
    <row r="2295" spans="1:26" x14ac:dyDescent="0.2">
      <c r="A2295">
        <v>25239</v>
      </c>
      <c r="B2295" t="s">
        <v>3253</v>
      </c>
      <c r="C2295" t="s">
        <v>11132</v>
      </c>
      <c r="D2295" t="s">
        <v>2606</v>
      </c>
      <c r="F2295" t="s">
        <v>11133</v>
      </c>
      <c r="G2295" t="s">
        <v>11123</v>
      </c>
      <c r="H2295" t="s">
        <v>11124</v>
      </c>
      <c r="I2295">
        <v>14</v>
      </c>
      <c r="J2295">
        <v>13</v>
      </c>
      <c r="K2295">
        <v>0</v>
      </c>
      <c r="L2295" t="s">
        <v>11134</v>
      </c>
      <c r="M2295">
        <f>SUM(B2295,C2295)</f>
        <v>0</v>
      </c>
      <c r="N2295" t="str">
        <f t="shared" si="70"/>
        <v>No</v>
      </c>
      <c r="O2295">
        <f>COUNTIF(C:C,"&lt;0")</f>
        <v>0</v>
      </c>
      <c r="P2295" t="e">
        <f>SUMIF(#REF!,"&gt;"&amp;AVERAGE(#REF!))</f>
        <v>#REF!</v>
      </c>
      <c r="Q2295">
        <f t="shared" si="71"/>
        <v>27.565026697177728</v>
      </c>
      <c r="R2295" t="str">
        <f>CONCATENATE("ID-",A2295,"-",E2295)</f>
        <v>ID-25239-</v>
      </c>
      <c r="S2295" t="str">
        <f>INDEX(B:B,MATCH(A2295,A:A,0))</f>
        <v>06:53</v>
      </c>
      <c r="T2295" t="str">
        <f>IF(OR(B2295&gt;0,C2295&gt;0),"Acceptable","Check")</f>
        <v>Acceptable</v>
      </c>
      <c r="U2295">
        <f>COUNTIF(D:D, "Military - U.S. Army")</f>
        <v>23</v>
      </c>
      <c r="V2295">
        <f>AVERAGEIF(C:C,"Fort Myer, Virginia", I:I)</f>
        <v>2</v>
      </c>
      <c r="W2295">
        <v>1</v>
      </c>
      <c r="X2295" t="str">
        <f>IFERROR(VLOOKUP("FlightNumber", A:D, 4, FALSE), "Flight Not Found")</f>
        <v>Flight Not Found</v>
      </c>
      <c r="Y2295" t="str" cm="1">
        <f t="array" ref="Y2295">IF(AND(B:B &gt; TIME(6, 0, 0), B:B &lt;= TIME(18, 0, 0)), "Day", "Night")</f>
        <v>Night</v>
      </c>
      <c r="Z2295">
        <f>COUNTIFS(D:D, "Military - U.S. Army", C:C, "Fort Myer, Virginia")</f>
        <v>1</v>
      </c>
    </row>
    <row r="2296" spans="1:26" x14ac:dyDescent="0.2">
      <c r="A2296">
        <v>25252</v>
      </c>
      <c r="B2296" t="s">
        <v>10440</v>
      </c>
      <c r="C2296" t="s">
        <v>11135</v>
      </c>
      <c r="D2296" t="s">
        <v>11136</v>
      </c>
      <c r="E2296" t="s">
        <v>11137</v>
      </c>
      <c r="F2296" t="s">
        <v>1809</v>
      </c>
      <c r="G2296" t="s">
        <v>11138</v>
      </c>
      <c r="H2296" t="s">
        <v>11139</v>
      </c>
      <c r="I2296">
        <v>35</v>
      </c>
      <c r="J2296">
        <v>35</v>
      </c>
      <c r="K2296">
        <v>0</v>
      </c>
      <c r="L2296" t="s">
        <v>11140</v>
      </c>
      <c r="M2296">
        <f>SUM(B2296,C2296)</f>
        <v>0</v>
      </c>
      <c r="N2296" t="str">
        <f t="shared" si="70"/>
        <v>No</v>
      </c>
      <c r="O2296">
        <f>COUNTIF(C:C,"&lt;0")</f>
        <v>0</v>
      </c>
      <c r="P2296" t="e">
        <f>SUMIF(#REF!,"&gt;"&amp;AVERAGE(#REF!))</f>
        <v>#REF!</v>
      </c>
      <c r="Q2296">
        <f t="shared" si="71"/>
        <v>27.565026697177728</v>
      </c>
      <c r="R2296" t="str">
        <f>CONCATENATE("ID-",A2296,"-",E2296)</f>
        <v>ID-25252-Hawthorne, NV - Burbank - Long Beach</v>
      </c>
      <c r="S2296" t="str">
        <f>INDEX(B:B,MATCH(A2296,A:A,0))</f>
        <v>05:10</v>
      </c>
      <c r="T2296" t="str">
        <f>IF(OR(B2296&gt;0,C2296&gt;0),"Acceptable","Check")</f>
        <v>Acceptable</v>
      </c>
      <c r="U2296">
        <f>COUNTIF(D:D, "Military - U.S. Army")</f>
        <v>23</v>
      </c>
      <c r="V2296">
        <f>AVERAGEIF(C:C,"Fort Myer, Virginia", I:I)</f>
        <v>2</v>
      </c>
      <c r="W2296">
        <v>1</v>
      </c>
      <c r="X2296" t="str">
        <f>IFERROR(VLOOKUP("FlightNumber", A:D, 4, FALSE), "Flight Not Found")</f>
        <v>Flight Not Found</v>
      </c>
      <c r="Y2296" t="str" cm="1">
        <f t="array" ref="Y2296">IF(AND(B:B &gt; TIME(6, 0, 0), B:B &lt;= TIME(18, 0, 0)), "Day", "Night")</f>
        <v>Night</v>
      </c>
      <c r="Z2296">
        <f>COUNTIFS(D:D, "Military - U.S. Army", C:C, "Fort Myer, Virginia")</f>
        <v>1</v>
      </c>
    </row>
    <row r="2297" spans="1:26" x14ac:dyDescent="0.2">
      <c r="A2297">
        <v>25258</v>
      </c>
      <c r="C2297" t="s">
        <v>11141</v>
      </c>
      <c r="D2297" t="s">
        <v>3562</v>
      </c>
      <c r="E2297" t="s">
        <v>11142</v>
      </c>
      <c r="F2297" t="s">
        <v>11143</v>
      </c>
      <c r="G2297" t="s">
        <v>11144</v>
      </c>
      <c r="H2297" t="s">
        <v>4671</v>
      </c>
      <c r="I2297">
        <v>36</v>
      </c>
      <c r="J2297">
        <v>36</v>
      </c>
      <c r="K2297">
        <v>0</v>
      </c>
      <c r="L2297" t="s">
        <v>11145</v>
      </c>
      <c r="M2297">
        <f>SUM(B2297,C2297)</f>
        <v>0</v>
      </c>
      <c r="N2297" t="str">
        <f t="shared" si="70"/>
        <v>No</v>
      </c>
      <c r="O2297">
        <f>COUNTIF(C:C,"&lt;0")</f>
        <v>0</v>
      </c>
      <c r="P2297" t="e">
        <f>SUMIF(#REF!,"&gt;"&amp;AVERAGE(#REF!))</f>
        <v>#REF!</v>
      </c>
      <c r="Q2297">
        <f t="shared" si="71"/>
        <v>27.565026697177728</v>
      </c>
      <c r="R2297" t="str">
        <f>CONCATENATE("ID-",A2297,"-",E2297)</f>
        <v>ID-25258-Kaohsiung - Taipei</v>
      </c>
      <c r="S2297">
        <f>INDEX(B:B,MATCH(A2297,A:A,0))</f>
        <v>0</v>
      </c>
      <c r="T2297" t="str">
        <f>IF(OR(B2297&gt;0,C2297&gt;0),"Acceptable","Check")</f>
        <v>Acceptable</v>
      </c>
      <c r="U2297">
        <f>COUNTIF(D:D, "Military - U.S. Army")</f>
        <v>23</v>
      </c>
      <c r="V2297">
        <f>AVERAGEIF(C:C,"Fort Myer, Virginia", I:I)</f>
        <v>2</v>
      </c>
      <c r="W2297">
        <v>1</v>
      </c>
      <c r="X2297" t="str">
        <f>IFERROR(VLOOKUP("FlightNumber", A:D, 4, FALSE), "Flight Not Found")</f>
        <v>Flight Not Found</v>
      </c>
      <c r="Y2297" t="str" cm="1">
        <f t="array" ref="Y2297">IF(AND(B:B &gt; TIME(6, 0, 0), B:B &lt;= TIME(18, 0, 0)), "Day", "Night")</f>
        <v>Night</v>
      </c>
      <c r="Z2297">
        <f>COUNTIFS(D:D, "Military - U.S. Army", C:C, "Fort Myer, Virginia")</f>
        <v>1</v>
      </c>
    </row>
    <row r="2298" spans="1:26" x14ac:dyDescent="0.2">
      <c r="A2298">
        <v>25267</v>
      </c>
      <c r="B2298" t="s">
        <v>11146</v>
      </c>
      <c r="C2298" t="s">
        <v>2350</v>
      </c>
      <c r="D2298" t="s">
        <v>11147</v>
      </c>
      <c r="E2298" t="s">
        <v>11148</v>
      </c>
      <c r="F2298" t="s">
        <v>7081</v>
      </c>
      <c r="G2298" t="s">
        <v>11149</v>
      </c>
      <c r="H2298" t="s">
        <v>11150</v>
      </c>
      <c r="I2298">
        <v>19</v>
      </c>
      <c r="J2298">
        <v>19</v>
      </c>
      <c r="K2298">
        <v>0</v>
      </c>
      <c r="L2298" t="s">
        <v>11151</v>
      </c>
      <c r="M2298">
        <f>SUM(B2298,C2298)</f>
        <v>0</v>
      </c>
      <c r="N2298" t="str">
        <f t="shared" si="70"/>
        <v>No</v>
      </c>
      <c r="O2298">
        <f>COUNTIF(C:C,"&lt;0")</f>
        <v>0</v>
      </c>
      <c r="P2298" t="e">
        <f>SUMIF(#REF!,"&gt;"&amp;AVERAGE(#REF!))</f>
        <v>#REF!</v>
      </c>
      <c r="Q2298">
        <f t="shared" si="71"/>
        <v>27.565026697177728</v>
      </c>
      <c r="R2298" t="str">
        <f>CONCATENATE("ID-",A2298,"-",E2298)</f>
        <v>ID-25267-Saint Thomas - San Juan</v>
      </c>
      <c r="S2298" t="str">
        <f>INDEX(B:B,MATCH(A2298,A:A,0))</f>
        <v>17:38</v>
      </c>
      <c r="T2298" t="str">
        <f>IF(OR(B2298&gt;0,C2298&gt;0),"Acceptable","Check")</f>
        <v>Acceptable</v>
      </c>
      <c r="U2298">
        <f>COUNTIF(D:D, "Military - U.S. Army")</f>
        <v>23</v>
      </c>
      <c r="V2298">
        <f>AVERAGEIF(C:C,"Fort Myer, Virginia", I:I)</f>
        <v>2</v>
      </c>
      <c r="W2298">
        <v>1</v>
      </c>
      <c r="X2298" t="str">
        <f>IFERROR(VLOOKUP("FlightNumber", A:D, 4, FALSE), "Flight Not Found")</f>
        <v>Flight Not Found</v>
      </c>
      <c r="Y2298" t="str" cm="1">
        <f t="array" ref="Y2298">IF(AND(B:B &gt; TIME(6, 0, 0), B:B &lt;= TIME(18, 0, 0)), "Day", "Night")</f>
        <v>Night</v>
      </c>
      <c r="Z2298">
        <f>COUNTIFS(D:D, "Military - U.S. Army", C:C, "Fort Myer, Virginia")</f>
        <v>1</v>
      </c>
    </row>
    <row r="2299" spans="1:26" x14ac:dyDescent="0.2">
      <c r="A2299">
        <v>25278</v>
      </c>
      <c r="B2299" t="s">
        <v>2141</v>
      </c>
      <c r="C2299" t="s">
        <v>11152</v>
      </c>
      <c r="D2299" t="s">
        <v>11153</v>
      </c>
      <c r="E2299" t="s">
        <v>11154</v>
      </c>
      <c r="F2299" t="s">
        <v>11155</v>
      </c>
      <c r="G2299" t="s">
        <v>11156</v>
      </c>
      <c r="H2299" t="s">
        <v>11157</v>
      </c>
      <c r="I2299">
        <v>84</v>
      </c>
      <c r="J2299">
        <v>84</v>
      </c>
      <c r="K2299">
        <v>70</v>
      </c>
      <c r="L2299" t="s">
        <v>11158</v>
      </c>
      <c r="M2299">
        <f>SUM(B2299,C2299)</f>
        <v>0</v>
      </c>
      <c r="N2299" t="str">
        <f t="shared" si="70"/>
        <v>No</v>
      </c>
      <c r="O2299">
        <f>COUNTIF(C:C,"&lt;0")</f>
        <v>0</v>
      </c>
      <c r="P2299" t="e">
        <f>SUMIF(#REF!,"&gt;"&amp;AVERAGE(#REF!))</f>
        <v>#REF!</v>
      </c>
      <c r="Q2299">
        <f t="shared" si="71"/>
        <v>27.565026697177728</v>
      </c>
      <c r="R2299" t="str">
        <f>CONCATENATE("ID-",A2299,"-",E2299)</f>
        <v>ID-25278-Maracaibo - Miami</v>
      </c>
      <c r="S2299" t="str">
        <f>INDEX(B:B,MATCH(A2299,A:A,0))</f>
        <v>12:00</v>
      </c>
      <c r="T2299" t="str">
        <f>IF(OR(B2299&gt;0,C2299&gt;0),"Acceptable","Check")</f>
        <v>Acceptable</v>
      </c>
      <c r="U2299">
        <f>COUNTIF(D:D, "Military - U.S. Army")</f>
        <v>23</v>
      </c>
      <c r="V2299">
        <f>AVERAGEIF(C:C,"Fort Myer, Virginia", I:I)</f>
        <v>2</v>
      </c>
      <c r="W2299">
        <v>1</v>
      </c>
      <c r="X2299" t="str">
        <f>IFERROR(VLOOKUP("FlightNumber", A:D, 4, FALSE), "Flight Not Found")</f>
        <v>Flight Not Found</v>
      </c>
      <c r="Y2299" t="str" cm="1">
        <f t="array" ref="Y2299">IF(AND(B:B &gt; TIME(6, 0, 0), B:B &lt;= TIME(18, 0, 0)), "Day", "Night")</f>
        <v>Night</v>
      </c>
      <c r="Z2299">
        <f>COUNTIFS(D:D, "Military - U.S. Army", C:C, "Fort Myer, Virginia")</f>
        <v>1</v>
      </c>
    </row>
    <row r="2300" spans="1:26" x14ac:dyDescent="0.2">
      <c r="A2300">
        <v>25281</v>
      </c>
      <c r="B2300" t="s">
        <v>3467</v>
      </c>
      <c r="C2300" t="s">
        <v>730</v>
      </c>
      <c r="D2300" t="s">
        <v>11159</v>
      </c>
      <c r="F2300" t="s">
        <v>11160</v>
      </c>
      <c r="G2300" t="s">
        <v>11161</v>
      </c>
      <c r="I2300">
        <v>3</v>
      </c>
      <c r="J2300">
        <v>3</v>
      </c>
      <c r="K2300">
        <v>0</v>
      </c>
      <c r="L2300" t="s">
        <v>11162</v>
      </c>
      <c r="M2300">
        <f>SUM(B2300,C2300)</f>
        <v>0</v>
      </c>
      <c r="N2300" t="str">
        <f t="shared" si="70"/>
        <v>No</v>
      </c>
      <c r="O2300">
        <f>COUNTIF(C:C,"&lt;0")</f>
        <v>0</v>
      </c>
      <c r="P2300" t="e">
        <f>SUMIF(#REF!,"&gt;"&amp;AVERAGE(#REF!))</f>
        <v>#REF!</v>
      </c>
      <c r="Q2300">
        <f t="shared" si="71"/>
        <v>27.565026697177728</v>
      </c>
      <c r="R2300" t="str">
        <f>CONCATENATE("ID-",A2300,"-",E2300)</f>
        <v>ID-25281-</v>
      </c>
      <c r="S2300" t="str">
        <f>INDEX(B:B,MATCH(A2300,A:A,0))</f>
        <v>11:20</v>
      </c>
      <c r="T2300" t="str">
        <f>IF(OR(B2300&gt;0,C2300&gt;0),"Acceptable","Check")</f>
        <v>Acceptable</v>
      </c>
      <c r="U2300">
        <f>COUNTIF(D:D, "Military - U.S. Army")</f>
        <v>23</v>
      </c>
      <c r="V2300">
        <f>AVERAGEIF(C:C,"Fort Myer, Virginia", I:I)</f>
        <v>2</v>
      </c>
      <c r="W2300">
        <v>1</v>
      </c>
      <c r="X2300" t="str">
        <f>IFERROR(VLOOKUP("FlightNumber", A:D, 4, FALSE), "Flight Not Found")</f>
        <v>Flight Not Found</v>
      </c>
      <c r="Y2300" t="str" cm="1">
        <f t="array" ref="Y2300">IF(AND(B:B &gt; TIME(6, 0, 0), B:B &lt;= TIME(18, 0, 0)), "Day", "Night")</f>
        <v>Night</v>
      </c>
      <c r="Z2300">
        <f>COUNTIFS(D:D, "Military - U.S. Army", C:C, "Fort Myer, Virginia")</f>
        <v>1</v>
      </c>
    </row>
    <row r="2301" spans="1:26" x14ac:dyDescent="0.2">
      <c r="A2301">
        <v>25282</v>
      </c>
      <c r="B2301" t="s">
        <v>991</v>
      </c>
      <c r="C2301" t="s">
        <v>9029</v>
      </c>
      <c r="D2301" t="s">
        <v>8029</v>
      </c>
      <c r="E2301" t="s">
        <v>11163</v>
      </c>
      <c r="F2301" t="s">
        <v>8696</v>
      </c>
      <c r="G2301" t="s">
        <v>11164</v>
      </c>
      <c r="H2301" t="s">
        <v>11165</v>
      </c>
      <c r="I2301">
        <v>105</v>
      </c>
      <c r="J2301">
        <v>100</v>
      </c>
      <c r="K2301">
        <v>0</v>
      </c>
      <c r="L2301" t="s">
        <v>11166</v>
      </c>
      <c r="M2301">
        <f>SUM(B2301,C2301)</f>
        <v>0</v>
      </c>
      <c r="N2301" t="str">
        <f t="shared" si="70"/>
        <v>No</v>
      </c>
      <c r="O2301">
        <f>COUNTIF(C:C,"&lt;0")</f>
        <v>0</v>
      </c>
      <c r="P2301" t="e">
        <f>SUMIF(#REF!,"&gt;"&amp;AVERAGE(#REF!))</f>
        <v>#REF!</v>
      </c>
      <c r="Q2301">
        <f t="shared" si="71"/>
        <v>27.565026697177728</v>
      </c>
      <c r="R2301" t="str">
        <f>CONCATENATE("ID-",A2301,"-",E2301)</f>
        <v>ID-25282-Jeddah - Aswan</v>
      </c>
      <c r="S2301" t="str">
        <f>INDEX(B:B,MATCH(A2301,A:A,0))</f>
        <v>02:00</v>
      </c>
      <c r="T2301" t="str">
        <f>IF(OR(B2301&gt;0,C2301&gt;0),"Acceptable","Check")</f>
        <v>Acceptable</v>
      </c>
      <c r="U2301">
        <f>COUNTIF(D:D, "Military - U.S. Army")</f>
        <v>23</v>
      </c>
      <c r="V2301">
        <f>AVERAGEIF(C:C,"Fort Myer, Virginia", I:I)</f>
        <v>2</v>
      </c>
      <c r="W2301">
        <v>1</v>
      </c>
      <c r="X2301" t="str">
        <f>IFERROR(VLOOKUP("FlightNumber", A:D, 4, FALSE), "Flight Not Found")</f>
        <v>Flight Not Found</v>
      </c>
      <c r="Y2301" t="str" cm="1">
        <f t="array" ref="Y2301">IF(AND(B:B &gt; TIME(6, 0, 0), B:B &lt;= TIME(18, 0, 0)), "Day", "Night")</f>
        <v>Night</v>
      </c>
      <c r="Z2301">
        <f>COUNTIFS(D:D, "Military - U.S. Army", C:C, "Fort Myer, Virginia")</f>
        <v>1</v>
      </c>
    </row>
    <row r="2302" spans="1:26" x14ac:dyDescent="0.2">
      <c r="A2302">
        <v>25282</v>
      </c>
      <c r="B2302" t="s">
        <v>10120</v>
      </c>
      <c r="C2302" t="s">
        <v>10247</v>
      </c>
      <c r="D2302" t="s">
        <v>11167</v>
      </c>
      <c r="E2302" t="s">
        <v>11168</v>
      </c>
      <c r="F2302" t="s">
        <v>1809</v>
      </c>
      <c r="G2302" t="s">
        <v>11169</v>
      </c>
      <c r="H2302" t="s">
        <v>11170</v>
      </c>
      <c r="I2302">
        <v>27</v>
      </c>
      <c r="J2302">
        <v>16</v>
      </c>
      <c r="K2302">
        <v>0</v>
      </c>
      <c r="L2302" t="s">
        <v>11171</v>
      </c>
      <c r="M2302">
        <f>SUM(B2302,C2302)</f>
        <v>0</v>
      </c>
      <c r="N2302" t="str">
        <f t="shared" si="70"/>
        <v>No</v>
      </c>
      <c r="O2302">
        <f>COUNTIF(C:C,"&lt;0")</f>
        <v>0</v>
      </c>
      <c r="P2302" t="e">
        <f>SUMIF(#REF!,"&gt;"&amp;AVERAGE(#REF!))</f>
        <v>#REF!</v>
      </c>
      <c r="Q2302">
        <f t="shared" si="71"/>
        <v>27.565026697177728</v>
      </c>
      <c r="R2302" t="str">
        <f>CONCATENATE("ID-",A2302,"-",E2302)</f>
        <v>ID-25282-Memphis - New Orleans</v>
      </c>
      <c r="S2302" t="str">
        <f>INDEX(B:B,MATCH(A2302,A:A,0))</f>
        <v>02:00</v>
      </c>
      <c r="T2302" t="str">
        <f>IF(OR(B2302&gt;0,C2302&gt;0),"Acceptable","Check")</f>
        <v>Acceptable</v>
      </c>
      <c r="U2302">
        <f>COUNTIF(D:D, "Military - U.S. Army")</f>
        <v>23</v>
      </c>
      <c r="V2302">
        <f>AVERAGEIF(C:C,"Fort Myer, Virginia", I:I)</f>
        <v>2</v>
      </c>
      <c r="W2302">
        <v>1</v>
      </c>
      <c r="X2302" t="str">
        <f>IFERROR(VLOOKUP("FlightNumber", A:D, 4, FALSE), "Flight Not Found")</f>
        <v>Flight Not Found</v>
      </c>
      <c r="Y2302" t="str" cm="1">
        <f t="array" ref="Y2302">IF(AND(B:B &gt; TIME(6, 0, 0), B:B &lt;= TIME(18, 0, 0)), "Day", "Night")</f>
        <v>Night</v>
      </c>
      <c r="Z2302">
        <f>COUNTIFS(D:D, "Military - U.S. Army", C:C, "Fort Myer, Virginia")</f>
        <v>1</v>
      </c>
    </row>
    <row r="2303" spans="1:26" x14ac:dyDescent="0.2">
      <c r="A2303">
        <v>25295</v>
      </c>
      <c r="B2303" t="s">
        <v>3073</v>
      </c>
      <c r="C2303" t="s">
        <v>11172</v>
      </c>
      <c r="D2303" t="s">
        <v>11173</v>
      </c>
      <c r="F2303" t="s">
        <v>5759</v>
      </c>
      <c r="G2303" t="s">
        <v>11174</v>
      </c>
      <c r="H2303" t="s">
        <v>11175</v>
      </c>
      <c r="I2303">
        <v>2</v>
      </c>
      <c r="J2303">
        <v>2</v>
      </c>
      <c r="K2303">
        <v>0</v>
      </c>
      <c r="L2303" t="s">
        <v>11176</v>
      </c>
      <c r="M2303">
        <f>SUM(B2303,C2303)</f>
        <v>0</v>
      </c>
      <c r="N2303" t="str">
        <f t="shared" si="70"/>
        <v>No</v>
      </c>
      <c r="O2303">
        <f>COUNTIF(C:C,"&lt;0")</f>
        <v>0</v>
      </c>
      <c r="P2303" t="e">
        <f>SUMIF(#REF!,"&gt;"&amp;AVERAGE(#REF!))</f>
        <v>#REF!</v>
      </c>
      <c r="Q2303">
        <f t="shared" si="71"/>
        <v>27.565026697177728</v>
      </c>
      <c r="R2303" t="str">
        <f>CONCATENATE("ID-",A2303,"-",E2303)</f>
        <v>ID-25295-</v>
      </c>
      <c r="S2303" t="str">
        <f>INDEX(B:B,MATCH(A2303,A:A,0))</f>
        <v>12:50</v>
      </c>
      <c r="T2303" t="str">
        <f>IF(OR(B2303&gt;0,C2303&gt;0),"Acceptable","Check")</f>
        <v>Acceptable</v>
      </c>
      <c r="U2303">
        <f>COUNTIF(D:D, "Military - U.S. Army")</f>
        <v>23</v>
      </c>
      <c r="V2303">
        <f>AVERAGEIF(C:C,"Fort Myer, Virginia", I:I)</f>
        <v>2</v>
      </c>
      <c r="W2303">
        <v>1</v>
      </c>
      <c r="X2303" t="str">
        <f>IFERROR(VLOOKUP("FlightNumber", A:D, 4, FALSE), "Flight Not Found")</f>
        <v>Flight Not Found</v>
      </c>
      <c r="Y2303" t="str" cm="1">
        <f t="array" ref="Y2303">IF(AND(B:B &gt; TIME(6, 0, 0), B:B &lt;= TIME(18, 0, 0)), "Day", "Night")</f>
        <v>Night</v>
      </c>
      <c r="Z2303">
        <f>COUNTIFS(D:D, "Military - U.S. Army", C:C, "Fort Myer, Virginia")</f>
        <v>1</v>
      </c>
    </row>
    <row r="2304" spans="1:26" x14ac:dyDescent="0.2">
      <c r="A2304">
        <v>25295</v>
      </c>
      <c r="C2304" t="s">
        <v>11177</v>
      </c>
      <c r="D2304" t="s">
        <v>1960</v>
      </c>
      <c r="E2304" t="s">
        <v>11178</v>
      </c>
      <c r="F2304" t="s">
        <v>10888</v>
      </c>
      <c r="G2304" t="s">
        <v>11179</v>
      </c>
      <c r="H2304" t="s">
        <v>11180</v>
      </c>
      <c r="I2304">
        <v>53</v>
      </c>
      <c r="J2304">
        <v>53</v>
      </c>
      <c r="K2304">
        <v>0</v>
      </c>
      <c r="L2304" t="s">
        <v>11181</v>
      </c>
      <c r="M2304">
        <f>SUM(B2304,C2304)</f>
        <v>0</v>
      </c>
      <c r="N2304" t="str">
        <f t="shared" si="70"/>
        <v>No</v>
      </c>
      <c r="O2304">
        <f>COUNTIF(C:C,"&lt;0")</f>
        <v>0</v>
      </c>
      <c r="P2304" t="e">
        <f>SUMIF(#REF!,"&gt;"&amp;AVERAGE(#REF!))</f>
        <v>#REF!</v>
      </c>
      <c r="Q2304">
        <f t="shared" si="71"/>
        <v>27.565026697177728</v>
      </c>
      <c r="R2304" t="str">
        <f>CONCATENATE("ID-",A2304,"-",E2304)</f>
        <v>ID-25295-Warsaw - Cracow</v>
      </c>
      <c r="S2304" t="str">
        <f>INDEX(B:B,MATCH(A2304,A:A,0))</f>
        <v>12:50</v>
      </c>
      <c r="T2304" t="str">
        <f>IF(OR(B2304&gt;0,C2304&gt;0),"Acceptable","Check")</f>
        <v>Acceptable</v>
      </c>
      <c r="U2304">
        <f>COUNTIF(D:D, "Military - U.S. Army")</f>
        <v>23</v>
      </c>
      <c r="V2304">
        <f>AVERAGEIF(C:C,"Fort Myer, Virginia", I:I)</f>
        <v>2</v>
      </c>
      <c r="W2304">
        <v>2</v>
      </c>
      <c r="X2304" t="str">
        <f>IFERROR(VLOOKUP("FlightNumber", A:D, 4, FALSE), "Flight Not Found")</f>
        <v>Flight Not Found</v>
      </c>
      <c r="Y2304" t="str" cm="1">
        <f t="array" ref="Y2304">IF(AND(B:B &gt; TIME(6, 0, 0), B:B &lt;= TIME(18, 0, 0)), "Day", "Night")</f>
        <v>Night</v>
      </c>
      <c r="Z2304">
        <f>COUNTIFS(D:D, "Military - U.S. Army", C:C, "Fort Myer, Virginia")</f>
        <v>1</v>
      </c>
    </row>
    <row r="2305" spans="1:26" x14ac:dyDescent="0.2">
      <c r="A2305">
        <v>25295</v>
      </c>
      <c r="B2305" t="s">
        <v>2957</v>
      </c>
      <c r="C2305" t="s">
        <v>10581</v>
      </c>
      <c r="D2305" t="s">
        <v>22</v>
      </c>
      <c r="F2305" t="s">
        <v>11182</v>
      </c>
      <c r="G2305" t="s">
        <v>11183</v>
      </c>
      <c r="I2305">
        <v>78</v>
      </c>
      <c r="J2305">
        <v>24</v>
      </c>
      <c r="K2305">
        <v>0</v>
      </c>
      <c r="L2305" t="s">
        <v>11184</v>
      </c>
      <c r="M2305">
        <f>SUM(B2305,C2305)</f>
        <v>0</v>
      </c>
      <c r="N2305" t="str">
        <f t="shared" si="70"/>
        <v>No</v>
      </c>
      <c r="O2305">
        <f>COUNTIF(C:C,"&lt;0")</f>
        <v>0</v>
      </c>
      <c r="P2305" t="e">
        <f>SUMIF(#REF!,"&gt;"&amp;AVERAGE(#REF!))</f>
        <v>#REF!</v>
      </c>
      <c r="Q2305">
        <f t="shared" si="71"/>
        <v>27.565026697177728</v>
      </c>
      <c r="R2305" t="str">
        <f>CONCATENATE("ID-",A2305,"-",E2305)</f>
        <v>ID-25295-</v>
      </c>
      <c r="S2305" t="str">
        <f>INDEX(B:B,MATCH(A2305,A:A,0))</f>
        <v>12:50</v>
      </c>
      <c r="T2305" t="str">
        <f>IF(OR(B2305&gt;0,C2305&gt;0),"Acceptable","Check")</f>
        <v>Acceptable</v>
      </c>
      <c r="U2305">
        <f>COUNTIF(D:D, "Military - U.S. Army")</f>
        <v>23</v>
      </c>
      <c r="V2305">
        <f>AVERAGEIF(C:C,"Fort Myer, Virginia", I:I)</f>
        <v>2</v>
      </c>
      <c r="W2305">
        <v>1</v>
      </c>
      <c r="X2305" t="str">
        <f>IFERROR(VLOOKUP("FlightNumber", A:D, 4, FALSE), "Flight Not Found")</f>
        <v>Flight Not Found</v>
      </c>
      <c r="Y2305" t="str" cm="1">
        <f t="array" ref="Y2305">IF(AND(B:B &gt; TIME(6, 0, 0), B:B &lt;= TIME(18, 0, 0)), "Day", "Night")</f>
        <v>Night</v>
      </c>
      <c r="Z2305">
        <f>COUNTIFS(D:D, "Military - U.S. Army", C:C, "Fort Myer, Virginia")</f>
        <v>1</v>
      </c>
    </row>
    <row r="2306" spans="1:26" x14ac:dyDescent="0.2">
      <c r="A2306">
        <v>25300</v>
      </c>
      <c r="C2306" t="s">
        <v>11185</v>
      </c>
      <c r="D2306" t="s">
        <v>10328</v>
      </c>
      <c r="F2306" t="s">
        <v>8655</v>
      </c>
      <c r="G2306" t="s">
        <v>11186</v>
      </c>
      <c r="H2306" t="s">
        <v>11187</v>
      </c>
      <c r="I2306">
        <v>21</v>
      </c>
      <c r="J2306">
        <v>1</v>
      </c>
      <c r="K2306">
        <v>0</v>
      </c>
      <c r="L2306" t="s">
        <v>11188</v>
      </c>
      <c r="M2306">
        <f>SUM(B2306,C2306)</f>
        <v>0</v>
      </c>
      <c r="N2306" t="str">
        <f t="shared" ref="N2306:N2369" si="72">IF(E2306="good","Yes","No")</f>
        <v>No</v>
      </c>
      <c r="O2306">
        <f>COUNTIF(C:C,"&lt;0")</f>
        <v>0</v>
      </c>
      <c r="P2306" t="e">
        <f>SUMIF(#REF!,"&gt;"&amp;AVERAGE(#REF!))</f>
        <v>#REF!</v>
      </c>
      <c r="Q2306">
        <f t="shared" si="71"/>
        <v>27.565026697177728</v>
      </c>
      <c r="R2306" t="str">
        <f>CONCATENATE("ID-",A2306,"-",E2306)</f>
        <v>ID-25300-</v>
      </c>
      <c r="S2306">
        <f>INDEX(B:B,MATCH(A2306,A:A,0))</f>
        <v>0</v>
      </c>
      <c r="T2306" t="str">
        <f>IF(OR(B2306&gt;0,C2306&gt;0),"Acceptable","Check")</f>
        <v>Acceptable</v>
      </c>
      <c r="U2306">
        <f>COUNTIF(D:D, "Military - U.S. Army")</f>
        <v>23</v>
      </c>
      <c r="V2306">
        <f>AVERAGEIF(C:C,"Fort Myer, Virginia", I:I)</f>
        <v>2</v>
      </c>
      <c r="W2306">
        <v>1</v>
      </c>
      <c r="X2306" t="str">
        <f>IFERROR(VLOOKUP("FlightNumber", A:D, 4, FALSE), "Flight Not Found")</f>
        <v>Flight Not Found</v>
      </c>
      <c r="Y2306" t="str" cm="1">
        <f t="array" ref="Y2306">IF(AND(B:B &gt; TIME(6, 0, 0), B:B &lt;= TIME(18, 0, 0)), "Day", "Night")</f>
        <v>Night</v>
      </c>
      <c r="Z2306">
        <f>COUNTIFS(D:D, "Military - U.S. Army", C:C, "Fort Myer, Virginia")</f>
        <v>1</v>
      </c>
    </row>
    <row r="2307" spans="1:26" x14ac:dyDescent="0.2">
      <c r="A2307">
        <v>25308</v>
      </c>
      <c r="B2307" t="s">
        <v>6054</v>
      </c>
      <c r="C2307" t="s">
        <v>11189</v>
      </c>
      <c r="D2307" t="s">
        <v>29</v>
      </c>
      <c r="F2307" t="s">
        <v>11190</v>
      </c>
      <c r="G2307" t="s">
        <v>11191</v>
      </c>
      <c r="H2307" t="s">
        <v>11192</v>
      </c>
      <c r="I2307">
        <v>31</v>
      </c>
      <c r="J2307">
        <v>31</v>
      </c>
      <c r="K2307">
        <v>0</v>
      </c>
      <c r="L2307" t="s">
        <v>11193</v>
      </c>
      <c r="M2307">
        <f>SUM(B2307,C2307)</f>
        <v>0</v>
      </c>
      <c r="N2307" t="str">
        <f t="shared" si="72"/>
        <v>No</v>
      </c>
      <c r="O2307">
        <f>COUNTIF(C:C,"&lt;0")</f>
        <v>0</v>
      </c>
      <c r="P2307" t="e">
        <f>SUMIF(#REF!,"&gt;"&amp;AVERAGE(#REF!))</f>
        <v>#REF!</v>
      </c>
      <c r="Q2307">
        <f t="shared" ref="Q2307:Q2370" si="73">AVERAGEIF(I:I,"&gt;0")</f>
        <v>27.565026697177728</v>
      </c>
      <c r="R2307" t="str">
        <f>CONCATENATE("ID-",A2307,"-",E2307)</f>
        <v>ID-25308-</v>
      </c>
      <c r="S2307" t="str">
        <f>INDEX(B:B,MATCH(A2307,A:A,0))</f>
        <v>13:50</v>
      </c>
      <c r="T2307" t="str">
        <f>IF(OR(B2307&gt;0,C2307&gt;0),"Acceptable","Check")</f>
        <v>Acceptable</v>
      </c>
      <c r="U2307">
        <f>COUNTIF(D:D, "Military - U.S. Army")</f>
        <v>23</v>
      </c>
      <c r="V2307">
        <f>AVERAGEIF(C:C,"Fort Myer, Virginia", I:I)</f>
        <v>2</v>
      </c>
      <c r="W2307">
        <v>1</v>
      </c>
      <c r="X2307" t="str">
        <f>IFERROR(VLOOKUP("FlightNumber", A:D, 4, FALSE), "Flight Not Found")</f>
        <v>Flight Not Found</v>
      </c>
      <c r="Y2307" t="str" cm="1">
        <f t="array" ref="Y2307">IF(AND(B:B &gt; TIME(6, 0, 0), B:B &lt;= TIME(18, 0, 0)), "Day", "Night")</f>
        <v>Night</v>
      </c>
      <c r="Z2307">
        <f>COUNTIFS(D:D, "Military - U.S. Army", C:C, "Fort Myer, Virginia")</f>
        <v>1</v>
      </c>
    </row>
    <row r="2308" spans="1:26" x14ac:dyDescent="0.2">
      <c r="A2308">
        <v>25309</v>
      </c>
      <c r="C2308" t="s">
        <v>11194</v>
      </c>
      <c r="D2308" t="s">
        <v>11195</v>
      </c>
      <c r="E2308" t="s">
        <v>11196</v>
      </c>
      <c r="F2308" t="s">
        <v>3335</v>
      </c>
      <c r="I2308">
        <v>45</v>
      </c>
      <c r="J2308">
        <v>45</v>
      </c>
      <c r="K2308">
        <v>0</v>
      </c>
      <c r="L2308" t="s">
        <v>11197</v>
      </c>
      <c r="M2308">
        <f>SUM(B2308,C2308)</f>
        <v>0</v>
      </c>
      <c r="N2308" t="str">
        <f t="shared" si="72"/>
        <v>No</v>
      </c>
      <c r="O2308">
        <f>COUNTIF(C:C,"&lt;0")</f>
        <v>0</v>
      </c>
      <c r="P2308" t="e">
        <f>SUMIF(#REF!,"&gt;"&amp;AVERAGE(#REF!))</f>
        <v>#REF!</v>
      </c>
      <c r="Q2308">
        <f t="shared" si="73"/>
        <v>27.565026697177728</v>
      </c>
      <c r="R2308" t="str">
        <f>CONCATENATE("ID-",A2308,"-",E2308)</f>
        <v>ID-25309-Kinshasa - Luluaburg</v>
      </c>
      <c r="S2308">
        <f>INDEX(B:B,MATCH(A2308,A:A,0))</f>
        <v>0</v>
      </c>
      <c r="T2308" t="str">
        <f>IF(OR(B2308&gt;0,C2308&gt;0),"Acceptable","Check")</f>
        <v>Acceptable</v>
      </c>
      <c r="U2308">
        <f>COUNTIF(D:D, "Military - U.S. Army")</f>
        <v>23</v>
      </c>
      <c r="V2308">
        <f>AVERAGEIF(C:C,"Fort Myer, Virginia", I:I)</f>
        <v>2</v>
      </c>
      <c r="W2308">
        <v>1</v>
      </c>
      <c r="X2308" t="str">
        <f>IFERROR(VLOOKUP("FlightNumber", A:D, 4, FALSE), "Flight Not Found")</f>
        <v>Flight Not Found</v>
      </c>
      <c r="Y2308" t="str" cm="1">
        <f t="array" ref="Y2308">IF(AND(B:B &gt; TIME(6, 0, 0), B:B &lt;= TIME(18, 0, 0)), "Day", "Night")</f>
        <v>Night</v>
      </c>
      <c r="Z2308">
        <f>COUNTIFS(D:D, "Military - U.S. Army", C:C, "Fort Myer, Virginia")</f>
        <v>1</v>
      </c>
    </row>
    <row r="2309" spans="1:26" x14ac:dyDescent="0.2">
      <c r="A2309">
        <v>25312</v>
      </c>
      <c r="B2309" t="s">
        <v>1965</v>
      </c>
      <c r="C2309" t="s">
        <v>11198</v>
      </c>
      <c r="D2309" t="s">
        <v>11199</v>
      </c>
      <c r="F2309" t="s">
        <v>11200</v>
      </c>
      <c r="G2309" t="s">
        <v>11201</v>
      </c>
      <c r="I2309">
        <v>9</v>
      </c>
      <c r="J2309">
        <v>9</v>
      </c>
      <c r="K2309">
        <v>0</v>
      </c>
      <c r="L2309" t="s">
        <v>11202</v>
      </c>
      <c r="M2309">
        <f>SUM(B2309,C2309)</f>
        <v>0</v>
      </c>
      <c r="N2309" t="str">
        <f t="shared" si="72"/>
        <v>No</v>
      </c>
      <c r="O2309">
        <f>COUNTIF(C:C,"&lt;0")</f>
        <v>0</v>
      </c>
      <c r="P2309" t="e">
        <f>SUMIF(#REF!,"&gt;"&amp;AVERAGE(#REF!))</f>
        <v>#REF!</v>
      </c>
      <c r="Q2309">
        <f t="shared" si="73"/>
        <v>27.565026697177728</v>
      </c>
      <c r="R2309" t="str">
        <f>CONCATENATE("ID-",A2309,"-",E2309)</f>
        <v>ID-25312-</v>
      </c>
      <c r="S2309" t="str">
        <f>INDEX(B:B,MATCH(A2309,A:A,0))</f>
        <v>13:00</v>
      </c>
      <c r="T2309" t="str">
        <f>IF(OR(B2309&gt;0,C2309&gt;0),"Acceptable","Check")</f>
        <v>Acceptable</v>
      </c>
      <c r="U2309">
        <f>COUNTIF(D:D, "Military - U.S. Army")</f>
        <v>23</v>
      </c>
      <c r="V2309">
        <f>AVERAGEIF(C:C,"Fort Myer, Virginia", I:I)</f>
        <v>2</v>
      </c>
      <c r="W2309">
        <v>1</v>
      </c>
      <c r="X2309" t="str">
        <f>IFERROR(VLOOKUP("FlightNumber", A:D, 4, FALSE), "Flight Not Found")</f>
        <v>Flight Not Found</v>
      </c>
      <c r="Y2309" t="str" cm="1">
        <f t="array" ref="Y2309">IF(AND(B:B &gt; TIME(6, 0, 0), B:B &lt;= TIME(18, 0, 0)), "Day", "Night")</f>
        <v>Night</v>
      </c>
      <c r="Z2309">
        <f>COUNTIFS(D:D, "Military - U.S. Army", C:C, "Fort Myer, Virginia")</f>
        <v>1</v>
      </c>
    </row>
    <row r="2310" spans="1:26" x14ac:dyDescent="0.2">
      <c r="A2310">
        <v>25314</v>
      </c>
      <c r="B2310" t="s">
        <v>11203</v>
      </c>
      <c r="C2310" t="s">
        <v>11204</v>
      </c>
      <c r="D2310" t="s">
        <v>6005</v>
      </c>
      <c r="E2310" t="s">
        <v>11205</v>
      </c>
      <c r="F2310" t="s">
        <v>7919</v>
      </c>
      <c r="G2310" t="s">
        <v>11206</v>
      </c>
      <c r="H2310" t="s">
        <v>11207</v>
      </c>
      <c r="I2310">
        <v>44</v>
      </c>
      <c r="J2310">
        <v>44</v>
      </c>
      <c r="K2310">
        <v>0</v>
      </c>
      <c r="L2310" t="s">
        <v>11208</v>
      </c>
      <c r="M2310">
        <f>SUM(B2310,C2310)</f>
        <v>0</v>
      </c>
      <c r="N2310" t="str">
        <f t="shared" si="72"/>
        <v>No</v>
      </c>
      <c r="O2310">
        <f>COUNTIF(C:C,"&lt;0")</f>
        <v>0</v>
      </c>
      <c r="P2310" t="e">
        <f>SUMIF(#REF!,"&gt;"&amp;AVERAGE(#REF!))</f>
        <v>#REF!</v>
      </c>
      <c r="Q2310">
        <f t="shared" si="73"/>
        <v>27.565026697177728</v>
      </c>
      <c r="R2310" t="str">
        <f>CONCATENATE("ID-",A2310,"-",E2310)</f>
        <v>ID-25314-Silchar, India - Khulna, Bangladesh</v>
      </c>
      <c r="S2310" t="str">
        <f>INDEX(B:B,MATCH(A2310,A:A,0))</f>
        <v>14:59</v>
      </c>
      <c r="T2310" t="str">
        <f>IF(OR(B2310&gt;0,C2310&gt;0),"Acceptable","Check")</f>
        <v>Acceptable</v>
      </c>
      <c r="U2310">
        <f>COUNTIF(D:D, "Military - U.S. Army")</f>
        <v>23</v>
      </c>
      <c r="V2310">
        <f>AVERAGEIF(C:C,"Fort Myer, Virginia", I:I)</f>
        <v>2</v>
      </c>
      <c r="W2310">
        <v>1</v>
      </c>
      <c r="X2310" t="str">
        <f>IFERROR(VLOOKUP("FlightNumber", A:D, 4, FALSE), "Flight Not Found")</f>
        <v>Flight Not Found</v>
      </c>
      <c r="Y2310" t="str" cm="1">
        <f t="array" ref="Y2310">IF(AND(B:B &gt; TIME(6, 0, 0), B:B &lt;= TIME(18, 0, 0)), "Day", "Night")</f>
        <v>Night</v>
      </c>
      <c r="Z2310">
        <f>COUNTIFS(D:D, "Military - U.S. Army", C:C, "Fort Myer, Virginia")</f>
        <v>1</v>
      </c>
    </row>
    <row r="2311" spans="1:26" x14ac:dyDescent="0.2">
      <c r="A2311">
        <v>25317</v>
      </c>
      <c r="C2311" t="s">
        <v>11209</v>
      </c>
      <c r="D2311" t="s">
        <v>11210</v>
      </c>
      <c r="F2311" t="s">
        <v>1809</v>
      </c>
      <c r="G2311" t="s">
        <v>11211</v>
      </c>
      <c r="H2311" t="s">
        <v>11212</v>
      </c>
      <c r="I2311">
        <v>33</v>
      </c>
      <c r="J2311">
        <v>1</v>
      </c>
      <c r="K2311">
        <v>0</v>
      </c>
      <c r="L2311" t="s">
        <v>11213</v>
      </c>
      <c r="M2311">
        <f>SUM(B2311,C2311)</f>
        <v>0</v>
      </c>
      <c r="N2311" t="str">
        <f t="shared" si="72"/>
        <v>No</v>
      </c>
      <c r="O2311">
        <f>COUNTIF(C:C,"&lt;0")</f>
        <v>0</v>
      </c>
      <c r="P2311" t="e">
        <f>SUMIF(#REF!,"&gt;"&amp;AVERAGE(#REF!))</f>
        <v>#REF!</v>
      </c>
      <c r="Q2311">
        <f t="shared" si="73"/>
        <v>27.565026697177728</v>
      </c>
      <c r="R2311" t="str">
        <f>CONCATENATE("ID-",A2311,"-",E2311)</f>
        <v>ID-25317-</v>
      </c>
      <c r="S2311">
        <f>INDEX(B:B,MATCH(A2311,A:A,0))</f>
        <v>0</v>
      </c>
      <c r="T2311" t="str">
        <f>IF(OR(B2311&gt;0,C2311&gt;0),"Acceptable","Check")</f>
        <v>Acceptable</v>
      </c>
      <c r="U2311">
        <f>COUNTIF(D:D, "Military - U.S. Army")</f>
        <v>23</v>
      </c>
      <c r="V2311">
        <f>AVERAGEIF(C:C,"Fort Myer, Virginia", I:I)</f>
        <v>2</v>
      </c>
      <c r="W2311">
        <v>1</v>
      </c>
      <c r="X2311" t="str">
        <f>IFERROR(VLOOKUP("FlightNumber", A:D, 4, FALSE), "Flight Not Found")</f>
        <v>Flight Not Found</v>
      </c>
      <c r="Y2311" t="str" cm="1">
        <f t="array" ref="Y2311">IF(AND(B:B &gt; TIME(6, 0, 0), B:B &lt;= TIME(18, 0, 0)), "Day", "Night")</f>
        <v>Night</v>
      </c>
      <c r="Z2311">
        <f>COUNTIFS(D:D, "Military - U.S. Army", C:C, "Fort Myer, Virginia")</f>
        <v>1</v>
      </c>
    </row>
    <row r="2312" spans="1:26" x14ac:dyDescent="0.2">
      <c r="A2312">
        <v>25318</v>
      </c>
      <c r="B2312" t="s">
        <v>2618</v>
      </c>
      <c r="C2312" t="s">
        <v>11214</v>
      </c>
      <c r="D2312" t="s">
        <v>2606</v>
      </c>
      <c r="F2312" t="s">
        <v>11215</v>
      </c>
      <c r="G2312" t="s">
        <v>11216</v>
      </c>
      <c r="H2312" t="s">
        <v>11217</v>
      </c>
      <c r="I2312">
        <v>18</v>
      </c>
      <c r="J2312">
        <v>18</v>
      </c>
      <c r="K2312">
        <v>0</v>
      </c>
      <c r="L2312" t="s">
        <v>11218</v>
      </c>
      <c r="M2312">
        <f>SUM(B2312,C2312)</f>
        <v>0</v>
      </c>
      <c r="N2312" t="str">
        <f t="shared" si="72"/>
        <v>No</v>
      </c>
      <c r="O2312">
        <f>COUNTIF(C:C,"&lt;0")</f>
        <v>0</v>
      </c>
      <c r="P2312" t="e">
        <f>SUMIF(#REF!,"&gt;"&amp;AVERAGE(#REF!))</f>
        <v>#REF!</v>
      </c>
      <c r="Q2312">
        <f t="shared" si="73"/>
        <v>27.565026697177728</v>
      </c>
      <c r="R2312" t="str">
        <f>CONCATENATE("ID-",A2312,"-",E2312)</f>
        <v>ID-25318-</v>
      </c>
      <c r="S2312" t="str">
        <f>INDEX(B:B,MATCH(A2312,A:A,0))</f>
        <v>16:00</v>
      </c>
      <c r="T2312" t="str">
        <f>IF(OR(B2312&gt;0,C2312&gt;0),"Acceptable","Check")</f>
        <v>Acceptable</v>
      </c>
      <c r="U2312">
        <f>COUNTIF(D:D, "Military - U.S. Army")</f>
        <v>23</v>
      </c>
      <c r="V2312">
        <f>AVERAGEIF(C:C,"Fort Myer, Virginia", I:I)</f>
        <v>2</v>
      </c>
      <c r="W2312">
        <v>1</v>
      </c>
      <c r="X2312" t="str">
        <f>IFERROR(VLOOKUP("FlightNumber", A:D, 4, FALSE), "Flight Not Found")</f>
        <v>Flight Not Found</v>
      </c>
      <c r="Y2312" t="str" cm="1">
        <f t="array" ref="Y2312">IF(AND(B:B &gt; TIME(6, 0, 0), B:B &lt;= TIME(18, 0, 0)), "Day", "Night")</f>
        <v>Night</v>
      </c>
      <c r="Z2312">
        <f>COUNTIFS(D:D, "Military - U.S. Army", C:C, "Fort Myer, Virginia")</f>
        <v>1</v>
      </c>
    </row>
    <row r="2313" spans="1:26" x14ac:dyDescent="0.2">
      <c r="A2313">
        <v>25328</v>
      </c>
      <c r="C2313" t="s">
        <v>11219</v>
      </c>
      <c r="D2313" t="s">
        <v>11220</v>
      </c>
      <c r="F2313" t="s">
        <v>1809</v>
      </c>
      <c r="G2313" t="s">
        <v>11221</v>
      </c>
      <c r="H2313" t="s">
        <v>11222</v>
      </c>
      <c r="I2313">
        <v>11</v>
      </c>
      <c r="J2313">
        <v>11</v>
      </c>
      <c r="K2313">
        <v>0</v>
      </c>
      <c r="L2313" t="s">
        <v>11223</v>
      </c>
      <c r="M2313">
        <f>SUM(B2313,C2313)</f>
        <v>0</v>
      </c>
      <c r="N2313" t="str">
        <f t="shared" si="72"/>
        <v>No</v>
      </c>
      <c r="O2313">
        <f>COUNTIF(C:C,"&lt;0")</f>
        <v>0</v>
      </c>
      <c r="P2313" t="e">
        <f>SUMIF(#REF!,"&gt;"&amp;AVERAGE(#REF!))</f>
        <v>#REF!</v>
      </c>
      <c r="Q2313">
        <f t="shared" si="73"/>
        <v>27.565026697177728</v>
      </c>
      <c r="R2313" t="str">
        <f>CONCATENATE("ID-",A2313,"-",E2313)</f>
        <v>ID-25328-</v>
      </c>
      <c r="S2313">
        <f>INDEX(B:B,MATCH(A2313,A:A,0))</f>
        <v>0</v>
      </c>
      <c r="T2313" t="str">
        <f>IF(OR(B2313&gt;0,C2313&gt;0),"Acceptable","Check")</f>
        <v>Acceptable</v>
      </c>
      <c r="U2313">
        <f>COUNTIF(D:D, "Military - U.S. Army")</f>
        <v>23</v>
      </c>
      <c r="V2313">
        <f>AVERAGEIF(C:C,"Fort Myer, Virginia", I:I)</f>
        <v>2</v>
      </c>
      <c r="W2313">
        <v>1</v>
      </c>
      <c r="X2313" t="str">
        <f>IFERROR(VLOOKUP("FlightNumber", A:D, 4, FALSE), "Flight Not Found")</f>
        <v>Flight Not Found</v>
      </c>
      <c r="Y2313" t="str" cm="1">
        <f t="array" ref="Y2313">IF(AND(B:B &gt; TIME(6, 0, 0), B:B &lt;= TIME(18, 0, 0)), "Day", "Night")</f>
        <v>Night</v>
      </c>
      <c r="Z2313">
        <f>COUNTIFS(D:D, "Military - U.S. Army", C:C, "Fort Myer, Virginia")</f>
        <v>1</v>
      </c>
    </row>
    <row r="2314" spans="1:26" x14ac:dyDescent="0.2">
      <c r="A2314">
        <v>25328</v>
      </c>
      <c r="C2314" t="s">
        <v>6706</v>
      </c>
      <c r="D2314" t="s">
        <v>8090</v>
      </c>
      <c r="E2314" t="s">
        <v>11224</v>
      </c>
      <c r="F2314" t="s">
        <v>2722</v>
      </c>
      <c r="G2314" t="s">
        <v>11225</v>
      </c>
      <c r="H2314" t="s">
        <v>11226</v>
      </c>
      <c r="I2314">
        <v>11</v>
      </c>
      <c r="J2314">
        <v>11</v>
      </c>
      <c r="K2314">
        <v>0</v>
      </c>
      <c r="L2314" t="s">
        <v>11227</v>
      </c>
      <c r="M2314">
        <f>SUM(B2314,C2314)</f>
        <v>0</v>
      </c>
      <c r="N2314" t="str">
        <f t="shared" si="72"/>
        <v>No</v>
      </c>
      <c r="O2314">
        <f>COUNTIF(C:C,"&lt;0")</f>
        <v>0</v>
      </c>
      <c r="P2314" t="e">
        <f>SUMIF(#REF!,"&gt;"&amp;AVERAGE(#REF!))</f>
        <v>#REF!</v>
      </c>
      <c r="Q2314">
        <f t="shared" si="73"/>
        <v>27.565026697177728</v>
      </c>
      <c r="R2314" t="str">
        <f>CONCATENATE("ID-",A2314,"-",E2314)</f>
        <v>ID-25328-Service mission</v>
      </c>
      <c r="S2314">
        <f>INDEX(B:B,MATCH(A2314,A:A,0))</f>
        <v>0</v>
      </c>
      <c r="T2314" t="str">
        <f>IF(OR(B2314&gt;0,C2314&gt;0),"Acceptable","Check")</f>
        <v>Acceptable</v>
      </c>
      <c r="U2314">
        <f>COUNTIF(D:D, "Military - U.S. Army")</f>
        <v>23</v>
      </c>
      <c r="V2314">
        <f>AVERAGEIF(C:C,"Fort Myer, Virginia", I:I)</f>
        <v>2</v>
      </c>
      <c r="W2314">
        <v>1</v>
      </c>
      <c r="X2314" t="str">
        <f>IFERROR(VLOOKUP("FlightNumber", A:D, 4, FALSE), "Flight Not Found")</f>
        <v>Flight Not Found</v>
      </c>
      <c r="Y2314" t="str" cm="1">
        <f t="array" ref="Y2314">IF(AND(B:B &gt; TIME(6, 0, 0), B:B &lt;= TIME(18, 0, 0)), "Day", "Night")</f>
        <v>Night</v>
      </c>
      <c r="Z2314">
        <f>COUNTIFS(D:D, "Military - U.S. Army", C:C, "Fort Myer, Virginia")</f>
        <v>1</v>
      </c>
    </row>
    <row r="2315" spans="1:26" x14ac:dyDescent="0.2">
      <c r="A2315">
        <v>25329</v>
      </c>
      <c r="B2315" t="s">
        <v>2764</v>
      </c>
      <c r="C2315" t="s">
        <v>11228</v>
      </c>
      <c r="D2315" t="s">
        <v>22</v>
      </c>
      <c r="F2315" t="s">
        <v>11229</v>
      </c>
      <c r="G2315" t="s">
        <v>11230</v>
      </c>
      <c r="I2315">
        <v>74</v>
      </c>
      <c r="J2315">
        <v>30</v>
      </c>
      <c r="K2315">
        <v>0</v>
      </c>
      <c r="L2315" t="s">
        <v>11231</v>
      </c>
      <c r="M2315">
        <f>SUM(B2315,C2315)</f>
        <v>0</v>
      </c>
      <c r="N2315" t="str">
        <f t="shared" si="72"/>
        <v>No</v>
      </c>
      <c r="O2315">
        <f>COUNTIF(C:C,"&lt;0")</f>
        <v>0</v>
      </c>
      <c r="P2315" t="e">
        <f>SUMIF(#REF!,"&gt;"&amp;AVERAGE(#REF!))</f>
        <v>#REF!</v>
      </c>
      <c r="Q2315">
        <f t="shared" si="73"/>
        <v>27.565026697177728</v>
      </c>
      <c r="R2315" t="str">
        <f>CONCATENATE("ID-",A2315,"-",E2315)</f>
        <v>ID-25329-</v>
      </c>
      <c r="S2315" t="str">
        <f>INDEX(B:B,MATCH(A2315,A:A,0))</f>
        <v>13:20</v>
      </c>
      <c r="T2315" t="str">
        <f>IF(OR(B2315&gt;0,C2315&gt;0),"Acceptable","Check")</f>
        <v>Acceptable</v>
      </c>
      <c r="U2315">
        <f>COUNTIF(D:D, "Military - U.S. Army")</f>
        <v>23</v>
      </c>
      <c r="V2315">
        <f>AVERAGEIF(C:C,"Fort Myer, Virginia", I:I)</f>
        <v>2</v>
      </c>
      <c r="W2315">
        <v>1</v>
      </c>
      <c r="X2315" t="str">
        <f>IFERROR(VLOOKUP("FlightNumber", A:D, 4, FALSE), "Flight Not Found")</f>
        <v>Flight Not Found</v>
      </c>
      <c r="Y2315" t="str" cm="1">
        <f t="array" ref="Y2315">IF(AND(B:B &gt; TIME(6, 0, 0), B:B &lt;= TIME(18, 0, 0)), "Day", "Night")</f>
        <v>Night</v>
      </c>
      <c r="Z2315">
        <f>COUNTIFS(D:D, "Military - U.S. Army", C:C, "Fort Myer, Virginia")</f>
        <v>1</v>
      </c>
    </row>
    <row r="2316" spans="1:26" x14ac:dyDescent="0.2">
      <c r="A2316">
        <v>25330</v>
      </c>
      <c r="B2316" t="s">
        <v>11232</v>
      </c>
      <c r="C2316" t="s">
        <v>11233</v>
      </c>
      <c r="D2316" t="s">
        <v>11234</v>
      </c>
      <c r="E2316" t="s">
        <v>11235</v>
      </c>
      <c r="F2316" t="s">
        <v>5759</v>
      </c>
      <c r="G2316" t="s">
        <v>11236</v>
      </c>
      <c r="H2316" t="s">
        <v>11237</v>
      </c>
      <c r="I2316">
        <v>2</v>
      </c>
      <c r="J2316">
        <v>2</v>
      </c>
      <c r="K2316">
        <v>0</v>
      </c>
      <c r="L2316" t="s">
        <v>11238</v>
      </c>
      <c r="M2316">
        <f>SUM(B2316,C2316)</f>
        <v>0</v>
      </c>
      <c r="N2316" t="str">
        <f t="shared" si="72"/>
        <v>No</v>
      </c>
      <c r="O2316">
        <f>COUNTIF(C:C,"&lt;0")</f>
        <v>0</v>
      </c>
      <c r="P2316" t="e">
        <f>SUMIF(#REF!,"&gt;"&amp;AVERAGE(#REF!))</f>
        <v>#REF!</v>
      </c>
      <c r="Q2316">
        <f t="shared" si="73"/>
        <v>27.565026697177728</v>
      </c>
      <c r="R2316" t="str">
        <f>CONCATENATE("ID-",A2316,"-",E2316)</f>
        <v>ID-25330-Medford, NJ - Allentown, PA</v>
      </c>
      <c r="S2316" t="str">
        <f>INDEX(B:B,MATCH(A2316,A:A,0))</f>
        <v>12:45</v>
      </c>
      <c r="T2316" t="str">
        <f>IF(OR(B2316&gt;0,C2316&gt;0),"Acceptable","Check")</f>
        <v>Acceptable</v>
      </c>
      <c r="U2316">
        <f>COUNTIF(D:D, "Military - U.S. Army")</f>
        <v>23</v>
      </c>
      <c r="V2316">
        <f>AVERAGEIF(C:C,"Fort Myer, Virginia", I:I)</f>
        <v>2</v>
      </c>
      <c r="W2316">
        <v>1</v>
      </c>
      <c r="X2316" t="str">
        <f>IFERROR(VLOOKUP("FlightNumber", A:D, 4, FALSE), "Flight Not Found")</f>
        <v>Flight Not Found</v>
      </c>
      <c r="Y2316" t="str" cm="1">
        <f t="array" ref="Y2316">IF(AND(B:B &gt; TIME(6, 0, 0), B:B &lt;= TIME(18, 0, 0)), "Day", "Night")</f>
        <v>Night</v>
      </c>
      <c r="Z2316">
        <f>COUNTIFS(D:D, "Military - U.S. Army", C:C, "Fort Myer, Virginia")</f>
        <v>1</v>
      </c>
    </row>
    <row r="2317" spans="1:26" x14ac:dyDescent="0.2">
      <c r="A2317">
        <v>25346</v>
      </c>
      <c r="C2317" t="s">
        <v>11239</v>
      </c>
      <c r="D2317" t="s">
        <v>6470</v>
      </c>
      <c r="F2317" t="s">
        <v>2465</v>
      </c>
      <c r="G2317" t="s">
        <v>11240</v>
      </c>
      <c r="H2317" t="s">
        <v>11241</v>
      </c>
      <c r="I2317">
        <v>6</v>
      </c>
      <c r="J2317">
        <v>6</v>
      </c>
      <c r="K2317">
        <v>0</v>
      </c>
      <c r="L2317" t="s">
        <v>11242</v>
      </c>
      <c r="M2317">
        <f>SUM(B2317,C2317)</f>
        <v>0</v>
      </c>
      <c r="N2317" t="str">
        <f t="shared" si="72"/>
        <v>No</v>
      </c>
      <c r="O2317">
        <f>COUNTIF(C:C,"&lt;0")</f>
        <v>0</v>
      </c>
      <c r="P2317" t="e">
        <f>SUMIF(#REF!,"&gt;"&amp;AVERAGE(#REF!))</f>
        <v>#REF!</v>
      </c>
      <c r="Q2317">
        <f t="shared" si="73"/>
        <v>27.565026697177728</v>
      </c>
      <c r="R2317" t="str">
        <f>CONCATENATE("ID-",A2317,"-",E2317)</f>
        <v>ID-25346-</v>
      </c>
      <c r="S2317">
        <f>INDEX(B:B,MATCH(A2317,A:A,0))</f>
        <v>0</v>
      </c>
      <c r="T2317" t="str">
        <f>IF(OR(B2317&gt;0,C2317&gt;0),"Acceptable","Check")</f>
        <v>Acceptable</v>
      </c>
      <c r="U2317">
        <f>COUNTIF(D:D, "Military - U.S. Army")</f>
        <v>23</v>
      </c>
      <c r="V2317">
        <f>AVERAGEIF(C:C,"Fort Myer, Virginia", I:I)</f>
        <v>2</v>
      </c>
      <c r="W2317">
        <v>1</v>
      </c>
      <c r="X2317" t="str">
        <f>IFERROR(VLOOKUP("FlightNumber", A:D, 4, FALSE), "Flight Not Found")</f>
        <v>Flight Not Found</v>
      </c>
      <c r="Y2317" t="str" cm="1">
        <f t="array" ref="Y2317">IF(AND(B:B &gt; TIME(6, 0, 0), B:B &lt;= TIME(18, 0, 0)), "Day", "Night")</f>
        <v>Night</v>
      </c>
      <c r="Z2317">
        <f>COUNTIFS(D:D, "Military - U.S. Army", C:C, "Fort Myer, Virginia")</f>
        <v>1</v>
      </c>
    </row>
    <row r="2318" spans="1:26" x14ac:dyDescent="0.2">
      <c r="A2318">
        <v>25348</v>
      </c>
      <c r="B2318" t="s">
        <v>11243</v>
      </c>
      <c r="C2318" t="s">
        <v>11244</v>
      </c>
      <c r="D2318" t="s">
        <v>11245</v>
      </c>
      <c r="E2318" t="s">
        <v>11246</v>
      </c>
      <c r="F2318" t="s">
        <v>11247</v>
      </c>
      <c r="G2318" t="s">
        <v>11248</v>
      </c>
      <c r="H2318" t="s">
        <v>11249</v>
      </c>
      <c r="I2318">
        <v>36</v>
      </c>
      <c r="J2318">
        <v>1</v>
      </c>
      <c r="K2318">
        <v>0</v>
      </c>
      <c r="L2318" t="s">
        <v>11250</v>
      </c>
      <c r="M2318">
        <f>SUM(B2318,C2318)</f>
        <v>0</v>
      </c>
      <c r="N2318" t="str">
        <f t="shared" si="72"/>
        <v>No</v>
      </c>
      <c r="O2318">
        <f>COUNTIF(C:C,"&lt;0")</f>
        <v>0</v>
      </c>
      <c r="P2318" t="e">
        <f>SUMIF(#REF!,"&gt;"&amp;AVERAGE(#REF!))</f>
        <v>#REF!</v>
      </c>
      <c r="Q2318">
        <f t="shared" si="73"/>
        <v>27.565026697177728</v>
      </c>
      <c r="R2318" t="str">
        <f>CONCATENATE("ID-",A2318,"-",E2318)</f>
        <v>ID-25348-Rome - Reggio di Calabria</v>
      </c>
      <c r="S2318" t="str">
        <f>INDEX(B:B,MATCH(A2318,A:A,0))</f>
        <v>09:52</v>
      </c>
      <c r="T2318" t="str">
        <f>IF(OR(B2318&gt;0,C2318&gt;0),"Acceptable","Check")</f>
        <v>Acceptable</v>
      </c>
      <c r="U2318">
        <f>COUNTIF(D:D, "Military - U.S. Army")</f>
        <v>23</v>
      </c>
      <c r="V2318">
        <f>AVERAGEIF(C:C,"Fort Myer, Virginia", I:I)</f>
        <v>2</v>
      </c>
      <c r="W2318">
        <v>1</v>
      </c>
      <c r="X2318" t="str">
        <f>IFERROR(VLOOKUP("FlightNumber", A:D, 4, FALSE), "Flight Not Found")</f>
        <v>Flight Not Found</v>
      </c>
      <c r="Y2318" t="str" cm="1">
        <f t="array" ref="Y2318">IF(AND(B:B &gt; TIME(6, 0, 0), B:B &lt;= TIME(18, 0, 0)), "Day", "Night")</f>
        <v>Night</v>
      </c>
      <c r="Z2318">
        <f>COUNTIFS(D:D, "Military - U.S. Army", C:C, "Fort Myer, Virginia")</f>
        <v>1</v>
      </c>
    </row>
    <row r="2319" spans="1:26" x14ac:dyDescent="0.2">
      <c r="A2319">
        <v>25358</v>
      </c>
      <c r="B2319" t="s">
        <v>11251</v>
      </c>
      <c r="C2319" t="s">
        <v>11252</v>
      </c>
      <c r="D2319" t="s">
        <v>11253</v>
      </c>
      <c r="E2319" t="s">
        <v>11254</v>
      </c>
      <c r="F2319" t="s">
        <v>11255</v>
      </c>
      <c r="G2319" t="s">
        <v>11256</v>
      </c>
      <c r="H2319" t="s">
        <v>11257</v>
      </c>
      <c r="I2319">
        <v>79</v>
      </c>
      <c r="J2319">
        <v>79</v>
      </c>
      <c r="K2319">
        <v>0</v>
      </c>
      <c r="L2319" t="s">
        <v>11258</v>
      </c>
      <c r="M2319">
        <f>SUM(B2319,C2319)</f>
        <v>0</v>
      </c>
      <c r="N2319" t="str">
        <f t="shared" si="72"/>
        <v>No</v>
      </c>
      <c r="O2319">
        <f>COUNTIF(C:C,"&lt;0")</f>
        <v>0</v>
      </c>
      <c r="P2319" t="e">
        <f>SUMIF(#REF!,"&gt;"&amp;AVERAGE(#REF!))</f>
        <v>#REF!</v>
      </c>
      <c r="Q2319">
        <f t="shared" si="73"/>
        <v>27.565026697177728</v>
      </c>
      <c r="R2319" t="str">
        <f>CONCATENATE("ID-",A2319,"-",E2319)</f>
        <v>ID-25358-Mexico City - Monterey</v>
      </c>
      <c r="S2319" t="str">
        <f>INDEX(B:B,MATCH(A2319,A:A,0))</f>
        <v>08:42</v>
      </c>
      <c r="T2319" t="str">
        <f>IF(OR(B2319&gt;0,C2319&gt;0),"Acceptable","Check")</f>
        <v>Acceptable</v>
      </c>
      <c r="U2319">
        <f>COUNTIF(D:D, "Military - U.S. Army")</f>
        <v>23</v>
      </c>
      <c r="V2319">
        <f>AVERAGEIF(C:C,"Fort Myer, Virginia", I:I)</f>
        <v>2</v>
      </c>
      <c r="W2319">
        <v>1</v>
      </c>
      <c r="X2319" t="str">
        <f>IFERROR(VLOOKUP("FlightNumber", A:D, 4, FALSE), "Flight Not Found")</f>
        <v>Flight Not Found</v>
      </c>
      <c r="Y2319" t="str" cm="1">
        <f t="array" ref="Y2319">IF(AND(B:B &gt; TIME(6, 0, 0), B:B &lt;= TIME(18, 0, 0)), "Day", "Night")</f>
        <v>Night</v>
      </c>
      <c r="Z2319">
        <f>COUNTIFS(D:D, "Military - U.S. Army", C:C, "Fort Myer, Virginia")</f>
        <v>1</v>
      </c>
    </row>
    <row r="2320" spans="1:26" x14ac:dyDescent="0.2">
      <c r="A2320">
        <v>25359</v>
      </c>
      <c r="B2320" t="s">
        <v>11259</v>
      </c>
      <c r="C2320" t="s">
        <v>11260</v>
      </c>
      <c r="D2320" t="s">
        <v>11261</v>
      </c>
      <c r="F2320" t="s">
        <v>11262</v>
      </c>
      <c r="G2320" t="s">
        <v>11263</v>
      </c>
      <c r="I2320">
        <v>3</v>
      </c>
      <c r="J2320">
        <v>3</v>
      </c>
      <c r="K2320">
        <v>0</v>
      </c>
      <c r="L2320" t="s">
        <v>11264</v>
      </c>
      <c r="M2320">
        <f>SUM(B2320,C2320)</f>
        <v>0</v>
      </c>
      <c r="N2320" t="str">
        <f t="shared" si="72"/>
        <v>No</v>
      </c>
      <c r="O2320">
        <f>COUNTIF(C:C,"&lt;0")</f>
        <v>0</v>
      </c>
      <c r="P2320" t="e">
        <f>SUMIF(#REF!,"&gt;"&amp;AVERAGE(#REF!))</f>
        <v>#REF!</v>
      </c>
      <c r="Q2320">
        <f t="shared" si="73"/>
        <v>27.565026697177728</v>
      </c>
      <c r="R2320" t="str">
        <f>CONCATENATE("ID-",A2320,"-",E2320)</f>
        <v>ID-25359-</v>
      </c>
      <c r="S2320" t="str">
        <f>INDEX(B:B,MATCH(A2320,A:A,0))</f>
        <v>07:12</v>
      </c>
      <c r="T2320" t="str">
        <f>IF(OR(B2320&gt;0,C2320&gt;0),"Acceptable","Check")</f>
        <v>Acceptable</v>
      </c>
      <c r="U2320">
        <f>COUNTIF(D:D, "Military - U.S. Army")</f>
        <v>23</v>
      </c>
      <c r="V2320">
        <f>AVERAGEIF(C:C,"Fort Myer, Virginia", I:I)</f>
        <v>2</v>
      </c>
      <c r="W2320">
        <v>1</v>
      </c>
      <c r="X2320" t="str">
        <f>IFERROR(VLOOKUP("FlightNumber", A:D, 4, FALSE), "Flight Not Found")</f>
        <v>Flight Not Found</v>
      </c>
      <c r="Y2320" t="str" cm="1">
        <f t="array" ref="Y2320">IF(AND(B:B &gt; TIME(6, 0, 0), B:B &lt;= TIME(18, 0, 0)), "Day", "Night")</f>
        <v>Night</v>
      </c>
      <c r="Z2320">
        <f>COUNTIFS(D:D, "Military - U.S. Army", C:C, "Fort Myer, Virginia")</f>
        <v>1</v>
      </c>
    </row>
    <row r="2321" spans="1:26" x14ac:dyDescent="0.2">
      <c r="A2321">
        <v>25359</v>
      </c>
      <c r="C2321" t="s">
        <v>11265</v>
      </c>
      <c r="D2321" t="s">
        <v>2606</v>
      </c>
      <c r="E2321" t="s">
        <v>11266</v>
      </c>
      <c r="F2321" t="s">
        <v>11267</v>
      </c>
      <c r="G2321" t="s">
        <v>11268</v>
      </c>
      <c r="H2321" t="s">
        <v>11269</v>
      </c>
      <c r="I2321">
        <v>19</v>
      </c>
      <c r="J2321">
        <v>19</v>
      </c>
      <c r="K2321">
        <v>0</v>
      </c>
      <c r="L2321" t="s">
        <v>11270</v>
      </c>
      <c r="M2321">
        <f>SUM(B2321,C2321)</f>
        <v>0</v>
      </c>
      <c r="N2321" t="str">
        <f t="shared" si="72"/>
        <v>No</v>
      </c>
      <c r="O2321">
        <f>COUNTIF(C:C,"&lt;0")</f>
        <v>0</v>
      </c>
      <c r="P2321" t="e">
        <f>SUMIF(#REF!,"&gt;"&amp;AVERAGE(#REF!))</f>
        <v>#REF!</v>
      </c>
      <c r="Q2321">
        <f t="shared" si="73"/>
        <v>27.565026697177728</v>
      </c>
      <c r="R2321" t="str">
        <f>CONCATENATE("ID-",A2321,"-",E2321)</f>
        <v>ID-25359-Shemya, AK - Eielson, AK</v>
      </c>
      <c r="S2321" t="str">
        <f>INDEX(B:B,MATCH(A2321,A:A,0))</f>
        <v>07:12</v>
      </c>
      <c r="T2321" t="str">
        <f>IF(OR(B2321&gt;0,C2321&gt;0),"Acceptable","Check")</f>
        <v>Acceptable</v>
      </c>
      <c r="U2321">
        <f>COUNTIF(D:D, "Military - U.S. Army")</f>
        <v>23</v>
      </c>
      <c r="V2321">
        <f>AVERAGEIF(C:C,"Fort Myer, Virginia", I:I)</f>
        <v>2</v>
      </c>
      <c r="W2321">
        <v>1</v>
      </c>
      <c r="X2321" t="str">
        <f>IFERROR(VLOOKUP("FlightNumber", A:D, 4, FALSE), "Flight Not Found")</f>
        <v>Flight Not Found</v>
      </c>
      <c r="Y2321" t="str" cm="1">
        <f t="array" ref="Y2321">IF(AND(B:B &gt; TIME(6, 0, 0), B:B &lt;= TIME(18, 0, 0)), "Day", "Night")</f>
        <v>Night</v>
      </c>
      <c r="Z2321">
        <f>COUNTIFS(D:D, "Military - U.S. Army", C:C, "Fort Myer, Virginia")</f>
        <v>1</v>
      </c>
    </row>
    <row r="2322" spans="1:26" x14ac:dyDescent="0.2">
      <c r="A2322">
        <v>25374</v>
      </c>
      <c r="B2322" t="s">
        <v>11271</v>
      </c>
      <c r="C2322" t="s">
        <v>943</v>
      </c>
      <c r="D2322" t="s">
        <v>11272</v>
      </c>
      <c r="E2322" t="s">
        <v>11273</v>
      </c>
      <c r="F2322" t="s">
        <v>11274</v>
      </c>
      <c r="G2322" t="s">
        <v>11275</v>
      </c>
      <c r="H2322" t="s">
        <v>11276</v>
      </c>
      <c r="I2322">
        <v>2</v>
      </c>
      <c r="J2322">
        <v>2</v>
      </c>
      <c r="K2322">
        <v>0</v>
      </c>
      <c r="L2322" t="s">
        <v>11277</v>
      </c>
      <c r="M2322">
        <f>SUM(B2322,C2322)</f>
        <v>0</v>
      </c>
      <c r="N2322" t="str">
        <f t="shared" si="72"/>
        <v>No</v>
      </c>
      <c r="O2322">
        <f>COUNTIF(C:C,"&lt;0")</f>
        <v>0</v>
      </c>
      <c r="P2322" t="e">
        <f>SUMIF(#REF!,"&gt;"&amp;AVERAGE(#REF!))</f>
        <v>#REF!</v>
      </c>
      <c r="Q2322">
        <f t="shared" si="73"/>
        <v>27.565026697177728</v>
      </c>
      <c r="R2322" t="str">
        <f>CONCATENATE("ID-",A2322,"-",E2322)</f>
        <v>ID-25374-Pasco - Spokane</v>
      </c>
      <c r="S2322" t="str">
        <f>INDEX(B:B,MATCH(A2322,A:A,0))</f>
        <v>15:05</v>
      </c>
      <c r="T2322" t="str">
        <f>IF(OR(B2322&gt;0,C2322&gt;0),"Acceptable","Check")</f>
        <v>Acceptable</v>
      </c>
      <c r="U2322">
        <f>COUNTIF(D:D, "Military - U.S. Army")</f>
        <v>23</v>
      </c>
      <c r="V2322">
        <f>AVERAGEIF(C:C,"Fort Myer, Virginia", I:I)</f>
        <v>2</v>
      </c>
      <c r="W2322">
        <v>1</v>
      </c>
      <c r="X2322" t="str">
        <f>IFERROR(VLOOKUP("FlightNumber", A:D, 4, FALSE), "Flight Not Found")</f>
        <v>Flight Not Found</v>
      </c>
      <c r="Y2322" t="str" cm="1">
        <f t="array" ref="Y2322">IF(AND(B:B &gt; TIME(6, 0, 0), B:B &lt;= TIME(18, 0, 0)), "Day", "Night")</f>
        <v>Night</v>
      </c>
      <c r="Z2322">
        <f>COUNTIFS(D:D, "Military - U.S. Army", C:C, "Fort Myer, Virginia")</f>
        <v>1</v>
      </c>
    </row>
    <row r="2323" spans="1:26" x14ac:dyDescent="0.2">
      <c r="A2323">
        <v>25383</v>
      </c>
      <c r="C2323" t="s">
        <v>11278</v>
      </c>
      <c r="D2323" t="s">
        <v>2654</v>
      </c>
      <c r="F2323" t="s">
        <v>8918</v>
      </c>
      <c r="I2323">
        <v>14</v>
      </c>
      <c r="J2323">
        <v>14</v>
      </c>
      <c r="K2323">
        <v>0</v>
      </c>
      <c r="M2323">
        <f>SUM(B2323,C2323)</f>
        <v>0</v>
      </c>
      <c r="N2323" t="str">
        <f t="shared" si="72"/>
        <v>No</v>
      </c>
      <c r="O2323">
        <f>COUNTIF(C:C,"&lt;0")</f>
        <v>0</v>
      </c>
      <c r="P2323" t="e">
        <f>SUMIF(#REF!,"&gt;"&amp;AVERAGE(#REF!))</f>
        <v>#REF!</v>
      </c>
      <c r="Q2323">
        <f t="shared" si="73"/>
        <v>27.565026697177728</v>
      </c>
      <c r="R2323" t="str">
        <f>CONCATENATE("ID-",A2323,"-",E2323)</f>
        <v>ID-25383-</v>
      </c>
      <c r="S2323">
        <f>INDEX(B:B,MATCH(A2323,A:A,0))</f>
        <v>0</v>
      </c>
      <c r="T2323" t="str">
        <f>IF(OR(B2323&gt;0,C2323&gt;0),"Acceptable","Check")</f>
        <v>Acceptable</v>
      </c>
      <c r="U2323">
        <f>COUNTIF(D:D, "Military - U.S. Army")</f>
        <v>23</v>
      </c>
      <c r="V2323">
        <f>AVERAGEIF(C:C,"Fort Myer, Virginia", I:I)</f>
        <v>2</v>
      </c>
      <c r="W2323">
        <v>1</v>
      </c>
      <c r="X2323" t="str">
        <f>IFERROR(VLOOKUP("FlightNumber", A:D, 4, FALSE), "Flight Not Found")</f>
        <v>Flight Not Found</v>
      </c>
      <c r="Y2323" t="str" cm="1">
        <f t="array" ref="Y2323">IF(AND(B:B &gt; TIME(6, 0, 0), B:B &lt;= TIME(18, 0, 0)), "Day", "Night")</f>
        <v>Night</v>
      </c>
      <c r="Z2323">
        <f>COUNTIFS(D:D, "Military - U.S. Army", C:C, "Fort Myer, Virginia")</f>
        <v>1</v>
      </c>
    </row>
    <row r="2324" spans="1:26" x14ac:dyDescent="0.2">
      <c r="A2324">
        <v>25390</v>
      </c>
      <c r="B2324" t="s">
        <v>11052</v>
      </c>
      <c r="C2324" t="s">
        <v>11279</v>
      </c>
      <c r="D2324" t="s">
        <v>11280</v>
      </c>
      <c r="E2324" t="s">
        <v>11281</v>
      </c>
      <c r="F2324" t="s">
        <v>11282</v>
      </c>
      <c r="G2324" t="s">
        <v>11283</v>
      </c>
      <c r="H2324" t="s">
        <v>11284</v>
      </c>
      <c r="I2324">
        <v>14</v>
      </c>
      <c r="J2324">
        <v>14</v>
      </c>
      <c r="K2324">
        <v>0</v>
      </c>
      <c r="L2324" t="s">
        <v>11285</v>
      </c>
      <c r="M2324">
        <f>SUM(B2324,C2324)</f>
        <v>0</v>
      </c>
      <c r="N2324" t="str">
        <f t="shared" si="72"/>
        <v>No</v>
      </c>
      <c r="O2324">
        <f>COUNTIF(C:C,"&lt;0")</f>
        <v>0</v>
      </c>
      <c r="P2324" t="e">
        <f>SUMIF(#REF!,"&gt;"&amp;AVERAGE(#REF!))</f>
        <v>#REF!</v>
      </c>
      <c r="Q2324">
        <f t="shared" si="73"/>
        <v>27.565026697177728</v>
      </c>
      <c r="R2324" t="str">
        <f>CONCATENATE("ID-",A2324,"-",E2324)</f>
        <v>ID-25390-Atlanta, GA - Sumpter, SC - Greer, SC</v>
      </c>
      <c r="S2324" t="str">
        <f>INDEX(B:B,MATCH(A2324,A:A,0))</f>
        <v>20:22</v>
      </c>
      <c r="T2324" t="str">
        <f>IF(OR(B2324&gt;0,C2324&gt;0),"Acceptable","Check")</f>
        <v>Acceptable</v>
      </c>
      <c r="U2324">
        <f>COUNTIF(D:D, "Military - U.S. Army")</f>
        <v>23</v>
      </c>
      <c r="V2324">
        <f>AVERAGEIF(C:C,"Fort Myer, Virginia", I:I)</f>
        <v>2</v>
      </c>
      <c r="W2324">
        <v>1</v>
      </c>
      <c r="X2324" t="str">
        <f>IFERROR(VLOOKUP("FlightNumber", A:D, 4, FALSE), "Flight Not Found")</f>
        <v>Flight Not Found</v>
      </c>
      <c r="Y2324" t="str" cm="1">
        <f t="array" ref="Y2324">IF(AND(B:B &gt; TIME(6, 0, 0), B:B &lt;= TIME(18, 0, 0)), "Day", "Night")</f>
        <v>Night</v>
      </c>
      <c r="Z2324">
        <f>COUNTIFS(D:D, "Military - U.S. Army", C:C, "Fort Myer, Virginia")</f>
        <v>1</v>
      </c>
    </row>
    <row r="2325" spans="1:26" x14ac:dyDescent="0.2">
      <c r="A2325">
        <v>25396</v>
      </c>
      <c r="C2325" t="s">
        <v>11286</v>
      </c>
      <c r="D2325" t="s">
        <v>8072</v>
      </c>
      <c r="E2325" t="s">
        <v>11287</v>
      </c>
      <c r="F2325" t="s">
        <v>1809</v>
      </c>
      <c r="G2325" t="s">
        <v>11288</v>
      </c>
      <c r="H2325" t="s">
        <v>11289</v>
      </c>
      <c r="I2325">
        <v>35</v>
      </c>
      <c r="J2325">
        <v>35</v>
      </c>
      <c r="K2325">
        <v>0</v>
      </c>
      <c r="L2325" t="s">
        <v>11290</v>
      </c>
      <c r="M2325">
        <f>SUM(B2325,C2325)</f>
        <v>0</v>
      </c>
      <c r="N2325" t="str">
        <f t="shared" si="72"/>
        <v>No</v>
      </c>
      <c r="O2325">
        <f>COUNTIF(C:C,"&lt;0")</f>
        <v>0</v>
      </c>
      <c r="P2325" t="e">
        <f>SUMIF(#REF!,"&gt;"&amp;AVERAGE(#REF!))</f>
        <v>#REF!</v>
      </c>
      <c r="Q2325">
        <f t="shared" si="73"/>
        <v>27.565026697177728</v>
      </c>
      <c r="R2325" t="str">
        <f>CONCATENATE("ID-",A2325,"-",E2325)</f>
        <v>ID-25396-Katmandu - Simra</v>
      </c>
      <c r="S2325">
        <f>INDEX(B:B,MATCH(A2325,A:A,0))</f>
        <v>0</v>
      </c>
      <c r="T2325" t="str">
        <f>IF(OR(B2325&gt;0,C2325&gt;0),"Acceptable","Check")</f>
        <v>Acceptable</v>
      </c>
      <c r="U2325">
        <f>COUNTIF(D:D, "Military - U.S. Army")</f>
        <v>23</v>
      </c>
      <c r="V2325">
        <f>AVERAGEIF(C:C,"Fort Myer, Virginia", I:I)</f>
        <v>2</v>
      </c>
      <c r="W2325">
        <v>1</v>
      </c>
      <c r="X2325" t="str">
        <f>IFERROR(VLOOKUP("FlightNumber", A:D, 4, FALSE), "Flight Not Found")</f>
        <v>Flight Not Found</v>
      </c>
      <c r="Y2325" t="str" cm="1">
        <f t="array" ref="Y2325">IF(AND(B:B &gt; TIME(6, 0, 0), B:B &lt;= TIME(18, 0, 0)), "Day", "Night")</f>
        <v>Night</v>
      </c>
      <c r="Z2325">
        <f>COUNTIFS(D:D, "Military - U.S. Army", C:C, "Fort Myer, Virginia")</f>
        <v>1</v>
      </c>
    </row>
    <row r="2326" spans="1:26" x14ac:dyDescent="0.2">
      <c r="A2326">
        <v>25397</v>
      </c>
      <c r="B2326" t="s">
        <v>11271</v>
      </c>
      <c r="C2326" t="s">
        <v>10982</v>
      </c>
      <c r="D2326" t="s">
        <v>11291</v>
      </c>
      <c r="E2326" t="s">
        <v>11292</v>
      </c>
      <c r="F2326" t="s">
        <v>11293</v>
      </c>
      <c r="G2326" t="s">
        <v>11294</v>
      </c>
      <c r="I2326">
        <v>2</v>
      </c>
      <c r="J2326">
        <v>2</v>
      </c>
      <c r="K2326">
        <v>0</v>
      </c>
      <c r="L2326" t="s">
        <v>11295</v>
      </c>
      <c r="M2326">
        <f>SUM(B2326,C2326)</f>
        <v>0</v>
      </c>
      <c r="N2326" t="str">
        <f t="shared" si="72"/>
        <v>No</v>
      </c>
      <c r="O2326">
        <f>COUNTIF(C:C,"&lt;0")</f>
        <v>0</v>
      </c>
      <c r="P2326" t="e">
        <f>SUMIF(#REF!,"&gt;"&amp;AVERAGE(#REF!))</f>
        <v>#REF!</v>
      </c>
      <c r="Q2326">
        <f t="shared" si="73"/>
        <v>27.565026697177728</v>
      </c>
      <c r="R2326" t="str">
        <f>CONCATENATE("ID-",A2326,"-",E2326)</f>
        <v>ID-25397-Sagwon,AK - Elusive Lake, AK</v>
      </c>
      <c r="S2326" t="str">
        <f>INDEX(B:B,MATCH(A2326,A:A,0))</f>
        <v>15:05</v>
      </c>
      <c r="T2326" t="str">
        <f>IF(OR(B2326&gt;0,C2326&gt;0),"Acceptable","Check")</f>
        <v>Acceptable</v>
      </c>
      <c r="U2326">
        <f>COUNTIF(D:D, "Military - U.S. Army")</f>
        <v>23</v>
      </c>
      <c r="V2326">
        <f>AVERAGEIF(C:C,"Fort Myer, Virginia", I:I)</f>
        <v>2</v>
      </c>
      <c r="W2326">
        <v>1</v>
      </c>
      <c r="X2326" t="str">
        <f>IFERROR(VLOOKUP("FlightNumber", A:D, 4, FALSE), "Flight Not Found")</f>
        <v>Flight Not Found</v>
      </c>
      <c r="Y2326" t="str" cm="1">
        <f t="array" ref="Y2326">IF(AND(B:B &gt; TIME(6, 0, 0), B:B &lt;= TIME(18, 0, 0)), "Day", "Night")</f>
        <v>Night</v>
      </c>
      <c r="Z2326">
        <f>COUNTIFS(D:D, "Military - U.S. Army", C:C, "Fort Myer, Virginia")</f>
        <v>1</v>
      </c>
    </row>
    <row r="2327" spans="1:26" x14ac:dyDescent="0.2">
      <c r="A2327">
        <v>25399</v>
      </c>
      <c r="B2327" t="s">
        <v>11296</v>
      </c>
      <c r="C2327" t="s">
        <v>3180</v>
      </c>
      <c r="D2327" t="s">
        <v>9024</v>
      </c>
      <c r="E2327" t="s">
        <v>11297</v>
      </c>
      <c r="F2327" t="s">
        <v>10998</v>
      </c>
      <c r="G2327" t="s">
        <v>11298</v>
      </c>
      <c r="H2327" t="s">
        <v>11299</v>
      </c>
      <c r="I2327">
        <v>14</v>
      </c>
      <c r="J2327">
        <v>3</v>
      </c>
      <c r="K2327">
        <v>0</v>
      </c>
      <c r="L2327" t="s">
        <v>11300</v>
      </c>
      <c r="M2327">
        <f>SUM(B2327,C2327)</f>
        <v>0</v>
      </c>
      <c r="N2327" t="str">
        <f t="shared" si="72"/>
        <v>No</v>
      </c>
      <c r="O2327">
        <f>COUNTIF(C:C,"&lt;0")</f>
        <v>0</v>
      </c>
      <c r="P2327" t="e">
        <f>SUMIF(#REF!,"&gt;"&amp;AVERAGE(#REF!))</f>
        <v>#REF!</v>
      </c>
      <c r="Q2327">
        <f t="shared" si="73"/>
        <v>27.565026697177728</v>
      </c>
      <c r="R2327" t="str">
        <f>CONCATENATE("ID-",A2327,"-",E2327)</f>
        <v>ID-25399-New York - Newark</v>
      </c>
      <c r="S2327" t="str">
        <f>INDEX(B:B,MATCH(A2327,A:A,0))</f>
        <v>06:57</v>
      </c>
      <c r="T2327" t="str">
        <f>IF(OR(B2327&gt;0,C2327&gt;0),"Acceptable","Check")</f>
        <v>Acceptable</v>
      </c>
      <c r="U2327">
        <f>COUNTIF(D:D, "Military - U.S. Army")</f>
        <v>23</v>
      </c>
      <c r="V2327">
        <f>AVERAGEIF(C:C,"Fort Myer, Virginia", I:I)</f>
        <v>2</v>
      </c>
      <c r="W2327">
        <v>1</v>
      </c>
      <c r="X2327" t="str">
        <f>IFERROR(VLOOKUP("FlightNumber", A:D, 4, FALSE), "Flight Not Found")</f>
        <v>Flight Not Found</v>
      </c>
      <c r="Y2327" t="str" cm="1">
        <f t="array" ref="Y2327">IF(AND(B:B &gt; TIME(6, 0, 0), B:B &lt;= TIME(18, 0, 0)), "Day", "Night")</f>
        <v>Night</v>
      </c>
      <c r="Z2327">
        <f>COUNTIFS(D:D, "Military - U.S. Army", C:C, "Fort Myer, Virginia")</f>
        <v>1</v>
      </c>
    </row>
    <row r="2328" spans="1:26" x14ac:dyDescent="0.2">
      <c r="A2328">
        <v>25408</v>
      </c>
      <c r="B2328" t="s">
        <v>9610</v>
      </c>
      <c r="C2328" t="s">
        <v>11301</v>
      </c>
      <c r="D2328" t="s">
        <v>11302</v>
      </c>
      <c r="E2328" t="s">
        <v>11303</v>
      </c>
      <c r="F2328" t="s">
        <v>11304</v>
      </c>
      <c r="G2328" t="s">
        <v>11305</v>
      </c>
      <c r="I2328">
        <v>4</v>
      </c>
      <c r="J2328">
        <v>4</v>
      </c>
      <c r="K2328">
        <v>0</v>
      </c>
      <c r="L2328" t="s">
        <v>11306</v>
      </c>
      <c r="M2328">
        <f>SUM(B2328,C2328)</f>
        <v>0</v>
      </c>
      <c r="N2328" t="str">
        <f t="shared" si="72"/>
        <v>No</v>
      </c>
      <c r="O2328">
        <f>COUNTIF(C:C,"&lt;0")</f>
        <v>0</v>
      </c>
      <c r="P2328" t="e">
        <f>SUMIF(#REF!,"&gt;"&amp;AVERAGE(#REF!))</f>
        <v>#REF!</v>
      </c>
      <c r="Q2328">
        <f t="shared" si="73"/>
        <v>27.565026697177728</v>
      </c>
      <c r="R2328" t="str">
        <f>CONCATENATE("ID-",A2328,"-",E2328)</f>
        <v>ID-25408-McGrath, AK - Sparrevohn, AK</v>
      </c>
      <c r="S2328" t="str">
        <f>INDEX(B:B,MATCH(A2328,A:A,0))</f>
        <v>13:08</v>
      </c>
      <c r="T2328" t="str">
        <f>IF(OR(B2328&gt;0,C2328&gt;0),"Acceptable","Check")</f>
        <v>Acceptable</v>
      </c>
      <c r="U2328">
        <f>COUNTIF(D:D, "Military - U.S. Army")</f>
        <v>23</v>
      </c>
      <c r="V2328">
        <f>AVERAGEIF(C:C,"Fort Myer, Virginia", I:I)</f>
        <v>2</v>
      </c>
      <c r="W2328">
        <v>1</v>
      </c>
      <c r="X2328" t="str">
        <f>IFERROR(VLOOKUP("FlightNumber", A:D, 4, FALSE), "Flight Not Found")</f>
        <v>Flight Not Found</v>
      </c>
      <c r="Y2328" t="str" cm="1">
        <f t="array" ref="Y2328">IF(AND(B:B &gt; TIME(6, 0, 0), B:B &lt;= TIME(18, 0, 0)), "Day", "Night")</f>
        <v>Night</v>
      </c>
      <c r="Z2328">
        <f>COUNTIFS(D:D, "Military - U.S. Army", C:C, "Fort Myer, Virginia")</f>
        <v>1</v>
      </c>
    </row>
    <row r="2329" spans="1:26" x14ac:dyDescent="0.2">
      <c r="A2329">
        <v>25409</v>
      </c>
      <c r="B2329" t="s">
        <v>8457</v>
      </c>
      <c r="C2329" t="s">
        <v>11307</v>
      </c>
      <c r="D2329" t="s">
        <v>11308</v>
      </c>
      <c r="E2329" t="s">
        <v>11309</v>
      </c>
      <c r="F2329" t="s">
        <v>11310</v>
      </c>
      <c r="G2329" t="s">
        <v>11311</v>
      </c>
      <c r="H2329" t="s">
        <v>11312</v>
      </c>
      <c r="I2329">
        <v>13</v>
      </c>
      <c r="J2329">
        <v>1</v>
      </c>
      <c r="K2329">
        <v>0</v>
      </c>
      <c r="L2329" t="s">
        <v>11313</v>
      </c>
      <c r="M2329">
        <f>SUM(B2329,C2329)</f>
        <v>0</v>
      </c>
      <c r="N2329" t="str">
        <f t="shared" si="72"/>
        <v>No</v>
      </c>
      <c r="O2329">
        <f>COUNTIF(C:C,"&lt;0")</f>
        <v>0</v>
      </c>
      <c r="P2329" t="e">
        <f>SUMIF(#REF!,"&gt;"&amp;AVERAGE(#REF!))</f>
        <v>#REF!</v>
      </c>
      <c r="Q2329">
        <f t="shared" si="73"/>
        <v>27.565026697177728</v>
      </c>
      <c r="R2329" t="str">
        <f>CONCATENATE("ID-",A2329,"-",E2329)</f>
        <v>ID-25409-Kalaupapa - Lihue</v>
      </c>
      <c r="S2329" t="str">
        <f>INDEX(B:B,MATCH(A2329,A:A,0))</f>
        <v>17:45</v>
      </c>
      <c r="T2329" t="str">
        <f>IF(OR(B2329&gt;0,C2329&gt;0),"Acceptable","Check")</f>
        <v>Acceptable</v>
      </c>
      <c r="U2329">
        <f>COUNTIF(D:D, "Military - U.S. Army")</f>
        <v>23</v>
      </c>
      <c r="V2329">
        <f>AVERAGEIF(C:C,"Fort Myer, Virginia", I:I)</f>
        <v>2</v>
      </c>
      <c r="W2329">
        <v>1</v>
      </c>
      <c r="X2329" t="str">
        <f>IFERROR(VLOOKUP("FlightNumber", A:D, 4, FALSE), "Flight Not Found")</f>
        <v>Flight Not Found</v>
      </c>
      <c r="Y2329" t="str" cm="1">
        <f t="array" ref="Y2329">IF(AND(B:B &gt; TIME(6, 0, 0), B:B &lt;= TIME(18, 0, 0)), "Day", "Night")</f>
        <v>Night</v>
      </c>
      <c r="Z2329">
        <f>COUNTIFS(D:D, "Military - U.S. Army", C:C, "Fort Myer, Virginia")</f>
        <v>1</v>
      </c>
    </row>
    <row r="2330" spans="1:26" x14ac:dyDescent="0.2">
      <c r="A2330">
        <v>25410</v>
      </c>
      <c r="B2330" t="s">
        <v>11314</v>
      </c>
      <c r="C2330" t="s">
        <v>28</v>
      </c>
      <c r="D2330" t="s">
        <v>4906</v>
      </c>
      <c r="E2330" t="s">
        <v>994</v>
      </c>
      <c r="F2330" t="s">
        <v>11315</v>
      </c>
      <c r="G2330" t="s">
        <v>11316</v>
      </c>
      <c r="H2330" t="s">
        <v>11317</v>
      </c>
      <c r="I2330">
        <v>5</v>
      </c>
      <c r="J2330">
        <v>5</v>
      </c>
      <c r="K2330">
        <v>0</v>
      </c>
      <c r="L2330" t="s">
        <v>11318</v>
      </c>
      <c r="M2330">
        <f>SUM(B2330,C2330)</f>
        <v>0</v>
      </c>
      <c r="N2330" t="str">
        <f t="shared" si="72"/>
        <v>No</v>
      </c>
      <c r="O2330">
        <f>COUNTIF(C:C,"&lt;0")</f>
        <v>0</v>
      </c>
      <c r="P2330" t="e">
        <f>SUMIF(#REF!,"&gt;"&amp;AVERAGE(#REF!))</f>
        <v>#REF!</v>
      </c>
      <c r="Q2330">
        <f t="shared" si="73"/>
        <v>27.565026697177728</v>
      </c>
      <c r="R2330" t="str">
        <f>CONCATENATE("ID-",A2330,"-",E2330)</f>
        <v>ID-25410-Training</v>
      </c>
      <c r="S2330" t="str">
        <f>INDEX(B:B,MATCH(A2330,A:A,0))</f>
        <v>12:33</v>
      </c>
      <c r="T2330" t="str">
        <f>IF(OR(B2330&gt;0,C2330&gt;0),"Acceptable","Check")</f>
        <v>Acceptable</v>
      </c>
      <c r="U2330">
        <f>COUNTIF(D:D, "Military - U.S. Army")</f>
        <v>23</v>
      </c>
      <c r="V2330">
        <f>AVERAGEIF(C:C,"Fort Myer, Virginia", I:I)</f>
        <v>2</v>
      </c>
      <c r="W2330">
        <v>1</v>
      </c>
      <c r="X2330" t="str">
        <f>IFERROR(VLOOKUP("FlightNumber", A:D, 4, FALSE), "Flight Not Found")</f>
        <v>Flight Not Found</v>
      </c>
      <c r="Y2330" t="str" cm="1">
        <f t="array" ref="Y2330">IF(AND(B:B &gt; TIME(6, 0, 0), B:B &lt;= TIME(18, 0, 0)), "Day", "Night")</f>
        <v>Night</v>
      </c>
      <c r="Z2330">
        <f>COUNTIFS(D:D, "Military - U.S. Army", C:C, "Fort Myer, Virginia")</f>
        <v>1</v>
      </c>
    </row>
    <row r="2331" spans="1:26" x14ac:dyDescent="0.2">
      <c r="A2331">
        <v>25410</v>
      </c>
      <c r="C2331" t="s">
        <v>11319</v>
      </c>
      <c r="D2331" t="s">
        <v>10273</v>
      </c>
      <c r="E2331" t="s">
        <v>11320</v>
      </c>
      <c r="F2331" t="s">
        <v>11321</v>
      </c>
      <c r="G2331" t="s">
        <v>11322</v>
      </c>
      <c r="H2331" t="s">
        <v>11323</v>
      </c>
      <c r="I2331">
        <v>37</v>
      </c>
      <c r="J2331">
        <v>33</v>
      </c>
      <c r="K2331">
        <v>0</v>
      </c>
      <c r="L2331" t="s">
        <v>11324</v>
      </c>
      <c r="M2331">
        <f>SUM(B2331,C2331)</f>
        <v>0</v>
      </c>
      <c r="N2331" t="str">
        <f t="shared" si="72"/>
        <v>No</v>
      </c>
      <c r="O2331">
        <f>COUNTIF(C:C,"&lt;0")</f>
        <v>0</v>
      </c>
      <c r="P2331" t="e">
        <f>SUMIF(#REF!,"&gt;"&amp;AVERAGE(#REF!))</f>
        <v>#REF!</v>
      </c>
      <c r="Q2331">
        <f t="shared" si="73"/>
        <v>27.565026697177728</v>
      </c>
      <c r="R2331" t="str">
        <f>CONCATENATE("ID-",A2331,"-",E2331)</f>
        <v>ID-25410-Paris - Hassi Messaoud</v>
      </c>
      <c r="S2331" t="str">
        <f>INDEX(B:B,MATCH(A2331,A:A,0))</f>
        <v>12:33</v>
      </c>
      <c r="T2331" t="str">
        <f>IF(OR(B2331&gt;0,C2331&gt;0),"Acceptable","Check")</f>
        <v>Acceptable</v>
      </c>
      <c r="U2331">
        <f>COUNTIF(D:D, "Military - U.S. Army")</f>
        <v>23</v>
      </c>
      <c r="V2331">
        <f>AVERAGEIF(C:C,"Fort Myer, Virginia", I:I)</f>
        <v>2</v>
      </c>
      <c r="W2331">
        <v>2</v>
      </c>
      <c r="X2331" t="str">
        <f>IFERROR(VLOOKUP("FlightNumber", A:D, 4, FALSE), "Flight Not Found")</f>
        <v>Flight Not Found</v>
      </c>
      <c r="Y2331" t="str" cm="1">
        <f t="array" ref="Y2331">IF(AND(B:B &gt; TIME(6, 0, 0), B:B &lt;= TIME(18, 0, 0)), "Day", "Night")</f>
        <v>Night</v>
      </c>
      <c r="Z2331">
        <f>COUNTIFS(D:D, "Military - U.S. Army", C:C, "Fort Myer, Virginia")</f>
        <v>1</v>
      </c>
    </row>
    <row r="2332" spans="1:26" x14ac:dyDescent="0.2">
      <c r="A2332">
        <v>25414</v>
      </c>
      <c r="B2332" t="s">
        <v>11325</v>
      </c>
      <c r="C2332" t="s">
        <v>6686</v>
      </c>
      <c r="D2332" t="s">
        <v>11326</v>
      </c>
      <c r="E2332" t="s">
        <v>409</v>
      </c>
      <c r="F2332" t="s">
        <v>11327</v>
      </c>
      <c r="G2332" t="s">
        <v>11328</v>
      </c>
      <c r="I2332">
        <v>3</v>
      </c>
      <c r="J2332">
        <v>3</v>
      </c>
      <c r="K2332">
        <v>0</v>
      </c>
      <c r="L2332" t="s">
        <v>11329</v>
      </c>
      <c r="M2332">
        <f>SUM(B2332,C2332)</f>
        <v>0</v>
      </c>
      <c r="N2332" t="str">
        <f t="shared" si="72"/>
        <v>No</v>
      </c>
      <c r="O2332">
        <f>COUNTIF(C:C,"&lt;0")</f>
        <v>0</v>
      </c>
      <c r="P2332" t="e">
        <f>SUMIF(#REF!,"&gt;"&amp;AVERAGE(#REF!))</f>
        <v>#REF!</v>
      </c>
      <c r="Q2332">
        <f t="shared" si="73"/>
        <v>27.565026697177728</v>
      </c>
      <c r="R2332" t="str">
        <f>CONCATENATE("ID-",A2332,"-",E2332)</f>
        <v>ID-25414-Sightseeing</v>
      </c>
      <c r="S2332" t="str">
        <f>INDEX(B:B,MATCH(A2332,A:A,0))</f>
        <v>15:26</v>
      </c>
      <c r="T2332" t="str">
        <f>IF(OR(B2332&gt;0,C2332&gt;0),"Acceptable","Check")</f>
        <v>Acceptable</v>
      </c>
      <c r="U2332">
        <f>COUNTIF(D:D, "Military - U.S. Army")</f>
        <v>23</v>
      </c>
      <c r="V2332">
        <f>AVERAGEIF(C:C,"Fort Myer, Virginia", I:I)</f>
        <v>2</v>
      </c>
      <c r="W2332">
        <v>2</v>
      </c>
      <c r="X2332" t="str">
        <f>IFERROR(VLOOKUP("FlightNumber", A:D, 4, FALSE), "Flight Not Found")</f>
        <v>Flight Not Found</v>
      </c>
      <c r="Y2332" t="str" cm="1">
        <f t="array" ref="Y2332">IF(AND(B:B &gt; TIME(6, 0, 0), B:B &lt;= TIME(18, 0, 0)), "Day", "Night")</f>
        <v>Night</v>
      </c>
      <c r="Z2332">
        <f>COUNTIFS(D:D, "Military - U.S. Army", C:C, "Fort Myer, Virginia")</f>
        <v>1</v>
      </c>
    </row>
    <row r="2333" spans="1:26" x14ac:dyDescent="0.2">
      <c r="A2333">
        <v>25418</v>
      </c>
      <c r="C2333" t="s">
        <v>11330</v>
      </c>
      <c r="D2333" t="s">
        <v>11331</v>
      </c>
      <c r="F2333" t="s">
        <v>7347</v>
      </c>
      <c r="G2333" t="s">
        <v>11332</v>
      </c>
      <c r="H2333" t="s">
        <v>11333</v>
      </c>
      <c r="I2333">
        <v>4</v>
      </c>
      <c r="J2333">
        <v>4</v>
      </c>
      <c r="K2333">
        <v>0</v>
      </c>
      <c r="L2333" t="s">
        <v>4503</v>
      </c>
      <c r="M2333">
        <f>SUM(B2333,C2333)</f>
        <v>0</v>
      </c>
      <c r="N2333" t="str">
        <f t="shared" si="72"/>
        <v>No</v>
      </c>
      <c r="O2333">
        <f>COUNTIF(C:C,"&lt;0")</f>
        <v>0</v>
      </c>
      <c r="P2333" t="e">
        <f>SUMIF(#REF!,"&gt;"&amp;AVERAGE(#REF!))</f>
        <v>#REF!</v>
      </c>
      <c r="Q2333">
        <f t="shared" si="73"/>
        <v>27.565026697177728</v>
      </c>
      <c r="R2333" t="str">
        <f>CONCATENATE("ID-",A2333,"-",E2333)</f>
        <v>ID-25418-</v>
      </c>
      <c r="S2333">
        <f>INDEX(B:B,MATCH(A2333,A:A,0))</f>
        <v>0</v>
      </c>
      <c r="T2333" t="str">
        <f>IF(OR(B2333&gt;0,C2333&gt;0),"Acceptable","Check")</f>
        <v>Acceptable</v>
      </c>
      <c r="U2333">
        <f>COUNTIF(D:D, "Military - U.S. Army")</f>
        <v>23</v>
      </c>
      <c r="V2333">
        <f>AVERAGEIF(C:C,"Fort Myer, Virginia", I:I)</f>
        <v>2</v>
      </c>
      <c r="W2333">
        <v>1</v>
      </c>
      <c r="X2333" t="str">
        <f>IFERROR(VLOOKUP("FlightNumber", A:D, 4, FALSE), "Flight Not Found")</f>
        <v>Flight Not Found</v>
      </c>
      <c r="Y2333" t="str" cm="1">
        <f t="array" ref="Y2333">IF(AND(B:B &gt; TIME(6, 0, 0), B:B &lt;= TIME(18, 0, 0)), "Day", "Night")</f>
        <v>Night</v>
      </c>
      <c r="Z2333">
        <f>COUNTIFS(D:D, "Military - U.S. Army", C:C, "Fort Myer, Virginia")</f>
        <v>1</v>
      </c>
    </row>
    <row r="2334" spans="1:26" x14ac:dyDescent="0.2">
      <c r="A2334">
        <v>25420</v>
      </c>
      <c r="B2334" t="s">
        <v>11334</v>
      </c>
      <c r="C2334" t="s">
        <v>11335</v>
      </c>
      <c r="D2334" t="s">
        <v>11336</v>
      </c>
      <c r="E2334" t="s">
        <v>409</v>
      </c>
      <c r="F2334" t="s">
        <v>11337</v>
      </c>
      <c r="G2334" t="s">
        <v>11338</v>
      </c>
      <c r="I2334">
        <v>3</v>
      </c>
      <c r="J2334">
        <v>3</v>
      </c>
      <c r="K2334">
        <v>0</v>
      </c>
      <c r="L2334" t="s">
        <v>11339</v>
      </c>
      <c r="M2334">
        <f>SUM(B2334,C2334)</f>
        <v>0</v>
      </c>
      <c r="N2334" t="str">
        <f t="shared" si="72"/>
        <v>No</v>
      </c>
      <c r="O2334">
        <f>COUNTIF(C:C,"&lt;0")</f>
        <v>0</v>
      </c>
      <c r="P2334" t="e">
        <f>SUMIF(#REF!,"&gt;"&amp;AVERAGE(#REF!))</f>
        <v>#REF!</v>
      </c>
      <c r="Q2334">
        <f t="shared" si="73"/>
        <v>27.565026697177728</v>
      </c>
      <c r="R2334" t="str">
        <f>CONCATENATE("ID-",A2334,"-",E2334)</f>
        <v>ID-25420-Sightseeing</v>
      </c>
      <c r="S2334" t="str">
        <f>INDEX(B:B,MATCH(A2334,A:A,0))</f>
        <v>14:40</v>
      </c>
      <c r="T2334" t="str">
        <f>IF(OR(B2334&gt;0,C2334&gt;0),"Acceptable","Check")</f>
        <v>Acceptable</v>
      </c>
      <c r="U2334">
        <f>COUNTIF(D:D, "Military - U.S. Army")</f>
        <v>23</v>
      </c>
      <c r="V2334">
        <f>AVERAGEIF(C:C,"Fort Myer, Virginia", I:I)</f>
        <v>2</v>
      </c>
      <c r="W2334">
        <v>1</v>
      </c>
      <c r="X2334" t="str">
        <f>IFERROR(VLOOKUP("FlightNumber", A:D, 4, FALSE), "Flight Not Found")</f>
        <v>Flight Not Found</v>
      </c>
      <c r="Y2334" t="str" cm="1">
        <f t="array" ref="Y2334">IF(AND(B:B &gt; TIME(6, 0, 0), B:B &lt;= TIME(18, 0, 0)), "Day", "Night")</f>
        <v>Night</v>
      </c>
      <c r="Z2334">
        <f>COUNTIFS(D:D, "Military - U.S. Army", C:C, "Fort Myer, Virginia")</f>
        <v>1</v>
      </c>
    </row>
    <row r="2335" spans="1:26" x14ac:dyDescent="0.2">
      <c r="A2335">
        <v>25434</v>
      </c>
      <c r="B2335" t="s">
        <v>2119</v>
      </c>
      <c r="C2335" t="s">
        <v>11340</v>
      </c>
      <c r="D2335" t="s">
        <v>8255</v>
      </c>
      <c r="E2335" t="s">
        <v>11341</v>
      </c>
      <c r="F2335" t="s">
        <v>11342</v>
      </c>
      <c r="G2335" t="s">
        <v>11343</v>
      </c>
      <c r="H2335" t="s">
        <v>11344</v>
      </c>
      <c r="I2335">
        <v>13</v>
      </c>
      <c r="J2335">
        <v>13</v>
      </c>
      <c r="K2335">
        <v>0</v>
      </c>
      <c r="L2335" t="s">
        <v>11345</v>
      </c>
      <c r="M2335">
        <f>SUM(B2335,C2335)</f>
        <v>0</v>
      </c>
      <c r="N2335" t="str">
        <f t="shared" si="72"/>
        <v>No</v>
      </c>
      <c r="O2335">
        <f>COUNTIF(C:C,"&lt;0")</f>
        <v>0</v>
      </c>
      <c r="P2335" t="e">
        <f>SUMIF(#REF!,"&gt;"&amp;AVERAGE(#REF!))</f>
        <v>#REF!</v>
      </c>
      <c r="Q2335">
        <f t="shared" si="73"/>
        <v>27.565026697177728</v>
      </c>
      <c r="R2335" t="str">
        <f>CONCATENATE("ID-",A2335,"-",E2335)</f>
        <v>ID-25434-Long Tieng, Laos - Sam Thong, Laos</v>
      </c>
      <c r="S2335" t="str">
        <f>INDEX(B:B,MATCH(A2335,A:A,0))</f>
        <v>17:00</v>
      </c>
      <c r="T2335" t="str">
        <f>IF(OR(B2335&gt;0,C2335&gt;0),"Acceptable","Check")</f>
        <v>Acceptable</v>
      </c>
      <c r="U2335">
        <f>COUNTIF(D:D, "Military - U.S. Army")</f>
        <v>23</v>
      </c>
      <c r="V2335">
        <f>AVERAGEIF(C:C,"Fort Myer, Virginia", I:I)</f>
        <v>2</v>
      </c>
      <c r="W2335">
        <v>1</v>
      </c>
      <c r="X2335" t="str">
        <f>IFERROR(VLOOKUP("FlightNumber", A:D, 4, FALSE), "Flight Not Found")</f>
        <v>Flight Not Found</v>
      </c>
      <c r="Y2335" t="str" cm="1">
        <f t="array" ref="Y2335">IF(AND(B:B &gt; TIME(6, 0, 0), B:B &lt;= TIME(18, 0, 0)), "Day", "Night")</f>
        <v>Night</v>
      </c>
      <c r="Z2335">
        <f>COUNTIFS(D:D, "Military - U.S. Army", C:C, "Fort Myer, Virginia")</f>
        <v>1</v>
      </c>
    </row>
    <row r="2336" spans="1:26" x14ac:dyDescent="0.2">
      <c r="A2336">
        <v>25440</v>
      </c>
      <c r="C2336" t="s">
        <v>11346</v>
      </c>
      <c r="D2336" t="s">
        <v>9634</v>
      </c>
      <c r="F2336" t="s">
        <v>3099</v>
      </c>
      <c r="G2336" t="s">
        <v>11347</v>
      </c>
      <c r="H2336" t="s">
        <v>11348</v>
      </c>
      <c r="I2336">
        <v>1</v>
      </c>
      <c r="J2336">
        <v>1</v>
      </c>
      <c r="K2336">
        <v>0</v>
      </c>
      <c r="M2336">
        <f>SUM(B2336,C2336)</f>
        <v>0</v>
      </c>
      <c r="N2336" t="str">
        <f t="shared" si="72"/>
        <v>No</v>
      </c>
      <c r="O2336">
        <f>COUNTIF(C:C,"&lt;0")</f>
        <v>0</v>
      </c>
      <c r="P2336" t="e">
        <f>SUMIF(#REF!,"&gt;"&amp;AVERAGE(#REF!))</f>
        <v>#REF!</v>
      </c>
      <c r="Q2336">
        <f t="shared" si="73"/>
        <v>27.565026697177728</v>
      </c>
      <c r="R2336" t="str">
        <f>CONCATENATE("ID-",A2336,"-",E2336)</f>
        <v>ID-25440-</v>
      </c>
      <c r="S2336">
        <f>INDEX(B:B,MATCH(A2336,A:A,0))</f>
        <v>0</v>
      </c>
      <c r="T2336" t="str">
        <f>IF(OR(B2336&gt;0,C2336&gt;0),"Acceptable","Check")</f>
        <v>Acceptable</v>
      </c>
      <c r="U2336">
        <f>COUNTIF(D:D, "Military - U.S. Army")</f>
        <v>23</v>
      </c>
      <c r="V2336">
        <f>AVERAGEIF(C:C,"Fort Myer, Virginia", I:I)</f>
        <v>2</v>
      </c>
      <c r="W2336">
        <v>1</v>
      </c>
      <c r="X2336" t="str">
        <f>IFERROR(VLOOKUP("FlightNumber", A:D, 4, FALSE), "Flight Not Found")</f>
        <v>Flight Not Found</v>
      </c>
      <c r="Y2336" t="str" cm="1">
        <f t="array" ref="Y2336">IF(AND(B:B &gt; TIME(6, 0, 0), B:B &lt;= TIME(18, 0, 0)), "Day", "Night")</f>
        <v>Night</v>
      </c>
      <c r="Z2336">
        <f>COUNTIFS(D:D, "Military - U.S. Army", C:C, "Fort Myer, Virginia")</f>
        <v>1</v>
      </c>
    </row>
    <row r="2337" spans="1:26" x14ac:dyDescent="0.2">
      <c r="A2337">
        <v>25441</v>
      </c>
      <c r="C2337" t="s">
        <v>5484</v>
      </c>
      <c r="D2337" t="s">
        <v>3546</v>
      </c>
      <c r="F2337" t="s">
        <v>7747</v>
      </c>
      <c r="I2337">
        <v>112</v>
      </c>
      <c r="J2337">
        <v>16</v>
      </c>
      <c r="K2337">
        <v>0</v>
      </c>
      <c r="L2337" t="s">
        <v>11349</v>
      </c>
      <c r="M2337">
        <f>SUM(B2337,C2337)</f>
        <v>0</v>
      </c>
      <c r="N2337" t="str">
        <f t="shared" si="72"/>
        <v>No</v>
      </c>
      <c r="O2337">
        <f>COUNTIF(C:C,"&lt;0")</f>
        <v>0</v>
      </c>
      <c r="P2337" t="e">
        <f>SUMIF(#REF!,"&gt;"&amp;AVERAGE(#REF!))</f>
        <v>#REF!</v>
      </c>
      <c r="Q2337">
        <f t="shared" si="73"/>
        <v>27.565026697177728</v>
      </c>
      <c r="R2337" t="str">
        <f>CONCATENATE("ID-",A2337,"-",E2337)</f>
        <v>ID-25441-</v>
      </c>
      <c r="S2337">
        <f>INDEX(B:B,MATCH(A2337,A:A,0))</f>
        <v>0</v>
      </c>
      <c r="T2337" t="str">
        <f>IF(OR(B2337&gt;0,C2337&gt;0),"Acceptable","Check")</f>
        <v>Acceptable</v>
      </c>
      <c r="U2337">
        <f>COUNTIF(D:D, "Military - U.S. Army")</f>
        <v>23</v>
      </c>
      <c r="V2337">
        <f>AVERAGEIF(C:C,"Fort Myer, Virginia", I:I)</f>
        <v>2</v>
      </c>
      <c r="W2337">
        <v>1</v>
      </c>
      <c r="X2337" t="str">
        <f>IFERROR(VLOOKUP("FlightNumber", A:D, 4, FALSE), "Flight Not Found")</f>
        <v>Flight Not Found</v>
      </c>
      <c r="Y2337" t="str" cm="1">
        <f t="array" ref="Y2337">IF(AND(B:B &gt; TIME(6, 0, 0), B:B &lt;= TIME(18, 0, 0)), "Day", "Night")</f>
        <v>Night</v>
      </c>
      <c r="Z2337">
        <f>COUNTIFS(D:D, "Military - U.S. Army", C:C, "Fort Myer, Virginia")</f>
        <v>1</v>
      </c>
    </row>
    <row r="2338" spans="1:26" x14ac:dyDescent="0.2">
      <c r="A2338">
        <v>25540</v>
      </c>
      <c r="C2338" t="s">
        <v>5687</v>
      </c>
      <c r="D2338" t="s">
        <v>1150</v>
      </c>
      <c r="E2338" t="s">
        <v>11350</v>
      </c>
      <c r="F2338" t="s">
        <v>11351</v>
      </c>
      <c r="G2338" t="s">
        <v>11352</v>
      </c>
      <c r="H2338" t="s">
        <v>11353</v>
      </c>
      <c r="I2338">
        <v>62</v>
      </c>
      <c r="J2338">
        <v>62</v>
      </c>
      <c r="K2338">
        <v>0</v>
      </c>
      <c r="L2338" t="s">
        <v>11354</v>
      </c>
      <c r="M2338">
        <f>SUM(B2338,C2338)</f>
        <v>0</v>
      </c>
      <c r="N2338" t="str">
        <f t="shared" si="72"/>
        <v>No</v>
      </c>
      <c r="O2338">
        <f>COUNTIF(C:C,"&lt;0")</f>
        <v>0</v>
      </c>
      <c r="P2338" t="e">
        <f>SUMIF(#REF!,"&gt;"&amp;AVERAGE(#REF!))</f>
        <v>#REF!</v>
      </c>
      <c r="Q2338">
        <f t="shared" si="73"/>
        <v>27.565026697177728</v>
      </c>
      <c r="R2338" t="str">
        <f>CONCATENATE("ID-",A2338,"-",E2338)</f>
        <v>ID-25540-Caracas - Pointe a Pitre, Guadeloupe</v>
      </c>
      <c r="S2338">
        <f>INDEX(B:B,MATCH(A2338,A:A,0))</f>
        <v>0</v>
      </c>
      <c r="T2338" t="str">
        <f>IF(OR(B2338&gt;0,C2338&gt;0),"Acceptable","Check")</f>
        <v>Acceptable</v>
      </c>
      <c r="U2338">
        <f>COUNTIF(D:D, "Military - U.S. Army")</f>
        <v>23</v>
      </c>
      <c r="V2338">
        <f>AVERAGEIF(C:C,"Fort Myer, Virginia", I:I)</f>
        <v>2</v>
      </c>
      <c r="W2338">
        <v>1</v>
      </c>
      <c r="X2338" t="str">
        <f>IFERROR(VLOOKUP("FlightNumber", A:D, 4, FALSE), "Flight Not Found")</f>
        <v>Flight Not Found</v>
      </c>
      <c r="Y2338" t="str" cm="1">
        <f t="array" ref="Y2338">IF(AND(B:B &gt; TIME(6, 0, 0), B:B &lt;= TIME(18, 0, 0)), "Day", "Night")</f>
        <v>Night</v>
      </c>
      <c r="Z2338">
        <f>COUNTIFS(D:D, "Military - U.S. Army", C:C, "Fort Myer, Virginia")</f>
        <v>1</v>
      </c>
    </row>
    <row r="2339" spans="1:26" x14ac:dyDescent="0.2">
      <c r="A2339">
        <v>25543</v>
      </c>
      <c r="C2339" t="s">
        <v>11355</v>
      </c>
      <c r="D2339" t="s">
        <v>3546</v>
      </c>
      <c r="F2339" t="s">
        <v>11356</v>
      </c>
      <c r="G2339" t="s">
        <v>11357</v>
      </c>
      <c r="H2339" t="s">
        <v>11358</v>
      </c>
      <c r="I2339">
        <v>8</v>
      </c>
      <c r="J2339">
        <v>8</v>
      </c>
      <c r="K2339">
        <v>0</v>
      </c>
      <c r="L2339" t="s">
        <v>11359</v>
      </c>
      <c r="M2339">
        <f>SUM(B2339,C2339)</f>
        <v>0</v>
      </c>
      <c r="N2339" t="str">
        <f t="shared" si="72"/>
        <v>No</v>
      </c>
      <c r="O2339">
        <f>COUNTIF(C:C,"&lt;0")</f>
        <v>0</v>
      </c>
      <c r="P2339" t="e">
        <f>SUMIF(#REF!,"&gt;"&amp;AVERAGE(#REF!))</f>
        <v>#REF!</v>
      </c>
      <c r="Q2339">
        <f t="shared" si="73"/>
        <v>27.565026697177728</v>
      </c>
      <c r="R2339" t="str">
        <f>CONCATENATE("ID-",A2339,"-",E2339)</f>
        <v>ID-25543-</v>
      </c>
      <c r="S2339">
        <f>INDEX(B:B,MATCH(A2339,A:A,0))</f>
        <v>0</v>
      </c>
      <c r="T2339" t="str">
        <f>IF(OR(B2339&gt;0,C2339&gt;0),"Acceptable","Check")</f>
        <v>Acceptable</v>
      </c>
      <c r="U2339">
        <f>COUNTIF(D:D, "Military - U.S. Army")</f>
        <v>23</v>
      </c>
      <c r="V2339">
        <f>AVERAGEIF(C:C,"Fort Myer, Virginia", I:I)</f>
        <v>2</v>
      </c>
      <c r="W2339">
        <v>1</v>
      </c>
      <c r="X2339" t="str">
        <f>IFERROR(VLOOKUP("FlightNumber", A:D, 4, FALSE), "Flight Not Found")</f>
        <v>Flight Not Found</v>
      </c>
      <c r="Y2339" t="str" cm="1">
        <f t="array" ref="Y2339">IF(AND(B:B &gt; TIME(6, 0, 0), B:B &lt;= TIME(18, 0, 0)), "Day", "Night")</f>
        <v>Night</v>
      </c>
      <c r="Z2339">
        <f>COUNTIFS(D:D, "Military - U.S. Army", C:C, "Fort Myer, Virginia")</f>
        <v>1</v>
      </c>
    </row>
    <row r="2340" spans="1:26" x14ac:dyDescent="0.2">
      <c r="A2340">
        <v>25446</v>
      </c>
      <c r="B2340" t="s">
        <v>4445</v>
      </c>
      <c r="C2340" t="s">
        <v>11360</v>
      </c>
      <c r="D2340" t="s">
        <v>11361</v>
      </c>
      <c r="E2340" t="s">
        <v>11362</v>
      </c>
      <c r="F2340" t="s">
        <v>11363</v>
      </c>
      <c r="G2340" t="s">
        <v>11364</v>
      </c>
      <c r="H2340" t="s">
        <v>11365</v>
      </c>
      <c r="I2340">
        <v>3</v>
      </c>
      <c r="J2340">
        <v>3</v>
      </c>
      <c r="K2340">
        <v>0</v>
      </c>
      <c r="L2340" t="s">
        <v>11366</v>
      </c>
      <c r="M2340">
        <f>SUM(B2340,C2340)</f>
        <v>0</v>
      </c>
      <c r="N2340" t="str">
        <f t="shared" si="72"/>
        <v>No</v>
      </c>
      <c r="O2340">
        <f>COUNTIF(C:C,"&lt;0")</f>
        <v>0</v>
      </c>
      <c r="P2340" t="e">
        <f>SUMIF(#REF!,"&gt;"&amp;AVERAGE(#REF!))</f>
        <v>#REF!</v>
      </c>
      <c r="Q2340">
        <f t="shared" si="73"/>
        <v>27.565026697177728</v>
      </c>
      <c r="R2340" t="str">
        <f>CONCATENATE("ID-",A2340,"-",E2340)</f>
        <v>ID-25446-Chicago - Des Moines.</v>
      </c>
      <c r="S2340" t="str">
        <f>INDEX(B:B,MATCH(A2340,A:A,0))</f>
        <v>20:05</v>
      </c>
      <c r="T2340" t="str">
        <f>IF(OR(B2340&gt;0,C2340&gt;0),"Acceptable","Check")</f>
        <v>Acceptable</v>
      </c>
      <c r="U2340">
        <f>COUNTIF(D:D, "Military - U.S. Army")</f>
        <v>23</v>
      </c>
      <c r="V2340">
        <f>AVERAGEIF(C:C,"Fort Myer, Virginia", I:I)</f>
        <v>2</v>
      </c>
      <c r="W2340">
        <v>1</v>
      </c>
      <c r="X2340" t="str">
        <f>IFERROR(VLOOKUP("FlightNumber", A:D, 4, FALSE), "Flight Not Found")</f>
        <v>Flight Not Found</v>
      </c>
      <c r="Y2340" t="str" cm="1">
        <f t="array" ref="Y2340">IF(AND(B:B &gt; TIME(6, 0, 0), B:B &lt;= TIME(18, 0, 0)), "Day", "Night")</f>
        <v>Night</v>
      </c>
      <c r="Z2340">
        <f>COUNTIFS(D:D, "Military - U.S. Army", C:C, "Fort Myer, Virginia")</f>
        <v>1</v>
      </c>
    </row>
    <row r="2341" spans="1:26" x14ac:dyDescent="0.2">
      <c r="A2341">
        <v>25448</v>
      </c>
      <c r="B2341" t="s">
        <v>3265</v>
      </c>
      <c r="C2341" t="s">
        <v>6194</v>
      </c>
      <c r="D2341" t="s">
        <v>11367</v>
      </c>
      <c r="F2341" t="s">
        <v>2465</v>
      </c>
      <c r="I2341">
        <v>35</v>
      </c>
      <c r="J2341">
        <v>35</v>
      </c>
      <c r="K2341">
        <v>0</v>
      </c>
      <c r="L2341" t="s">
        <v>11368</v>
      </c>
      <c r="M2341">
        <f>SUM(B2341,C2341)</f>
        <v>0</v>
      </c>
      <c r="N2341" t="str">
        <f t="shared" si="72"/>
        <v>No</v>
      </c>
      <c r="O2341">
        <f>COUNTIF(C:C,"&lt;0")</f>
        <v>0</v>
      </c>
      <c r="P2341" t="e">
        <f>SUMIF(#REF!,"&gt;"&amp;AVERAGE(#REF!))</f>
        <v>#REF!</v>
      </c>
      <c r="Q2341">
        <f t="shared" si="73"/>
        <v>27.565026697177728</v>
      </c>
      <c r="R2341" t="str">
        <f>CONCATENATE("ID-",A2341,"-",E2341)</f>
        <v>ID-25448-</v>
      </c>
      <c r="S2341" t="str">
        <f>INDEX(B:B,MATCH(A2341,A:A,0))</f>
        <v>11:15</v>
      </c>
      <c r="T2341" t="str">
        <f>IF(OR(B2341&gt;0,C2341&gt;0),"Acceptable","Check")</f>
        <v>Acceptable</v>
      </c>
      <c r="U2341">
        <f>COUNTIF(D:D, "Military - U.S. Army")</f>
        <v>23</v>
      </c>
      <c r="V2341">
        <f>AVERAGEIF(C:C,"Fort Myer, Virginia", I:I)</f>
        <v>2</v>
      </c>
      <c r="W2341">
        <v>1</v>
      </c>
      <c r="X2341" t="str">
        <f>IFERROR(VLOOKUP("FlightNumber", A:D, 4, FALSE), "Flight Not Found")</f>
        <v>Flight Not Found</v>
      </c>
      <c r="Y2341" t="str" cm="1">
        <f t="array" ref="Y2341">IF(AND(B:B &gt; TIME(6, 0, 0), B:B &lt;= TIME(18, 0, 0)), "Day", "Night")</f>
        <v>Night</v>
      </c>
      <c r="Z2341">
        <f>COUNTIFS(D:D, "Military - U.S. Army", C:C, "Fort Myer, Virginia")</f>
        <v>1</v>
      </c>
    </row>
    <row r="2342" spans="1:26" x14ac:dyDescent="0.2">
      <c r="A2342">
        <v>25452</v>
      </c>
      <c r="B2342" t="s">
        <v>320</v>
      </c>
      <c r="C2342" t="s">
        <v>11369</v>
      </c>
      <c r="D2342" t="s">
        <v>2606</v>
      </c>
      <c r="F2342" t="s">
        <v>11215</v>
      </c>
      <c r="G2342" t="s">
        <v>11370</v>
      </c>
      <c r="H2342" t="s">
        <v>11371</v>
      </c>
      <c r="I2342">
        <v>16</v>
      </c>
      <c r="J2342">
        <v>4</v>
      </c>
      <c r="K2342">
        <v>4</v>
      </c>
      <c r="L2342" t="s">
        <v>11372</v>
      </c>
      <c r="M2342">
        <f>SUM(B2342,C2342)</f>
        <v>0</v>
      </c>
      <c r="N2342" t="str">
        <f t="shared" si="72"/>
        <v>No</v>
      </c>
      <c r="O2342">
        <f>COUNTIF(C:C,"&lt;0")</f>
        <v>0</v>
      </c>
      <c r="P2342" t="e">
        <f>SUMIF(#REF!,"&gt;"&amp;AVERAGE(#REF!))</f>
        <v>#REF!</v>
      </c>
      <c r="Q2342">
        <f t="shared" si="73"/>
        <v>27.565026697177728</v>
      </c>
      <c r="R2342" t="str">
        <f>CONCATENATE("ID-",A2342,"-",E2342)</f>
        <v>ID-25452-</v>
      </c>
      <c r="S2342" t="str">
        <f>INDEX(B:B,MATCH(A2342,A:A,0))</f>
        <v>05:30</v>
      </c>
      <c r="T2342" t="str">
        <f>IF(OR(B2342&gt;0,C2342&gt;0),"Acceptable","Check")</f>
        <v>Acceptable</v>
      </c>
      <c r="U2342">
        <f>COUNTIF(D:D, "Military - U.S. Army")</f>
        <v>23</v>
      </c>
      <c r="V2342">
        <f>AVERAGEIF(C:C,"Fort Myer, Virginia", I:I)</f>
        <v>2</v>
      </c>
      <c r="W2342">
        <v>1</v>
      </c>
      <c r="X2342" t="str">
        <f>IFERROR(VLOOKUP("FlightNumber", A:D, 4, FALSE), "Flight Not Found")</f>
        <v>Flight Not Found</v>
      </c>
      <c r="Y2342" t="str" cm="1">
        <f t="array" ref="Y2342">IF(AND(B:B &gt; TIME(6, 0, 0), B:B &lt;= TIME(18, 0, 0)), "Day", "Night")</f>
        <v>Night</v>
      </c>
      <c r="Z2342">
        <f>COUNTIFS(D:D, "Military - U.S. Army", C:C, "Fort Myer, Virginia")</f>
        <v>1</v>
      </c>
    </row>
    <row r="2343" spans="1:26" x14ac:dyDescent="0.2">
      <c r="A2343">
        <v>25454</v>
      </c>
      <c r="B2343" t="s">
        <v>2219</v>
      </c>
      <c r="C2343" t="s">
        <v>11373</v>
      </c>
      <c r="D2343" t="s">
        <v>11374</v>
      </c>
      <c r="E2343" t="s">
        <v>11375</v>
      </c>
      <c r="F2343" t="s">
        <v>1809</v>
      </c>
      <c r="G2343" t="s">
        <v>11376</v>
      </c>
      <c r="I2343">
        <v>28</v>
      </c>
      <c r="J2343">
        <v>28</v>
      </c>
      <c r="K2343">
        <v>0</v>
      </c>
      <c r="L2343" t="s">
        <v>11377</v>
      </c>
      <c r="M2343">
        <f>SUM(B2343,C2343)</f>
        <v>0</v>
      </c>
      <c r="N2343" t="str">
        <f t="shared" si="72"/>
        <v>No</v>
      </c>
      <c r="O2343">
        <f>COUNTIF(C:C,"&lt;0")</f>
        <v>0</v>
      </c>
      <c r="P2343" t="e">
        <f>SUMIF(#REF!,"&gt;"&amp;AVERAGE(#REF!))</f>
        <v>#REF!</v>
      </c>
      <c r="Q2343">
        <f t="shared" si="73"/>
        <v>27.565026697177728</v>
      </c>
      <c r="R2343" t="str">
        <f>CONCATENATE("ID-",A2343,"-",E2343)</f>
        <v>ID-25454-Bogota - Villavicencio</v>
      </c>
      <c r="S2343" t="str">
        <f>INDEX(B:B,MATCH(A2343,A:A,0))</f>
        <v>14:00</v>
      </c>
      <c r="T2343" t="str">
        <f>IF(OR(B2343&gt;0,C2343&gt;0),"Acceptable","Check")</f>
        <v>Acceptable</v>
      </c>
      <c r="U2343">
        <f>COUNTIF(D:D, "Military - U.S. Army")</f>
        <v>23</v>
      </c>
      <c r="V2343">
        <f>AVERAGEIF(C:C,"Fort Myer, Virginia", I:I)</f>
        <v>2</v>
      </c>
      <c r="W2343">
        <v>1</v>
      </c>
      <c r="X2343" t="str">
        <f>IFERROR(VLOOKUP("FlightNumber", A:D, 4, FALSE), "Flight Not Found")</f>
        <v>Flight Not Found</v>
      </c>
      <c r="Y2343" t="str" cm="1">
        <f t="array" ref="Y2343">IF(AND(B:B &gt; TIME(6, 0, 0), B:B &lt;= TIME(18, 0, 0)), "Day", "Night")</f>
        <v>Night</v>
      </c>
      <c r="Z2343">
        <f>COUNTIFS(D:D, "Military - U.S. Army", C:C, "Fort Myer, Virginia")</f>
        <v>1</v>
      </c>
    </row>
    <row r="2344" spans="1:26" x14ac:dyDescent="0.2">
      <c r="A2344">
        <v>25455</v>
      </c>
      <c r="B2344" t="s">
        <v>11378</v>
      </c>
      <c r="C2344" t="s">
        <v>11379</v>
      </c>
      <c r="D2344" t="s">
        <v>11380</v>
      </c>
      <c r="E2344" t="s">
        <v>11381</v>
      </c>
      <c r="F2344" t="s">
        <v>11382</v>
      </c>
      <c r="G2344" t="s">
        <v>11383</v>
      </c>
      <c r="H2344" t="s">
        <v>11384</v>
      </c>
      <c r="I2344">
        <v>83</v>
      </c>
      <c r="J2344">
        <v>83</v>
      </c>
      <c r="K2344">
        <v>0</v>
      </c>
      <c r="L2344" t="s">
        <v>11385</v>
      </c>
      <c r="M2344">
        <f>SUM(B2344,C2344)</f>
        <v>0</v>
      </c>
      <c r="N2344" t="str">
        <f t="shared" si="72"/>
        <v>No</v>
      </c>
      <c r="O2344">
        <f>COUNTIF(C:C,"&lt;0")</f>
        <v>0</v>
      </c>
      <c r="P2344" t="e">
        <f>SUMIF(#REF!,"&gt;"&amp;AVERAGE(#REF!))</f>
        <v>#REF!</v>
      </c>
      <c r="Q2344">
        <f t="shared" si="73"/>
        <v>27.565026697177728</v>
      </c>
      <c r="R2344" t="str">
        <f>CONCATENATE("ID-",A2344,"-",E2344)</f>
        <v>ID-25455-Indianapolis - Bakalar AFB</v>
      </c>
      <c r="S2344" t="str">
        <f>INDEX(B:B,MATCH(A2344,A:A,0))</f>
        <v>14:29</v>
      </c>
      <c r="T2344" t="str">
        <f>IF(OR(B2344&gt;0,C2344&gt;0),"Acceptable","Check")</f>
        <v>Acceptable</v>
      </c>
      <c r="U2344">
        <f>COUNTIF(D:D, "Military - U.S. Army")</f>
        <v>23</v>
      </c>
      <c r="V2344">
        <f>AVERAGEIF(C:C,"Fort Myer, Virginia", I:I)</f>
        <v>2</v>
      </c>
      <c r="W2344">
        <v>1</v>
      </c>
      <c r="X2344" t="str">
        <f>IFERROR(VLOOKUP("FlightNumber", A:D, 4, FALSE), "Flight Not Found")</f>
        <v>Flight Not Found</v>
      </c>
      <c r="Y2344" t="str" cm="1">
        <f t="array" ref="Y2344">IF(AND(B:B &gt; TIME(6, 0, 0), B:B &lt;= TIME(18, 0, 0)), "Day", "Night")</f>
        <v>Night</v>
      </c>
      <c r="Z2344">
        <f>COUNTIFS(D:D, "Military - U.S. Army", C:C, "Fort Myer, Virginia")</f>
        <v>1</v>
      </c>
    </row>
    <row r="2345" spans="1:26" x14ac:dyDescent="0.2">
      <c r="A2345">
        <v>25458</v>
      </c>
      <c r="C2345" t="s">
        <v>11386</v>
      </c>
      <c r="D2345" t="s">
        <v>3661</v>
      </c>
      <c r="E2345" t="s">
        <v>11387</v>
      </c>
      <c r="F2345" t="s">
        <v>11388</v>
      </c>
      <c r="G2345" t="s">
        <v>11389</v>
      </c>
      <c r="H2345" t="s">
        <v>9258</v>
      </c>
      <c r="I2345">
        <v>47</v>
      </c>
      <c r="J2345">
        <v>45</v>
      </c>
      <c r="K2345">
        <v>0</v>
      </c>
      <c r="L2345" t="s">
        <v>11390</v>
      </c>
      <c r="M2345">
        <f>SUM(B2345,C2345)</f>
        <v>0</v>
      </c>
      <c r="N2345" t="str">
        <f t="shared" si="72"/>
        <v>No</v>
      </c>
      <c r="O2345">
        <f>COUNTIF(C:C,"&lt;0")</f>
        <v>0</v>
      </c>
      <c r="P2345" t="e">
        <f>SUMIF(#REF!,"&gt;"&amp;AVERAGE(#REF!))</f>
        <v>#REF!</v>
      </c>
      <c r="Q2345">
        <f t="shared" si="73"/>
        <v>27.565026697177728</v>
      </c>
      <c r="R2345" t="str">
        <f>CONCATENATE("ID-",A2345,"-",E2345)</f>
        <v>ID-25458-Mactan - Manilla</v>
      </c>
      <c r="S2345">
        <f>INDEX(B:B,MATCH(A2345,A:A,0))</f>
        <v>0</v>
      </c>
      <c r="T2345" t="str">
        <f>IF(OR(B2345&gt;0,C2345&gt;0),"Acceptable","Check")</f>
        <v>Acceptable</v>
      </c>
      <c r="U2345">
        <f>COUNTIF(D:D, "Military - U.S. Army")</f>
        <v>23</v>
      </c>
      <c r="V2345">
        <f>AVERAGEIF(C:C,"Fort Myer, Virginia", I:I)</f>
        <v>2</v>
      </c>
      <c r="W2345">
        <v>1</v>
      </c>
      <c r="X2345" t="str">
        <f>IFERROR(VLOOKUP("FlightNumber", A:D, 4, FALSE), "Flight Not Found")</f>
        <v>Flight Not Found</v>
      </c>
      <c r="Y2345" t="str" cm="1">
        <f t="array" ref="Y2345">IF(AND(B:B &gt; TIME(6, 0, 0), B:B &lt;= TIME(18, 0, 0)), "Day", "Night")</f>
        <v>Night</v>
      </c>
      <c r="Z2345">
        <f>COUNTIFS(D:D, "Military - U.S. Army", C:C, "Fort Myer, Virginia")</f>
        <v>1</v>
      </c>
    </row>
    <row r="2346" spans="1:26" x14ac:dyDescent="0.2">
      <c r="A2346">
        <v>25460</v>
      </c>
      <c r="B2346" t="s">
        <v>11391</v>
      </c>
      <c r="C2346" t="s">
        <v>11392</v>
      </c>
      <c r="D2346" t="s">
        <v>2614</v>
      </c>
      <c r="E2346" t="s">
        <v>11393</v>
      </c>
      <c r="F2346" t="s">
        <v>1809</v>
      </c>
      <c r="G2346" t="s">
        <v>11394</v>
      </c>
      <c r="H2346" t="s">
        <v>11395</v>
      </c>
      <c r="I2346">
        <v>21</v>
      </c>
      <c r="J2346">
        <v>20</v>
      </c>
      <c r="K2346">
        <v>0</v>
      </c>
      <c r="L2346" t="s">
        <v>11396</v>
      </c>
      <c r="M2346">
        <f>SUM(B2346,C2346)</f>
        <v>0</v>
      </c>
      <c r="N2346" t="str">
        <f t="shared" si="72"/>
        <v>No</v>
      </c>
      <c r="O2346">
        <f>COUNTIF(C:C,"&lt;0")</f>
        <v>0</v>
      </c>
      <c r="P2346" t="e">
        <f>SUMIF(#REF!,"&gt;"&amp;AVERAGE(#REF!))</f>
        <v>#REF!</v>
      </c>
      <c r="Q2346">
        <f t="shared" si="73"/>
        <v>27.565026697177728</v>
      </c>
      <c r="R2346" t="str">
        <f>CONCATENATE("ID-",A2346,"-",E2346)</f>
        <v>ID-25460-Camp Grande - Londrina - Sao Palo</v>
      </c>
      <c r="S2346" t="str">
        <f>INDEX(B:B,MATCH(A2346,A:A,0))</f>
        <v>20:33</v>
      </c>
      <c r="T2346" t="str">
        <f>IF(OR(B2346&gt;0,C2346&gt;0),"Acceptable","Check")</f>
        <v>Acceptable</v>
      </c>
      <c r="U2346">
        <f>COUNTIF(D:D, "Military - U.S. Army")</f>
        <v>23</v>
      </c>
      <c r="V2346">
        <f>AVERAGEIF(C:C,"Fort Myer, Virginia", I:I)</f>
        <v>2</v>
      </c>
      <c r="W2346">
        <v>1</v>
      </c>
      <c r="X2346" t="str">
        <f>IFERROR(VLOOKUP("FlightNumber", A:D, 4, FALSE), "Flight Not Found")</f>
        <v>Flight Not Found</v>
      </c>
      <c r="Y2346" t="str" cm="1">
        <f t="array" ref="Y2346">IF(AND(B:B &gt; TIME(6, 0, 0), B:B &lt;= TIME(18, 0, 0)), "Day", "Night")</f>
        <v>Night</v>
      </c>
      <c r="Z2346">
        <f>COUNTIFS(D:D, "Military - U.S. Army", C:C, "Fort Myer, Virginia")</f>
        <v>1</v>
      </c>
    </row>
    <row r="2347" spans="1:26" x14ac:dyDescent="0.2">
      <c r="A2347">
        <v>25463</v>
      </c>
      <c r="B2347" t="s">
        <v>11397</v>
      </c>
      <c r="C2347" t="s">
        <v>11398</v>
      </c>
      <c r="D2347" t="s">
        <v>6485</v>
      </c>
      <c r="E2347" t="s">
        <v>11399</v>
      </c>
      <c r="F2347" t="s">
        <v>11400</v>
      </c>
      <c r="G2347" t="s">
        <v>11401</v>
      </c>
      <c r="H2347" t="s">
        <v>11402</v>
      </c>
      <c r="I2347">
        <v>15</v>
      </c>
      <c r="J2347">
        <v>4</v>
      </c>
      <c r="K2347">
        <v>0</v>
      </c>
      <c r="L2347" t="s">
        <v>11403</v>
      </c>
      <c r="M2347">
        <f>SUM(B2347,C2347)</f>
        <v>0</v>
      </c>
      <c r="N2347" t="str">
        <f t="shared" si="72"/>
        <v>No</v>
      </c>
      <c r="O2347">
        <f>COUNTIF(C:C,"&lt;0")</f>
        <v>0</v>
      </c>
      <c r="P2347" t="e">
        <f>SUMIF(#REF!,"&gt;"&amp;AVERAGE(#REF!))</f>
        <v>#REF!</v>
      </c>
      <c r="Q2347">
        <f t="shared" si="73"/>
        <v>27.565026697177728</v>
      </c>
      <c r="R2347" t="str">
        <f>CONCATENATE("ID-",A2347,"-",E2347)</f>
        <v>ID-25463-Vancouver - Campbell River</v>
      </c>
      <c r="S2347" t="str">
        <f>INDEX(B:B,MATCH(A2347,A:A,0))</f>
        <v>17:09</v>
      </c>
      <c r="T2347" t="str">
        <f>IF(OR(B2347&gt;0,C2347&gt;0),"Acceptable","Check")</f>
        <v>Acceptable</v>
      </c>
      <c r="U2347">
        <f>COUNTIF(D:D, "Military - U.S. Army")</f>
        <v>23</v>
      </c>
      <c r="V2347">
        <f>AVERAGEIF(C:C,"Fort Myer, Virginia", I:I)</f>
        <v>2</v>
      </c>
      <c r="W2347">
        <v>1</v>
      </c>
      <c r="X2347" t="str">
        <f>IFERROR(VLOOKUP("FlightNumber", A:D, 4, FALSE), "Flight Not Found")</f>
        <v>Flight Not Found</v>
      </c>
      <c r="Y2347" t="str" cm="1">
        <f t="array" ref="Y2347">IF(AND(B:B &gt; TIME(6, 0, 0), B:B &lt;= TIME(18, 0, 0)), "Day", "Night")</f>
        <v>Night</v>
      </c>
      <c r="Z2347">
        <f>COUNTIFS(D:D, "Military - U.S. Army", C:C, "Fort Myer, Virginia")</f>
        <v>1</v>
      </c>
    </row>
    <row r="2348" spans="1:26" x14ac:dyDescent="0.2">
      <c r="A2348">
        <v>25466</v>
      </c>
      <c r="B2348" t="s">
        <v>2618</v>
      </c>
      <c r="C2348" t="s">
        <v>11404</v>
      </c>
      <c r="D2348" t="s">
        <v>6195</v>
      </c>
      <c r="E2348" t="s">
        <v>11405</v>
      </c>
      <c r="F2348" t="s">
        <v>11406</v>
      </c>
      <c r="G2348" t="s">
        <v>11407</v>
      </c>
      <c r="H2348" t="s">
        <v>11408</v>
      </c>
      <c r="I2348">
        <v>76</v>
      </c>
      <c r="J2348">
        <v>74</v>
      </c>
      <c r="K2348">
        <v>2</v>
      </c>
      <c r="L2348" t="s">
        <v>11409</v>
      </c>
      <c r="M2348">
        <f>SUM(B2348,C2348)</f>
        <v>0</v>
      </c>
      <c r="N2348" t="str">
        <f t="shared" si="72"/>
        <v>No</v>
      </c>
      <c r="O2348">
        <f>COUNTIF(C:C,"&lt;0")</f>
        <v>0</v>
      </c>
      <c r="P2348" t="e">
        <f>SUMIF(#REF!,"&gt;"&amp;AVERAGE(#REF!))</f>
        <v>#REF!</v>
      </c>
      <c r="Q2348">
        <f t="shared" si="73"/>
        <v>27.565026697177728</v>
      </c>
      <c r="R2348" t="str">
        <f>CONCATENATE("ID-",A2348,"-",E2348)</f>
        <v>ID-25466-Pleiku - Da Nang</v>
      </c>
      <c r="S2348" t="str">
        <f>INDEX(B:B,MATCH(A2348,A:A,0))</f>
        <v>16:00</v>
      </c>
      <c r="T2348" t="str">
        <f>IF(OR(B2348&gt;0,C2348&gt;0),"Acceptable","Check")</f>
        <v>Acceptable</v>
      </c>
      <c r="U2348">
        <f>COUNTIF(D:D, "Military - U.S. Army")</f>
        <v>23</v>
      </c>
      <c r="V2348">
        <f>AVERAGEIF(C:C,"Fort Myer, Virginia", I:I)</f>
        <v>2</v>
      </c>
      <c r="W2348">
        <v>1</v>
      </c>
      <c r="X2348" t="str">
        <f>IFERROR(VLOOKUP("FlightNumber", A:D, 4, FALSE), "Flight Not Found")</f>
        <v>Flight Not Found</v>
      </c>
      <c r="Y2348" t="str" cm="1">
        <f t="array" ref="Y2348">IF(AND(B:B &gt; TIME(6, 0, 0), B:B &lt;= TIME(18, 0, 0)), "Day", "Night")</f>
        <v>Night</v>
      </c>
      <c r="Z2348">
        <f>COUNTIFS(D:D, "Military - U.S. Army", C:C, "Fort Myer, Virginia")</f>
        <v>1</v>
      </c>
    </row>
    <row r="2349" spans="1:26" x14ac:dyDescent="0.2">
      <c r="A2349">
        <v>25467</v>
      </c>
      <c r="C2349" t="s">
        <v>11410</v>
      </c>
      <c r="D2349" t="s">
        <v>1608</v>
      </c>
      <c r="E2349" t="s">
        <v>11411</v>
      </c>
      <c r="F2349" t="s">
        <v>11255</v>
      </c>
      <c r="G2349" t="s">
        <v>11412</v>
      </c>
      <c r="H2349" t="s">
        <v>11413</v>
      </c>
      <c r="I2349">
        <v>118</v>
      </c>
      <c r="J2349">
        <v>27</v>
      </c>
      <c r="K2349">
        <v>0</v>
      </c>
      <c r="L2349" t="s">
        <v>11414</v>
      </c>
      <c r="M2349">
        <f>SUM(B2349,C2349)</f>
        <v>0</v>
      </c>
      <c r="N2349" t="str">
        <f t="shared" si="72"/>
        <v>No</v>
      </c>
      <c r="O2349">
        <f>COUNTIF(C:C,"&lt;0")</f>
        <v>0</v>
      </c>
      <c r="P2349" t="e">
        <f>SUMIF(#REF!,"&gt;"&amp;AVERAGE(#REF!))</f>
        <v>#REF!</v>
      </c>
      <c r="Q2349">
        <f t="shared" si="73"/>
        <v>27.565026697177728</v>
      </c>
      <c r="R2349" t="str">
        <f>CONCATENATE("ID-",A2349,"-",E2349)</f>
        <v>ID-25467-Chicago - Mexico City</v>
      </c>
      <c r="S2349">
        <f>INDEX(B:B,MATCH(A2349,A:A,0))</f>
        <v>0</v>
      </c>
      <c r="T2349" t="str">
        <f>IF(OR(B2349&gt;0,C2349&gt;0),"Acceptable","Check")</f>
        <v>Acceptable</v>
      </c>
      <c r="U2349">
        <f>COUNTIF(D:D, "Military - U.S. Army")</f>
        <v>23</v>
      </c>
      <c r="V2349">
        <f>AVERAGEIF(C:C,"Fort Myer, Virginia", I:I)</f>
        <v>2</v>
      </c>
      <c r="W2349">
        <v>1</v>
      </c>
      <c r="X2349" t="str">
        <f>IFERROR(VLOOKUP("FlightNumber", A:D, 4, FALSE), "Flight Not Found")</f>
        <v>Flight Not Found</v>
      </c>
      <c r="Y2349" t="str" cm="1">
        <f t="array" ref="Y2349">IF(AND(B:B &gt; TIME(6, 0, 0), B:B &lt;= TIME(18, 0, 0)), "Day", "Night")</f>
        <v>Night</v>
      </c>
      <c r="Z2349">
        <f>COUNTIFS(D:D, "Military - U.S. Army", C:C, "Fort Myer, Virginia")</f>
        <v>1</v>
      </c>
    </row>
    <row r="2350" spans="1:26" x14ac:dyDescent="0.2">
      <c r="A2350">
        <v>25472</v>
      </c>
      <c r="C2350" t="s">
        <v>7127</v>
      </c>
      <c r="D2350" t="s">
        <v>1520</v>
      </c>
      <c r="E2350" t="s">
        <v>11415</v>
      </c>
      <c r="F2350" t="s">
        <v>5206</v>
      </c>
      <c r="G2350" t="s">
        <v>11416</v>
      </c>
      <c r="H2350" t="s">
        <v>11417</v>
      </c>
      <c r="I2350">
        <v>74</v>
      </c>
      <c r="J2350">
        <v>74</v>
      </c>
      <c r="K2350">
        <v>0</v>
      </c>
      <c r="L2350" t="s">
        <v>11418</v>
      </c>
      <c r="M2350">
        <f>SUM(B2350,C2350)</f>
        <v>0</v>
      </c>
      <c r="N2350" t="str">
        <f t="shared" si="72"/>
        <v>No</v>
      </c>
      <c r="O2350">
        <f>COUNTIF(C:C,"&lt;0")</f>
        <v>0</v>
      </c>
      <c r="P2350" t="e">
        <f>SUMIF(#REF!,"&gt;"&amp;AVERAGE(#REF!))</f>
        <v>#REF!</v>
      </c>
      <c r="Q2350">
        <f t="shared" si="73"/>
        <v>27.565026697177728</v>
      </c>
      <c r="R2350" t="str">
        <f>CONCATENATE("ID-",A2350,"-",E2350)</f>
        <v>ID-25472-Santa Cruz - La Paz</v>
      </c>
      <c r="S2350">
        <f>INDEX(B:B,MATCH(A2350,A:A,0))</f>
        <v>0</v>
      </c>
      <c r="T2350" t="str">
        <f>IF(OR(B2350&gt;0,C2350&gt;0),"Acceptable","Check")</f>
        <v>Acceptable</v>
      </c>
      <c r="U2350">
        <f>COUNTIF(D:D, "Military - U.S. Army")</f>
        <v>23</v>
      </c>
      <c r="V2350">
        <f>AVERAGEIF(C:C,"Fort Myer, Virginia", I:I)</f>
        <v>2</v>
      </c>
      <c r="W2350">
        <v>1</v>
      </c>
      <c r="X2350" t="str">
        <f>IFERROR(VLOOKUP("FlightNumber", A:D, 4, FALSE), "Flight Not Found")</f>
        <v>Flight Not Found</v>
      </c>
      <c r="Y2350" t="str" cm="1">
        <f t="array" ref="Y2350">IF(AND(B:B &gt; TIME(6, 0, 0), B:B &lt;= TIME(18, 0, 0)), "Day", "Night")</f>
        <v>Night</v>
      </c>
      <c r="Z2350">
        <f>COUNTIFS(D:D, "Military - U.S. Army", C:C, "Fort Myer, Virginia")</f>
        <v>1</v>
      </c>
    </row>
    <row r="2351" spans="1:26" x14ac:dyDescent="0.2">
      <c r="A2351">
        <v>25472</v>
      </c>
      <c r="C2351" t="s">
        <v>11419</v>
      </c>
      <c r="D2351" t="s">
        <v>11420</v>
      </c>
      <c r="F2351" t="s">
        <v>11421</v>
      </c>
      <c r="G2351" t="s">
        <v>11422</v>
      </c>
      <c r="I2351">
        <v>5</v>
      </c>
      <c r="J2351">
        <v>5</v>
      </c>
      <c r="K2351">
        <v>0</v>
      </c>
      <c r="L2351" t="s">
        <v>11423</v>
      </c>
      <c r="M2351">
        <f>SUM(B2351,C2351)</f>
        <v>0</v>
      </c>
      <c r="N2351" t="str">
        <f t="shared" si="72"/>
        <v>No</v>
      </c>
      <c r="O2351">
        <f>COUNTIF(C:C,"&lt;0")</f>
        <v>0</v>
      </c>
      <c r="P2351" t="e">
        <f>SUMIF(#REF!,"&gt;"&amp;AVERAGE(#REF!))</f>
        <v>#REF!</v>
      </c>
      <c r="Q2351">
        <f t="shared" si="73"/>
        <v>27.565026697177728</v>
      </c>
      <c r="R2351" t="str">
        <f>CONCATENATE("ID-",A2351,"-",E2351)</f>
        <v>ID-25472-</v>
      </c>
      <c r="S2351">
        <f>INDEX(B:B,MATCH(A2351,A:A,0))</f>
        <v>0</v>
      </c>
      <c r="T2351" t="str">
        <f>IF(OR(B2351&gt;0,C2351&gt;0),"Acceptable","Check")</f>
        <v>Acceptable</v>
      </c>
      <c r="U2351">
        <f>COUNTIF(D:D, "Military - U.S. Army")</f>
        <v>23</v>
      </c>
      <c r="V2351">
        <f>AVERAGEIF(C:C,"Fort Myer, Virginia", I:I)</f>
        <v>2</v>
      </c>
      <c r="W2351">
        <v>1</v>
      </c>
      <c r="X2351" t="str">
        <f>IFERROR(VLOOKUP("FlightNumber", A:D, 4, FALSE), "Flight Not Found")</f>
        <v>Flight Not Found</v>
      </c>
      <c r="Y2351" t="str" cm="1">
        <f t="array" ref="Y2351">IF(AND(B:B &gt; TIME(6, 0, 0), B:B &lt;= TIME(18, 0, 0)), "Day", "Night")</f>
        <v>Night</v>
      </c>
      <c r="Z2351">
        <f>COUNTIFS(D:D, "Military - U.S. Army", C:C, "Fort Myer, Virginia")</f>
        <v>1</v>
      </c>
    </row>
    <row r="2352" spans="1:26" x14ac:dyDescent="0.2">
      <c r="A2352">
        <v>25478</v>
      </c>
      <c r="B2352" t="s">
        <v>11424</v>
      </c>
      <c r="C2352" t="s">
        <v>2229</v>
      </c>
      <c r="D2352" t="s">
        <v>29</v>
      </c>
      <c r="F2352" t="s">
        <v>11425</v>
      </c>
      <c r="G2352" t="s">
        <v>11426</v>
      </c>
      <c r="I2352">
        <v>26</v>
      </c>
      <c r="J2352">
        <v>26</v>
      </c>
      <c r="K2352">
        <v>0</v>
      </c>
      <c r="L2352" t="s">
        <v>11427</v>
      </c>
      <c r="M2352">
        <f>SUM(B2352,C2352)</f>
        <v>0</v>
      </c>
      <c r="N2352" t="str">
        <f t="shared" si="72"/>
        <v>No</v>
      </c>
      <c r="O2352">
        <f>COUNTIF(C:C,"&lt;0")</f>
        <v>0</v>
      </c>
      <c r="P2352" t="e">
        <f>SUMIF(#REF!,"&gt;"&amp;AVERAGE(#REF!))</f>
        <v>#REF!</v>
      </c>
      <c r="Q2352">
        <f t="shared" si="73"/>
        <v>27.565026697177728</v>
      </c>
      <c r="R2352" t="str">
        <f>CONCATENATE("ID-",A2352,"-",E2352)</f>
        <v>ID-25478-</v>
      </c>
      <c r="S2352" t="str">
        <f>INDEX(B:B,MATCH(A2352,A:A,0))</f>
        <v>07:10</v>
      </c>
      <c r="T2352" t="str">
        <f>IF(OR(B2352&gt;0,C2352&gt;0),"Acceptable","Check")</f>
        <v>Acceptable</v>
      </c>
      <c r="U2352">
        <f>COUNTIF(D:D, "Military - U.S. Army")</f>
        <v>23</v>
      </c>
      <c r="V2352">
        <f>AVERAGEIF(C:C,"Fort Myer, Virginia", I:I)</f>
        <v>2</v>
      </c>
      <c r="W2352">
        <v>1</v>
      </c>
      <c r="X2352" t="str">
        <f>IFERROR(VLOOKUP("FlightNumber", A:D, 4, FALSE), "Flight Not Found")</f>
        <v>Flight Not Found</v>
      </c>
      <c r="Y2352" t="str" cm="1">
        <f t="array" ref="Y2352">IF(AND(B:B &gt; TIME(6, 0, 0), B:B &lt;= TIME(18, 0, 0)), "Day", "Night")</f>
        <v>Night</v>
      </c>
      <c r="Z2352">
        <f>COUNTIFS(D:D, "Military - U.S. Army", C:C, "Fort Myer, Virginia")</f>
        <v>1</v>
      </c>
    </row>
    <row r="2353" spans="1:26" x14ac:dyDescent="0.2">
      <c r="A2353">
        <v>25479</v>
      </c>
      <c r="B2353" t="s">
        <v>9755</v>
      </c>
      <c r="C2353" t="s">
        <v>3694</v>
      </c>
      <c r="D2353" t="s">
        <v>11428</v>
      </c>
      <c r="E2353" t="s">
        <v>11429</v>
      </c>
      <c r="F2353" t="s">
        <v>11430</v>
      </c>
      <c r="G2353" t="s">
        <v>11431</v>
      </c>
      <c r="I2353">
        <v>5</v>
      </c>
      <c r="J2353">
        <v>5</v>
      </c>
      <c r="K2353">
        <v>0</v>
      </c>
      <c r="L2353" t="s">
        <v>11432</v>
      </c>
      <c r="M2353">
        <f>SUM(B2353,C2353)</f>
        <v>0</v>
      </c>
      <c r="N2353" t="str">
        <f t="shared" si="72"/>
        <v>No</v>
      </c>
      <c r="O2353">
        <f>COUNTIF(C:C,"&lt;0")</f>
        <v>0</v>
      </c>
      <c r="P2353" t="e">
        <f>SUMIF(#REF!,"&gt;"&amp;AVERAGE(#REF!))</f>
        <v>#REF!</v>
      </c>
      <c r="Q2353">
        <f t="shared" si="73"/>
        <v>27.565026697177728</v>
      </c>
      <c r="R2353" t="str">
        <f>CONCATENATE("ID-",A2353,"-",E2353)</f>
        <v>ID-25479-Rawling, WY - Denver, CO</v>
      </c>
      <c r="S2353" t="str">
        <f>INDEX(B:B,MATCH(A2353,A:A,0))</f>
        <v>17:22</v>
      </c>
      <c r="T2353" t="str">
        <f>IF(OR(B2353&gt;0,C2353&gt;0),"Acceptable","Check")</f>
        <v>Acceptable</v>
      </c>
      <c r="U2353">
        <f>COUNTIF(D:D, "Military - U.S. Army")</f>
        <v>23</v>
      </c>
      <c r="V2353">
        <f>AVERAGEIF(C:C,"Fort Myer, Virginia", I:I)</f>
        <v>2</v>
      </c>
      <c r="W2353">
        <v>1</v>
      </c>
      <c r="X2353" t="str">
        <f>IFERROR(VLOOKUP("FlightNumber", A:D, 4, FALSE), "Flight Not Found")</f>
        <v>Flight Not Found</v>
      </c>
      <c r="Y2353" t="str" cm="1">
        <f t="array" ref="Y2353">IF(AND(B:B &gt; TIME(6, 0, 0), B:B &lt;= TIME(18, 0, 0)), "Day", "Night")</f>
        <v>Night</v>
      </c>
      <c r="Z2353">
        <f>COUNTIFS(D:D, "Military - U.S. Army", C:C, "Fort Myer, Virginia")</f>
        <v>1</v>
      </c>
    </row>
    <row r="2354" spans="1:26" x14ac:dyDescent="0.2">
      <c r="A2354">
        <v>25516</v>
      </c>
      <c r="C2354" t="s">
        <v>11433</v>
      </c>
      <c r="D2354" t="s">
        <v>11434</v>
      </c>
      <c r="E2354" t="s">
        <v>11435</v>
      </c>
      <c r="F2354" t="s">
        <v>3099</v>
      </c>
      <c r="G2354" t="s">
        <v>11436</v>
      </c>
      <c r="H2354" t="s">
        <v>11437</v>
      </c>
      <c r="I2354">
        <v>4</v>
      </c>
      <c r="J2354">
        <v>2</v>
      </c>
      <c r="K2354">
        <v>0</v>
      </c>
      <c r="L2354" t="s">
        <v>11438</v>
      </c>
      <c r="M2354">
        <f>SUM(B2354,C2354)</f>
        <v>0</v>
      </c>
      <c r="N2354" t="str">
        <f t="shared" si="72"/>
        <v>No</v>
      </c>
      <c r="O2354">
        <f>COUNTIF(C:C,"&lt;0")</f>
        <v>0</v>
      </c>
      <c r="P2354" t="e">
        <f>SUMIF(#REF!,"&gt;"&amp;AVERAGE(#REF!))</f>
        <v>#REF!</v>
      </c>
      <c r="Q2354">
        <f t="shared" si="73"/>
        <v>27.565026697177728</v>
      </c>
      <c r="R2354" t="str">
        <f>CONCATENATE("ID-",A2354,"-",E2354)</f>
        <v>ID-25516-Winisk - Timmins</v>
      </c>
      <c r="S2354">
        <f>INDEX(B:B,MATCH(A2354,A:A,0))</f>
        <v>0</v>
      </c>
      <c r="T2354" t="str">
        <f>IF(OR(B2354&gt;0,C2354&gt;0),"Acceptable","Check")</f>
        <v>Acceptable</v>
      </c>
      <c r="U2354">
        <f>COUNTIF(D:D, "Military - U.S. Army")</f>
        <v>23</v>
      </c>
      <c r="V2354">
        <f>AVERAGEIF(C:C,"Fort Myer, Virginia", I:I)</f>
        <v>2</v>
      </c>
      <c r="W2354">
        <v>1</v>
      </c>
      <c r="X2354" t="str">
        <f>IFERROR(VLOOKUP("FlightNumber", A:D, 4, FALSE), "Flight Not Found")</f>
        <v>Flight Not Found</v>
      </c>
      <c r="Y2354" t="str" cm="1">
        <f t="array" ref="Y2354">IF(AND(B:B &gt; TIME(6, 0, 0), B:B &lt;= TIME(18, 0, 0)), "Day", "Night")</f>
        <v>Night</v>
      </c>
      <c r="Z2354">
        <f>COUNTIFS(D:D, "Military - U.S. Army", C:C, "Fort Myer, Virginia")</f>
        <v>1</v>
      </c>
    </row>
    <row r="2355" spans="1:26" x14ac:dyDescent="0.2">
      <c r="A2355">
        <v>25519</v>
      </c>
      <c r="B2355" t="s">
        <v>1164</v>
      </c>
      <c r="C2355" t="s">
        <v>11439</v>
      </c>
      <c r="D2355" t="s">
        <v>11440</v>
      </c>
      <c r="E2355" t="s">
        <v>11441</v>
      </c>
      <c r="F2355" t="s">
        <v>10578</v>
      </c>
      <c r="G2355" t="s">
        <v>11442</v>
      </c>
      <c r="I2355">
        <v>2</v>
      </c>
      <c r="J2355">
        <v>2</v>
      </c>
      <c r="K2355">
        <v>0</v>
      </c>
      <c r="L2355" t="s">
        <v>11443</v>
      </c>
      <c r="M2355">
        <f>SUM(B2355,C2355)</f>
        <v>0</v>
      </c>
      <c r="N2355" t="str">
        <f t="shared" si="72"/>
        <v>No</v>
      </c>
      <c r="O2355">
        <f>COUNTIF(C:C,"&lt;0")</f>
        <v>0</v>
      </c>
      <c r="P2355" t="e">
        <f>SUMIF(#REF!,"&gt;"&amp;AVERAGE(#REF!))</f>
        <v>#REF!</v>
      </c>
      <c r="Q2355">
        <f t="shared" si="73"/>
        <v>27.565026697177728</v>
      </c>
      <c r="R2355" t="str">
        <f>CONCATENATE("ID-",A2355,"-",E2355)</f>
        <v>ID-25519-Sitka, AK - Pt. Alexander, AK</v>
      </c>
      <c r="S2355" t="str">
        <f>INDEX(B:B,MATCH(A2355,A:A,0))</f>
        <v>15:00</v>
      </c>
      <c r="T2355" t="str">
        <f>IF(OR(B2355&gt;0,C2355&gt;0),"Acceptable","Check")</f>
        <v>Acceptable</v>
      </c>
      <c r="U2355">
        <f>COUNTIF(D:D, "Military - U.S. Army")</f>
        <v>23</v>
      </c>
      <c r="V2355">
        <f>AVERAGEIF(C:C,"Fort Myer, Virginia", I:I)</f>
        <v>2</v>
      </c>
      <c r="W2355">
        <v>1</v>
      </c>
      <c r="X2355" t="str">
        <f>IFERROR(VLOOKUP("FlightNumber", A:D, 4, FALSE), "Flight Not Found")</f>
        <v>Flight Not Found</v>
      </c>
      <c r="Y2355" t="str" cm="1">
        <f t="array" ref="Y2355">IF(AND(B:B &gt; TIME(6, 0, 0), B:B &lt;= TIME(18, 0, 0)), "Day", "Night")</f>
        <v>Night</v>
      </c>
      <c r="Z2355">
        <f>COUNTIFS(D:D, "Military - U.S. Army", C:C, "Fort Myer, Virginia")</f>
        <v>1</v>
      </c>
    </row>
    <row r="2356" spans="1:26" x14ac:dyDescent="0.2">
      <c r="A2356">
        <v>25520</v>
      </c>
      <c r="C2356" t="s">
        <v>11444</v>
      </c>
      <c r="D2356" t="s">
        <v>3546</v>
      </c>
      <c r="F2356" t="s">
        <v>11445</v>
      </c>
      <c r="G2356" t="s">
        <v>11446</v>
      </c>
      <c r="H2356" t="s">
        <v>11447</v>
      </c>
      <c r="I2356">
        <v>9</v>
      </c>
      <c r="J2356">
        <v>9</v>
      </c>
      <c r="K2356">
        <v>0</v>
      </c>
      <c r="L2356" t="s">
        <v>11448</v>
      </c>
      <c r="M2356">
        <f>SUM(B2356,C2356)</f>
        <v>0</v>
      </c>
      <c r="N2356" t="str">
        <f t="shared" si="72"/>
        <v>No</v>
      </c>
      <c r="O2356">
        <f>COUNTIF(C:C,"&lt;0")</f>
        <v>0</v>
      </c>
      <c r="P2356" t="e">
        <f>SUMIF(#REF!,"&gt;"&amp;AVERAGE(#REF!))</f>
        <v>#REF!</v>
      </c>
      <c r="Q2356">
        <f t="shared" si="73"/>
        <v>27.565026697177728</v>
      </c>
      <c r="R2356" t="str">
        <f>CONCATENATE("ID-",A2356,"-",E2356)</f>
        <v>ID-25520-</v>
      </c>
      <c r="S2356">
        <f>INDEX(B:B,MATCH(A2356,A:A,0))</f>
        <v>0</v>
      </c>
      <c r="T2356" t="str">
        <f>IF(OR(B2356&gt;0,C2356&gt;0),"Acceptable","Check")</f>
        <v>Acceptable</v>
      </c>
      <c r="U2356">
        <f>COUNTIF(D:D, "Military - U.S. Army")</f>
        <v>23</v>
      </c>
      <c r="V2356">
        <f>AVERAGEIF(C:C,"Fort Myer, Virginia", I:I)</f>
        <v>2</v>
      </c>
      <c r="W2356">
        <v>1</v>
      </c>
      <c r="X2356" t="str">
        <f>IFERROR(VLOOKUP("FlightNumber", A:D, 4, FALSE), "Flight Not Found")</f>
        <v>Flight Not Found</v>
      </c>
      <c r="Y2356" t="str" cm="1">
        <f t="array" ref="Y2356">IF(AND(B:B &gt; TIME(6, 0, 0), B:B &lt;= TIME(18, 0, 0)), "Day", "Night")</f>
        <v>Night</v>
      </c>
      <c r="Z2356">
        <f>COUNTIFS(D:D, "Military - U.S. Army", C:C, "Fort Myer, Virginia")</f>
        <v>1</v>
      </c>
    </row>
    <row r="2357" spans="1:26" x14ac:dyDescent="0.2">
      <c r="A2357">
        <v>25526</v>
      </c>
      <c r="B2357" t="s">
        <v>2648</v>
      </c>
      <c r="C2357" t="s">
        <v>11449</v>
      </c>
      <c r="D2357" t="s">
        <v>8932</v>
      </c>
      <c r="E2357" t="s">
        <v>11450</v>
      </c>
      <c r="F2357" t="s">
        <v>10874</v>
      </c>
      <c r="G2357" t="s">
        <v>11451</v>
      </c>
      <c r="H2357" t="s">
        <v>11452</v>
      </c>
      <c r="I2357">
        <v>14</v>
      </c>
      <c r="J2357">
        <v>14</v>
      </c>
      <c r="K2357">
        <v>0</v>
      </c>
      <c r="L2357" t="s">
        <v>11453</v>
      </c>
      <c r="M2357">
        <f>SUM(B2357,C2357)</f>
        <v>0</v>
      </c>
      <c r="N2357" t="str">
        <f t="shared" si="72"/>
        <v>No</v>
      </c>
      <c r="O2357">
        <f>COUNTIF(C:C,"&lt;0")</f>
        <v>0</v>
      </c>
      <c r="P2357" t="e">
        <f>SUMIF(#REF!,"&gt;"&amp;AVERAGE(#REF!))</f>
        <v>#REF!</v>
      </c>
      <c r="Q2357">
        <f t="shared" si="73"/>
        <v>27.565026697177728</v>
      </c>
      <c r="R2357" t="str">
        <f>CONCATENATE("ID-",A2357,"-",E2357)</f>
        <v>ID-25526-Albany - Glenn Falls</v>
      </c>
      <c r="S2357" t="str">
        <f>INDEX(B:B,MATCH(A2357,A:A,0))</f>
        <v>20:20</v>
      </c>
      <c r="T2357" t="str">
        <f>IF(OR(B2357&gt;0,C2357&gt;0),"Acceptable","Check")</f>
        <v>Acceptable</v>
      </c>
      <c r="U2357">
        <f>COUNTIF(D:D, "Military - U.S. Army")</f>
        <v>23</v>
      </c>
      <c r="V2357">
        <f>AVERAGEIF(C:C,"Fort Myer, Virginia", I:I)</f>
        <v>2</v>
      </c>
      <c r="W2357">
        <v>1</v>
      </c>
      <c r="X2357" t="str">
        <f>IFERROR(VLOOKUP("FlightNumber", A:D, 4, FALSE), "Flight Not Found")</f>
        <v>Flight Not Found</v>
      </c>
      <c r="Y2357" t="str" cm="1">
        <f t="array" ref="Y2357">IF(AND(B:B &gt; TIME(6, 0, 0), B:B &lt;= TIME(18, 0, 0)), "Day", "Night")</f>
        <v>Night</v>
      </c>
      <c r="Z2357">
        <f>COUNTIFS(D:D, "Military - U.S. Army", C:C, "Fort Myer, Virginia")</f>
        <v>1</v>
      </c>
    </row>
    <row r="2358" spans="1:26" x14ac:dyDescent="0.2">
      <c r="A2358">
        <v>25527</v>
      </c>
      <c r="B2358" t="s">
        <v>398</v>
      </c>
      <c r="C2358" t="s">
        <v>11454</v>
      </c>
      <c r="D2358" t="s">
        <v>11455</v>
      </c>
      <c r="E2358" t="s">
        <v>11456</v>
      </c>
      <c r="F2358" t="s">
        <v>11457</v>
      </c>
      <c r="G2358" t="s">
        <v>11458</v>
      </c>
      <c r="H2358" t="s">
        <v>11459</v>
      </c>
      <c r="I2358">
        <v>87</v>
      </c>
      <c r="J2358">
        <v>87</v>
      </c>
      <c r="K2358">
        <v>0</v>
      </c>
      <c r="L2358" t="s">
        <v>11460</v>
      </c>
      <c r="M2358">
        <f>SUM(B2358,C2358)</f>
        <v>0</v>
      </c>
      <c r="N2358" t="str">
        <f t="shared" si="72"/>
        <v>No</v>
      </c>
      <c r="O2358">
        <f>COUNTIF(C:C,"&lt;0")</f>
        <v>0</v>
      </c>
      <c r="P2358" t="e">
        <f>SUMIF(#REF!,"&gt;"&amp;AVERAGE(#REF!))</f>
        <v>#REF!</v>
      </c>
      <c r="Q2358">
        <f t="shared" si="73"/>
        <v>27.565026697177728</v>
      </c>
      <c r="R2358" t="str">
        <f>CONCATENATE("ID-",A2358,"-",E2358)</f>
        <v>ID-25527-Kano - Lagos</v>
      </c>
      <c r="S2358" t="str">
        <f>INDEX(B:B,MATCH(A2358,A:A,0))</f>
        <v>08:30</v>
      </c>
      <c r="T2358" t="str">
        <f>IF(OR(B2358&gt;0,C2358&gt;0),"Acceptable","Check")</f>
        <v>Acceptable</v>
      </c>
      <c r="U2358">
        <f>COUNTIF(D:D, "Military - U.S. Army")</f>
        <v>23</v>
      </c>
      <c r="V2358">
        <f>AVERAGEIF(C:C,"Fort Myer, Virginia", I:I)</f>
        <v>2</v>
      </c>
      <c r="W2358">
        <v>1</v>
      </c>
      <c r="X2358" t="str">
        <f>IFERROR(VLOOKUP("FlightNumber", A:D, 4, FALSE), "Flight Not Found")</f>
        <v>Flight Not Found</v>
      </c>
      <c r="Y2358" t="str" cm="1">
        <f t="array" ref="Y2358">IF(AND(B:B &gt; TIME(6, 0, 0), B:B &lt;= TIME(18, 0, 0)), "Day", "Night")</f>
        <v>Night</v>
      </c>
      <c r="Z2358">
        <f>COUNTIFS(D:D, "Military - U.S. Army", C:C, "Fort Myer, Virginia")</f>
        <v>1</v>
      </c>
    </row>
    <row r="2359" spans="1:26" x14ac:dyDescent="0.2">
      <c r="A2359">
        <v>25545</v>
      </c>
      <c r="B2359" t="s">
        <v>7027</v>
      </c>
      <c r="C2359" t="s">
        <v>11461</v>
      </c>
      <c r="D2359" t="s">
        <v>7694</v>
      </c>
      <c r="E2359" t="s">
        <v>11462</v>
      </c>
      <c r="F2359" t="s">
        <v>5206</v>
      </c>
      <c r="G2359" t="s">
        <v>11463</v>
      </c>
      <c r="H2359" t="s">
        <v>11464</v>
      </c>
      <c r="I2359">
        <v>90</v>
      </c>
      <c r="J2359">
        <v>90</v>
      </c>
      <c r="K2359">
        <v>0</v>
      </c>
      <c r="L2359" t="s">
        <v>11465</v>
      </c>
      <c r="M2359">
        <f>SUM(B2359,C2359)</f>
        <v>0</v>
      </c>
      <c r="N2359" t="str">
        <f t="shared" si="72"/>
        <v>No</v>
      </c>
      <c r="O2359">
        <f>COUNTIF(C:C,"&lt;0")</f>
        <v>0</v>
      </c>
      <c r="P2359" t="e">
        <f>SUMIF(#REF!,"&gt;"&amp;AVERAGE(#REF!))</f>
        <v>#REF!</v>
      </c>
      <c r="Q2359">
        <f t="shared" si="73"/>
        <v>27.565026697177728</v>
      </c>
      <c r="R2359" t="str">
        <f>CONCATENATE("ID-",A2359,"-",E2359)</f>
        <v>ID-25545-Chania - Athens</v>
      </c>
      <c r="S2359" t="str">
        <f>INDEX(B:B,MATCH(A2359,A:A,0))</f>
        <v>20:46</v>
      </c>
      <c r="T2359" t="str">
        <f>IF(OR(B2359&gt;0,C2359&gt;0),"Acceptable","Check")</f>
        <v>Acceptable</v>
      </c>
      <c r="U2359">
        <f>COUNTIF(D:D, "Military - U.S. Army")</f>
        <v>23</v>
      </c>
      <c r="V2359">
        <f>AVERAGEIF(C:C,"Fort Myer, Virginia", I:I)</f>
        <v>2</v>
      </c>
      <c r="W2359">
        <v>1</v>
      </c>
      <c r="X2359" t="str">
        <f>IFERROR(VLOOKUP("FlightNumber", A:D, 4, FALSE), "Flight Not Found")</f>
        <v>Flight Not Found</v>
      </c>
      <c r="Y2359" t="str" cm="1">
        <f t="array" ref="Y2359">IF(AND(B:B &gt; TIME(6, 0, 0), B:B &lt;= TIME(18, 0, 0)), "Day", "Night")</f>
        <v>Night</v>
      </c>
      <c r="Z2359">
        <f>COUNTIFS(D:D, "Military - U.S. Army", C:C, "Fort Myer, Virginia")</f>
        <v>1</v>
      </c>
    </row>
    <row r="2360" spans="1:26" x14ac:dyDescent="0.2">
      <c r="A2360">
        <v>25547</v>
      </c>
      <c r="B2360" t="s">
        <v>11466</v>
      </c>
      <c r="C2360" t="s">
        <v>11467</v>
      </c>
      <c r="D2360" t="s">
        <v>11468</v>
      </c>
      <c r="E2360" t="s">
        <v>11469</v>
      </c>
      <c r="F2360" t="s">
        <v>9086</v>
      </c>
      <c r="G2360" t="s">
        <v>11470</v>
      </c>
      <c r="I2360">
        <v>3</v>
      </c>
      <c r="J2360">
        <v>3</v>
      </c>
      <c r="K2360">
        <v>0</v>
      </c>
      <c r="L2360" t="s">
        <v>11471</v>
      </c>
      <c r="M2360">
        <f>SUM(B2360,C2360)</f>
        <v>0</v>
      </c>
      <c r="N2360" t="str">
        <f t="shared" si="72"/>
        <v>No</v>
      </c>
      <c r="O2360">
        <f>COUNTIF(C:C,"&lt;0")</f>
        <v>0</v>
      </c>
      <c r="P2360" t="e">
        <f>SUMIF(#REF!,"&gt;"&amp;AVERAGE(#REF!))</f>
        <v>#REF!</v>
      </c>
      <c r="Q2360">
        <f t="shared" si="73"/>
        <v>27.565026697177728</v>
      </c>
      <c r="R2360" t="str">
        <f>CONCATENATE("ID-",A2360,"-",E2360)</f>
        <v>ID-25547-Houlton, ME - Portland, ME</v>
      </c>
      <c r="S2360" t="str">
        <f>INDEX(B:B,MATCH(A2360,A:A,0))</f>
        <v>08:31</v>
      </c>
      <c r="T2360" t="str">
        <f>IF(OR(B2360&gt;0,C2360&gt;0),"Acceptable","Check")</f>
        <v>Acceptable</v>
      </c>
      <c r="U2360">
        <f>COUNTIF(D:D, "Military - U.S. Army")</f>
        <v>23</v>
      </c>
      <c r="V2360">
        <f>AVERAGEIF(C:C,"Fort Myer, Virginia", I:I)</f>
        <v>2</v>
      </c>
      <c r="W2360">
        <v>1</v>
      </c>
      <c r="X2360" t="str">
        <f>IFERROR(VLOOKUP("FlightNumber", A:D, 4, FALSE), "Flight Not Found")</f>
        <v>Flight Not Found</v>
      </c>
      <c r="Y2360" t="str" cm="1">
        <f t="array" ref="Y2360">IF(AND(B:B &gt; TIME(6, 0, 0), B:B &lt;= TIME(18, 0, 0)), "Day", "Night")</f>
        <v>Night</v>
      </c>
      <c r="Z2360">
        <f>COUNTIFS(D:D, "Military - U.S. Army", C:C, "Fort Myer, Virginia")</f>
        <v>1</v>
      </c>
    </row>
    <row r="2361" spans="1:26" x14ac:dyDescent="0.2">
      <c r="A2361">
        <v>25559</v>
      </c>
      <c r="B2361" t="s">
        <v>42</v>
      </c>
      <c r="C2361" t="s">
        <v>3582</v>
      </c>
      <c r="D2361" t="s">
        <v>11472</v>
      </c>
      <c r="F2361" t="s">
        <v>11473</v>
      </c>
      <c r="G2361" t="s">
        <v>11474</v>
      </c>
      <c r="I2361">
        <v>1</v>
      </c>
      <c r="J2361">
        <v>0</v>
      </c>
      <c r="K2361">
        <v>14</v>
      </c>
      <c r="L2361" t="s">
        <v>11475</v>
      </c>
      <c r="M2361">
        <f>SUM(B2361,C2361)</f>
        <v>0</v>
      </c>
      <c r="N2361" t="str">
        <f t="shared" si="72"/>
        <v>No</v>
      </c>
      <c r="O2361">
        <f>COUNTIF(C:C,"&lt;0")</f>
        <v>0</v>
      </c>
      <c r="P2361" t="e">
        <f>SUMIF(#REF!,"&gt;"&amp;AVERAGE(#REF!))</f>
        <v>#REF!</v>
      </c>
      <c r="Q2361">
        <f t="shared" si="73"/>
        <v>27.565026697177728</v>
      </c>
      <c r="R2361" t="str">
        <f>CONCATENATE("ID-",A2361,"-",E2361)</f>
        <v>ID-25559-</v>
      </c>
      <c r="S2361" t="str">
        <f>INDEX(B:B,MATCH(A2361,A:A,0))</f>
        <v>10:30</v>
      </c>
      <c r="T2361" t="str">
        <f>IF(OR(B2361&gt;0,C2361&gt;0),"Acceptable","Check")</f>
        <v>Acceptable</v>
      </c>
      <c r="U2361">
        <f>COUNTIF(D:D, "Military - U.S. Army")</f>
        <v>23</v>
      </c>
      <c r="V2361">
        <f>AVERAGEIF(C:C,"Fort Myer, Virginia", I:I)</f>
        <v>2</v>
      </c>
      <c r="W2361">
        <v>1</v>
      </c>
      <c r="X2361" t="str">
        <f>IFERROR(VLOOKUP("FlightNumber", A:D, 4, FALSE), "Flight Not Found")</f>
        <v>Flight Not Found</v>
      </c>
      <c r="Y2361" t="str" cm="1">
        <f t="array" ref="Y2361">IF(AND(B:B &gt; TIME(6, 0, 0), B:B &lt;= TIME(18, 0, 0)), "Day", "Night")</f>
        <v>Night</v>
      </c>
      <c r="Z2361">
        <f>COUNTIFS(D:D, "Military - U.S. Army", C:C, "Fort Myer, Virginia")</f>
        <v>1</v>
      </c>
    </row>
    <row r="2362" spans="1:26" x14ac:dyDescent="0.2">
      <c r="A2362">
        <v>25559</v>
      </c>
      <c r="C2362" t="s">
        <v>11476</v>
      </c>
      <c r="D2362" t="s">
        <v>6195</v>
      </c>
      <c r="F2362" t="s">
        <v>5206</v>
      </c>
      <c r="G2362" t="s">
        <v>11477</v>
      </c>
      <c r="H2362" t="s">
        <v>11478</v>
      </c>
      <c r="I2362">
        <v>77</v>
      </c>
      <c r="J2362">
        <v>10</v>
      </c>
      <c r="K2362">
        <v>24</v>
      </c>
      <c r="L2362" t="s">
        <v>11479</v>
      </c>
      <c r="M2362">
        <f>SUM(B2362,C2362)</f>
        <v>0</v>
      </c>
      <c r="N2362" t="str">
        <f t="shared" si="72"/>
        <v>No</v>
      </c>
      <c r="O2362">
        <f>COUNTIF(C:C,"&lt;0")</f>
        <v>0</v>
      </c>
      <c r="P2362" t="e">
        <f>SUMIF(#REF!,"&gt;"&amp;AVERAGE(#REF!))</f>
        <v>#REF!</v>
      </c>
      <c r="Q2362">
        <f t="shared" si="73"/>
        <v>27.565026697177728</v>
      </c>
      <c r="R2362" t="str">
        <f>CONCATENATE("ID-",A2362,"-",E2362)</f>
        <v>ID-25559-</v>
      </c>
      <c r="S2362" t="str">
        <f>INDEX(B:B,MATCH(A2362,A:A,0))</f>
        <v>10:30</v>
      </c>
      <c r="T2362" t="str">
        <f>IF(OR(B2362&gt;0,C2362&gt;0),"Acceptable","Check")</f>
        <v>Acceptable</v>
      </c>
      <c r="U2362">
        <f>COUNTIF(D:D, "Military - U.S. Army")</f>
        <v>23</v>
      </c>
      <c r="V2362">
        <f>AVERAGEIF(C:C,"Fort Myer, Virginia", I:I)</f>
        <v>2</v>
      </c>
      <c r="W2362">
        <v>1</v>
      </c>
      <c r="X2362" t="str">
        <f>IFERROR(VLOOKUP("FlightNumber", A:D, 4, FALSE), "Flight Not Found")</f>
        <v>Flight Not Found</v>
      </c>
      <c r="Y2362" t="str" cm="1">
        <f t="array" ref="Y2362">IF(AND(B:B &gt; TIME(6, 0, 0), B:B &lt;= TIME(18, 0, 0)), "Day", "Night")</f>
        <v>Night</v>
      </c>
      <c r="Z2362">
        <f>COUNTIFS(D:D, "Military - U.S. Army", C:C, "Fort Myer, Virginia")</f>
        <v>1</v>
      </c>
    </row>
    <row r="2363" spans="1:26" x14ac:dyDescent="0.2">
      <c r="A2363">
        <v>25560</v>
      </c>
      <c r="C2363" t="s">
        <v>10424</v>
      </c>
      <c r="D2363" t="s">
        <v>6267</v>
      </c>
      <c r="F2363" t="s">
        <v>9294</v>
      </c>
      <c r="G2363" t="s">
        <v>11480</v>
      </c>
      <c r="H2363" t="s">
        <v>11481</v>
      </c>
      <c r="I2363">
        <v>19</v>
      </c>
      <c r="J2363">
        <v>15</v>
      </c>
      <c r="K2363">
        <v>0</v>
      </c>
      <c r="L2363" t="s">
        <v>11482</v>
      </c>
      <c r="M2363">
        <f>SUM(B2363,C2363)</f>
        <v>0</v>
      </c>
      <c r="N2363" t="str">
        <f t="shared" si="72"/>
        <v>No</v>
      </c>
      <c r="O2363">
        <f>COUNTIF(C:C,"&lt;0")</f>
        <v>0</v>
      </c>
      <c r="P2363" t="e">
        <f>SUMIF(#REF!,"&gt;"&amp;AVERAGE(#REF!))</f>
        <v>#REF!</v>
      </c>
      <c r="Q2363">
        <f t="shared" si="73"/>
        <v>27.565026697177728</v>
      </c>
      <c r="R2363" t="str">
        <f>CONCATENATE("ID-",A2363,"-",E2363)</f>
        <v>ID-25560-</v>
      </c>
      <c r="S2363">
        <f>INDEX(B:B,MATCH(A2363,A:A,0))</f>
        <v>0</v>
      </c>
      <c r="T2363" t="str">
        <f>IF(OR(B2363&gt;0,C2363&gt;0),"Acceptable","Check")</f>
        <v>Acceptable</v>
      </c>
      <c r="U2363">
        <f>COUNTIF(D:D, "Military - U.S. Army")</f>
        <v>23</v>
      </c>
      <c r="V2363">
        <f>AVERAGEIF(C:C,"Fort Myer, Virginia", I:I)</f>
        <v>2</v>
      </c>
      <c r="W2363">
        <v>1</v>
      </c>
      <c r="X2363" t="str">
        <f>IFERROR(VLOOKUP("FlightNumber", A:D, 4, FALSE), "Flight Not Found")</f>
        <v>Flight Not Found</v>
      </c>
      <c r="Y2363" t="str" cm="1">
        <f t="array" ref="Y2363">IF(AND(B:B &gt; TIME(6, 0, 0), B:B &lt;= TIME(18, 0, 0)), "Day", "Night")</f>
        <v>Night</v>
      </c>
      <c r="Z2363">
        <f>COUNTIFS(D:D, "Military - U.S. Army", C:C, "Fort Myer, Virginia")</f>
        <v>1</v>
      </c>
    </row>
    <row r="2364" spans="1:26" x14ac:dyDescent="0.2">
      <c r="A2364">
        <v>25569</v>
      </c>
      <c r="B2364" t="s">
        <v>3078</v>
      </c>
      <c r="C2364" t="s">
        <v>11483</v>
      </c>
      <c r="D2364" t="s">
        <v>11484</v>
      </c>
      <c r="E2364" t="s">
        <v>11485</v>
      </c>
      <c r="F2364" t="s">
        <v>9898</v>
      </c>
      <c r="G2364" t="s">
        <v>11486</v>
      </c>
      <c r="I2364">
        <v>4</v>
      </c>
      <c r="J2364">
        <v>2</v>
      </c>
      <c r="K2364">
        <v>0</v>
      </c>
      <c r="L2364" t="s">
        <v>11487</v>
      </c>
      <c r="M2364">
        <f>SUM(B2364,C2364)</f>
        <v>0</v>
      </c>
      <c r="N2364" t="str">
        <f t="shared" si="72"/>
        <v>No</v>
      </c>
      <c r="O2364">
        <f>COUNTIF(C:C,"&lt;0")</f>
        <v>0</v>
      </c>
      <c r="P2364" t="e">
        <f>SUMIF(#REF!,"&gt;"&amp;AVERAGE(#REF!))</f>
        <v>#REF!</v>
      </c>
      <c r="Q2364">
        <f t="shared" si="73"/>
        <v>27.565026697177728</v>
      </c>
      <c r="R2364" t="str">
        <f>CONCATENATE("ID-",A2364,"-",E2364)</f>
        <v>ID-25569-Nulato, AK - Tanana, AK</v>
      </c>
      <c r="S2364" t="str">
        <f>INDEX(B:B,MATCH(A2364,A:A,0))</f>
        <v>00:30</v>
      </c>
      <c r="T2364" t="str">
        <f>IF(OR(B2364&gt;0,C2364&gt;0),"Acceptable","Check")</f>
        <v>Acceptable</v>
      </c>
      <c r="U2364">
        <f>COUNTIF(D:D, "Military - U.S. Army")</f>
        <v>23</v>
      </c>
      <c r="V2364">
        <f>AVERAGEIF(C:C,"Fort Myer, Virginia", I:I)</f>
        <v>2</v>
      </c>
      <c r="W2364">
        <v>1</v>
      </c>
      <c r="X2364" t="str">
        <f>IFERROR(VLOOKUP("FlightNumber", A:D, 4, FALSE), "Flight Not Found")</f>
        <v>Flight Not Found</v>
      </c>
      <c r="Y2364" t="str" cm="1">
        <f t="array" ref="Y2364">IF(AND(B:B &gt; TIME(6, 0, 0), B:B &lt;= TIME(18, 0, 0)), "Day", "Night")</f>
        <v>Night</v>
      </c>
      <c r="Z2364">
        <f>COUNTIFS(D:D, "Military - U.S. Army", C:C, "Fort Myer, Virginia")</f>
        <v>1</v>
      </c>
    </row>
    <row r="2365" spans="1:26" x14ac:dyDescent="0.2">
      <c r="A2365">
        <v>25573</v>
      </c>
      <c r="B2365" t="s">
        <v>5372</v>
      </c>
      <c r="C2365" t="s">
        <v>11488</v>
      </c>
      <c r="D2365" t="s">
        <v>9740</v>
      </c>
      <c r="E2365" t="s">
        <v>11489</v>
      </c>
      <c r="F2365" t="s">
        <v>10779</v>
      </c>
      <c r="G2365" t="s">
        <v>11490</v>
      </c>
      <c r="H2365" t="s">
        <v>11491</v>
      </c>
      <c r="I2365">
        <v>10</v>
      </c>
      <c r="J2365">
        <v>5</v>
      </c>
      <c r="K2365">
        <v>0</v>
      </c>
      <c r="L2365" t="s">
        <v>11492</v>
      </c>
      <c r="M2365">
        <f>SUM(B2365,C2365)</f>
        <v>0</v>
      </c>
      <c r="N2365" t="str">
        <f t="shared" si="72"/>
        <v>No</v>
      </c>
      <c r="O2365">
        <f>COUNTIF(C:C,"&lt;0")</f>
        <v>0</v>
      </c>
      <c r="P2365" t="e">
        <f>SUMIF(#REF!,"&gt;"&amp;AVERAGE(#REF!))</f>
        <v>#REF!</v>
      </c>
      <c r="Q2365">
        <f t="shared" si="73"/>
        <v>27.565026697177728</v>
      </c>
      <c r="R2365" t="str">
        <f>CONCATENATE("ID-",A2365,"-",E2365)</f>
        <v>ID-25573-Stockholm - Zurich</v>
      </c>
      <c r="S2365" t="str">
        <f>INDEX(B:B,MATCH(A2365,A:A,0))</f>
        <v>22:25</v>
      </c>
      <c r="T2365" t="str">
        <f>IF(OR(B2365&gt;0,C2365&gt;0),"Acceptable","Check")</f>
        <v>Acceptable</v>
      </c>
      <c r="U2365">
        <f>COUNTIF(D:D, "Military - U.S. Army")</f>
        <v>23</v>
      </c>
      <c r="V2365">
        <f>AVERAGEIF(C:C,"Fort Myer, Virginia", I:I)</f>
        <v>2</v>
      </c>
      <c r="W2365">
        <v>1</v>
      </c>
      <c r="X2365" t="str">
        <f>IFERROR(VLOOKUP("FlightNumber", A:D, 4, FALSE), "Flight Not Found")</f>
        <v>Flight Not Found</v>
      </c>
      <c r="Y2365" t="str" cm="1">
        <f t="array" ref="Y2365">IF(AND(B:B &gt; TIME(6, 0, 0), B:B &lt;= TIME(18, 0, 0)), "Day", "Night")</f>
        <v>Night</v>
      </c>
      <c r="Z2365">
        <f>COUNTIFS(D:D, "Military - U.S. Army", C:C, "Fort Myer, Virginia")</f>
        <v>1</v>
      </c>
    </row>
    <row r="2366" spans="1:26" x14ac:dyDescent="0.2">
      <c r="A2366">
        <v>25580</v>
      </c>
      <c r="B2366" t="s">
        <v>2141</v>
      </c>
      <c r="C2366" t="s">
        <v>11493</v>
      </c>
      <c r="D2366" t="s">
        <v>11494</v>
      </c>
      <c r="F2366" t="s">
        <v>2465</v>
      </c>
      <c r="I2366">
        <v>27</v>
      </c>
      <c r="J2366">
        <v>23</v>
      </c>
      <c r="K2366">
        <v>0</v>
      </c>
      <c r="L2366" t="s">
        <v>11495</v>
      </c>
      <c r="M2366">
        <f>SUM(B2366,C2366)</f>
        <v>0</v>
      </c>
      <c r="N2366" t="str">
        <f t="shared" si="72"/>
        <v>No</v>
      </c>
      <c r="O2366">
        <f>COUNTIF(C:C,"&lt;0")</f>
        <v>0</v>
      </c>
      <c r="P2366" t="e">
        <f>SUMIF(#REF!,"&gt;"&amp;AVERAGE(#REF!))</f>
        <v>#REF!</v>
      </c>
      <c r="Q2366">
        <f t="shared" si="73"/>
        <v>27.565026697177728</v>
      </c>
      <c r="R2366" t="str">
        <f>CONCATENATE("ID-",A2366,"-",E2366)</f>
        <v>ID-25580-</v>
      </c>
      <c r="S2366" t="str">
        <f>INDEX(B:B,MATCH(A2366,A:A,0))</f>
        <v>12:00</v>
      </c>
      <c r="T2366" t="str">
        <f>IF(OR(B2366&gt;0,C2366&gt;0),"Acceptable","Check")</f>
        <v>Acceptable</v>
      </c>
      <c r="U2366">
        <f>COUNTIF(D:D, "Military - U.S. Army")</f>
        <v>23</v>
      </c>
      <c r="V2366">
        <f>AVERAGEIF(C:C,"Fort Myer, Virginia", I:I)</f>
        <v>2</v>
      </c>
      <c r="W2366">
        <v>1</v>
      </c>
      <c r="X2366" t="str">
        <f>IFERROR(VLOOKUP("FlightNumber", A:D, 4, FALSE), "Flight Not Found")</f>
        <v>Flight Not Found</v>
      </c>
      <c r="Y2366" t="str" cm="1">
        <f t="array" ref="Y2366">IF(AND(B:B &gt; TIME(6, 0, 0), B:B &lt;= TIME(18, 0, 0)), "Day", "Night")</f>
        <v>Night</v>
      </c>
      <c r="Z2366">
        <f>COUNTIFS(D:D, "Military - U.S. Army", C:C, "Fort Myer, Virginia")</f>
        <v>1</v>
      </c>
    </row>
    <row r="2367" spans="1:26" x14ac:dyDescent="0.2">
      <c r="A2367">
        <v>25581</v>
      </c>
      <c r="B2367" t="s">
        <v>1247</v>
      </c>
      <c r="C2367" t="s">
        <v>11496</v>
      </c>
      <c r="D2367" t="s">
        <v>11497</v>
      </c>
      <c r="E2367" t="s">
        <v>11498</v>
      </c>
      <c r="F2367" t="s">
        <v>1809</v>
      </c>
      <c r="G2367" t="s">
        <v>11499</v>
      </c>
      <c r="H2367" t="s">
        <v>11500</v>
      </c>
      <c r="I2367">
        <v>32</v>
      </c>
      <c r="J2367">
        <v>32</v>
      </c>
      <c r="K2367">
        <v>0</v>
      </c>
      <c r="L2367" t="s">
        <v>11501</v>
      </c>
      <c r="M2367">
        <f>SUM(B2367,C2367)</f>
        <v>0</v>
      </c>
      <c r="N2367" t="str">
        <f t="shared" si="72"/>
        <v>No</v>
      </c>
      <c r="O2367">
        <f>COUNTIF(C:C,"&lt;0")</f>
        <v>0</v>
      </c>
      <c r="P2367" t="e">
        <f>SUMIF(#REF!,"&gt;"&amp;AVERAGE(#REF!))</f>
        <v>#REF!</v>
      </c>
      <c r="Q2367">
        <f t="shared" si="73"/>
        <v>27.565026697177728</v>
      </c>
      <c r="R2367" t="str">
        <f>CONCATENATE("ID-",A2367,"-",E2367)</f>
        <v>ID-25581-Apia, Western Samoa - Pago Pago, American Samoa</v>
      </c>
      <c r="S2367" t="str">
        <f>INDEX(B:B,MATCH(A2367,A:A,0))</f>
        <v>06:00</v>
      </c>
      <c r="T2367" t="str">
        <f>IF(OR(B2367&gt;0,C2367&gt;0),"Acceptable","Check")</f>
        <v>Acceptable</v>
      </c>
      <c r="U2367">
        <f>COUNTIF(D:D, "Military - U.S. Army")</f>
        <v>23</v>
      </c>
      <c r="V2367">
        <f>AVERAGEIF(C:C,"Fort Myer, Virginia", I:I)</f>
        <v>2</v>
      </c>
      <c r="W2367">
        <v>1</v>
      </c>
      <c r="X2367" t="str">
        <f>IFERROR(VLOOKUP("FlightNumber", A:D, 4, FALSE), "Flight Not Found")</f>
        <v>Flight Not Found</v>
      </c>
      <c r="Y2367" t="str" cm="1">
        <f t="array" ref="Y2367">IF(AND(B:B &gt; TIME(6, 0, 0), B:B &lt;= TIME(18, 0, 0)), "Day", "Night")</f>
        <v>Night</v>
      </c>
      <c r="Z2367">
        <f>COUNTIFS(D:D, "Military - U.S. Army", C:C, "Fort Myer, Virginia")</f>
        <v>1</v>
      </c>
    </row>
    <row r="2368" spans="1:26" x14ac:dyDescent="0.2">
      <c r="A2368">
        <v>25582</v>
      </c>
      <c r="C2368" t="s">
        <v>11502</v>
      </c>
      <c r="D2368" t="s">
        <v>3109</v>
      </c>
      <c r="E2368" t="s">
        <v>11503</v>
      </c>
      <c r="F2368" t="s">
        <v>3475</v>
      </c>
      <c r="G2368" t="s">
        <v>11504</v>
      </c>
      <c r="H2368" t="s">
        <v>11505</v>
      </c>
      <c r="I2368">
        <v>28</v>
      </c>
      <c r="J2368">
        <v>28</v>
      </c>
      <c r="K2368">
        <v>0</v>
      </c>
      <c r="L2368" t="s">
        <v>11506</v>
      </c>
      <c r="M2368">
        <f>SUM(B2368,C2368)</f>
        <v>0</v>
      </c>
      <c r="N2368" t="str">
        <f t="shared" si="72"/>
        <v>No</v>
      </c>
      <c r="O2368">
        <f>COUNTIF(C:C,"&lt;0")</f>
        <v>0</v>
      </c>
      <c r="P2368" t="e">
        <f>SUMIF(#REF!,"&gt;"&amp;AVERAGE(#REF!))</f>
        <v>#REF!</v>
      </c>
      <c r="Q2368">
        <f t="shared" si="73"/>
        <v>27.565026697177728</v>
      </c>
      <c r="R2368" t="str">
        <f>CONCATENATE("ID-",A2368,"-",E2368)</f>
        <v>ID-25582-Trujillo - Juanjui</v>
      </c>
      <c r="S2368">
        <f>INDEX(B:B,MATCH(A2368,A:A,0))</f>
        <v>0</v>
      </c>
      <c r="T2368" t="str">
        <f>IF(OR(B2368&gt;0,C2368&gt;0),"Acceptable","Check")</f>
        <v>Acceptable</v>
      </c>
      <c r="U2368">
        <f>COUNTIF(D:D, "Military - U.S. Army")</f>
        <v>23</v>
      </c>
      <c r="V2368">
        <f>AVERAGEIF(C:C,"Fort Myer, Virginia", I:I)</f>
        <v>2</v>
      </c>
      <c r="W2368">
        <v>1</v>
      </c>
      <c r="X2368" t="str">
        <f>IFERROR(VLOOKUP("FlightNumber", A:D, 4, FALSE), "Flight Not Found")</f>
        <v>Flight Not Found</v>
      </c>
      <c r="Y2368" t="str" cm="1">
        <f t="array" ref="Y2368">IF(AND(B:B &gt; TIME(6, 0, 0), B:B &lt;= TIME(18, 0, 0)), "Day", "Night")</f>
        <v>Night</v>
      </c>
      <c r="Z2368">
        <f>COUNTIFS(D:D, "Military - U.S. Army", C:C, "Fort Myer, Virginia")</f>
        <v>1</v>
      </c>
    </row>
    <row r="2369" spans="1:26" x14ac:dyDescent="0.2">
      <c r="A2369">
        <v>25592</v>
      </c>
      <c r="B2369" t="s">
        <v>11507</v>
      </c>
      <c r="C2369" t="s">
        <v>11508</v>
      </c>
      <c r="D2369" t="s">
        <v>11509</v>
      </c>
      <c r="E2369" t="s">
        <v>11510</v>
      </c>
      <c r="F2369" t="s">
        <v>11511</v>
      </c>
      <c r="G2369" t="s">
        <v>11512</v>
      </c>
      <c r="I2369">
        <v>2</v>
      </c>
      <c r="J2369">
        <v>2</v>
      </c>
      <c r="K2369">
        <v>0</v>
      </c>
      <c r="L2369" t="s">
        <v>11513</v>
      </c>
      <c r="M2369">
        <f>SUM(B2369,C2369)</f>
        <v>0</v>
      </c>
      <c r="N2369" t="str">
        <f t="shared" si="72"/>
        <v>No</v>
      </c>
      <c r="O2369">
        <f>COUNTIF(C:C,"&lt;0")</f>
        <v>0</v>
      </c>
      <c r="P2369" t="e">
        <f>SUMIF(#REF!,"&gt;"&amp;AVERAGE(#REF!))</f>
        <v>#REF!</v>
      </c>
      <c r="Q2369">
        <f t="shared" si="73"/>
        <v>27.565026697177728</v>
      </c>
      <c r="R2369" t="str">
        <f>CONCATENATE("ID-",A2369,"-",E2369)</f>
        <v>ID-25592-Detroit, MI - Chicago, IL</v>
      </c>
      <c r="S2369" t="str">
        <f>INDEX(B:B,MATCH(A2369,A:A,0))</f>
        <v>03:53</v>
      </c>
      <c r="T2369" t="str">
        <f>IF(OR(B2369&gt;0,C2369&gt;0),"Acceptable","Check")</f>
        <v>Acceptable</v>
      </c>
      <c r="U2369">
        <f>COUNTIF(D:D, "Military - U.S. Army")</f>
        <v>23</v>
      </c>
      <c r="V2369">
        <f>AVERAGEIF(C:C,"Fort Myer, Virginia", I:I)</f>
        <v>2</v>
      </c>
      <c r="W2369">
        <v>1</v>
      </c>
      <c r="X2369" t="str">
        <f>IFERROR(VLOOKUP("FlightNumber", A:D, 4, FALSE), "Flight Not Found")</f>
        <v>Flight Not Found</v>
      </c>
      <c r="Y2369" t="str" cm="1">
        <f t="array" ref="Y2369">IF(AND(B:B &gt; TIME(6, 0, 0), B:B &lt;= TIME(18, 0, 0)), "Day", "Night")</f>
        <v>Night</v>
      </c>
      <c r="Z2369">
        <f>COUNTIFS(D:D, "Military - U.S. Army", C:C, "Fort Myer, Virginia")</f>
        <v>1</v>
      </c>
    </row>
    <row r="2370" spans="1:26" x14ac:dyDescent="0.2">
      <c r="A2370">
        <v>25593</v>
      </c>
      <c r="C2370" t="s">
        <v>11514</v>
      </c>
      <c r="D2370" t="s">
        <v>11515</v>
      </c>
      <c r="F2370" t="s">
        <v>7314</v>
      </c>
      <c r="G2370" t="s">
        <v>11516</v>
      </c>
      <c r="H2370" t="s">
        <v>6440</v>
      </c>
      <c r="I2370">
        <v>19</v>
      </c>
      <c r="J2370">
        <v>19</v>
      </c>
      <c r="K2370">
        <v>0</v>
      </c>
      <c r="L2370" t="s">
        <v>11517</v>
      </c>
      <c r="M2370">
        <f>SUM(B2370,C2370)</f>
        <v>0</v>
      </c>
      <c r="N2370" t="str">
        <f t="shared" ref="N2370:N2433" si="74">IF(E2370="good","Yes","No")</f>
        <v>No</v>
      </c>
      <c r="O2370">
        <f>COUNTIF(C:C,"&lt;0")</f>
        <v>0</v>
      </c>
      <c r="P2370" t="e">
        <f>SUMIF(#REF!,"&gt;"&amp;AVERAGE(#REF!))</f>
        <v>#REF!</v>
      </c>
      <c r="Q2370">
        <f t="shared" si="73"/>
        <v>27.565026697177728</v>
      </c>
      <c r="R2370" t="str">
        <f>CONCATENATE("ID-",A2370,"-",E2370)</f>
        <v>ID-25593-</v>
      </c>
      <c r="S2370">
        <f>INDEX(B:B,MATCH(A2370,A:A,0))</f>
        <v>0</v>
      </c>
      <c r="T2370" t="str">
        <f>IF(OR(B2370&gt;0,C2370&gt;0),"Acceptable","Check")</f>
        <v>Acceptable</v>
      </c>
      <c r="U2370">
        <f>COUNTIF(D:D, "Military - U.S. Army")</f>
        <v>23</v>
      </c>
      <c r="V2370">
        <f>AVERAGEIF(C:C,"Fort Myer, Virginia", I:I)</f>
        <v>2</v>
      </c>
      <c r="W2370">
        <v>1</v>
      </c>
      <c r="X2370" t="str">
        <f>IFERROR(VLOOKUP("FlightNumber", A:D, 4, FALSE), "Flight Not Found")</f>
        <v>Flight Not Found</v>
      </c>
      <c r="Y2370" t="str" cm="1">
        <f t="array" ref="Y2370">IF(AND(B:B &gt; TIME(6, 0, 0), B:B &lt;= TIME(18, 0, 0)), "Day", "Night")</f>
        <v>Night</v>
      </c>
      <c r="Z2370">
        <f>COUNTIFS(D:D, "Military - U.S. Army", C:C, "Fort Myer, Virginia")</f>
        <v>1</v>
      </c>
    </row>
    <row r="2371" spans="1:26" x14ac:dyDescent="0.2">
      <c r="A2371">
        <v>25593</v>
      </c>
      <c r="C2371" t="s">
        <v>11518</v>
      </c>
      <c r="D2371" t="s">
        <v>8072</v>
      </c>
      <c r="E2371" t="s">
        <v>11519</v>
      </c>
      <c r="F2371" t="s">
        <v>9559</v>
      </c>
      <c r="G2371" t="s">
        <v>11520</v>
      </c>
      <c r="H2371" t="s">
        <v>2414</v>
      </c>
      <c r="I2371">
        <v>23</v>
      </c>
      <c r="J2371">
        <v>1</v>
      </c>
      <c r="K2371">
        <v>0</v>
      </c>
      <c r="L2371" t="s">
        <v>11521</v>
      </c>
      <c r="M2371">
        <f>SUM(B2371,C2371)</f>
        <v>0</v>
      </c>
      <c r="N2371" t="str">
        <f t="shared" si="74"/>
        <v>No</v>
      </c>
      <c r="O2371">
        <f>COUNTIF(C:C,"&lt;0")</f>
        <v>0</v>
      </c>
      <c r="P2371" t="e">
        <f>SUMIF(#REF!,"&gt;"&amp;AVERAGE(#REF!))</f>
        <v>#REF!</v>
      </c>
      <c r="Q2371">
        <f t="shared" ref="Q2371:Q2434" si="75">AVERAGEIF(I:I,"&gt;0")</f>
        <v>27.565026697177728</v>
      </c>
      <c r="R2371" t="str">
        <f>CONCATENATE("ID-",A2371,"-",E2371)</f>
        <v>ID-25593-Kathmandu - Delhi</v>
      </c>
      <c r="S2371">
        <f>INDEX(B:B,MATCH(A2371,A:A,0))</f>
        <v>0</v>
      </c>
      <c r="T2371" t="str">
        <f>IF(OR(B2371&gt;0,C2371&gt;0),"Acceptable","Check")</f>
        <v>Acceptable</v>
      </c>
      <c r="U2371">
        <f>COUNTIF(D:D, "Military - U.S. Army")</f>
        <v>23</v>
      </c>
      <c r="V2371">
        <f>AVERAGEIF(C:C,"Fort Myer, Virginia", I:I)</f>
        <v>2</v>
      </c>
      <c r="W2371">
        <v>1</v>
      </c>
      <c r="X2371" t="str">
        <f>IFERROR(VLOOKUP("FlightNumber", A:D, 4, FALSE), "Flight Not Found")</f>
        <v>Flight Not Found</v>
      </c>
      <c r="Y2371" t="str" cm="1">
        <f t="array" ref="Y2371">IF(AND(B:B &gt; TIME(6, 0, 0), B:B &lt;= TIME(18, 0, 0)), "Day", "Night")</f>
        <v>Night</v>
      </c>
      <c r="Z2371">
        <f>COUNTIFS(D:D, "Military - U.S. Army", C:C, "Fort Myer, Virginia")</f>
        <v>1</v>
      </c>
    </row>
    <row r="2372" spans="1:26" x14ac:dyDescent="0.2">
      <c r="A2372">
        <v>25596</v>
      </c>
      <c r="C2372" t="s">
        <v>11522</v>
      </c>
      <c r="D2372" t="s">
        <v>3546</v>
      </c>
      <c r="F2372" t="s">
        <v>10036</v>
      </c>
      <c r="G2372" t="s">
        <v>11523</v>
      </c>
      <c r="H2372" t="s">
        <v>11524</v>
      </c>
      <c r="I2372">
        <v>34</v>
      </c>
      <c r="J2372">
        <v>34</v>
      </c>
      <c r="K2372">
        <v>0</v>
      </c>
      <c r="L2372" t="s">
        <v>11525</v>
      </c>
      <c r="M2372">
        <f>SUM(B2372,C2372)</f>
        <v>0</v>
      </c>
      <c r="N2372" t="str">
        <f t="shared" si="74"/>
        <v>No</v>
      </c>
      <c r="O2372">
        <f>COUNTIF(C:C,"&lt;0")</f>
        <v>0</v>
      </c>
      <c r="P2372" t="e">
        <f>SUMIF(#REF!,"&gt;"&amp;AVERAGE(#REF!))</f>
        <v>#REF!</v>
      </c>
      <c r="Q2372">
        <f t="shared" si="75"/>
        <v>27.565026697177728</v>
      </c>
      <c r="R2372" t="str">
        <f>CONCATENATE("ID-",A2372,"-",E2372)</f>
        <v>ID-25596-</v>
      </c>
      <c r="S2372">
        <f>INDEX(B:B,MATCH(A2372,A:A,0))</f>
        <v>0</v>
      </c>
      <c r="T2372" t="str">
        <f>IF(OR(B2372&gt;0,C2372&gt;0),"Acceptable","Check")</f>
        <v>Acceptable</v>
      </c>
      <c r="U2372">
        <f>COUNTIF(D:D, "Military - U.S. Army")</f>
        <v>23</v>
      </c>
      <c r="V2372">
        <f>AVERAGEIF(C:C,"Fort Myer, Virginia", I:I)</f>
        <v>2</v>
      </c>
      <c r="W2372">
        <v>1</v>
      </c>
      <c r="X2372" t="str">
        <f>IFERROR(VLOOKUP("FlightNumber", A:D, 4, FALSE), "Flight Not Found")</f>
        <v>Flight Not Found</v>
      </c>
      <c r="Y2372" t="str" cm="1">
        <f t="array" ref="Y2372">IF(AND(B:B &gt; TIME(6, 0, 0), B:B &lt;= TIME(18, 0, 0)), "Day", "Night")</f>
        <v>Night</v>
      </c>
      <c r="Z2372">
        <f>COUNTIFS(D:D, "Military - U.S. Army", C:C, "Fort Myer, Virginia")</f>
        <v>1</v>
      </c>
    </row>
    <row r="2373" spans="1:26" x14ac:dyDescent="0.2">
      <c r="A2373">
        <v>25596</v>
      </c>
      <c r="B2373" t="s">
        <v>11526</v>
      </c>
      <c r="C2373" t="s">
        <v>107</v>
      </c>
      <c r="D2373" t="s">
        <v>11527</v>
      </c>
      <c r="E2373" t="s">
        <v>11528</v>
      </c>
      <c r="F2373" t="s">
        <v>11529</v>
      </c>
      <c r="G2373" t="s">
        <v>11530</v>
      </c>
      <c r="I2373">
        <v>9</v>
      </c>
      <c r="J2373">
        <v>9</v>
      </c>
      <c r="K2373">
        <v>0</v>
      </c>
      <c r="L2373" t="s">
        <v>11531</v>
      </c>
      <c r="M2373">
        <f>SUM(B2373,C2373)</f>
        <v>0</v>
      </c>
      <c r="N2373" t="str">
        <f t="shared" si="74"/>
        <v>No</v>
      </c>
      <c r="O2373">
        <f>COUNTIF(C:C,"&lt;0")</f>
        <v>0</v>
      </c>
      <c r="P2373" t="e">
        <f>SUMIF(#REF!,"&gt;"&amp;AVERAGE(#REF!))</f>
        <v>#REF!</v>
      </c>
      <c r="Q2373">
        <f t="shared" si="75"/>
        <v>27.565026697177728</v>
      </c>
      <c r="R2373" t="str">
        <f>CONCATENATE("ID-",A2373,"-",E2373)</f>
        <v>ID-25596-Cleveland - Detroit</v>
      </c>
      <c r="S2373">
        <f>INDEX(B:B,MATCH(A2373,A:A,0))</f>
        <v>0</v>
      </c>
      <c r="T2373" t="str">
        <f>IF(OR(B2373&gt;0,C2373&gt;0),"Acceptable","Check")</f>
        <v>Acceptable</v>
      </c>
      <c r="U2373">
        <f>COUNTIF(D:D, "Military - U.S. Army")</f>
        <v>23</v>
      </c>
      <c r="V2373">
        <f>AVERAGEIF(C:C,"Fort Myer, Virginia", I:I)</f>
        <v>2</v>
      </c>
      <c r="W2373">
        <v>1</v>
      </c>
      <c r="X2373" t="str">
        <f>IFERROR(VLOOKUP("FlightNumber", A:D, 4, FALSE), "Flight Not Found")</f>
        <v>Flight Not Found</v>
      </c>
      <c r="Y2373" t="str" cm="1">
        <f t="array" ref="Y2373">IF(AND(B:B &gt; TIME(6, 0, 0), B:B &lt;= TIME(18, 0, 0)), "Day", "Night")</f>
        <v>Night</v>
      </c>
      <c r="Z2373">
        <f>COUNTIFS(D:D, "Military - U.S. Army", C:C, "Fort Myer, Virginia")</f>
        <v>1</v>
      </c>
    </row>
    <row r="2374" spans="1:26" x14ac:dyDescent="0.2">
      <c r="A2374">
        <v>25597</v>
      </c>
      <c r="C2374" t="s">
        <v>11532</v>
      </c>
      <c r="D2374" t="s">
        <v>3546</v>
      </c>
      <c r="F2374" t="s">
        <v>9469</v>
      </c>
      <c r="G2374" t="s">
        <v>11533</v>
      </c>
      <c r="H2374" t="s">
        <v>11534</v>
      </c>
      <c r="I2374">
        <v>11</v>
      </c>
      <c r="J2374">
        <v>11</v>
      </c>
      <c r="K2374">
        <v>0</v>
      </c>
      <c r="L2374" t="s">
        <v>8632</v>
      </c>
      <c r="M2374">
        <f>SUM(B2374,C2374)</f>
        <v>0</v>
      </c>
      <c r="N2374" t="str">
        <f t="shared" si="74"/>
        <v>No</v>
      </c>
      <c r="O2374">
        <f>COUNTIF(C:C,"&lt;0")</f>
        <v>0</v>
      </c>
      <c r="P2374" t="e">
        <f>SUMIF(#REF!,"&gt;"&amp;AVERAGE(#REF!))</f>
        <v>#REF!</v>
      </c>
      <c r="Q2374">
        <f t="shared" si="75"/>
        <v>27.565026697177728</v>
      </c>
      <c r="R2374" t="str">
        <f>CONCATENATE("ID-",A2374,"-",E2374)</f>
        <v>ID-25597-</v>
      </c>
      <c r="S2374">
        <f>INDEX(B:B,MATCH(A2374,A:A,0))</f>
        <v>0</v>
      </c>
      <c r="T2374" t="str">
        <f>IF(OR(B2374&gt;0,C2374&gt;0),"Acceptable","Check")</f>
        <v>Acceptable</v>
      </c>
      <c r="U2374">
        <f>COUNTIF(D:D, "Military - U.S. Army")</f>
        <v>23</v>
      </c>
      <c r="V2374">
        <f>AVERAGEIF(C:C,"Fort Myer, Virginia", I:I)</f>
        <v>2</v>
      </c>
      <c r="W2374">
        <v>1</v>
      </c>
      <c r="X2374" t="str">
        <f>IFERROR(VLOOKUP("FlightNumber", A:D, 4, FALSE), "Flight Not Found")</f>
        <v>Flight Not Found</v>
      </c>
      <c r="Y2374" t="str" cm="1">
        <f t="array" ref="Y2374">IF(AND(B:B &gt; TIME(6, 0, 0), B:B &lt;= TIME(18, 0, 0)), "Day", "Night")</f>
        <v>Night</v>
      </c>
      <c r="Z2374">
        <f>COUNTIFS(D:D, "Military - U.S. Army", C:C, "Fort Myer, Virginia")</f>
        <v>1</v>
      </c>
    </row>
    <row r="2375" spans="1:26" x14ac:dyDescent="0.2">
      <c r="A2375">
        <v>25603</v>
      </c>
      <c r="C2375" t="s">
        <v>11535</v>
      </c>
      <c r="D2375" t="s">
        <v>5042</v>
      </c>
      <c r="E2375" t="s">
        <v>11536</v>
      </c>
      <c r="F2375" t="s">
        <v>11537</v>
      </c>
      <c r="G2375" t="s">
        <v>11538</v>
      </c>
      <c r="H2375" t="s">
        <v>11539</v>
      </c>
      <c r="I2375">
        <v>37</v>
      </c>
      <c r="J2375">
        <v>37</v>
      </c>
      <c r="K2375">
        <v>0</v>
      </c>
      <c r="L2375" t="s">
        <v>11540</v>
      </c>
      <c r="M2375">
        <f>SUM(B2375,C2375)</f>
        <v>0</v>
      </c>
      <c r="N2375" t="str">
        <f t="shared" si="74"/>
        <v>No</v>
      </c>
      <c r="O2375">
        <f>COUNTIF(C:C,"&lt;0")</f>
        <v>0</v>
      </c>
      <c r="P2375" t="e">
        <f>SUMIF(#REF!,"&gt;"&amp;AVERAGE(#REF!))</f>
        <v>#REF!</v>
      </c>
      <c r="Q2375">
        <f t="shared" si="75"/>
        <v>27.565026697177728</v>
      </c>
      <c r="R2375" t="str">
        <f>CONCATENATE("ID-",A2375,"-",E2375)</f>
        <v>ID-25603-Corrientes - Rosario</v>
      </c>
      <c r="S2375">
        <f>INDEX(B:B,MATCH(A2375,A:A,0))</f>
        <v>0</v>
      </c>
      <c r="T2375" t="str">
        <f>IF(OR(B2375&gt;0,C2375&gt;0),"Acceptable","Check")</f>
        <v>Acceptable</v>
      </c>
      <c r="U2375">
        <f>COUNTIF(D:D, "Military - U.S. Army")</f>
        <v>23</v>
      </c>
      <c r="V2375">
        <f>AVERAGEIF(C:C,"Fort Myer, Virginia", I:I)</f>
        <v>2</v>
      </c>
      <c r="W2375">
        <v>1</v>
      </c>
      <c r="X2375" t="str">
        <f>IFERROR(VLOOKUP("FlightNumber", A:D, 4, FALSE), "Flight Not Found")</f>
        <v>Flight Not Found</v>
      </c>
      <c r="Y2375" t="str" cm="1">
        <f t="array" ref="Y2375">IF(AND(B:B &gt; TIME(6, 0, 0), B:B &lt;= TIME(18, 0, 0)), "Day", "Night")</f>
        <v>Night</v>
      </c>
      <c r="Z2375">
        <f>COUNTIFS(D:D, "Military - U.S. Army", C:C, "Fort Myer, Virginia")</f>
        <v>1</v>
      </c>
    </row>
    <row r="2376" spans="1:26" x14ac:dyDescent="0.2">
      <c r="A2376">
        <v>25603</v>
      </c>
      <c r="C2376" t="s">
        <v>11541</v>
      </c>
      <c r="D2376" t="s">
        <v>8907</v>
      </c>
      <c r="E2376" t="s">
        <v>11542</v>
      </c>
      <c r="F2376" t="s">
        <v>10888</v>
      </c>
      <c r="G2376" t="s">
        <v>11543</v>
      </c>
      <c r="H2376" t="s">
        <v>11544</v>
      </c>
      <c r="I2376">
        <v>22</v>
      </c>
      <c r="J2376">
        <v>21</v>
      </c>
      <c r="K2376">
        <v>0</v>
      </c>
      <c r="L2376" t="s">
        <v>11545</v>
      </c>
      <c r="M2376">
        <f>SUM(B2376,C2376)</f>
        <v>0</v>
      </c>
      <c r="N2376" t="str">
        <f t="shared" si="74"/>
        <v>No</v>
      </c>
      <c r="O2376">
        <f>COUNTIF(C:C,"&lt;0")</f>
        <v>0</v>
      </c>
      <c r="P2376" t="e">
        <f>SUMIF(#REF!,"&gt;"&amp;AVERAGE(#REF!))</f>
        <v>#REF!</v>
      </c>
      <c r="Q2376">
        <f t="shared" si="75"/>
        <v>27.565026697177728</v>
      </c>
      <c r="R2376" t="str">
        <f>CONCATENATE("ID-",A2376,"-",E2376)</f>
        <v>ID-25603-Bucharest - Oradea</v>
      </c>
      <c r="S2376">
        <f>INDEX(B:B,MATCH(A2376,A:A,0))</f>
        <v>0</v>
      </c>
      <c r="T2376" t="str">
        <f>IF(OR(B2376&gt;0,C2376&gt;0),"Acceptable","Check")</f>
        <v>Acceptable</v>
      </c>
      <c r="U2376">
        <f>COUNTIF(D:D, "Military - U.S. Army")</f>
        <v>23</v>
      </c>
      <c r="V2376">
        <f>AVERAGEIF(C:C,"Fort Myer, Virginia", I:I)</f>
        <v>2</v>
      </c>
      <c r="W2376">
        <v>1</v>
      </c>
      <c r="X2376" t="str">
        <f>IFERROR(VLOOKUP("FlightNumber", A:D, 4, FALSE), "Flight Not Found")</f>
        <v>Flight Not Found</v>
      </c>
      <c r="Y2376" t="str" cm="1">
        <f t="array" ref="Y2376">IF(AND(B:B &gt; TIME(6, 0, 0), B:B &lt;= TIME(18, 0, 0)), "Day", "Night")</f>
        <v>Night</v>
      </c>
      <c r="Z2376">
        <f>COUNTIFS(D:D, "Military - U.S. Army", C:C, "Fort Myer, Virginia")</f>
        <v>1</v>
      </c>
    </row>
    <row r="2377" spans="1:26" x14ac:dyDescent="0.2">
      <c r="A2377">
        <v>25605</v>
      </c>
      <c r="C2377" t="s">
        <v>11546</v>
      </c>
      <c r="D2377" t="s">
        <v>3546</v>
      </c>
      <c r="F2377" t="s">
        <v>10738</v>
      </c>
      <c r="G2377" t="s">
        <v>11547</v>
      </c>
      <c r="H2377" t="s">
        <v>11548</v>
      </c>
      <c r="I2377">
        <v>92</v>
      </c>
      <c r="J2377">
        <v>92</v>
      </c>
      <c r="K2377">
        <v>0</v>
      </c>
      <c r="L2377" t="s">
        <v>11549</v>
      </c>
      <c r="M2377">
        <f>SUM(B2377,C2377)</f>
        <v>0</v>
      </c>
      <c r="N2377" t="str">
        <f t="shared" si="74"/>
        <v>No</v>
      </c>
      <c r="O2377">
        <f>COUNTIF(C:C,"&lt;0")</f>
        <v>0</v>
      </c>
      <c r="P2377" t="e">
        <f>SUMIF(#REF!,"&gt;"&amp;AVERAGE(#REF!))</f>
        <v>#REF!</v>
      </c>
      <c r="Q2377">
        <f t="shared" si="75"/>
        <v>27.565026697177728</v>
      </c>
      <c r="R2377" t="str">
        <f>CONCATENATE("ID-",A2377,"-",E2377)</f>
        <v>ID-25605-</v>
      </c>
      <c r="S2377">
        <f>INDEX(B:B,MATCH(A2377,A:A,0))</f>
        <v>0</v>
      </c>
      <c r="T2377" t="str">
        <f>IF(OR(B2377&gt;0,C2377&gt;0),"Acceptable","Check")</f>
        <v>Acceptable</v>
      </c>
      <c r="U2377">
        <f>COUNTIF(D:D, "Military - U.S. Army")</f>
        <v>23</v>
      </c>
      <c r="V2377">
        <f>AVERAGEIF(C:C,"Fort Myer, Virginia", I:I)</f>
        <v>2</v>
      </c>
      <c r="W2377">
        <v>1</v>
      </c>
      <c r="X2377" t="str">
        <f>IFERROR(VLOOKUP("FlightNumber", A:D, 4, FALSE), "Flight Not Found")</f>
        <v>Flight Not Found</v>
      </c>
      <c r="Y2377" t="str" cm="1">
        <f t="array" ref="Y2377">IF(AND(B:B &gt; TIME(6, 0, 0), B:B &lt;= TIME(18, 0, 0)), "Day", "Night")</f>
        <v>Night</v>
      </c>
      <c r="Z2377">
        <f>COUNTIFS(D:D, "Military - U.S. Army", C:C, "Fort Myer, Virginia")</f>
        <v>1</v>
      </c>
    </row>
    <row r="2378" spans="1:26" x14ac:dyDescent="0.2">
      <c r="A2378">
        <v>25609</v>
      </c>
      <c r="B2378" t="s">
        <v>10326</v>
      </c>
      <c r="C2378" t="s">
        <v>11550</v>
      </c>
      <c r="D2378" t="s">
        <v>11551</v>
      </c>
      <c r="E2378" t="s">
        <v>11552</v>
      </c>
      <c r="F2378" t="s">
        <v>10229</v>
      </c>
      <c r="G2378" t="s">
        <v>11553</v>
      </c>
      <c r="H2378" t="s">
        <v>5370</v>
      </c>
      <c r="I2378">
        <v>5</v>
      </c>
      <c r="J2378">
        <v>5</v>
      </c>
      <c r="K2378">
        <v>0</v>
      </c>
      <c r="L2378" t="s">
        <v>11554</v>
      </c>
      <c r="M2378">
        <f>SUM(B2378,C2378)</f>
        <v>0</v>
      </c>
      <c r="N2378" t="str">
        <f t="shared" si="74"/>
        <v>No</v>
      </c>
      <c r="O2378">
        <f>COUNTIF(C:C,"&lt;0")</f>
        <v>0</v>
      </c>
      <c r="P2378" t="e">
        <f>SUMIF(#REF!,"&gt;"&amp;AVERAGE(#REF!))</f>
        <v>#REF!</v>
      </c>
      <c r="Q2378">
        <f t="shared" si="75"/>
        <v>27.565026697177728</v>
      </c>
      <c r="R2378" t="str">
        <f>CONCATENATE("ID-",A2378,"-",E2378)</f>
        <v>ID-25609-Groton, CT - New York, NY</v>
      </c>
      <c r="S2378" t="str">
        <f>INDEX(B:B,MATCH(A2378,A:A,0))</f>
        <v>18:37</v>
      </c>
      <c r="T2378" t="str">
        <f>IF(OR(B2378&gt;0,C2378&gt;0),"Acceptable","Check")</f>
        <v>Acceptable</v>
      </c>
      <c r="U2378">
        <f>COUNTIF(D:D, "Military - U.S. Army")</f>
        <v>23</v>
      </c>
      <c r="V2378">
        <f>AVERAGEIF(C:C,"Fort Myer, Virginia", I:I)</f>
        <v>2</v>
      </c>
      <c r="W2378">
        <v>1</v>
      </c>
      <c r="X2378" t="str">
        <f>IFERROR(VLOOKUP("FlightNumber", A:D, 4, FALSE), "Flight Not Found")</f>
        <v>Flight Not Found</v>
      </c>
      <c r="Y2378" t="str" cm="1">
        <f t="array" ref="Y2378">IF(AND(B:B &gt; TIME(6, 0, 0), B:B &lt;= TIME(18, 0, 0)), "Day", "Night")</f>
        <v>Night</v>
      </c>
      <c r="Z2378">
        <f>COUNTIFS(D:D, "Military - U.S. Army", C:C, "Fort Myer, Virginia")</f>
        <v>1</v>
      </c>
    </row>
    <row r="2379" spans="1:26" x14ac:dyDescent="0.2">
      <c r="A2379">
        <v>25611</v>
      </c>
      <c r="C2379" t="s">
        <v>11555</v>
      </c>
      <c r="D2379" t="s">
        <v>11556</v>
      </c>
      <c r="F2379" t="s">
        <v>4385</v>
      </c>
      <c r="G2379" t="s">
        <v>11557</v>
      </c>
      <c r="H2379" t="s">
        <v>11558</v>
      </c>
      <c r="I2379">
        <v>12</v>
      </c>
      <c r="J2379">
        <v>12</v>
      </c>
      <c r="K2379">
        <v>2</v>
      </c>
      <c r="L2379" t="s">
        <v>11559</v>
      </c>
      <c r="M2379">
        <f>SUM(B2379,C2379)</f>
        <v>0</v>
      </c>
      <c r="N2379" t="str">
        <f t="shared" si="74"/>
        <v>No</v>
      </c>
      <c r="O2379">
        <f>COUNTIF(C:C,"&lt;0")</f>
        <v>0</v>
      </c>
      <c r="P2379" t="e">
        <f>SUMIF(#REF!,"&gt;"&amp;AVERAGE(#REF!))</f>
        <v>#REF!</v>
      </c>
      <c r="Q2379">
        <f t="shared" si="75"/>
        <v>27.565026697177728</v>
      </c>
      <c r="R2379" t="str">
        <f>CONCATENATE("ID-",A2379,"-",E2379)</f>
        <v>ID-25611-</v>
      </c>
      <c r="S2379">
        <f>INDEX(B:B,MATCH(A2379,A:A,0))</f>
        <v>0</v>
      </c>
      <c r="T2379" t="str">
        <f>IF(OR(B2379&gt;0,C2379&gt;0),"Acceptable","Check")</f>
        <v>Acceptable</v>
      </c>
      <c r="U2379">
        <f>COUNTIF(D:D, "Military - U.S. Army")</f>
        <v>23</v>
      </c>
      <c r="V2379">
        <f>AVERAGEIF(C:C,"Fort Myer, Virginia", I:I)</f>
        <v>2</v>
      </c>
      <c r="W2379">
        <v>1</v>
      </c>
      <c r="X2379" t="str">
        <f>IFERROR(VLOOKUP("FlightNumber", A:D, 4, FALSE), "Flight Not Found")</f>
        <v>Flight Not Found</v>
      </c>
      <c r="Y2379" t="str" cm="1">
        <f t="array" ref="Y2379">IF(AND(B:B &gt; TIME(6, 0, 0), B:B &lt;= TIME(18, 0, 0)), "Day", "Night")</f>
        <v>Night</v>
      </c>
      <c r="Z2379">
        <f>COUNTIFS(D:D, "Military - U.S. Army", C:C, "Fort Myer, Virginia")</f>
        <v>1</v>
      </c>
    </row>
    <row r="2380" spans="1:26" x14ac:dyDescent="0.2">
      <c r="A2380">
        <v>25614</v>
      </c>
      <c r="B2380" t="s">
        <v>37</v>
      </c>
      <c r="C2380" t="s">
        <v>11560</v>
      </c>
      <c r="D2380" t="s">
        <v>11561</v>
      </c>
      <c r="E2380" t="s">
        <v>11562</v>
      </c>
      <c r="F2380" t="s">
        <v>11155</v>
      </c>
      <c r="G2380" t="s">
        <v>11563</v>
      </c>
      <c r="H2380" t="s">
        <v>11564</v>
      </c>
      <c r="I2380">
        <v>102</v>
      </c>
      <c r="J2380">
        <v>102</v>
      </c>
      <c r="K2380">
        <v>0</v>
      </c>
      <c r="L2380" t="s">
        <v>11565</v>
      </c>
      <c r="M2380">
        <f>SUM(B2380,C2380)</f>
        <v>0</v>
      </c>
      <c r="N2380" t="str">
        <f t="shared" si="74"/>
        <v>No</v>
      </c>
      <c r="O2380">
        <f>COUNTIF(C:C,"&lt;0")</f>
        <v>0</v>
      </c>
      <c r="P2380" t="e">
        <f>SUMIF(#REF!,"&gt;"&amp;AVERAGE(#REF!))</f>
        <v>#REF!</v>
      </c>
      <c r="Q2380">
        <f t="shared" si="75"/>
        <v>27.565026697177728</v>
      </c>
      <c r="R2380" t="str">
        <f>CONCATENATE("ID-",A2380,"-",E2380)</f>
        <v>ID-25614-Santo Domingo - San Juan</v>
      </c>
      <c r="S2380" t="str">
        <f>INDEX(B:B,MATCH(A2380,A:A,0))</f>
        <v>18:30</v>
      </c>
      <c r="T2380" t="str">
        <f>IF(OR(B2380&gt;0,C2380&gt;0),"Acceptable","Check")</f>
        <v>Acceptable</v>
      </c>
      <c r="U2380">
        <f>COUNTIF(D:D, "Military - U.S. Army")</f>
        <v>23</v>
      </c>
      <c r="V2380">
        <f>AVERAGEIF(C:C,"Fort Myer, Virginia", I:I)</f>
        <v>2</v>
      </c>
      <c r="W2380">
        <v>1</v>
      </c>
      <c r="X2380" t="str">
        <f>IFERROR(VLOOKUP("FlightNumber", A:D, 4, FALSE), "Flight Not Found")</f>
        <v>Flight Not Found</v>
      </c>
      <c r="Y2380" t="str" cm="1">
        <f t="array" ref="Y2380">IF(AND(B:B &gt; TIME(6, 0, 0), B:B &lt;= TIME(18, 0, 0)), "Day", "Night")</f>
        <v>Night</v>
      </c>
      <c r="Z2380">
        <f>COUNTIFS(D:D, "Military - U.S. Army", C:C, "Fort Myer, Virginia")</f>
        <v>1</v>
      </c>
    </row>
    <row r="2381" spans="1:26" x14ac:dyDescent="0.2">
      <c r="A2381">
        <v>25617</v>
      </c>
      <c r="B2381" t="s">
        <v>11566</v>
      </c>
      <c r="C2381" t="s">
        <v>103</v>
      </c>
      <c r="D2381" t="s">
        <v>11567</v>
      </c>
      <c r="E2381" t="s">
        <v>11568</v>
      </c>
      <c r="F2381" t="s">
        <v>5706</v>
      </c>
      <c r="G2381" t="s">
        <v>11569</v>
      </c>
      <c r="I2381">
        <v>4</v>
      </c>
      <c r="J2381">
        <v>4</v>
      </c>
      <c r="K2381">
        <v>0</v>
      </c>
      <c r="L2381" t="s">
        <v>11570</v>
      </c>
      <c r="M2381">
        <f>SUM(B2381,C2381)</f>
        <v>0</v>
      </c>
      <c r="N2381" t="str">
        <f t="shared" si="74"/>
        <v>No</v>
      </c>
      <c r="O2381">
        <f>COUNTIF(C:C,"&lt;0")</f>
        <v>0</v>
      </c>
      <c r="P2381" t="e">
        <f>SUMIF(#REF!,"&gt;"&amp;AVERAGE(#REF!))</f>
        <v>#REF!</v>
      </c>
      <c r="Q2381">
        <f t="shared" si="75"/>
        <v>27.565026697177728</v>
      </c>
      <c r="R2381" t="str">
        <f>CONCATENATE("ID-",A2381,"-",E2381)</f>
        <v>ID-25617-Sherbrooke, Canada - Newark, NJ</v>
      </c>
      <c r="S2381" t="str">
        <f>INDEX(B:B,MATCH(A2381,A:A,0))</f>
        <v>19:34</v>
      </c>
      <c r="T2381" t="str">
        <f>IF(OR(B2381&gt;0,C2381&gt;0),"Acceptable","Check")</f>
        <v>Acceptable</v>
      </c>
      <c r="U2381">
        <f>COUNTIF(D:D, "Military - U.S. Army")</f>
        <v>23</v>
      </c>
      <c r="V2381">
        <f>AVERAGEIF(C:C,"Fort Myer, Virginia", I:I)</f>
        <v>2</v>
      </c>
      <c r="W2381">
        <v>1</v>
      </c>
      <c r="X2381" t="str">
        <f>IFERROR(VLOOKUP("FlightNumber", A:D, 4, FALSE), "Flight Not Found")</f>
        <v>Flight Not Found</v>
      </c>
      <c r="Y2381" t="str" cm="1">
        <f t="array" ref="Y2381">IF(AND(B:B &gt; TIME(6, 0, 0), B:B &lt;= TIME(18, 0, 0)), "Day", "Night")</f>
        <v>Night</v>
      </c>
      <c r="Z2381">
        <f>COUNTIFS(D:D, "Military - U.S. Army", C:C, "Fort Myer, Virginia")</f>
        <v>1</v>
      </c>
    </row>
    <row r="2382" spans="1:26" x14ac:dyDescent="0.2">
      <c r="A2382">
        <v>25618</v>
      </c>
      <c r="C2382" t="s">
        <v>11571</v>
      </c>
      <c r="D2382" t="s">
        <v>9360</v>
      </c>
      <c r="F2382" t="s">
        <v>1809</v>
      </c>
      <c r="G2382" t="s">
        <v>11572</v>
      </c>
      <c r="H2382" t="s">
        <v>11573</v>
      </c>
      <c r="I2382">
        <v>17</v>
      </c>
      <c r="J2382">
        <v>17</v>
      </c>
      <c r="K2382">
        <v>0</v>
      </c>
      <c r="M2382">
        <f>SUM(B2382,C2382)</f>
        <v>0</v>
      </c>
      <c r="N2382" t="str">
        <f t="shared" si="74"/>
        <v>No</v>
      </c>
      <c r="O2382">
        <f>COUNTIF(C:C,"&lt;0")</f>
        <v>0</v>
      </c>
      <c r="P2382" t="e">
        <f>SUMIF(#REF!,"&gt;"&amp;AVERAGE(#REF!))</f>
        <v>#REF!</v>
      </c>
      <c r="Q2382">
        <f t="shared" si="75"/>
        <v>27.565026697177728</v>
      </c>
      <c r="R2382" t="str">
        <f>CONCATENATE("ID-",A2382,"-",E2382)</f>
        <v>ID-25618-</v>
      </c>
      <c r="S2382">
        <f>INDEX(B:B,MATCH(A2382,A:A,0))</f>
        <v>0</v>
      </c>
      <c r="T2382" t="str">
        <f>IF(OR(B2382&gt;0,C2382&gt;0),"Acceptable","Check")</f>
        <v>Acceptable</v>
      </c>
      <c r="U2382">
        <f>COUNTIF(D:D, "Military - U.S. Army")</f>
        <v>23</v>
      </c>
      <c r="V2382">
        <f>AVERAGEIF(C:C,"Fort Myer, Virginia", I:I)</f>
        <v>2</v>
      </c>
      <c r="W2382">
        <v>1</v>
      </c>
      <c r="X2382" t="str">
        <f>IFERROR(VLOOKUP("FlightNumber", A:D, 4, FALSE), "Flight Not Found")</f>
        <v>Flight Not Found</v>
      </c>
      <c r="Y2382" t="str" cm="1">
        <f t="array" ref="Y2382">IF(AND(B:B &gt; TIME(6, 0, 0), B:B &lt;= TIME(18, 0, 0)), "Day", "Night")</f>
        <v>Night</v>
      </c>
      <c r="Z2382">
        <f>COUNTIFS(D:D, "Military - U.S. Army", C:C, "Fort Myer, Virginia")</f>
        <v>1</v>
      </c>
    </row>
    <row r="2383" spans="1:26" x14ac:dyDescent="0.2">
      <c r="A2383">
        <v>25620</v>
      </c>
      <c r="B2383" t="s">
        <v>11574</v>
      </c>
      <c r="C2383" t="s">
        <v>5343</v>
      </c>
      <c r="D2383" t="s">
        <v>1259</v>
      </c>
      <c r="E2383" t="s">
        <v>11575</v>
      </c>
      <c r="F2383" t="s">
        <v>11576</v>
      </c>
      <c r="G2383" t="s">
        <v>11577</v>
      </c>
      <c r="H2383" t="s">
        <v>11578</v>
      </c>
      <c r="I2383">
        <v>47</v>
      </c>
      <c r="J2383">
        <v>47</v>
      </c>
      <c r="K2383">
        <v>0</v>
      </c>
      <c r="L2383" t="s">
        <v>11579</v>
      </c>
      <c r="M2383">
        <f>SUM(B2383,C2383)</f>
        <v>0</v>
      </c>
      <c r="N2383" t="str">
        <f t="shared" si="74"/>
        <v>No</v>
      </c>
      <c r="O2383">
        <f>COUNTIF(C:C,"&lt;0")</f>
        <v>0</v>
      </c>
      <c r="P2383" t="e">
        <f>SUMIF(#REF!,"&gt;"&amp;AVERAGE(#REF!))</f>
        <v>#REF!</v>
      </c>
      <c r="Q2383">
        <f t="shared" si="75"/>
        <v>27.565026697177728</v>
      </c>
      <c r="R2383" t="str">
        <f>CONCATENATE("ID-",A2383,"-",E2383)</f>
        <v>ID-25620-Zurich - Tel Aviv</v>
      </c>
      <c r="S2383" t="str">
        <f>INDEX(B:B,MATCH(A2383,A:A,0))</f>
        <v>13:34</v>
      </c>
      <c r="T2383" t="str">
        <f>IF(OR(B2383&gt;0,C2383&gt;0),"Acceptable","Check")</f>
        <v>Acceptable</v>
      </c>
      <c r="U2383">
        <f>COUNTIF(D:D, "Military - U.S. Army")</f>
        <v>23</v>
      </c>
      <c r="V2383">
        <f>AVERAGEIF(C:C,"Fort Myer, Virginia", I:I)</f>
        <v>2</v>
      </c>
      <c r="W2383">
        <v>2</v>
      </c>
      <c r="X2383" t="str">
        <f>IFERROR(VLOOKUP("FlightNumber", A:D, 4, FALSE), "Flight Not Found")</f>
        <v>Flight Not Found</v>
      </c>
      <c r="Y2383" t="str" cm="1">
        <f t="array" ref="Y2383">IF(AND(B:B &gt; TIME(6, 0, 0), B:B &lt;= TIME(18, 0, 0)), "Day", "Night")</f>
        <v>Night</v>
      </c>
      <c r="Z2383">
        <f>COUNTIFS(D:D, "Military - U.S. Army", C:C, "Fort Myer, Virginia")</f>
        <v>1</v>
      </c>
    </row>
    <row r="2384" spans="1:26" x14ac:dyDescent="0.2">
      <c r="A2384">
        <v>25633</v>
      </c>
      <c r="C2384" t="s">
        <v>11580</v>
      </c>
      <c r="D2384" t="s">
        <v>11581</v>
      </c>
      <c r="E2384" t="s">
        <v>11582</v>
      </c>
      <c r="F2384" t="s">
        <v>11583</v>
      </c>
      <c r="G2384" t="s">
        <v>11584</v>
      </c>
      <c r="H2384" t="s">
        <v>7136</v>
      </c>
      <c r="I2384">
        <v>11</v>
      </c>
      <c r="J2384">
        <v>11</v>
      </c>
      <c r="K2384">
        <v>0</v>
      </c>
      <c r="L2384" t="s">
        <v>11585</v>
      </c>
      <c r="M2384">
        <f>SUM(B2384,C2384)</f>
        <v>0</v>
      </c>
      <c r="N2384" t="str">
        <f t="shared" si="74"/>
        <v>No</v>
      </c>
      <c r="O2384">
        <f>COUNTIF(C:C,"&lt;0")</f>
        <v>0</v>
      </c>
      <c r="P2384" t="e">
        <f>SUMIF(#REF!,"&gt;"&amp;AVERAGE(#REF!))</f>
        <v>#REF!</v>
      </c>
      <c r="Q2384">
        <f t="shared" si="75"/>
        <v>27.565026697177728</v>
      </c>
      <c r="R2384" t="str">
        <f>CONCATENATE("ID-",A2384,"-",E2384)</f>
        <v>ID-25633-Munchen - St. Moritz</v>
      </c>
      <c r="S2384">
        <f>INDEX(B:B,MATCH(A2384,A:A,0))</f>
        <v>0</v>
      </c>
      <c r="T2384" t="str">
        <f>IF(OR(B2384&gt;0,C2384&gt;0),"Acceptable","Check")</f>
        <v>Acceptable</v>
      </c>
      <c r="U2384">
        <f>COUNTIF(D:D, "Military - U.S. Army")</f>
        <v>23</v>
      </c>
      <c r="V2384">
        <f>AVERAGEIF(C:C,"Fort Myer, Virginia", I:I)</f>
        <v>2</v>
      </c>
      <c r="W2384">
        <v>1</v>
      </c>
      <c r="X2384" t="str">
        <f>IFERROR(VLOOKUP("FlightNumber", A:D, 4, FALSE), "Flight Not Found")</f>
        <v>Flight Not Found</v>
      </c>
      <c r="Y2384" t="str" cm="1">
        <f t="array" ref="Y2384">IF(AND(B:B &gt; TIME(6, 0, 0), B:B &lt;= TIME(18, 0, 0)), "Day", "Night")</f>
        <v>Night</v>
      </c>
      <c r="Z2384">
        <f>COUNTIFS(D:D, "Military - U.S. Army", C:C, "Fort Myer, Virginia")</f>
        <v>1</v>
      </c>
    </row>
    <row r="2385" spans="1:26" x14ac:dyDescent="0.2">
      <c r="A2385">
        <v>25641</v>
      </c>
      <c r="C2385" t="s">
        <v>11586</v>
      </c>
      <c r="D2385" t="s">
        <v>11587</v>
      </c>
      <c r="E2385" t="s">
        <v>11588</v>
      </c>
      <c r="F2385" t="s">
        <v>10874</v>
      </c>
      <c r="G2385" t="s">
        <v>11589</v>
      </c>
      <c r="H2385" t="s">
        <v>1981</v>
      </c>
      <c r="I2385">
        <v>40</v>
      </c>
      <c r="J2385">
        <v>38</v>
      </c>
      <c r="K2385">
        <v>0</v>
      </c>
      <c r="L2385" t="s">
        <v>11590</v>
      </c>
      <c r="M2385">
        <f>SUM(B2385,C2385)</f>
        <v>0</v>
      </c>
      <c r="N2385" t="str">
        <f t="shared" si="74"/>
        <v>No</v>
      </c>
      <c r="O2385">
        <f>COUNTIF(C:C,"&lt;0")</f>
        <v>0</v>
      </c>
      <c r="P2385" t="e">
        <f>SUMIF(#REF!,"&gt;"&amp;AVERAGE(#REF!))</f>
        <v>#REF!</v>
      </c>
      <c r="Q2385">
        <f t="shared" si="75"/>
        <v>27.565026697177728</v>
      </c>
      <c r="R2385" t="str">
        <f>CONCATENATE("ID-",A2385,"-",E2385)</f>
        <v>ID-25641-Reclife - Belem</v>
      </c>
      <c r="S2385">
        <f>INDEX(B:B,MATCH(A2385,A:A,0))</f>
        <v>0</v>
      </c>
      <c r="T2385" t="str">
        <f>IF(OR(B2385&gt;0,C2385&gt;0),"Acceptable","Check")</f>
        <v>Acceptable</v>
      </c>
      <c r="U2385">
        <f>COUNTIF(D:D, "Military - U.S. Army")</f>
        <v>23</v>
      </c>
      <c r="V2385">
        <f>AVERAGEIF(C:C,"Fort Myer, Virginia", I:I)</f>
        <v>2</v>
      </c>
      <c r="W2385">
        <v>1</v>
      </c>
      <c r="X2385" t="str">
        <f>IFERROR(VLOOKUP("FlightNumber", A:D, 4, FALSE), "Flight Not Found")</f>
        <v>Flight Not Found</v>
      </c>
      <c r="Y2385" t="str" cm="1">
        <f t="array" ref="Y2385">IF(AND(B:B &gt; TIME(6, 0, 0), B:B &lt;= TIME(18, 0, 0)), "Day", "Night")</f>
        <v>Night</v>
      </c>
      <c r="Z2385">
        <f>COUNTIFS(D:D, "Military - U.S. Army", C:C, "Fort Myer, Virginia")</f>
        <v>1</v>
      </c>
    </row>
    <row r="2386" spans="1:26" x14ac:dyDescent="0.2">
      <c r="A2386">
        <v>25643</v>
      </c>
      <c r="B2386" t="s">
        <v>3090</v>
      </c>
      <c r="C2386" t="s">
        <v>9374</v>
      </c>
      <c r="D2386" t="s">
        <v>29</v>
      </c>
      <c r="E2386" t="s">
        <v>11591</v>
      </c>
      <c r="F2386" t="s">
        <v>11592</v>
      </c>
      <c r="G2386" t="s">
        <v>11593</v>
      </c>
      <c r="H2386" t="s">
        <v>11594</v>
      </c>
      <c r="I2386">
        <v>31</v>
      </c>
      <c r="J2386">
        <v>23</v>
      </c>
      <c r="K2386">
        <v>0</v>
      </c>
      <c r="L2386" t="s">
        <v>11595</v>
      </c>
      <c r="M2386">
        <f>SUM(B2386,C2386)</f>
        <v>0</v>
      </c>
      <c r="N2386" t="str">
        <f t="shared" si="74"/>
        <v>No</v>
      </c>
      <c r="O2386">
        <f>COUNTIF(C:C,"&lt;0")</f>
        <v>0</v>
      </c>
      <c r="P2386" t="e">
        <f>SUMIF(#REF!,"&gt;"&amp;AVERAGE(#REF!))</f>
        <v>#REF!</v>
      </c>
      <c r="Q2386">
        <f t="shared" si="75"/>
        <v>27.565026697177728</v>
      </c>
      <c r="R2386" t="str">
        <f>CONCATENATE("ID-",A2386,"-",E2386)</f>
        <v>ID-25643-Taiwan - Da Nang</v>
      </c>
      <c r="S2386" t="str">
        <f>INDEX(B:B,MATCH(A2386,A:A,0))</f>
        <v>11:30</v>
      </c>
      <c r="T2386" t="str">
        <f>IF(OR(B2386&gt;0,C2386&gt;0),"Acceptable","Check")</f>
        <v>Acceptable</v>
      </c>
      <c r="U2386">
        <f>COUNTIF(D:D, "Military - U.S. Army")</f>
        <v>23</v>
      </c>
      <c r="V2386">
        <f>AVERAGEIF(C:C,"Fort Myer, Virginia", I:I)</f>
        <v>2</v>
      </c>
      <c r="W2386">
        <v>1</v>
      </c>
      <c r="X2386" t="str">
        <f>IFERROR(VLOOKUP("FlightNumber", A:D, 4, FALSE), "Flight Not Found")</f>
        <v>Flight Not Found</v>
      </c>
      <c r="Y2386" t="str" cm="1">
        <f t="array" ref="Y2386">IF(AND(B:B &gt; TIME(6, 0, 0), B:B &lt;= TIME(18, 0, 0)), "Day", "Night")</f>
        <v>Night</v>
      </c>
      <c r="Z2386">
        <f>COUNTIFS(D:D, "Military - U.S. Army", C:C, "Fort Myer, Virginia")</f>
        <v>1</v>
      </c>
    </row>
    <row r="2387" spans="1:26" x14ac:dyDescent="0.2">
      <c r="A2387">
        <v>25649</v>
      </c>
      <c r="B2387" t="s">
        <v>10575</v>
      </c>
      <c r="C2387" t="s">
        <v>11596</v>
      </c>
      <c r="D2387" t="s">
        <v>11597</v>
      </c>
      <c r="E2387" t="s">
        <v>11598</v>
      </c>
      <c r="F2387" t="s">
        <v>9357</v>
      </c>
      <c r="G2387" t="s">
        <v>11599</v>
      </c>
      <c r="I2387">
        <v>11</v>
      </c>
      <c r="J2387">
        <v>3</v>
      </c>
      <c r="K2387">
        <v>0</v>
      </c>
      <c r="L2387" t="s">
        <v>11600</v>
      </c>
      <c r="M2387">
        <f>SUM(B2387,C2387)</f>
        <v>0</v>
      </c>
      <c r="N2387" t="str">
        <f t="shared" si="74"/>
        <v>No</v>
      </c>
      <c r="O2387">
        <f>COUNTIF(C:C,"&lt;0")</f>
        <v>0</v>
      </c>
      <c r="P2387" t="e">
        <f>SUMIF(#REF!,"&gt;"&amp;AVERAGE(#REF!))</f>
        <v>#REF!</v>
      </c>
      <c r="Q2387">
        <f t="shared" si="75"/>
        <v>27.565026697177728</v>
      </c>
      <c r="R2387" t="str">
        <f>CONCATENATE("ID-",A2387,"-",E2387)</f>
        <v>ID-25649-Binghamton, NY - Washington DC</v>
      </c>
      <c r="S2387" t="str">
        <f>INDEX(B:B,MATCH(A2387,A:A,0))</f>
        <v>16:11</v>
      </c>
      <c r="T2387" t="str">
        <f>IF(OR(B2387&gt;0,C2387&gt;0),"Acceptable","Check")</f>
        <v>Acceptable</v>
      </c>
      <c r="U2387">
        <f>COUNTIF(D:D, "Military - U.S. Army")</f>
        <v>23</v>
      </c>
      <c r="V2387">
        <f>AVERAGEIF(C:C,"Fort Myer, Virginia", I:I)</f>
        <v>2</v>
      </c>
      <c r="W2387">
        <v>1</v>
      </c>
      <c r="X2387" t="str">
        <f>IFERROR(VLOOKUP("FlightNumber", A:D, 4, FALSE), "Flight Not Found")</f>
        <v>Flight Not Found</v>
      </c>
      <c r="Y2387" t="str" cm="1">
        <f t="array" ref="Y2387">IF(AND(B:B &gt; TIME(6, 0, 0), B:B &lt;= TIME(18, 0, 0)), "Day", "Night")</f>
        <v>Night</v>
      </c>
      <c r="Z2387">
        <f>COUNTIFS(D:D, "Military - U.S. Army", C:C, "Fort Myer, Virginia")</f>
        <v>1</v>
      </c>
    </row>
    <row r="2388" spans="1:26" x14ac:dyDescent="0.2">
      <c r="A2388">
        <v>25653</v>
      </c>
      <c r="B2388" t="s">
        <v>11601</v>
      </c>
      <c r="C2388" t="s">
        <v>11602</v>
      </c>
      <c r="D2388" t="s">
        <v>11603</v>
      </c>
      <c r="E2388" t="s">
        <v>11604</v>
      </c>
      <c r="F2388" t="s">
        <v>9846</v>
      </c>
      <c r="G2388" t="s">
        <v>11605</v>
      </c>
      <c r="I2388">
        <v>6</v>
      </c>
      <c r="J2388">
        <v>6</v>
      </c>
      <c r="K2388">
        <v>0</v>
      </c>
      <c r="L2388" t="s">
        <v>11606</v>
      </c>
      <c r="M2388">
        <f>SUM(B2388,C2388)</f>
        <v>0</v>
      </c>
      <c r="N2388" t="str">
        <f t="shared" si="74"/>
        <v>No</v>
      </c>
      <c r="O2388">
        <f>COUNTIF(C:C,"&lt;0")</f>
        <v>0</v>
      </c>
      <c r="P2388" t="e">
        <f>SUMIF(#REF!,"&gt;"&amp;AVERAGE(#REF!))</f>
        <v>#REF!</v>
      </c>
      <c r="Q2388">
        <f t="shared" si="75"/>
        <v>27.565026697177728</v>
      </c>
      <c r="R2388" t="str">
        <f>CONCATENATE("ID-",A2388,"-",E2388)</f>
        <v>ID-25653-Grand Canyon - Las Vegas</v>
      </c>
      <c r="S2388" t="str">
        <f>INDEX(B:B,MATCH(A2388,A:A,0))</f>
        <v>19:53</v>
      </c>
      <c r="T2388" t="str">
        <f>IF(OR(B2388&gt;0,C2388&gt;0),"Acceptable","Check")</f>
        <v>Acceptable</v>
      </c>
      <c r="U2388">
        <f>COUNTIF(D:D, "Military - U.S. Army")</f>
        <v>23</v>
      </c>
      <c r="V2388">
        <f>AVERAGEIF(C:C,"Fort Myer, Virginia", I:I)</f>
        <v>2</v>
      </c>
      <c r="W2388">
        <v>1</v>
      </c>
      <c r="X2388" t="str">
        <f>IFERROR(VLOOKUP("FlightNumber", A:D, 4, FALSE), "Flight Not Found")</f>
        <v>Flight Not Found</v>
      </c>
      <c r="Y2388" t="str" cm="1">
        <f t="array" ref="Y2388">IF(AND(B:B &gt; TIME(6, 0, 0), B:B &lt;= TIME(18, 0, 0)), "Day", "Night")</f>
        <v>Night</v>
      </c>
      <c r="Z2388">
        <f>COUNTIFS(D:D, "Military - U.S. Army", C:C, "Fort Myer, Virginia")</f>
        <v>1</v>
      </c>
    </row>
    <row r="2389" spans="1:26" x14ac:dyDescent="0.2">
      <c r="A2389">
        <v>25659</v>
      </c>
      <c r="B2389" t="s">
        <v>11607</v>
      </c>
      <c r="C2389" t="s">
        <v>2915</v>
      </c>
      <c r="D2389" t="s">
        <v>11608</v>
      </c>
      <c r="E2389" t="s">
        <v>11609</v>
      </c>
      <c r="F2389" t="s">
        <v>11610</v>
      </c>
      <c r="G2389" t="s">
        <v>11611</v>
      </c>
      <c r="H2389" t="s">
        <v>11612</v>
      </c>
      <c r="I2389">
        <v>82</v>
      </c>
      <c r="J2389">
        <v>61</v>
      </c>
      <c r="K2389">
        <v>0</v>
      </c>
      <c r="L2389" t="s">
        <v>11613</v>
      </c>
      <c r="M2389">
        <f>SUM(B2389,C2389)</f>
        <v>0</v>
      </c>
      <c r="N2389" t="str">
        <f t="shared" si="74"/>
        <v>No</v>
      </c>
      <c r="O2389">
        <f>COUNTIF(C:C,"&lt;0")</f>
        <v>0</v>
      </c>
      <c r="P2389" t="e">
        <f>SUMIF(#REF!,"&gt;"&amp;AVERAGE(#REF!))</f>
        <v>#REF!</v>
      </c>
      <c r="Q2389">
        <f t="shared" si="75"/>
        <v>27.565026697177728</v>
      </c>
      <c r="R2389" t="str">
        <f>CONCATENATE("ID-",A2389,"-",E2389)</f>
        <v>ID-25659-Agadir - Casablanca</v>
      </c>
      <c r="S2389" t="str">
        <f>INDEX(B:B,MATCH(A2389,A:A,0))</f>
        <v>08:16</v>
      </c>
      <c r="T2389" t="str">
        <f>IF(OR(B2389&gt;0,C2389&gt;0),"Acceptable","Check")</f>
        <v>Acceptable</v>
      </c>
      <c r="U2389">
        <f>COUNTIF(D:D, "Military - U.S. Army")</f>
        <v>23</v>
      </c>
      <c r="V2389">
        <f>AVERAGEIF(C:C,"Fort Myer, Virginia", I:I)</f>
        <v>2</v>
      </c>
      <c r="W2389">
        <v>1</v>
      </c>
      <c r="X2389" t="str">
        <f>IFERROR(VLOOKUP("FlightNumber", A:D, 4, FALSE), "Flight Not Found")</f>
        <v>Flight Not Found</v>
      </c>
      <c r="Y2389" t="str" cm="1">
        <f t="array" ref="Y2389">IF(AND(B:B &gt; TIME(6, 0, 0), B:B &lt;= TIME(18, 0, 0)), "Day", "Night")</f>
        <v>Night</v>
      </c>
      <c r="Z2389">
        <f>COUNTIFS(D:D, "Military - U.S. Army", C:C, "Fort Myer, Virginia")</f>
        <v>1</v>
      </c>
    </row>
    <row r="2390" spans="1:26" x14ac:dyDescent="0.2">
      <c r="A2390">
        <v>25659</v>
      </c>
      <c r="C2390" t="s">
        <v>11614</v>
      </c>
      <c r="D2390" t="s">
        <v>3546</v>
      </c>
      <c r="F2390" t="s">
        <v>10888</v>
      </c>
      <c r="G2390" t="s">
        <v>11615</v>
      </c>
      <c r="H2390" t="s">
        <v>11616</v>
      </c>
      <c r="I2390">
        <v>45</v>
      </c>
      <c r="J2390">
        <v>45</v>
      </c>
      <c r="K2390">
        <v>0</v>
      </c>
      <c r="L2390" t="s">
        <v>11617</v>
      </c>
      <c r="M2390">
        <f>SUM(B2390,C2390)</f>
        <v>0</v>
      </c>
      <c r="N2390" t="str">
        <f t="shared" si="74"/>
        <v>No</v>
      </c>
      <c r="O2390">
        <f>COUNTIF(C:C,"&lt;0")</f>
        <v>0</v>
      </c>
      <c r="P2390" t="e">
        <f>SUMIF(#REF!,"&gt;"&amp;AVERAGE(#REF!))</f>
        <v>#REF!</v>
      </c>
      <c r="Q2390">
        <f t="shared" si="75"/>
        <v>27.565026697177728</v>
      </c>
      <c r="R2390" t="str">
        <f>CONCATENATE("ID-",A2390,"-",E2390)</f>
        <v>ID-25659-</v>
      </c>
      <c r="S2390" t="str">
        <f>INDEX(B:B,MATCH(A2390,A:A,0))</f>
        <v>08:16</v>
      </c>
      <c r="T2390" t="str">
        <f>IF(OR(B2390&gt;0,C2390&gt;0),"Acceptable","Check")</f>
        <v>Acceptable</v>
      </c>
      <c r="U2390">
        <f>COUNTIF(D:D, "Military - U.S. Army")</f>
        <v>23</v>
      </c>
      <c r="V2390">
        <f>AVERAGEIF(C:C,"Fort Myer, Virginia", I:I)</f>
        <v>2</v>
      </c>
      <c r="W2390">
        <v>1</v>
      </c>
      <c r="X2390" t="str">
        <f>IFERROR(VLOOKUP("FlightNumber", A:D, 4, FALSE), "Flight Not Found")</f>
        <v>Flight Not Found</v>
      </c>
      <c r="Y2390" t="str" cm="1">
        <f t="array" ref="Y2390">IF(AND(B:B &gt; TIME(6, 0, 0), B:B &lt;= TIME(18, 0, 0)), "Day", "Night")</f>
        <v>Night</v>
      </c>
      <c r="Z2390">
        <f>COUNTIFS(D:D, "Military - U.S. Army", C:C, "Fort Myer, Virginia")</f>
        <v>1</v>
      </c>
    </row>
    <row r="2391" spans="1:26" x14ac:dyDescent="0.2">
      <c r="A2391">
        <v>25660</v>
      </c>
      <c r="B2391" t="s">
        <v>7714</v>
      </c>
      <c r="C2391" t="s">
        <v>11618</v>
      </c>
      <c r="D2391" t="s">
        <v>11619</v>
      </c>
      <c r="E2391" t="s">
        <v>11620</v>
      </c>
      <c r="F2391" t="s">
        <v>9846</v>
      </c>
      <c r="G2391" t="s">
        <v>11621</v>
      </c>
      <c r="I2391">
        <v>3</v>
      </c>
      <c r="J2391">
        <v>3</v>
      </c>
      <c r="K2391">
        <v>0</v>
      </c>
      <c r="L2391" t="s">
        <v>11622</v>
      </c>
      <c r="M2391">
        <f>SUM(B2391,C2391)</f>
        <v>0</v>
      </c>
      <c r="N2391" t="str">
        <f t="shared" si="74"/>
        <v>No</v>
      </c>
      <c r="O2391">
        <f>COUNTIF(C:C,"&lt;0")</f>
        <v>0</v>
      </c>
      <c r="P2391" t="e">
        <f>SUMIF(#REF!,"&gt;"&amp;AVERAGE(#REF!))</f>
        <v>#REF!</v>
      </c>
      <c r="Q2391">
        <f t="shared" si="75"/>
        <v>27.565026697177728</v>
      </c>
      <c r="R2391" t="str">
        <f>CONCATENATE("ID-",A2391,"-",E2391)</f>
        <v>ID-25660-Teterboro, NJ - Cambridge, MD</v>
      </c>
      <c r="S2391" t="str">
        <f>INDEX(B:B,MATCH(A2391,A:A,0))</f>
        <v>00:55</v>
      </c>
      <c r="T2391" t="str">
        <f>IF(OR(B2391&gt;0,C2391&gt;0),"Acceptable","Check")</f>
        <v>Acceptable</v>
      </c>
      <c r="U2391">
        <f>COUNTIF(D:D, "Military - U.S. Army")</f>
        <v>23</v>
      </c>
      <c r="V2391">
        <f>AVERAGEIF(C:C,"Fort Myer, Virginia", I:I)</f>
        <v>2</v>
      </c>
      <c r="W2391">
        <v>1</v>
      </c>
      <c r="X2391" t="str">
        <f>IFERROR(VLOOKUP("FlightNumber", A:D, 4, FALSE), "Flight Not Found")</f>
        <v>Flight Not Found</v>
      </c>
      <c r="Y2391" t="str" cm="1">
        <f t="array" ref="Y2391">IF(AND(B:B &gt; TIME(6, 0, 0), B:B &lt;= TIME(18, 0, 0)), "Day", "Night")</f>
        <v>Night</v>
      </c>
      <c r="Z2391">
        <f>COUNTIFS(D:D, "Military - U.S. Army", C:C, "Fort Myer, Virginia")</f>
        <v>1</v>
      </c>
    </row>
    <row r="2392" spans="1:26" x14ac:dyDescent="0.2">
      <c r="A2392">
        <v>25679</v>
      </c>
      <c r="C2392" t="s">
        <v>11623</v>
      </c>
      <c r="D2392" t="s">
        <v>2606</v>
      </c>
      <c r="F2392" t="s">
        <v>11624</v>
      </c>
      <c r="G2392" t="s">
        <v>11625</v>
      </c>
      <c r="H2392" t="s">
        <v>11626</v>
      </c>
      <c r="I2392">
        <v>10</v>
      </c>
      <c r="J2392">
        <v>10</v>
      </c>
      <c r="K2392">
        <v>0</v>
      </c>
      <c r="L2392" t="s">
        <v>10703</v>
      </c>
      <c r="M2392">
        <f>SUM(B2392,C2392)</f>
        <v>0</v>
      </c>
      <c r="N2392" t="str">
        <f t="shared" si="74"/>
        <v>No</v>
      </c>
      <c r="O2392">
        <f>COUNTIF(C:C,"&lt;0")</f>
        <v>0</v>
      </c>
      <c r="P2392" t="e">
        <f>SUMIF(#REF!,"&gt;"&amp;AVERAGE(#REF!))</f>
        <v>#REF!</v>
      </c>
      <c r="Q2392">
        <f t="shared" si="75"/>
        <v>27.565026697177728</v>
      </c>
      <c r="R2392" t="str">
        <f>CONCATENATE("ID-",A2392,"-",E2392)</f>
        <v>ID-25679-</v>
      </c>
      <c r="S2392">
        <f>INDEX(B:B,MATCH(A2392,A:A,0))</f>
        <v>0</v>
      </c>
      <c r="T2392" t="str">
        <f>IF(OR(B2392&gt;0,C2392&gt;0),"Acceptable","Check")</f>
        <v>Acceptable</v>
      </c>
      <c r="U2392">
        <f>COUNTIF(D:D, "Military - U.S. Army")</f>
        <v>23</v>
      </c>
      <c r="V2392">
        <f>AVERAGEIF(C:C,"Fort Myer, Virginia", I:I)</f>
        <v>2</v>
      </c>
      <c r="W2392">
        <v>1</v>
      </c>
      <c r="X2392" t="str">
        <f>IFERROR(VLOOKUP("FlightNumber", A:D, 4, FALSE), "Flight Not Found")</f>
        <v>Flight Not Found</v>
      </c>
      <c r="Y2392" t="str" cm="1">
        <f t="array" ref="Y2392">IF(AND(B:B &gt; TIME(6, 0, 0), B:B &lt;= TIME(18, 0, 0)), "Day", "Night")</f>
        <v>Night</v>
      </c>
      <c r="Z2392">
        <f>COUNTIFS(D:D, "Military - U.S. Army", C:C, "Fort Myer, Virginia")</f>
        <v>1</v>
      </c>
    </row>
    <row r="2393" spans="1:26" x14ac:dyDescent="0.2">
      <c r="A2393">
        <v>25679</v>
      </c>
      <c r="C2393" t="s">
        <v>7254</v>
      </c>
      <c r="D2393" t="s">
        <v>3661</v>
      </c>
      <c r="E2393" t="s">
        <v>11628</v>
      </c>
      <c r="F2393" t="s">
        <v>11629</v>
      </c>
      <c r="G2393" t="s">
        <v>11630</v>
      </c>
      <c r="H2393" t="s">
        <v>11631</v>
      </c>
      <c r="I2393">
        <v>36</v>
      </c>
      <c r="J2393">
        <v>36</v>
      </c>
      <c r="K2393">
        <v>0</v>
      </c>
      <c r="L2393" t="s">
        <v>11632</v>
      </c>
      <c r="M2393">
        <f>SUM(B2393,C2393)</f>
        <v>0</v>
      </c>
      <c r="N2393" t="str">
        <f t="shared" si="74"/>
        <v>No</v>
      </c>
      <c r="O2393">
        <f>COUNTIF(C:C,"&lt;0")</f>
        <v>0</v>
      </c>
      <c r="P2393" t="e">
        <f>SUMIF(#REF!,"&gt;"&amp;AVERAGE(#REF!))</f>
        <v>#REF!</v>
      </c>
      <c r="Q2393">
        <f t="shared" si="75"/>
        <v>27.565026697177728</v>
      </c>
      <c r="R2393" t="str">
        <f>CONCATENATE("ID-",A2393,"-",E2393)</f>
        <v>ID-25679-Cuayan - Manila</v>
      </c>
      <c r="S2393">
        <f>INDEX(B:B,MATCH(A2393,A:A,0))</f>
        <v>0</v>
      </c>
      <c r="T2393" t="str">
        <f>IF(OR(B2393&gt;0,C2393&gt;0),"Acceptable","Check")</f>
        <v>Acceptable</v>
      </c>
      <c r="U2393">
        <f>COUNTIF(D:D, "Military - U.S. Army")</f>
        <v>23</v>
      </c>
      <c r="V2393">
        <f>AVERAGEIF(C:C,"Fort Myer, Virginia", I:I)</f>
        <v>2</v>
      </c>
      <c r="W2393">
        <v>1</v>
      </c>
      <c r="X2393" t="str">
        <f>IFERROR(VLOOKUP("FlightNumber", A:D, 4, FALSE), "Flight Not Found")</f>
        <v>Flight Not Found</v>
      </c>
      <c r="Y2393" t="str" cm="1">
        <f t="array" ref="Y2393">IF(AND(B:B &gt; TIME(6, 0, 0), B:B &lt;= TIME(18, 0, 0)), "Day", "Night")</f>
        <v>Night</v>
      </c>
      <c r="Z2393">
        <f>COUNTIFS(D:D, "Military - U.S. Army", C:C, "Fort Myer, Virginia")</f>
        <v>1</v>
      </c>
    </row>
    <row r="2394" spans="1:26" x14ac:dyDescent="0.2">
      <c r="A2394">
        <v>25683</v>
      </c>
      <c r="C2394" t="s">
        <v>11633</v>
      </c>
      <c r="D2394" t="s">
        <v>11634</v>
      </c>
      <c r="F2394" t="s">
        <v>7964</v>
      </c>
      <c r="G2394" t="s">
        <v>11635</v>
      </c>
      <c r="H2394" t="s">
        <v>11636</v>
      </c>
      <c r="I2394">
        <v>19</v>
      </c>
      <c r="J2394">
        <v>19</v>
      </c>
      <c r="K2394">
        <v>0</v>
      </c>
      <c r="L2394" t="s">
        <v>11637</v>
      </c>
      <c r="M2394">
        <f>SUM(B2394,C2394)</f>
        <v>0</v>
      </c>
      <c r="N2394" t="str">
        <f t="shared" si="74"/>
        <v>No</v>
      </c>
      <c r="O2394">
        <f>COUNTIF(C:C,"&lt;0")</f>
        <v>0</v>
      </c>
      <c r="P2394" t="e">
        <f>SUMIF(#REF!,"&gt;"&amp;AVERAGE(#REF!))</f>
        <v>#REF!</v>
      </c>
      <c r="Q2394">
        <f t="shared" si="75"/>
        <v>27.565026697177728</v>
      </c>
      <c r="R2394" t="str">
        <f>CONCATENATE("ID-",A2394,"-",E2394)</f>
        <v>ID-25683-</v>
      </c>
      <c r="S2394">
        <f>INDEX(B:B,MATCH(A2394,A:A,0))</f>
        <v>0</v>
      </c>
      <c r="T2394" t="str">
        <f>IF(OR(B2394&gt;0,C2394&gt;0),"Acceptable","Check")</f>
        <v>Acceptable</v>
      </c>
      <c r="U2394">
        <f>COUNTIF(D:D, "Military - U.S. Army")</f>
        <v>23</v>
      </c>
      <c r="V2394">
        <f>AVERAGEIF(C:C,"Fort Myer, Virginia", I:I)</f>
        <v>2</v>
      </c>
      <c r="W2394">
        <v>1</v>
      </c>
      <c r="X2394" t="str">
        <f>IFERROR(VLOOKUP("FlightNumber", A:D, 4, FALSE), "Flight Not Found")</f>
        <v>Flight Not Found</v>
      </c>
      <c r="Y2394" t="str" cm="1">
        <f t="array" ref="Y2394">IF(AND(B:B &gt; TIME(6, 0, 0), B:B &lt;= TIME(18, 0, 0)), "Day", "Night")</f>
        <v>Night</v>
      </c>
      <c r="Z2394">
        <f>COUNTIFS(D:D, "Military - U.S. Army", C:C, "Fort Myer, Virginia")</f>
        <v>1</v>
      </c>
    </row>
    <row r="2395" spans="1:26" x14ac:dyDescent="0.2">
      <c r="A2395">
        <v>25686</v>
      </c>
      <c r="C2395" t="s">
        <v>11638</v>
      </c>
      <c r="D2395" t="s">
        <v>5254</v>
      </c>
      <c r="F2395" t="s">
        <v>10229</v>
      </c>
      <c r="G2395" t="s">
        <v>11639</v>
      </c>
      <c r="H2395" t="s">
        <v>1271</v>
      </c>
      <c r="I2395">
        <v>11</v>
      </c>
      <c r="J2395">
        <v>8</v>
      </c>
      <c r="K2395">
        <v>0</v>
      </c>
      <c r="L2395" t="s">
        <v>11640</v>
      </c>
      <c r="M2395">
        <f>SUM(B2395,C2395)</f>
        <v>0</v>
      </c>
      <c r="N2395" t="str">
        <f t="shared" si="74"/>
        <v>No</v>
      </c>
      <c r="O2395">
        <f>COUNTIF(C:C,"&lt;0")</f>
        <v>0</v>
      </c>
      <c r="P2395" t="e">
        <f>SUMIF(#REF!,"&gt;"&amp;AVERAGE(#REF!))</f>
        <v>#REF!</v>
      </c>
      <c r="Q2395">
        <f t="shared" si="75"/>
        <v>27.565026697177728</v>
      </c>
      <c r="R2395" t="str">
        <f>CONCATENATE("ID-",A2395,"-",E2395)</f>
        <v>ID-25686-</v>
      </c>
      <c r="S2395">
        <f>INDEX(B:B,MATCH(A2395,A:A,0))</f>
        <v>0</v>
      </c>
      <c r="T2395" t="str">
        <f>IF(OR(B2395&gt;0,C2395&gt;0),"Acceptable","Check")</f>
        <v>Acceptable</v>
      </c>
      <c r="U2395">
        <f>COUNTIF(D:D, "Military - U.S. Army")</f>
        <v>23</v>
      </c>
      <c r="V2395">
        <f>AVERAGEIF(C:C,"Fort Myer, Virginia", I:I)</f>
        <v>2</v>
      </c>
      <c r="W2395">
        <v>1</v>
      </c>
      <c r="X2395" t="str">
        <f>IFERROR(VLOOKUP("FlightNumber", A:D, 4, FALSE), "Flight Not Found")</f>
        <v>Flight Not Found</v>
      </c>
      <c r="Y2395" t="str" cm="1">
        <f t="array" ref="Y2395">IF(AND(B:B &gt; TIME(6, 0, 0), B:B &lt;= TIME(18, 0, 0)), "Day", "Night")</f>
        <v>Night</v>
      </c>
      <c r="Z2395">
        <f>COUNTIFS(D:D, "Military - U.S. Army", C:C, "Fort Myer, Virginia")</f>
        <v>1</v>
      </c>
    </row>
    <row r="2396" spans="1:26" x14ac:dyDescent="0.2">
      <c r="A2396">
        <v>25690</v>
      </c>
      <c r="B2396" t="s">
        <v>8930</v>
      </c>
      <c r="C2396" t="s">
        <v>11641</v>
      </c>
      <c r="D2396" t="s">
        <v>11642</v>
      </c>
      <c r="E2396" t="s">
        <v>11643</v>
      </c>
      <c r="F2396" t="s">
        <v>11644</v>
      </c>
      <c r="G2396" t="s">
        <v>11645</v>
      </c>
      <c r="H2396" t="s">
        <v>11646</v>
      </c>
      <c r="I2396">
        <v>63</v>
      </c>
      <c r="J2396">
        <v>23</v>
      </c>
      <c r="K2396">
        <v>0</v>
      </c>
      <c r="L2396" t="s">
        <v>11647</v>
      </c>
      <c r="M2396">
        <f>SUM(B2396,C2396)</f>
        <v>0</v>
      </c>
      <c r="N2396" t="str">
        <f t="shared" si="74"/>
        <v>No</v>
      </c>
      <c r="O2396">
        <f>COUNTIF(C:C,"&lt;0")</f>
        <v>0</v>
      </c>
      <c r="P2396" t="e">
        <f>SUMIF(#REF!,"&gt;"&amp;AVERAGE(#REF!))</f>
        <v>#REF!</v>
      </c>
      <c r="Q2396">
        <f t="shared" si="75"/>
        <v>27.565026697177728</v>
      </c>
      <c r="R2396" t="str">
        <f>CONCATENATE("ID-",A2396,"-",E2396)</f>
        <v>ID-25690-New York City - St. Maarten</v>
      </c>
      <c r="S2396" t="str">
        <f>INDEX(B:B,MATCH(A2396,A:A,0))</f>
        <v>15:49</v>
      </c>
      <c r="T2396" t="str">
        <f>IF(OR(B2396&gt;0,C2396&gt;0),"Acceptable","Check")</f>
        <v>Acceptable</v>
      </c>
      <c r="U2396">
        <f>COUNTIF(D:D, "Military - U.S. Army")</f>
        <v>23</v>
      </c>
      <c r="V2396">
        <f>AVERAGEIF(C:C,"Fort Myer, Virginia", I:I)</f>
        <v>2</v>
      </c>
      <c r="W2396">
        <v>1</v>
      </c>
      <c r="X2396" t="str">
        <f>IFERROR(VLOOKUP("FlightNumber", A:D, 4, FALSE), "Flight Not Found")</f>
        <v>Flight Not Found</v>
      </c>
      <c r="Y2396" t="str" cm="1">
        <f t="array" ref="Y2396">IF(AND(B:B &gt; TIME(6, 0, 0), B:B &lt;= TIME(18, 0, 0)), "Day", "Night")</f>
        <v>Night</v>
      </c>
      <c r="Z2396">
        <f>COUNTIFS(D:D, "Military - U.S. Army", C:C, "Fort Myer, Virginia")</f>
        <v>1</v>
      </c>
    </row>
    <row r="2397" spans="1:26" x14ac:dyDescent="0.2">
      <c r="A2397">
        <v>25692</v>
      </c>
      <c r="C2397" t="s">
        <v>11648</v>
      </c>
      <c r="D2397" t="s">
        <v>2606</v>
      </c>
      <c r="F2397" t="s">
        <v>6009</v>
      </c>
      <c r="G2397" t="s">
        <v>11649</v>
      </c>
      <c r="H2397" t="s">
        <v>11650</v>
      </c>
      <c r="I2397">
        <v>14</v>
      </c>
      <c r="J2397">
        <v>13</v>
      </c>
      <c r="K2397">
        <v>0</v>
      </c>
      <c r="M2397">
        <f>SUM(B2397,C2397)</f>
        <v>0</v>
      </c>
      <c r="N2397" t="str">
        <f t="shared" si="74"/>
        <v>No</v>
      </c>
      <c r="O2397">
        <f>COUNTIF(C:C,"&lt;0")</f>
        <v>0</v>
      </c>
      <c r="P2397" t="e">
        <f>SUMIF(#REF!,"&gt;"&amp;AVERAGE(#REF!))</f>
        <v>#REF!</v>
      </c>
      <c r="Q2397">
        <f t="shared" si="75"/>
        <v>27.565026697177728</v>
      </c>
      <c r="R2397" t="str">
        <f>CONCATENATE("ID-",A2397,"-",E2397)</f>
        <v>ID-25692-</v>
      </c>
      <c r="S2397">
        <f>INDEX(B:B,MATCH(A2397,A:A,0))</f>
        <v>0</v>
      </c>
      <c r="T2397" t="str">
        <f>IF(OR(B2397&gt;0,C2397&gt;0),"Acceptable","Check")</f>
        <v>Acceptable</v>
      </c>
      <c r="U2397">
        <f>COUNTIF(D:D, "Military - U.S. Army")</f>
        <v>23</v>
      </c>
      <c r="V2397">
        <f>AVERAGEIF(C:C,"Fort Myer, Virginia", I:I)</f>
        <v>2</v>
      </c>
      <c r="W2397">
        <v>1</v>
      </c>
      <c r="X2397" t="str">
        <f>IFERROR(VLOOKUP("FlightNumber", A:D, 4, FALSE), "Flight Not Found")</f>
        <v>Flight Not Found</v>
      </c>
      <c r="Y2397" t="str" cm="1">
        <f t="array" ref="Y2397">IF(AND(B:B &gt; TIME(6, 0, 0), B:B &lt;= TIME(18, 0, 0)), "Day", "Night")</f>
        <v>Night</v>
      </c>
      <c r="Z2397">
        <f>COUNTIFS(D:D, "Military - U.S. Army", C:C, "Fort Myer, Virginia")</f>
        <v>1</v>
      </c>
    </row>
    <row r="2398" spans="1:26" x14ac:dyDescent="0.2">
      <c r="A2398">
        <v>25694</v>
      </c>
      <c r="C2398" t="s">
        <v>11651</v>
      </c>
      <c r="D2398" t="s">
        <v>11652</v>
      </c>
      <c r="F2398" t="s">
        <v>7755</v>
      </c>
      <c r="G2398" t="s">
        <v>11653</v>
      </c>
      <c r="H2398" t="s">
        <v>11654</v>
      </c>
      <c r="I2398">
        <v>30</v>
      </c>
      <c r="J2398">
        <v>5</v>
      </c>
      <c r="K2398">
        <v>0</v>
      </c>
      <c r="L2398" t="s">
        <v>11655</v>
      </c>
      <c r="M2398">
        <f>SUM(B2398,C2398)</f>
        <v>0</v>
      </c>
      <c r="N2398" t="str">
        <f t="shared" si="74"/>
        <v>No</v>
      </c>
      <c r="O2398">
        <f>COUNTIF(C:C,"&lt;0")</f>
        <v>0</v>
      </c>
      <c r="P2398" t="e">
        <f>SUMIF(#REF!,"&gt;"&amp;AVERAGE(#REF!))</f>
        <v>#REF!</v>
      </c>
      <c r="Q2398">
        <f t="shared" si="75"/>
        <v>27.565026697177728</v>
      </c>
      <c r="R2398" t="str">
        <f>CONCATENATE("ID-",A2398,"-",E2398)</f>
        <v>ID-25694-</v>
      </c>
      <c r="S2398">
        <f>INDEX(B:B,MATCH(A2398,A:A,0))</f>
        <v>0</v>
      </c>
      <c r="T2398" t="str">
        <f>IF(OR(B2398&gt;0,C2398&gt;0),"Acceptable","Check")</f>
        <v>Acceptable</v>
      </c>
      <c r="U2398">
        <f>COUNTIF(D:D, "Military - U.S. Army")</f>
        <v>23</v>
      </c>
      <c r="V2398">
        <f>AVERAGEIF(C:C,"Fort Myer, Virginia", I:I)</f>
        <v>2</v>
      </c>
      <c r="W2398">
        <v>1</v>
      </c>
      <c r="X2398" t="str">
        <f>IFERROR(VLOOKUP("FlightNumber", A:D, 4, FALSE), "Flight Not Found")</f>
        <v>Flight Not Found</v>
      </c>
      <c r="Y2398" t="str" cm="1">
        <f t="array" ref="Y2398">IF(AND(B:B &gt; TIME(6, 0, 0), B:B &lt;= TIME(18, 0, 0)), "Day", "Night")</f>
        <v>Night</v>
      </c>
      <c r="Z2398">
        <f>COUNTIFS(D:D, "Military - U.S. Army", C:C, "Fort Myer, Virginia")</f>
        <v>1</v>
      </c>
    </row>
    <row r="2399" spans="1:26" x14ac:dyDescent="0.2">
      <c r="A2399">
        <v>25697</v>
      </c>
      <c r="C2399" t="s">
        <v>11656</v>
      </c>
      <c r="D2399" t="s">
        <v>3661</v>
      </c>
      <c r="F2399" t="s">
        <v>7919</v>
      </c>
      <c r="G2399" t="s">
        <v>11657</v>
      </c>
      <c r="H2399" t="s">
        <v>11658</v>
      </c>
      <c r="I2399">
        <v>33</v>
      </c>
      <c r="J2399">
        <v>1</v>
      </c>
      <c r="K2399">
        <v>0</v>
      </c>
      <c r="L2399" t="s">
        <v>11659</v>
      </c>
      <c r="M2399">
        <f>SUM(B2399,C2399)</f>
        <v>0</v>
      </c>
      <c r="N2399" t="str">
        <f t="shared" si="74"/>
        <v>No</v>
      </c>
      <c r="O2399">
        <f>COUNTIF(C:C,"&lt;0")</f>
        <v>0</v>
      </c>
      <c r="P2399" t="e">
        <f>SUMIF(#REF!,"&gt;"&amp;AVERAGE(#REF!))</f>
        <v>#REF!</v>
      </c>
      <c r="Q2399">
        <f t="shared" si="75"/>
        <v>27.565026697177728</v>
      </c>
      <c r="R2399" t="str">
        <f>CONCATENATE("ID-",A2399,"-",E2399)</f>
        <v>ID-25697-</v>
      </c>
      <c r="S2399">
        <f>INDEX(B:B,MATCH(A2399,A:A,0))</f>
        <v>0</v>
      </c>
      <c r="T2399" t="str">
        <f>IF(OR(B2399&gt;0,C2399&gt;0),"Acceptable","Check")</f>
        <v>Acceptable</v>
      </c>
      <c r="U2399">
        <f>COUNTIF(D:D, "Military - U.S. Army")</f>
        <v>23</v>
      </c>
      <c r="V2399">
        <f>AVERAGEIF(C:C,"Fort Myer, Virginia", I:I)</f>
        <v>2</v>
      </c>
      <c r="W2399">
        <v>1</v>
      </c>
      <c r="X2399" t="str">
        <f>IFERROR(VLOOKUP("FlightNumber", A:D, 4, FALSE), "Flight Not Found")</f>
        <v>Flight Not Found</v>
      </c>
      <c r="Y2399" t="str" cm="1">
        <f t="array" ref="Y2399">IF(AND(B:B &gt; TIME(6, 0, 0), B:B &lt;= TIME(18, 0, 0)), "Day", "Night")</f>
        <v>Night</v>
      </c>
      <c r="Z2399">
        <f>COUNTIFS(D:D, "Military - U.S. Army", C:C, "Fort Myer, Virginia")</f>
        <v>1</v>
      </c>
    </row>
    <row r="2400" spans="1:26" x14ac:dyDescent="0.2">
      <c r="A2400">
        <v>25697</v>
      </c>
      <c r="B2400" t="s">
        <v>11660</v>
      </c>
      <c r="C2400" t="s">
        <v>11661</v>
      </c>
      <c r="D2400" t="s">
        <v>11662</v>
      </c>
      <c r="E2400" t="s">
        <v>11663</v>
      </c>
      <c r="F2400" t="s">
        <v>11664</v>
      </c>
      <c r="G2400" t="s">
        <v>11665</v>
      </c>
      <c r="H2400" t="s">
        <v>11666</v>
      </c>
      <c r="I2400">
        <v>6</v>
      </c>
      <c r="J2400">
        <v>6</v>
      </c>
      <c r="K2400">
        <v>0</v>
      </c>
      <c r="L2400" t="s">
        <v>11667</v>
      </c>
      <c r="M2400">
        <f>SUM(B2400,C2400)</f>
        <v>0</v>
      </c>
      <c r="N2400" t="str">
        <f t="shared" si="74"/>
        <v>No</v>
      </c>
      <c r="O2400">
        <f>COUNTIF(C:C,"&lt;0")</f>
        <v>0</v>
      </c>
      <c r="P2400" t="e">
        <f>SUMIF(#REF!,"&gt;"&amp;AVERAGE(#REF!))</f>
        <v>#REF!</v>
      </c>
      <c r="Q2400">
        <f t="shared" si="75"/>
        <v>27.565026697177728</v>
      </c>
      <c r="R2400" t="str">
        <f>CONCATENATE("ID-",A2400,"-",E2400)</f>
        <v>ID-25697-Detroit - Pellston</v>
      </c>
      <c r="S2400">
        <f>INDEX(B:B,MATCH(A2400,A:A,0))</f>
        <v>0</v>
      </c>
      <c r="T2400" t="str">
        <f>IF(OR(B2400&gt;0,C2400&gt;0),"Acceptable","Check")</f>
        <v>Acceptable</v>
      </c>
      <c r="U2400">
        <f>COUNTIF(D:D, "Military - U.S. Army")</f>
        <v>23</v>
      </c>
      <c r="V2400">
        <f>AVERAGEIF(C:C,"Fort Myer, Virginia", I:I)</f>
        <v>2</v>
      </c>
      <c r="W2400">
        <v>1</v>
      </c>
      <c r="X2400" t="str">
        <f>IFERROR(VLOOKUP("FlightNumber", A:D, 4, FALSE), "Flight Not Found")</f>
        <v>Flight Not Found</v>
      </c>
      <c r="Y2400" t="str" cm="1">
        <f t="array" ref="Y2400">IF(AND(B:B &gt; TIME(6, 0, 0), B:B &lt;= TIME(18, 0, 0)), "Day", "Night")</f>
        <v>Night</v>
      </c>
      <c r="Z2400">
        <f>COUNTIFS(D:D, "Military - U.S. Army", C:C, "Fort Myer, Virginia")</f>
        <v>1</v>
      </c>
    </row>
    <row r="2401" spans="1:26" x14ac:dyDescent="0.2">
      <c r="A2401">
        <v>25703</v>
      </c>
      <c r="C2401" t="s">
        <v>11668</v>
      </c>
      <c r="D2401" t="s">
        <v>3546</v>
      </c>
      <c r="F2401" t="s">
        <v>7722</v>
      </c>
      <c r="G2401" t="s">
        <v>11669</v>
      </c>
      <c r="I2401">
        <v>11</v>
      </c>
      <c r="J2401">
        <v>11</v>
      </c>
      <c r="K2401">
        <v>0</v>
      </c>
      <c r="L2401" t="s">
        <v>11670</v>
      </c>
      <c r="M2401">
        <f>SUM(B2401,C2401)</f>
        <v>0</v>
      </c>
      <c r="N2401" t="str">
        <f t="shared" si="74"/>
        <v>No</v>
      </c>
      <c r="O2401">
        <f>COUNTIF(C:C,"&lt;0")</f>
        <v>0</v>
      </c>
      <c r="P2401" t="e">
        <f>SUMIF(#REF!,"&gt;"&amp;AVERAGE(#REF!))</f>
        <v>#REF!</v>
      </c>
      <c r="Q2401">
        <f t="shared" si="75"/>
        <v>27.565026697177728</v>
      </c>
      <c r="R2401" t="str">
        <f>CONCATENATE("ID-",A2401,"-",E2401)</f>
        <v>ID-25703-</v>
      </c>
      <c r="S2401">
        <f>INDEX(B:B,MATCH(A2401,A:A,0))</f>
        <v>0</v>
      </c>
      <c r="T2401" t="str">
        <f>IF(OR(B2401&gt;0,C2401&gt;0),"Acceptable","Check")</f>
        <v>Acceptable</v>
      </c>
      <c r="U2401">
        <f>COUNTIF(D:D, "Military - U.S. Army")</f>
        <v>23</v>
      </c>
      <c r="V2401">
        <f>AVERAGEIF(C:C,"Fort Myer, Virginia", I:I)</f>
        <v>2</v>
      </c>
      <c r="W2401">
        <v>2</v>
      </c>
      <c r="X2401" t="str">
        <f>IFERROR(VLOOKUP("FlightNumber", A:D, 4, FALSE), "Flight Not Found")</f>
        <v>Flight Not Found</v>
      </c>
      <c r="Y2401" t="str" cm="1">
        <f t="array" ref="Y2401">IF(AND(B:B &gt; TIME(6, 0, 0), B:B &lt;= TIME(18, 0, 0)), "Day", "Night")</f>
        <v>Night</v>
      </c>
      <c r="Z2401">
        <f>COUNTIFS(D:D, "Military - U.S. Army", C:C, "Fort Myer, Virginia")</f>
        <v>1</v>
      </c>
    </row>
    <row r="2402" spans="1:26" x14ac:dyDescent="0.2">
      <c r="A2402">
        <v>25710</v>
      </c>
      <c r="C2402" t="s">
        <v>11671</v>
      </c>
      <c r="D2402" t="s">
        <v>3748</v>
      </c>
      <c r="F2402" t="s">
        <v>11672</v>
      </c>
      <c r="G2402" t="s">
        <v>11673</v>
      </c>
      <c r="H2402" t="s">
        <v>11674</v>
      </c>
      <c r="I2402">
        <v>6</v>
      </c>
      <c r="J2402">
        <v>6</v>
      </c>
      <c r="K2402">
        <v>0</v>
      </c>
      <c r="L2402" t="s">
        <v>11675</v>
      </c>
      <c r="M2402">
        <f>SUM(B2402,C2402)</f>
        <v>0</v>
      </c>
      <c r="N2402" t="str">
        <f t="shared" si="74"/>
        <v>No</v>
      </c>
      <c r="O2402">
        <f>COUNTIF(C:C,"&lt;0")</f>
        <v>0</v>
      </c>
      <c r="P2402" t="e">
        <f>SUMIF(#REF!,"&gt;"&amp;AVERAGE(#REF!))</f>
        <v>#REF!</v>
      </c>
      <c r="Q2402">
        <f t="shared" si="75"/>
        <v>27.565026697177728</v>
      </c>
      <c r="R2402" t="str">
        <f>CONCATENATE("ID-",A2402,"-",E2402)</f>
        <v>ID-25710-</v>
      </c>
      <c r="S2402">
        <f>INDEX(B:B,MATCH(A2402,A:A,0))</f>
        <v>0</v>
      </c>
      <c r="T2402" t="str">
        <f>IF(OR(B2402&gt;0,C2402&gt;0),"Acceptable","Check")</f>
        <v>Acceptable</v>
      </c>
      <c r="U2402">
        <f>COUNTIF(D:D, "Military - U.S. Army")</f>
        <v>23</v>
      </c>
      <c r="V2402">
        <f>AVERAGEIF(C:C,"Fort Myer, Virginia", I:I)</f>
        <v>2</v>
      </c>
      <c r="W2402">
        <v>1</v>
      </c>
      <c r="X2402" t="str">
        <f>IFERROR(VLOOKUP("FlightNumber", A:D, 4, FALSE), "Flight Not Found")</f>
        <v>Flight Not Found</v>
      </c>
      <c r="Y2402" t="str" cm="1">
        <f t="array" ref="Y2402">IF(AND(B:B &gt; TIME(6, 0, 0), B:B &lt;= TIME(18, 0, 0)), "Day", "Night")</f>
        <v>Night</v>
      </c>
      <c r="Z2402">
        <f>COUNTIFS(D:D, "Military - U.S. Army", C:C, "Fort Myer, Virginia")</f>
        <v>1</v>
      </c>
    </row>
    <row r="2403" spans="1:26" x14ac:dyDescent="0.2">
      <c r="A2403">
        <v>25714</v>
      </c>
      <c r="C2403" t="s">
        <v>7658</v>
      </c>
      <c r="D2403" t="s">
        <v>11676</v>
      </c>
      <c r="F2403" t="s">
        <v>5789</v>
      </c>
      <c r="G2403" t="s">
        <v>11677</v>
      </c>
      <c r="H2403" t="s">
        <v>11678</v>
      </c>
      <c r="I2403">
        <v>6</v>
      </c>
      <c r="J2403">
        <v>6</v>
      </c>
      <c r="K2403">
        <v>0</v>
      </c>
      <c r="L2403" t="s">
        <v>11679</v>
      </c>
      <c r="M2403">
        <f>SUM(B2403,C2403)</f>
        <v>0</v>
      </c>
      <c r="N2403" t="str">
        <f t="shared" si="74"/>
        <v>No</v>
      </c>
      <c r="O2403">
        <f>COUNTIF(C:C,"&lt;0")</f>
        <v>0</v>
      </c>
      <c r="P2403" t="e">
        <f>SUMIF(#REF!,"&gt;"&amp;AVERAGE(#REF!))</f>
        <v>#REF!</v>
      </c>
      <c r="Q2403">
        <f t="shared" si="75"/>
        <v>27.565026697177728</v>
      </c>
      <c r="R2403" t="str">
        <f>CONCATENATE("ID-",A2403,"-",E2403)</f>
        <v>ID-25714-</v>
      </c>
      <c r="S2403">
        <f>INDEX(B:B,MATCH(A2403,A:A,0))</f>
        <v>0</v>
      </c>
      <c r="T2403" t="str">
        <f>IF(OR(B2403&gt;0,C2403&gt;0),"Acceptable","Check")</f>
        <v>Acceptable</v>
      </c>
      <c r="U2403">
        <f>COUNTIF(D:D, "Military - U.S. Army")</f>
        <v>23</v>
      </c>
      <c r="V2403">
        <f>AVERAGEIF(C:C,"Fort Myer, Virginia", I:I)</f>
        <v>2</v>
      </c>
      <c r="W2403">
        <v>1</v>
      </c>
      <c r="X2403" t="str">
        <f>IFERROR(VLOOKUP("FlightNumber", A:D, 4, FALSE), "Flight Not Found")</f>
        <v>Flight Not Found</v>
      </c>
      <c r="Y2403" t="str" cm="1">
        <f t="array" ref="Y2403">IF(AND(B:B &gt; TIME(6, 0, 0), B:B &lt;= TIME(18, 0, 0)), "Day", "Night")</f>
        <v>Night</v>
      </c>
      <c r="Z2403">
        <f>COUNTIFS(D:D, "Military - U.S. Army", C:C, "Fort Myer, Virginia")</f>
        <v>1</v>
      </c>
    </row>
    <row r="2404" spans="1:26" x14ac:dyDescent="0.2">
      <c r="A2404">
        <v>25718</v>
      </c>
      <c r="B2404" t="s">
        <v>2468</v>
      </c>
      <c r="C2404" t="s">
        <v>11680</v>
      </c>
      <c r="D2404" t="s">
        <v>11681</v>
      </c>
      <c r="E2404" t="s">
        <v>11682</v>
      </c>
      <c r="F2404" t="s">
        <v>6341</v>
      </c>
      <c r="G2404" t="s">
        <v>11683</v>
      </c>
      <c r="H2404" t="s">
        <v>11684</v>
      </c>
      <c r="I2404">
        <v>33</v>
      </c>
      <c r="J2404">
        <v>1</v>
      </c>
      <c r="K2404">
        <v>5</v>
      </c>
      <c r="L2404" t="s">
        <v>11685</v>
      </c>
      <c r="M2404">
        <f>SUM(B2404,C2404)</f>
        <v>0</v>
      </c>
      <c r="N2404" t="str">
        <f t="shared" si="74"/>
        <v>No</v>
      </c>
      <c r="O2404">
        <f>COUNTIF(C:C,"&lt;0")</f>
        <v>0</v>
      </c>
      <c r="P2404" t="e">
        <f>SUMIF(#REF!,"&gt;"&amp;AVERAGE(#REF!))</f>
        <v>#REF!</v>
      </c>
      <c r="Q2404">
        <f t="shared" si="75"/>
        <v>27.565026697177728</v>
      </c>
      <c r="R2404" t="str">
        <f>CONCATENATE("ID-",A2404,"-",E2404)</f>
        <v>ID-25718-Chamblee, GA - Fort Myers,FL</v>
      </c>
      <c r="S2404" t="str">
        <f>INDEX(B:B,MATCH(A2404,A:A,0))</f>
        <v>09:30</v>
      </c>
      <c r="T2404" t="str">
        <f>IF(OR(B2404&gt;0,C2404&gt;0),"Acceptable","Check")</f>
        <v>Acceptable</v>
      </c>
      <c r="U2404">
        <f>COUNTIF(D:D, "Military - U.S. Army")</f>
        <v>23</v>
      </c>
      <c r="V2404">
        <f>AVERAGEIF(C:C,"Fort Myer, Virginia", I:I)</f>
        <v>2</v>
      </c>
      <c r="W2404">
        <v>1</v>
      </c>
      <c r="X2404" t="str">
        <f>IFERROR(VLOOKUP("FlightNumber", A:D, 4, FALSE), "Flight Not Found")</f>
        <v>Flight Not Found</v>
      </c>
      <c r="Y2404" t="str" cm="1">
        <f t="array" ref="Y2404">IF(AND(B:B &gt; TIME(6, 0, 0), B:B &lt;= TIME(18, 0, 0)), "Day", "Night")</f>
        <v>Night</v>
      </c>
      <c r="Z2404">
        <f>COUNTIFS(D:D, "Military - U.S. Army", C:C, "Fort Myer, Virginia")</f>
        <v>1</v>
      </c>
    </row>
    <row r="2405" spans="1:26" x14ac:dyDescent="0.2">
      <c r="A2405">
        <v>25720</v>
      </c>
      <c r="B2405" t="s">
        <v>11686</v>
      </c>
      <c r="C2405" t="s">
        <v>11687</v>
      </c>
      <c r="D2405" t="s">
        <v>766</v>
      </c>
      <c r="F2405" t="s">
        <v>7377</v>
      </c>
      <c r="G2405" t="s">
        <v>11688</v>
      </c>
      <c r="H2405" t="s">
        <v>11689</v>
      </c>
      <c r="I2405">
        <v>13</v>
      </c>
      <c r="J2405">
        <v>13</v>
      </c>
      <c r="K2405">
        <v>0</v>
      </c>
      <c r="L2405" t="s">
        <v>11690</v>
      </c>
      <c r="M2405">
        <f>SUM(B2405,C2405)</f>
        <v>0</v>
      </c>
      <c r="N2405" t="str">
        <f t="shared" si="74"/>
        <v>No</v>
      </c>
      <c r="O2405">
        <f>COUNTIF(C:C,"&lt;0")</f>
        <v>0</v>
      </c>
      <c r="P2405" t="e">
        <f>SUMIF(#REF!,"&gt;"&amp;AVERAGE(#REF!))</f>
        <v>#REF!</v>
      </c>
      <c r="Q2405">
        <f t="shared" si="75"/>
        <v>27.565026697177728</v>
      </c>
      <c r="R2405" t="str">
        <f>CONCATENATE("ID-",A2405,"-",E2405)</f>
        <v>ID-25720-</v>
      </c>
      <c r="S2405" t="str">
        <f>INDEX(B:B,MATCH(A2405,A:A,0))</f>
        <v>03:12</v>
      </c>
      <c r="T2405" t="str">
        <f>IF(OR(B2405&gt;0,C2405&gt;0),"Acceptable","Check")</f>
        <v>Acceptable</v>
      </c>
      <c r="U2405">
        <f>COUNTIF(D:D, "Military - U.S. Army")</f>
        <v>23</v>
      </c>
      <c r="V2405">
        <f>AVERAGEIF(C:C,"Fort Myer, Virginia", I:I)</f>
        <v>2</v>
      </c>
      <c r="W2405">
        <v>1</v>
      </c>
      <c r="X2405" t="str">
        <f>IFERROR(VLOOKUP("FlightNumber", A:D, 4, FALSE), "Flight Not Found")</f>
        <v>Flight Not Found</v>
      </c>
      <c r="Y2405" t="str" cm="1">
        <f t="array" ref="Y2405">IF(AND(B:B &gt; TIME(6, 0, 0), B:B &lt;= TIME(18, 0, 0)), "Day", "Night")</f>
        <v>Night</v>
      </c>
      <c r="Z2405">
        <f>COUNTIFS(D:D, "Military - U.S. Army", C:C, "Fort Myer, Virginia")</f>
        <v>1</v>
      </c>
    </row>
    <row r="2406" spans="1:26" x14ac:dyDescent="0.2">
      <c r="A2406">
        <v>25721</v>
      </c>
      <c r="C2406" t="s">
        <v>11691</v>
      </c>
      <c r="D2406" t="s">
        <v>3661</v>
      </c>
      <c r="E2406" t="s">
        <v>11692</v>
      </c>
      <c r="F2406" t="s">
        <v>7919</v>
      </c>
      <c r="G2406" t="s">
        <v>11693</v>
      </c>
      <c r="H2406" t="s">
        <v>11694</v>
      </c>
      <c r="I2406">
        <v>44</v>
      </c>
      <c r="J2406">
        <v>1</v>
      </c>
      <c r="K2406">
        <v>0</v>
      </c>
      <c r="L2406" t="s">
        <v>11695</v>
      </c>
      <c r="M2406">
        <f>SUM(B2406,C2406)</f>
        <v>0</v>
      </c>
      <c r="N2406" t="str">
        <f t="shared" si="74"/>
        <v>No</v>
      </c>
      <c r="O2406">
        <f>COUNTIF(C:C,"&lt;0")</f>
        <v>0</v>
      </c>
      <c r="P2406" t="e">
        <f>SUMIF(#REF!,"&gt;"&amp;AVERAGE(#REF!))</f>
        <v>#REF!</v>
      </c>
      <c r="Q2406">
        <f t="shared" si="75"/>
        <v>27.565026697177728</v>
      </c>
      <c r="R2406" t="str">
        <f>CONCATENATE("ID-",A2406,"-",E2406)</f>
        <v>ID-25721-Manila - Bacolod</v>
      </c>
      <c r="S2406">
        <f>INDEX(B:B,MATCH(A2406,A:A,0))</f>
        <v>0</v>
      </c>
      <c r="T2406" t="str">
        <f>IF(OR(B2406&gt;0,C2406&gt;0),"Acceptable","Check")</f>
        <v>Acceptable</v>
      </c>
      <c r="U2406">
        <f>COUNTIF(D:D, "Military - U.S. Army")</f>
        <v>23</v>
      </c>
      <c r="V2406">
        <f>AVERAGEIF(C:C,"Fort Myer, Virginia", I:I)</f>
        <v>2</v>
      </c>
      <c r="W2406">
        <v>1</v>
      </c>
      <c r="X2406" t="str">
        <f>IFERROR(VLOOKUP("FlightNumber", A:D, 4, FALSE), "Flight Not Found")</f>
        <v>Flight Not Found</v>
      </c>
      <c r="Y2406" t="str" cm="1">
        <f t="array" ref="Y2406">IF(AND(B:B &gt; TIME(6, 0, 0), B:B &lt;= TIME(18, 0, 0)), "Day", "Night")</f>
        <v>Night</v>
      </c>
      <c r="Z2406">
        <f>COUNTIFS(D:D, "Military - U.S. Army", C:C, "Fort Myer, Virginia")</f>
        <v>1</v>
      </c>
    </row>
    <row r="2407" spans="1:26" x14ac:dyDescent="0.2">
      <c r="A2407">
        <v>25729</v>
      </c>
      <c r="C2407" t="s">
        <v>11696</v>
      </c>
      <c r="D2407" t="s">
        <v>11697</v>
      </c>
      <c r="F2407" t="s">
        <v>11698</v>
      </c>
      <c r="G2407" t="s">
        <v>11699</v>
      </c>
      <c r="H2407" t="s">
        <v>11700</v>
      </c>
      <c r="I2407">
        <v>8</v>
      </c>
      <c r="J2407">
        <v>5</v>
      </c>
      <c r="K2407">
        <v>0</v>
      </c>
      <c r="L2407" t="s">
        <v>11701</v>
      </c>
      <c r="M2407">
        <f>SUM(B2407,C2407)</f>
        <v>0</v>
      </c>
      <c r="N2407" t="str">
        <f t="shared" si="74"/>
        <v>No</v>
      </c>
      <c r="O2407">
        <f>COUNTIF(C:C,"&lt;0")</f>
        <v>0</v>
      </c>
      <c r="P2407" t="e">
        <f>SUMIF(#REF!,"&gt;"&amp;AVERAGE(#REF!))</f>
        <v>#REF!</v>
      </c>
      <c r="Q2407">
        <f t="shared" si="75"/>
        <v>27.565026697177728</v>
      </c>
      <c r="R2407" t="str">
        <f>CONCATENATE("ID-",A2407,"-",E2407)</f>
        <v>ID-25729-</v>
      </c>
      <c r="S2407">
        <f>INDEX(B:B,MATCH(A2407,A:A,0))</f>
        <v>0</v>
      </c>
      <c r="T2407" t="str">
        <f>IF(OR(B2407&gt;0,C2407&gt;0),"Acceptable","Check")</f>
        <v>Acceptable</v>
      </c>
      <c r="U2407">
        <f>COUNTIF(D:D, "Military - U.S. Army")</f>
        <v>23</v>
      </c>
      <c r="V2407">
        <f>AVERAGEIF(C:C,"Fort Myer, Virginia", I:I)</f>
        <v>2</v>
      </c>
      <c r="W2407">
        <v>1</v>
      </c>
      <c r="X2407" t="str">
        <f>IFERROR(VLOOKUP("FlightNumber", A:D, 4, FALSE), "Flight Not Found")</f>
        <v>Flight Not Found</v>
      </c>
      <c r="Y2407" t="str" cm="1">
        <f t="array" ref="Y2407">IF(AND(B:B &gt; TIME(6, 0, 0), B:B &lt;= TIME(18, 0, 0)), "Day", "Night")</f>
        <v>Night</v>
      </c>
      <c r="Z2407">
        <f>COUNTIFS(D:D, "Military - U.S. Army", C:C, "Fort Myer, Virginia")</f>
        <v>1</v>
      </c>
    </row>
    <row r="2408" spans="1:26" x14ac:dyDescent="0.2">
      <c r="A2408">
        <v>25752</v>
      </c>
      <c r="B2408" t="s">
        <v>2219</v>
      </c>
      <c r="C2408" t="s">
        <v>11702</v>
      </c>
      <c r="D2408" t="s">
        <v>11703</v>
      </c>
      <c r="E2408" t="s">
        <v>11704</v>
      </c>
      <c r="F2408" t="s">
        <v>1809</v>
      </c>
      <c r="G2408" t="s">
        <v>11705</v>
      </c>
      <c r="H2408" t="s">
        <v>11706</v>
      </c>
      <c r="I2408">
        <v>27</v>
      </c>
      <c r="J2408">
        <v>5</v>
      </c>
      <c r="K2408">
        <v>0</v>
      </c>
      <c r="L2408" t="s">
        <v>11707</v>
      </c>
      <c r="M2408">
        <f>SUM(B2408,C2408)</f>
        <v>0</v>
      </c>
      <c r="N2408" t="str">
        <f t="shared" si="74"/>
        <v>No</v>
      </c>
      <c r="O2408">
        <f>COUNTIF(C:C,"&lt;0")</f>
        <v>0</v>
      </c>
      <c r="P2408" t="e">
        <f>SUMIF(#REF!,"&gt;"&amp;AVERAGE(#REF!))</f>
        <v>#REF!</v>
      </c>
      <c r="Q2408">
        <f t="shared" si="75"/>
        <v>27.565026697177728</v>
      </c>
      <c r="R2408" t="str">
        <f>CONCATENATE("ID-",A2408,"-",E2408)</f>
        <v>ID-25752-McGrath AK - Galena, AK</v>
      </c>
      <c r="S2408" t="str">
        <f>INDEX(B:B,MATCH(A2408,A:A,0))</f>
        <v>14:00</v>
      </c>
      <c r="T2408" t="str">
        <f>IF(OR(B2408&gt;0,C2408&gt;0),"Acceptable","Check")</f>
        <v>Acceptable</v>
      </c>
      <c r="U2408">
        <f>COUNTIF(D:D, "Military - U.S. Army")</f>
        <v>23</v>
      </c>
      <c r="V2408">
        <f>AVERAGEIF(C:C,"Fort Myer, Virginia", I:I)</f>
        <v>2</v>
      </c>
      <c r="W2408">
        <v>1</v>
      </c>
      <c r="X2408" t="str">
        <f>IFERROR(VLOOKUP("FlightNumber", A:D, 4, FALSE), "Flight Not Found")</f>
        <v>Flight Not Found</v>
      </c>
      <c r="Y2408" t="str" cm="1">
        <f t="array" ref="Y2408">IF(AND(B:B &gt; TIME(6, 0, 0), B:B &lt;= TIME(18, 0, 0)), "Day", "Night")</f>
        <v>Night</v>
      </c>
      <c r="Z2408">
        <f>COUNTIFS(D:D, "Military - U.S. Army", C:C, "Fort Myer, Virginia")</f>
        <v>1</v>
      </c>
    </row>
    <row r="2409" spans="1:26" x14ac:dyDescent="0.2">
      <c r="A2409">
        <v>25752</v>
      </c>
      <c r="B2409" t="s">
        <v>2475</v>
      </c>
      <c r="C2409" t="s">
        <v>11708</v>
      </c>
      <c r="D2409" t="s">
        <v>11709</v>
      </c>
      <c r="E2409" t="s">
        <v>11710</v>
      </c>
      <c r="F2409" t="s">
        <v>8348</v>
      </c>
      <c r="G2409" t="s">
        <v>11711</v>
      </c>
      <c r="H2409" t="s">
        <v>11712</v>
      </c>
      <c r="I2409">
        <v>112</v>
      </c>
      <c r="J2409">
        <v>112</v>
      </c>
      <c r="K2409">
        <v>0</v>
      </c>
      <c r="L2409" t="s">
        <v>11713</v>
      </c>
      <c r="M2409">
        <f>SUM(B2409,C2409)</f>
        <v>0</v>
      </c>
      <c r="N2409" t="str">
        <f t="shared" si="74"/>
        <v>No</v>
      </c>
      <c r="O2409">
        <f>COUNTIF(C:C,"&lt;0")</f>
        <v>0</v>
      </c>
      <c r="P2409" t="e">
        <f>SUMIF(#REF!,"&gt;"&amp;AVERAGE(#REF!))</f>
        <v>#REF!</v>
      </c>
      <c r="Q2409">
        <f t="shared" si="75"/>
        <v>27.565026697177728</v>
      </c>
      <c r="R2409" t="str">
        <f>CONCATENATE("ID-",A2409,"-",E2409)</f>
        <v>ID-25752-Manchester - Barcelona</v>
      </c>
      <c r="S2409" t="str">
        <f>INDEX(B:B,MATCH(A2409,A:A,0))</f>
        <v>14:00</v>
      </c>
      <c r="T2409" t="str">
        <f>IF(OR(B2409&gt;0,C2409&gt;0),"Acceptable","Check")</f>
        <v>Acceptable</v>
      </c>
      <c r="U2409">
        <f>COUNTIF(D:D, "Military - U.S. Army")</f>
        <v>23</v>
      </c>
      <c r="V2409">
        <f>AVERAGEIF(C:C,"Fort Myer, Virginia", I:I)</f>
        <v>2</v>
      </c>
      <c r="W2409">
        <v>1</v>
      </c>
      <c r="X2409" t="str">
        <f>IFERROR(VLOOKUP("FlightNumber", A:D, 4, FALSE), "Flight Not Found")</f>
        <v>Flight Not Found</v>
      </c>
      <c r="Y2409" t="str" cm="1">
        <f t="array" ref="Y2409">IF(AND(B:B &gt; TIME(6, 0, 0), B:B &lt;= TIME(18, 0, 0)), "Day", "Night")</f>
        <v>Night</v>
      </c>
      <c r="Z2409">
        <f>COUNTIFS(D:D, "Military - U.S. Army", C:C, "Fort Myer, Virginia")</f>
        <v>1</v>
      </c>
    </row>
    <row r="2410" spans="1:26" x14ac:dyDescent="0.2">
      <c r="A2410">
        <v>25754</v>
      </c>
      <c r="B2410" t="s">
        <v>11714</v>
      </c>
      <c r="C2410" t="s">
        <v>11715</v>
      </c>
      <c r="D2410" t="s">
        <v>10328</v>
      </c>
      <c r="E2410" t="s">
        <v>11716</v>
      </c>
      <c r="F2410" t="s">
        <v>11717</v>
      </c>
      <c r="G2410" t="s">
        <v>11718</v>
      </c>
      <c r="H2410" t="s">
        <v>11719</v>
      </c>
      <c r="I2410">
        <v>109</v>
      </c>
      <c r="J2410">
        <v>109</v>
      </c>
      <c r="K2410">
        <v>0</v>
      </c>
      <c r="L2410" t="s">
        <v>11720</v>
      </c>
      <c r="M2410">
        <f>SUM(B2410,C2410)</f>
        <v>0</v>
      </c>
      <c r="N2410" t="str">
        <f t="shared" si="74"/>
        <v>No</v>
      </c>
      <c r="O2410">
        <f>COUNTIF(C:C,"&lt;0")</f>
        <v>0</v>
      </c>
      <c r="P2410" t="e">
        <f>SUMIF(#REF!,"&gt;"&amp;AVERAGE(#REF!))</f>
        <v>#REF!</v>
      </c>
      <c r="Q2410">
        <f t="shared" si="75"/>
        <v>27.565026697177728</v>
      </c>
      <c r="R2410" t="str">
        <f>CONCATENATE("ID-",A2410,"-",E2410)</f>
        <v>ID-25754-Montreal - Toronto - Los Angeles</v>
      </c>
      <c r="S2410" t="str">
        <f>INDEX(B:B,MATCH(A2410,A:A,0))</f>
        <v>08:09</v>
      </c>
      <c r="T2410" t="str">
        <f>IF(OR(B2410&gt;0,C2410&gt;0),"Acceptable","Check")</f>
        <v>Acceptable</v>
      </c>
      <c r="U2410">
        <f>COUNTIF(D:D, "Military - U.S. Army")</f>
        <v>23</v>
      </c>
      <c r="V2410">
        <f>AVERAGEIF(C:C,"Fort Myer, Virginia", I:I)</f>
        <v>2</v>
      </c>
      <c r="W2410">
        <v>1</v>
      </c>
      <c r="X2410" t="str">
        <f>IFERROR(VLOOKUP("FlightNumber", A:D, 4, FALSE), "Flight Not Found")</f>
        <v>Flight Not Found</v>
      </c>
      <c r="Y2410" t="str" cm="1">
        <f t="array" ref="Y2410">IF(AND(B:B &gt; TIME(6, 0, 0), B:B &lt;= TIME(18, 0, 0)), "Day", "Night")</f>
        <v>Night</v>
      </c>
      <c r="Z2410">
        <f>COUNTIFS(D:D, "Military - U.S. Army", C:C, "Fort Myer, Virginia")</f>
        <v>1</v>
      </c>
    </row>
    <row r="2411" spans="1:26" x14ac:dyDescent="0.2">
      <c r="A2411">
        <v>25767</v>
      </c>
      <c r="B2411" t="s">
        <v>1506</v>
      </c>
      <c r="C2411" t="s">
        <v>2742</v>
      </c>
      <c r="D2411" t="s">
        <v>9030</v>
      </c>
      <c r="E2411" t="s">
        <v>11721</v>
      </c>
      <c r="F2411" t="s">
        <v>11722</v>
      </c>
      <c r="G2411" t="s">
        <v>11723</v>
      </c>
      <c r="H2411" t="s">
        <v>11724</v>
      </c>
      <c r="I2411">
        <v>23</v>
      </c>
      <c r="J2411">
        <v>23</v>
      </c>
      <c r="K2411">
        <v>0</v>
      </c>
      <c r="L2411" t="s">
        <v>11725</v>
      </c>
      <c r="M2411">
        <f>SUM(B2411,C2411)</f>
        <v>0</v>
      </c>
      <c r="N2411" t="str">
        <f t="shared" si="74"/>
        <v>No</v>
      </c>
      <c r="O2411">
        <f>COUNTIF(C:C,"&lt;0")</f>
        <v>0</v>
      </c>
      <c r="P2411" t="e">
        <f>SUMIF(#REF!,"&gt;"&amp;AVERAGE(#REF!))</f>
        <v>#REF!</v>
      </c>
      <c r="Q2411">
        <f t="shared" si="75"/>
        <v>27.565026697177728</v>
      </c>
      <c r="R2411" t="str">
        <f>CONCATENATE("ID-",A2411,"-",E2411)</f>
        <v>ID-25767-Reykjavik - Halifax - Sidney</v>
      </c>
      <c r="S2411" t="str">
        <f>INDEX(B:B,MATCH(A2411,A:A,0))</f>
        <v>17:20</v>
      </c>
      <c r="T2411" t="str">
        <f>IF(OR(B2411&gt;0,C2411&gt;0),"Acceptable","Check")</f>
        <v>Acceptable</v>
      </c>
      <c r="U2411">
        <f>COUNTIF(D:D, "Military - U.S. Army")</f>
        <v>23</v>
      </c>
      <c r="V2411">
        <f>AVERAGEIF(C:C,"Fort Myer, Virginia", I:I)</f>
        <v>2</v>
      </c>
      <c r="W2411">
        <v>1</v>
      </c>
      <c r="X2411" t="str">
        <f>IFERROR(VLOOKUP("FlightNumber", A:D, 4, FALSE), "Flight Not Found")</f>
        <v>Flight Not Found</v>
      </c>
      <c r="Y2411" t="str" cm="1">
        <f t="array" ref="Y2411">IF(AND(B:B &gt; TIME(6, 0, 0), B:B &lt;= TIME(18, 0, 0)), "Day", "Night")</f>
        <v>Night</v>
      </c>
      <c r="Z2411">
        <f>COUNTIFS(D:D, "Military - U.S. Army", C:C, "Fort Myer, Virginia")</f>
        <v>1</v>
      </c>
    </row>
    <row r="2412" spans="1:26" x14ac:dyDescent="0.2">
      <c r="A2412">
        <v>25773</v>
      </c>
      <c r="B2412" t="s">
        <v>42</v>
      </c>
      <c r="C2412" t="s">
        <v>11726</v>
      </c>
      <c r="D2412" t="s">
        <v>11727</v>
      </c>
      <c r="E2412" t="s">
        <v>11728</v>
      </c>
      <c r="F2412" t="s">
        <v>11729</v>
      </c>
      <c r="G2412" t="s">
        <v>11730</v>
      </c>
      <c r="I2412">
        <v>7</v>
      </c>
      <c r="J2412">
        <v>7</v>
      </c>
      <c r="K2412">
        <v>0</v>
      </c>
      <c r="L2412" t="s">
        <v>11731</v>
      </c>
      <c r="M2412">
        <f>SUM(B2412,C2412)</f>
        <v>0</v>
      </c>
      <c r="N2412" t="str">
        <f t="shared" si="74"/>
        <v>No</v>
      </c>
      <c r="O2412">
        <f>COUNTIF(C:C,"&lt;0")</f>
        <v>0</v>
      </c>
      <c r="P2412" t="e">
        <f>SUMIF(#REF!,"&gt;"&amp;AVERAGE(#REF!))</f>
        <v>#REF!</v>
      </c>
      <c r="Q2412">
        <f t="shared" si="75"/>
        <v>27.565026697177728</v>
      </c>
      <c r="R2412" t="str">
        <f>CONCATENATE("ID-",A2412,"-",E2412)</f>
        <v>ID-25773-San Antonio, TX - Rudioso, NM</v>
      </c>
      <c r="S2412" t="str">
        <f>INDEX(B:B,MATCH(A2412,A:A,0))</f>
        <v>10:30</v>
      </c>
      <c r="T2412" t="str">
        <f>IF(OR(B2412&gt;0,C2412&gt;0),"Acceptable","Check")</f>
        <v>Acceptable</v>
      </c>
      <c r="U2412">
        <f>COUNTIF(D:D, "Military - U.S. Army")</f>
        <v>23</v>
      </c>
      <c r="V2412">
        <f>AVERAGEIF(C:C,"Fort Myer, Virginia", I:I)</f>
        <v>2</v>
      </c>
      <c r="W2412">
        <v>1</v>
      </c>
      <c r="X2412" t="str">
        <f>IFERROR(VLOOKUP("FlightNumber", A:D, 4, FALSE), "Flight Not Found")</f>
        <v>Flight Not Found</v>
      </c>
      <c r="Y2412" t="str" cm="1">
        <f t="array" ref="Y2412">IF(AND(B:B &gt; TIME(6, 0, 0), B:B &lt;= TIME(18, 0, 0)), "Day", "Night")</f>
        <v>Night</v>
      </c>
      <c r="Z2412">
        <f>COUNTIFS(D:D, "Military - U.S. Army", C:C, "Fort Myer, Virginia")</f>
        <v>1</v>
      </c>
    </row>
    <row r="2413" spans="1:26" x14ac:dyDescent="0.2">
      <c r="A2413">
        <v>25776</v>
      </c>
      <c r="B2413" t="s">
        <v>5143</v>
      </c>
      <c r="C2413" t="s">
        <v>11732</v>
      </c>
      <c r="D2413" t="s">
        <v>5427</v>
      </c>
      <c r="E2413" t="s">
        <v>11733</v>
      </c>
      <c r="F2413" t="s">
        <v>11734</v>
      </c>
      <c r="G2413" t="s">
        <v>11735</v>
      </c>
      <c r="H2413" t="s">
        <v>11736</v>
      </c>
      <c r="I2413">
        <v>4</v>
      </c>
      <c r="J2413">
        <v>4</v>
      </c>
      <c r="K2413">
        <v>0</v>
      </c>
      <c r="L2413" t="s">
        <v>11737</v>
      </c>
      <c r="M2413">
        <f>SUM(B2413,C2413)</f>
        <v>0</v>
      </c>
      <c r="N2413" t="str">
        <f t="shared" si="74"/>
        <v>No</v>
      </c>
      <c r="O2413">
        <f>COUNTIF(C:C,"&lt;0")</f>
        <v>0</v>
      </c>
      <c r="P2413" t="e">
        <f>SUMIF(#REF!,"&gt;"&amp;AVERAGE(#REF!))</f>
        <v>#REF!</v>
      </c>
      <c r="Q2413">
        <f t="shared" si="75"/>
        <v>27.565026697177728</v>
      </c>
      <c r="R2413" t="str">
        <f>CONCATENATE("ID-",A2413,"-",E2413)</f>
        <v>ID-25776-Tokyo - Okinawa</v>
      </c>
      <c r="S2413" t="str">
        <f>INDEX(B:B,MATCH(A2413,A:A,0))</f>
        <v>11:35</v>
      </c>
      <c r="T2413" t="str">
        <f>IF(OR(B2413&gt;0,C2413&gt;0),"Acceptable","Check")</f>
        <v>Acceptable</v>
      </c>
      <c r="U2413">
        <f>COUNTIF(D:D, "Military - U.S. Army")</f>
        <v>23</v>
      </c>
      <c r="V2413">
        <f>AVERAGEIF(C:C,"Fort Myer, Virginia", I:I)</f>
        <v>2</v>
      </c>
      <c r="W2413">
        <v>1</v>
      </c>
      <c r="X2413" t="str">
        <f>IFERROR(VLOOKUP("FlightNumber", A:D, 4, FALSE), "Flight Not Found")</f>
        <v>Flight Not Found</v>
      </c>
      <c r="Y2413" t="str" cm="1">
        <f t="array" ref="Y2413">IF(AND(B:B &gt; TIME(6, 0, 0), B:B &lt;= TIME(18, 0, 0)), "Day", "Night")</f>
        <v>Night</v>
      </c>
      <c r="Z2413">
        <f>COUNTIFS(D:D, "Military - U.S. Army", C:C, "Fort Myer, Virginia")</f>
        <v>1</v>
      </c>
    </row>
    <row r="2414" spans="1:26" x14ac:dyDescent="0.2">
      <c r="A2414">
        <v>25779</v>
      </c>
      <c r="C2414" t="s">
        <v>3316</v>
      </c>
      <c r="D2414" t="s">
        <v>11738</v>
      </c>
      <c r="F2414" t="s">
        <v>7541</v>
      </c>
      <c r="I2414">
        <v>37</v>
      </c>
      <c r="J2414">
        <v>37</v>
      </c>
      <c r="K2414">
        <v>0</v>
      </c>
      <c r="M2414">
        <f>SUM(B2414,C2414)</f>
        <v>0</v>
      </c>
      <c r="N2414" t="str">
        <f t="shared" si="74"/>
        <v>No</v>
      </c>
      <c r="O2414">
        <f>COUNTIF(C:C,"&lt;0")</f>
        <v>0</v>
      </c>
      <c r="P2414" t="e">
        <f>SUMIF(#REF!,"&gt;"&amp;AVERAGE(#REF!))</f>
        <v>#REF!</v>
      </c>
      <c r="Q2414">
        <f t="shared" si="75"/>
        <v>27.565026697177728</v>
      </c>
      <c r="R2414" t="str">
        <f>CONCATENATE("ID-",A2414,"-",E2414)</f>
        <v>ID-25779-</v>
      </c>
      <c r="S2414">
        <f>INDEX(B:B,MATCH(A2414,A:A,0))</f>
        <v>0</v>
      </c>
      <c r="T2414" t="str">
        <f>IF(OR(B2414&gt;0,C2414&gt;0),"Acceptable","Check")</f>
        <v>Acceptable</v>
      </c>
      <c r="U2414">
        <f>COUNTIF(D:D, "Military - U.S. Army")</f>
        <v>23</v>
      </c>
      <c r="V2414">
        <f>AVERAGEIF(C:C,"Fort Myer, Virginia", I:I)</f>
        <v>2</v>
      </c>
      <c r="W2414">
        <v>1</v>
      </c>
      <c r="X2414" t="str">
        <f>IFERROR(VLOOKUP("FlightNumber", A:D, 4, FALSE), "Flight Not Found")</f>
        <v>Flight Not Found</v>
      </c>
      <c r="Y2414" t="str" cm="1">
        <f t="array" ref="Y2414">IF(AND(B:B &gt; TIME(6, 0, 0), B:B &lt;= TIME(18, 0, 0)), "Day", "Night")</f>
        <v>Night</v>
      </c>
      <c r="Z2414">
        <f>COUNTIFS(D:D, "Military - U.S. Army", C:C, "Fort Myer, Virginia")</f>
        <v>1</v>
      </c>
    </row>
    <row r="2415" spans="1:26" x14ac:dyDescent="0.2">
      <c r="A2415">
        <v>25783</v>
      </c>
      <c r="C2415" t="s">
        <v>2376</v>
      </c>
      <c r="D2415" t="s">
        <v>11739</v>
      </c>
      <c r="E2415" t="s">
        <v>11740</v>
      </c>
      <c r="F2415" t="s">
        <v>8796</v>
      </c>
      <c r="G2415" t="s">
        <v>11741</v>
      </c>
      <c r="H2415" t="s">
        <v>11742</v>
      </c>
      <c r="I2415">
        <v>10</v>
      </c>
      <c r="J2415">
        <v>10</v>
      </c>
      <c r="K2415">
        <v>0</v>
      </c>
      <c r="L2415" t="s">
        <v>11743</v>
      </c>
      <c r="M2415">
        <f>SUM(B2415,C2415)</f>
        <v>0</v>
      </c>
      <c r="N2415" t="str">
        <f t="shared" si="74"/>
        <v>No</v>
      </c>
      <c r="O2415">
        <f>COUNTIF(C:C,"&lt;0")</f>
        <v>0</v>
      </c>
      <c r="P2415" t="e">
        <f>SUMIF(#REF!,"&gt;"&amp;AVERAGE(#REF!))</f>
        <v>#REF!</v>
      </c>
      <c r="Q2415">
        <f t="shared" si="75"/>
        <v>27.565026697177728</v>
      </c>
      <c r="R2415" t="str">
        <f>CONCATENATE("ID-",A2415,"-",E2415)</f>
        <v>ID-25783-Las Vegas - San Diego</v>
      </c>
      <c r="S2415">
        <f>INDEX(B:B,MATCH(A2415,A:A,0))</f>
        <v>0</v>
      </c>
      <c r="T2415" t="str">
        <f>IF(OR(B2415&gt;0,C2415&gt;0),"Acceptable","Check")</f>
        <v>Acceptable</v>
      </c>
      <c r="U2415">
        <f>COUNTIF(D:D, "Military - U.S. Army")</f>
        <v>23</v>
      </c>
      <c r="V2415">
        <f>AVERAGEIF(C:C,"Fort Myer, Virginia", I:I)</f>
        <v>2</v>
      </c>
      <c r="W2415">
        <v>1</v>
      </c>
      <c r="X2415" t="str">
        <f>IFERROR(VLOOKUP("FlightNumber", A:D, 4, FALSE), "Flight Not Found")</f>
        <v>Flight Not Found</v>
      </c>
      <c r="Y2415" t="str" cm="1">
        <f t="array" ref="Y2415">IF(AND(B:B &gt; TIME(6, 0, 0), B:B &lt;= TIME(18, 0, 0)), "Day", "Night")</f>
        <v>Night</v>
      </c>
      <c r="Z2415">
        <f>COUNTIFS(D:D, "Military - U.S. Army", C:C, "Fort Myer, Virginia")</f>
        <v>1</v>
      </c>
    </row>
    <row r="2416" spans="1:26" x14ac:dyDescent="0.2">
      <c r="A2416">
        <v>25786</v>
      </c>
      <c r="B2416" t="s">
        <v>11744</v>
      </c>
      <c r="C2416" t="s">
        <v>11745</v>
      </c>
      <c r="D2416" t="s">
        <v>6615</v>
      </c>
      <c r="E2416" t="s">
        <v>11746</v>
      </c>
      <c r="F2416" t="s">
        <v>9559</v>
      </c>
      <c r="G2416" t="s">
        <v>11747</v>
      </c>
      <c r="H2416" t="s">
        <v>11748</v>
      </c>
      <c r="I2416">
        <v>30</v>
      </c>
      <c r="J2416">
        <v>30</v>
      </c>
      <c r="K2416">
        <v>0</v>
      </c>
      <c r="L2416" t="s">
        <v>11749</v>
      </c>
      <c r="M2416">
        <f>SUM(B2416,C2416)</f>
        <v>0</v>
      </c>
      <c r="N2416" t="str">
        <f t="shared" si="74"/>
        <v>No</v>
      </c>
      <c r="O2416">
        <f>COUNTIF(C:C,"&lt;0")</f>
        <v>0</v>
      </c>
      <c r="P2416" t="e">
        <f>SUMIF(#REF!,"&gt;"&amp;AVERAGE(#REF!))</f>
        <v>#REF!</v>
      </c>
      <c r="Q2416">
        <f t="shared" si="75"/>
        <v>27.565026697177728</v>
      </c>
      <c r="R2416" t="str">
        <f>CONCATENATE("ID-",A2416,"-",E2416)</f>
        <v>ID-25786-Rawalpindi - Lahore</v>
      </c>
      <c r="S2416" t="str">
        <f>INDEX(B:B,MATCH(A2416,A:A,0))</f>
        <v>02:17</v>
      </c>
      <c r="T2416" t="str">
        <f>IF(OR(B2416&gt;0,C2416&gt;0),"Acceptable","Check")</f>
        <v>Acceptable</v>
      </c>
      <c r="U2416">
        <f>COUNTIF(D:D, "Military - U.S. Army")</f>
        <v>23</v>
      </c>
      <c r="V2416">
        <f>AVERAGEIF(C:C,"Fort Myer, Virginia", I:I)</f>
        <v>2</v>
      </c>
      <c r="W2416">
        <v>1</v>
      </c>
      <c r="X2416" t="str">
        <f>IFERROR(VLOOKUP("FlightNumber", A:D, 4, FALSE), "Flight Not Found")</f>
        <v>Flight Not Found</v>
      </c>
      <c r="Y2416" t="str" cm="1">
        <f t="array" ref="Y2416">IF(AND(B:B &gt; TIME(6, 0, 0), B:B &lt;= TIME(18, 0, 0)), "Day", "Night")</f>
        <v>Night</v>
      </c>
      <c r="Z2416">
        <f>COUNTIFS(D:D, "Military - U.S. Army", C:C, "Fort Myer, Virginia")</f>
        <v>1</v>
      </c>
    </row>
    <row r="2417" spans="1:26" x14ac:dyDescent="0.2">
      <c r="A2417">
        <v>25789</v>
      </c>
      <c r="B2417" t="s">
        <v>1164</v>
      </c>
      <c r="C2417" t="s">
        <v>3761</v>
      </c>
      <c r="D2417" t="s">
        <v>11750</v>
      </c>
      <c r="E2417" t="s">
        <v>3763</v>
      </c>
      <c r="F2417" t="s">
        <v>7682</v>
      </c>
      <c r="G2417" t="s">
        <v>11751</v>
      </c>
      <c r="H2417" t="s">
        <v>11752</v>
      </c>
      <c r="I2417">
        <v>100</v>
      </c>
      <c r="J2417">
        <v>99</v>
      </c>
      <c r="K2417">
        <v>2</v>
      </c>
      <c r="L2417" t="s">
        <v>11753</v>
      </c>
      <c r="M2417">
        <f>SUM(B2417,C2417)</f>
        <v>0</v>
      </c>
      <c r="N2417" t="str">
        <f t="shared" si="74"/>
        <v>No</v>
      </c>
      <c r="O2417">
        <f>COUNTIF(C:C,"&lt;0")</f>
        <v>0</v>
      </c>
      <c r="P2417" t="e">
        <f>SUMIF(#REF!,"&gt;"&amp;AVERAGE(#REF!))</f>
        <v>#REF!</v>
      </c>
      <c r="Q2417">
        <f t="shared" si="75"/>
        <v>27.565026697177728</v>
      </c>
      <c r="R2417" t="str">
        <f>CONCATENATE("ID-",A2417,"-",E2417)</f>
        <v>ID-25789-Cuzco - Lima</v>
      </c>
      <c r="S2417" t="str">
        <f>INDEX(B:B,MATCH(A2417,A:A,0))</f>
        <v>15:00</v>
      </c>
      <c r="T2417" t="str">
        <f>IF(OR(B2417&gt;0,C2417&gt;0),"Acceptable","Check")</f>
        <v>Acceptable</v>
      </c>
      <c r="U2417">
        <f>COUNTIF(D:D, "Military - U.S. Army")</f>
        <v>23</v>
      </c>
      <c r="V2417">
        <f>AVERAGEIF(C:C,"Fort Myer, Virginia", I:I)</f>
        <v>2</v>
      </c>
      <c r="W2417">
        <v>1</v>
      </c>
      <c r="X2417" t="str">
        <f>IFERROR(VLOOKUP("FlightNumber", A:D, 4, FALSE), "Flight Not Found")</f>
        <v>Flight Not Found</v>
      </c>
      <c r="Y2417" t="str" cm="1">
        <f t="array" ref="Y2417">IF(AND(B:B &gt; TIME(6, 0, 0), B:B &lt;= TIME(18, 0, 0)), "Day", "Night")</f>
        <v>Night</v>
      </c>
      <c r="Z2417">
        <f>COUNTIFS(D:D, "Military - U.S. Army", C:C, "Fort Myer, Virginia")</f>
        <v>1</v>
      </c>
    </row>
    <row r="2418" spans="1:26" x14ac:dyDescent="0.2">
      <c r="A2418">
        <v>25792</v>
      </c>
      <c r="B2418" t="s">
        <v>11754</v>
      </c>
      <c r="C2418" t="s">
        <v>4364</v>
      </c>
      <c r="D2418" t="s">
        <v>10471</v>
      </c>
      <c r="E2418" t="s">
        <v>11755</v>
      </c>
      <c r="F2418" t="s">
        <v>11756</v>
      </c>
      <c r="G2418" t="s">
        <v>11757</v>
      </c>
      <c r="H2418" t="s">
        <v>11758</v>
      </c>
      <c r="I2418">
        <v>31</v>
      </c>
      <c r="J2418">
        <v>14</v>
      </c>
      <c r="K2418">
        <v>0</v>
      </c>
      <c r="L2418" t="s">
        <v>11759</v>
      </c>
      <c r="M2418">
        <f>SUM(B2418,C2418)</f>
        <v>0</v>
      </c>
      <c r="N2418" t="str">
        <f t="shared" si="74"/>
        <v>No</v>
      </c>
      <c r="O2418">
        <f>COUNTIF(C:C,"&lt;0")</f>
        <v>0</v>
      </c>
      <c r="P2418" t="e">
        <f>SUMIF(#REF!,"&gt;"&amp;AVERAGE(#REF!))</f>
        <v>#REF!</v>
      </c>
      <c r="Q2418">
        <f t="shared" si="75"/>
        <v>27.565026697177728</v>
      </c>
      <c r="R2418" t="str">
        <f>CONCATENATE("ID-",A2418,"-",E2418)</f>
        <v>ID-25792-Hwa-Lien</v>
      </c>
      <c r="S2418" t="str">
        <f>INDEX(B:B,MATCH(A2418,A:A,0))</f>
        <v>03:44</v>
      </c>
      <c r="T2418" t="str">
        <f>IF(OR(B2418&gt;0,C2418&gt;0),"Acceptable","Check")</f>
        <v>Acceptable</v>
      </c>
      <c r="U2418">
        <f>COUNTIF(D:D, "Military - U.S. Army")</f>
        <v>23</v>
      </c>
      <c r="V2418">
        <f>AVERAGEIF(C:C,"Fort Myer, Virginia", I:I)</f>
        <v>2</v>
      </c>
      <c r="W2418">
        <v>1</v>
      </c>
      <c r="X2418" t="str">
        <f>IFERROR(VLOOKUP("FlightNumber", A:D, 4, FALSE), "Flight Not Found")</f>
        <v>Flight Not Found</v>
      </c>
      <c r="Y2418" t="str" cm="1">
        <f t="array" ref="Y2418">IF(AND(B:B &gt; TIME(6, 0, 0), B:B &lt;= TIME(18, 0, 0)), "Day", "Night")</f>
        <v>Night</v>
      </c>
      <c r="Z2418">
        <f>COUNTIFS(D:D, "Military - U.S. Army", C:C, "Fort Myer, Virginia")</f>
        <v>1</v>
      </c>
    </row>
    <row r="2419" spans="1:26" x14ac:dyDescent="0.2">
      <c r="A2419">
        <v>25806</v>
      </c>
      <c r="C2419" t="s">
        <v>11760</v>
      </c>
      <c r="D2419" t="s">
        <v>22</v>
      </c>
      <c r="F2419" t="s">
        <v>11761</v>
      </c>
      <c r="G2419" t="s">
        <v>11762</v>
      </c>
      <c r="I2419">
        <v>32</v>
      </c>
      <c r="J2419">
        <v>30</v>
      </c>
      <c r="K2419">
        <v>0</v>
      </c>
      <c r="L2419" t="s">
        <v>11763</v>
      </c>
      <c r="M2419">
        <f>SUM(B2419,C2419)</f>
        <v>0</v>
      </c>
      <c r="N2419" t="str">
        <f t="shared" si="74"/>
        <v>No</v>
      </c>
      <c r="O2419">
        <f>COUNTIF(C:C,"&lt;0")</f>
        <v>0</v>
      </c>
      <c r="P2419" t="e">
        <f>SUMIF(#REF!,"&gt;"&amp;AVERAGE(#REF!))</f>
        <v>#REF!</v>
      </c>
      <c r="Q2419">
        <f t="shared" si="75"/>
        <v>27.565026697177728</v>
      </c>
      <c r="R2419" t="str">
        <f>CONCATENATE("ID-",A2419,"-",E2419)</f>
        <v>ID-25806-</v>
      </c>
      <c r="S2419">
        <f>INDEX(B:B,MATCH(A2419,A:A,0))</f>
        <v>0</v>
      </c>
      <c r="T2419" t="str">
        <f>IF(OR(B2419&gt;0,C2419&gt;0),"Acceptable","Check")</f>
        <v>Acceptable</v>
      </c>
      <c r="U2419">
        <f>COUNTIF(D:D, "Military - U.S. Army")</f>
        <v>23</v>
      </c>
      <c r="V2419">
        <f>AVERAGEIF(C:C,"Fort Myer, Virginia", I:I)</f>
        <v>2</v>
      </c>
      <c r="W2419">
        <v>1</v>
      </c>
      <c r="X2419" t="str">
        <f>IFERROR(VLOOKUP("FlightNumber", A:D, 4, FALSE), "Flight Not Found")</f>
        <v>Flight Not Found</v>
      </c>
      <c r="Y2419" t="str" cm="1">
        <f t="array" ref="Y2419">IF(AND(B:B &gt; TIME(6, 0, 0), B:B &lt;= TIME(18, 0, 0)), "Day", "Night")</f>
        <v>Night</v>
      </c>
      <c r="Z2419">
        <f>COUNTIFS(D:D, "Military - U.S. Army", C:C, "Fort Myer, Virginia")</f>
        <v>1</v>
      </c>
    </row>
    <row r="2420" spans="1:26" x14ac:dyDescent="0.2">
      <c r="A2420">
        <v>25809</v>
      </c>
      <c r="C2420" t="s">
        <v>11764</v>
      </c>
      <c r="D2420" t="s">
        <v>6005</v>
      </c>
      <c r="E2420" t="s">
        <v>11765</v>
      </c>
      <c r="F2420" t="s">
        <v>10300</v>
      </c>
      <c r="G2420" t="s">
        <v>11766</v>
      </c>
      <c r="H2420" t="s">
        <v>11767</v>
      </c>
      <c r="I2420">
        <v>39</v>
      </c>
      <c r="J2420">
        <v>39</v>
      </c>
      <c r="K2420">
        <v>0</v>
      </c>
      <c r="L2420" t="s">
        <v>11768</v>
      </c>
      <c r="M2420">
        <f>SUM(B2420,C2420)</f>
        <v>0</v>
      </c>
      <c r="N2420" t="str">
        <f t="shared" si="74"/>
        <v>No</v>
      </c>
      <c r="O2420">
        <f>COUNTIF(C:C,"&lt;0")</f>
        <v>0</v>
      </c>
      <c r="P2420" t="e">
        <f>SUMIF(#REF!,"&gt;"&amp;AVERAGE(#REF!))</f>
        <v>#REF!</v>
      </c>
      <c r="Q2420">
        <f t="shared" si="75"/>
        <v>27.565026697177728</v>
      </c>
      <c r="R2420" t="str">
        <f>CONCATENATE("ID-",A2420,"-",E2420)</f>
        <v>ID-25809-Silchar - Gauhati</v>
      </c>
      <c r="S2420">
        <f>INDEX(B:B,MATCH(A2420,A:A,0))</f>
        <v>0</v>
      </c>
      <c r="T2420" t="str">
        <f>IF(OR(B2420&gt;0,C2420&gt;0),"Acceptable","Check")</f>
        <v>Acceptable</v>
      </c>
      <c r="U2420">
        <f>COUNTIF(D:D, "Military - U.S. Army")</f>
        <v>23</v>
      </c>
      <c r="V2420">
        <f>AVERAGEIF(C:C,"Fort Myer, Virginia", I:I)</f>
        <v>2</v>
      </c>
      <c r="W2420">
        <v>1</v>
      </c>
      <c r="X2420" t="str">
        <f>IFERROR(VLOOKUP("FlightNumber", A:D, 4, FALSE), "Flight Not Found")</f>
        <v>Flight Not Found</v>
      </c>
      <c r="Y2420" t="str" cm="1">
        <f t="array" ref="Y2420">IF(AND(B:B &gt; TIME(6, 0, 0), B:B &lt;= TIME(18, 0, 0)), "Day", "Night")</f>
        <v>Night</v>
      </c>
      <c r="Z2420">
        <f>COUNTIFS(D:D, "Military - U.S. Army", C:C, "Fort Myer, Virginia")</f>
        <v>1</v>
      </c>
    </row>
    <row r="2421" spans="1:26" x14ac:dyDescent="0.2">
      <c r="A2421">
        <v>25810</v>
      </c>
      <c r="C2421" t="s">
        <v>11769</v>
      </c>
      <c r="D2421" t="s">
        <v>11770</v>
      </c>
      <c r="F2421" t="s">
        <v>11771</v>
      </c>
      <c r="G2421" t="s">
        <v>11772</v>
      </c>
      <c r="H2421" t="s">
        <v>6952</v>
      </c>
      <c r="I2421">
        <v>10</v>
      </c>
      <c r="J2421">
        <v>3</v>
      </c>
      <c r="K2421">
        <v>0</v>
      </c>
      <c r="L2421" t="s">
        <v>11773</v>
      </c>
      <c r="M2421">
        <f>SUM(B2421,C2421)</f>
        <v>0</v>
      </c>
      <c r="N2421" t="str">
        <f t="shared" si="74"/>
        <v>No</v>
      </c>
      <c r="O2421">
        <f>COUNTIF(C:C,"&lt;0")</f>
        <v>0</v>
      </c>
      <c r="P2421" t="e">
        <f>SUMIF(#REF!,"&gt;"&amp;AVERAGE(#REF!))</f>
        <v>#REF!</v>
      </c>
      <c r="Q2421">
        <f t="shared" si="75"/>
        <v>27.565026697177728</v>
      </c>
      <c r="R2421" t="str">
        <f>CONCATENATE("ID-",A2421,"-",E2421)</f>
        <v>ID-25810-</v>
      </c>
      <c r="S2421">
        <f>INDEX(B:B,MATCH(A2421,A:A,0))</f>
        <v>0</v>
      </c>
      <c r="T2421" t="str">
        <f>IF(OR(B2421&gt;0,C2421&gt;0),"Acceptable","Check")</f>
        <v>Acceptable</v>
      </c>
      <c r="U2421">
        <f>COUNTIF(D:D, "Military - U.S. Army")</f>
        <v>23</v>
      </c>
      <c r="V2421">
        <f>AVERAGEIF(C:C,"Fort Myer, Virginia", I:I)</f>
        <v>2</v>
      </c>
      <c r="W2421">
        <v>1</v>
      </c>
      <c r="X2421" t="str">
        <f>IFERROR(VLOOKUP("FlightNumber", A:D, 4, FALSE), "Flight Not Found")</f>
        <v>Flight Not Found</v>
      </c>
      <c r="Y2421" t="str" cm="1">
        <f t="array" ref="Y2421">IF(AND(B:B &gt; TIME(6, 0, 0), B:B &lt;= TIME(18, 0, 0)), "Day", "Night")</f>
        <v>Night</v>
      </c>
      <c r="Z2421">
        <f>COUNTIFS(D:D, "Military - U.S. Army", C:C, "Fort Myer, Virginia")</f>
        <v>1</v>
      </c>
    </row>
    <row r="2422" spans="1:26" x14ac:dyDescent="0.2">
      <c r="A2422">
        <v>25813</v>
      </c>
      <c r="C2422" t="s">
        <v>11774</v>
      </c>
      <c r="D2422" t="s">
        <v>3546</v>
      </c>
      <c r="F2422" t="s">
        <v>9469</v>
      </c>
      <c r="G2422" t="s">
        <v>11775</v>
      </c>
      <c r="H2422" t="s">
        <v>11776</v>
      </c>
      <c r="I2422">
        <v>37</v>
      </c>
      <c r="J2422">
        <v>37</v>
      </c>
      <c r="K2422">
        <v>0</v>
      </c>
      <c r="L2422" t="s">
        <v>11777</v>
      </c>
      <c r="M2422">
        <f>SUM(B2422,C2422)</f>
        <v>0</v>
      </c>
      <c r="N2422" t="str">
        <f t="shared" si="74"/>
        <v>No</v>
      </c>
      <c r="O2422">
        <f>COUNTIF(C:C,"&lt;0")</f>
        <v>0</v>
      </c>
      <c r="P2422" t="e">
        <f>SUMIF(#REF!,"&gt;"&amp;AVERAGE(#REF!))</f>
        <v>#REF!</v>
      </c>
      <c r="Q2422">
        <f t="shared" si="75"/>
        <v>27.565026697177728</v>
      </c>
      <c r="R2422" t="str">
        <f>CONCATENATE("ID-",A2422,"-",E2422)</f>
        <v>ID-25813-</v>
      </c>
      <c r="S2422">
        <f>INDEX(B:B,MATCH(A2422,A:A,0))</f>
        <v>0</v>
      </c>
      <c r="T2422" t="str">
        <f>IF(OR(B2422&gt;0,C2422&gt;0),"Acceptable","Check")</f>
        <v>Acceptable</v>
      </c>
      <c r="U2422">
        <f>COUNTIF(D:D, "Military - U.S. Army")</f>
        <v>23</v>
      </c>
      <c r="V2422">
        <f>AVERAGEIF(C:C,"Fort Myer, Virginia", I:I)</f>
        <v>2</v>
      </c>
      <c r="W2422">
        <v>1</v>
      </c>
      <c r="X2422" t="str">
        <f>IFERROR(VLOOKUP("FlightNumber", A:D, 4, FALSE), "Flight Not Found")</f>
        <v>Flight Not Found</v>
      </c>
      <c r="Y2422" t="str" cm="1">
        <f t="array" ref="Y2422">IF(AND(B:B &gt; TIME(6, 0, 0), B:B &lt;= TIME(18, 0, 0)), "Day", "Night")</f>
        <v>Night</v>
      </c>
      <c r="Z2422">
        <f>COUNTIFS(D:D, "Military - U.S. Army", C:C, "Fort Myer, Virginia")</f>
        <v>1</v>
      </c>
    </row>
    <row r="2423" spans="1:26" x14ac:dyDescent="0.2">
      <c r="A2423">
        <v>25814</v>
      </c>
      <c r="C2423" t="s">
        <v>11778</v>
      </c>
      <c r="D2423" t="s">
        <v>3546</v>
      </c>
      <c r="F2423" t="s">
        <v>11779</v>
      </c>
      <c r="G2423" t="s">
        <v>11780</v>
      </c>
      <c r="H2423" t="s">
        <v>11781</v>
      </c>
      <c r="I2423">
        <v>22</v>
      </c>
      <c r="J2423">
        <v>22</v>
      </c>
      <c r="K2423">
        <v>0</v>
      </c>
      <c r="L2423" t="s">
        <v>1117</v>
      </c>
      <c r="M2423">
        <f>SUM(B2423,C2423)</f>
        <v>0</v>
      </c>
      <c r="N2423" t="str">
        <f t="shared" si="74"/>
        <v>No</v>
      </c>
      <c r="O2423">
        <f>COUNTIF(C:C,"&lt;0")</f>
        <v>0</v>
      </c>
      <c r="P2423" t="e">
        <f>SUMIF(#REF!,"&gt;"&amp;AVERAGE(#REF!))</f>
        <v>#REF!</v>
      </c>
      <c r="Q2423">
        <f t="shared" si="75"/>
        <v>27.565026697177728</v>
      </c>
      <c r="R2423" t="str">
        <f>CONCATENATE("ID-",A2423,"-",E2423)</f>
        <v>ID-25814-</v>
      </c>
      <c r="S2423">
        <f>INDEX(B:B,MATCH(A2423,A:A,0))</f>
        <v>0</v>
      </c>
      <c r="T2423" t="str">
        <f>IF(OR(B2423&gt;0,C2423&gt;0),"Acceptable","Check")</f>
        <v>Acceptable</v>
      </c>
      <c r="U2423">
        <f>COUNTIF(D:D, "Military - U.S. Army")</f>
        <v>23</v>
      </c>
      <c r="V2423">
        <f>AVERAGEIF(C:C,"Fort Myer, Virginia", I:I)</f>
        <v>2</v>
      </c>
      <c r="W2423">
        <v>1</v>
      </c>
      <c r="X2423" t="str">
        <f>IFERROR(VLOOKUP("FlightNumber", A:D, 4, FALSE), "Flight Not Found")</f>
        <v>Flight Not Found</v>
      </c>
      <c r="Y2423" t="str" cm="1">
        <f t="array" ref="Y2423">IF(AND(B:B &gt; TIME(6, 0, 0), B:B &lt;= TIME(18, 0, 0)), "Day", "Night")</f>
        <v>Night</v>
      </c>
      <c r="Z2423">
        <f>COUNTIFS(D:D, "Military - U.S. Army", C:C, "Fort Myer, Virginia")</f>
        <v>1</v>
      </c>
    </row>
    <row r="2424" spans="1:26" x14ac:dyDescent="0.2">
      <c r="A2424">
        <v>25819</v>
      </c>
      <c r="B2424" t="s">
        <v>11782</v>
      </c>
      <c r="C2424" t="s">
        <v>356</v>
      </c>
      <c r="D2424" t="s">
        <v>11783</v>
      </c>
      <c r="E2424" t="s">
        <v>11784</v>
      </c>
      <c r="F2424" t="s">
        <v>11785</v>
      </c>
      <c r="G2424" t="s">
        <v>11786</v>
      </c>
      <c r="H2424" t="s">
        <v>11787</v>
      </c>
      <c r="I2424">
        <v>11</v>
      </c>
      <c r="J2424">
        <v>11</v>
      </c>
      <c r="K2424">
        <v>0</v>
      </c>
      <c r="L2424" t="s">
        <v>11788</v>
      </c>
      <c r="M2424">
        <f>SUM(B2424,C2424)</f>
        <v>0</v>
      </c>
      <c r="N2424" t="str">
        <f t="shared" si="74"/>
        <v>No</v>
      </c>
      <c r="O2424">
        <f>COUNTIF(C:C,"&lt;0")</f>
        <v>0</v>
      </c>
      <c r="P2424" t="e">
        <f>SUMIF(#REF!,"&gt;"&amp;AVERAGE(#REF!))</f>
        <v>#REF!</v>
      </c>
      <c r="Q2424">
        <f t="shared" si="75"/>
        <v>27.565026697177728</v>
      </c>
      <c r="R2424" t="str">
        <f>CONCATENATE("ID-",A2424,"-",E2424)</f>
        <v>ID-25819-Jamaica, NY - Washington D.C.</v>
      </c>
      <c r="S2424" t="str">
        <f>INDEX(B:B,MATCH(A2424,A:A,0))</f>
        <v>16:06</v>
      </c>
      <c r="T2424" t="str">
        <f>IF(OR(B2424&gt;0,C2424&gt;0),"Acceptable","Check")</f>
        <v>Acceptable</v>
      </c>
      <c r="U2424">
        <f>COUNTIF(D:D, "Military - U.S. Army")</f>
        <v>23</v>
      </c>
      <c r="V2424">
        <f>AVERAGEIF(C:C,"Fort Myer, Virginia", I:I)</f>
        <v>2</v>
      </c>
      <c r="W2424">
        <v>1</v>
      </c>
      <c r="X2424" t="str">
        <f>IFERROR(VLOOKUP("FlightNumber", A:D, 4, FALSE), "Flight Not Found")</f>
        <v>Flight Not Found</v>
      </c>
      <c r="Y2424" t="str" cm="1">
        <f t="array" ref="Y2424">IF(AND(B:B &gt; TIME(6, 0, 0), B:B &lt;= TIME(18, 0, 0)), "Day", "Night")</f>
        <v>Night</v>
      </c>
      <c r="Z2424">
        <f>COUNTIFS(D:D, "Military - U.S. Army", C:C, "Fort Myer, Virginia")</f>
        <v>1</v>
      </c>
    </row>
    <row r="2425" spans="1:26" x14ac:dyDescent="0.2">
      <c r="A2425">
        <v>25820</v>
      </c>
      <c r="C2425" t="s">
        <v>11789</v>
      </c>
      <c r="D2425" t="s">
        <v>11790</v>
      </c>
      <c r="E2425" t="s">
        <v>11791</v>
      </c>
      <c r="F2425" t="s">
        <v>11771</v>
      </c>
      <c r="G2425" t="s">
        <v>11792</v>
      </c>
      <c r="H2425" t="s">
        <v>11793</v>
      </c>
      <c r="I2425">
        <v>1</v>
      </c>
      <c r="J2425">
        <v>1</v>
      </c>
      <c r="K2425">
        <v>0</v>
      </c>
      <c r="L2425" t="s">
        <v>3731</v>
      </c>
      <c r="M2425">
        <f>SUM(B2425,C2425)</f>
        <v>0</v>
      </c>
      <c r="N2425" t="str">
        <f t="shared" si="74"/>
        <v>No</v>
      </c>
      <c r="O2425">
        <f>COUNTIF(C:C,"&lt;0")</f>
        <v>0</v>
      </c>
      <c r="P2425" t="e">
        <f>SUMIF(#REF!,"&gt;"&amp;AVERAGE(#REF!))</f>
        <v>#REF!</v>
      </c>
      <c r="Q2425">
        <f t="shared" si="75"/>
        <v>27.565026697177728</v>
      </c>
      <c r="R2425" t="str">
        <f>CONCATENATE("ID-",A2425,"-",E2425)</f>
        <v>ID-25820-San Juan - Ponce</v>
      </c>
      <c r="S2425">
        <f>INDEX(B:B,MATCH(A2425,A:A,0))</f>
        <v>0</v>
      </c>
      <c r="T2425" t="str">
        <f>IF(OR(B2425&gt;0,C2425&gt;0),"Acceptable","Check")</f>
        <v>Acceptable</v>
      </c>
      <c r="U2425">
        <f>COUNTIF(D:D, "Military - U.S. Army")</f>
        <v>23</v>
      </c>
      <c r="V2425">
        <f>AVERAGEIF(C:C,"Fort Myer, Virginia", I:I)</f>
        <v>2</v>
      </c>
      <c r="W2425">
        <v>1</v>
      </c>
      <c r="X2425" t="str">
        <f>IFERROR(VLOOKUP("FlightNumber", A:D, 4, FALSE), "Flight Not Found")</f>
        <v>Flight Not Found</v>
      </c>
      <c r="Y2425" t="str" cm="1">
        <f t="array" ref="Y2425">IF(AND(B:B &gt; TIME(6, 0, 0), B:B &lt;= TIME(18, 0, 0)), "Day", "Night")</f>
        <v>Night</v>
      </c>
      <c r="Z2425">
        <f>COUNTIFS(D:D, "Military - U.S. Army", C:C, "Fort Myer, Virginia")</f>
        <v>1</v>
      </c>
    </row>
    <row r="2426" spans="1:26" x14ac:dyDescent="0.2">
      <c r="A2426">
        <v>25833</v>
      </c>
      <c r="B2426" t="s">
        <v>5492</v>
      </c>
      <c r="C2426" t="s">
        <v>11794</v>
      </c>
      <c r="D2426" t="s">
        <v>11795</v>
      </c>
      <c r="E2426" t="s">
        <v>11796</v>
      </c>
      <c r="F2426" t="s">
        <v>11797</v>
      </c>
      <c r="G2426" t="s">
        <v>11798</v>
      </c>
      <c r="I2426">
        <v>4</v>
      </c>
      <c r="J2426">
        <v>4</v>
      </c>
      <c r="K2426">
        <v>0</v>
      </c>
      <c r="L2426" t="s">
        <v>11799</v>
      </c>
      <c r="M2426">
        <f>SUM(B2426,C2426)</f>
        <v>0</v>
      </c>
      <c r="N2426" t="str">
        <f t="shared" si="74"/>
        <v>No</v>
      </c>
      <c r="O2426">
        <f>COUNTIF(C:C,"&lt;0")</f>
        <v>0</v>
      </c>
      <c r="P2426" t="e">
        <f>SUMIF(#REF!,"&gt;"&amp;AVERAGE(#REF!))</f>
        <v>#REF!</v>
      </c>
      <c r="Q2426">
        <f t="shared" si="75"/>
        <v>27.565026697177728</v>
      </c>
      <c r="R2426" t="str">
        <f>CONCATENATE("ID-",A2426,"-",E2426)</f>
        <v>ID-25833-Portland, OR - Cranbrook, Canada</v>
      </c>
      <c r="S2426" t="str">
        <f>INDEX(B:B,MATCH(A2426,A:A,0))</f>
        <v>08:25</v>
      </c>
      <c r="T2426" t="str">
        <f>IF(OR(B2426&gt;0,C2426&gt;0),"Acceptable","Check")</f>
        <v>Acceptable</v>
      </c>
      <c r="U2426">
        <f>COUNTIF(D:D, "Military - U.S. Army")</f>
        <v>23</v>
      </c>
      <c r="V2426">
        <f>AVERAGEIF(C:C,"Fort Myer, Virginia", I:I)</f>
        <v>2</v>
      </c>
      <c r="W2426">
        <v>1</v>
      </c>
      <c r="X2426" t="str">
        <f>IFERROR(VLOOKUP("FlightNumber", A:D, 4, FALSE), "Flight Not Found")</f>
        <v>Flight Not Found</v>
      </c>
      <c r="Y2426" t="str" cm="1">
        <f t="array" ref="Y2426">IF(AND(B:B &gt; TIME(6, 0, 0), B:B &lt;= TIME(18, 0, 0)), "Day", "Night")</f>
        <v>Night</v>
      </c>
      <c r="Z2426">
        <f>COUNTIFS(D:D, "Military - U.S. Army", C:C, "Fort Myer, Virginia")</f>
        <v>1</v>
      </c>
    </row>
    <row r="2427" spans="1:26" x14ac:dyDescent="0.2">
      <c r="A2427">
        <v>25837</v>
      </c>
      <c r="C2427" t="s">
        <v>11800</v>
      </c>
      <c r="D2427" t="s">
        <v>5082</v>
      </c>
      <c r="F2427" t="s">
        <v>11801</v>
      </c>
      <c r="G2427" t="s">
        <v>11802</v>
      </c>
      <c r="H2427" t="s">
        <v>10880</v>
      </c>
      <c r="I2427">
        <v>34</v>
      </c>
      <c r="J2427">
        <v>8</v>
      </c>
      <c r="K2427">
        <v>0</v>
      </c>
      <c r="L2427" t="s">
        <v>11803</v>
      </c>
      <c r="M2427">
        <f>SUM(B2427,C2427)</f>
        <v>0</v>
      </c>
      <c r="N2427" t="str">
        <f t="shared" si="74"/>
        <v>No</v>
      </c>
      <c r="O2427">
        <f>COUNTIF(C:C,"&lt;0")</f>
        <v>0</v>
      </c>
      <c r="P2427" t="e">
        <f>SUMIF(#REF!,"&gt;"&amp;AVERAGE(#REF!))</f>
        <v>#REF!</v>
      </c>
      <c r="Q2427">
        <f t="shared" si="75"/>
        <v>27.565026697177728</v>
      </c>
      <c r="R2427" t="str">
        <f>CONCATENATE("ID-",A2427,"-",E2427)</f>
        <v>ID-25837-</v>
      </c>
      <c r="S2427">
        <f>INDEX(B:B,MATCH(A2427,A:A,0))</f>
        <v>0</v>
      </c>
      <c r="T2427" t="str">
        <f>IF(OR(B2427&gt;0,C2427&gt;0),"Acceptable","Check")</f>
        <v>Acceptable</v>
      </c>
      <c r="U2427">
        <f>COUNTIF(D:D, "Military - U.S. Army")</f>
        <v>23</v>
      </c>
      <c r="V2427">
        <f>AVERAGEIF(C:C,"Fort Myer, Virginia", I:I)</f>
        <v>2</v>
      </c>
      <c r="W2427">
        <v>1</v>
      </c>
      <c r="X2427" t="str">
        <f>IFERROR(VLOOKUP("FlightNumber", A:D, 4, FALSE), "Flight Not Found")</f>
        <v>Flight Not Found</v>
      </c>
      <c r="Y2427" t="str" cm="1">
        <f t="array" ref="Y2427">IF(AND(B:B &gt; TIME(6, 0, 0), B:B &lt;= TIME(18, 0, 0)), "Day", "Night")</f>
        <v>Night</v>
      </c>
      <c r="Z2427">
        <f>COUNTIFS(D:D, "Military - U.S. Army", C:C, "Fort Myer, Virginia")</f>
        <v>1</v>
      </c>
    </row>
    <row r="2428" spans="1:26" x14ac:dyDescent="0.2">
      <c r="A2428">
        <v>25841</v>
      </c>
      <c r="C2428" t="s">
        <v>11804</v>
      </c>
      <c r="D2428" t="s">
        <v>6195</v>
      </c>
      <c r="E2428" t="s">
        <v>11805</v>
      </c>
      <c r="F2428" t="s">
        <v>11806</v>
      </c>
      <c r="G2428" t="s">
        <v>11807</v>
      </c>
      <c r="H2428" t="s">
        <v>11808</v>
      </c>
      <c r="I2428">
        <v>38</v>
      </c>
      <c r="J2428">
        <v>38</v>
      </c>
      <c r="K2428">
        <v>0</v>
      </c>
      <c r="L2428" t="s">
        <v>11809</v>
      </c>
      <c r="M2428">
        <f>SUM(B2428,C2428)</f>
        <v>0</v>
      </c>
      <c r="N2428" t="str">
        <f t="shared" si="74"/>
        <v>No</v>
      </c>
      <c r="O2428">
        <f>COUNTIF(C:C,"&lt;0")</f>
        <v>0</v>
      </c>
      <c r="P2428" t="e">
        <f>SUMIF(#REF!,"&gt;"&amp;AVERAGE(#REF!))</f>
        <v>#REF!</v>
      </c>
      <c r="Q2428">
        <f t="shared" si="75"/>
        <v>27.565026697177728</v>
      </c>
      <c r="R2428" t="str">
        <f>CONCATENATE("ID-",A2428,"-",E2428)</f>
        <v>ID-25841-Pleiku - Hue</v>
      </c>
      <c r="S2428">
        <f>INDEX(B:B,MATCH(A2428,A:A,0))</f>
        <v>0</v>
      </c>
      <c r="T2428" t="str">
        <f>IF(OR(B2428&gt;0,C2428&gt;0),"Acceptable","Check")</f>
        <v>Acceptable</v>
      </c>
      <c r="U2428">
        <f>COUNTIF(D:D, "Military - U.S. Army")</f>
        <v>23</v>
      </c>
      <c r="V2428">
        <f>AVERAGEIF(C:C,"Fort Myer, Virginia", I:I)</f>
        <v>2</v>
      </c>
      <c r="W2428">
        <v>1</v>
      </c>
      <c r="X2428" t="str">
        <f>IFERROR(VLOOKUP("FlightNumber", A:D, 4, FALSE), "Flight Not Found")</f>
        <v>Flight Not Found</v>
      </c>
      <c r="Y2428" t="str" cm="1">
        <f t="array" ref="Y2428">IF(AND(B:B &gt; TIME(6, 0, 0), B:B &lt;= TIME(18, 0, 0)), "Day", "Night")</f>
        <v>Night</v>
      </c>
      <c r="Z2428">
        <f>COUNTIFS(D:D, "Military - U.S. Army", C:C, "Fort Myer, Virginia")</f>
        <v>1</v>
      </c>
    </row>
    <row r="2429" spans="1:26" x14ac:dyDescent="0.2">
      <c r="A2429">
        <v>25842</v>
      </c>
      <c r="C2429" t="s">
        <v>11810</v>
      </c>
      <c r="D2429" t="s">
        <v>3546</v>
      </c>
      <c r="F2429" t="s">
        <v>11811</v>
      </c>
      <c r="G2429" t="s">
        <v>11812</v>
      </c>
      <c r="H2429" t="s">
        <v>11813</v>
      </c>
      <c r="I2429">
        <v>8</v>
      </c>
      <c r="J2429">
        <v>8</v>
      </c>
      <c r="K2429">
        <v>0</v>
      </c>
      <c r="L2429" t="s">
        <v>11814</v>
      </c>
      <c r="M2429">
        <f>SUM(B2429,C2429)</f>
        <v>0</v>
      </c>
      <c r="N2429" t="str">
        <f t="shared" si="74"/>
        <v>No</v>
      </c>
      <c r="O2429">
        <f>COUNTIF(C:C,"&lt;0")</f>
        <v>0</v>
      </c>
      <c r="P2429" t="e">
        <f>SUMIF(#REF!,"&gt;"&amp;AVERAGE(#REF!))</f>
        <v>#REF!</v>
      </c>
      <c r="Q2429">
        <f t="shared" si="75"/>
        <v>27.565026697177728</v>
      </c>
      <c r="R2429" t="str">
        <f>CONCATENATE("ID-",A2429,"-",E2429)</f>
        <v>ID-25842-</v>
      </c>
      <c r="S2429">
        <f>INDEX(B:B,MATCH(A2429,A:A,0))</f>
        <v>0</v>
      </c>
      <c r="T2429" t="str">
        <f>IF(OR(B2429&gt;0,C2429&gt;0),"Acceptable","Check")</f>
        <v>Acceptable</v>
      </c>
      <c r="U2429">
        <f>COUNTIF(D:D, "Military - U.S. Army")</f>
        <v>23</v>
      </c>
      <c r="V2429">
        <f>AVERAGEIF(C:C,"Fort Myer, Virginia", I:I)</f>
        <v>2</v>
      </c>
      <c r="W2429">
        <v>1</v>
      </c>
      <c r="X2429" t="str">
        <f>IFERROR(VLOOKUP("FlightNumber", A:D, 4, FALSE), "Flight Not Found")</f>
        <v>Flight Not Found</v>
      </c>
      <c r="Y2429" t="str" cm="1">
        <f t="array" ref="Y2429">IF(AND(B:B &gt; TIME(6, 0, 0), B:B &lt;= TIME(18, 0, 0)), "Day", "Night")</f>
        <v>Night</v>
      </c>
      <c r="Z2429">
        <f>COUNTIFS(D:D, "Military - U.S. Army", C:C, "Fort Myer, Virginia")</f>
        <v>1</v>
      </c>
    </row>
    <row r="2430" spans="1:26" x14ac:dyDescent="0.2">
      <c r="A2430">
        <v>25843</v>
      </c>
      <c r="B2430" t="s">
        <v>2141</v>
      </c>
      <c r="C2430" t="s">
        <v>11815</v>
      </c>
      <c r="D2430" t="s">
        <v>11816</v>
      </c>
      <c r="E2430" t="s">
        <v>11817</v>
      </c>
      <c r="F2430" t="s">
        <v>6341</v>
      </c>
      <c r="G2430" t="s">
        <v>11818</v>
      </c>
      <c r="H2430" t="s">
        <v>11819</v>
      </c>
      <c r="I2430">
        <v>40</v>
      </c>
      <c r="J2430">
        <v>30</v>
      </c>
      <c r="K2430">
        <v>0</v>
      </c>
      <c r="L2430" t="s">
        <v>11820</v>
      </c>
      <c r="M2430">
        <f>SUM(B2430,C2430)</f>
        <v>0</v>
      </c>
      <c r="N2430" t="str">
        <f t="shared" si="74"/>
        <v>No</v>
      </c>
      <c r="O2430">
        <f>COUNTIF(C:C,"&lt;0")</f>
        <v>0</v>
      </c>
      <c r="P2430" t="e">
        <f>SUMIF(#REF!,"&gt;"&amp;AVERAGE(#REF!))</f>
        <v>#REF!</v>
      </c>
      <c r="Q2430">
        <f t="shared" si="75"/>
        <v>27.565026697177728</v>
      </c>
      <c r="R2430" t="str">
        <f>CONCATENATE("ID-",A2430,"-",E2430)</f>
        <v>ID-25843-Wichita - Denver - Logan, Utah</v>
      </c>
      <c r="S2430" t="str">
        <f>INDEX(B:B,MATCH(A2430,A:A,0))</f>
        <v>12:00</v>
      </c>
      <c r="T2430" t="str">
        <f>IF(OR(B2430&gt;0,C2430&gt;0),"Acceptable","Check")</f>
        <v>Acceptable</v>
      </c>
      <c r="U2430">
        <f>COUNTIF(D:D, "Military - U.S. Army")</f>
        <v>23</v>
      </c>
      <c r="V2430">
        <f>AVERAGEIF(C:C,"Fort Myer, Virginia", I:I)</f>
        <v>2</v>
      </c>
      <c r="W2430">
        <v>1</v>
      </c>
      <c r="X2430" t="str">
        <f>IFERROR(VLOOKUP("FlightNumber", A:D, 4, FALSE), "Flight Not Found")</f>
        <v>Flight Not Found</v>
      </c>
      <c r="Y2430" t="str" cm="1">
        <f t="array" ref="Y2430">IF(AND(B:B &gt; TIME(6, 0, 0), B:B &lt;= TIME(18, 0, 0)), "Day", "Night")</f>
        <v>Night</v>
      </c>
      <c r="Z2430">
        <f>COUNTIFS(D:D, "Military - U.S. Army", C:C, "Fort Myer, Virginia")</f>
        <v>1</v>
      </c>
    </row>
    <row r="2431" spans="1:26" x14ac:dyDescent="0.2">
      <c r="A2431">
        <v>25843</v>
      </c>
      <c r="B2431" t="s">
        <v>11821</v>
      </c>
      <c r="C2431" t="s">
        <v>11822</v>
      </c>
      <c r="D2431" t="s">
        <v>2606</v>
      </c>
      <c r="E2431" t="s">
        <v>11823</v>
      </c>
      <c r="F2431" t="s">
        <v>11824</v>
      </c>
      <c r="G2431" t="s">
        <v>11825</v>
      </c>
      <c r="H2431" t="s">
        <v>11826</v>
      </c>
      <c r="I2431">
        <v>43</v>
      </c>
      <c r="J2431">
        <v>43</v>
      </c>
      <c r="K2431">
        <v>0</v>
      </c>
      <c r="L2431" t="s">
        <v>11827</v>
      </c>
      <c r="M2431">
        <f>SUM(B2431,C2431)</f>
        <v>0</v>
      </c>
      <c r="N2431" t="str">
        <f t="shared" si="74"/>
        <v>No</v>
      </c>
      <c r="O2431">
        <f>COUNTIF(C:C,"&lt;0")</f>
        <v>0</v>
      </c>
      <c r="P2431" t="e">
        <f>SUMIF(#REF!,"&gt;"&amp;AVERAGE(#REF!))</f>
        <v>#REF!</v>
      </c>
      <c r="Q2431">
        <f t="shared" si="75"/>
        <v>27.565026697177728</v>
      </c>
      <c r="R2431" t="str">
        <f>CONCATENATE("ID-",A2431,"-",E2431)</f>
        <v>ID-25843-Taipei - Ching Chuan Kang</v>
      </c>
      <c r="S2431" t="str">
        <f>INDEX(B:B,MATCH(A2431,A:A,0))</f>
        <v>12:00</v>
      </c>
      <c r="T2431" t="str">
        <f>IF(OR(B2431&gt;0,C2431&gt;0),"Acceptable","Check")</f>
        <v>Acceptable</v>
      </c>
      <c r="U2431">
        <f>COUNTIF(D:D, "Military - U.S. Army")</f>
        <v>23</v>
      </c>
      <c r="V2431">
        <f>AVERAGEIF(C:C,"Fort Myer, Virginia", I:I)</f>
        <v>2</v>
      </c>
      <c r="W2431">
        <v>1</v>
      </c>
      <c r="X2431" t="str">
        <f>IFERROR(VLOOKUP("FlightNumber", A:D, 4, FALSE), "Flight Not Found")</f>
        <v>Flight Not Found</v>
      </c>
      <c r="Y2431" t="str" cm="1">
        <f t="array" ref="Y2431">IF(AND(B:B &gt; TIME(6, 0, 0), B:B &lt;= TIME(18, 0, 0)), "Day", "Night")</f>
        <v>Night</v>
      </c>
      <c r="Z2431">
        <f>COUNTIFS(D:D, "Military - U.S. Army", C:C, "Fort Myer, Virginia")</f>
        <v>1</v>
      </c>
    </row>
    <row r="2432" spans="1:26" x14ac:dyDescent="0.2">
      <c r="A2432">
        <v>25845</v>
      </c>
      <c r="B2432" t="s">
        <v>2846</v>
      </c>
      <c r="C2432" t="s">
        <v>11828</v>
      </c>
      <c r="D2432" t="s">
        <v>34</v>
      </c>
      <c r="E2432" t="s">
        <v>11829</v>
      </c>
      <c r="F2432" t="s">
        <v>11830</v>
      </c>
      <c r="G2432" t="s">
        <v>11831</v>
      </c>
      <c r="I2432">
        <v>2</v>
      </c>
      <c r="J2432">
        <v>2</v>
      </c>
      <c r="K2432">
        <v>0</v>
      </c>
      <c r="L2432" t="s">
        <v>11832</v>
      </c>
      <c r="M2432">
        <f>SUM(B2432,C2432)</f>
        <v>0</v>
      </c>
      <c r="N2432" t="str">
        <f t="shared" si="74"/>
        <v>No</v>
      </c>
      <c r="O2432">
        <f>COUNTIF(C:C,"&lt;0")</f>
        <v>0</v>
      </c>
      <c r="P2432" t="e">
        <f>SUMIF(#REF!,"&gt;"&amp;AVERAGE(#REF!))</f>
        <v>#REF!</v>
      </c>
      <c r="Q2432">
        <f t="shared" si="75"/>
        <v>27.565026697177728</v>
      </c>
      <c r="R2432" t="str">
        <f>CONCATENATE("ID-",A2432,"-",E2432)</f>
        <v>ID-25845-Dubois, PA - Roanoak, VA</v>
      </c>
      <c r="S2432" t="str">
        <f>INDEX(B:B,MATCH(A2432,A:A,0))</f>
        <v>15:10</v>
      </c>
      <c r="T2432" t="str">
        <f>IF(OR(B2432&gt;0,C2432&gt;0),"Acceptable","Check")</f>
        <v>Acceptable</v>
      </c>
      <c r="U2432">
        <f>COUNTIF(D:D, "Military - U.S. Army")</f>
        <v>23</v>
      </c>
      <c r="V2432">
        <f>AVERAGEIF(C:C,"Fort Myer, Virginia", I:I)</f>
        <v>2</v>
      </c>
      <c r="W2432">
        <v>1</v>
      </c>
      <c r="X2432" t="str">
        <f>IFERROR(VLOOKUP("FlightNumber", A:D, 4, FALSE), "Flight Not Found")</f>
        <v>Flight Not Found</v>
      </c>
      <c r="Y2432" t="str" cm="1">
        <f t="array" ref="Y2432">IF(AND(B:B &gt; TIME(6, 0, 0), B:B &lt;= TIME(18, 0, 0)), "Day", "Night")</f>
        <v>Night</v>
      </c>
      <c r="Z2432">
        <f>COUNTIFS(D:D, "Military - U.S. Army", C:C, "Fort Myer, Virginia")</f>
        <v>1</v>
      </c>
    </row>
    <row r="2433" spans="1:26" x14ac:dyDescent="0.2">
      <c r="A2433">
        <v>25847</v>
      </c>
      <c r="C2433" t="s">
        <v>11833</v>
      </c>
      <c r="D2433" t="s">
        <v>11834</v>
      </c>
      <c r="E2433" t="s">
        <v>11835</v>
      </c>
      <c r="F2433" t="s">
        <v>1809</v>
      </c>
      <c r="G2433" t="s">
        <v>11836</v>
      </c>
      <c r="H2433" t="s">
        <v>11837</v>
      </c>
      <c r="I2433">
        <v>11</v>
      </c>
      <c r="J2433">
        <v>3</v>
      </c>
      <c r="K2433">
        <v>0</v>
      </c>
      <c r="L2433" t="s">
        <v>11838</v>
      </c>
      <c r="M2433">
        <f>SUM(B2433,C2433)</f>
        <v>0</v>
      </c>
      <c r="N2433" t="str">
        <f t="shared" si="74"/>
        <v>No</v>
      </c>
      <c r="O2433">
        <f>COUNTIF(C:C,"&lt;0")</f>
        <v>0</v>
      </c>
      <c r="P2433" t="e">
        <f>SUMIF(#REF!,"&gt;"&amp;AVERAGE(#REF!))</f>
        <v>#REF!</v>
      </c>
      <c r="Q2433">
        <f t="shared" si="75"/>
        <v>27.565026697177728</v>
      </c>
      <c r="R2433" t="str">
        <f>CONCATENATE("ID-",A2433,"-",E2433)</f>
        <v>ID-25847-Johannesberg - Orapa Mine, Botswana</v>
      </c>
      <c r="S2433">
        <f>INDEX(B:B,MATCH(A2433,A:A,0))</f>
        <v>0</v>
      </c>
      <c r="T2433" t="str">
        <f>IF(OR(B2433&gt;0,C2433&gt;0),"Acceptable","Check")</f>
        <v>Acceptable</v>
      </c>
      <c r="U2433">
        <f>COUNTIF(D:D, "Military - U.S. Army")</f>
        <v>23</v>
      </c>
      <c r="V2433">
        <f>AVERAGEIF(C:C,"Fort Myer, Virginia", I:I)</f>
        <v>2</v>
      </c>
      <c r="W2433">
        <v>1</v>
      </c>
      <c r="X2433" t="str">
        <f>IFERROR(VLOOKUP("FlightNumber", A:D, 4, FALSE), "Flight Not Found")</f>
        <v>Flight Not Found</v>
      </c>
      <c r="Y2433" t="str" cm="1">
        <f t="array" ref="Y2433">IF(AND(B:B &gt; TIME(6, 0, 0), B:B &lt;= TIME(18, 0, 0)), "Day", "Night")</f>
        <v>Night</v>
      </c>
      <c r="Z2433">
        <f>COUNTIFS(D:D, "Military - U.S. Army", C:C, "Fort Myer, Virginia")</f>
        <v>1</v>
      </c>
    </row>
    <row r="2434" spans="1:26" x14ac:dyDescent="0.2">
      <c r="A2434">
        <v>25851</v>
      </c>
      <c r="B2434" t="s">
        <v>92</v>
      </c>
      <c r="C2434" t="s">
        <v>11839</v>
      </c>
      <c r="D2434" t="s">
        <v>11840</v>
      </c>
      <c r="E2434" t="s">
        <v>11841</v>
      </c>
      <c r="F2434" t="s">
        <v>11842</v>
      </c>
      <c r="G2434" t="s">
        <v>11843</v>
      </c>
      <c r="H2434" t="s">
        <v>11844</v>
      </c>
      <c r="I2434">
        <v>3</v>
      </c>
      <c r="J2434">
        <v>3</v>
      </c>
      <c r="K2434">
        <v>0</v>
      </c>
      <c r="L2434" t="s">
        <v>11845</v>
      </c>
      <c r="M2434">
        <f>SUM(B2434,C2434)</f>
        <v>0</v>
      </c>
      <c r="N2434" t="str">
        <f t="shared" ref="N2434:N2497" si="76">IF(E2434="good","Yes","No")</f>
        <v>No</v>
      </c>
      <c r="O2434">
        <f>COUNTIF(C:C,"&lt;0")</f>
        <v>0</v>
      </c>
      <c r="P2434" t="e">
        <f>SUMIF(#REF!,"&gt;"&amp;AVERAGE(#REF!))</f>
        <v>#REF!</v>
      </c>
      <c r="Q2434">
        <f t="shared" si="75"/>
        <v>27.565026697177728</v>
      </c>
      <c r="R2434" t="str">
        <f>CONCATENATE("ID-",A2434,"-",E2434)</f>
        <v>ID-25851-Dayton, OH - Ft. Dix, NJ</v>
      </c>
      <c r="S2434" t="str">
        <f>INDEX(B:B,MATCH(A2434,A:A,0))</f>
        <v>21:30</v>
      </c>
      <c r="T2434" t="str">
        <f>IF(OR(B2434&gt;0,C2434&gt;0),"Acceptable","Check")</f>
        <v>Acceptable</v>
      </c>
      <c r="U2434">
        <f>COUNTIF(D:D, "Military - U.S. Army")</f>
        <v>23</v>
      </c>
      <c r="V2434">
        <f>AVERAGEIF(C:C,"Fort Myer, Virginia", I:I)</f>
        <v>2</v>
      </c>
      <c r="W2434">
        <v>1</v>
      </c>
      <c r="X2434" t="str">
        <f>IFERROR(VLOOKUP("FlightNumber", A:D, 4, FALSE), "Flight Not Found")</f>
        <v>Flight Not Found</v>
      </c>
      <c r="Y2434" t="str" cm="1">
        <f t="array" ref="Y2434">IF(AND(B:B &gt; TIME(6, 0, 0), B:B &lt;= TIME(18, 0, 0)), "Day", "Night")</f>
        <v>Night</v>
      </c>
      <c r="Z2434">
        <f>COUNTIFS(D:D, "Military - U.S. Army", C:C, "Fort Myer, Virginia")</f>
        <v>1</v>
      </c>
    </row>
    <row r="2435" spans="1:26" x14ac:dyDescent="0.2">
      <c r="A2435">
        <v>25857</v>
      </c>
      <c r="B2435" t="s">
        <v>11846</v>
      </c>
      <c r="C2435" t="s">
        <v>11847</v>
      </c>
      <c r="D2435" t="s">
        <v>11848</v>
      </c>
      <c r="E2435" t="s">
        <v>11849</v>
      </c>
      <c r="F2435" t="s">
        <v>11850</v>
      </c>
      <c r="G2435" t="s">
        <v>11851</v>
      </c>
      <c r="I2435">
        <v>2</v>
      </c>
      <c r="J2435">
        <v>2</v>
      </c>
      <c r="K2435">
        <v>0</v>
      </c>
      <c r="L2435" t="s">
        <v>11852</v>
      </c>
      <c r="M2435">
        <f>SUM(B2435,C2435)</f>
        <v>0</v>
      </c>
      <c r="N2435" t="str">
        <f t="shared" si="76"/>
        <v>No</v>
      </c>
      <c r="O2435">
        <f>COUNTIF(C:C,"&lt;0")</f>
        <v>0</v>
      </c>
      <c r="P2435" t="e">
        <f>SUMIF(#REF!,"&gt;"&amp;AVERAGE(#REF!))</f>
        <v>#REF!</v>
      </c>
      <c r="Q2435">
        <f t="shared" ref="Q2435:Q2498" si="77">AVERAGEIF(I:I,"&gt;0")</f>
        <v>27.565026697177728</v>
      </c>
      <c r="R2435" t="str">
        <f>CONCATENATE("ID-",A2435,"-",E2435)</f>
        <v>ID-25857-Teleboro, NJ  - Wilmington, DE</v>
      </c>
      <c r="S2435" t="str">
        <f>INDEX(B:B,MATCH(A2435,A:A,0))</f>
        <v>16:49</v>
      </c>
      <c r="T2435" t="str">
        <f>IF(OR(B2435&gt;0,C2435&gt;0),"Acceptable","Check")</f>
        <v>Acceptable</v>
      </c>
      <c r="U2435">
        <f>COUNTIF(D:D, "Military - U.S. Army")</f>
        <v>23</v>
      </c>
      <c r="V2435">
        <f>AVERAGEIF(C:C,"Fort Myer, Virginia", I:I)</f>
        <v>2</v>
      </c>
      <c r="W2435">
        <v>1</v>
      </c>
      <c r="X2435" t="str">
        <f>IFERROR(VLOOKUP("FlightNumber", A:D, 4, FALSE), "Flight Not Found")</f>
        <v>Flight Not Found</v>
      </c>
      <c r="Y2435" t="str" cm="1">
        <f t="array" ref="Y2435">IF(AND(B:B &gt; TIME(6, 0, 0), B:B &lt;= TIME(18, 0, 0)), "Day", "Night")</f>
        <v>Night</v>
      </c>
      <c r="Z2435">
        <f>COUNTIFS(D:D, "Military - U.S. Army", C:C, "Fort Myer, Virginia")</f>
        <v>1</v>
      </c>
    </row>
    <row r="2436" spans="1:26" x14ac:dyDescent="0.2">
      <c r="A2436">
        <v>25869</v>
      </c>
      <c r="C2436" t="s">
        <v>11853</v>
      </c>
      <c r="D2436" t="s">
        <v>11854</v>
      </c>
      <c r="F2436" t="s">
        <v>3063</v>
      </c>
      <c r="G2436" t="s">
        <v>11855</v>
      </c>
      <c r="H2436" t="s">
        <v>11856</v>
      </c>
      <c r="I2436">
        <v>4</v>
      </c>
      <c r="J2436">
        <v>2</v>
      </c>
      <c r="K2436">
        <v>0</v>
      </c>
      <c r="L2436" t="s">
        <v>11857</v>
      </c>
      <c r="M2436">
        <f>SUM(B2436,C2436)</f>
        <v>0</v>
      </c>
      <c r="N2436" t="str">
        <f t="shared" si="76"/>
        <v>No</v>
      </c>
      <c r="O2436">
        <f>COUNTIF(C:C,"&lt;0")</f>
        <v>0</v>
      </c>
      <c r="P2436" t="e">
        <f>SUMIF(#REF!,"&gt;"&amp;AVERAGE(#REF!))</f>
        <v>#REF!</v>
      </c>
      <c r="Q2436">
        <f t="shared" si="77"/>
        <v>27.565026697177728</v>
      </c>
      <c r="R2436" t="str">
        <f>CONCATENATE("ID-",A2436,"-",E2436)</f>
        <v>ID-25869-</v>
      </c>
      <c r="S2436">
        <f>INDEX(B:B,MATCH(A2436,A:A,0))</f>
        <v>0</v>
      </c>
      <c r="T2436" t="str">
        <f>IF(OR(B2436&gt;0,C2436&gt;0),"Acceptable","Check")</f>
        <v>Acceptable</v>
      </c>
      <c r="U2436">
        <f>COUNTIF(D:D, "Military - U.S. Army")</f>
        <v>23</v>
      </c>
      <c r="V2436">
        <f>AVERAGEIF(C:C,"Fort Myer, Virginia", I:I)</f>
        <v>2</v>
      </c>
      <c r="W2436">
        <v>1</v>
      </c>
      <c r="X2436" t="str">
        <f>IFERROR(VLOOKUP("FlightNumber", A:D, 4, FALSE), "Flight Not Found")</f>
        <v>Flight Not Found</v>
      </c>
      <c r="Y2436" t="str" cm="1">
        <f t="array" ref="Y2436">IF(AND(B:B &gt; TIME(6, 0, 0), B:B &lt;= TIME(18, 0, 0)), "Day", "Night")</f>
        <v>Night</v>
      </c>
      <c r="Z2436">
        <f>COUNTIFS(D:D, "Military - U.S. Army", C:C, "Fort Myer, Virginia")</f>
        <v>1</v>
      </c>
    </row>
    <row r="2437" spans="1:26" x14ac:dyDescent="0.2">
      <c r="A2437">
        <v>25886</v>
      </c>
      <c r="B2437" t="s">
        <v>11858</v>
      </c>
      <c r="C2437" t="s">
        <v>11859</v>
      </c>
      <c r="D2437" t="s">
        <v>11860</v>
      </c>
      <c r="E2437" t="s">
        <v>11861</v>
      </c>
      <c r="F2437" t="s">
        <v>11862</v>
      </c>
      <c r="G2437" t="s">
        <v>11863</v>
      </c>
      <c r="H2437" t="s">
        <v>11864</v>
      </c>
      <c r="I2437">
        <v>75</v>
      </c>
      <c r="J2437">
        <v>75</v>
      </c>
      <c r="K2437">
        <v>0</v>
      </c>
      <c r="L2437" t="s">
        <v>11865</v>
      </c>
      <c r="M2437">
        <f>SUM(B2437,C2437)</f>
        <v>0</v>
      </c>
      <c r="N2437" t="str">
        <f t="shared" si="76"/>
        <v>No</v>
      </c>
      <c r="O2437">
        <f>COUNTIF(C:C,"&lt;0")</f>
        <v>0</v>
      </c>
      <c r="P2437" t="e">
        <f>SUMIF(#REF!,"&gt;"&amp;AVERAGE(#REF!))</f>
        <v>#REF!</v>
      </c>
      <c r="Q2437">
        <f t="shared" si="77"/>
        <v>27.565026697177728</v>
      </c>
      <c r="R2437" t="str">
        <f>CONCATENATE("ID-",A2437,"-",E2437)</f>
        <v>ID-25886-Kingston, NC - Huntington, WV</v>
      </c>
      <c r="S2437" t="str">
        <f>INDEX(B:B,MATCH(A2437,A:A,0))</f>
        <v>19:36</v>
      </c>
      <c r="T2437" t="str">
        <f>IF(OR(B2437&gt;0,C2437&gt;0),"Acceptable","Check")</f>
        <v>Acceptable</v>
      </c>
      <c r="U2437">
        <f>COUNTIF(D:D, "Military - U.S. Army")</f>
        <v>23</v>
      </c>
      <c r="V2437">
        <f>AVERAGEIF(C:C,"Fort Myer, Virginia", I:I)</f>
        <v>2</v>
      </c>
      <c r="W2437">
        <v>1</v>
      </c>
      <c r="X2437" t="str">
        <f>IFERROR(VLOOKUP("FlightNumber", A:D, 4, FALSE), "Flight Not Found")</f>
        <v>Flight Not Found</v>
      </c>
      <c r="Y2437" t="str" cm="1">
        <f t="array" ref="Y2437">IF(AND(B:B &gt; TIME(6, 0, 0), B:B &lt;= TIME(18, 0, 0)), "Day", "Night")</f>
        <v>Night</v>
      </c>
      <c r="Z2437">
        <f>COUNTIFS(D:D, "Military - U.S. Army", C:C, "Fort Myer, Virginia")</f>
        <v>1</v>
      </c>
    </row>
    <row r="2438" spans="1:26" x14ac:dyDescent="0.2">
      <c r="A2438">
        <v>25896</v>
      </c>
      <c r="B2438" t="s">
        <v>2468</v>
      </c>
      <c r="C2438" t="s">
        <v>11866</v>
      </c>
      <c r="D2438" t="s">
        <v>11867</v>
      </c>
      <c r="F2438" t="s">
        <v>11868</v>
      </c>
      <c r="G2438" t="s">
        <v>11869</v>
      </c>
      <c r="I2438">
        <v>18</v>
      </c>
      <c r="J2438">
        <v>18</v>
      </c>
      <c r="K2438">
        <v>0</v>
      </c>
      <c r="L2438" t="s">
        <v>11870</v>
      </c>
      <c r="M2438">
        <f>SUM(B2438,C2438)</f>
        <v>0</v>
      </c>
      <c r="N2438" t="str">
        <f t="shared" si="76"/>
        <v>No</v>
      </c>
      <c r="O2438">
        <f>COUNTIF(C:C,"&lt;0")</f>
        <v>0</v>
      </c>
      <c r="P2438" t="e">
        <f>SUMIF(#REF!,"&gt;"&amp;AVERAGE(#REF!))</f>
        <v>#REF!</v>
      </c>
      <c r="Q2438">
        <f t="shared" si="77"/>
        <v>27.565026697177728</v>
      </c>
      <c r="R2438" t="str">
        <f>CONCATENATE("ID-",A2438,"-",E2438)</f>
        <v>ID-25896-</v>
      </c>
      <c r="S2438" t="str">
        <f>INDEX(B:B,MATCH(A2438,A:A,0))</f>
        <v>09:30</v>
      </c>
      <c r="T2438" t="str">
        <f>IF(OR(B2438&gt;0,C2438&gt;0),"Acceptable","Check")</f>
        <v>Acceptable</v>
      </c>
      <c r="U2438">
        <f>COUNTIF(D:D, "Military - U.S. Army")</f>
        <v>23</v>
      </c>
      <c r="V2438">
        <f>AVERAGEIF(C:C,"Fort Myer, Virginia", I:I)</f>
        <v>2</v>
      </c>
      <c r="W2438">
        <v>1</v>
      </c>
      <c r="X2438" t="str">
        <f>IFERROR(VLOOKUP("FlightNumber", A:D, 4, FALSE), "Flight Not Found")</f>
        <v>Flight Not Found</v>
      </c>
      <c r="Y2438" t="str" cm="1">
        <f t="array" ref="Y2438">IF(AND(B:B &gt; TIME(6, 0, 0), B:B &lt;= TIME(18, 0, 0)), "Day", "Night")</f>
        <v>Night</v>
      </c>
      <c r="Z2438">
        <f>COUNTIFS(D:D, "Military - U.S. Army", C:C, "Fort Myer, Virginia")</f>
        <v>1</v>
      </c>
    </row>
    <row r="2439" spans="1:26" x14ac:dyDescent="0.2">
      <c r="A2439">
        <v>25899</v>
      </c>
      <c r="B2439" t="s">
        <v>4287</v>
      </c>
      <c r="C2439" t="s">
        <v>9967</v>
      </c>
      <c r="D2439" t="s">
        <v>4704</v>
      </c>
      <c r="E2439" t="s">
        <v>11871</v>
      </c>
      <c r="F2439" t="s">
        <v>11785</v>
      </c>
      <c r="G2439" t="s">
        <v>11872</v>
      </c>
      <c r="H2439" t="s">
        <v>11873</v>
      </c>
      <c r="I2439">
        <v>229</v>
      </c>
      <c r="J2439">
        <v>47</v>
      </c>
      <c r="K2439">
        <v>0</v>
      </c>
      <c r="L2439" t="s">
        <v>11874</v>
      </c>
      <c r="M2439">
        <f>SUM(B2439,C2439)</f>
        <v>0</v>
      </c>
      <c r="N2439" t="str">
        <f t="shared" si="76"/>
        <v>No</v>
      </c>
      <c r="O2439">
        <f>COUNTIF(C:C,"&lt;0")</f>
        <v>0</v>
      </c>
      <c r="P2439" t="e">
        <f>SUMIF(#REF!,"&gt;"&amp;AVERAGE(#REF!))</f>
        <v>#REF!</v>
      </c>
      <c r="Q2439">
        <f t="shared" si="77"/>
        <v>27.565026697177728</v>
      </c>
      <c r="R2439" t="str">
        <f>CONCATENATE("ID-",A2439,"-",E2439)</f>
        <v>ID-25899-Anchorage - Yokota AFB</v>
      </c>
      <c r="S2439" t="str">
        <f>INDEX(B:B,MATCH(A2439,A:A,0))</f>
        <v>17:05</v>
      </c>
      <c r="T2439" t="str">
        <f>IF(OR(B2439&gt;0,C2439&gt;0),"Acceptable","Check")</f>
        <v>Acceptable</v>
      </c>
      <c r="U2439">
        <f>COUNTIF(D:D, "Military - U.S. Army")</f>
        <v>23</v>
      </c>
      <c r="V2439">
        <f>AVERAGEIF(C:C,"Fort Myer, Virginia", I:I)</f>
        <v>2</v>
      </c>
      <c r="W2439">
        <v>1</v>
      </c>
      <c r="X2439" t="str">
        <f>IFERROR(VLOOKUP("FlightNumber", A:D, 4, FALSE), "Flight Not Found")</f>
        <v>Flight Not Found</v>
      </c>
      <c r="Y2439" t="str" cm="1">
        <f t="array" ref="Y2439">IF(AND(B:B &gt; TIME(6, 0, 0), B:B &lt;= TIME(18, 0, 0)), "Day", "Night")</f>
        <v>Night</v>
      </c>
      <c r="Z2439">
        <f>COUNTIFS(D:D, "Military - U.S. Army", C:C, "Fort Myer, Virginia")</f>
        <v>1</v>
      </c>
    </row>
    <row r="2440" spans="1:26" x14ac:dyDescent="0.2">
      <c r="A2440">
        <v>25899</v>
      </c>
      <c r="B2440" t="s">
        <v>3160</v>
      </c>
      <c r="C2440" t="s">
        <v>11875</v>
      </c>
      <c r="D2440" t="s">
        <v>2606</v>
      </c>
      <c r="E2440" t="s">
        <v>11876</v>
      </c>
      <c r="F2440" t="s">
        <v>10437</v>
      </c>
      <c r="G2440" t="s">
        <v>11877</v>
      </c>
      <c r="H2440" t="s">
        <v>11878</v>
      </c>
      <c r="I2440">
        <v>79</v>
      </c>
      <c r="J2440">
        <v>79</v>
      </c>
      <c r="K2440">
        <v>0</v>
      </c>
      <c r="L2440" t="s">
        <v>11879</v>
      </c>
      <c r="M2440">
        <f>SUM(B2440,C2440)</f>
        <v>0</v>
      </c>
      <c r="N2440" t="str">
        <f t="shared" si="76"/>
        <v>No</v>
      </c>
      <c r="O2440">
        <f>COUNTIF(C:C,"&lt;0")</f>
        <v>0</v>
      </c>
      <c r="P2440" t="e">
        <f>SUMIF(#REF!,"&gt;"&amp;AVERAGE(#REF!))</f>
        <v>#REF!</v>
      </c>
      <c r="Q2440">
        <f t="shared" si="77"/>
        <v>27.565026697177728</v>
      </c>
      <c r="R2440" t="str">
        <f>CONCATENATE("ID-",A2440,"-",E2440)</f>
        <v>ID-25899-Saigon - Nha Trang AB</v>
      </c>
      <c r="S2440" t="str">
        <f>INDEX(B:B,MATCH(A2440,A:A,0))</f>
        <v>17:05</v>
      </c>
      <c r="T2440" t="str">
        <f>IF(OR(B2440&gt;0,C2440&gt;0),"Acceptable","Check")</f>
        <v>Acceptable</v>
      </c>
      <c r="U2440">
        <f>COUNTIF(D:D, "Military - U.S. Army")</f>
        <v>23</v>
      </c>
      <c r="V2440">
        <f>AVERAGEIF(C:C,"Fort Myer, Virginia", I:I)</f>
        <v>2</v>
      </c>
      <c r="W2440">
        <v>1</v>
      </c>
      <c r="X2440" t="str">
        <f>IFERROR(VLOOKUP("FlightNumber", A:D, 4, FALSE), "Flight Not Found")</f>
        <v>Flight Not Found</v>
      </c>
      <c r="Y2440" t="str" cm="1">
        <f t="array" ref="Y2440">IF(AND(B:B &gt; TIME(6, 0, 0), B:B &lt;= TIME(18, 0, 0)), "Day", "Night")</f>
        <v>Night</v>
      </c>
      <c r="Z2440">
        <f>COUNTIFS(D:D, "Military - U.S. Army", C:C, "Fort Myer, Virginia")</f>
        <v>1</v>
      </c>
    </row>
    <row r="2441" spans="1:26" x14ac:dyDescent="0.2">
      <c r="A2441">
        <v>25901</v>
      </c>
      <c r="B2441" t="s">
        <v>1100</v>
      </c>
      <c r="C2441" t="s">
        <v>11880</v>
      </c>
      <c r="D2441" t="s">
        <v>2606</v>
      </c>
      <c r="E2441" t="s">
        <v>11881</v>
      </c>
      <c r="F2441" t="s">
        <v>10437</v>
      </c>
      <c r="G2441" t="s">
        <v>11882</v>
      </c>
      <c r="I2441">
        <v>44</v>
      </c>
      <c r="J2441">
        <v>42</v>
      </c>
      <c r="K2441">
        <v>0</v>
      </c>
      <c r="L2441" t="s">
        <v>11883</v>
      </c>
      <c r="M2441">
        <f>SUM(B2441,C2441)</f>
        <v>0</v>
      </c>
      <c r="N2441" t="str">
        <f t="shared" si="76"/>
        <v>No</v>
      </c>
      <c r="O2441">
        <f>COUNTIF(C:C,"&lt;0")</f>
        <v>0</v>
      </c>
      <c r="P2441" t="e">
        <f>SUMIF(#REF!,"&gt;"&amp;AVERAGE(#REF!))</f>
        <v>#REF!</v>
      </c>
      <c r="Q2441">
        <f t="shared" si="77"/>
        <v>27.565026697177728</v>
      </c>
      <c r="R2441" t="str">
        <f>CONCATENATE("ID-",A2441,"-",E2441)</f>
        <v>ID-25901-Cam Ranh Bay AB - Siagon</v>
      </c>
      <c r="S2441" t="str">
        <f>INDEX(B:B,MATCH(A2441,A:A,0))</f>
        <v>14:30</v>
      </c>
      <c r="T2441" t="str">
        <f>IF(OR(B2441&gt;0,C2441&gt;0),"Acceptable","Check")</f>
        <v>Acceptable</v>
      </c>
      <c r="U2441">
        <f>COUNTIF(D:D, "Military - U.S. Army")</f>
        <v>23</v>
      </c>
      <c r="V2441">
        <f>AVERAGEIF(C:C,"Fort Myer, Virginia", I:I)</f>
        <v>2</v>
      </c>
      <c r="W2441">
        <v>1</v>
      </c>
      <c r="X2441" t="str">
        <f>IFERROR(VLOOKUP("FlightNumber", A:D, 4, FALSE), "Flight Not Found")</f>
        <v>Flight Not Found</v>
      </c>
      <c r="Y2441" t="str" cm="1">
        <f t="array" ref="Y2441">IF(AND(B:B &gt; TIME(6, 0, 0), B:B &lt;= TIME(18, 0, 0)), "Day", "Night")</f>
        <v>Night</v>
      </c>
      <c r="Z2441">
        <f>COUNTIFS(D:D, "Military - U.S. Army", C:C, "Fort Myer, Virginia")</f>
        <v>1</v>
      </c>
    </row>
    <row r="2442" spans="1:26" x14ac:dyDescent="0.2">
      <c r="A2442">
        <v>25904</v>
      </c>
      <c r="C2442" t="s">
        <v>11884</v>
      </c>
      <c r="D2442" t="s">
        <v>11885</v>
      </c>
      <c r="F2442" t="s">
        <v>11886</v>
      </c>
      <c r="G2442" t="s">
        <v>11887</v>
      </c>
      <c r="H2442" t="s">
        <v>301</v>
      </c>
      <c r="I2442">
        <v>4</v>
      </c>
      <c r="J2442">
        <v>4</v>
      </c>
      <c r="K2442">
        <v>0</v>
      </c>
      <c r="L2442" t="s">
        <v>11888</v>
      </c>
      <c r="M2442">
        <f>SUM(B2442,C2442)</f>
        <v>0</v>
      </c>
      <c r="N2442" t="str">
        <f t="shared" si="76"/>
        <v>No</v>
      </c>
      <c r="O2442">
        <f>COUNTIF(C:C,"&lt;0")</f>
        <v>0</v>
      </c>
      <c r="P2442" t="e">
        <f>SUMIF(#REF!,"&gt;"&amp;AVERAGE(#REF!))</f>
        <v>#REF!</v>
      </c>
      <c r="Q2442">
        <f t="shared" si="77"/>
        <v>27.565026697177728</v>
      </c>
      <c r="R2442" t="str">
        <f>CONCATENATE("ID-",A2442,"-",E2442)</f>
        <v>ID-25904-</v>
      </c>
      <c r="S2442">
        <f>INDEX(B:B,MATCH(A2442,A:A,0))</f>
        <v>0</v>
      </c>
      <c r="T2442" t="str">
        <f>IF(OR(B2442&gt;0,C2442&gt;0),"Acceptable","Check")</f>
        <v>Acceptable</v>
      </c>
      <c r="U2442">
        <f>COUNTIF(D:D, "Military - U.S. Army")</f>
        <v>23</v>
      </c>
      <c r="V2442">
        <f>AVERAGEIF(C:C,"Fort Myer, Virginia", I:I)</f>
        <v>2</v>
      </c>
      <c r="W2442">
        <v>1</v>
      </c>
      <c r="X2442" t="str">
        <f>IFERROR(VLOOKUP("FlightNumber", A:D, 4, FALSE), "Flight Not Found")</f>
        <v>Flight Not Found</v>
      </c>
      <c r="Y2442" t="str" cm="1">
        <f t="array" ref="Y2442">IF(AND(B:B &gt; TIME(6, 0, 0), B:B &lt;= TIME(18, 0, 0)), "Day", "Night")</f>
        <v>Night</v>
      </c>
      <c r="Z2442">
        <f>COUNTIFS(D:D, "Military - U.S. Army", C:C, "Fort Myer, Virginia")</f>
        <v>1</v>
      </c>
    </row>
    <row r="2443" spans="1:26" x14ac:dyDescent="0.2">
      <c r="A2443">
        <v>25907</v>
      </c>
      <c r="C2443" t="s">
        <v>11889</v>
      </c>
      <c r="D2443" t="s">
        <v>11890</v>
      </c>
      <c r="F2443" t="s">
        <v>1809</v>
      </c>
      <c r="G2443" t="s">
        <v>11891</v>
      </c>
      <c r="H2443" t="s">
        <v>11892</v>
      </c>
      <c r="I2443">
        <v>16</v>
      </c>
      <c r="J2443">
        <v>5</v>
      </c>
      <c r="K2443">
        <v>0</v>
      </c>
      <c r="L2443" t="s">
        <v>11893</v>
      </c>
      <c r="M2443">
        <f>SUM(B2443,C2443)</f>
        <v>0</v>
      </c>
      <c r="N2443" t="str">
        <f t="shared" si="76"/>
        <v>No</v>
      </c>
      <c r="O2443">
        <f>COUNTIF(C:C,"&lt;0")</f>
        <v>0</v>
      </c>
      <c r="P2443" t="e">
        <f>SUMIF(#REF!,"&gt;"&amp;AVERAGE(#REF!))</f>
        <v>#REF!</v>
      </c>
      <c r="Q2443">
        <f t="shared" si="77"/>
        <v>27.565026697177728</v>
      </c>
      <c r="R2443" t="str">
        <f>CONCATENATE("ID-",A2443,"-",E2443)</f>
        <v>ID-25907-</v>
      </c>
      <c r="S2443">
        <f>INDEX(B:B,MATCH(A2443,A:A,0))</f>
        <v>0</v>
      </c>
      <c r="T2443" t="str">
        <f>IF(OR(B2443&gt;0,C2443&gt;0),"Acceptable","Check")</f>
        <v>Acceptable</v>
      </c>
      <c r="U2443">
        <f>COUNTIF(D:D, "Military - U.S. Army")</f>
        <v>23</v>
      </c>
      <c r="V2443">
        <f>AVERAGEIF(C:C,"Fort Myer, Virginia", I:I)</f>
        <v>2</v>
      </c>
      <c r="W2443">
        <v>1</v>
      </c>
      <c r="X2443" t="str">
        <f>IFERROR(VLOOKUP("FlightNumber", A:D, 4, FALSE), "Flight Not Found")</f>
        <v>Flight Not Found</v>
      </c>
      <c r="Y2443" t="str" cm="1">
        <f t="array" ref="Y2443">IF(AND(B:B &gt; TIME(6, 0, 0), B:B &lt;= TIME(18, 0, 0)), "Day", "Night")</f>
        <v>Night</v>
      </c>
      <c r="Z2443">
        <f>COUNTIFS(D:D, "Military - U.S. Army", C:C, "Fort Myer, Virginia")</f>
        <v>1</v>
      </c>
    </row>
    <row r="2444" spans="1:26" x14ac:dyDescent="0.2">
      <c r="A2444">
        <v>25909</v>
      </c>
      <c r="C2444" t="s">
        <v>11894</v>
      </c>
      <c r="D2444" t="s">
        <v>8907</v>
      </c>
      <c r="E2444" t="s">
        <v>11895</v>
      </c>
      <c r="F2444" t="s">
        <v>11896</v>
      </c>
      <c r="G2444" t="s">
        <v>11897</v>
      </c>
      <c r="H2444" t="s">
        <v>171</v>
      </c>
      <c r="I2444">
        <v>27</v>
      </c>
      <c r="J2444">
        <v>18</v>
      </c>
      <c r="K2444">
        <v>0</v>
      </c>
      <c r="L2444" t="s">
        <v>11898</v>
      </c>
      <c r="M2444">
        <f>SUM(B2444,C2444)</f>
        <v>0</v>
      </c>
      <c r="N2444" t="str">
        <f t="shared" si="76"/>
        <v>No</v>
      </c>
      <c r="O2444">
        <f>COUNTIF(C:C,"&lt;0")</f>
        <v>0</v>
      </c>
      <c r="P2444" t="e">
        <f>SUMIF(#REF!,"&gt;"&amp;AVERAGE(#REF!))</f>
        <v>#REF!</v>
      </c>
      <c r="Q2444">
        <f t="shared" si="77"/>
        <v>27.565026697177728</v>
      </c>
      <c r="R2444" t="str">
        <f>CONCATENATE("ID-",A2444,"-",E2444)</f>
        <v>ID-25909-Tel Aviv - Constanta</v>
      </c>
      <c r="S2444">
        <f>INDEX(B:B,MATCH(A2444,A:A,0))</f>
        <v>0</v>
      </c>
      <c r="T2444" t="str">
        <f>IF(OR(B2444&gt;0,C2444&gt;0),"Acceptable","Check")</f>
        <v>Acceptable</v>
      </c>
      <c r="U2444">
        <f>COUNTIF(D:D, "Military - U.S. Army")</f>
        <v>23</v>
      </c>
      <c r="V2444">
        <f>AVERAGEIF(C:C,"Fort Myer, Virginia", I:I)</f>
        <v>2</v>
      </c>
      <c r="W2444">
        <v>1</v>
      </c>
      <c r="X2444" t="str">
        <f>IFERROR(VLOOKUP("FlightNumber", A:D, 4, FALSE), "Flight Not Found")</f>
        <v>Flight Not Found</v>
      </c>
      <c r="Y2444" t="str" cm="1">
        <f t="array" ref="Y2444">IF(AND(B:B &gt; TIME(6, 0, 0), B:B &lt;= TIME(18, 0, 0)), "Day", "Night")</f>
        <v>Night</v>
      </c>
      <c r="Z2444">
        <f>COUNTIFS(D:D, "Military - U.S. Army", C:C, "Fort Myer, Virginia")</f>
        <v>1</v>
      </c>
    </row>
    <row r="2445" spans="1:26" x14ac:dyDescent="0.2">
      <c r="A2445">
        <v>25921</v>
      </c>
      <c r="C2445" t="s">
        <v>11899</v>
      </c>
      <c r="D2445" t="s">
        <v>3546</v>
      </c>
      <c r="F2445" t="s">
        <v>11722</v>
      </c>
      <c r="G2445" t="s">
        <v>11900</v>
      </c>
      <c r="H2445" t="s">
        <v>11901</v>
      </c>
      <c r="I2445">
        <v>25</v>
      </c>
      <c r="J2445">
        <v>25</v>
      </c>
      <c r="K2445">
        <v>0</v>
      </c>
      <c r="L2445" t="s">
        <v>11902</v>
      </c>
      <c r="M2445">
        <f>SUM(B2445,C2445)</f>
        <v>0</v>
      </c>
      <c r="N2445" t="str">
        <f t="shared" si="76"/>
        <v>No</v>
      </c>
      <c r="O2445">
        <f>COUNTIF(C:C,"&lt;0")</f>
        <v>0</v>
      </c>
      <c r="P2445" t="e">
        <f>SUMIF(#REF!,"&gt;"&amp;AVERAGE(#REF!))</f>
        <v>#REF!</v>
      </c>
      <c r="Q2445">
        <f t="shared" si="77"/>
        <v>27.565026697177728</v>
      </c>
      <c r="R2445" t="str">
        <f>CONCATENATE("ID-",A2445,"-",E2445)</f>
        <v>ID-25921-</v>
      </c>
      <c r="S2445">
        <f>INDEX(B:B,MATCH(A2445,A:A,0))</f>
        <v>0</v>
      </c>
      <c r="T2445" t="str">
        <f>IF(OR(B2445&gt;0,C2445&gt;0),"Acceptable","Check")</f>
        <v>Acceptable</v>
      </c>
      <c r="U2445">
        <f>COUNTIF(D:D, "Military - U.S. Army")</f>
        <v>23</v>
      </c>
      <c r="V2445">
        <f>AVERAGEIF(C:C,"Fort Myer, Virginia", I:I)</f>
        <v>2</v>
      </c>
      <c r="W2445">
        <v>1</v>
      </c>
      <c r="X2445" t="str">
        <f>IFERROR(VLOOKUP("FlightNumber", A:D, 4, FALSE), "Flight Not Found")</f>
        <v>Flight Not Found</v>
      </c>
      <c r="Y2445" t="str" cm="1">
        <f t="array" ref="Y2445">IF(AND(B:B &gt; TIME(6, 0, 0), B:B &lt;= TIME(18, 0, 0)), "Day", "Night")</f>
        <v>Night</v>
      </c>
      <c r="Z2445">
        <f>COUNTIFS(D:D, "Military - U.S. Army", C:C, "Fort Myer, Virginia")</f>
        <v>1</v>
      </c>
    </row>
    <row r="2446" spans="1:26" x14ac:dyDescent="0.2">
      <c r="A2446">
        <v>25930</v>
      </c>
      <c r="B2446" t="s">
        <v>11903</v>
      </c>
      <c r="C2446" t="s">
        <v>9581</v>
      </c>
      <c r="D2446" t="s">
        <v>11904</v>
      </c>
      <c r="E2446" t="s">
        <v>11905</v>
      </c>
      <c r="F2446" t="s">
        <v>11906</v>
      </c>
      <c r="G2446" t="s">
        <v>11907</v>
      </c>
      <c r="H2446" t="s">
        <v>11908</v>
      </c>
      <c r="I2446">
        <v>55</v>
      </c>
      <c r="J2446">
        <v>2</v>
      </c>
      <c r="K2446">
        <v>0</v>
      </c>
      <c r="L2446" t="s">
        <v>11909</v>
      </c>
      <c r="M2446">
        <f>SUM(B2446,C2446)</f>
        <v>0</v>
      </c>
      <c r="N2446" t="str">
        <f t="shared" si="76"/>
        <v>No</v>
      </c>
      <c r="O2446">
        <f>COUNTIF(C:C,"&lt;0")</f>
        <v>0</v>
      </c>
      <c r="P2446" t="e">
        <f>SUMIF(#REF!,"&gt;"&amp;AVERAGE(#REF!))</f>
        <v>#REF!</v>
      </c>
      <c r="Q2446">
        <f t="shared" si="77"/>
        <v>27.565026697177728</v>
      </c>
      <c r="R2446" t="str">
        <f>CONCATENATE("ID-",A2446,"-",E2446)</f>
        <v>ID-25930-New York - St. Thomas</v>
      </c>
      <c r="S2446" t="str">
        <f>INDEX(B:B,MATCH(A2446,A:A,0))</f>
        <v>14:42</v>
      </c>
      <c r="T2446" t="str">
        <f>IF(OR(B2446&gt;0,C2446&gt;0),"Acceptable","Check")</f>
        <v>Acceptable</v>
      </c>
      <c r="U2446">
        <f>COUNTIF(D:D, "Military - U.S. Army")</f>
        <v>23</v>
      </c>
      <c r="V2446">
        <f>AVERAGEIF(C:C,"Fort Myer, Virginia", I:I)</f>
        <v>2</v>
      </c>
      <c r="W2446">
        <v>1</v>
      </c>
      <c r="X2446" t="str">
        <f>IFERROR(VLOOKUP("FlightNumber", A:D, 4, FALSE), "Flight Not Found")</f>
        <v>Flight Not Found</v>
      </c>
      <c r="Y2446" t="str" cm="1">
        <f t="array" ref="Y2446">IF(AND(B:B &gt; TIME(6, 0, 0), B:B &lt;= TIME(18, 0, 0)), "Day", "Night")</f>
        <v>Night</v>
      </c>
      <c r="Z2446">
        <f>COUNTIFS(D:D, "Military - U.S. Army", C:C, "Fort Myer, Virginia")</f>
        <v>1</v>
      </c>
    </row>
    <row r="2447" spans="1:26" x14ac:dyDescent="0.2">
      <c r="A2447">
        <v>25932</v>
      </c>
      <c r="C2447" t="s">
        <v>11910</v>
      </c>
      <c r="D2447" t="s">
        <v>6615</v>
      </c>
      <c r="F2447" t="s">
        <v>9559</v>
      </c>
      <c r="G2447" t="s">
        <v>11911</v>
      </c>
      <c r="H2447" t="s">
        <v>11912</v>
      </c>
      <c r="I2447">
        <v>35</v>
      </c>
      <c r="J2447">
        <v>7</v>
      </c>
      <c r="K2447">
        <v>0</v>
      </c>
      <c r="L2447" t="s">
        <v>11913</v>
      </c>
      <c r="M2447">
        <f>SUM(B2447,C2447)</f>
        <v>0</v>
      </c>
      <c r="N2447" t="str">
        <f t="shared" si="76"/>
        <v>No</v>
      </c>
      <c r="O2447">
        <f>COUNTIF(C:C,"&lt;0")</f>
        <v>0</v>
      </c>
      <c r="P2447" t="e">
        <f>SUMIF(#REF!,"&gt;"&amp;AVERAGE(#REF!))</f>
        <v>#REF!</v>
      </c>
      <c r="Q2447">
        <f t="shared" si="77"/>
        <v>27.565026697177728</v>
      </c>
      <c r="R2447" t="str">
        <f>CONCATENATE("ID-",A2447,"-",E2447)</f>
        <v>ID-25932-</v>
      </c>
      <c r="S2447">
        <f>INDEX(B:B,MATCH(A2447,A:A,0))</f>
        <v>0</v>
      </c>
      <c r="T2447" t="str">
        <f>IF(OR(B2447&gt;0,C2447&gt;0),"Acceptable","Check")</f>
        <v>Acceptable</v>
      </c>
      <c r="U2447">
        <f>COUNTIF(D:D, "Military - U.S. Army")</f>
        <v>23</v>
      </c>
      <c r="V2447">
        <f>AVERAGEIF(C:C,"Fort Myer, Virginia", I:I)</f>
        <v>2</v>
      </c>
      <c r="W2447">
        <v>1</v>
      </c>
      <c r="X2447" t="str">
        <f>IFERROR(VLOOKUP("FlightNumber", A:D, 4, FALSE), "Flight Not Found")</f>
        <v>Flight Not Found</v>
      </c>
      <c r="Y2447" t="str" cm="1">
        <f t="array" ref="Y2447">IF(AND(B:B &gt; TIME(6, 0, 0), B:B &lt;= TIME(18, 0, 0)), "Day", "Night")</f>
        <v>Night</v>
      </c>
      <c r="Z2447">
        <f>COUNTIFS(D:D, "Military - U.S. Army", C:C, "Fort Myer, Virginia")</f>
        <v>1</v>
      </c>
    </row>
    <row r="2448" spans="1:26" x14ac:dyDescent="0.2">
      <c r="A2448">
        <v>25933</v>
      </c>
      <c r="C2448" t="s">
        <v>11914</v>
      </c>
      <c r="D2448" t="s">
        <v>11915</v>
      </c>
      <c r="E2448" t="s">
        <v>11916</v>
      </c>
      <c r="F2448" t="s">
        <v>11917</v>
      </c>
      <c r="G2448" t="s">
        <v>11918</v>
      </c>
      <c r="H2448" t="s">
        <v>10556</v>
      </c>
      <c r="I2448">
        <v>31</v>
      </c>
      <c r="J2448">
        <v>31</v>
      </c>
      <c r="K2448">
        <v>0</v>
      </c>
      <c r="L2448" t="s">
        <v>11919</v>
      </c>
      <c r="M2448">
        <f>SUM(B2448,C2448)</f>
        <v>0</v>
      </c>
      <c r="N2448" t="str">
        <f t="shared" si="76"/>
        <v>No</v>
      </c>
      <c r="O2448">
        <f>COUNTIF(C:C,"&lt;0")</f>
        <v>0</v>
      </c>
      <c r="P2448" t="e">
        <f>SUMIF(#REF!,"&gt;"&amp;AVERAGE(#REF!))</f>
        <v>#REF!</v>
      </c>
      <c r="Q2448">
        <f t="shared" si="77"/>
        <v>27.565026697177728</v>
      </c>
      <c r="R2448" t="str">
        <f>CONCATENATE("ID-",A2448,"-",E2448)</f>
        <v>ID-25933-Algiers - Menorca</v>
      </c>
      <c r="S2448">
        <f>INDEX(B:B,MATCH(A2448,A:A,0))</f>
        <v>0</v>
      </c>
      <c r="T2448" t="str">
        <f>IF(OR(B2448&gt;0,C2448&gt;0),"Acceptable","Check")</f>
        <v>Acceptable</v>
      </c>
      <c r="U2448">
        <f>COUNTIF(D:D, "Military - U.S. Army")</f>
        <v>23</v>
      </c>
      <c r="V2448">
        <f>AVERAGEIF(C:C,"Fort Myer, Virginia", I:I)</f>
        <v>2</v>
      </c>
      <c r="W2448">
        <v>1</v>
      </c>
      <c r="X2448" t="str">
        <f>IFERROR(VLOOKUP("FlightNumber", A:D, 4, FALSE), "Flight Not Found")</f>
        <v>Flight Not Found</v>
      </c>
      <c r="Y2448" t="str" cm="1">
        <f t="array" ref="Y2448">IF(AND(B:B &gt; TIME(6, 0, 0), B:B &lt;= TIME(18, 0, 0)), "Day", "Night")</f>
        <v>Night</v>
      </c>
      <c r="Z2448">
        <f>COUNTIFS(D:D, "Military - U.S. Army", C:C, "Fort Myer, Virginia")</f>
        <v>1</v>
      </c>
    </row>
    <row r="2449" spans="1:26" x14ac:dyDescent="0.2">
      <c r="A2449">
        <v>25933</v>
      </c>
      <c r="C2449" t="s">
        <v>11920</v>
      </c>
      <c r="D2449" t="s">
        <v>3546</v>
      </c>
      <c r="E2449" t="s">
        <v>11921</v>
      </c>
      <c r="F2449" t="s">
        <v>7800</v>
      </c>
      <c r="G2449" t="s">
        <v>11922</v>
      </c>
      <c r="H2449" t="s">
        <v>11923</v>
      </c>
      <c r="I2449">
        <v>93</v>
      </c>
      <c r="J2449">
        <v>93</v>
      </c>
      <c r="K2449">
        <v>0</v>
      </c>
      <c r="L2449" t="s">
        <v>11924</v>
      </c>
      <c r="M2449">
        <f>SUM(B2449,C2449)</f>
        <v>0</v>
      </c>
      <c r="N2449" t="str">
        <f t="shared" si="76"/>
        <v>No</v>
      </c>
      <c r="O2449">
        <f>COUNTIF(C:C,"&lt;0")</f>
        <v>0</v>
      </c>
      <c r="P2449" t="e">
        <f>SUMIF(#REF!,"&gt;"&amp;AVERAGE(#REF!))</f>
        <v>#REF!</v>
      </c>
      <c r="Q2449">
        <f t="shared" si="77"/>
        <v>27.565026697177728</v>
      </c>
      <c r="R2449" t="str">
        <f>CONCATENATE("ID-",A2449,"-",E2449)</f>
        <v>ID-25933-Leningrad - Erevan</v>
      </c>
      <c r="S2449">
        <f>INDEX(B:B,MATCH(A2449,A:A,0))</f>
        <v>0</v>
      </c>
      <c r="T2449" t="str">
        <f>IF(OR(B2449&gt;0,C2449&gt;0),"Acceptable","Check")</f>
        <v>Acceptable</v>
      </c>
      <c r="U2449">
        <f>COUNTIF(D:D, "Military - U.S. Army")</f>
        <v>23</v>
      </c>
      <c r="V2449">
        <f>AVERAGEIF(C:C,"Fort Myer, Virginia", I:I)</f>
        <v>2</v>
      </c>
      <c r="W2449">
        <v>1</v>
      </c>
      <c r="X2449" t="str">
        <f>IFERROR(VLOOKUP("FlightNumber", A:D, 4, FALSE), "Flight Not Found")</f>
        <v>Flight Not Found</v>
      </c>
      <c r="Y2449" t="str" cm="1">
        <f t="array" ref="Y2449">IF(AND(B:B &gt; TIME(6, 0, 0), B:B &lt;= TIME(18, 0, 0)), "Day", "Night")</f>
        <v>Night</v>
      </c>
      <c r="Z2449">
        <f>COUNTIFS(D:D, "Military - U.S. Army", C:C, "Fort Myer, Virginia")</f>
        <v>1</v>
      </c>
    </row>
    <row r="2450" spans="1:26" x14ac:dyDescent="0.2">
      <c r="A2450">
        <v>25935</v>
      </c>
      <c r="C2450" t="s">
        <v>11925</v>
      </c>
      <c r="D2450" t="s">
        <v>8029</v>
      </c>
      <c r="E2450" t="s">
        <v>11926</v>
      </c>
      <c r="F2450" t="s">
        <v>8572</v>
      </c>
      <c r="G2450" t="s">
        <v>11927</v>
      </c>
      <c r="H2450" t="s">
        <v>11928</v>
      </c>
      <c r="I2450">
        <v>16</v>
      </c>
      <c r="J2450">
        <v>16</v>
      </c>
      <c r="K2450">
        <v>0</v>
      </c>
      <c r="L2450" t="s">
        <v>11929</v>
      </c>
      <c r="M2450">
        <f>SUM(B2450,C2450)</f>
        <v>0</v>
      </c>
      <c r="N2450" t="str">
        <f t="shared" si="76"/>
        <v>No</v>
      </c>
      <c r="O2450">
        <f>COUNTIF(C:C,"&lt;0")</f>
        <v>0</v>
      </c>
      <c r="P2450" t="e">
        <f>SUMIF(#REF!,"&gt;"&amp;AVERAGE(#REF!))</f>
        <v>#REF!</v>
      </c>
      <c r="Q2450">
        <f t="shared" si="77"/>
        <v>27.565026697177728</v>
      </c>
      <c r="R2450" t="str">
        <f>CONCATENATE("ID-",A2450,"-",E2450)</f>
        <v>ID-25935-Algers - Boumediene</v>
      </c>
      <c r="S2450">
        <f>INDEX(B:B,MATCH(A2450,A:A,0))</f>
        <v>0</v>
      </c>
      <c r="T2450" t="str">
        <f>IF(OR(B2450&gt;0,C2450&gt;0),"Acceptable","Check")</f>
        <v>Acceptable</v>
      </c>
      <c r="U2450">
        <f>COUNTIF(D:D, "Military - U.S. Army")</f>
        <v>23</v>
      </c>
      <c r="V2450">
        <f>AVERAGEIF(C:C,"Fort Myer, Virginia", I:I)</f>
        <v>2</v>
      </c>
      <c r="W2450">
        <v>1</v>
      </c>
      <c r="X2450" t="str">
        <f>IFERROR(VLOOKUP("FlightNumber", A:D, 4, FALSE), "Flight Not Found")</f>
        <v>Flight Not Found</v>
      </c>
      <c r="Y2450" t="str" cm="1">
        <f t="array" ref="Y2450">IF(AND(B:B &gt; TIME(6, 0, 0), B:B &lt;= TIME(18, 0, 0)), "Day", "Night")</f>
        <v>Night</v>
      </c>
      <c r="Z2450">
        <f>COUNTIFS(D:D, "Military - U.S. Army", C:C, "Fort Myer, Virginia")</f>
        <v>1</v>
      </c>
    </row>
    <row r="2451" spans="1:26" x14ac:dyDescent="0.2">
      <c r="A2451">
        <v>25942</v>
      </c>
      <c r="B2451" t="s">
        <v>10213</v>
      </c>
      <c r="C2451" t="s">
        <v>11930</v>
      </c>
      <c r="D2451" t="s">
        <v>11931</v>
      </c>
      <c r="E2451" t="s">
        <v>11932</v>
      </c>
      <c r="F2451" t="s">
        <v>11933</v>
      </c>
      <c r="G2451" t="s">
        <v>11934</v>
      </c>
      <c r="H2451" t="s">
        <v>11935</v>
      </c>
      <c r="I2451">
        <v>21</v>
      </c>
      <c r="J2451">
        <v>2</v>
      </c>
      <c r="K2451">
        <v>0</v>
      </c>
      <c r="L2451" t="s">
        <v>11936</v>
      </c>
      <c r="M2451">
        <f>SUM(B2451,C2451)</f>
        <v>0</v>
      </c>
      <c r="N2451" t="str">
        <f t="shared" si="76"/>
        <v>No</v>
      </c>
      <c r="O2451">
        <f>COUNTIF(C:C,"&lt;0")</f>
        <v>0</v>
      </c>
      <c r="P2451" t="e">
        <f>SUMIF(#REF!,"&gt;"&amp;AVERAGE(#REF!))</f>
        <v>#REF!</v>
      </c>
      <c r="Q2451">
        <f t="shared" si="77"/>
        <v>27.565026697177728</v>
      </c>
      <c r="R2451" t="str">
        <f>CONCATENATE("ID-",A2451,"-",E2451)</f>
        <v>ID-25942-San Francisco, CA - Newark, NJ</v>
      </c>
      <c r="S2451" t="str">
        <f>INDEX(B:B,MATCH(A2451,A:A,0))</f>
        <v>16:20</v>
      </c>
      <c r="T2451" t="str">
        <f>IF(OR(B2451&gt;0,C2451&gt;0),"Acceptable","Check")</f>
        <v>Acceptable</v>
      </c>
      <c r="U2451">
        <f>COUNTIF(D:D, "Military - U.S. Army")</f>
        <v>23</v>
      </c>
      <c r="V2451">
        <f>AVERAGEIF(C:C,"Fort Myer, Virginia", I:I)</f>
        <v>2</v>
      </c>
      <c r="W2451">
        <v>1</v>
      </c>
      <c r="X2451" t="str">
        <f>IFERROR(VLOOKUP("FlightNumber", A:D, 4, FALSE), "Flight Not Found")</f>
        <v>Flight Not Found</v>
      </c>
      <c r="Y2451" t="str" cm="1">
        <f t="array" ref="Y2451">IF(AND(B:B &gt; TIME(6, 0, 0), B:B &lt;= TIME(18, 0, 0)), "Day", "Night")</f>
        <v>Night</v>
      </c>
      <c r="Z2451">
        <f>COUNTIFS(D:D, "Military - U.S. Army", C:C, "Fort Myer, Virginia")</f>
        <v>1</v>
      </c>
    </row>
    <row r="2452" spans="1:26" x14ac:dyDescent="0.2">
      <c r="A2452">
        <v>25951</v>
      </c>
      <c r="B2452" t="s">
        <v>8930</v>
      </c>
      <c r="C2452" t="s">
        <v>5343</v>
      </c>
      <c r="D2452" t="s">
        <v>11937</v>
      </c>
      <c r="E2452" t="s">
        <v>11938</v>
      </c>
      <c r="F2452" t="s">
        <v>7747</v>
      </c>
      <c r="G2452" t="s">
        <v>11939</v>
      </c>
      <c r="H2452" t="s">
        <v>11940</v>
      </c>
      <c r="I2452">
        <v>47</v>
      </c>
      <c r="J2452">
        <v>45</v>
      </c>
      <c r="K2452">
        <v>0</v>
      </c>
      <c r="L2452" t="s">
        <v>11941</v>
      </c>
      <c r="M2452">
        <f>SUM(B2452,C2452)</f>
        <v>0</v>
      </c>
      <c r="N2452" t="str">
        <f t="shared" si="76"/>
        <v>No</v>
      </c>
      <c r="O2452">
        <f>COUNTIF(C:C,"&lt;0")</f>
        <v>0</v>
      </c>
      <c r="P2452" t="e">
        <f>SUMIF(#REF!,"&gt;"&amp;AVERAGE(#REF!))</f>
        <v>#REF!</v>
      </c>
      <c r="Q2452">
        <f t="shared" si="77"/>
        <v>27.565026697177728</v>
      </c>
      <c r="R2452" t="str">
        <f>CONCATENATE("ID-",A2452,"-",E2452)</f>
        <v>ID-25951-Paris - Zurich - Sofia</v>
      </c>
      <c r="S2452" t="str">
        <f>INDEX(B:B,MATCH(A2452,A:A,0))</f>
        <v>15:49</v>
      </c>
      <c r="T2452" t="str">
        <f>IF(OR(B2452&gt;0,C2452&gt;0),"Acceptable","Check")</f>
        <v>Acceptable</v>
      </c>
      <c r="U2452">
        <f>COUNTIF(D:D, "Military - U.S. Army")</f>
        <v>23</v>
      </c>
      <c r="V2452">
        <f>AVERAGEIF(C:C,"Fort Myer, Virginia", I:I)</f>
        <v>2</v>
      </c>
      <c r="W2452">
        <v>1</v>
      </c>
      <c r="X2452" t="str">
        <f>IFERROR(VLOOKUP("FlightNumber", A:D, 4, FALSE), "Flight Not Found")</f>
        <v>Flight Not Found</v>
      </c>
      <c r="Y2452" t="str" cm="1">
        <f t="array" ref="Y2452">IF(AND(B:B &gt; TIME(6, 0, 0), B:B &lt;= TIME(18, 0, 0)), "Day", "Night")</f>
        <v>Night</v>
      </c>
      <c r="Z2452">
        <f>COUNTIFS(D:D, "Military - U.S. Army", C:C, "Fort Myer, Virginia")</f>
        <v>1</v>
      </c>
    </row>
    <row r="2453" spans="1:26" x14ac:dyDescent="0.2">
      <c r="A2453">
        <v>25954</v>
      </c>
      <c r="C2453" t="s">
        <v>11942</v>
      </c>
      <c r="D2453" t="s">
        <v>11943</v>
      </c>
      <c r="E2453" t="s">
        <v>11944</v>
      </c>
      <c r="F2453" t="s">
        <v>11945</v>
      </c>
      <c r="G2453" t="s">
        <v>11946</v>
      </c>
      <c r="H2453" t="s">
        <v>129</v>
      </c>
      <c r="I2453">
        <v>21</v>
      </c>
      <c r="J2453">
        <v>21</v>
      </c>
      <c r="K2453">
        <v>0</v>
      </c>
      <c r="L2453" t="s">
        <v>11947</v>
      </c>
      <c r="M2453">
        <f>SUM(B2453,C2453)</f>
        <v>0</v>
      </c>
      <c r="N2453" t="str">
        <f t="shared" si="76"/>
        <v>No</v>
      </c>
      <c r="O2453">
        <f>COUNTIF(C:C,"&lt;0")</f>
        <v>0</v>
      </c>
      <c r="P2453" t="e">
        <f>SUMIF(#REF!,"&gt;"&amp;AVERAGE(#REF!))</f>
        <v>#REF!</v>
      </c>
      <c r="Q2453">
        <f t="shared" si="77"/>
        <v>27.565026697177728</v>
      </c>
      <c r="R2453" t="str">
        <f>CONCATENATE("ID-",A2453,"-",E2453)</f>
        <v>ID-25954-Paris - Orange</v>
      </c>
      <c r="S2453">
        <f>INDEX(B:B,MATCH(A2453,A:A,0))</f>
        <v>0</v>
      </c>
      <c r="T2453" t="str">
        <f>IF(OR(B2453&gt;0,C2453&gt;0),"Acceptable","Check")</f>
        <v>Acceptable</v>
      </c>
      <c r="U2453">
        <f>COUNTIF(D:D, "Military - U.S. Army")</f>
        <v>23</v>
      </c>
      <c r="V2453">
        <f>AVERAGEIF(C:C,"Fort Myer, Virginia", I:I)</f>
        <v>2</v>
      </c>
      <c r="W2453">
        <v>1</v>
      </c>
      <c r="X2453" t="str">
        <f>IFERROR(VLOOKUP("FlightNumber", A:D, 4, FALSE), "Flight Not Found")</f>
        <v>Flight Not Found</v>
      </c>
      <c r="Y2453" t="str" cm="1">
        <f t="array" ref="Y2453">IF(AND(B:B &gt; TIME(6, 0, 0), B:B &lt;= TIME(18, 0, 0)), "Day", "Night")</f>
        <v>Night</v>
      </c>
      <c r="Z2453">
        <f>COUNTIFS(D:D, "Military - U.S. Army", C:C, "Fort Myer, Virginia")</f>
        <v>1</v>
      </c>
    </row>
    <row r="2454" spans="1:26" x14ac:dyDescent="0.2">
      <c r="A2454">
        <v>25954</v>
      </c>
      <c r="B2454" t="s">
        <v>11948</v>
      </c>
      <c r="C2454" t="s">
        <v>11949</v>
      </c>
      <c r="D2454" t="s">
        <v>11950</v>
      </c>
      <c r="E2454" t="s">
        <v>11951</v>
      </c>
      <c r="F2454" t="s">
        <v>5741</v>
      </c>
      <c r="G2454" t="s">
        <v>11952</v>
      </c>
      <c r="I2454">
        <v>35</v>
      </c>
      <c r="J2454">
        <v>35</v>
      </c>
      <c r="K2454">
        <v>0</v>
      </c>
      <c r="L2454" t="s">
        <v>11953</v>
      </c>
      <c r="M2454">
        <f>SUM(B2454,C2454)</f>
        <v>0</v>
      </c>
      <c r="N2454" t="str">
        <f t="shared" si="76"/>
        <v>No</v>
      </c>
      <c r="O2454">
        <f>COUNTIF(C:C,"&lt;0")</f>
        <v>0</v>
      </c>
      <c r="P2454" t="e">
        <f>SUMIF(#REF!,"&gt;"&amp;AVERAGE(#REF!))</f>
        <v>#REF!</v>
      </c>
      <c r="Q2454">
        <f t="shared" si="77"/>
        <v>27.565026697177728</v>
      </c>
      <c r="R2454" t="str">
        <f>CONCATENATE("ID-",A2454,"-",E2454)</f>
        <v>ID-25954-Mazamari - Lima</v>
      </c>
      <c r="S2454">
        <f>INDEX(B:B,MATCH(A2454,A:A,0))</f>
        <v>0</v>
      </c>
      <c r="T2454" t="str">
        <f>IF(OR(B2454&gt;0,C2454&gt;0),"Acceptable","Check")</f>
        <v>Acceptable</v>
      </c>
      <c r="U2454">
        <f>COUNTIF(D:D, "Military - U.S. Army")</f>
        <v>23</v>
      </c>
      <c r="V2454">
        <f>AVERAGEIF(C:C,"Fort Myer, Virginia", I:I)</f>
        <v>2</v>
      </c>
      <c r="W2454">
        <v>1</v>
      </c>
      <c r="X2454" t="str">
        <f>IFERROR(VLOOKUP("FlightNumber", A:D, 4, FALSE), "Flight Not Found")</f>
        <v>Flight Not Found</v>
      </c>
      <c r="Y2454" t="str" cm="1">
        <f t="array" ref="Y2454">IF(AND(B:B &gt; TIME(6, 0, 0), B:B &lt;= TIME(18, 0, 0)), "Day", "Night")</f>
        <v>Night</v>
      </c>
      <c r="Z2454">
        <f>COUNTIFS(D:D, "Military - U.S. Army", C:C, "Fort Myer, Virginia")</f>
        <v>1</v>
      </c>
    </row>
    <row r="2455" spans="1:26" x14ac:dyDescent="0.2">
      <c r="A2455">
        <v>25955</v>
      </c>
      <c r="C2455" t="s">
        <v>11954</v>
      </c>
      <c r="D2455" t="s">
        <v>3546</v>
      </c>
      <c r="F2455" t="s">
        <v>9031</v>
      </c>
      <c r="G2455" t="s">
        <v>11955</v>
      </c>
      <c r="H2455" t="s">
        <v>11956</v>
      </c>
      <c r="I2455">
        <v>13</v>
      </c>
      <c r="J2455">
        <v>13</v>
      </c>
      <c r="K2455">
        <v>0</v>
      </c>
      <c r="L2455" t="s">
        <v>8632</v>
      </c>
      <c r="M2455">
        <f>SUM(B2455,C2455)</f>
        <v>0</v>
      </c>
      <c r="N2455" t="str">
        <f t="shared" si="76"/>
        <v>No</v>
      </c>
      <c r="O2455">
        <f>COUNTIF(C:C,"&lt;0")</f>
        <v>0</v>
      </c>
      <c r="P2455" t="e">
        <f>SUMIF(#REF!,"&gt;"&amp;AVERAGE(#REF!))</f>
        <v>#REF!</v>
      </c>
      <c r="Q2455">
        <f t="shared" si="77"/>
        <v>27.565026697177728</v>
      </c>
      <c r="R2455" t="str">
        <f>CONCATENATE("ID-",A2455,"-",E2455)</f>
        <v>ID-25955-</v>
      </c>
      <c r="S2455">
        <f>INDEX(B:B,MATCH(A2455,A:A,0))</f>
        <v>0</v>
      </c>
      <c r="T2455" t="str">
        <f>IF(OR(B2455&gt;0,C2455&gt;0),"Acceptable","Check")</f>
        <v>Acceptable</v>
      </c>
      <c r="U2455">
        <f>COUNTIF(D:D, "Military - U.S. Army")</f>
        <v>23</v>
      </c>
      <c r="V2455">
        <f>AVERAGEIF(C:C,"Fort Myer, Virginia", I:I)</f>
        <v>2</v>
      </c>
      <c r="W2455">
        <v>1</v>
      </c>
      <c r="X2455" t="str">
        <f>IFERROR(VLOOKUP("FlightNumber", A:D, 4, FALSE), "Flight Not Found")</f>
        <v>Flight Not Found</v>
      </c>
      <c r="Y2455" t="str" cm="1">
        <f t="array" ref="Y2455">IF(AND(B:B &gt; TIME(6, 0, 0), B:B &lt;= TIME(18, 0, 0)), "Day", "Night")</f>
        <v>Night</v>
      </c>
      <c r="Z2455">
        <f>COUNTIFS(D:D, "Military - U.S. Army", C:C, "Fort Myer, Virginia")</f>
        <v>1</v>
      </c>
    </row>
    <row r="2456" spans="1:26" x14ac:dyDescent="0.2">
      <c r="A2456">
        <v>32418</v>
      </c>
      <c r="C2456" t="s">
        <v>11957</v>
      </c>
      <c r="D2456" t="s">
        <v>11958</v>
      </c>
      <c r="F2456" t="s">
        <v>11959</v>
      </c>
      <c r="G2456" t="s">
        <v>11960</v>
      </c>
      <c r="H2456" t="s">
        <v>11961</v>
      </c>
      <c r="I2456">
        <v>8</v>
      </c>
      <c r="J2456">
        <v>8</v>
      </c>
      <c r="K2456">
        <v>0</v>
      </c>
      <c r="M2456">
        <f>SUM(B2456,C2456)</f>
        <v>0</v>
      </c>
      <c r="N2456" t="str">
        <f t="shared" si="76"/>
        <v>No</v>
      </c>
      <c r="O2456">
        <f>COUNTIF(C:C,"&lt;0")</f>
        <v>0</v>
      </c>
      <c r="P2456" t="e">
        <f>SUMIF(#REF!,"&gt;"&amp;AVERAGE(#REF!))</f>
        <v>#REF!</v>
      </c>
      <c r="Q2456">
        <f t="shared" si="77"/>
        <v>27.565026697177728</v>
      </c>
      <c r="R2456" t="str">
        <f>CONCATENATE("ID-",A2456,"-",E2456)</f>
        <v>ID-32418-</v>
      </c>
      <c r="S2456">
        <f>INDEX(B:B,MATCH(A2456,A:A,0))</f>
        <v>0</v>
      </c>
      <c r="T2456" t="str">
        <f>IF(OR(B2456&gt;0,C2456&gt;0),"Acceptable","Check")</f>
        <v>Acceptable</v>
      </c>
      <c r="U2456">
        <f>COUNTIF(D:D, "Military - U.S. Army")</f>
        <v>23</v>
      </c>
      <c r="V2456">
        <f>AVERAGEIF(C:C,"Fort Myer, Virginia", I:I)</f>
        <v>2</v>
      </c>
      <c r="W2456">
        <v>1</v>
      </c>
      <c r="X2456" t="str">
        <f>IFERROR(VLOOKUP("FlightNumber", A:D, 4, FALSE), "Flight Not Found")</f>
        <v>Flight Not Found</v>
      </c>
      <c r="Y2456" t="str" cm="1">
        <f t="array" ref="Y2456">IF(AND(B:B &gt; TIME(6, 0, 0), B:B &lt;= TIME(18, 0, 0)), "Day", "Night")</f>
        <v>Night</v>
      </c>
      <c r="Z2456">
        <f>COUNTIFS(D:D, "Military - U.S. Army", C:C, "Fort Myer, Virginia")</f>
        <v>1</v>
      </c>
    </row>
    <row r="2457" spans="1:26" x14ac:dyDescent="0.2">
      <c r="A2457">
        <v>25956</v>
      </c>
      <c r="C2457" t="s">
        <v>11962</v>
      </c>
      <c r="D2457" t="s">
        <v>11963</v>
      </c>
      <c r="E2457" t="s">
        <v>11964</v>
      </c>
      <c r="F2457" t="s">
        <v>11965</v>
      </c>
      <c r="G2457" t="s">
        <v>11966</v>
      </c>
      <c r="H2457" t="s">
        <v>11967</v>
      </c>
      <c r="I2457">
        <v>60</v>
      </c>
      <c r="J2457">
        <v>2</v>
      </c>
      <c r="K2457">
        <v>0</v>
      </c>
      <c r="L2457" t="s">
        <v>11968</v>
      </c>
      <c r="M2457">
        <f>SUM(B2457,C2457)</f>
        <v>0</v>
      </c>
      <c r="N2457" t="str">
        <f t="shared" si="76"/>
        <v>No</v>
      </c>
      <c r="O2457">
        <f>COUNTIF(C:C,"&lt;0")</f>
        <v>0</v>
      </c>
      <c r="P2457" t="e">
        <f>SUMIF(#REF!,"&gt;"&amp;AVERAGE(#REF!))</f>
        <v>#REF!</v>
      </c>
      <c r="Q2457">
        <f t="shared" si="77"/>
        <v>27.565026697177728</v>
      </c>
      <c r="R2457" t="str">
        <f>CONCATENATE("ID-",A2457,"-",E2457)</f>
        <v>ID-25956-Kangnung - Seoul</v>
      </c>
      <c r="S2457">
        <f>INDEX(B:B,MATCH(A2457,A:A,0))</f>
        <v>0</v>
      </c>
      <c r="T2457" t="str">
        <f>IF(OR(B2457&gt;0,C2457&gt;0),"Acceptable","Check")</f>
        <v>Acceptable</v>
      </c>
      <c r="U2457">
        <f>COUNTIF(D:D, "Military - U.S. Army")</f>
        <v>23</v>
      </c>
      <c r="V2457">
        <f>AVERAGEIF(C:C,"Fort Myer, Virginia", I:I)</f>
        <v>2</v>
      </c>
      <c r="W2457">
        <v>1</v>
      </c>
      <c r="X2457" t="str">
        <f>IFERROR(VLOOKUP("FlightNumber", A:D, 4, FALSE), "Flight Not Found")</f>
        <v>Flight Not Found</v>
      </c>
      <c r="Y2457" t="str" cm="1">
        <f t="array" ref="Y2457">IF(AND(B:B &gt; TIME(6, 0, 0), B:B &lt;= TIME(18, 0, 0)), "Day", "Night")</f>
        <v>Night</v>
      </c>
      <c r="Z2457">
        <f>COUNTIFS(D:D, "Military - U.S. Army", C:C, "Fort Myer, Virginia")</f>
        <v>1</v>
      </c>
    </row>
    <row r="2458" spans="1:26" x14ac:dyDescent="0.2">
      <c r="A2458">
        <v>25958</v>
      </c>
      <c r="C2458" t="s">
        <v>11969</v>
      </c>
      <c r="D2458" t="s">
        <v>3748</v>
      </c>
      <c r="E2458" t="s">
        <v>11970</v>
      </c>
      <c r="F2458" t="s">
        <v>11971</v>
      </c>
      <c r="G2458" t="s">
        <v>11972</v>
      </c>
      <c r="H2458" t="s">
        <v>11973</v>
      </c>
      <c r="I2458">
        <v>48</v>
      </c>
      <c r="J2458">
        <v>18</v>
      </c>
      <c r="K2458">
        <v>0</v>
      </c>
      <c r="L2458" t="s">
        <v>11974</v>
      </c>
      <c r="M2458">
        <f>SUM(B2458,C2458)</f>
        <v>0</v>
      </c>
      <c r="N2458" t="str">
        <f t="shared" si="76"/>
        <v>No</v>
      </c>
      <c r="O2458">
        <f>COUNTIF(C:C,"&lt;0")</f>
        <v>0</v>
      </c>
      <c r="P2458" t="e">
        <f>SUMIF(#REF!,"&gt;"&amp;AVERAGE(#REF!))</f>
        <v>#REF!</v>
      </c>
      <c r="Q2458">
        <f t="shared" si="77"/>
        <v>27.565026697177728</v>
      </c>
      <c r="R2458" t="str">
        <f>CONCATENATE("ID-",A2458,"-",E2458)</f>
        <v>ID-25958-Merida - Maiquetia</v>
      </c>
      <c r="S2458">
        <f>INDEX(B:B,MATCH(A2458,A:A,0))</f>
        <v>0</v>
      </c>
      <c r="T2458" t="str">
        <f>IF(OR(B2458&gt;0,C2458&gt;0),"Acceptable","Check")</f>
        <v>Acceptable</v>
      </c>
      <c r="U2458">
        <f>COUNTIF(D:D, "Military - U.S. Army")</f>
        <v>23</v>
      </c>
      <c r="V2458">
        <f>AVERAGEIF(C:C,"Fort Myer, Virginia", I:I)</f>
        <v>2</v>
      </c>
      <c r="W2458">
        <v>1</v>
      </c>
      <c r="X2458" t="str">
        <f>IFERROR(VLOOKUP("FlightNumber", A:D, 4, FALSE), "Flight Not Found")</f>
        <v>Flight Not Found</v>
      </c>
      <c r="Y2458" t="str" cm="1">
        <f t="array" ref="Y2458">IF(AND(B:B &gt; TIME(6, 0, 0), B:B &lt;= TIME(18, 0, 0)), "Day", "Night")</f>
        <v>Night</v>
      </c>
      <c r="Z2458">
        <f>COUNTIFS(D:D, "Military - U.S. Army", C:C, "Fort Myer, Virginia")</f>
        <v>1</v>
      </c>
    </row>
    <row r="2459" spans="1:26" x14ac:dyDescent="0.2">
      <c r="A2459">
        <v>25964</v>
      </c>
      <c r="C2459" t="s">
        <v>11975</v>
      </c>
      <c r="D2459" t="s">
        <v>3546</v>
      </c>
      <c r="F2459" t="s">
        <v>7722</v>
      </c>
      <c r="G2459" t="s">
        <v>11976</v>
      </c>
      <c r="H2459" t="s">
        <v>11977</v>
      </c>
      <c r="I2459">
        <v>7</v>
      </c>
      <c r="J2459">
        <v>7</v>
      </c>
      <c r="K2459">
        <v>0</v>
      </c>
      <c r="L2459" t="s">
        <v>11978</v>
      </c>
      <c r="M2459">
        <f>SUM(B2459,C2459)</f>
        <v>0</v>
      </c>
      <c r="N2459" t="str">
        <f t="shared" si="76"/>
        <v>No</v>
      </c>
      <c r="O2459">
        <f>COUNTIF(C:C,"&lt;0")</f>
        <v>0</v>
      </c>
      <c r="P2459" t="e">
        <f>SUMIF(#REF!,"&gt;"&amp;AVERAGE(#REF!))</f>
        <v>#REF!</v>
      </c>
      <c r="Q2459">
        <f t="shared" si="77"/>
        <v>27.565026697177728</v>
      </c>
      <c r="R2459" t="str">
        <f>CONCATENATE("ID-",A2459,"-",E2459)</f>
        <v>ID-25964-</v>
      </c>
      <c r="S2459">
        <f>INDEX(B:B,MATCH(A2459,A:A,0))</f>
        <v>0</v>
      </c>
      <c r="T2459" t="str">
        <f>IF(OR(B2459&gt;0,C2459&gt;0),"Acceptable","Check")</f>
        <v>Acceptable</v>
      </c>
      <c r="U2459">
        <f>COUNTIF(D:D, "Military - U.S. Army")</f>
        <v>23</v>
      </c>
      <c r="V2459">
        <f>AVERAGEIF(C:C,"Fort Myer, Virginia", I:I)</f>
        <v>2</v>
      </c>
      <c r="W2459">
        <v>1</v>
      </c>
      <c r="X2459" t="str">
        <f>IFERROR(VLOOKUP("FlightNumber", A:D, 4, FALSE), "Flight Not Found")</f>
        <v>Flight Not Found</v>
      </c>
      <c r="Y2459" t="str" cm="1">
        <f t="array" ref="Y2459">IF(AND(B:B &gt; TIME(6, 0, 0), B:B &lt;= TIME(18, 0, 0)), "Day", "Night")</f>
        <v>Night</v>
      </c>
      <c r="Z2459">
        <f>COUNTIFS(D:D, "Military - U.S. Army", C:C, "Fort Myer, Virginia")</f>
        <v>1</v>
      </c>
    </row>
    <row r="2460" spans="1:26" x14ac:dyDescent="0.2">
      <c r="A2460">
        <v>25971</v>
      </c>
      <c r="B2460" t="s">
        <v>11979</v>
      </c>
      <c r="C2460" t="s">
        <v>11980</v>
      </c>
      <c r="D2460" t="s">
        <v>11981</v>
      </c>
      <c r="E2460" t="s">
        <v>11982</v>
      </c>
      <c r="F2460" t="s">
        <v>9270</v>
      </c>
      <c r="G2460" t="s">
        <v>11983</v>
      </c>
      <c r="I2460">
        <v>3</v>
      </c>
      <c r="J2460">
        <v>3</v>
      </c>
      <c r="K2460">
        <v>0</v>
      </c>
      <c r="L2460" t="s">
        <v>11984</v>
      </c>
      <c r="M2460">
        <f>SUM(B2460,C2460)</f>
        <v>0</v>
      </c>
      <c r="N2460" t="str">
        <f t="shared" si="76"/>
        <v>No</v>
      </c>
      <c r="O2460">
        <f>COUNTIF(C:C,"&lt;0")</f>
        <v>0</v>
      </c>
      <c r="P2460" t="e">
        <f>SUMIF(#REF!,"&gt;"&amp;AVERAGE(#REF!))</f>
        <v>#REF!</v>
      </c>
      <c r="Q2460">
        <f t="shared" si="77"/>
        <v>27.565026697177728</v>
      </c>
      <c r="R2460" t="str">
        <f>CONCATENATE("ID-",A2460,"-",E2460)</f>
        <v>ID-25971-Mona Is., PR - Mayaguez, PR</v>
      </c>
      <c r="S2460" t="str">
        <f>INDEX(B:B,MATCH(A2460,A:A,0))</f>
        <v>16:12</v>
      </c>
      <c r="T2460" t="str">
        <f>IF(OR(B2460&gt;0,C2460&gt;0),"Acceptable","Check")</f>
        <v>Acceptable</v>
      </c>
      <c r="U2460">
        <f>COUNTIF(D:D, "Military - U.S. Army")</f>
        <v>23</v>
      </c>
      <c r="V2460">
        <f>AVERAGEIF(C:C,"Fort Myer, Virginia", I:I)</f>
        <v>2</v>
      </c>
      <c r="W2460">
        <v>1</v>
      </c>
      <c r="X2460" t="str">
        <f>IFERROR(VLOOKUP("FlightNumber", A:D, 4, FALSE), "Flight Not Found")</f>
        <v>Flight Not Found</v>
      </c>
      <c r="Y2460" t="str" cm="1">
        <f t="array" ref="Y2460">IF(AND(B:B &gt; TIME(6, 0, 0), B:B &lt;= TIME(18, 0, 0)), "Day", "Night")</f>
        <v>Night</v>
      </c>
      <c r="Z2460">
        <f>COUNTIFS(D:D, "Military - U.S. Army", C:C, "Fort Myer, Virginia")</f>
        <v>1</v>
      </c>
    </row>
    <row r="2461" spans="1:26" x14ac:dyDescent="0.2">
      <c r="A2461">
        <v>25981</v>
      </c>
      <c r="C2461" t="s">
        <v>11985</v>
      </c>
      <c r="D2461" t="s">
        <v>11986</v>
      </c>
      <c r="E2461" t="s">
        <v>11987</v>
      </c>
      <c r="F2461" t="s">
        <v>3335</v>
      </c>
      <c r="G2461" t="s">
        <v>11988</v>
      </c>
      <c r="H2461" t="s">
        <v>11989</v>
      </c>
      <c r="I2461">
        <v>12</v>
      </c>
      <c r="J2461">
        <v>12</v>
      </c>
      <c r="K2461">
        <v>0</v>
      </c>
      <c r="L2461" t="s">
        <v>11990</v>
      </c>
      <c r="M2461">
        <f>SUM(B2461,C2461)</f>
        <v>0</v>
      </c>
      <c r="N2461" t="str">
        <f t="shared" si="76"/>
        <v>No</v>
      </c>
      <c r="O2461">
        <f>COUNTIF(C:C,"&lt;0")</f>
        <v>0</v>
      </c>
      <c r="P2461" t="e">
        <f>SUMIF(#REF!,"&gt;"&amp;AVERAGE(#REF!))</f>
        <v>#REF!</v>
      </c>
      <c r="Q2461">
        <f t="shared" si="77"/>
        <v>27.565026697177728</v>
      </c>
      <c r="R2461" t="str">
        <f>CONCATENATE("ID-",A2461,"-",E2461)</f>
        <v>ID-25981-La Paz - San Borja</v>
      </c>
      <c r="S2461">
        <f>INDEX(B:B,MATCH(A2461,A:A,0))</f>
        <v>0</v>
      </c>
      <c r="T2461" t="str">
        <f>IF(OR(B2461&gt;0,C2461&gt;0),"Acceptable","Check")</f>
        <v>Acceptable</v>
      </c>
      <c r="U2461">
        <f>COUNTIF(D:D, "Military - U.S. Army")</f>
        <v>23</v>
      </c>
      <c r="V2461">
        <f>AVERAGEIF(C:C,"Fort Myer, Virginia", I:I)</f>
        <v>2</v>
      </c>
      <c r="W2461">
        <v>1</v>
      </c>
      <c r="X2461" t="str">
        <f>IFERROR(VLOOKUP("FlightNumber", A:D, 4, FALSE), "Flight Not Found")</f>
        <v>Flight Not Found</v>
      </c>
      <c r="Y2461" t="str" cm="1">
        <f t="array" ref="Y2461">IF(AND(B:B &gt; TIME(6, 0, 0), B:B &lt;= TIME(18, 0, 0)), "Day", "Night")</f>
        <v>Night</v>
      </c>
      <c r="Z2461">
        <f>COUNTIFS(D:D, "Military - U.S. Army", C:C, "Fort Myer, Virginia")</f>
        <v>1</v>
      </c>
    </row>
    <row r="2462" spans="1:26" x14ac:dyDescent="0.2">
      <c r="A2462">
        <v>26018</v>
      </c>
      <c r="C2462" t="s">
        <v>11991</v>
      </c>
      <c r="D2462" t="s">
        <v>11890</v>
      </c>
      <c r="E2462" t="s">
        <v>11992</v>
      </c>
      <c r="F2462" t="s">
        <v>1809</v>
      </c>
      <c r="G2462" t="s">
        <v>11993</v>
      </c>
      <c r="H2462" t="s">
        <v>11994</v>
      </c>
      <c r="I2462">
        <v>15</v>
      </c>
      <c r="J2462">
        <v>15</v>
      </c>
      <c r="K2462">
        <v>0</v>
      </c>
      <c r="L2462" t="s">
        <v>11995</v>
      </c>
      <c r="M2462">
        <f>SUM(B2462,C2462)</f>
        <v>0</v>
      </c>
      <c r="N2462" t="str">
        <f t="shared" si="76"/>
        <v>No</v>
      </c>
      <c r="O2462">
        <f>COUNTIF(C:C,"&lt;0")</f>
        <v>0</v>
      </c>
      <c r="P2462" t="e">
        <f>SUMIF(#REF!,"&gt;"&amp;AVERAGE(#REF!))</f>
        <v>#REF!</v>
      </c>
      <c r="Q2462">
        <f t="shared" si="77"/>
        <v>27.565026697177728</v>
      </c>
      <c r="R2462" t="str">
        <f>CONCATENATE("ID-",A2462,"-",E2462)</f>
        <v>ID-26018-Gauhati - Calcutta</v>
      </c>
      <c r="S2462">
        <f>INDEX(B:B,MATCH(A2462,A:A,0))</f>
        <v>0</v>
      </c>
      <c r="T2462" t="str">
        <f>IF(OR(B2462&gt;0,C2462&gt;0),"Acceptable","Check")</f>
        <v>Acceptable</v>
      </c>
      <c r="U2462">
        <f>COUNTIF(D:D, "Military - U.S. Army")</f>
        <v>23</v>
      </c>
      <c r="V2462">
        <f>AVERAGEIF(C:C,"Fort Myer, Virginia", I:I)</f>
        <v>2</v>
      </c>
      <c r="W2462">
        <v>1</v>
      </c>
      <c r="X2462" t="str">
        <f>IFERROR(VLOOKUP("FlightNumber", A:D, 4, FALSE), "Flight Not Found")</f>
        <v>Flight Not Found</v>
      </c>
      <c r="Y2462" t="str" cm="1">
        <f t="array" ref="Y2462">IF(AND(B:B &gt; TIME(6, 0, 0), B:B &lt;= TIME(18, 0, 0)), "Day", "Night")</f>
        <v>Night</v>
      </c>
      <c r="Z2462">
        <f>COUNTIFS(D:D, "Military - U.S. Army", C:C, "Fort Myer, Virginia")</f>
        <v>1</v>
      </c>
    </row>
    <row r="2463" spans="1:26" x14ac:dyDescent="0.2">
      <c r="A2463">
        <v>26023</v>
      </c>
      <c r="B2463" t="s">
        <v>11996</v>
      </c>
      <c r="C2463" t="s">
        <v>11997</v>
      </c>
      <c r="D2463" t="s">
        <v>2500</v>
      </c>
      <c r="E2463" t="s">
        <v>11999</v>
      </c>
      <c r="F2463" t="s">
        <v>12000</v>
      </c>
      <c r="G2463" t="s">
        <v>12001</v>
      </c>
      <c r="H2463" t="s">
        <v>12002</v>
      </c>
      <c r="I2463">
        <v>5</v>
      </c>
      <c r="J2463">
        <v>5</v>
      </c>
      <c r="K2463">
        <v>0</v>
      </c>
      <c r="L2463" t="s">
        <v>12003</v>
      </c>
      <c r="M2463">
        <f>SUM(B2463,C2463)</f>
        <v>0</v>
      </c>
      <c r="N2463" t="str">
        <f t="shared" si="76"/>
        <v>No</v>
      </c>
      <c r="O2463">
        <f>COUNTIF(C:C,"&lt;0")</f>
        <v>0</v>
      </c>
      <c r="P2463" t="e">
        <f>SUMIF(#REF!,"&gt;"&amp;AVERAGE(#REF!))</f>
        <v>#REF!</v>
      </c>
      <c r="Q2463">
        <f t="shared" si="77"/>
        <v>27.565026697177728</v>
      </c>
      <c r="R2463" t="str">
        <f>CONCATENATE("ID-",A2463,"-",E2463)</f>
        <v>ID-26023-Los Angeles - Ontairo</v>
      </c>
      <c r="S2463" t="str">
        <f>INDEX(B:B,MATCH(A2463,A:A,0))</f>
        <v>06:33</v>
      </c>
      <c r="T2463" t="str">
        <f>IF(OR(B2463&gt;0,C2463&gt;0),"Acceptable","Check")</f>
        <v>Acceptable</v>
      </c>
      <c r="U2463">
        <f>COUNTIF(D:D, "Military - U.S. Army")</f>
        <v>23</v>
      </c>
      <c r="V2463">
        <f>AVERAGEIF(C:C,"Fort Myer, Virginia", I:I)</f>
        <v>2</v>
      </c>
      <c r="W2463">
        <v>2</v>
      </c>
      <c r="X2463" t="str">
        <f>IFERROR(VLOOKUP("FlightNumber", A:D, 4, FALSE), "Flight Not Found")</f>
        <v>Flight Not Found</v>
      </c>
      <c r="Y2463" t="str" cm="1">
        <f t="array" ref="Y2463">IF(AND(B:B &gt; TIME(6, 0, 0), B:B &lt;= TIME(18, 0, 0)), "Day", "Night")</f>
        <v>Night</v>
      </c>
      <c r="Z2463">
        <f>COUNTIFS(D:D, "Military - U.S. Army", C:C, "Fort Myer, Virginia")</f>
        <v>1</v>
      </c>
    </row>
    <row r="2464" spans="1:26" x14ac:dyDescent="0.2">
      <c r="A2464">
        <v>26023</v>
      </c>
      <c r="C2464" t="s">
        <v>12004</v>
      </c>
      <c r="D2464" t="s">
        <v>3546</v>
      </c>
      <c r="F2464" t="s">
        <v>12005</v>
      </c>
      <c r="G2464" t="s">
        <v>12006</v>
      </c>
      <c r="H2464" t="s">
        <v>12007</v>
      </c>
      <c r="I2464">
        <v>64</v>
      </c>
      <c r="J2464">
        <v>64</v>
      </c>
      <c r="K2464">
        <v>0</v>
      </c>
      <c r="L2464" t="s">
        <v>12008</v>
      </c>
      <c r="M2464">
        <f>SUM(B2464,C2464)</f>
        <v>0</v>
      </c>
      <c r="N2464" t="str">
        <f t="shared" si="76"/>
        <v>No</v>
      </c>
      <c r="O2464">
        <f>COUNTIF(C:C,"&lt;0")</f>
        <v>0</v>
      </c>
      <c r="P2464" t="e">
        <f>SUMIF(#REF!,"&gt;"&amp;AVERAGE(#REF!))</f>
        <v>#REF!</v>
      </c>
      <c r="Q2464">
        <f t="shared" si="77"/>
        <v>27.565026697177728</v>
      </c>
      <c r="R2464" t="str">
        <f>CONCATENATE("ID-",A2464,"-",E2464)</f>
        <v>ID-26023-</v>
      </c>
      <c r="S2464" t="str">
        <f>INDEX(B:B,MATCH(A2464,A:A,0))</f>
        <v>06:33</v>
      </c>
      <c r="T2464" t="str">
        <f>IF(OR(B2464&gt;0,C2464&gt;0),"Acceptable","Check")</f>
        <v>Acceptable</v>
      </c>
      <c r="U2464">
        <f>COUNTIF(D:D, "Military - U.S. Army")</f>
        <v>23</v>
      </c>
      <c r="V2464">
        <f>AVERAGEIF(C:C,"Fort Myer, Virginia", I:I)</f>
        <v>2</v>
      </c>
      <c r="W2464">
        <v>1</v>
      </c>
      <c r="X2464" t="str">
        <f>IFERROR(VLOOKUP("FlightNumber", A:D, 4, FALSE), "Flight Not Found")</f>
        <v>Flight Not Found</v>
      </c>
      <c r="Y2464" t="str" cm="1">
        <f t="array" ref="Y2464">IF(AND(B:B &gt; TIME(6, 0, 0), B:B &lt;= TIME(18, 0, 0)), "Day", "Night")</f>
        <v>Night</v>
      </c>
      <c r="Z2464">
        <f>COUNTIFS(D:D, "Military - U.S. Army", C:C, "Fort Myer, Virginia")</f>
        <v>1</v>
      </c>
    </row>
    <row r="2465" spans="1:26" x14ac:dyDescent="0.2">
      <c r="A2465">
        <v>26038</v>
      </c>
      <c r="B2465" t="s">
        <v>85</v>
      </c>
      <c r="C2465" t="s">
        <v>12009</v>
      </c>
      <c r="D2465" t="s">
        <v>6896</v>
      </c>
      <c r="E2465" t="s">
        <v>12010</v>
      </c>
      <c r="F2465" t="s">
        <v>2722</v>
      </c>
      <c r="G2465" t="s">
        <v>12011</v>
      </c>
      <c r="H2465" t="s">
        <v>12012</v>
      </c>
      <c r="I2465">
        <v>40</v>
      </c>
      <c r="J2465">
        <v>39</v>
      </c>
      <c r="K2465">
        <v>0</v>
      </c>
      <c r="L2465" t="s">
        <v>12013</v>
      </c>
      <c r="M2465">
        <f>SUM(B2465,C2465)</f>
        <v>0</v>
      </c>
      <c r="N2465" t="str">
        <f t="shared" si="76"/>
        <v>No</v>
      </c>
      <c r="O2465">
        <f>COUNTIF(C:C,"&lt;0")</f>
        <v>0</v>
      </c>
      <c r="P2465" t="e">
        <f>SUMIF(#REF!,"&gt;"&amp;AVERAGE(#REF!))</f>
        <v>#REF!</v>
      </c>
      <c r="Q2465">
        <f t="shared" si="77"/>
        <v>27.565026697177728</v>
      </c>
      <c r="R2465" t="str">
        <f>CONCATENATE("ID-",A2465,"-",E2465)</f>
        <v>ID-26038-Manila - Nichols AFB</v>
      </c>
      <c r="S2465" t="str">
        <f>INDEX(B:B,MATCH(A2465,A:A,0))</f>
        <v>07:00</v>
      </c>
      <c r="T2465" t="str">
        <f>IF(OR(B2465&gt;0,C2465&gt;0),"Acceptable","Check")</f>
        <v>Acceptable</v>
      </c>
      <c r="U2465">
        <f>COUNTIF(D:D, "Military - U.S. Army")</f>
        <v>23</v>
      </c>
      <c r="V2465">
        <f>AVERAGEIF(C:C,"Fort Myer, Virginia", I:I)</f>
        <v>2</v>
      </c>
      <c r="W2465">
        <v>1</v>
      </c>
      <c r="X2465" t="str">
        <f>IFERROR(VLOOKUP("FlightNumber", A:D, 4, FALSE), "Flight Not Found")</f>
        <v>Flight Not Found</v>
      </c>
      <c r="Y2465" t="str" cm="1">
        <f t="array" ref="Y2465">IF(AND(B:B &gt; TIME(6, 0, 0), B:B &lt;= TIME(18, 0, 0)), "Day", "Night")</f>
        <v>Night</v>
      </c>
      <c r="Z2465">
        <f>COUNTIFS(D:D, "Military - U.S. Army", C:C, "Fort Myer, Virginia")</f>
        <v>1</v>
      </c>
    </row>
    <row r="2466" spans="1:26" x14ac:dyDescent="0.2">
      <c r="A2466">
        <v>26043</v>
      </c>
      <c r="B2466" t="s">
        <v>787</v>
      </c>
      <c r="C2466" t="s">
        <v>12014</v>
      </c>
      <c r="D2466" t="s">
        <v>12015</v>
      </c>
      <c r="E2466" t="s">
        <v>12016</v>
      </c>
      <c r="F2466" t="s">
        <v>12017</v>
      </c>
      <c r="G2466" t="s">
        <v>12018</v>
      </c>
      <c r="I2466">
        <v>2</v>
      </c>
      <c r="J2466">
        <v>2</v>
      </c>
      <c r="K2466">
        <v>0</v>
      </c>
      <c r="L2466" t="s">
        <v>12019</v>
      </c>
      <c r="M2466">
        <f>SUM(B2466,C2466)</f>
        <v>0</v>
      </c>
      <c r="N2466" t="str">
        <f t="shared" si="76"/>
        <v>No</v>
      </c>
      <c r="O2466">
        <f>COUNTIF(C:C,"&lt;0")</f>
        <v>0</v>
      </c>
      <c r="P2466" t="e">
        <f>SUMIF(#REF!,"&gt;"&amp;AVERAGE(#REF!))</f>
        <v>#REF!</v>
      </c>
      <c r="Q2466">
        <f t="shared" si="77"/>
        <v>27.565026697177728</v>
      </c>
      <c r="R2466" t="str">
        <f>CONCATENATE("ID-",A2466,"-",E2466)</f>
        <v>ID-26043-Kayenta, AZ - Tucon, AZ</v>
      </c>
      <c r="S2466" t="str">
        <f>INDEX(B:B,MATCH(A2466,A:A,0))</f>
        <v>09:45</v>
      </c>
      <c r="T2466" t="str">
        <f>IF(OR(B2466&gt;0,C2466&gt;0),"Acceptable","Check")</f>
        <v>Acceptable</v>
      </c>
      <c r="U2466">
        <f>COUNTIF(D:D, "Military - U.S. Army")</f>
        <v>23</v>
      </c>
      <c r="V2466">
        <f>AVERAGEIF(C:C,"Fort Myer, Virginia", I:I)</f>
        <v>2</v>
      </c>
      <c r="W2466">
        <v>1</v>
      </c>
      <c r="X2466" t="str">
        <f>IFERROR(VLOOKUP("FlightNumber", A:D, 4, FALSE), "Flight Not Found")</f>
        <v>Flight Not Found</v>
      </c>
      <c r="Y2466" t="str" cm="1">
        <f t="array" ref="Y2466">IF(AND(B:B &gt; TIME(6, 0, 0), B:B &lt;= TIME(18, 0, 0)), "Day", "Night")</f>
        <v>Night</v>
      </c>
      <c r="Z2466">
        <f>COUNTIFS(D:D, "Military - U.S. Army", C:C, "Fort Myer, Virginia")</f>
        <v>1</v>
      </c>
    </row>
    <row r="2467" spans="1:26" x14ac:dyDescent="0.2">
      <c r="A2467">
        <v>26044</v>
      </c>
      <c r="B2467" t="s">
        <v>12020</v>
      </c>
      <c r="C2467" t="s">
        <v>12021</v>
      </c>
      <c r="D2467" t="s">
        <v>12022</v>
      </c>
      <c r="E2467" t="s">
        <v>12023</v>
      </c>
      <c r="F2467" t="s">
        <v>12024</v>
      </c>
      <c r="G2467" t="s">
        <v>12025</v>
      </c>
      <c r="I2467">
        <v>8</v>
      </c>
      <c r="J2467">
        <v>8</v>
      </c>
      <c r="K2467">
        <v>0</v>
      </c>
      <c r="L2467" t="s">
        <v>12026</v>
      </c>
      <c r="M2467">
        <f>SUM(B2467,C2467)</f>
        <v>0</v>
      </c>
      <c r="N2467" t="str">
        <f t="shared" si="76"/>
        <v>No</v>
      </c>
      <c r="O2467">
        <f>COUNTIF(C:C,"&lt;0")</f>
        <v>0</v>
      </c>
      <c r="P2467" t="e">
        <f>SUMIF(#REF!,"&gt;"&amp;AVERAGE(#REF!))</f>
        <v>#REF!</v>
      </c>
      <c r="Q2467">
        <f t="shared" si="77"/>
        <v>27.565026697177728</v>
      </c>
      <c r="R2467" t="str">
        <f>CONCATENATE("ID-",A2467,"-",E2467)</f>
        <v>ID-26044-C. Amalie, VI - San Juan, PR</v>
      </c>
      <c r="S2467" t="str">
        <f>INDEX(B:B,MATCH(A2467,A:A,0))</f>
        <v>17:26</v>
      </c>
      <c r="T2467" t="str">
        <f>IF(OR(B2467&gt;0,C2467&gt;0),"Acceptable","Check")</f>
        <v>Acceptable</v>
      </c>
      <c r="U2467">
        <f>COUNTIF(D:D, "Military - U.S. Army")</f>
        <v>23</v>
      </c>
      <c r="V2467">
        <f>AVERAGEIF(C:C,"Fort Myer, Virginia", I:I)</f>
        <v>2</v>
      </c>
      <c r="W2467">
        <v>1</v>
      </c>
      <c r="X2467" t="str">
        <f>IFERROR(VLOOKUP("FlightNumber", A:D, 4, FALSE), "Flight Not Found")</f>
        <v>Flight Not Found</v>
      </c>
      <c r="Y2467" t="str" cm="1">
        <f t="array" ref="Y2467">IF(AND(B:B &gt; TIME(6, 0, 0), B:B &lt;= TIME(18, 0, 0)), "Day", "Night")</f>
        <v>Night</v>
      </c>
      <c r="Z2467">
        <f>COUNTIFS(D:D, "Military - U.S. Army", C:C, "Fort Myer, Virginia")</f>
        <v>1</v>
      </c>
    </row>
    <row r="2468" spans="1:26" x14ac:dyDescent="0.2">
      <c r="A2468">
        <v>26045</v>
      </c>
      <c r="B2468" t="s">
        <v>12027</v>
      </c>
      <c r="C2468" t="s">
        <v>12028</v>
      </c>
      <c r="D2468" t="s">
        <v>12029</v>
      </c>
      <c r="E2468" t="s">
        <v>12030</v>
      </c>
      <c r="F2468" t="s">
        <v>9125</v>
      </c>
      <c r="G2468" t="s">
        <v>12031</v>
      </c>
      <c r="I2468">
        <v>4</v>
      </c>
      <c r="J2468">
        <v>4</v>
      </c>
      <c r="K2468">
        <v>0</v>
      </c>
      <c r="L2468" t="s">
        <v>12032</v>
      </c>
      <c r="M2468">
        <f>SUM(B2468,C2468)</f>
        <v>0</v>
      </c>
      <c r="N2468" t="str">
        <f t="shared" si="76"/>
        <v>No</v>
      </c>
      <c r="O2468">
        <f>COUNTIF(C:C,"&lt;0")</f>
        <v>0</v>
      </c>
      <c r="P2468" t="e">
        <f>SUMIF(#REF!,"&gt;"&amp;AVERAGE(#REF!))</f>
        <v>#REF!</v>
      </c>
      <c r="Q2468">
        <f t="shared" si="77"/>
        <v>27.565026697177728</v>
      </c>
      <c r="R2468" t="str">
        <f>CONCATENATE("ID-",A2468,"-",E2468)</f>
        <v>ID-26045-Manchester, NH - Boston, MS</v>
      </c>
      <c r="S2468" t="str">
        <f>INDEX(B:B,MATCH(A2468,A:A,0))</f>
        <v>17:01</v>
      </c>
      <c r="T2468" t="str">
        <f>IF(OR(B2468&gt;0,C2468&gt;0),"Acceptable","Check")</f>
        <v>Acceptable</v>
      </c>
      <c r="U2468">
        <f>COUNTIF(D:D, "Military - U.S. Army")</f>
        <v>23</v>
      </c>
      <c r="V2468">
        <f>AVERAGEIF(C:C,"Fort Myer, Virginia", I:I)</f>
        <v>2</v>
      </c>
      <c r="W2468">
        <v>1</v>
      </c>
      <c r="X2468" t="str">
        <f>IFERROR(VLOOKUP("FlightNumber", A:D, 4, FALSE), "Flight Not Found")</f>
        <v>Flight Not Found</v>
      </c>
      <c r="Y2468" t="str" cm="1">
        <f t="array" ref="Y2468">IF(AND(B:B &gt; TIME(6, 0, 0), B:B &lt;= TIME(18, 0, 0)), "Day", "Night")</f>
        <v>Night</v>
      </c>
      <c r="Z2468">
        <f>COUNTIFS(D:D, "Military - U.S. Army", C:C, "Fort Myer, Virginia")</f>
        <v>1</v>
      </c>
    </row>
    <row r="2469" spans="1:26" x14ac:dyDescent="0.2">
      <c r="A2469">
        <v>26059</v>
      </c>
      <c r="B2469" t="s">
        <v>364</v>
      </c>
      <c r="C2469" t="s">
        <v>12033</v>
      </c>
      <c r="D2469" t="s">
        <v>12034</v>
      </c>
      <c r="E2469" t="s">
        <v>12035</v>
      </c>
      <c r="F2469" t="s">
        <v>12036</v>
      </c>
      <c r="G2469" t="s">
        <v>12037</v>
      </c>
      <c r="H2469" t="s">
        <v>12038</v>
      </c>
      <c r="I2469">
        <v>12</v>
      </c>
      <c r="J2469">
        <v>12</v>
      </c>
      <c r="K2469">
        <v>0</v>
      </c>
      <c r="L2469" t="s">
        <v>12039</v>
      </c>
      <c r="M2469">
        <f>SUM(B2469,C2469)</f>
        <v>0</v>
      </c>
      <c r="N2469" t="str">
        <f t="shared" si="76"/>
        <v>No</v>
      </c>
      <c r="O2469">
        <f>COUNTIF(C:C,"&lt;0")</f>
        <v>0</v>
      </c>
      <c r="P2469" t="e">
        <f>SUMIF(#REF!,"&gt;"&amp;AVERAGE(#REF!))</f>
        <v>#REF!</v>
      </c>
      <c r="Q2469">
        <f t="shared" si="77"/>
        <v>27.565026697177728</v>
      </c>
      <c r="R2469" t="str">
        <f>CONCATENATE("ID-",A2469,"-",E2469)</f>
        <v>ID-26059-Tucon, AZ - Phoenix, AZ</v>
      </c>
      <c r="S2469" t="str">
        <f>INDEX(B:B,MATCH(A2469,A:A,0))</f>
        <v>13:15</v>
      </c>
      <c r="T2469" t="str">
        <f>IF(OR(B2469&gt;0,C2469&gt;0),"Acceptable","Check")</f>
        <v>Acceptable</v>
      </c>
      <c r="U2469">
        <f>COUNTIF(D:D, "Military - U.S. Army")</f>
        <v>23</v>
      </c>
      <c r="V2469">
        <f>AVERAGEIF(C:C,"Fort Myer, Virginia", I:I)</f>
        <v>2</v>
      </c>
      <c r="W2469">
        <v>1</v>
      </c>
      <c r="X2469" t="str">
        <f>IFERROR(VLOOKUP("FlightNumber", A:D, 4, FALSE), "Flight Not Found")</f>
        <v>Flight Not Found</v>
      </c>
      <c r="Y2469" t="str" cm="1">
        <f t="array" ref="Y2469">IF(AND(B:B &gt; TIME(6, 0, 0), B:B &lt;= TIME(18, 0, 0)), "Day", "Night")</f>
        <v>Night</v>
      </c>
      <c r="Z2469">
        <f>COUNTIFS(D:D, "Military - U.S. Army", C:C, "Fort Myer, Virginia")</f>
        <v>1</v>
      </c>
    </row>
    <row r="2470" spans="1:26" x14ac:dyDescent="0.2">
      <c r="A2470">
        <v>26064</v>
      </c>
      <c r="C2470" t="s">
        <v>6670</v>
      </c>
      <c r="D2470" t="s">
        <v>5522</v>
      </c>
      <c r="E2470" t="s">
        <v>12040</v>
      </c>
      <c r="F2470" t="s">
        <v>11672</v>
      </c>
      <c r="G2470" t="s">
        <v>12041</v>
      </c>
      <c r="H2470" t="s">
        <v>3820</v>
      </c>
      <c r="I2470">
        <v>35</v>
      </c>
      <c r="J2470">
        <v>5</v>
      </c>
      <c r="K2470">
        <v>0</v>
      </c>
      <c r="L2470" t="s">
        <v>12042</v>
      </c>
      <c r="M2470">
        <f>SUM(B2470,C2470)</f>
        <v>0</v>
      </c>
      <c r="N2470" t="str">
        <f t="shared" si="76"/>
        <v>No</v>
      </c>
      <c r="O2470">
        <f>COUNTIF(C:C,"&lt;0")</f>
        <v>0</v>
      </c>
      <c r="P2470" t="e">
        <f>SUMIF(#REF!,"&gt;"&amp;AVERAGE(#REF!))</f>
        <v>#REF!</v>
      </c>
      <c r="Q2470">
        <f t="shared" si="77"/>
        <v>27.565026697177728</v>
      </c>
      <c r="R2470" t="str">
        <f>CONCATENATE("ID-",A2470,"-",E2470)</f>
        <v>ID-26064-Guatemala City - Tikal</v>
      </c>
      <c r="S2470">
        <f>INDEX(B:B,MATCH(A2470,A:A,0))</f>
        <v>0</v>
      </c>
      <c r="T2470" t="str">
        <f>IF(OR(B2470&gt;0,C2470&gt;0),"Acceptable","Check")</f>
        <v>Acceptable</v>
      </c>
      <c r="U2470">
        <f>COUNTIF(D:D, "Military - U.S. Army")</f>
        <v>23</v>
      </c>
      <c r="V2470">
        <f>AVERAGEIF(C:C,"Fort Myer, Virginia", I:I)</f>
        <v>2</v>
      </c>
      <c r="W2470">
        <v>1</v>
      </c>
      <c r="X2470" t="str">
        <f>IFERROR(VLOOKUP("FlightNumber", A:D, 4, FALSE), "Flight Not Found")</f>
        <v>Flight Not Found</v>
      </c>
      <c r="Y2470" t="str" cm="1">
        <f t="array" ref="Y2470">IF(AND(B:B &gt; TIME(6, 0, 0), B:B &lt;= TIME(18, 0, 0)), "Day", "Night")</f>
        <v>Night</v>
      </c>
      <c r="Z2470">
        <f>COUNTIFS(D:D, "Military - U.S. Army", C:C, "Fort Myer, Virginia")</f>
        <v>1</v>
      </c>
    </row>
    <row r="2471" spans="1:26" x14ac:dyDescent="0.2">
      <c r="A2471">
        <v>26065</v>
      </c>
      <c r="B2471" t="s">
        <v>8489</v>
      </c>
      <c r="C2471" t="s">
        <v>12043</v>
      </c>
      <c r="D2471" t="s">
        <v>12044</v>
      </c>
      <c r="E2471" t="s">
        <v>12045</v>
      </c>
      <c r="F2471" t="s">
        <v>12046</v>
      </c>
      <c r="G2471" t="s">
        <v>12047</v>
      </c>
      <c r="I2471">
        <v>4</v>
      </c>
      <c r="J2471">
        <v>2</v>
      </c>
      <c r="K2471">
        <v>0</v>
      </c>
      <c r="L2471" t="s">
        <v>12048</v>
      </c>
      <c r="M2471">
        <f>SUM(B2471,C2471)</f>
        <v>0</v>
      </c>
      <c r="N2471" t="str">
        <f t="shared" si="76"/>
        <v>No</v>
      </c>
      <c r="O2471">
        <f>COUNTIF(C:C,"&lt;0")</f>
        <v>0</v>
      </c>
      <c r="P2471" t="e">
        <f>SUMIF(#REF!,"&gt;"&amp;AVERAGE(#REF!))</f>
        <v>#REF!</v>
      </c>
      <c r="Q2471">
        <f t="shared" si="77"/>
        <v>27.565026697177728</v>
      </c>
      <c r="R2471" t="str">
        <f>CONCATENATE("ID-",A2471,"-",E2471)</f>
        <v>ID-26065-Sagwon, AK - Local</v>
      </c>
      <c r="S2471" t="str">
        <f>INDEX(B:B,MATCH(A2471,A:A,0))</f>
        <v>19:30</v>
      </c>
      <c r="T2471" t="str">
        <f>IF(OR(B2471&gt;0,C2471&gt;0),"Acceptable","Check")</f>
        <v>Acceptable</v>
      </c>
      <c r="U2471">
        <f>COUNTIF(D:D, "Military - U.S. Army")</f>
        <v>23</v>
      </c>
      <c r="V2471">
        <f>AVERAGEIF(C:C,"Fort Myer, Virginia", I:I)</f>
        <v>2</v>
      </c>
      <c r="W2471">
        <v>1</v>
      </c>
      <c r="X2471" t="str">
        <f>IFERROR(VLOOKUP("FlightNumber", A:D, 4, FALSE), "Flight Not Found")</f>
        <v>Flight Not Found</v>
      </c>
      <c r="Y2471" t="str" cm="1">
        <f t="array" ref="Y2471">IF(AND(B:B &gt; TIME(6, 0, 0), B:B &lt;= TIME(18, 0, 0)), "Day", "Night")</f>
        <v>Night</v>
      </c>
      <c r="Z2471">
        <f>COUNTIFS(D:D, "Military - U.S. Army", C:C, "Fort Myer, Virginia")</f>
        <v>1</v>
      </c>
    </row>
    <row r="2472" spans="1:26" x14ac:dyDescent="0.2">
      <c r="A2472">
        <v>26076</v>
      </c>
      <c r="B2472" t="s">
        <v>911</v>
      </c>
      <c r="C2472" t="s">
        <v>5199</v>
      </c>
      <c r="D2472" t="s">
        <v>12049</v>
      </c>
      <c r="E2472" t="s">
        <v>12050</v>
      </c>
      <c r="F2472" t="s">
        <v>12051</v>
      </c>
      <c r="G2472" t="s">
        <v>12052</v>
      </c>
      <c r="H2472" t="s">
        <v>12053</v>
      </c>
      <c r="I2472">
        <v>83</v>
      </c>
      <c r="J2472">
        <v>78</v>
      </c>
      <c r="K2472">
        <v>0</v>
      </c>
      <c r="L2472" t="s">
        <v>12054</v>
      </c>
      <c r="M2472">
        <f>SUM(B2472,C2472)</f>
        <v>0</v>
      </c>
      <c r="N2472" t="str">
        <f t="shared" si="76"/>
        <v>No</v>
      </c>
      <c r="O2472">
        <f>COUNTIF(C:C,"&lt;0")</f>
        <v>0</v>
      </c>
      <c r="P2472" t="e">
        <f>SUMIF(#REF!,"&gt;"&amp;AVERAGE(#REF!))</f>
        <v>#REF!</v>
      </c>
      <c r="Q2472">
        <f t="shared" si="77"/>
        <v>27.565026697177728</v>
      </c>
      <c r="R2472" t="str">
        <f>CONCATENATE("ID-",A2472,"-",E2472)</f>
        <v>ID-26076-London - Rijeka</v>
      </c>
      <c r="S2472" t="str">
        <f>INDEX(B:B,MATCH(A2472,A:A,0))</f>
        <v>20:00</v>
      </c>
      <c r="T2472" t="str">
        <f>IF(OR(B2472&gt;0,C2472&gt;0),"Acceptable","Check")</f>
        <v>Acceptable</v>
      </c>
      <c r="U2472">
        <f>COUNTIF(D:D, "Military - U.S. Army")</f>
        <v>23</v>
      </c>
      <c r="V2472">
        <f>AVERAGEIF(C:C,"Fort Myer, Virginia", I:I)</f>
        <v>2</v>
      </c>
      <c r="W2472">
        <v>1</v>
      </c>
      <c r="X2472" t="str">
        <f>IFERROR(VLOOKUP("FlightNumber", A:D, 4, FALSE), "Flight Not Found")</f>
        <v>Flight Not Found</v>
      </c>
      <c r="Y2472" t="str" cm="1">
        <f t="array" ref="Y2472">IF(AND(B:B &gt; TIME(6, 0, 0), B:B &lt;= TIME(18, 0, 0)), "Day", "Night")</f>
        <v>Night</v>
      </c>
      <c r="Z2472">
        <f>COUNTIFS(D:D, "Military - U.S. Army", C:C, "Fort Myer, Virginia")</f>
        <v>1</v>
      </c>
    </row>
    <row r="2473" spans="1:26" x14ac:dyDescent="0.2">
      <c r="A2473">
        <v>26079</v>
      </c>
      <c r="B2473" t="s">
        <v>1164</v>
      </c>
      <c r="C2473" t="s">
        <v>12055</v>
      </c>
      <c r="D2473" t="s">
        <v>3010</v>
      </c>
      <c r="F2473" t="s">
        <v>12056</v>
      </c>
      <c r="G2473" t="s">
        <v>12057</v>
      </c>
      <c r="H2473" t="s">
        <v>12058</v>
      </c>
      <c r="I2473">
        <v>11</v>
      </c>
      <c r="J2473">
        <v>11</v>
      </c>
      <c r="K2473">
        <v>0</v>
      </c>
      <c r="L2473" t="s">
        <v>12059</v>
      </c>
      <c r="M2473">
        <f>SUM(B2473,C2473)</f>
        <v>0</v>
      </c>
      <c r="N2473" t="str">
        <f t="shared" si="76"/>
        <v>No</v>
      </c>
      <c r="O2473">
        <f>COUNTIF(C:C,"&lt;0")</f>
        <v>0</v>
      </c>
      <c r="P2473" t="e">
        <f>SUMIF(#REF!,"&gt;"&amp;AVERAGE(#REF!))</f>
        <v>#REF!</v>
      </c>
      <c r="Q2473">
        <f t="shared" si="77"/>
        <v>27.565026697177728</v>
      </c>
      <c r="R2473" t="str">
        <f>CONCATENATE("ID-",A2473,"-",E2473)</f>
        <v>ID-26079-</v>
      </c>
      <c r="S2473" t="str">
        <f>INDEX(B:B,MATCH(A2473,A:A,0))</f>
        <v>15:00</v>
      </c>
      <c r="T2473" t="str">
        <f>IF(OR(B2473&gt;0,C2473&gt;0),"Acceptable","Check")</f>
        <v>Acceptable</v>
      </c>
      <c r="U2473">
        <f>COUNTIF(D:D, "Military - U.S. Army")</f>
        <v>23</v>
      </c>
      <c r="V2473">
        <f>AVERAGEIF(C:C,"Fort Myer, Virginia", I:I)</f>
        <v>2</v>
      </c>
      <c r="X2473" t="str">
        <f>IFERROR(VLOOKUP("FlightNumber", A:D, 4, FALSE), "Flight Not Found")</f>
        <v>Flight Not Found</v>
      </c>
      <c r="Y2473" t="str" cm="1">
        <f t="array" ref="Y2473">IF(AND(B:B &gt; TIME(6, 0, 0), B:B &lt;= TIME(18, 0, 0)), "Day", "Night")</f>
        <v>Night</v>
      </c>
      <c r="Z2473">
        <f>COUNTIFS(D:D, "Military - U.S. Army", C:C, "Fort Myer, Virginia")</f>
        <v>1</v>
      </c>
    </row>
    <row r="2474" spans="1:26" x14ac:dyDescent="0.2">
      <c r="A2474">
        <v>26081</v>
      </c>
      <c r="B2474" t="s">
        <v>12060</v>
      </c>
      <c r="C2474" t="s">
        <v>12061</v>
      </c>
      <c r="D2474" t="s">
        <v>34</v>
      </c>
      <c r="E2474" t="s">
        <v>12062</v>
      </c>
      <c r="F2474" t="s">
        <v>12063</v>
      </c>
      <c r="G2474" t="s">
        <v>12064</v>
      </c>
      <c r="H2474" t="s">
        <v>12065</v>
      </c>
      <c r="I2474">
        <v>6</v>
      </c>
      <c r="J2474">
        <v>6</v>
      </c>
      <c r="K2474">
        <v>0</v>
      </c>
      <c r="L2474" t="s">
        <v>12066</v>
      </c>
      <c r="M2474">
        <f>SUM(B2474,C2474)</f>
        <v>0</v>
      </c>
      <c r="N2474" t="str">
        <f t="shared" si="76"/>
        <v>No</v>
      </c>
      <c r="O2474">
        <f>COUNTIF(C:C,"&lt;0")</f>
        <v>0</v>
      </c>
      <c r="P2474" t="e">
        <f>SUMIF(#REF!,"&gt;"&amp;AVERAGE(#REF!))</f>
        <v>#REF!</v>
      </c>
      <c r="Q2474">
        <f t="shared" si="77"/>
        <v>27.565026697177728</v>
      </c>
      <c r="R2474" t="str">
        <f>CONCATENATE("ID-",A2474,"-",E2474)</f>
        <v>ID-26081-Atlanta, GA - Martinsville, VA</v>
      </c>
      <c r="S2474" t="str">
        <f>INDEX(B:B,MATCH(A2474,A:A,0))</f>
        <v>11:08</v>
      </c>
      <c r="T2474" t="str">
        <f>IF(OR(B2474&gt;0,C2474&gt;0),"Acceptable","Check")</f>
        <v>Acceptable</v>
      </c>
      <c r="U2474">
        <f>COUNTIF(D:D, "Military - U.S. Army")</f>
        <v>23</v>
      </c>
      <c r="V2474">
        <f>AVERAGEIF(C:C,"Fort Myer, Virginia", I:I)</f>
        <v>2</v>
      </c>
      <c r="X2474" t="str">
        <f>IFERROR(VLOOKUP("FlightNumber", A:D, 4, FALSE), "Flight Not Found")</f>
        <v>Flight Not Found</v>
      </c>
      <c r="Y2474" t="str" cm="1">
        <f t="array" ref="Y2474">IF(AND(B:B &gt; TIME(6, 0, 0), B:B &lt;= TIME(18, 0, 0)), "Day", "Night")</f>
        <v>Night</v>
      </c>
      <c r="Z2474">
        <f>COUNTIFS(D:D, "Military - U.S. Army", C:C, "Fort Myer, Virginia")</f>
        <v>1</v>
      </c>
    </row>
    <row r="2475" spans="1:26" x14ac:dyDescent="0.2">
      <c r="A2475">
        <v>26173</v>
      </c>
      <c r="C2475" t="s">
        <v>2165</v>
      </c>
      <c r="D2475" t="s">
        <v>8244</v>
      </c>
      <c r="E2475" t="s">
        <v>12067</v>
      </c>
      <c r="F2475" t="s">
        <v>8696</v>
      </c>
      <c r="G2475" t="s">
        <v>12068</v>
      </c>
      <c r="H2475" t="s">
        <v>12069</v>
      </c>
      <c r="I2475">
        <v>34</v>
      </c>
      <c r="J2475">
        <v>32</v>
      </c>
      <c r="K2475">
        <v>0</v>
      </c>
      <c r="L2475" t="s">
        <v>12070</v>
      </c>
      <c r="M2475">
        <f>SUM(B2475,C2475)</f>
        <v>0</v>
      </c>
      <c r="N2475" t="str">
        <f t="shared" si="76"/>
        <v>No</v>
      </c>
      <c r="O2475">
        <f>COUNTIF(C:C,"&lt;0")</f>
        <v>0</v>
      </c>
      <c r="P2475" t="e">
        <f>SUMIF(#REF!,"&gt;"&amp;AVERAGE(#REF!))</f>
        <v>#REF!</v>
      </c>
      <c r="Q2475">
        <f t="shared" si="77"/>
        <v>27.565026697177728</v>
      </c>
      <c r="R2475" t="str">
        <f>CONCATENATE("ID-",A2475,"-",E2475)</f>
        <v>ID-26173-Oslo, Norway - East Berlin, German</v>
      </c>
      <c r="S2475">
        <f>INDEX(B:B,MATCH(A2475,A:A,0))</f>
        <v>0</v>
      </c>
      <c r="T2475" t="str">
        <f>IF(OR(B2475&gt;0,C2475&gt;0),"Acceptable","Check")</f>
        <v>Acceptable</v>
      </c>
      <c r="U2475">
        <f>COUNTIF(D:D, "Military - U.S. Army")</f>
        <v>23</v>
      </c>
      <c r="V2475">
        <f>AVERAGEIF(C:C,"Fort Myer, Virginia", I:I)</f>
        <v>2</v>
      </c>
      <c r="X2475" t="str">
        <f>IFERROR(VLOOKUP("FlightNumber", A:D, 4, FALSE), "Flight Not Found")</f>
        <v>Flight Not Found</v>
      </c>
      <c r="Y2475" t="str" cm="1">
        <f t="array" ref="Y2475">IF(AND(B:B &gt; TIME(6, 0, 0), B:B &lt;= TIME(18, 0, 0)), "Day", "Night")</f>
        <v>Night</v>
      </c>
      <c r="Z2475">
        <f>COUNTIFS(D:D, "Military - U.S. Army", C:C, "Fort Myer, Virginia")</f>
        <v>1</v>
      </c>
    </row>
    <row r="2476" spans="1:26" x14ac:dyDescent="0.2">
      <c r="A2476">
        <v>26273</v>
      </c>
      <c r="C2476" t="s">
        <v>12071</v>
      </c>
      <c r="D2476" t="s">
        <v>12072</v>
      </c>
      <c r="F2476" t="s">
        <v>9559</v>
      </c>
      <c r="G2476" t="s">
        <v>12073</v>
      </c>
      <c r="H2476" t="s">
        <v>12074</v>
      </c>
      <c r="I2476">
        <v>42</v>
      </c>
      <c r="J2476">
        <v>10</v>
      </c>
      <c r="K2476">
        <v>0</v>
      </c>
      <c r="L2476" t="s">
        <v>12075</v>
      </c>
      <c r="M2476">
        <f>SUM(B2476,C2476)</f>
        <v>0</v>
      </c>
      <c r="N2476" t="str">
        <f t="shared" si="76"/>
        <v>No</v>
      </c>
      <c r="O2476">
        <f>COUNTIF(C:C,"&lt;0")</f>
        <v>0</v>
      </c>
      <c r="P2476" t="e">
        <f>SUMIF(#REF!,"&gt;"&amp;AVERAGE(#REF!))</f>
        <v>#REF!</v>
      </c>
      <c r="Q2476">
        <f t="shared" si="77"/>
        <v>27.565026697177728</v>
      </c>
      <c r="R2476" t="str">
        <f>CONCATENATE("ID-",A2476,"-",E2476)</f>
        <v>ID-26273-</v>
      </c>
      <c r="S2476">
        <f>INDEX(B:B,MATCH(A2476,A:A,0))</f>
        <v>0</v>
      </c>
      <c r="T2476" t="str">
        <f>IF(OR(B2476&gt;0,C2476&gt;0),"Acceptable","Check")</f>
        <v>Acceptable</v>
      </c>
      <c r="U2476">
        <f>COUNTIF(D:D, "Military - U.S. Army")</f>
        <v>23</v>
      </c>
      <c r="V2476">
        <f>AVERAGEIF(C:C,"Fort Myer, Virginia", I:I)</f>
        <v>2</v>
      </c>
      <c r="X2476" t="str">
        <f>IFERROR(VLOOKUP("FlightNumber", A:D, 4, FALSE), "Flight Not Found")</f>
        <v>Flight Not Found</v>
      </c>
      <c r="Y2476" t="str" cm="1">
        <f t="array" ref="Y2476">IF(AND(B:B &gt; TIME(6, 0, 0), B:B &lt;= TIME(18, 0, 0)), "Day", "Night")</f>
        <v>Night</v>
      </c>
      <c r="Z2476">
        <f>COUNTIFS(D:D, "Military - U.S. Army", C:C, "Fort Myer, Virginia")</f>
        <v>1</v>
      </c>
    </row>
    <row r="2477" spans="1:26" x14ac:dyDescent="0.2">
      <c r="A2477">
        <v>26090</v>
      </c>
      <c r="B2477" t="s">
        <v>12076</v>
      </c>
      <c r="C2477" t="s">
        <v>12077</v>
      </c>
      <c r="D2477" t="s">
        <v>12078</v>
      </c>
      <c r="E2477" t="s">
        <v>12079</v>
      </c>
      <c r="F2477" t="s">
        <v>12080</v>
      </c>
      <c r="G2477" t="s">
        <v>12081</v>
      </c>
      <c r="H2477" t="s">
        <v>12082</v>
      </c>
      <c r="I2477">
        <v>51</v>
      </c>
      <c r="J2477">
        <v>50</v>
      </c>
      <c r="K2477">
        <v>0</v>
      </c>
      <c r="L2477" t="s">
        <v>12083</v>
      </c>
      <c r="M2477">
        <f>SUM(B2477,C2477)</f>
        <v>0</v>
      </c>
      <c r="N2477" t="str">
        <f t="shared" si="76"/>
        <v>No</v>
      </c>
      <c r="O2477">
        <f>COUNTIF(C:C,"&lt;0")</f>
        <v>0</v>
      </c>
      <c r="P2477" t="e">
        <f>SUMIF(#REF!,"&gt;"&amp;AVERAGE(#REF!))</f>
        <v>#REF!</v>
      </c>
      <c r="Q2477">
        <f t="shared" si="77"/>
        <v>27.565026697177728</v>
      </c>
      <c r="R2477" t="str">
        <f>CONCATENATE("ID-",A2477,"-",E2477)</f>
        <v>ID-26090-Los Angeles - Salt Lake City</v>
      </c>
      <c r="S2477" t="str">
        <f>INDEX(B:B,MATCH(A2477,A:A,0))</f>
        <v>17:11</v>
      </c>
      <c r="T2477" t="str">
        <f>IF(OR(B2477&gt;0,C2477&gt;0),"Acceptable","Check")</f>
        <v>Acceptable</v>
      </c>
      <c r="U2477">
        <f>COUNTIF(D:D, "Military - U.S. Army")</f>
        <v>23</v>
      </c>
      <c r="V2477">
        <f>AVERAGEIF(C:C,"Fort Myer, Virginia", I:I)</f>
        <v>2</v>
      </c>
      <c r="X2477" t="str">
        <f>IFERROR(VLOOKUP("FlightNumber", A:D, 4, FALSE), "Flight Not Found")</f>
        <v>Flight Not Found</v>
      </c>
      <c r="Y2477" t="str" cm="1">
        <f t="array" ref="Y2477">IF(AND(B:B &gt; TIME(6, 0, 0), B:B &lt;= TIME(18, 0, 0)), "Day", "Night")</f>
        <v>Night</v>
      </c>
      <c r="Z2477">
        <f>COUNTIFS(D:D, "Military - U.S. Army", C:C, "Fort Myer, Virginia")</f>
        <v>1</v>
      </c>
    </row>
    <row r="2478" spans="1:26" x14ac:dyDescent="0.2">
      <c r="A2478">
        <v>26091</v>
      </c>
      <c r="B2478" t="s">
        <v>12084</v>
      </c>
      <c r="C2478" t="s">
        <v>12085</v>
      </c>
      <c r="D2478" t="s">
        <v>7733</v>
      </c>
      <c r="E2478" t="s">
        <v>12086</v>
      </c>
      <c r="F2478" t="s">
        <v>11033</v>
      </c>
      <c r="G2478" t="s">
        <v>12087</v>
      </c>
      <c r="H2478" t="s">
        <v>12088</v>
      </c>
      <c r="I2478">
        <v>31</v>
      </c>
      <c r="J2478">
        <v>28</v>
      </c>
      <c r="K2478">
        <v>0</v>
      </c>
      <c r="L2478" t="s">
        <v>12089</v>
      </c>
      <c r="M2478">
        <f>SUM(B2478,C2478)</f>
        <v>0</v>
      </c>
      <c r="N2478" t="str">
        <f t="shared" si="76"/>
        <v>No</v>
      </c>
      <c r="O2478">
        <f>COUNTIF(C:C,"&lt;0")</f>
        <v>0</v>
      </c>
      <c r="P2478" t="e">
        <f>SUMIF(#REF!,"&gt;"&amp;AVERAGE(#REF!))</f>
        <v>#REF!</v>
      </c>
      <c r="Q2478">
        <f t="shared" si="77"/>
        <v>27.565026697177728</v>
      </c>
      <c r="R2478" t="str">
        <f>CONCATENATE("ID-",A2478,"-",E2478)</f>
        <v>ID-26091-Washington D.C. - Newport News, VA - Philadelphia</v>
      </c>
      <c r="S2478" t="str">
        <f>INDEX(B:B,MATCH(A2478,A:A,0))</f>
        <v>08:49</v>
      </c>
      <c r="T2478" t="str">
        <f>IF(OR(B2478&gt;0,C2478&gt;0),"Acceptable","Check")</f>
        <v>Acceptable</v>
      </c>
      <c r="U2478">
        <f>COUNTIF(D:D, "Military - U.S. Army")</f>
        <v>23</v>
      </c>
      <c r="V2478">
        <f>AVERAGEIF(C:C,"Fort Myer, Virginia", I:I)</f>
        <v>2</v>
      </c>
      <c r="X2478" t="str">
        <f>IFERROR(VLOOKUP("FlightNumber", A:D, 4, FALSE), "Flight Not Found")</f>
        <v>Flight Not Found</v>
      </c>
      <c r="Y2478" t="str" cm="1">
        <f t="array" ref="Y2478">IF(AND(B:B &gt; TIME(6, 0, 0), B:B &lt;= TIME(18, 0, 0)), "Day", "Night")</f>
        <v>Night</v>
      </c>
      <c r="Z2478">
        <f>COUNTIFS(D:D, "Military - U.S. Army", C:C, "Fort Myer, Virginia")</f>
        <v>1</v>
      </c>
    </row>
    <row r="2479" spans="1:26" x14ac:dyDescent="0.2">
      <c r="A2479">
        <v>26097</v>
      </c>
      <c r="B2479" t="s">
        <v>3160</v>
      </c>
      <c r="C2479" t="s">
        <v>3530</v>
      </c>
      <c r="D2479" t="s">
        <v>2606</v>
      </c>
      <c r="E2479" t="s">
        <v>12090</v>
      </c>
      <c r="F2479" t="s">
        <v>12091</v>
      </c>
      <c r="G2479" t="s">
        <v>12092</v>
      </c>
      <c r="H2479" t="s">
        <v>12093</v>
      </c>
      <c r="I2479">
        <v>24</v>
      </c>
      <c r="J2479">
        <v>24</v>
      </c>
      <c r="K2479">
        <v>0</v>
      </c>
      <c r="L2479" t="s">
        <v>12094</v>
      </c>
      <c r="M2479">
        <f>SUM(B2479,C2479)</f>
        <v>0</v>
      </c>
      <c r="N2479" t="str">
        <f t="shared" si="76"/>
        <v>No</v>
      </c>
      <c r="O2479">
        <f>COUNTIF(C:C,"&lt;0")</f>
        <v>0</v>
      </c>
      <c r="P2479" t="e">
        <f>SUMIF(#REF!,"&gt;"&amp;AVERAGE(#REF!))</f>
        <v>#REF!</v>
      </c>
      <c r="Q2479">
        <f t="shared" si="77"/>
        <v>27.565026697177728</v>
      </c>
      <c r="R2479" t="str">
        <f>CONCATENATE("ID-",A2479,"-",E2479)</f>
        <v>ID-26097-Hickam AFB - Pango Pango</v>
      </c>
      <c r="S2479" t="str">
        <f>INDEX(B:B,MATCH(A2479,A:A,0))</f>
        <v>13:30</v>
      </c>
      <c r="T2479" t="str">
        <f>IF(OR(B2479&gt;0,C2479&gt;0),"Acceptable","Check")</f>
        <v>Acceptable</v>
      </c>
      <c r="U2479">
        <f>COUNTIF(D:D, "Military - U.S. Army")</f>
        <v>23</v>
      </c>
      <c r="V2479">
        <f>AVERAGEIF(C:C,"Fort Myer, Virginia", I:I)</f>
        <v>2</v>
      </c>
      <c r="X2479" t="str">
        <f>IFERROR(VLOOKUP("FlightNumber", A:D, 4, FALSE), "Flight Not Found")</f>
        <v>Flight Not Found</v>
      </c>
      <c r="Y2479" t="str" cm="1">
        <f t="array" ref="Y2479">IF(AND(B:B &gt; TIME(6, 0, 0), B:B &lt;= TIME(18, 0, 0)), "Day", "Night")</f>
        <v>Night</v>
      </c>
      <c r="Z2479">
        <f>COUNTIFS(D:D, "Military - U.S. Army", C:C, "Fort Myer, Virginia")</f>
        <v>1</v>
      </c>
    </row>
    <row r="2480" spans="1:26" x14ac:dyDescent="0.2">
      <c r="A2480">
        <v>26101</v>
      </c>
      <c r="B2480" t="s">
        <v>1100</v>
      </c>
      <c r="C2480" t="s">
        <v>12095</v>
      </c>
      <c r="D2480" t="s">
        <v>12096</v>
      </c>
      <c r="E2480" t="s">
        <v>12097</v>
      </c>
      <c r="F2480" t="s">
        <v>3916</v>
      </c>
      <c r="G2480" t="s">
        <v>12098</v>
      </c>
      <c r="H2480" t="s">
        <v>12099</v>
      </c>
      <c r="I2480">
        <v>6</v>
      </c>
      <c r="J2480">
        <v>6</v>
      </c>
      <c r="K2480">
        <v>0</v>
      </c>
      <c r="L2480" t="s">
        <v>12100</v>
      </c>
      <c r="M2480">
        <f>SUM(B2480,C2480)</f>
        <v>0</v>
      </c>
      <c r="N2480" t="str">
        <f t="shared" si="76"/>
        <v>No</v>
      </c>
      <c r="O2480">
        <f>COUNTIF(C:C,"&lt;0")</f>
        <v>0</v>
      </c>
      <c r="P2480" t="e">
        <f>SUMIF(#REF!,"&gt;"&amp;AVERAGE(#REF!))</f>
        <v>#REF!</v>
      </c>
      <c r="Q2480">
        <f t="shared" si="77"/>
        <v>27.565026697177728</v>
      </c>
      <c r="R2480" t="str">
        <f>CONCATENATE("ID-",A2480,"-",E2480)</f>
        <v>ID-26101-Santa Cruz - Arica</v>
      </c>
      <c r="S2480" t="str">
        <f>INDEX(B:B,MATCH(A2480,A:A,0))</f>
        <v>14:30</v>
      </c>
      <c r="T2480" t="str">
        <f>IF(OR(B2480&gt;0,C2480&gt;0),"Acceptable","Check")</f>
        <v>Acceptable</v>
      </c>
      <c r="U2480">
        <f>COUNTIF(D:D, "Military - U.S. Army")</f>
        <v>23</v>
      </c>
      <c r="V2480">
        <f>AVERAGEIF(C:C,"Fort Myer, Virginia", I:I)</f>
        <v>2</v>
      </c>
      <c r="X2480" t="str">
        <f>IFERROR(VLOOKUP("FlightNumber", A:D, 4, FALSE), "Flight Not Found")</f>
        <v>Flight Not Found</v>
      </c>
      <c r="Y2480" t="str" cm="1">
        <f t="array" ref="Y2480">IF(AND(B:B &gt; TIME(6, 0, 0), B:B &lt;= TIME(18, 0, 0)), "Day", "Night")</f>
        <v>Night</v>
      </c>
      <c r="Z2480">
        <f>COUNTIFS(D:D, "Military - U.S. Army", C:C, "Fort Myer, Virginia")</f>
        <v>1</v>
      </c>
    </row>
    <row r="2481" spans="1:26" x14ac:dyDescent="0.2">
      <c r="A2481">
        <v>26111</v>
      </c>
      <c r="B2481" t="s">
        <v>4976</v>
      </c>
      <c r="C2481" t="s">
        <v>12101</v>
      </c>
      <c r="D2481" t="s">
        <v>12102</v>
      </c>
      <c r="E2481" t="s">
        <v>12103</v>
      </c>
      <c r="F2481" t="s">
        <v>1809</v>
      </c>
      <c r="G2481" t="s">
        <v>12104</v>
      </c>
      <c r="H2481" t="s">
        <v>12105</v>
      </c>
      <c r="I2481">
        <v>24</v>
      </c>
      <c r="J2481">
        <v>17</v>
      </c>
      <c r="K2481">
        <v>0</v>
      </c>
      <c r="L2481" t="s">
        <v>12106</v>
      </c>
      <c r="M2481">
        <f>SUM(B2481,C2481)</f>
        <v>0</v>
      </c>
      <c r="N2481" t="str">
        <f t="shared" si="76"/>
        <v>No</v>
      </c>
      <c r="O2481">
        <f>COUNTIF(C:C,"&lt;0")</f>
        <v>0</v>
      </c>
      <c r="P2481" t="e">
        <f>SUMIF(#REF!,"&gt;"&amp;AVERAGE(#REF!))</f>
        <v>#REF!</v>
      </c>
      <c r="Q2481">
        <f t="shared" si="77"/>
        <v>27.565026697177728</v>
      </c>
      <c r="R2481" t="str">
        <f>CONCATENATE("ID-",A2481,"-",E2481)</f>
        <v>ID-26111-Shelter Cove, CA - San Jose, CA</v>
      </c>
      <c r="S2481" t="str">
        <f>INDEX(B:B,MATCH(A2481,A:A,0))</f>
        <v>18:00</v>
      </c>
      <c r="T2481" t="str">
        <f>IF(OR(B2481&gt;0,C2481&gt;0),"Acceptable","Check")</f>
        <v>Acceptable</v>
      </c>
      <c r="U2481">
        <f>COUNTIF(D:D, "Military - U.S. Army")</f>
        <v>23</v>
      </c>
      <c r="V2481">
        <f>AVERAGEIF(C:C,"Fort Myer, Virginia", I:I)</f>
        <v>2</v>
      </c>
      <c r="X2481" t="str">
        <f>IFERROR(VLOOKUP("FlightNumber", A:D, 4, FALSE), "Flight Not Found")</f>
        <v>Flight Not Found</v>
      </c>
      <c r="Y2481" t="str" cm="1">
        <f t="array" ref="Y2481">IF(AND(B:B &gt; TIME(6, 0, 0), B:B &lt;= TIME(18, 0, 0)), "Day", "Night")</f>
        <v>Night</v>
      </c>
      <c r="Z2481">
        <f>COUNTIFS(D:D, "Military - U.S. Army", C:C, "Fort Myer, Virginia")</f>
        <v>1</v>
      </c>
    </row>
    <row r="2482" spans="1:26" x14ac:dyDescent="0.2">
      <c r="A2482">
        <v>26117</v>
      </c>
      <c r="B2482" t="s">
        <v>3992</v>
      </c>
      <c r="C2482" t="s">
        <v>12107</v>
      </c>
      <c r="D2482" t="s">
        <v>12108</v>
      </c>
      <c r="E2482" t="s">
        <v>12109</v>
      </c>
      <c r="F2482" t="s">
        <v>12110</v>
      </c>
      <c r="G2482" t="s">
        <v>12111</v>
      </c>
      <c r="H2482" t="s">
        <v>12112</v>
      </c>
      <c r="I2482">
        <v>68</v>
      </c>
      <c r="J2482">
        <v>68</v>
      </c>
      <c r="K2482">
        <v>0</v>
      </c>
      <c r="L2482" t="s">
        <v>12113</v>
      </c>
      <c r="M2482">
        <f>SUM(B2482,C2482)</f>
        <v>0</v>
      </c>
      <c r="N2482" t="str">
        <f t="shared" si="76"/>
        <v>No</v>
      </c>
      <c r="O2482">
        <f>COUNTIF(C:C,"&lt;0")</f>
        <v>0</v>
      </c>
      <c r="P2482" t="e">
        <f>SUMIF(#REF!,"&gt;"&amp;AVERAGE(#REF!))</f>
        <v>#REF!</v>
      </c>
      <c r="Q2482">
        <f t="shared" si="77"/>
        <v>27.565026697177728</v>
      </c>
      <c r="R2482" t="str">
        <f>CONCATENATE("ID-",A2482,"-",E2482)</f>
        <v>ID-26117-Sapporo - Hakodate</v>
      </c>
      <c r="S2482" t="str">
        <f>INDEX(B:B,MATCH(A2482,A:A,0))</f>
        <v>18:10</v>
      </c>
      <c r="T2482" t="str">
        <f>IF(OR(B2482&gt;0,C2482&gt;0),"Acceptable","Check")</f>
        <v>Acceptable</v>
      </c>
      <c r="U2482">
        <f>COUNTIF(D:D, "Military - U.S. Army")</f>
        <v>23</v>
      </c>
      <c r="V2482">
        <f>AVERAGEIF(C:C,"Fort Myer, Virginia", I:I)</f>
        <v>2</v>
      </c>
      <c r="X2482" t="str">
        <f>IFERROR(VLOOKUP("FlightNumber", A:D, 4, FALSE), "Flight Not Found")</f>
        <v>Flight Not Found</v>
      </c>
      <c r="Y2482" t="str" cm="1">
        <f t="array" ref="Y2482">IF(AND(B:B &gt; TIME(6, 0, 0), B:B &lt;= TIME(18, 0, 0)), "Day", "Night")</f>
        <v>Night</v>
      </c>
      <c r="Z2482">
        <f>COUNTIFS(D:D, "Military - U.S. Army", C:C, "Fort Myer, Virginia")</f>
        <v>1</v>
      </c>
    </row>
    <row r="2483" spans="1:26" x14ac:dyDescent="0.2">
      <c r="A2483">
        <v>26135</v>
      </c>
      <c r="B2483" t="s">
        <v>2419</v>
      </c>
      <c r="C2483" t="s">
        <v>9967</v>
      </c>
      <c r="D2483" t="s">
        <v>12114</v>
      </c>
      <c r="E2483" t="s">
        <v>12115</v>
      </c>
      <c r="F2483" t="s">
        <v>12116</v>
      </c>
      <c r="G2483" t="s">
        <v>12117</v>
      </c>
      <c r="I2483">
        <v>3</v>
      </c>
      <c r="J2483">
        <v>3</v>
      </c>
      <c r="K2483">
        <v>0</v>
      </c>
      <c r="L2483" t="s">
        <v>12118</v>
      </c>
      <c r="M2483">
        <f>SUM(B2483,C2483)</f>
        <v>0</v>
      </c>
      <c r="N2483" t="str">
        <f t="shared" si="76"/>
        <v>No</v>
      </c>
      <c r="O2483">
        <f>COUNTIF(C:C,"&lt;0")</f>
        <v>0</v>
      </c>
      <c r="P2483" t="e">
        <f>SUMIF(#REF!,"&gt;"&amp;AVERAGE(#REF!))</f>
        <v>#REF!</v>
      </c>
      <c r="Q2483">
        <f t="shared" si="77"/>
        <v>27.565026697177728</v>
      </c>
      <c r="R2483" t="str">
        <f>CONCATENATE("ID-",A2483,"-",E2483)</f>
        <v>ID-26135-Fairbanks, AK - Local</v>
      </c>
      <c r="S2483" t="str">
        <f>INDEX(B:B,MATCH(A2483,A:A,0))</f>
        <v>22:15</v>
      </c>
      <c r="T2483" t="str">
        <f>IF(OR(B2483&gt;0,C2483&gt;0),"Acceptable","Check")</f>
        <v>Acceptable</v>
      </c>
      <c r="U2483">
        <f>COUNTIF(D:D, "Military - U.S. Army")</f>
        <v>23</v>
      </c>
      <c r="V2483">
        <f>AVERAGEIF(C:C,"Fort Myer, Virginia", I:I)</f>
        <v>2</v>
      </c>
      <c r="X2483" t="str">
        <f>IFERROR(VLOOKUP("FlightNumber", A:D, 4, FALSE), "Flight Not Found")</f>
        <v>Flight Not Found</v>
      </c>
      <c r="Y2483" t="str" cm="1">
        <f t="array" ref="Y2483">IF(AND(B:B &gt; TIME(6, 0, 0), B:B &lt;= TIME(18, 0, 0)), "Day", "Night")</f>
        <v>Night</v>
      </c>
      <c r="Z2483">
        <f>COUNTIFS(D:D, "Military - U.S. Army", C:C, "Fort Myer, Virginia")</f>
        <v>1</v>
      </c>
    </row>
    <row r="2484" spans="1:26" x14ac:dyDescent="0.2">
      <c r="A2484">
        <v>26138</v>
      </c>
      <c r="C2484" t="s">
        <v>12119</v>
      </c>
      <c r="D2484" t="s">
        <v>12120</v>
      </c>
      <c r="F2484" t="s">
        <v>1809</v>
      </c>
      <c r="G2484" t="s">
        <v>12121</v>
      </c>
      <c r="H2484" t="s">
        <v>12122</v>
      </c>
      <c r="I2484">
        <v>6</v>
      </c>
      <c r="J2484">
        <v>6</v>
      </c>
      <c r="K2484">
        <v>0</v>
      </c>
      <c r="L2484" t="s">
        <v>12123</v>
      </c>
      <c r="M2484">
        <f>SUM(B2484,C2484)</f>
        <v>0</v>
      </c>
      <c r="N2484" t="str">
        <f t="shared" si="76"/>
        <v>No</v>
      </c>
      <c r="O2484">
        <f>COUNTIF(C:C,"&lt;0")</f>
        <v>0</v>
      </c>
      <c r="P2484" t="e">
        <f>SUMIF(#REF!,"&gt;"&amp;AVERAGE(#REF!))</f>
        <v>#REF!</v>
      </c>
      <c r="Q2484">
        <f t="shared" si="77"/>
        <v>27.565026697177728</v>
      </c>
      <c r="R2484" t="str">
        <f>CONCATENATE("ID-",A2484,"-",E2484)</f>
        <v>ID-26138-</v>
      </c>
      <c r="S2484">
        <f>INDEX(B:B,MATCH(A2484,A:A,0))</f>
        <v>0</v>
      </c>
      <c r="T2484" t="str">
        <f>IF(OR(B2484&gt;0,C2484&gt;0),"Acceptable","Check")</f>
        <v>Acceptable</v>
      </c>
      <c r="U2484">
        <f>COUNTIF(D:D, "Military - U.S. Army")</f>
        <v>23</v>
      </c>
      <c r="V2484">
        <f>AVERAGEIF(C:C,"Fort Myer, Virginia", I:I)</f>
        <v>2</v>
      </c>
      <c r="X2484" t="str">
        <f>IFERROR(VLOOKUP("FlightNumber", A:D, 4, FALSE), "Flight Not Found")</f>
        <v>Flight Not Found</v>
      </c>
      <c r="Y2484" t="str" cm="1">
        <f t="array" ref="Y2484">IF(AND(B:B &gt; TIME(6, 0, 0), B:B &lt;= TIME(18, 0, 0)), "Day", "Night")</f>
        <v>Night</v>
      </c>
      <c r="Z2484">
        <f>COUNTIFS(D:D, "Military - U.S. Army", C:C, "Fort Myer, Virginia")</f>
        <v>1</v>
      </c>
    </row>
    <row r="2485" spans="1:26" x14ac:dyDescent="0.2">
      <c r="A2485">
        <v>26139</v>
      </c>
      <c r="C2485" t="s">
        <v>7254</v>
      </c>
      <c r="D2485" t="s">
        <v>1856</v>
      </c>
      <c r="E2485" t="s">
        <v>12124</v>
      </c>
      <c r="F2485" t="s">
        <v>11045</v>
      </c>
      <c r="G2485" t="s">
        <v>12125</v>
      </c>
      <c r="I2485">
        <v>4</v>
      </c>
      <c r="J2485">
        <v>4</v>
      </c>
      <c r="K2485">
        <v>0</v>
      </c>
      <c r="L2485" t="s">
        <v>12126</v>
      </c>
      <c r="M2485">
        <f>SUM(B2485,C2485)</f>
        <v>0</v>
      </c>
      <c r="N2485" t="str">
        <f t="shared" si="76"/>
        <v>No</v>
      </c>
      <c r="O2485">
        <f>COUNTIF(C:C,"&lt;0")</f>
        <v>0</v>
      </c>
      <c r="P2485" t="e">
        <f>SUMIF(#REF!,"&gt;"&amp;AVERAGE(#REF!))</f>
        <v>#REF!</v>
      </c>
      <c r="Q2485">
        <f t="shared" si="77"/>
        <v>27.565026697177728</v>
      </c>
      <c r="R2485" t="str">
        <f>CONCATENATE("ID-",A2485,"-",E2485)</f>
        <v>ID-26139-San Francisco - Honolulu - Guam - Manila - Siagon</v>
      </c>
      <c r="S2485">
        <f>INDEX(B:B,MATCH(A2485,A:A,0))</f>
        <v>0</v>
      </c>
      <c r="T2485" t="str">
        <f>IF(OR(B2485&gt;0,C2485&gt;0),"Acceptable","Check")</f>
        <v>Acceptable</v>
      </c>
      <c r="U2485">
        <f>COUNTIF(D:D, "Military - U.S. Army")</f>
        <v>23</v>
      </c>
      <c r="V2485">
        <f>AVERAGEIF(C:C,"Fort Myer, Virginia", I:I)</f>
        <v>2</v>
      </c>
      <c r="X2485" t="str">
        <f>IFERROR(VLOOKUP("FlightNumber", A:D, 4, FALSE), "Flight Not Found")</f>
        <v>Flight Not Found</v>
      </c>
      <c r="Y2485" t="str" cm="1">
        <f t="array" ref="Y2485">IF(AND(B:B &gt; TIME(6, 0, 0), B:B &lt;= TIME(18, 0, 0)), "Day", "Night")</f>
        <v>Night</v>
      </c>
      <c r="Z2485">
        <f>COUNTIFS(D:D, "Military - U.S. Army", C:C, "Fort Myer, Virginia")</f>
        <v>1</v>
      </c>
    </row>
    <row r="2486" spans="1:26" x14ac:dyDescent="0.2">
      <c r="A2486">
        <v>26139</v>
      </c>
      <c r="C2486" t="s">
        <v>8944</v>
      </c>
      <c r="D2486" t="s">
        <v>3546</v>
      </c>
      <c r="E2486" t="s">
        <v>12127</v>
      </c>
      <c r="F2486" t="s">
        <v>8219</v>
      </c>
      <c r="G2486" t="s">
        <v>12128</v>
      </c>
      <c r="H2486" t="s">
        <v>12129</v>
      </c>
      <c r="I2486">
        <v>126</v>
      </c>
      <c r="J2486">
        <v>97</v>
      </c>
      <c r="K2486">
        <v>0</v>
      </c>
      <c r="L2486" t="s">
        <v>12130</v>
      </c>
      <c r="M2486">
        <f>SUM(B2486,C2486)</f>
        <v>0</v>
      </c>
      <c r="N2486" t="str">
        <f t="shared" si="76"/>
        <v>No</v>
      </c>
      <c r="O2486">
        <f>COUNTIF(C:C,"&lt;0")</f>
        <v>0</v>
      </c>
      <c r="P2486" t="e">
        <f>SUMIF(#REF!,"&gt;"&amp;AVERAGE(#REF!))</f>
        <v>#REF!</v>
      </c>
      <c r="Q2486">
        <f t="shared" si="77"/>
        <v>27.565026697177728</v>
      </c>
      <c r="R2486" t="str">
        <f>CONCATENATE("ID-",A2486,"-",E2486)</f>
        <v>ID-26139-Novosibirsk - Irkutsk</v>
      </c>
      <c r="S2486">
        <f>INDEX(B:B,MATCH(A2486,A:A,0))</f>
        <v>0</v>
      </c>
      <c r="T2486" t="str">
        <f>IF(OR(B2486&gt;0,C2486&gt;0),"Acceptable","Check")</f>
        <v>Acceptable</v>
      </c>
      <c r="U2486">
        <f>COUNTIF(D:D, "Military - U.S. Army")</f>
        <v>23</v>
      </c>
      <c r="V2486">
        <f>AVERAGEIF(C:C,"Fort Myer, Virginia", I:I)</f>
        <v>2</v>
      </c>
      <c r="X2486" t="str">
        <f>IFERROR(VLOOKUP("FlightNumber", A:D, 4, FALSE), "Flight Not Found")</f>
        <v>Flight Not Found</v>
      </c>
      <c r="Y2486" t="str" cm="1">
        <f t="array" ref="Y2486">IF(AND(B:B &gt; TIME(6, 0, 0), B:B &lt;= TIME(18, 0, 0)), "Day", "Night")</f>
        <v>Night</v>
      </c>
      <c r="Z2486">
        <f>COUNTIFS(D:D, "Military - U.S. Army", C:C, "Fort Myer, Virginia")</f>
        <v>1</v>
      </c>
    </row>
    <row r="2487" spans="1:26" x14ac:dyDescent="0.2">
      <c r="A2487">
        <v>26144</v>
      </c>
      <c r="B2487" t="s">
        <v>2219</v>
      </c>
      <c r="C2487" t="s">
        <v>12131</v>
      </c>
      <c r="D2487" t="s">
        <v>12132</v>
      </c>
      <c r="E2487" t="s">
        <v>12133</v>
      </c>
      <c r="F2487" t="s">
        <v>12134</v>
      </c>
      <c r="G2487" t="s">
        <v>12135</v>
      </c>
      <c r="H2487" t="s">
        <v>12136</v>
      </c>
      <c r="I2487">
        <v>164</v>
      </c>
      <c r="J2487">
        <v>163</v>
      </c>
      <c r="K2487">
        <v>0</v>
      </c>
      <c r="L2487" t="s">
        <v>12137</v>
      </c>
      <c r="M2487">
        <f>SUM(B2487,C2487)</f>
        <v>0</v>
      </c>
      <c r="N2487" t="str">
        <f t="shared" si="76"/>
        <v>No</v>
      </c>
      <c r="O2487">
        <f>COUNTIF(C:C,"&lt;0")</f>
        <v>0</v>
      </c>
      <c r="P2487" t="e">
        <f>SUMIF(#REF!,"&gt;"&amp;AVERAGE(#REF!))</f>
        <v>#REF!</v>
      </c>
      <c r="Q2487">
        <f t="shared" si="77"/>
        <v>27.565026697177728</v>
      </c>
      <c r="R2487" t="str">
        <f>CONCATENATE("ID-",A2487,"-",E2487)</f>
        <v>ID-26144-Sapporo - Tokyo</v>
      </c>
      <c r="S2487" t="str">
        <f>INDEX(B:B,MATCH(A2487,A:A,0))</f>
        <v>14:00</v>
      </c>
      <c r="T2487" t="str">
        <f>IF(OR(B2487&gt;0,C2487&gt;0),"Acceptable","Check")</f>
        <v>Acceptable</v>
      </c>
      <c r="U2487">
        <f>COUNTIF(D:D, "Military - U.S. Army")</f>
        <v>23</v>
      </c>
      <c r="V2487">
        <f>AVERAGEIF(C:C,"Fort Myer, Virginia", I:I)</f>
        <v>2</v>
      </c>
      <c r="X2487" t="str">
        <f>IFERROR(VLOOKUP("FlightNumber", A:D, 4, FALSE), "Flight Not Found")</f>
        <v>Flight Not Found</v>
      </c>
      <c r="Y2487" t="str" cm="1">
        <f t="array" ref="Y2487">IF(AND(B:B &gt; TIME(6, 0, 0), B:B &lt;= TIME(18, 0, 0)), "Day", "Night")</f>
        <v>Night</v>
      </c>
      <c r="Z2487">
        <f>COUNTIFS(D:D, "Military - U.S. Army", C:C, "Fort Myer, Virginia")</f>
        <v>1</v>
      </c>
    </row>
    <row r="2488" spans="1:26" x14ac:dyDescent="0.2">
      <c r="A2488">
        <v>26144</v>
      </c>
      <c r="B2488" t="s">
        <v>11378</v>
      </c>
      <c r="C2488" t="s">
        <v>186</v>
      </c>
      <c r="D2488" t="s">
        <v>1856</v>
      </c>
      <c r="E2488" t="s">
        <v>12138</v>
      </c>
      <c r="F2488" t="s">
        <v>12139</v>
      </c>
      <c r="G2488" t="s">
        <v>12140</v>
      </c>
      <c r="H2488" t="s">
        <v>12141</v>
      </c>
      <c r="I2488">
        <v>218</v>
      </c>
      <c r="J2488">
        <v>0</v>
      </c>
      <c r="K2488">
        <v>0</v>
      </c>
      <c r="L2488" t="s">
        <v>12142</v>
      </c>
      <c r="M2488">
        <f>SUM(B2488,C2488)</f>
        <v>0</v>
      </c>
      <c r="N2488" t="str">
        <f t="shared" si="76"/>
        <v>No</v>
      </c>
      <c r="O2488">
        <f>COUNTIF(C:C,"&lt;0")</f>
        <v>0</v>
      </c>
      <c r="P2488" t="e">
        <f>SUMIF(#REF!,"&gt;"&amp;AVERAGE(#REF!))</f>
        <v>#REF!</v>
      </c>
      <c r="Q2488">
        <f t="shared" si="77"/>
        <v>27.565026697177728</v>
      </c>
      <c r="R2488" t="str">
        <f>CONCATENATE("ID-",A2488,"-",E2488)</f>
        <v>ID-26144-San Francisco - Los Angeles</v>
      </c>
      <c r="S2488" t="str">
        <f>INDEX(B:B,MATCH(A2488,A:A,0))</f>
        <v>14:00</v>
      </c>
      <c r="T2488" t="str">
        <f>IF(OR(B2488&gt;0,C2488&gt;0),"Acceptable","Check")</f>
        <v>Acceptable</v>
      </c>
      <c r="U2488">
        <f>COUNTIF(D:D, "Military - U.S. Army")</f>
        <v>23</v>
      </c>
      <c r="V2488">
        <f>AVERAGEIF(C:C,"Fort Myer, Virginia", I:I)</f>
        <v>2</v>
      </c>
      <c r="X2488" t="str">
        <f>IFERROR(VLOOKUP("FlightNumber", A:D, 4, FALSE), "Flight Not Found")</f>
        <v>Flight Not Found</v>
      </c>
      <c r="Y2488" t="str" cm="1">
        <f t="array" ref="Y2488">IF(AND(B:B &gt; TIME(6, 0, 0), B:B &lt;= TIME(18, 0, 0)), "Day", "Night")</f>
        <v>Night</v>
      </c>
      <c r="Z2488">
        <f>COUNTIFS(D:D, "Military - U.S. Army", C:C, "Fort Myer, Virginia")</f>
        <v>1</v>
      </c>
    </row>
    <row r="2489" spans="1:26" x14ac:dyDescent="0.2">
      <c r="A2489">
        <v>26144</v>
      </c>
      <c r="B2489" t="s">
        <v>1164</v>
      </c>
      <c r="C2489" t="s">
        <v>12143</v>
      </c>
      <c r="D2489" t="s">
        <v>8456</v>
      </c>
      <c r="E2489" t="s">
        <v>12144</v>
      </c>
      <c r="F2489" t="s">
        <v>7541</v>
      </c>
      <c r="G2489" t="s">
        <v>126</v>
      </c>
      <c r="I2489">
        <v>39</v>
      </c>
      <c r="J2489">
        <v>37</v>
      </c>
      <c r="K2489">
        <v>0</v>
      </c>
      <c r="L2489" t="s">
        <v>12145</v>
      </c>
      <c r="M2489">
        <f>SUM(B2489,C2489)</f>
        <v>0</v>
      </c>
      <c r="N2489" t="str">
        <f t="shared" si="76"/>
        <v>No</v>
      </c>
      <c r="O2489">
        <f>COUNTIF(C:C,"&lt;0")</f>
        <v>0</v>
      </c>
      <c r="P2489" t="e">
        <f>SUMIF(#REF!,"&gt;"&amp;AVERAGE(#REF!))</f>
        <v>#REF!</v>
      </c>
      <c r="Q2489">
        <f t="shared" si="77"/>
        <v>27.565026697177728</v>
      </c>
      <c r="R2489" t="str">
        <f>CONCATENATE("ID-",A2489,"-",E2489)</f>
        <v>ID-26144-Exercises</v>
      </c>
      <c r="S2489" t="str">
        <f>INDEX(B:B,MATCH(A2489,A:A,0))</f>
        <v>14:00</v>
      </c>
      <c r="T2489" t="str">
        <f>IF(OR(B2489&gt;0,C2489&gt;0),"Acceptable","Check")</f>
        <v>Acceptable</v>
      </c>
      <c r="U2489">
        <f>COUNTIF(D:D, "Military - U.S. Army")</f>
        <v>23</v>
      </c>
      <c r="V2489">
        <f>AVERAGEIF(C:C,"Fort Myer, Virginia", I:I)</f>
        <v>2</v>
      </c>
      <c r="X2489" t="str">
        <f>IFERROR(VLOOKUP("FlightNumber", A:D, 4, FALSE), "Flight Not Found")</f>
        <v>Flight Not Found</v>
      </c>
      <c r="Y2489" t="str" cm="1">
        <f t="array" ref="Y2489">IF(AND(B:B &gt; TIME(6, 0, 0), B:B &lt;= TIME(18, 0, 0)), "Day", "Night")</f>
        <v>Night</v>
      </c>
      <c r="Z2489">
        <f>COUNTIFS(D:D, "Military - U.S. Army", C:C, "Fort Myer, Virginia")</f>
        <v>1</v>
      </c>
    </row>
    <row r="2490" spans="1:26" x14ac:dyDescent="0.2">
      <c r="A2490">
        <v>26152</v>
      </c>
      <c r="C2490" t="s">
        <v>12146</v>
      </c>
      <c r="D2490" t="s">
        <v>3546</v>
      </c>
      <c r="E2490" t="s">
        <v>12147</v>
      </c>
      <c r="F2490" t="s">
        <v>12148</v>
      </c>
      <c r="I2490">
        <v>100</v>
      </c>
      <c r="J2490">
        <v>100</v>
      </c>
      <c r="K2490">
        <v>0</v>
      </c>
      <c r="L2490" t="s">
        <v>12149</v>
      </c>
      <c r="M2490">
        <f>SUM(B2490,C2490)</f>
        <v>0</v>
      </c>
      <c r="N2490" t="str">
        <f t="shared" si="76"/>
        <v>No</v>
      </c>
      <c r="O2490">
        <f>COUNTIF(C:C,"&lt;0")</f>
        <v>0</v>
      </c>
      <c r="P2490" t="e">
        <f>SUMIF(#REF!,"&gt;"&amp;AVERAGE(#REF!))</f>
        <v>#REF!</v>
      </c>
      <c r="Q2490">
        <f t="shared" si="77"/>
        <v>27.565026697177728</v>
      </c>
      <c r="R2490" t="str">
        <f>CONCATENATE("ID-",A2490,"-",E2490)</f>
        <v>ID-26152-Odessa - Irkutsk - Vladivostok</v>
      </c>
      <c r="S2490">
        <f>INDEX(B:B,MATCH(A2490,A:A,0))</f>
        <v>0</v>
      </c>
      <c r="T2490" t="str">
        <f>IF(OR(B2490&gt;0,C2490&gt;0),"Acceptable","Check")</f>
        <v>Acceptable</v>
      </c>
      <c r="U2490">
        <f>COUNTIF(D:D, "Military - U.S. Army")</f>
        <v>23</v>
      </c>
      <c r="V2490">
        <f>AVERAGEIF(C:C,"Fort Myer, Virginia", I:I)</f>
        <v>2</v>
      </c>
      <c r="X2490" t="str">
        <f>IFERROR(VLOOKUP("FlightNumber", A:D, 4, FALSE), "Flight Not Found")</f>
        <v>Flight Not Found</v>
      </c>
      <c r="Y2490" t="str" cm="1">
        <f t="array" ref="Y2490">IF(AND(B:B &gt; TIME(6, 0, 0), B:B &lt;= TIME(18, 0, 0)), "Day", "Night")</f>
        <v>Night</v>
      </c>
      <c r="Z2490">
        <f>COUNTIFS(D:D, "Military - U.S. Army", C:C, "Fort Myer, Virginia")</f>
        <v>1</v>
      </c>
    </row>
    <row r="2491" spans="1:26" x14ac:dyDescent="0.2">
      <c r="A2491">
        <v>26157</v>
      </c>
      <c r="B2491" t="s">
        <v>12150</v>
      </c>
      <c r="C2491" t="s">
        <v>12151</v>
      </c>
      <c r="D2491" t="s">
        <v>12152</v>
      </c>
      <c r="E2491" t="s">
        <v>12153</v>
      </c>
      <c r="F2491" t="s">
        <v>12154</v>
      </c>
      <c r="G2491" t="s">
        <v>12155</v>
      </c>
      <c r="I2491">
        <v>2</v>
      </c>
      <c r="J2491">
        <v>2</v>
      </c>
      <c r="K2491">
        <v>0</v>
      </c>
      <c r="L2491" t="s">
        <v>12156</v>
      </c>
      <c r="M2491">
        <f>SUM(B2491,C2491)</f>
        <v>0</v>
      </c>
      <c r="N2491" t="str">
        <f t="shared" si="76"/>
        <v>No</v>
      </c>
      <c r="O2491">
        <f>COUNTIF(C:C,"&lt;0")</f>
        <v>0</v>
      </c>
      <c r="P2491" t="e">
        <f>SUMIF(#REF!,"&gt;"&amp;AVERAGE(#REF!))</f>
        <v>#REF!</v>
      </c>
      <c r="Q2491">
        <f t="shared" si="77"/>
        <v>27.565026697177728</v>
      </c>
      <c r="R2491" t="str">
        <f>CONCATENATE("ID-",A2491,"-",E2491)</f>
        <v>ID-26157-Valdez, AK - Local</v>
      </c>
      <c r="S2491" t="str">
        <f>INDEX(B:B,MATCH(A2491,A:A,0))</f>
        <v>14:27</v>
      </c>
      <c r="T2491" t="str">
        <f>IF(OR(B2491&gt;0,C2491&gt;0),"Acceptable","Check")</f>
        <v>Acceptable</v>
      </c>
      <c r="U2491">
        <f>COUNTIF(D:D, "Military - U.S. Army")</f>
        <v>23</v>
      </c>
      <c r="V2491">
        <f>AVERAGEIF(C:C,"Fort Myer, Virginia", I:I)</f>
        <v>2</v>
      </c>
      <c r="X2491" t="str">
        <f>IFERROR(VLOOKUP("FlightNumber", A:D, 4, FALSE), "Flight Not Found")</f>
        <v>Flight Not Found</v>
      </c>
      <c r="Y2491" t="str" cm="1">
        <f t="array" ref="Y2491">IF(AND(B:B &gt; TIME(6, 0, 0), B:B &lt;= TIME(18, 0, 0)), "Day", "Night")</f>
        <v>Night</v>
      </c>
      <c r="Z2491">
        <f>COUNTIFS(D:D, "Military - U.S. Army", C:C, "Fort Myer, Virginia")</f>
        <v>1</v>
      </c>
    </row>
    <row r="2492" spans="1:26" x14ac:dyDescent="0.2">
      <c r="A2492">
        <v>26163</v>
      </c>
      <c r="B2492" t="s">
        <v>4504</v>
      </c>
      <c r="C2492" t="s">
        <v>12157</v>
      </c>
      <c r="D2492" t="s">
        <v>22</v>
      </c>
      <c r="E2492" t="s">
        <v>12158</v>
      </c>
      <c r="F2492" t="s">
        <v>12159</v>
      </c>
      <c r="G2492" t="s">
        <v>12160</v>
      </c>
      <c r="I2492">
        <v>37</v>
      </c>
      <c r="J2492">
        <v>37</v>
      </c>
      <c r="K2492">
        <v>0</v>
      </c>
      <c r="L2492" t="s">
        <v>12161</v>
      </c>
      <c r="M2492">
        <f>SUM(B2492,C2492)</f>
        <v>0</v>
      </c>
      <c r="N2492" t="str">
        <f t="shared" si="76"/>
        <v>No</v>
      </c>
      <c r="O2492">
        <f>COUNTIF(C:C,"&lt;0")</f>
        <v>0</v>
      </c>
      <c r="P2492" t="e">
        <f>SUMIF(#REF!,"&gt;"&amp;AVERAGE(#REF!))</f>
        <v>#REF!</v>
      </c>
      <c r="Q2492">
        <f t="shared" si="77"/>
        <v>27.565026697177728</v>
      </c>
      <c r="R2492" t="str">
        <f>CONCATENATE("ID-",A2492,"-",E2492)</f>
        <v>ID-26163-Ludwigsburg - Grafenwohr</v>
      </c>
      <c r="S2492" t="str">
        <f>INDEX(B:B,MATCH(A2492,A:A,0))</f>
        <v>09:40</v>
      </c>
      <c r="T2492" t="str">
        <f>IF(OR(B2492&gt;0,C2492&gt;0),"Acceptable","Check")</f>
        <v>Acceptable</v>
      </c>
      <c r="U2492">
        <f>COUNTIF(D:D, "Military - U.S. Army")</f>
        <v>23</v>
      </c>
      <c r="V2492">
        <f>AVERAGEIF(C:C,"Fort Myer, Virginia", I:I)</f>
        <v>2</v>
      </c>
      <c r="X2492" t="str">
        <f>IFERROR(VLOOKUP("FlightNumber", A:D, 4, FALSE), "Flight Not Found")</f>
        <v>Flight Not Found</v>
      </c>
      <c r="Y2492" t="str" cm="1">
        <f t="array" ref="Y2492">IF(AND(B:B &gt; TIME(6, 0, 0), B:B &lt;= TIME(18, 0, 0)), "Day", "Night")</f>
        <v>Night</v>
      </c>
      <c r="Z2492">
        <f>COUNTIFS(D:D, "Military - U.S. Army", C:C, "Fort Myer, Virginia")</f>
        <v>1</v>
      </c>
    </row>
    <row r="2493" spans="1:26" x14ac:dyDescent="0.2">
      <c r="A2493">
        <v>26164</v>
      </c>
      <c r="B2493" t="s">
        <v>1867</v>
      </c>
      <c r="C2493" t="s">
        <v>12162</v>
      </c>
      <c r="D2493" t="s">
        <v>12163</v>
      </c>
      <c r="E2493" t="s">
        <v>12164</v>
      </c>
      <c r="F2493" t="s">
        <v>12165</v>
      </c>
      <c r="G2493" t="s">
        <v>12166</v>
      </c>
      <c r="H2493" t="s">
        <v>12167</v>
      </c>
      <c r="I2493">
        <v>8</v>
      </c>
      <c r="J2493">
        <v>3</v>
      </c>
      <c r="K2493">
        <v>0</v>
      </c>
      <c r="L2493" t="s">
        <v>12168</v>
      </c>
      <c r="M2493">
        <f>SUM(B2493,C2493)</f>
        <v>0</v>
      </c>
      <c r="N2493" t="str">
        <f t="shared" si="76"/>
        <v>No</v>
      </c>
      <c r="O2493">
        <f>COUNTIF(C:C,"&lt;0")</f>
        <v>0</v>
      </c>
      <c r="P2493" t="e">
        <f>SUMIF(#REF!,"&gt;"&amp;AVERAGE(#REF!))</f>
        <v>#REF!</v>
      </c>
      <c r="Q2493">
        <f t="shared" si="77"/>
        <v>27.565026697177728</v>
      </c>
      <c r="R2493" t="str">
        <f>CONCATENATE("ID-",A2493,"-",E2493)</f>
        <v>ID-26164-Boston, MA - Rockville, ME diverted to  Augusta ME</v>
      </c>
      <c r="S2493" t="str">
        <f>INDEX(B:B,MATCH(A2493,A:A,0))</f>
        <v>20:40</v>
      </c>
      <c r="T2493" t="str">
        <f>IF(OR(B2493&gt;0,C2493&gt;0),"Acceptable","Check")</f>
        <v>Acceptable</v>
      </c>
      <c r="U2493">
        <f>COUNTIF(D:D, "Military - U.S. Army")</f>
        <v>23</v>
      </c>
      <c r="V2493">
        <f>AVERAGEIF(C:C,"Fort Myer, Virginia", I:I)</f>
        <v>2</v>
      </c>
      <c r="X2493" t="str">
        <f>IFERROR(VLOOKUP("FlightNumber", A:D, 4, FALSE), "Flight Not Found")</f>
        <v>Flight Not Found</v>
      </c>
      <c r="Y2493" t="str" cm="1">
        <f t="array" ref="Y2493">IF(AND(B:B &gt; TIME(6, 0, 0), B:B &lt;= TIME(18, 0, 0)), "Day", "Night")</f>
        <v>Night</v>
      </c>
      <c r="Z2493">
        <f>COUNTIFS(D:D, "Military - U.S. Army", C:C, "Fort Myer, Virginia")</f>
        <v>1</v>
      </c>
    </row>
    <row r="2494" spans="1:26" x14ac:dyDescent="0.2">
      <c r="A2494">
        <v>26276</v>
      </c>
      <c r="B2494" t="s">
        <v>85</v>
      </c>
      <c r="C2494" t="s">
        <v>12169</v>
      </c>
      <c r="D2494" t="s">
        <v>6005</v>
      </c>
      <c r="E2494" t="s">
        <v>12170</v>
      </c>
      <c r="F2494" t="s">
        <v>12171</v>
      </c>
      <c r="G2494" t="s">
        <v>12172</v>
      </c>
      <c r="H2494" t="s">
        <v>5888</v>
      </c>
      <c r="I2494">
        <v>31</v>
      </c>
      <c r="J2494">
        <v>21</v>
      </c>
      <c r="K2494">
        <v>0</v>
      </c>
      <c r="L2494" t="s">
        <v>12173</v>
      </c>
      <c r="M2494">
        <f>SUM(B2494,C2494)</f>
        <v>0</v>
      </c>
      <c r="N2494" t="str">
        <f t="shared" si="76"/>
        <v>No</v>
      </c>
      <c r="O2494">
        <f>COUNTIF(C:C,"&lt;0")</f>
        <v>0</v>
      </c>
      <c r="P2494" t="e">
        <f>SUMIF(#REF!,"&gt;"&amp;AVERAGE(#REF!))</f>
        <v>#REF!</v>
      </c>
      <c r="Q2494">
        <f t="shared" si="77"/>
        <v>27.565026697177728</v>
      </c>
      <c r="R2494" t="str">
        <f>CONCATENATE("ID-",A2494,"-",E2494)</f>
        <v>ID-26276-Trivandrum - Madurai</v>
      </c>
      <c r="S2494" t="str">
        <f>INDEX(B:B,MATCH(A2494,A:A,0))</f>
        <v>07:00</v>
      </c>
      <c r="T2494" t="str">
        <f>IF(OR(B2494&gt;0,C2494&gt;0),"Acceptable","Check")</f>
        <v>Acceptable</v>
      </c>
      <c r="U2494">
        <f>COUNTIF(D:D, "Military - U.S. Army")</f>
        <v>23</v>
      </c>
      <c r="V2494">
        <f>AVERAGEIF(C:C,"Fort Myer, Virginia", I:I)</f>
        <v>2</v>
      </c>
      <c r="X2494" t="str">
        <f>IFERROR(VLOOKUP("FlightNumber", A:D, 4, FALSE), "Flight Not Found")</f>
        <v>Flight Not Found</v>
      </c>
      <c r="Y2494" t="str" cm="1">
        <f t="array" ref="Y2494">IF(AND(B:B &gt; TIME(6, 0, 0), B:B &lt;= TIME(18, 0, 0)), "Day", "Night")</f>
        <v>Night</v>
      </c>
      <c r="Z2494">
        <f>COUNTIFS(D:D, "Military - U.S. Army", C:C, "Fort Myer, Virginia")</f>
        <v>1</v>
      </c>
    </row>
    <row r="2495" spans="1:26" x14ac:dyDescent="0.2">
      <c r="A2495">
        <v>26180</v>
      </c>
      <c r="B2495" t="s">
        <v>3265</v>
      </c>
      <c r="C2495" t="s">
        <v>9987</v>
      </c>
      <c r="D2495" t="s">
        <v>3980</v>
      </c>
      <c r="E2495" t="s">
        <v>3982</v>
      </c>
      <c r="F2495" t="s">
        <v>12174</v>
      </c>
      <c r="G2495" t="s">
        <v>12175</v>
      </c>
      <c r="H2495" t="s">
        <v>12176</v>
      </c>
      <c r="I2495">
        <v>111</v>
      </c>
      <c r="J2495">
        <v>111</v>
      </c>
      <c r="K2495">
        <v>0</v>
      </c>
      <c r="L2495" t="s">
        <v>12177</v>
      </c>
      <c r="M2495">
        <f>SUM(B2495,C2495)</f>
        <v>0</v>
      </c>
      <c r="N2495" t="str">
        <f t="shared" si="76"/>
        <v>No</v>
      </c>
      <c r="O2495">
        <f>COUNTIF(C:C,"&lt;0")</f>
        <v>0</v>
      </c>
      <c r="P2495" t="e">
        <f>SUMIF(#REF!,"&gt;"&amp;AVERAGE(#REF!))</f>
        <v>#REF!</v>
      </c>
      <c r="Q2495">
        <f t="shared" si="77"/>
        <v>27.565026697177728</v>
      </c>
      <c r="R2495" t="str">
        <f>CONCATENATE("ID-",A2495,"-",E2495)</f>
        <v>ID-26180-Anchorage - Seattle</v>
      </c>
      <c r="S2495" t="str">
        <f>INDEX(B:B,MATCH(A2495,A:A,0))</f>
        <v>11:15</v>
      </c>
      <c r="T2495" t="str">
        <f>IF(OR(B2495&gt;0,C2495&gt;0),"Acceptable","Check")</f>
        <v>Acceptable</v>
      </c>
      <c r="U2495">
        <f>COUNTIF(D:D, "Military - U.S. Army")</f>
        <v>23</v>
      </c>
      <c r="V2495">
        <f>AVERAGEIF(C:C,"Fort Myer, Virginia", I:I)</f>
        <v>2</v>
      </c>
      <c r="X2495" t="str">
        <f>IFERROR(VLOOKUP("FlightNumber", A:D, 4, FALSE), "Flight Not Found")</f>
        <v>Flight Not Found</v>
      </c>
      <c r="Y2495" t="str" cm="1">
        <f t="array" ref="Y2495">IF(AND(B:B &gt; TIME(6, 0, 0), B:B &lt;= TIME(18, 0, 0)), "Day", "Night")</f>
        <v>Night</v>
      </c>
      <c r="Z2495">
        <f>COUNTIFS(D:D, "Military - U.S. Army", C:C, "Fort Myer, Virginia")</f>
        <v>1</v>
      </c>
    </row>
    <row r="2496" spans="1:26" x14ac:dyDescent="0.2">
      <c r="A2496">
        <v>26182</v>
      </c>
      <c r="C2496" t="s">
        <v>12178</v>
      </c>
      <c r="D2496" t="s">
        <v>12179</v>
      </c>
      <c r="E2496" t="s">
        <v>12180</v>
      </c>
      <c r="F2496" t="s">
        <v>12181</v>
      </c>
      <c r="G2496" t="s">
        <v>12182</v>
      </c>
      <c r="H2496" t="s">
        <v>12183</v>
      </c>
      <c r="I2496">
        <v>121</v>
      </c>
      <c r="J2496">
        <v>22</v>
      </c>
      <c r="K2496">
        <v>0</v>
      </c>
      <c r="L2496" t="s">
        <v>12184</v>
      </c>
      <c r="M2496">
        <f>SUM(B2496,C2496)</f>
        <v>0</v>
      </c>
      <c r="N2496" t="str">
        <f t="shared" si="76"/>
        <v>No</v>
      </c>
      <c r="O2496">
        <f>COUNTIF(C:C,"&lt;0")</f>
        <v>0</v>
      </c>
      <c r="P2496" t="e">
        <f>SUMIF(#REF!,"&gt;"&amp;AVERAGE(#REF!))</f>
        <v>#REF!</v>
      </c>
      <c r="Q2496">
        <f t="shared" si="77"/>
        <v>27.565026697177728</v>
      </c>
      <c r="R2496" t="str">
        <f>CONCATENATE("ID-",A2496,"-",E2496)</f>
        <v>ID-26182-Hamburg, Germany - Malaga, Spain</v>
      </c>
      <c r="S2496">
        <f>INDEX(B:B,MATCH(A2496,A:A,0))</f>
        <v>0</v>
      </c>
      <c r="T2496" t="str">
        <f>IF(OR(B2496&gt;0,C2496&gt;0),"Acceptable","Check")</f>
        <v>Acceptable</v>
      </c>
      <c r="U2496">
        <f>COUNTIF(D:D, "Military - U.S. Army")</f>
        <v>23</v>
      </c>
      <c r="V2496">
        <f>AVERAGEIF(C:C,"Fort Myer, Virginia", I:I)</f>
        <v>2</v>
      </c>
      <c r="X2496" t="str">
        <f>IFERROR(VLOOKUP("FlightNumber", A:D, 4, FALSE), "Flight Not Found")</f>
        <v>Flight Not Found</v>
      </c>
      <c r="Y2496" t="str" cm="1">
        <f t="array" ref="Y2496">IF(AND(B:B &gt; TIME(6, 0, 0), B:B &lt;= TIME(18, 0, 0)), "Day", "Night")</f>
        <v>Night</v>
      </c>
      <c r="Z2496">
        <f>COUNTIFS(D:D, "Military - U.S. Army", C:C, "Fort Myer, Virginia")</f>
        <v>1</v>
      </c>
    </row>
    <row r="2497" spans="1:26" x14ac:dyDescent="0.2">
      <c r="A2497">
        <v>26191</v>
      </c>
      <c r="B2497" t="s">
        <v>12185</v>
      </c>
      <c r="C2497" t="s">
        <v>12186</v>
      </c>
      <c r="D2497" t="s">
        <v>12187</v>
      </c>
      <c r="E2497" t="s">
        <v>12188</v>
      </c>
      <c r="F2497" t="s">
        <v>12189</v>
      </c>
      <c r="G2497" t="s">
        <v>12190</v>
      </c>
      <c r="I2497">
        <v>5</v>
      </c>
      <c r="J2497">
        <v>5</v>
      </c>
      <c r="K2497">
        <v>0</v>
      </c>
      <c r="L2497" t="s">
        <v>12191</v>
      </c>
      <c r="M2497">
        <f>SUM(B2497,C2497)</f>
        <v>0</v>
      </c>
      <c r="N2497" t="str">
        <f t="shared" si="76"/>
        <v>No</v>
      </c>
      <c r="O2497">
        <f>COUNTIF(C:C,"&lt;0")</f>
        <v>0</v>
      </c>
      <c r="P2497" t="e">
        <f>SUMIF(#REF!,"&gt;"&amp;AVERAGE(#REF!))</f>
        <v>#REF!</v>
      </c>
      <c r="Q2497">
        <f t="shared" si="77"/>
        <v>27.565026697177728</v>
      </c>
      <c r="R2497" t="str">
        <f>CONCATENATE("ID-",A2497,"-",E2497)</f>
        <v>ID-26191-Temple, TX - Columbus, GA</v>
      </c>
      <c r="S2497" t="str">
        <f>INDEX(B:B,MATCH(A2497,A:A,0))</f>
        <v>00:16</v>
      </c>
      <c r="T2497" t="str">
        <f>IF(OR(B2497&gt;0,C2497&gt;0),"Acceptable","Check")</f>
        <v>Acceptable</v>
      </c>
      <c r="U2497">
        <f>COUNTIF(D:D, "Military - U.S. Army")</f>
        <v>23</v>
      </c>
      <c r="V2497">
        <f>AVERAGEIF(C:C,"Fort Myer, Virginia", I:I)</f>
        <v>2</v>
      </c>
      <c r="X2497" t="str">
        <f>IFERROR(VLOOKUP("FlightNumber", A:D, 4, FALSE), "Flight Not Found")</f>
        <v>Flight Not Found</v>
      </c>
      <c r="Y2497" t="str" cm="1">
        <f t="array" ref="Y2497">IF(AND(B:B &gt; TIME(6, 0, 0), B:B &lt;= TIME(18, 0, 0)), "Day", "Night")</f>
        <v>Night</v>
      </c>
      <c r="Z2497">
        <f>COUNTIFS(D:D, "Military - U.S. Army", C:C, "Fort Myer, Virginia")</f>
        <v>1</v>
      </c>
    </row>
    <row r="2498" spans="1:26" x14ac:dyDescent="0.2">
      <c r="A2498">
        <v>26192</v>
      </c>
      <c r="C2498" t="s">
        <v>12192</v>
      </c>
      <c r="D2498" t="s">
        <v>7398</v>
      </c>
      <c r="F2498" t="s">
        <v>1809</v>
      </c>
      <c r="G2498" t="s">
        <v>12193</v>
      </c>
      <c r="H2498" t="s">
        <v>12194</v>
      </c>
      <c r="I2498">
        <v>5</v>
      </c>
      <c r="J2498">
        <v>5</v>
      </c>
      <c r="K2498">
        <v>0</v>
      </c>
      <c r="L2498" t="s">
        <v>12195</v>
      </c>
      <c r="M2498">
        <f>SUM(B2498,C2498)</f>
        <v>0</v>
      </c>
      <c r="N2498" t="str">
        <f t="shared" ref="N2498:N2561" si="78">IF(E2498="good","Yes","No")</f>
        <v>No</v>
      </c>
      <c r="O2498">
        <f>COUNTIF(C:C,"&lt;0")</f>
        <v>0</v>
      </c>
      <c r="P2498" t="e">
        <f>SUMIF(#REF!,"&gt;"&amp;AVERAGE(#REF!))</f>
        <v>#REF!</v>
      </c>
      <c r="Q2498">
        <f t="shared" si="77"/>
        <v>27.565026697177728</v>
      </c>
      <c r="R2498" t="str">
        <f>CONCATENATE("ID-",A2498,"-",E2498)</f>
        <v>ID-26192-</v>
      </c>
      <c r="S2498">
        <f>INDEX(B:B,MATCH(A2498,A:A,0))</f>
        <v>0</v>
      </c>
      <c r="T2498" t="str">
        <f>IF(OR(B2498&gt;0,C2498&gt;0),"Acceptable","Check")</f>
        <v>Acceptable</v>
      </c>
      <c r="U2498">
        <f>COUNTIF(D:D, "Military - U.S. Army")</f>
        <v>23</v>
      </c>
      <c r="V2498">
        <f>AVERAGEIF(C:C,"Fort Myer, Virginia", I:I)</f>
        <v>2</v>
      </c>
      <c r="X2498" t="str">
        <f>IFERROR(VLOOKUP("FlightNumber", A:D, 4, FALSE), "Flight Not Found")</f>
        <v>Flight Not Found</v>
      </c>
      <c r="Y2498" t="str" cm="1">
        <f t="array" ref="Y2498">IF(AND(B:B &gt; TIME(6, 0, 0), B:B &lt;= TIME(18, 0, 0)), "Day", "Night")</f>
        <v>Night</v>
      </c>
      <c r="Z2498">
        <f>COUNTIFS(D:D, "Military - U.S. Army", C:C, "Fort Myer, Virginia")</f>
        <v>1</v>
      </c>
    </row>
    <row r="2499" spans="1:26" x14ac:dyDescent="0.2">
      <c r="A2499">
        <v>26192</v>
      </c>
      <c r="C2499" t="s">
        <v>7986</v>
      </c>
      <c r="D2499" t="s">
        <v>8244</v>
      </c>
      <c r="E2499" t="s">
        <v>12196</v>
      </c>
      <c r="F2499" t="s">
        <v>12051</v>
      </c>
      <c r="G2499" t="s">
        <v>12197</v>
      </c>
      <c r="H2499" t="s">
        <v>12198</v>
      </c>
      <c r="I2499">
        <v>49</v>
      </c>
      <c r="J2499">
        <v>49</v>
      </c>
      <c r="K2499">
        <v>0</v>
      </c>
      <c r="L2499" t="s">
        <v>12199</v>
      </c>
      <c r="M2499">
        <f>SUM(B2499,C2499)</f>
        <v>0</v>
      </c>
      <c r="N2499" t="str">
        <f t="shared" si="78"/>
        <v>No</v>
      </c>
      <c r="O2499">
        <f>COUNTIF(C:C,"&lt;0")</f>
        <v>0</v>
      </c>
      <c r="P2499" t="e">
        <f>SUMIF(#REF!,"&gt;"&amp;AVERAGE(#REF!))</f>
        <v>#REF!</v>
      </c>
      <c r="Q2499">
        <f t="shared" ref="Q2499:Q2562" si="79">AVERAGEIF(I:I,"&gt;0")</f>
        <v>27.565026697177728</v>
      </c>
      <c r="R2499" t="str">
        <f>CONCATENATE("ID-",A2499,"-",E2499)</f>
        <v>ID-26192-Budapest - Kiev</v>
      </c>
      <c r="S2499">
        <f>INDEX(B:B,MATCH(A2499,A:A,0))</f>
        <v>0</v>
      </c>
      <c r="T2499" t="str">
        <f>IF(OR(B2499&gt;0,C2499&gt;0),"Acceptable","Check")</f>
        <v>Acceptable</v>
      </c>
      <c r="U2499">
        <f>COUNTIF(D:D, "Military - U.S. Army")</f>
        <v>23</v>
      </c>
      <c r="V2499">
        <f>AVERAGEIF(C:C,"Fort Myer, Virginia", I:I)</f>
        <v>2</v>
      </c>
      <c r="X2499" t="str">
        <f>IFERROR(VLOOKUP("FlightNumber", A:D, 4, FALSE), "Flight Not Found")</f>
        <v>Flight Not Found</v>
      </c>
      <c r="Y2499" t="str" cm="1">
        <f t="array" ref="Y2499">IF(AND(B:B &gt; TIME(6, 0, 0), B:B &lt;= TIME(18, 0, 0)), "Day", "Night")</f>
        <v>Night</v>
      </c>
      <c r="Z2499">
        <f>COUNTIFS(D:D, "Military - U.S. Army", C:C, "Fort Myer, Virginia")</f>
        <v>1</v>
      </c>
    </row>
    <row r="2500" spans="1:26" x14ac:dyDescent="0.2">
      <c r="A2500">
        <v>26204</v>
      </c>
      <c r="C2500" t="s">
        <v>12200</v>
      </c>
      <c r="D2500" t="s">
        <v>4134</v>
      </c>
      <c r="E2500" t="s">
        <v>12201</v>
      </c>
      <c r="F2500" t="s">
        <v>1809</v>
      </c>
      <c r="G2500" t="s">
        <v>12202</v>
      </c>
      <c r="H2500" t="s">
        <v>12203</v>
      </c>
      <c r="I2500">
        <v>32</v>
      </c>
      <c r="J2500">
        <v>32</v>
      </c>
      <c r="K2500">
        <v>0</v>
      </c>
      <c r="L2500" t="s">
        <v>12204</v>
      </c>
      <c r="M2500">
        <f>SUM(B2500,C2500)</f>
        <v>0</v>
      </c>
      <c r="N2500" t="str">
        <f t="shared" si="78"/>
        <v>No</v>
      </c>
      <c r="O2500">
        <f>COUNTIF(C:C,"&lt;0")</f>
        <v>0</v>
      </c>
      <c r="P2500" t="e">
        <f>SUMIF(#REF!,"&gt;"&amp;AVERAGE(#REF!))</f>
        <v>#REF!</v>
      </c>
      <c r="Q2500">
        <f t="shared" si="79"/>
        <v>27.565026697177728</v>
      </c>
      <c r="R2500" t="str">
        <f>CONCATENATE("ID-",A2500,"-",E2500)</f>
        <v>ID-26204-Cruzerio do Sul - Rio Branco</v>
      </c>
      <c r="S2500">
        <f>INDEX(B:B,MATCH(A2500,A:A,0))</f>
        <v>0</v>
      </c>
      <c r="T2500" t="str">
        <f>IF(OR(B2500&gt;0,C2500&gt;0),"Acceptable","Check")</f>
        <v>Acceptable</v>
      </c>
      <c r="U2500">
        <f>COUNTIF(D:D, "Military - U.S. Army")</f>
        <v>23</v>
      </c>
      <c r="V2500">
        <f>AVERAGEIF(C:C,"Fort Myer, Virginia", I:I)</f>
        <v>2</v>
      </c>
      <c r="X2500" t="str">
        <f>IFERROR(VLOOKUP("FlightNumber", A:D, 4, FALSE), "Flight Not Found")</f>
        <v>Flight Not Found</v>
      </c>
      <c r="Y2500" t="str" cm="1">
        <f t="array" ref="Y2500">IF(AND(B:B &gt; TIME(6, 0, 0), B:B &lt;= TIME(18, 0, 0)), "Day", "Night")</f>
        <v>Night</v>
      </c>
      <c r="Z2500">
        <f>COUNTIFS(D:D, "Military - U.S. Army", C:C, "Fort Myer, Virginia")</f>
        <v>1</v>
      </c>
    </row>
    <row r="2501" spans="1:26" x14ac:dyDescent="0.2">
      <c r="A2501">
        <v>26208</v>
      </c>
      <c r="B2501" t="s">
        <v>7844</v>
      </c>
      <c r="C2501" t="s">
        <v>12205</v>
      </c>
      <c r="D2501" t="s">
        <v>3358</v>
      </c>
      <c r="E2501" t="s">
        <v>12206</v>
      </c>
      <c r="F2501" t="s">
        <v>9675</v>
      </c>
      <c r="G2501" t="s">
        <v>12207</v>
      </c>
      <c r="H2501" t="s">
        <v>8302</v>
      </c>
      <c r="I2501">
        <v>63</v>
      </c>
      <c r="J2501">
        <v>63</v>
      </c>
      <c r="K2501">
        <v>0</v>
      </c>
      <c r="L2501" t="s">
        <v>12208</v>
      </c>
      <c r="M2501">
        <f>SUM(B2501,C2501)</f>
        <v>0</v>
      </c>
      <c r="N2501" t="str">
        <f t="shared" si="78"/>
        <v>No</v>
      </c>
      <c r="O2501">
        <f>COUNTIF(C:C,"&lt;0")</f>
        <v>0</v>
      </c>
      <c r="P2501" t="e">
        <f>SUMIF(#REF!,"&gt;"&amp;AVERAGE(#REF!))</f>
        <v>#REF!</v>
      </c>
      <c r="Q2501">
        <f t="shared" si="79"/>
        <v>27.565026697177728</v>
      </c>
      <c r="R2501" t="str">
        <f>CONCATENATE("ID-",A2501,"-",E2501)</f>
        <v>ID-26208-London - Salzburg</v>
      </c>
      <c r="S2501" t="str">
        <f>INDEX(B:B,MATCH(A2501,A:A,0))</f>
        <v>11:10</v>
      </c>
      <c r="T2501" t="str">
        <f>IF(OR(B2501&gt;0,C2501&gt;0),"Acceptable","Check")</f>
        <v>Acceptable</v>
      </c>
      <c r="U2501">
        <f>COUNTIF(D:D, "Military - U.S. Army")</f>
        <v>23</v>
      </c>
      <c r="V2501">
        <f>AVERAGEIF(C:C,"Fort Myer, Virginia", I:I)</f>
        <v>2</v>
      </c>
      <c r="X2501" t="str">
        <f>IFERROR(VLOOKUP("FlightNumber", A:D, 4, FALSE), "Flight Not Found")</f>
        <v>Flight Not Found</v>
      </c>
      <c r="Y2501" t="str" cm="1">
        <f t="array" ref="Y2501">IF(AND(B:B &gt; TIME(6, 0, 0), B:B &lt;= TIME(18, 0, 0)), "Day", "Night")</f>
        <v>Night</v>
      </c>
      <c r="Z2501">
        <f>COUNTIFS(D:D, "Military - U.S. Army", C:C, "Fort Myer, Virginia")</f>
        <v>1</v>
      </c>
    </row>
    <row r="2502" spans="1:26" x14ac:dyDescent="0.2">
      <c r="A2502">
        <v>26219</v>
      </c>
      <c r="C2502" t="s">
        <v>5484</v>
      </c>
      <c r="D2502" t="s">
        <v>3546</v>
      </c>
      <c r="F2502" t="s">
        <v>8219</v>
      </c>
      <c r="G2502" t="s">
        <v>12209</v>
      </c>
      <c r="H2502" t="s">
        <v>12210</v>
      </c>
      <c r="I2502">
        <v>20</v>
      </c>
      <c r="J2502">
        <v>20</v>
      </c>
      <c r="K2502">
        <v>0</v>
      </c>
      <c r="L2502" t="s">
        <v>12211</v>
      </c>
      <c r="M2502">
        <f>SUM(B2502,C2502)</f>
        <v>0</v>
      </c>
      <c r="N2502" t="str">
        <f t="shared" si="78"/>
        <v>No</v>
      </c>
      <c r="O2502">
        <f>COUNTIF(C:C,"&lt;0")</f>
        <v>0</v>
      </c>
      <c r="P2502" t="e">
        <f>SUMIF(#REF!,"&gt;"&amp;AVERAGE(#REF!))</f>
        <v>#REF!</v>
      </c>
      <c r="Q2502">
        <f t="shared" si="79"/>
        <v>27.565026697177728</v>
      </c>
      <c r="R2502" t="str">
        <f>CONCATENATE("ID-",A2502,"-",E2502)</f>
        <v>ID-26219-</v>
      </c>
      <c r="S2502">
        <f>INDEX(B:B,MATCH(A2502,A:A,0))</f>
        <v>0</v>
      </c>
      <c r="T2502" t="str">
        <f>IF(OR(B2502&gt;0,C2502&gt;0),"Acceptable","Check")</f>
        <v>Acceptable</v>
      </c>
      <c r="U2502">
        <f>COUNTIF(D:D, "Military - U.S. Army")</f>
        <v>23</v>
      </c>
      <c r="V2502">
        <f>AVERAGEIF(C:C,"Fort Myer, Virginia", I:I)</f>
        <v>2</v>
      </c>
      <c r="X2502" t="str">
        <f>IFERROR(VLOOKUP("FlightNumber", A:D, 4, FALSE), "Flight Not Found")</f>
        <v>Flight Not Found</v>
      </c>
      <c r="Y2502" t="str" cm="1">
        <f t="array" ref="Y2502">IF(AND(B:B &gt; TIME(6, 0, 0), B:B &lt;= TIME(18, 0, 0)), "Day", "Night")</f>
        <v>Night</v>
      </c>
      <c r="Z2502">
        <f>COUNTIFS(D:D, "Military - U.S. Army", C:C, "Fort Myer, Virginia")</f>
        <v>1</v>
      </c>
    </row>
    <row r="2503" spans="1:26" x14ac:dyDescent="0.2">
      <c r="A2503">
        <v>26222</v>
      </c>
      <c r="B2503" t="s">
        <v>787</v>
      </c>
      <c r="C2503" t="s">
        <v>11602</v>
      </c>
      <c r="D2503" t="s">
        <v>12212</v>
      </c>
      <c r="E2503" t="s">
        <v>12213</v>
      </c>
      <c r="F2503" t="s">
        <v>5706</v>
      </c>
      <c r="G2503" t="s">
        <v>12214</v>
      </c>
      <c r="I2503">
        <v>10</v>
      </c>
      <c r="J2503">
        <v>10</v>
      </c>
      <c r="K2503">
        <v>0</v>
      </c>
      <c r="L2503" t="s">
        <v>12215</v>
      </c>
      <c r="M2503">
        <f>SUM(B2503,C2503)</f>
        <v>0</v>
      </c>
      <c r="N2503" t="str">
        <f t="shared" si="78"/>
        <v>No</v>
      </c>
      <c r="O2503">
        <f>COUNTIF(C:C,"&lt;0")</f>
        <v>0</v>
      </c>
      <c r="P2503" t="e">
        <f>SUMIF(#REF!,"&gt;"&amp;AVERAGE(#REF!))</f>
        <v>#REF!</v>
      </c>
      <c r="Q2503">
        <f t="shared" si="79"/>
        <v>27.565026697177728</v>
      </c>
      <c r="R2503" t="str">
        <f>CONCATENATE("ID-",A2503,"-",E2503)</f>
        <v>ID-26222-Las Vegas - Grand Canyon</v>
      </c>
      <c r="S2503" t="str">
        <f>INDEX(B:B,MATCH(A2503,A:A,0))</f>
        <v>09:45</v>
      </c>
      <c r="T2503" t="str">
        <f>IF(OR(B2503&gt;0,C2503&gt;0),"Acceptable","Check")</f>
        <v>Acceptable</v>
      </c>
      <c r="U2503">
        <f>COUNTIF(D:D, "Military - U.S. Army")</f>
        <v>23</v>
      </c>
      <c r="V2503">
        <f>AVERAGEIF(C:C,"Fort Myer, Virginia", I:I)</f>
        <v>2</v>
      </c>
      <c r="X2503" t="str">
        <f>IFERROR(VLOOKUP("FlightNumber", A:D, 4, FALSE), "Flight Not Found")</f>
        <v>Flight Not Found</v>
      </c>
      <c r="Y2503" t="str" cm="1">
        <f t="array" ref="Y2503">IF(AND(B:B &gt; TIME(6, 0, 0), B:B &lt;= TIME(18, 0, 0)), "Day", "Night")</f>
        <v>Night</v>
      </c>
      <c r="Z2503">
        <f>COUNTIFS(D:D, "Military - U.S. Army", C:C, "Fort Myer, Virginia")</f>
        <v>1</v>
      </c>
    </row>
    <row r="2504" spans="1:26" x14ac:dyDescent="0.2">
      <c r="A2504">
        <v>26222</v>
      </c>
      <c r="B2504" t="s">
        <v>12216</v>
      </c>
      <c r="C2504" t="s">
        <v>12217</v>
      </c>
      <c r="D2504" t="s">
        <v>12218</v>
      </c>
      <c r="E2504" t="s">
        <v>12219</v>
      </c>
      <c r="F2504" t="s">
        <v>12220</v>
      </c>
      <c r="G2504" t="s">
        <v>12221</v>
      </c>
      <c r="I2504">
        <v>6</v>
      </c>
      <c r="J2504">
        <v>6</v>
      </c>
      <c r="K2504">
        <v>0</v>
      </c>
      <c r="L2504" t="s">
        <v>12222</v>
      </c>
      <c r="M2504">
        <f>SUM(B2504,C2504)</f>
        <v>0</v>
      </c>
      <c r="N2504" t="str">
        <f t="shared" si="78"/>
        <v>No</v>
      </c>
      <c r="O2504">
        <f>COUNTIF(C:C,"&lt;0")</f>
        <v>0</v>
      </c>
      <c r="P2504" t="e">
        <f>SUMIF(#REF!,"&gt;"&amp;AVERAGE(#REF!))</f>
        <v>#REF!</v>
      </c>
      <c r="Q2504">
        <f t="shared" si="79"/>
        <v>27.565026697177728</v>
      </c>
      <c r="R2504" t="str">
        <f>CONCATENATE("ID-",A2504,"-",E2504)</f>
        <v>ID-26222-Detroit, MI - Hot Springs, VA</v>
      </c>
      <c r="S2504" t="str">
        <f>INDEX(B:B,MATCH(A2504,A:A,0))</f>
        <v>09:45</v>
      </c>
      <c r="T2504" t="str">
        <f>IF(OR(B2504&gt;0,C2504&gt;0),"Acceptable","Check")</f>
        <v>Acceptable</v>
      </c>
      <c r="U2504">
        <f>COUNTIF(D:D, "Military - U.S. Army")</f>
        <v>23</v>
      </c>
      <c r="V2504">
        <f>AVERAGEIF(C:C,"Fort Myer, Virginia", I:I)</f>
        <v>2</v>
      </c>
      <c r="X2504" t="str">
        <f>IFERROR(VLOOKUP("FlightNumber", A:D, 4, FALSE), "Flight Not Found")</f>
        <v>Flight Not Found</v>
      </c>
      <c r="Y2504" t="str" cm="1">
        <f t="array" ref="Y2504">IF(AND(B:B &gt; TIME(6, 0, 0), B:B &lt;= TIME(18, 0, 0)), "Day", "Night")</f>
        <v>Night</v>
      </c>
      <c r="Z2504">
        <f>COUNTIFS(D:D, "Military - U.S. Army", C:C, "Fort Myer, Virginia")</f>
        <v>1</v>
      </c>
    </row>
    <row r="2505" spans="1:26" x14ac:dyDescent="0.2">
      <c r="A2505">
        <v>26223</v>
      </c>
      <c r="C2505" t="s">
        <v>12223</v>
      </c>
      <c r="D2505" t="s">
        <v>9688</v>
      </c>
      <c r="F2505" t="s">
        <v>2722</v>
      </c>
      <c r="G2505" t="s">
        <v>12224</v>
      </c>
      <c r="H2505" t="s">
        <v>12225</v>
      </c>
      <c r="I2505">
        <v>22</v>
      </c>
      <c r="J2505">
        <v>20</v>
      </c>
      <c r="K2505">
        <v>0</v>
      </c>
      <c r="L2505" t="s">
        <v>12226</v>
      </c>
      <c r="M2505">
        <f>SUM(B2505,C2505)</f>
        <v>0</v>
      </c>
      <c r="N2505" t="str">
        <f t="shared" si="78"/>
        <v>No</v>
      </c>
      <c r="O2505">
        <f>COUNTIF(C:C,"&lt;0")</f>
        <v>0</v>
      </c>
      <c r="P2505" t="e">
        <f>SUMIF(#REF!,"&gt;"&amp;AVERAGE(#REF!))</f>
        <v>#REF!</v>
      </c>
      <c r="Q2505">
        <f t="shared" si="79"/>
        <v>27.565026697177728</v>
      </c>
      <c r="R2505" t="str">
        <f>CONCATENATE("ID-",A2505,"-",E2505)</f>
        <v>ID-26223-</v>
      </c>
      <c r="S2505">
        <f>INDEX(B:B,MATCH(A2505,A:A,0))</f>
        <v>0</v>
      </c>
      <c r="T2505" t="str">
        <f>IF(OR(B2505&gt;0,C2505&gt;0),"Acceptable","Check")</f>
        <v>Acceptable</v>
      </c>
      <c r="U2505">
        <f>COUNTIF(D:D, "Military - U.S. Army")</f>
        <v>23</v>
      </c>
      <c r="V2505">
        <f>AVERAGEIF(C:C,"Fort Myer, Virginia", I:I)</f>
        <v>2</v>
      </c>
      <c r="X2505" t="str">
        <f>IFERROR(VLOOKUP("FlightNumber", A:D, 4, FALSE), "Flight Not Found")</f>
        <v>Flight Not Found</v>
      </c>
      <c r="Y2505" t="str" cm="1">
        <f t="array" ref="Y2505">IF(AND(B:B &gt; TIME(6, 0, 0), B:B &lt;= TIME(18, 0, 0)), "Day", "Night")</f>
        <v>Night</v>
      </c>
      <c r="Z2505">
        <f>COUNTIFS(D:D, "Military - U.S. Army", C:C, "Fort Myer, Virginia")</f>
        <v>1</v>
      </c>
    </row>
    <row r="2506" spans="1:26" x14ac:dyDescent="0.2">
      <c r="A2506">
        <v>26227</v>
      </c>
      <c r="B2506" t="s">
        <v>3467</v>
      </c>
      <c r="C2506" t="s">
        <v>12227</v>
      </c>
      <c r="D2506" t="s">
        <v>1612</v>
      </c>
      <c r="E2506" t="s">
        <v>12228</v>
      </c>
      <c r="F2506" t="s">
        <v>12024</v>
      </c>
      <c r="G2506" t="s">
        <v>12229</v>
      </c>
      <c r="H2506" t="s">
        <v>12230</v>
      </c>
      <c r="I2506">
        <v>16</v>
      </c>
      <c r="J2506">
        <v>16</v>
      </c>
      <c r="K2506">
        <v>0</v>
      </c>
      <c r="L2506" t="s">
        <v>12231</v>
      </c>
      <c r="M2506">
        <f>SUM(B2506,C2506)</f>
        <v>0</v>
      </c>
      <c r="N2506" t="str">
        <f t="shared" si="78"/>
        <v>No</v>
      </c>
      <c r="O2506">
        <f>COUNTIF(C:C,"&lt;0")</f>
        <v>0</v>
      </c>
      <c r="P2506" t="e">
        <f>SUMIF(#REF!,"&gt;"&amp;AVERAGE(#REF!))</f>
        <v>#REF!</v>
      </c>
      <c r="Q2506">
        <f t="shared" si="79"/>
        <v>27.565026697177728</v>
      </c>
      <c r="R2506" t="str">
        <f>CONCATENATE("ID-",A2506,"-",E2506)</f>
        <v>ID-26227-Chicago, IL - Peoria, IL</v>
      </c>
      <c r="S2506" t="str">
        <f>INDEX(B:B,MATCH(A2506,A:A,0))</f>
        <v>11:20</v>
      </c>
      <c r="T2506" t="str">
        <f>IF(OR(B2506&gt;0,C2506&gt;0),"Acceptable","Check")</f>
        <v>Acceptable</v>
      </c>
      <c r="U2506">
        <f>COUNTIF(D:D, "Military - U.S. Army")</f>
        <v>23</v>
      </c>
      <c r="V2506">
        <f>AVERAGEIF(C:C,"Fort Myer, Virginia", I:I)</f>
        <v>2</v>
      </c>
      <c r="X2506" t="str">
        <f>IFERROR(VLOOKUP("FlightNumber", A:D, 4, FALSE), "Flight Not Found")</f>
        <v>Flight Not Found</v>
      </c>
      <c r="Y2506" t="str" cm="1">
        <f t="array" ref="Y2506">IF(AND(B:B &gt; TIME(6, 0, 0), B:B &lt;= TIME(18, 0, 0)), "Day", "Night")</f>
        <v>Night</v>
      </c>
      <c r="Z2506">
        <f>COUNTIFS(D:D, "Military - U.S. Army", C:C, "Fort Myer, Virginia")</f>
        <v>1</v>
      </c>
    </row>
    <row r="2507" spans="1:26" x14ac:dyDescent="0.2">
      <c r="A2507">
        <v>26229</v>
      </c>
      <c r="C2507" t="s">
        <v>10516</v>
      </c>
      <c r="D2507" t="s">
        <v>9375</v>
      </c>
      <c r="F2507" t="s">
        <v>2465</v>
      </c>
      <c r="I2507">
        <v>31</v>
      </c>
      <c r="J2507">
        <v>31</v>
      </c>
      <c r="K2507">
        <v>0</v>
      </c>
      <c r="L2507" t="s">
        <v>12232</v>
      </c>
      <c r="M2507">
        <f>SUM(B2507,C2507)</f>
        <v>0</v>
      </c>
      <c r="N2507" t="str">
        <f t="shared" si="78"/>
        <v>No</v>
      </c>
      <c r="O2507">
        <f>COUNTIF(C:C,"&lt;0")</f>
        <v>0</v>
      </c>
      <c r="P2507" t="e">
        <f>SUMIF(#REF!,"&gt;"&amp;AVERAGE(#REF!))</f>
        <v>#REF!</v>
      </c>
      <c r="Q2507">
        <f t="shared" si="79"/>
        <v>27.565026697177728</v>
      </c>
      <c r="R2507" t="str">
        <f>CONCATENATE("ID-",A2507,"-",E2507)</f>
        <v>ID-26229-</v>
      </c>
      <c r="S2507">
        <f>INDEX(B:B,MATCH(A2507,A:A,0))</f>
        <v>0</v>
      </c>
      <c r="T2507" t="str">
        <f>IF(OR(B2507&gt;0,C2507&gt;0),"Acceptable","Check")</f>
        <v>Acceptable</v>
      </c>
      <c r="U2507">
        <f>COUNTIF(D:D, "Military - U.S. Army")</f>
        <v>23</v>
      </c>
      <c r="V2507">
        <f>AVERAGEIF(C:C,"Fort Myer, Virginia", I:I)</f>
        <v>2</v>
      </c>
      <c r="X2507" t="str">
        <f>IFERROR(VLOOKUP("FlightNumber", A:D, 4, FALSE), "Flight Not Found")</f>
        <v>Flight Not Found</v>
      </c>
      <c r="Y2507" t="str" cm="1">
        <f t="array" ref="Y2507">IF(AND(B:B &gt; TIME(6, 0, 0), B:B &lt;= TIME(18, 0, 0)), "Day", "Night")</f>
        <v>Night</v>
      </c>
      <c r="Z2507">
        <f>COUNTIFS(D:D, "Military - U.S. Army", C:C, "Fort Myer, Virginia")</f>
        <v>1</v>
      </c>
    </row>
    <row r="2508" spans="1:26" x14ac:dyDescent="0.2">
      <c r="A2508">
        <v>26230</v>
      </c>
      <c r="B2508" t="s">
        <v>2419</v>
      </c>
      <c r="C2508" t="s">
        <v>12233</v>
      </c>
      <c r="D2508" t="s">
        <v>12234</v>
      </c>
      <c r="E2508" t="s">
        <v>12235</v>
      </c>
      <c r="F2508" t="s">
        <v>12236</v>
      </c>
      <c r="G2508" t="s">
        <v>12237</v>
      </c>
      <c r="H2508" t="s">
        <v>12238</v>
      </c>
      <c r="I2508">
        <v>8</v>
      </c>
      <c r="J2508">
        <v>4</v>
      </c>
      <c r="K2508">
        <v>0</v>
      </c>
      <c r="L2508" t="s">
        <v>12239</v>
      </c>
      <c r="M2508">
        <f>SUM(B2508,C2508)</f>
        <v>0</v>
      </c>
      <c r="N2508" t="str">
        <f t="shared" si="78"/>
        <v>No</v>
      </c>
      <c r="O2508">
        <f>COUNTIF(C:C,"&lt;0")</f>
        <v>0</v>
      </c>
      <c r="P2508" t="e">
        <f>SUMIF(#REF!,"&gt;"&amp;AVERAGE(#REF!))</f>
        <v>#REF!</v>
      </c>
      <c r="Q2508">
        <f t="shared" si="79"/>
        <v>27.565026697177728</v>
      </c>
      <c r="R2508" t="str">
        <f>CONCATENATE("ID-",A2508,"-",E2508)</f>
        <v>ID-26230-Jamaica, NY - Allentown, PA</v>
      </c>
      <c r="S2508" t="str">
        <f>INDEX(B:B,MATCH(A2508,A:A,0))</f>
        <v>22:15</v>
      </c>
      <c r="T2508" t="str">
        <f>IF(OR(B2508&gt;0,C2508&gt;0),"Acceptable","Check")</f>
        <v>Acceptable</v>
      </c>
      <c r="U2508">
        <f>COUNTIF(D:D, "Military - U.S. Army")</f>
        <v>23</v>
      </c>
      <c r="V2508">
        <f>AVERAGEIF(C:C,"Fort Myer, Virginia", I:I)</f>
        <v>2</v>
      </c>
      <c r="X2508" t="str">
        <f>IFERROR(VLOOKUP("FlightNumber", A:D, 4, FALSE), "Flight Not Found")</f>
        <v>Flight Not Found</v>
      </c>
      <c r="Y2508" t="str" cm="1">
        <f t="array" ref="Y2508">IF(AND(B:B &gt; TIME(6, 0, 0), B:B &lt;= TIME(18, 0, 0)), "Day", "Night")</f>
        <v>Night</v>
      </c>
      <c r="Z2508">
        <f>COUNTIFS(D:D, "Military - U.S. Army", C:C, "Fort Myer, Virginia")</f>
        <v>1</v>
      </c>
    </row>
    <row r="2509" spans="1:26" x14ac:dyDescent="0.2">
      <c r="A2509">
        <v>26246</v>
      </c>
      <c r="B2509" t="s">
        <v>8345</v>
      </c>
      <c r="C2509" t="s">
        <v>12240</v>
      </c>
      <c r="D2509" t="s">
        <v>2331</v>
      </c>
      <c r="E2509" t="s">
        <v>12241</v>
      </c>
      <c r="F2509" t="s">
        <v>12242</v>
      </c>
      <c r="G2509" t="s">
        <v>12243</v>
      </c>
      <c r="H2509" t="s">
        <v>12244</v>
      </c>
      <c r="I2509">
        <v>52</v>
      </c>
      <c r="J2509">
        <v>52</v>
      </c>
      <c r="K2509">
        <v>0</v>
      </c>
      <c r="L2509" t="s">
        <v>12245</v>
      </c>
      <c r="M2509">
        <f>SUM(B2509,C2509)</f>
        <v>0</v>
      </c>
      <c r="N2509" t="str">
        <f t="shared" si="78"/>
        <v>No</v>
      </c>
      <c r="O2509">
        <f>COUNTIF(C:C,"&lt;0")</f>
        <v>0</v>
      </c>
      <c r="P2509" t="e">
        <f>SUMIF(#REF!,"&gt;"&amp;AVERAGE(#REF!))</f>
        <v>#REF!</v>
      </c>
      <c r="Q2509">
        <f t="shared" si="79"/>
        <v>27.565026697177728</v>
      </c>
      <c r="R2509" t="str">
        <f>CONCATENATE("ID-",A2509,"-",E2509)</f>
        <v>ID-26246-San Giusto - Sardinia</v>
      </c>
      <c r="S2509" t="str">
        <f>INDEX(B:B,MATCH(A2509,A:A,0))</f>
        <v>05:40</v>
      </c>
      <c r="T2509" t="str">
        <f>IF(OR(B2509&gt;0,C2509&gt;0),"Acceptable","Check")</f>
        <v>Acceptable</v>
      </c>
      <c r="U2509">
        <f>COUNTIF(D:D, "Military - U.S. Army")</f>
        <v>23</v>
      </c>
      <c r="V2509">
        <f>AVERAGEIF(C:C,"Fort Myer, Virginia", I:I)</f>
        <v>2</v>
      </c>
      <c r="X2509" t="str">
        <f>IFERROR(VLOOKUP("FlightNumber", A:D, 4, FALSE), "Flight Not Found")</f>
        <v>Flight Not Found</v>
      </c>
      <c r="Y2509" t="str" cm="1">
        <f t="array" ref="Y2509">IF(AND(B:B &gt; TIME(6, 0, 0), B:B &lt;= TIME(18, 0, 0)), "Day", "Night")</f>
        <v>Night</v>
      </c>
      <c r="Z2509">
        <f>COUNTIFS(D:D, "Military - U.S. Army", C:C, "Fort Myer, Virginia")</f>
        <v>1</v>
      </c>
    </row>
    <row r="2510" spans="1:26" x14ac:dyDescent="0.2">
      <c r="A2510">
        <v>26247</v>
      </c>
      <c r="C2510" t="s">
        <v>12246</v>
      </c>
      <c r="D2510" t="s">
        <v>12247</v>
      </c>
      <c r="E2510" t="s">
        <v>12248</v>
      </c>
      <c r="F2510" t="s">
        <v>12249</v>
      </c>
      <c r="G2510" t="s">
        <v>12250</v>
      </c>
      <c r="H2510" t="s">
        <v>12251</v>
      </c>
      <c r="I2510">
        <v>69</v>
      </c>
      <c r="J2510">
        <v>69</v>
      </c>
      <c r="K2510">
        <v>0</v>
      </c>
      <c r="L2510" t="s">
        <v>12252</v>
      </c>
      <c r="M2510">
        <f>SUM(B2510,C2510)</f>
        <v>0</v>
      </c>
      <c r="N2510" t="str">
        <f t="shared" si="78"/>
        <v>No</v>
      </c>
      <c r="O2510">
        <f>COUNTIF(C:C,"&lt;0")</f>
        <v>0</v>
      </c>
      <c r="P2510" t="e">
        <f>SUMIF(#REF!,"&gt;"&amp;AVERAGE(#REF!))</f>
        <v>#REF!</v>
      </c>
      <c r="Q2510">
        <f t="shared" si="79"/>
        <v>27.565026697177728</v>
      </c>
      <c r="R2510" t="str">
        <f>CONCATENATE("ID-",A2510,"-",E2510)</f>
        <v>ID-26247-Jakarta - Padang</v>
      </c>
      <c r="S2510">
        <f>INDEX(B:B,MATCH(A2510,A:A,0))</f>
        <v>0</v>
      </c>
      <c r="T2510" t="str">
        <f>IF(OR(B2510&gt;0,C2510&gt;0),"Acceptable","Check")</f>
        <v>Acceptable</v>
      </c>
      <c r="U2510">
        <f>COUNTIF(D:D, "Military - U.S. Army")</f>
        <v>23</v>
      </c>
      <c r="V2510">
        <f>AVERAGEIF(C:C,"Fort Myer, Virginia", I:I)</f>
        <v>2</v>
      </c>
      <c r="X2510" t="str">
        <f>IFERROR(VLOOKUP("FlightNumber", A:D, 4, FALSE), "Flight Not Found")</f>
        <v>Flight Not Found</v>
      </c>
      <c r="Y2510" t="str" cm="1">
        <f t="array" ref="Y2510">IF(AND(B:B &gt; TIME(6, 0, 0), B:B &lt;= TIME(18, 0, 0)), "Day", "Night")</f>
        <v>Night</v>
      </c>
      <c r="Z2510">
        <f>COUNTIFS(D:D, "Military - U.S. Army", C:C, "Fort Myer, Virginia")</f>
        <v>1</v>
      </c>
    </row>
    <row r="2511" spans="1:26" x14ac:dyDescent="0.2">
      <c r="A2511">
        <v>26249</v>
      </c>
      <c r="C2511" t="s">
        <v>12253</v>
      </c>
      <c r="D2511" t="s">
        <v>3546</v>
      </c>
      <c r="F2511" t="s">
        <v>10036</v>
      </c>
      <c r="G2511" t="s">
        <v>12254</v>
      </c>
      <c r="H2511" t="s">
        <v>12255</v>
      </c>
      <c r="I2511">
        <v>47</v>
      </c>
      <c r="J2511">
        <v>47</v>
      </c>
      <c r="K2511">
        <v>0</v>
      </c>
      <c r="L2511" t="s">
        <v>12256</v>
      </c>
      <c r="M2511">
        <f>SUM(B2511,C2511)</f>
        <v>0</v>
      </c>
      <c r="N2511" t="str">
        <f t="shared" si="78"/>
        <v>No</v>
      </c>
      <c r="O2511">
        <f>COUNTIF(C:C,"&lt;0")</f>
        <v>0</v>
      </c>
      <c r="P2511" t="e">
        <f>SUMIF(#REF!,"&gt;"&amp;AVERAGE(#REF!))</f>
        <v>#REF!</v>
      </c>
      <c r="Q2511">
        <f t="shared" si="79"/>
        <v>27.565026697177728</v>
      </c>
      <c r="R2511" t="str">
        <f>CONCATENATE("ID-",A2511,"-",E2511)</f>
        <v>ID-26249-</v>
      </c>
      <c r="S2511">
        <f>INDEX(B:B,MATCH(A2511,A:A,0))</f>
        <v>0</v>
      </c>
      <c r="T2511" t="str">
        <f>IF(OR(B2511&gt;0,C2511&gt;0),"Acceptable","Check")</f>
        <v>Acceptable</v>
      </c>
      <c r="U2511">
        <f>COUNTIF(D:D, "Military - U.S. Army")</f>
        <v>23</v>
      </c>
      <c r="V2511">
        <f>AVERAGEIF(C:C,"Fort Myer, Virginia", I:I)</f>
        <v>2</v>
      </c>
      <c r="X2511" t="str">
        <f>IFERROR(VLOOKUP("FlightNumber", A:D, 4, FALSE), "Flight Not Found")</f>
        <v>Flight Not Found</v>
      </c>
      <c r="Y2511" t="str" cm="1">
        <f t="array" ref="Y2511">IF(AND(B:B &gt; TIME(6, 0, 0), B:B &lt;= TIME(18, 0, 0)), "Day", "Night")</f>
        <v>Night</v>
      </c>
      <c r="Z2511">
        <f>COUNTIFS(D:D, "Military - U.S. Army", C:C, "Fort Myer, Virginia")</f>
        <v>1</v>
      </c>
    </row>
    <row r="2512" spans="1:26" x14ac:dyDescent="0.2">
      <c r="A2512">
        <v>26258</v>
      </c>
      <c r="C2512" t="s">
        <v>12257</v>
      </c>
      <c r="D2512" t="s">
        <v>10471</v>
      </c>
      <c r="E2512" t="s">
        <v>12258</v>
      </c>
      <c r="F2512" t="s">
        <v>10403</v>
      </c>
      <c r="G2512" t="s">
        <v>12259</v>
      </c>
      <c r="H2512" t="s">
        <v>12260</v>
      </c>
      <c r="I2512">
        <v>25</v>
      </c>
      <c r="J2512">
        <v>25</v>
      </c>
      <c r="K2512">
        <v>0</v>
      </c>
      <c r="L2512" t="s">
        <v>12261</v>
      </c>
      <c r="M2512">
        <f>SUM(B2512,C2512)</f>
        <v>0</v>
      </c>
      <c r="N2512" t="str">
        <f t="shared" si="78"/>
        <v>No</v>
      </c>
      <c r="O2512">
        <f>COUNTIF(C:C,"&lt;0")</f>
        <v>0</v>
      </c>
      <c r="P2512" t="e">
        <f>SUMIF(#REF!,"&gt;"&amp;AVERAGE(#REF!))</f>
        <v>#REF!</v>
      </c>
      <c r="Q2512">
        <f t="shared" si="79"/>
        <v>27.565026697177728</v>
      </c>
      <c r="R2512" t="str">
        <f>CONCATENATE("ID-",A2512,"-",E2512)</f>
        <v>ID-26258-Taipei - Hong Kong</v>
      </c>
      <c r="S2512">
        <f>INDEX(B:B,MATCH(A2512,A:A,0))</f>
        <v>0</v>
      </c>
      <c r="T2512" t="str">
        <f>IF(OR(B2512&gt;0,C2512&gt;0),"Acceptable","Check")</f>
        <v>Acceptable</v>
      </c>
      <c r="U2512">
        <f>COUNTIF(D:D, "Military - U.S. Army")</f>
        <v>23</v>
      </c>
      <c r="V2512">
        <f>AVERAGEIF(C:C,"Fort Myer, Virginia", I:I)</f>
        <v>2</v>
      </c>
      <c r="X2512" t="str">
        <f>IFERROR(VLOOKUP("FlightNumber", A:D, 4, FALSE), "Flight Not Found")</f>
        <v>Flight Not Found</v>
      </c>
      <c r="Y2512" t="str" cm="1">
        <f t="array" ref="Y2512">IF(AND(B:B &gt; TIME(6, 0, 0), B:B &lt;= TIME(18, 0, 0)), "Day", "Night")</f>
        <v>Night</v>
      </c>
      <c r="Z2512">
        <f>COUNTIFS(D:D, "Military - U.S. Army", C:C, "Fort Myer, Virginia")</f>
        <v>1</v>
      </c>
    </row>
    <row r="2513" spans="1:26" x14ac:dyDescent="0.2">
      <c r="A2513">
        <v>26265</v>
      </c>
      <c r="B2513" t="s">
        <v>3160</v>
      </c>
      <c r="C2513" t="s">
        <v>12262</v>
      </c>
      <c r="D2513" t="s">
        <v>22</v>
      </c>
      <c r="E2513" t="s">
        <v>12263</v>
      </c>
      <c r="F2513" t="s">
        <v>12264</v>
      </c>
      <c r="G2513" t="s">
        <v>12265</v>
      </c>
      <c r="I2513">
        <v>34</v>
      </c>
      <c r="J2513">
        <v>34</v>
      </c>
      <c r="K2513">
        <v>0</v>
      </c>
      <c r="L2513" t="s">
        <v>12266</v>
      </c>
      <c r="M2513">
        <f>SUM(B2513,C2513)</f>
        <v>0</v>
      </c>
      <c r="N2513" t="str">
        <f t="shared" si="78"/>
        <v>No</v>
      </c>
      <c r="O2513">
        <f>COUNTIF(C:C,"&lt;0")</f>
        <v>0</v>
      </c>
      <c r="P2513" t="e">
        <f>SUMIF(#REF!,"&gt;"&amp;AVERAGE(#REF!))</f>
        <v>#REF!</v>
      </c>
      <c r="Q2513">
        <f t="shared" si="79"/>
        <v>27.565026697177728</v>
      </c>
      <c r="R2513" t="str">
        <f>CONCATENATE("ID-",A2513,"-",E2513)</f>
        <v>ID-26265-Da Nang - Camp Eagle</v>
      </c>
      <c r="S2513" t="str">
        <f>INDEX(B:B,MATCH(A2513,A:A,0))</f>
        <v>13:30</v>
      </c>
      <c r="T2513" t="str">
        <f>IF(OR(B2513&gt;0,C2513&gt;0),"Acceptable","Check")</f>
        <v>Acceptable</v>
      </c>
      <c r="U2513">
        <f>COUNTIF(D:D, "Military - U.S. Army")</f>
        <v>23</v>
      </c>
      <c r="V2513">
        <f>AVERAGEIF(C:C,"Fort Myer, Virginia", I:I)</f>
        <v>2</v>
      </c>
      <c r="X2513" t="str">
        <f>IFERROR(VLOOKUP("FlightNumber", A:D, 4, FALSE), "Flight Not Found")</f>
        <v>Flight Not Found</v>
      </c>
      <c r="Y2513" t="str" cm="1">
        <f t="array" ref="Y2513">IF(AND(B:B &gt; TIME(6, 0, 0), B:B &lt;= TIME(18, 0, 0)), "Day", "Night")</f>
        <v>Night</v>
      </c>
      <c r="Z2513">
        <f>COUNTIFS(D:D, "Military - U.S. Army", C:C, "Fort Myer, Virginia")</f>
        <v>1</v>
      </c>
    </row>
    <row r="2514" spans="1:26" x14ac:dyDescent="0.2">
      <c r="A2514">
        <v>26268</v>
      </c>
      <c r="C2514" t="s">
        <v>12267</v>
      </c>
      <c r="D2514" t="s">
        <v>3546</v>
      </c>
      <c r="F2514" t="s">
        <v>10036</v>
      </c>
      <c r="G2514" t="s">
        <v>12268</v>
      </c>
      <c r="H2514" t="s">
        <v>12269</v>
      </c>
      <c r="I2514">
        <v>57</v>
      </c>
      <c r="J2514">
        <v>57</v>
      </c>
      <c r="K2514">
        <v>0</v>
      </c>
      <c r="L2514" t="s">
        <v>12270</v>
      </c>
      <c r="M2514">
        <f>SUM(B2514,C2514)</f>
        <v>0</v>
      </c>
      <c r="N2514" t="str">
        <f t="shared" si="78"/>
        <v>No</v>
      </c>
      <c r="O2514">
        <f>COUNTIF(C:C,"&lt;0")</f>
        <v>0</v>
      </c>
      <c r="P2514" t="e">
        <f>SUMIF(#REF!,"&gt;"&amp;AVERAGE(#REF!))</f>
        <v>#REF!</v>
      </c>
      <c r="Q2514">
        <f t="shared" si="79"/>
        <v>27.565026697177728</v>
      </c>
      <c r="R2514" t="str">
        <f>CONCATENATE("ID-",A2514,"-",E2514)</f>
        <v>ID-26268-</v>
      </c>
      <c r="S2514">
        <f>INDEX(B:B,MATCH(A2514,A:A,0))</f>
        <v>0</v>
      </c>
      <c r="T2514" t="str">
        <f>IF(OR(B2514&gt;0,C2514&gt;0),"Acceptable","Check")</f>
        <v>Acceptable</v>
      </c>
      <c r="U2514">
        <f>COUNTIF(D:D, "Military - U.S. Army")</f>
        <v>23</v>
      </c>
      <c r="V2514">
        <f>AVERAGEIF(C:C,"Fort Myer, Virginia", I:I)</f>
        <v>2</v>
      </c>
      <c r="X2514" t="str">
        <f>IFERROR(VLOOKUP("FlightNumber", A:D, 4, FALSE), "Flight Not Found")</f>
        <v>Flight Not Found</v>
      </c>
      <c r="Y2514" t="str" cm="1">
        <f t="array" ref="Y2514">IF(AND(B:B &gt; TIME(6, 0, 0), B:B &lt;= TIME(18, 0, 0)), "Day", "Night")</f>
        <v>Night</v>
      </c>
      <c r="Z2514">
        <f>COUNTIFS(D:D, "Military - U.S. Army", C:C, "Fort Myer, Virginia")</f>
        <v>1</v>
      </c>
    </row>
    <row r="2515" spans="1:26" x14ac:dyDescent="0.2">
      <c r="A2515">
        <v>26271</v>
      </c>
      <c r="B2515" t="s">
        <v>6888</v>
      </c>
      <c r="C2515" t="s">
        <v>12271</v>
      </c>
      <c r="D2515" t="s">
        <v>1681</v>
      </c>
      <c r="E2515" t="s">
        <v>12272</v>
      </c>
      <c r="F2515" t="s">
        <v>12273</v>
      </c>
      <c r="G2515" t="s">
        <v>12274</v>
      </c>
      <c r="H2515" t="s">
        <v>12275</v>
      </c>
      <c r="I2515">
        <v>29</v>
      </c>
      <c r="J2515">
        <v>2</v>
      </c>
      <c r="K2515">
        <v>0</v>
      </c>
      <c r="L2515" t="s">
        <v>12276</v>
      </c>
      <c r="M2515">
        <f>SUM(B2515,C2515)</f>
        <v>0</v>
      </c>
      <c r="N2515" t="str">
        <f t="shared" si="78"/>
        <v>No</v>
      </c>
      <c r="O2515">
        <f>COUNTIF(C:C,"&lt;0")</f>
        <v>0</v>
      </c>
      <c r="P2515" t="e">
        <f>SUMIF(#REF!,"&gt;"&amp;AVERAGE(#REF!))</f>
        <v>#REF!</v>
      </c>
      <c r="Q2515">
        <f t="shared" si="79"/>
        <v>27.565026697177728</v>
      </c>
      <c r="R2515" t="str">
        <f>CONCATENATE("ID-",A2515,"-",E2515)</f>
        <v>ID-26271-Miami, FL - Raleigh, NC</v>
      </c>
      <c r="S2515" t="str">
        <f>INDEX(B:B,MATCH(A2515,A:A,0))</f>
        <v>13:46</v>
      </c>
      <c r="T2515" t="str">
        <f>IF(OR(B2515&gt;0,C2515&gt;0),"Acceptable","Check")</f>
        <v>Acceptable</v>
      </c>
      <c r="U2515">
        <f>COUNTIF(D:D, "Military - U.S. Army")</f>
        <v>23</v>
      </c>
      <c r="V2515">
        <f>AVERAGEIF(C:C,"Fort Myer, Virginia", I:I)</f>
        <v>2</v>
      </c>
      <c r="X2515" t="str">
        <f>IFERROR(VLOOKUP("FlightNumber", A:D, 4, FALSE), "Flight Not Found")</f>
        <v>Flight Not Found</v>
      </c>
      <c r="Y2515" t="str" cm="1">
        <f t="array" ref="Y2515">IF(AND(B:B &gt; TIME(6, 0, 0), B:B &lt;= TIME(18, 0, 0)), "Day", "Night")</f>
        <v>Night</v>
      </c>
      <c r="Z2515">
        <f>COUNTIFS(D:D, "Military - U.S. Army", C:C, "Fort Myer, Virginia")</f>
        <v>1</v>
      </c>
    </row>
    <row r="2516" spans="1:26" x14ac:dyDescent="0.2">
      <c r="A2516">
        <v>33291</v>
      </c>
      <c r="C2516" t="s">
        <v>12277</v>
      </c>
      <c r="D2516" t="s">
        <v>12278</v>
      </c>
      <c r="F2516" t="s">
        <v>12279</v>
      </c>
      <c r="I2516">
        <v>47</v>
      </c>
      <c r="J2516">
        <v>47</v>
      </c>
      <c r="K2516">
        <v>0</v>
      </c>
      <c r="L2516" t="s">
        <v>12280</v>
      </c>
      <c r="M2516">
        <f>SUM(B2516,C2516)</f>
        <v>0</v>
      </c>
      <c r="N2516" t="str">
        <f t="shared" si="78"/>
        <v>No</v>
      </c>
      <c r="O2516">
        <f>COUNTIF(C:C,"&lt;0")</f>
        <v>0</v>
      </c>
      <c r="P2516" t="e">
        <f>SUMIF(#REF!,"&gt;"&amp;AVERAGE(#REF!))</f>
        <v>#REF!</v>
      </c>
      <c r="Q2516">
        <f t="shared" si="79"/>
        <v>27.565026697177728</v>
      </c>
      <c r="R2516" t="str">
        <f>CONCATENATE("ID-",A2516,"-",E2516)</f>
        <v>ID-33291-</v>
      </c>
      <c r="S2516">
        <f>INDEX(B:B,MATCH(A2516,A:A,0))</f>
        <v>0</v>
      </c>
      <c r="T2516" t="str">
        <f>IF(OR(B2516&gt;0,C2516&gt;0),"Acceptable","Check")</f>
        <v>Acceptable</v>
      </c>
      <c r="U2516">
        <f>COUNTIF(D:D, "Military - U.S. Army")</f>
        <v>23</v>
      </c>
      <c r="V2516">
        <f>AVERAGEIF(C:C,"Fort Myer, Virginia", I:I)</f>
        <v>2</v>
      </c>
      <c r="X2516" t="str">
        <f>IFERROR(VLOOKUP("FlightNumber", A:D, 4, FALSE), "Flight Not Found")</f>
        <v>Flight Not Found</v>
      </c>
      <c r="Y2516" t="str" cm="1">
        <f t="array" ref="Y2516">IF(AND(B:B &gt; TIME(6, 0, 0), B:B &lt;= TIME(18, 0, 0)), "Day", "Night")</f>
        <v>Night</v>
      </c>
      <c r="Z2516">
        <f>COUNTIFS(D:D, "Military - U.S. Army", C:C, "Fort Myer, Virginia")</f>
        <v>1</v>
      </c>
    </row>
    <row r="2517" spans="1:26" x14ac:dyDescent="0.2">
      <c r="A2517">
        <v>26288</v>
      </c>
      <c r="C2517" t="s">
        <v>8528</v>
      </c>
      <c r="D2517" t="s">
        <v>11937</v>
      </c>
      <c r="E2517" t="s">
        <v>12281</v>
      </c>
      <c r="F2517" t="s">
        <v>7800</v>
      </c>
      <c r="G2517" t="s">
        <v>12282</v>
      </c>
      <c r="H2517" t="s">
        <v>12283</v>
      </c>
      <c r="I2517">
        <v>73</v>
      </c>
      <c r="J2517">
        <v>28</v>
      </c>
      <c r="K2517">
        <v>0</v>
      </c>
      <c r="L2517" t="s">
        <v>12284</v>
      </c>
      <c r="M2517">
        <f>SUM(B2517,C2517)</f>
        <v>0</v>
      </c>
      <c r="N2517" t="str">
        <f t="shared" si="78"/>
        <v>No</v>
      </c>
      <c r="O2517">
        <f>COUNTIF(C:C,"&lt;0")</f>
        <v>0</v>
      </c>
      <c r="P2517" t="e">
        <f>SUMIF(#REF!,"&gt;"&amp;AVERAGE(#REF!))</f>
        <v>#REF!</v>
      </c>
      <c r="Q2517">
        <f t="shared" si="79"/>
        <v>27.565026697177728</v>
      </c>
      <c r="R2517" t="str">
        <f>CONCATENATE("ID-",A2517,"-",E2517)</f>
        <v>ID-26288-Sofia IAP - Algiers</v>
      </c>
      <c r="S2517">
        <f>INDEX(B:B,MATCH(A2517,A:A,0))</f>
        <v>0</v>
      </c>
      <c r="T2517" t="str">
        <f>IF(OR(B2517&gt;0,C2517&gt;0),"Acceptable","Check")</f>
        <v>Acceptable</v>
      </c>
      <c r="U2517">
        <f>COUNTIF(D:D, "Military - U.S. Army")</f>
        <v>23</v>
      </c>
      <c r="V2517">
        <f>AVERAGEIF(C:C,"Fort Myer, Virginia", I:I)</f>
        <v>2</v>
      </c>
      <c r="X2517" t="str">
        <f>IFERROR(VLOOKUP("FlightNumber", A:D, 4, FALSE), "Flight Not Found")</f>
        <v>Flight Not Found</v>
      </c>
      <c r="Y2517" t="str" cm="1">
        <f t="array" ref="Y2517">IF(AND(B:B &gt; TIME(6, 0, 0), B:B &lt;= TIME(18, 0, 0)), "Day", "Night")</f>
        <v>Night</v>
      </c>
      <c r="Z2517">
        <f>COUNTIFS(D:D, "Military - U.S. Army", C:C, "Fort Myer, Virginia")</f>
        <v>1</v>
      </c>
    </row>
    <row r="2518" spans="1:26" x14ac:dyDescent="0.2">
      <c r="A2518">
        <v>26291</v>
      </c>
      <c r="B2518" t="s">
        <v>12285</v>
      </c>
      <c r="C2518" t="s">
        <v>12286</v>
      </c>
      <c r="D2518" t="s">
        <v>11750</v>
      </c>
      <c r="E2518" t="s">
        <v>7590</v>
      </c>
      <c r="F2518" t="s">
        <v>7682</v>
      </c>
      <c r="G2518" t="s">
        <v>12287</v>
      </c>
      <c r="H2518" t="s">
        <v>12288</v>
      </c>
      <c r="I2518">
        <v>92</v>
      </c>
      <c r="J2518">
        <v>91</v>
      </c>
      <c r="K2518">
        <v>0</v>
      </c>
      <c r="L2518" t="s">
        <v>12289</v>
      </c>
      <c r="M2518">
        <f>SUM(B2518,C2518)</f>
        <v>0</v>
      </c>
      <c r="N2518" t="str">
        <f t="shared" si="78"/>
        <v>No</v>
      </c>
      <c r="O2518">
        <f>COUNTIF(C:C,"&lt;0")</f>
        <v>0</v>
      </c>
      <c r="P2518" t="e">
        <f>SUMIF(#REF!,"&gt;"&amp;AVERAGE(#REF!))</f>
        <v>#REF!</v>
      </c>
      <c r="Q2518">
        <f t="shared" si="79"/>
        <v>27.565026697177728</v>
      </c>
      <c r="R2518" t="str">
        <f>CONCATENATE("ID-",A2518,"-",E2518)</f>
        <v>ID-26291-Lima - Pucallpa</v>
      </c>
      <c r="S2518" t="str">
        <f>INDEX(B:B,MATCH(A2518,A:A,0))</f>
        <v>12:36</v>
      </c>
      <c r="T2518" t="str">
        <f>IF(OR(B2518&gt;0,C2518&gt;0),"Acceptable","Check")</f>
        <v>Acceptable</v>
      </c>
      <c r="U2518">
        <f>COUNTIF(D:D, "Military - U.S. Army")</f>
        <v>23</v>
      </c>
      <c r="V2518">
        <f>AVERAGEIF(C:C,"Fort Myer, Virginia", I:I)</f>
        <v>2</v>
      </c>
      <c r="X2518" t="str">
        <f>IFERROR(VLOOKUP("FlightNumber", A:D, 4, FALSE), "Flight Not Found")</f>
        <v>Flight Not Found</v>
      </c>
      <c r="Y2518" t="str" cm="1">
        <f t="array" ref="Y2518">IF(AND(B:B &gt; TIME(6, 0, 0), B:B &lt;= TIME(18, 0, 0)), "Day", "Night")</f>
        <v>Night</v>
      </c>
      <c r="Z2518">
        <f>COUNTIFS(D:D, "Military - U.S. Army", C:C, "Fort Myer, Virginia")</f>
        <v>1</v>
      </c>
    </row>
    <row r="2519" spans="1:26" x14ac:dyDescent="0.2">
      <c r="A2519">
        <v>26304</v>
      </c>
      <c r="C2519" t="s">
        <v>12290</v>
      </c>
      <c r="D2519" t="s">
        <v>12291</v>
      </c>
      <c r="E2519" t="s">
        <v>12292</v>
      </c>
      <c r="F2519" t="s">
        <v>12293</v>
      </c>
      <c r="G2519" t="s">
        <v>12294</v>
      </c>
      <c r="H2519" t="s">
        <v>12295</v>
      </c>
      <c r="I2519">
        <v>23</v>
      </c>
      <c r="J2519">
        <v>23</v>
      </c>
      <c r="K2519">
        <v>0</v>
      </c>
      <c r="L2519" t="s">
        <v>12296</v>
      </c>
      <c r="M2519">
        <f>SUM(B2519,C2519)</f>
        <v>0</v>
      </c>
      <c r="N2519" t="str">
        <f t="shared" si="78"/>
        <v>No</v>
      </c>
      <c r="O2519">
        <f>COUNTIF(C:C,"&lt;0")</f>
        <v>0</v>
      </c>
      <c r="P2519" t="e">
        <f>SUMIF(#REF!,"&gt;"&amp;AVERAGE(#REF!))</f>
        <v>#REF!</v>
      </c>
      <c r="Q2519">
        <f t="shared" si="79"/>
        <v>27.565026697177728</v>
      </c>
      <c r="R2519" t="str">
        <f>CONCATENATE("ID-",A2519,"-",E2519)</f>
        <v>ID-26304-Chetumel - Merida</v>
      </c>
      <c r="S2519">
        <f>INDEX(B:B,MATCH(A2519,A:A,0))</f>
        <v>0</v>
      </c>
      <c r="T2519" t="str">
        <f>IF(OR(B2519&gt;0,C2519&gt;0),"Acceptable","Check")</f>
        <v>Acceptable</v>
      </c>
      <c r="U2519">
        <f>COUNTIF(D:D, "Military - U.S. Army")</f>
        <v>23</v>
      </c>
      <c r="V2519">
        <f>AVERAGEIF(C:C,"Fort Myer, Virginia", I:I)</f>
        <v>2</v>
      </c>
      <c r="X2519" t="str">
        <f>IFERROR(VLOOKUP("FlightNumber", A:D, 4, FALSE), "Flight Not Found")</f>
        <v>Flight Not Found</v>
      </c>
      <c r="Y2519" t="str" cm="1">
        <f t="array" ref="Y2519">IF(AND(B:B &gt; TIME(6, 0, 0), B:B &lt;= TIME(18, 0, 0)), "Day", "Night")</f>
        <v>Night</v>
      </c>
      <c r="Z2519">
        <f>COUNTIFS(D:D, "Military - U.S. Army", C:C, "Fort Myer, Virginia")</f>
        <v>1</v>
      </c>
    </row>
    <row r="2520" spans="1:26" x14ac:dyDescent="0.2">
      <c r="A2520">
        <v>26305</v>
      </c>
      <c r="B2520" t="s">
        <v>1610</v>
      </c>
      <c r="C2520" t="s">
        <v>12297</v>
      </c>
      <c r="D2520" t="s">
        <v>460</v>
      </c>
      <c r="E2520" t="s">
        <v>12298</v>
      </c>
      <c r="F2520" t="s">
        <v>12299</v>
      </c>
      <c r="G2520" t="s">
        <v>12300</v>
      </c>
      <c r="H2520" t="s">
        <v>12301</v>
      </c>
      <c r="I2520">
        <v>104</v>
      </c>
      <c r="J2520">
        <v>104</v>
      </c>
      <c r="K2520">
        <v>0</v>
      </c>
      <c r="L2520" t="s">
        <v>12302</v>
      </c>
      <c r="M2520">
        <f>SUM(B2520,C2520)</f>
        <v>0</v>
      </c>
      <c r="N2520" t="str">
        <f t="shared" si="78"/>
        <v>No</v>
      </c>
      <c r="O2520">
        <f>COUNTIF(C:C,"&lt;0")</f>
        <v>0</v>
      </c>
      <c r="P2520" t="e">
        <f>SUMIF(#REF!,"&gt;"&amp;AVERAGE(#REF!))</f>
        <v>#REF!</v>
      </c>
      <c r="Q2520">
        <f t="shared" si="79"/>
        <v>27.565026697177728</v>
      </c>
      <c r="R2520" t="str">
        <f>CONCATENATE("ID-",A2520,"-",E2520)</f>
        <v>ID-26305-Valencia - Ibiza</v>
      </c>
      <c r="S2520" t="str">
        <f>INDEX(B:B,MATCH(A2520,A:A,0))</f>
        <v>22:00</v>
      </c>
      <c r="T2520" t="str">
        <f>IF(OR(B2520&gt;0,C2520&gt;0),"Acceptable","Check")</f>
        <v>Acceptable</v>
      </c>
      <c r="U2520">
        <f>COUNTIF(D:D, "Military - U.S. Army")</f>
        <v>23</v>
      </c>
      <c r="V2520">
        <f>AVERAGEIF(C:C,"Fort Myer, Virginia", I:I)</f>
        <v>2</v>
      </c>
      <c r="X2520" t="str">
        <f>IFERROR(VLOOKUP("FlightNumber", A:D, 4, FALSE), "Flight Not Found")</f>
        <v>Flight Not Found</v>
      </c>
      <c r="Y2520" t="str" cm="1">
        <f t="array" ref="Y2520">IF(AND(B:B &gt; TIME(6, 0, 0), B:B &lt;= TIME(18, 0, 0)), "Day", "Night")</f>
        <v>Night</v>
      </c>
      <c r="Z2520">
        <f>COUNTIFS(D:D, "Military - U.S. Army", C:C, "Fort Myer, Virginia")</f>
        <v>1</v>
      </c>
    </row>
    <row r="2521" spans="1:26" x14ac:dyDescent="0.2">
      <c r="A2521">
        <v>26316</v>
      </c>
      <c r="B2521" t="s">
        <v>12303</v>
      </c>
      <c r="C2521" t="s">
        <v>12304</v>
      </c>
      <c r="D2521" t="s">
        <v>12305</v>
      </c>
      <c r="E2521" t="s">
        <v>12306</v>
      </c>
      <c r="F2521" t="s">
        <v>9086</v>
      </c>
      <c r="G2521" t="s">
        <v>12307</v>
      </c>
      <c r="I2521">
        <v>3</v>
      </c>
      <c r="J2521">
        <v>3</v>
      </c>
      <c r="K2521">
        <v>0</v>
      </c>
      <c r="L2521" t="s">
        <v>12308</v>
      </c>
      <c r="M2521">
        <f>SUM(B2521,C2521)</f>
        <v>0</v>
      </c>
      <c r="N2521" t="str">
        <f t="shared" si="78"/>
        <v>No</v>
      </c>
      <c r="O2521">
        <f>COUNTIF(C:C,"&lt;0")</f>
        <v>0</v>
      </c>
      <c r="P2521" t="e">
        <f>SUMIF(#REF!,"&gt;"&amp;AVERAGE(#REF!))</f>
        <v>#REF!</v>
      </c>
      <c r="Q2521">
        <f t="shared" si="79"/>
        <v>27.565026697177728</v>
      </c>
      <c r="R2521" t="str">
        <f>CONCATENATE("ID-",A2521,"-",E2521)</f>
        <v>ID-26316-Omaha, NE - Hot Springs, SD</v>
      </c>
      <c r="S2521" t="str">
        <f>INDEX(B:B,MATCH(A2521,A:A,0))</f>
        <v>01:04</v>
      </c>
      <c r="T2521" t="str">
        <f>IF(OR(B2521&gt;0,C2521&gt;0),"Acceptable","Check")</f>
        <v>Acceptable</v>
      </c>
      <c r="U2521">
        <f>COUNTIF(D:D, "Military - U.S. Army")</f>
        <v>23</v>
      </c>
      <c r="V2521">
        <f>AVERAGEIF(C:C,"Fort Myer, Virginia", I:I)</f>
        <v>2</v>
      </c>
      <c r="X2521" t="str">
        <f>IFERROR(VLOOKUP("FlightNumber", A:D, 4, FALSE), "Flight Not Found")</f>
        <v>Flight Not Found</v>
      </c>
      <c r="Y2521" t="str" cm="1">
        <f t="array" ref="Y2521">IF(AND(B:B &gt; TIME(6, 0, 0), B:B &lt;= TIME(18, 0, 0)), "Day", "Night")</f>
        <v>Night</v>
      </c>
      <c r="Z2521">
        <f>COUNTIFS(D:D, "Military - U.S. Army", C:C, "Fort Myer, Virginia")</f>
        <v>1</v>
      </c>
    </row>
    <row r="2522" spans="1:26" x14ac:dyDescent="0.2">
      <c r="A2522">
        <v>26319</v>
      </c>
      <c r="C2522" t="s">
        <v>12309</v>
      </c>
      <c r="D2522" t="s">
        <v>7510</v>
      </c>
      <c r="E2522" t="s">
        <v>12310</v>
      </c>
      <c r="F2522" t="s">
        <v>12311</v>
      </c>
      <c r="G2522" t="s">
        <v>12312</v>
      </c>
      <c r="H2522" t="s">
        <v>12313</v>
      </c>
      <c r="I2522">
        <v>8</v>
      </c>
      <c r="J2522">
        <v>1</v>
      </c>
      <c r="K2522">
        <v>0</v>
      </c>
      <c r="L2522" t="s">
        <v>12314</v>
      </c>
      <c r="M2522">
        <f>SUM(B2522,C2522)</f>
        <v>0</v>
      </c>
      <c r="N2522" t="str">
        <f t="shared" si="78"/>
        <v>No</v>
      </c>
      <c r="O2522">
        <f>COUNTIF(C:C,"&lt;0")</f>
        <v>0</v>
      </c>
      <c r="P2522" t="e">
        <f>SUMIF(#REF!,"&gt;"&amp;AVERAGE(#REF!))</f>
        <v>#REF!</v>
      </c>
      <c r="Q2522">
        <f t="shared" si="79"/>
        <v>27.565026697177728</v>
      </c>
      <c r="R2522" t="str">
        <f>CONCATENATE("ID-",A2522,"-",E2522)</f>
        <v>ID-26319-Damascus - Ankara</v>
      </c>
      <c r="S2522">
        <f>INDEX(B:B,MATCH(A2522,A:A,0))</f>
        <v>0</v>
      </c>
      <c r="T2522" t="str">
        <f>IF(OR(B2522&gt;0,C2522&gt;0),"Acceptable","Check")</f>
        <v>Acceptable</v>
      </c>
      <c r="U2522">
        <f>COUNTIF(D:D, "Military - U.S. Army")</f>
        <v>23</v>
      </c>
      <c r="V2522">
        <f>AVERAGEIF(C:C,"Fort Myer, Virginia", I:I)</f>
        <v>2</v>
      </c>
      <c r="X2522" t="str">
        <f>IFERROR(VLOOKUP("FlightNumber", A:D, 4, FALSE), "Flight Not Found")</f>
        <v>Flight Not Found</v>
      </c>
      <c r="Y2522" t="str" cm="1">
        <f t="array" ref="Y2522">IF(AND(B:B &gt; TIME(6, 0, 0), B:B &lt;= TIME(18, 0, 0)), "Day", "Night")</f>
        <v>Night</v>
      </c>
      <c r="Z2522">
        <f>COUNTIFS(D:D, "Military - U.S. Army", C:C, "Fort Myer, Virginia")</f>
        <v>1</v>
      </c>
    </row>
    <row r="2523" spans="1:26" x14ac:dyDescent="0.2">
      <c r="A2523">
        <v>26319</v>
      </c>
      <c r="C2523" t="s">
        <v>12315</v>
      </c>
      <c r="D2523" t="s">
        <v>12316</v>
      </c>
      <c r="E2523" t="s">
        <v>12317</v>
      </c>
      <c r="F2523" t="s">
        <v>8019</v>
      </c>
      <c r="G2523" t="s">
        <v>12318</v>
      </c>
      <c r="H2523" t="s">
        <v>859</v>
      </c>
      <c r="I2523">
        <v>20</v>
      </c>
      <c r="J2523">
        <v>20</v>
      </c>
      <c r="K2523">
        <v>0</v>
      </c>
      <c r="L2523" t="s">
        <v>12319</v>
      </c>
      <c r="M2523">
        <f>SUM(B2523,C2523)</f>
        <v>0</v>
      </c>
      <c r="N2523" t="str">
        <f t="shared" si="78"/>
        <v>No</v>
      </c>
      <c r="O2523">
        <f>COUNTIF(C:C,"&lt;0")</f>
        <v>0</v>
      </c>
      <c r="P2523" t="e">
        <f>SUMIF(#REF!,"&gt;"&amp;AVERAGE(#REF!))</f>
        <v>#REF!</v>
      </c>
      <c r="Q2523">
        <f t="shared" si="79"/>
        <v>27.565026697177728</v>
      </c>
      <c r="R2523" t="str">
        <f>CONCATENATE("ID-",A2523,"-",E2523)</f>
        <v>ID-26319-Bogota - San Andres</v>
      </c>
      <c r="S2523">
        <f>INDEX(B:B,MATCH(A2523,A:A,0))</f>
        <v>0</v>
      </c>
      <c r="T2523" t="str">
        <f>IF(OR(B2523&gt;0,C2523&gt;0),"Acceptable","Check")</f>
        <v>Acceptable</v>
      </c>
      <c r="U2523">
        <f>COUNTIF(D:D, "Military - U.S. Army")</f>
        <v>23</v>
      </c>
      <c r="V2523">
        <f>AVERAGEIF(C:C,"Fort Myer, Virginia", I:I)</f>
        <v>2</v>
      </c>
      <c r="X2523" t="str">
        <f>IFERROR(VLOOKUP("FlightNumber", A:D, 4, FALSE), "Flight Not Found")</f>
        <v>Flight Not Found</v>
      </c>
      <c r="Y2523" t="str" cm="1">
        <f t="array" ref="Y2523">IF(AND(B:B &gt; TIME(6, 0, 0), B:B &lt;= TIME(18, 0, 0)), "Day", "Night")</f>
        <v>Night</v>
      </c>
      <c r="Z2523">
        <f>COUNTIFS(D:D, "Military - U.S. Army", C:C, "Fort Myer, Virginia")</f>
        <v>1</v>
      </c>
    </row>
    <row r="2524" spans="1:26" x14ac:dyDescent="0.2">
      <c r="A2524">
        <v>26319</v>
      </c>
      <c r="B2524" t="s">
        <v>42</v>
      </c>
      <c r="C2524" t="s">
        <v>12320</v>
      </c>
      <c r="D2524" t="s">
        <v>11374</v>
      </c>
      <c r="E2524" t="s">
        <v>12321</v>
      </c>
      <c r="F2524" t="s">
        <v>2465</v>
      </c>
      <c r="G2524" t="s">
        <v>12322</v>
      </c>
      <c r="I2524">
        <v>39</v>
      </c>
      <c r="J2524">
        <v>39</v>
      </c>
      <c r="K2524">
        <v>0</v>
      </c>
      <c r="L2524" t="s">
        <v>12323</v>
      </c>
      <c r="M2524">
        <f>SUM(B2524,C2524)</f>
        <v>0</v>
      </c>
      <c r="N2524" t="str">
        <f t="shared" si="78"/>
        <v>No</v>
      </c>
      <c r="O2524">
        <f>COUNTIF(C:C,"&lt;0")</f>
        <v>0</v>
      </c>
      <c r="P2524" t="e">
        <f>SUMIF(#REF!,"&gt;"&amp;AVERAGE(#REF!))</f>
        <v>#REF!</v>
      </c>
      <c r="Q2524">
        <f t="shared" si="79"/>
        <v>27.565026697177728</v>
      </c>
      <c r="R2524" t="str">
        <f>CONCATENATE("ID-",A2524,"-",E2524)</f>
        <v>ID-26319-Medellin - Buenaventura</v>
      </c>
      <c r="S2524">
        <f>INDEX(B:B,MATCH(A2524,A:A,0))</f>
        <v>0</v>
      </c>
      <c r="T2524" t="str">
        <f>IF(OR(B2524&gt;0,C2524&gt;0),"Acceptable","Check")</f>
        <v>Acceptable</v>
      </c>
      <c r="U2524">
        <f>COUNTIF(D:D, "Military - U.S. Army")</f>
        <v>23</v>
      </c>
      <c r="V2524">
        <f>AVERAGEIF(C:C,"Fort Myer, Virginia", I:I)</f>
        <v>2</v>
      </c>
      <c r="X2524" t="str">
        <f>IFERROR(VLOOKUP("FlightNumber", A:D, 4, FALSE), "Flight Not Found")</f>
        <v>Flight Not Found</v>
      </c>
      <c r="Y2524" t="str" cm="1">
        <f t="array" ref="Y2524">IF(AND(B:B &gt; TIME(6, 0, 0), B:B &lt;= TIME(18, 0, 0)), "Day", "Night")</f>
        <v>Night</v>
      </c>
      <c r="Z2524">
        <f>COUNTIFS(D:D, "Military - U.S. Army", C:C, "Fort Myer, Virginia")</f>
        <v>1</v>
      </c>
    </row>
    <row r="2525" spans="1:26" x14ac:dyDescent="0.2">
      <c r="A2525">
        <v>26324</v>
      </c>
      <c r="B2525" t="s">
        <v>10939</v>
      </c>
      <c r="C2525" t="s">
        <v>12324</v>
      </c>
      <c r="D2525" t="s">
        <v>3971</v>
      </c>
      <c r="E2525" t="s">
        <v>12325</v>
      </c>
      <c r="F2525" t="s">
        <v>11155</v>
      </c>
      <c r="G2525" t="s">
        <v>12326</v>
      </c>
      <c r="H2525" t="s">
        <v>12327</v>
      </c>
      <c r="I2525">
        <v>28</v>
      </c>
      <c r="J2525">
        <v>27</v>
      </c>
      <c r="K2525">
        <v>0</v>
      </c>
      <c r="L2525" t="s">
        <v>12328</v>
      </c>
      <c r="M2525">
        <f>SUM(B2525,C2525)</f>
        <v>0</v>
      </c>
      <c r="N2525" t="str">
        <f t="shared" si="78"/>
        <v>No</v>
      </c>
      <c r="O2525">
        <f>COUNTIF(C:C,"&lt;0")</f>
        <v>0</v>
      </c>
      <c r="P2525" t="e">
        <f>SUMIF(#REF!,"&gt;"&amp;AVERAGE(#REF!))</f>
        <v>#REF!</v>
      </c>
      <c r="Q2525">
        <f t="shared" si="79"/>
        <v>27.565026697177728</v>
      </c>
      <c r="R2525" t="str">
        <f>CONCATENATE("ID-",A2525,"-",E2525)</f>
        <v>ID-26324-Stockholm - Belgrade</v>
      </c>
      <c r="S2525" t="str">
        <f>INDEX(B:B,MATCH(A2525,A:A,0))</f>
        <v>16:10</v>
      </c>
      <c r="T2525" t="str">
        <f>IF(OR(B2525&gt;0,C2525&gt;0),"Acceptable","Check")</f>
        <v>Acceptable</v>
      </c>
      <c r="U2525">
        <f>COUNTIF(D:D, "Military - U.S. Army")</f>
        <v>23</v>
      </c>
      <c r="V2525">
        <f>AVERAGEIF(C:C,"Fort Myer, Virginia", I:I)</f>
        <v>2</v>
      </c>
      <c r="X2525" t="str">
        <f>IFERROR(VLOOKUP("FlightNumber", A:D, 4, FALSE), "Flight Not Found")</f>
        <v>Flight Not Found</v>
      </c>
      <c r="Y2525" t="str" cm="1">
        <f t="array" ref="Y2525">IF(AND(B:B &gt; TIME(6, 0, 0), B:B &lt;= TIME(18, 0, 0)), "Day", "Night")</f>
        <v>Night</v>
      </c>
      <c r="Z2525">
        <f>COUNTIFS(D:D, "Military - U.S. Army", C:C, "Fort Myer, Virginia")</f>
        <v>1</v>
      </c>
    </row>
    <row r="2526" spans="1:26" x14ac:dyDescent="0.2">
      <c r="A2526">
        <v>26330</v>
      </c>
      <c r="C2526" t="s">
        <v>12329</v>
      </c>
      <c r="D2526" t="s">
        <v>12330</v>
      </c>
      <c r="F2526" t="s">
        <v>3916</v>
      </c>
      <c r="G2526" t="s">
        <v>12331</v>
      </c>
      <c r="H2526" t="s">
        <v>12332</v>
      </c>
      <c r="I2526">
        <v>9</v>
      </c>
      <c r="J2526">
        <v>6</v>
      </c>
      <c r="K2526">
        <v>0</v>
      </c>
      <c r="L2526" t="s">
        <v>12333</v>
      </c>
      <c r="M2526">
        <f>SUM(B2526,C2526)</f>
        <v>0</v>
      </c>
      <c r="N2526" t="str">
        <f t="shared" si="78"/>
        <v>No</v>
      </c>
      <c r="O2526">
        <f>COUNTIF(C:C,"&lt;0")</f>
        <v>0</v>
      </c>
      <c r="P2526" t="e">
        <f>SUMIF(#REF!,"&gt;"&amp;AVERAGE(#REF!))</f>
        <v>#REF!</v>
      </c>
      <c r="Q2526">
        <f t="shared" si="79"/>
        <v>27.565026697177728</v>
      </c>
      <c r="R2526" t="str">
        <f>CONCATENATE("ID-",A2526,"-",E2526)</f>
        <v>ID-26330-</v>
      </c>
      <c r="S2526">
        <f>INDEX(B:B,MATCH(A2526,A:A,0))</f>
        <v>0</v>
      </c>
      <c r="T2526" t="str">
        <f>IF(OR(B2526&gt;0,C2526&gt;0),"Acceptable","Check")</f>
        <v>Acceptable</v>
      </c>
      <c r="U2526">
        <f>COUNTIF(D:D, "Military - U.S. Army")</f>
        <v>23</v>
      </c>
      <c r="V2526">
        <f>AVERAGEIF(C:C,"Fort Myer, Virginia", I:I)</f>
        <v>2</v>
      </c>
      <c r="X2526" t="str">
        <f>IFERROR(VLOOKUP("FlightNumber", A:D, 4, FALSE), "Flight Not Found")</f>
        <v>Flight Not Found</v>
      </c>
      <c r="Y2526" t="str" cm="1">
        <f t="array" ref="Y2526">IF(AND(B:B &gt; TIME(6, 0, 0), B:B &lt;= TIME(18, 0, 0)), "Day", "Night")</f>
        <v>Night</v>
      </c>
      <c r="Z2526">
        <f>COUNTIFS(D:D, "Military - U.S. Army", C:C, "Fort Myer, Virginia")</f>
        <v>1</v>
      </c>
    </row>
    <row r="2527" spans="1:26" x14ac:dyDescent="0.2">
      <c r="A2527">
        <v>26333</v>
      </c>
      <c r="C2527" t="s">
        <v>12334</v>
      </c>
      <c r="D2527" t="s">
        <v>8255</v>
      </c>
      <c r="E2527" t="s">
        <v>12335</v>
      </c>
      <c r="F2527" t="s">
        <v>10517</v>
      </c>
      <c r="G2527" t="s">
        <v>12336</v>
      </c>
      <c r="H2527" t="s">
        <v>12337</v>
      </c>
      <c r="I2527">
        <v>38</v>
      </c>
      <c r="J2527">
        <v>1</v>
      </c>
      <c r="K2527">
        <v>0</v>
      </c>
      <c r="L2527" t="s">
        <v>12338</v>
      </c>
      <c r="M2527">
        <f>SUM(B2527,C2527)</f>
        <v>0</v>
      </c>
      <c r="N2527" t="str">
        <f t="shared" si="78"/>
        <v>No</v>
      </c>
      <c r="O2527">
        <f>COUNTIF(C:C,"&lt;0")</f>
        <v>0</v>
      </c>
      <c r="P2527" t="e">
        <f>SUMIF(#REF!,"&gt;"&amp;AVERAGE(#REF!))</f>
        <v>#REF!</v>
      </c>
      <c r="Q2527">
        <f t="shared" si="79"/>
        <v>27.565026697177728</v>
      </c>
      <c r="R2527" t="str">
        <f>CONCATENATE("ID-",A2527,"-",E2527)</f>
        <v>ID-26333-Ban Xon - Pha Khao</v>
      </c>
      <c r="S2527">
        <f>INDEX(B:B,MATCH(A2527,A:A,0))</f>
        <v>0</v>
      </c>
      <c r="T2527" t="str">
        <f>IF(OR(B2527&gt;0,C2527&gt;0),"Acceptable","Check")</f>
        <v>Acceptable</v>
      </c>
      <c r="U2527">
        <f>COUNTIF(D:D, "Military - U.S. Army")</f>
        <v>23</v>
      </c>
      <c r="V2527">
        <f>AVERAGEIF(C:C,"Fort Myer, Virginia", I:I)</f>
        <v>2</v>
      </c>
      <c r="X2527" t="str">
        <f>IFERROR(VLOOKUP("FlightNumber", A:D, 4, FALSE), "Flight Not Found")</f>
        <v>Flight Not Found</v>
      </c>
      <c r="Y2527" t="str" cm="1">
        <f t="array" ref="Y2527">IF(AND(B:B &gt; TIME(6, 0, 0), B:B &lt;= TIME(18, 0, 0)), "Day", "Night")</f>
        <v>Night</v>
      </c>
      <c r="Z2527">
        <f>COUNTIFS(D:D, "Military - U.S. Army", C:C, "Fort Myer, Virginia")</f>
        <v>1</v>
      </c>
    </row>
    <row r="2528" spans="1:26" x14ac:dyDescent="0.2">
      <c r="A2528">
        <v>26333</v>
      </c>
      <c r="B2528" t="s">
        <v>4834</v>
      </c>
      <c r="C2528" t="s">
        <v>12339</v>
      </c>
      <c r="D2528" t="s">
        <v>12340</v>
      </c>
      <c r="E2528" t="s">
        <v>12341</v>
      </c>
      <c r="F2528" t="s">
        <v>12342</v>
      </c>
      <c r="G2528" t="s">
        <v>12343</v>
      </c>
      <c r="I2528">
        <v>2</v>
      </c>
      <c r="J2528">
        <v>2</v>
      </c>
      <c r="K2528">
        <v>0</v>
      </c>
      <c r="L2528" t="s">
        <v>12344</v>
      </c>
      <c r="M2528">
        <f>SUM(B2528,C2528)</f>
        <v>0</v>
      </c>
      <c r="N2528" t="str">
        <f t="shared" si="78"/>
        <v>No</v>
      </c>
      <c r="O2528">
        <f>COUNTIF(C:C,"&lt;0")</f>
        <v>0</v>
      </c>
      <c r="P2528" t="e">
        <f>SUMIF(#REF!,"&gt;"&amp;AVERAGE(#REF!))</f>
        <v>#REF!</v>
      </c>
      <c r="Q2528">
        <f t="shared" si="79"/>
        <v>27.565026697177728</v>
      </c>
      <c r="R2528" t="str">
        <f>CONCATENATE("ID-",A2528,"-",E2528)</f>
        <v>ID-26333-Gallup, NM - Battle Mountain, NV</v>
      </c>
      <c r="S2528">
        <f>INDEX(B:B,MATCH(A2528,A:A,0))</f>
        <v>0</v>
      </c>
      <c r="T2528" t="str">
        <f>IF(OR(B2528&gt;0,C2528&gt;0),"Acceptable","Check")</f>
        <v>Acceptable</v>
      </c>
      <c r="U2528">
        <f>COUNTIF(D:D, "Military - U.S. Army")</f>
        <v>23</v>
      </c>
      <c r="V2528">
        <f>AVERAGEIF(C:C,"Fort Myer, Virginia", I:I)</f>
        <v>2</v>
      </c>
      <c r="X2528" t="str">
        <f>IFERROR(VLOOKUP("FlightNumber", A:D, 4, FALSE), "Flight Not Found")</f>
        <v>Flight Not Found</v>
      </c>
      <c r="Y2528" t="str" cm="1">
        <f t="array" ref="Y2528">IF(AND(B:B &gt; TIME(6, 0, 0), B:B &lt;= TIME(18, 0, 0)), "Day", "Night")</f>
        <v>Night</v>
      </c>
      <c r="Z2528">
        <f>COUNTIFS(D:D, "Military - U.S. Army", C:C, "Fort Myer, Virginia")</f>
        <v>1</v>
      </c>
    </row>
    <row r="2529" spans="1:26" x14ac:dyDescent="0.2">
      <c r="A2529">
        <v>26334</v>
      </c>
      <c r="C2529" t="s">
        <v>12345</v>
      </c>
      <c r="D2529" t="s">
        <v>12346</v>
      </c>
      <c r="E2529" t="s">
        <v>12347</v>
      </c>
      <c r="F2529" t="s">
        <v>8400</v>
      </c>
      <c r="G2529" t="s">
        <v>12348</v>
      </c>
      <c r="H2529" t="s">
        <v>12349</v>
      </c>
      <c r="I2529">
        <v>19</v>
      </c>
      <c r="J2529">
        <v>19</v>
      </c>
      <c r="K2529">
        <v>0</v>
      </c>
      <c r="L2529" t="s">
        <v>12350</v>
      </c>
      <c r="M2529">
        <f>SUM(B2529,C2529)</f>
        <v>0</v>
      </c>
      <c r="N2529" t="str">
        <f t="shared" si="78"/>
        <v>No</v>
      </c>
      <c r="O2529">
        <f>COUNTIF(C:C,"&lt;0")</f>
        <v>0</v>
      </c>
      <c r="P2529" t="e">
        <f>SUMIF(#REF!,"&gt;"&amp;AVERAGE(#REF!))</f>
        <v>#REF!</v>
      </c>
      <c r="Q2529">
        <f t="shared" si="79"/>
        <v>27.565026697177728</v>
      </c>
      <c r="R2529" t="str">
        <f>CONCATENATE("ID-",A2529,"-",E2529)</f>
        <v>ID-26334-Bogota - Valledupar</v>
      </c>
      <c r="S2529">
        <f>INDEX(B:B,MATCH(A2529,A:A,0))</f>
        <v>0</v>
      </c>
      <c r="T2529" t="str">
        <f>IF(OR(B2529&gt;0,C2529&gt;0),"Acceptable","Check")</f>
        <v>Acceptable</v>
      </c>
      <c r="U2529">
        <f>COUNTIF(D:D, "Military - U.S. Army")</f>
        <v>23</v>
      </c>
      <c r="V2529">
        <f>AVERAGEIF(C:C,"Fort Myer, Virginia", I:I)</f>
        <v>2</v>
      </c>
      <c r="X2529" t="str">
        <f>IFERROR(VLOOKUP("FlightNumber", A:D, 4, FALSE), "Flight Not Found")</f>
        <v>Flight Not Found</v>
      </c>
      <c r="Y2529" t="str" cm="1">
        <f t="array" ref="Y2529">IF(AND(B:B &gt; TIME(6, 0, 0), B:B &lt;= TIME(18, 0, 0)), "Day", "Night")</f>
        <v>Night</v>
      </c>
      <c r="Z2529">
        <f>COUNTIFS(D:D, "Military - U.S. Army", C:C, "Fort Myer, Virginia")</f>
        <v>1</v>
      </c>
    </row>
    <row r="2530" spans="1:26" x14ac:dyDescent="0.2">
      <c r="A2530">
        <v>26340</v>
      </c>
      <c r="B2530" t="s">
        <v>2764</v>
      </c>
      <c r="C2530" t="s">
        <v>12351</v>
      </c>
      <c r="D2530" t="s">
        <v>10641</v>
      </c>
      <c r="E2530" t="s">
        <v>12352</v>
      </c>
      <c r="F2530" t="s">
        <v>3475</v>
      </c>
      <c r="G2530" t="s">
        <v>12353</v>
      </c>
      <c r="H2530" t="s">
        <v>12354</v>
      </c>
      <c r="I2530">
        <v>23</v>
      </c>
      <c r="J2530">
        <v>23</v>
      </c>
      <c r="K2530">
        <v>0</v>
      </c>
      <c r="L2530" t="s">
        <v>12355</v>
      </c>
      <c r="M2530">
        <f>SUM(B2530,C2530)</f>
        <v>0</v>
      </c>
      <c r="N2530" t="str">
        <f t="shared" si="78"/>
        <v>No</v>
      </c>
      <c r="O2530">
        <f>COUNTIF(C:C,"&lt;0")</f>
        <v>0</v>
      </c>
      <c r="P2530" t="e">
        <f>SUMIF(#REF!,"&gt;"&amp;AVERAGE(#REF!))</f>
        <v>#REF!</v>
      </c>
      <c r="Q2530">
        <f t="shared" si="79"/>
        <v>27.565026697177728</v>
      </c>
      <c r="R2530" t="str">
        <f>CONCATENATE("ID-",A2530,"-",E2530)</f>
        <v>ID-26340-Savannakhet - Vientiane</v>
      </c>
      <c r="S2530" t="str">
        <f>INDEX(B:B,MATCH(A2530,A:A,0))</f>
        <v>13:20</v>
      </c>
      <c r="T2530" t="str">
        <f>IF(OR(B2530&gt;0,C2530&gt;0),"Acceptable","Check")</f>
        <v>Acceptable</v>
      </c>
      <c r="U2530">
        <f>COUNTIF(D:D, "Military - U.S. Army")</f>
        <v>23</v>
      </c>
      <c r="V2530">
        <f>AVERAGEIF(C:C,"Fort Myer, Virginia", I:I)</f>
        <v>2</v>
      </c>
      <c r="X2530" t="str">
        <f>IFERROR(VLOOKUP("FlightNumber", A:D, 4, FALSE), "Flight Not Found")</f>
        <v>Flight Not Found</v>
      </c>
      <c r="Y2530" t="str" cm="1">
        <f t="array" ref="Y2530">IF(AND(B:B &gt; TIME(6, 0, 0), B:B &lt;= TIME(18, 0, 0)), "Day", "Night")</f>
        <v>Night</v>
      </c>
      <c r="Z2530">
        <f>COUNTIFS(D:D, "Military - U.S. Army", C:C, "Fort Myer, Virginia")</f>
        <v>1</v>
      </c>
    </row>
    <row r="2531" spans="1:26" x14ac:dyDescent="0.2">
      <c r="A2531">
        <v>26345</v>
      </c>
      <c r="B2531" t="s">
        <v>10102</v>
      </c>
      <c r="C2531" t="s">
        <v>12186</v>
      </c>
      <c r="D2531" t="s">
        <v>12356</v>
      </c>
      <c r="E2531" t="s">
        <v>12357</v>
      </c>
      <c r="F2531" t="s">
        <v>12358</v>
      </c>
      <c r="G2531" t="s">
        <v>12359</v>
      </c>
      <c r="I2531">
        <v>2</v>
      </c>
      <c r="J2531">
        <v>2</v>
      </c>
      <c r="K2531">
        <v>0</v>
      </c>
      <c r="L2531" t="s">
        <v>12360</v>
      </c>
      <c r="M2531">
        <f>SUM(B2531,C2531)</f>
        <v>0</v>
      </c>
      <c r="N2531" t="str">
        <f t="shared" si="78"/>
        <v>No</v>
      </c>
      <c r="O2531">
        <f>COUNTIF(C:C,"&lt;0")</f>
        <v>0</v>
      </c>
      <c r="P2531" t="e">
        <f>SUMIF(#REF!,"&gt;"&amp;AVERAGE(#REF!))</f>
        <v>#REF!</v>
      </c>
      <c r="Q2531">
        <f t="shared" si="79"/>
        <v>27.565026697177728</v>
      </c>
      <c r="R2531" t="str">
        <f>CONCATENATE("ID-",A2531,"-",E2531)</f>
        <v>ID-26345-Chicago, IL - Detroit, MI</v>
      </c>
      <c r="S2531" t="str">
        <f>INDEX(B:B,MATCH(A2531,A:A,0))</f>
        <v>02:55</v>
      </c>
      <c r="T2531" t="str">
        <f>IF(OR(B2531&gt;0,C2531&gt;0),"Acceptable","Check")</f>
        <v>Acceptable</v>
      </c>
      <c r="U2531">
        <f>COUNTIF(D:D, "Military - U.S. Army")</f>
        <v>23</v>
      </c>
      <c r="V2531">
        <f>AVERAGEIF(C:C,"Fort Myer, Virginia", I:I)</f>
        <v>2</v>
      </c>
      <c r="X2531" t="str">
        <f>IFERROR(VLOOKUP("FlightNumber", A:D, 4, FALSE), "Flight Not Found")</f>
        <v>Flight Not Found</v>
      </c>
      <c r="Y2531" t="str" cm="1">
        <f t="array" ref="Y2531">IF(AND(B:B &gt; TIME(6, 0, 0), B:B &lt;= TIME(18, 0, 0)), "Day", "Night")</f>
        <v>Night</v>
      </c>
      <c r="Z2531">
        <f>COUNTIFS(D:D, "Military - U.S. Army", C:C, "Fort Myer, Virginia")</f>
        <v>1</v>
      </c>
    </row>
    <row r="2532" spans="1:26" x14ac:dyDescent="0.2">
      <c r="A2532">
        <v>26348</v>
      </c>
      <c r="C2532" t="s">
        <v>12361</v>
      </c>
      <c r="D2532" t="s">
        <v>2606</v>
      </c>
      <c r="F2532" t="s">
        <v>9459</v>
      </c>
      <c r="G2532" t="s">
        <v>12362</v>
      </c>
      <c r="H2532" t="s">
        <v>12363</v>
      </c>
      <c r="I2532">
        <v>7</v>
      </c>
      <c r="J2532">
        <v>5</v>
      </c>
      <c r="K2532">
        <v>0</v>
      </c>
      <c r="L2532" t="s">
        <v>12364</v>
      </c>
      <c r="M2532">
        <f>SUM(B2532,C2532)</f>
        <v>0</v>
      </c>
      <c r="N2532" t="str">
        <f t="shared" si="78"/>
        <v>No</v>
      </c>
      <c r="O2532">
        <f>COUNTIF(C:C,"&lt;0")</f>
        <v>0</v>
      </c>
      <c r="P2532" t="e">
        <f>SUMIF(#REF!,"&gt;"&amp;AVERAGE(#REF!))</f>
        <v>#REF!</v>
      </c>
      <c r="Q2532">
        <f t="shared" si="79"/>
        <v>27.565026697177728</v>
      </c>
      <c r="R2532" t="str">
        <f>CONCATENATE("ID-",A2532,"-",E2532)</f>
        <v>ID-26348-</v>
      </c>
      <c r="S2532">
        <f>INDEX(B:B,MATCH(A2532,A:A,0))</f>
        <v>0</v>
      </c>
      <c r="T2532" t="str">
        <f>IF(OR(B2532&gt;0,C2532&gt;0),"Acceptable","Check")</f>
        <v>Acceptable</v>
      </c>
      <c r="U2532">
        <f>COUNTIF(D:D, "Military - U.S. Army")</f>
        <v>23</v>
      </c>
      <c r="V2532">
        <f>AVERAGEIF(C:C,"Fort Myer, Virginia", I:I)</f>
        <v>2</v>
      </c>
      <c r="X2532" t="str">
        <f>IFERROR(VLOOKUP("FlightNumber", A:D, 4, FALSE), "Flight Not Found")</f>
        <v>Flight Not Found</v>
      </c>
      <c r="Y2532" t="str" cm="1">
        <f t="array" ref="Y2532">IF(AND(B:B &gt; TIME(6, 0, 0), B:B &lt;= TIME(18, 0, 0)), "Day", "Night")</f>
        <v>Night</v>
      </c>
      <c r="Z2532">
        <f>COUNTIFS(D:D, "Military - U.S. Army", C:C, "Fort Myer, Virginia")</f>
        <v>1</v>
      </c>
    </row>
    <row r="2533" spans="1:26" x14ac:dyDescent="0.2">
      <c r="A2533">
        <v>26349</v>
      </c>
      <c r="B2533" t="s">
        <v>6071</v>
      </c>
      <c r="C2533" t="s">
        <v>12365</v>
      </c>
      <c r="D2533" t="s">
        <v>12366</v>
      </c>
      <c r="E2533" t="s">
        <v>12367</v>
      </c>
      <c r="F2533" t="s">
        <v>11430</v>
      </c>
      <c r="G2533" t="s">
        <v>12368</v>
      </c>
      <c r="I2533">
        <v>4</v>
      </c>
      <c r="J2533">
        <v>4</v>
      </c>
      <c r="K2533">
        <v>0</v>
      </c>
      <c r="L2533" t="s">
        <v>12369</v>
      </c>
      <c r="M2533">
        <f>SUM(B2533,C2533)</f>
        <v>0</v>
      </c>
      <c r="N2533" t="str">
        <f t="shared" si="78"/>
        <v>No</v>
      </c>
      <c r="O2533">
        <f>COUNTIF(C:C,"&lt;0")</f>
        <v>0</v>
      </c>
      <c r="P2533" t="e">
        <f>SUMIF(#REF!,"&gt;"&amp;AVERAGE(#REF!))</f>
        <v>#REF!</v>
      </c>
      <c r="Q2533">
        <f t="shared" si="79"/>
        <v>27.565026697177728</v>
      </c>
      <c r="R2533" t="str">
        <f>CONCATENATE("ID-",A2533,"-",E2533)</f>
        <v>ID-26349-Hailey, ID - Boise, ID</v>
      </c>
      <c r="S2533" t="str">
        <f>INDEX(B:B,MATCH(A2533,A:A,0))</f>
        <v>10:32</v>
      </c>
      <c r="T2533" t="str">
        <f>IF(OR(B2533&gt;0,C2533&gt;0),"Acceptable","Check")</f>
        <v>Acceptable</v>
      </c>
      <c r="U2533">
        <f>COUNTIF(D:D, "Military - U.S. Army")</f>
        <v>23</v>
      </c>
      <c r="V2533">
        <f>AVERAGEIF(C:C,"Fort Myer, Virginia", I:I)</f>
        <v>2</v>
      </c>
      <c r="X2533" t="str">
        <f>IFERROR(VLOOKUP("FlightNumber", A:D, 4, FALSE), "Flight Not Found")</f>
        <v>Flight Not Found</v>
      </c>
      <c r="Y2533" t="str" cm="1">
        <f t="array" ref="Y2533">IF(AND(B:B &gt; TIME(6, 0, 0), B:B &lt;= TIME(18, 0, 0)), "Day", "Night")</f>
        <v>Night</v>
      </c>
      <c r="Z2533">
        <f>COUNTIFS(D:D, "Military - U.S. Army", C:C, "Fort Myer, Virginia")</f>
        <v>1</v>
      </c>
    </row>
    <row r="2534" spans="1:26" x14ac:dyDescent="0.2">
      <c r="A2534">
        <v>26351</v>
      </c>
      <c r="B2534" t="s">
        <v>12370</v>
      </c>
      <c r="C2534" t="s">
        <v>12371</v>
      </c>
      <c r="D2534" t="s">
        <v>12372</v>
      </c>
      <c r="E2534" t="s">
        <v>12373</v>
      </c>
      <c r="F2534" t="s">
        <v>12358</v>
      </c>
      <c r="G2534" t="s">
        <v>12374</v>
      </c>
      <c r="I2534">
        <v>8</v>
      </c>
      <c r="J2534">
        <v>8</v>
      </c>
      <c r="K2534">
        <v>0</v>
      </c>
      <c r="L2534" t="s">
        <v>12375</v>
      </c>
      <c r="M2534">
        <f>SUM(B2534,C2534)</f>
        <v>0</v>
      </c>
      <c r="N2534" t="str">
        <f t="shared" si="78"/>
        <v>No</v>
      </c>
      <c r="O2534">
        <f>COUNTIF(C:C,"&lt;0")</f>
        <v>0</v>
      </c>
      <c r="P2534" t="e">
        <f>SUMIF(#REF!,"&gt;"&amp;AVERAGE(#REF!))</f>
        <v>#REF!</v>
      </c>
      <c r="Q2534">
        <f t="shared" si="79"/>
        <v>27.565026697177728</v>
      </c>
      <c r="R2534" t="str">
        <f>CONCATENATE("ID-",A2534,"-",E2534)</f>
        <v>ID-26351-Honolulu, HI - Lanai, HI</v>
      </c>
      <c r="S2534" t="str">
        <f>INDEX(B:B,MATCH(A2534,A:A,0))</f>
        <v>07:05</v>
      </c>
      <c r="T2534" t="str">
        <f>IF(OR(B2534&gt;0,C2534&gt;0),"Acceptable","Check")</f>
        <v>Acceptable</v>
      </c>
      <c r="U2534">
        <f>COUNTIF(D:D, "Military - U.S. Army")</f>
        <v>23</v>
      </c>
      <c r="V2534">
        <f>AVERAGEIF(C:C,"Fort Myer, Virginia", I:I)</f>
        <v>2</v>
      </c>
      <c r="X2534" t="str">
        <f>IFERROR(VLOOKUP("FlightNumber", A:D, 4, FALSE), "Flight Not Found")</f>
        <v>Flight Not Found</v>
      </c>
      <c r="Y2534" t="str" cm="1">
        <f t="array" ref="Y2534">IF(AND(B:B &gt; TIME(6, 0, 0), B:B &lt;= TIME(18, 0, 0)), "Day", "Night")</f>
        <v>Night</v>
      </c>
      <c r="Z2534">
        <f>COUNTIFS(D:D, "Military - U.S. Army", C:C, "Fort Myer, Virginia")</f>
        <v>1</v>
      </c>
    </row>
    <row r="2535" spans="1:26" x14ac:dyDescent="0.2">
      <c r="A2535">
        <v>26361</v>
      </c>
      <c r="B2535" t="s">
        <v>7868</v>
      </c>
      <c r="C2535" t="s">
        <v>5951</v>
      </c>
      <c r="D2535" t="s">
        <v>8932</v>
      </c>
      <c r="E2535" t="s">
        <v>12377</v>
      </c>
      <c r="F2535" t="s">
        <v>12378</v>
      </c>
      <c r="G2535" t="s">
        <v>12379</v>
      </c>
      <c r="H2535" t="s">
        <v>12380</v>
      </c>
      <c r="I2535">
        <v>48</v>
      </c>
      <c r="J2535">
        <v>16</v>
      </c>
      <c r="K2535">
        <v>1</v>
      </c>
      <c r="L2535" t="s">
        <v>12381</v>
      </c>
      <c r="M2535">
        <f>SUM(B2535,C2535)</f>
        <v>0</v>
      </c>
      <c r="N2535" t="str">
        <f t="shared" si="78"/>
        <v>No</v>
      </c>
      <c r="O2535">
        <f>COUNTIF(C:C,"&lt;0")</f>
        <v>0</v>
      </c>
      <c r="P2535" t="e">
        <f>SUMIF(#REF!,"&gt;"&amp;AVERAGE(#REF!))</f>
        <v>#REF!</v>
      </c>
      <c r="Q2535">
        <f t="shared" si="79"/>
        <v>27.565026697177728</v>
      </c>
      <c r="R2535" t="str">
        <f>CONCATENATE("ID-",A2535,"-",E2535)</f>
        <v>ID-26361-New York City - Albany, NY</v>
      </c>
      <c r="S2535" t="str">
        <f>INDEX(B:B,MATCH(A2535,A:A,0))</f>
        <v>20:48</v>
      </c>
      <c r="T2535" t="str">
        <f>IF(OR(B2535&gt;0,C2535&gt;0),"Acceptable","Check")</f>
        <v>Acceptable</v>
      </c>
      <c r="U2535">
        <f>COUNTIF(D:D, "Military - U.S. Army")</f>
        <v>23</v>
      </c>
      <c r="V2535">
        <f>AVERAGEIF(C:C,"Fort Myer, Virginia", I:I)</f>
        <v>2</v>
      </c>
      <c r="X2535" t="str">
        <f>IFERROR(VLOOKUP("FlightNumber", A:D, 4, FALSE), "Flight Not Found")</f>
        <v>Flight Not Found</v>
      </c>
      <c r="Y2535" t="str" cm="1">
        <f t="array" ref="Y2535">IF(AND(B:B &gt; TIME(6, 0, 0), B:B &lt;= TIME(18, 0, 0)), "Day", "Night")</f>
        <v>Night</v>
      </c>
      <c r="Z2535">
        <f>COUNTIFS(D:D, "Military - U.S. Army", C:C, "Fort Myer, Virginia")</f>
        <v>1</v>
      </c>
    </row>
    <row r="2536" spans="1:26" x14ac:dyDescent="0.2">
      <c r="A2536">
        <v>26371</v>
      </c>
      <c r="C2536" t="s">
        <v>12382</v>
      </c>
      <c r="D2536" t="s">
        <v>2606</v>
      </c>
      <c r="F2536" t="s">
        <v>7280</v>
      </c>
      <c r="G2536" t="s">
        <v>12383</v>
      </c>
      <c r="H2536" t="s">
        <v>12384</v>
      </c>
      <c r="I2536">
        <v>5</v>
      </c>
      <c r="J2536">
        <v>5</v>
      </c>
      <c r="K2536">
        <v>0</v>
      </c>
      <c r="L2536" t="s">
        <v>12385</v>
      </c>
      <c r="M2536">
        <f>SUM(B2536,C2536)</f>
        <v>0</v>
      </c>
      <c r="N2536" t="str">
        <f t="shared" si="78"/>
        <v>No</v>
      </c>
      <c r="O2536">
        <f>COUNTIF(C:C,"&lt;0")</f>
        <v>0</v>
      </c>
      <c r="P2536" t="e">
        <f>SUMIF(#REF!,"&gt;"&amp;AVERAGE(#REF!))</f>
        <v>#REF!</v>
      </c>
      <c r="Q2536">
        <f t="shared" si="79"/>
        <v>27.565026697177728</v>
      </c>
      <c r="R2536" t="str">
        <f>CONCATENATE("ID-",A2536,"-",E2536)</f>
        <v>ID-26371-</v>
      </c>
      <c r="S2536">
        <f>INDEX(B:B,MATCH(A2536,A:A,0))</f>
        <v>0</v>
      </c>
      <c r="T2536" t="str">
        <f>IF(OR(B2536&gt;0,C2536&gt;0),"Acceptable","Check")</f>
        <v>Acceptable</v>
      </c>
      <c r="U2536">
        <f>COUNTIF(D:D, "Military - U.S. Army")</f>
        <v>23</v>
      </c>
      <c r="V2536">
        <f>AVERAGEIF(C:C,"Fort Myer, Virginia", I:I)</f>
        <v>2</v>
      </c>
      <c r="X2536" t="str">
        <f>IFERROR(VLOOKUP("FlightNumber", A:D, 4, FALSE), "Flight Not Found")</f>
        <v>Flight Not Found</v>
      </c>
      <c r="Y2536" t="str" cm="1">
        <f t="array" ref="Y2536">IF(AND(B:B &gt; TIME(6, 0, 0), B:B &lt;= TIME(18, 0, 0)), "Day", "Night")</f>
        <v>Night</v>
      </c>
      <c r="Z2536">
        <f>COUNTIFS(D:D, "Military - U.S. Army", C:C, "Fort Myer, Virginia")</f>
        <v>1</v>
      </c>
    </row>
    <row r="2537" spans="1:26" x14ac:dyDescent="0.2">
      <c r="A2537">
        <v>26372</v>
      </c>
      <c r="B2537" t="s">
        <v>1610</v>
      </c>
      <c r="C2537" t="s">
        <v>12386</v>
      </c>
      <c r="D2537" t="s">
        <v>12387</v>
      </c>
      <c r="E2537" t="s">
        <v>12389</v>
      </c>
      <c r="F2537" t="s">
        <v>12390</v>
      </c>
      <c r="G2537" t="s">
        <v>12391</v>
      </c>
      <c r="H2537" t="s">
        <v>12392</v>
      </c>
      <c r="I2537">
        <v>112</v>
      </c>
      <c r="J2537">
        <v>112</v>
      </c>
      <c r="K2537">
        <v>0</v>
      </c>
      <c r="L2537" t="s">
        <v>12393</v>
      </c>
      <c r="M2537">
        <f>SUM(B2537,C2537)</f>
        <v>0</v>
      </c>
      <c r="N2537" t="str">
        <f t="shared" si="78"/>
        <v>No</v>
      </c>
      <c r="O2537">
        <f>COUNTIF(C:C,"&lt;0")</f>
        <v>0</v>
      </c>
      <c r="P2537" t="e">
        <f>SUMIF(#REF!,"&gt;"&amp;AVERAGE(#REF!))</f>
        <v>#REF!</v>
      </c>
      <c r="Q2537">
        <f t="shared" si="79"/>
        <v>27.565026697177728</v>
      </c>
      <c r="R2537" t="str">
        <f>CONCATENATE("ID-",A2537,"-",E2537)</f>
        <v>ID-26372-Colombo - Dubai</v>
      </c>
      <c r="S2537" t="str">
        <f>INDEX(B:B,MATCH(A2537,A:A,0))</f>
        <v>22:00</v>
      </c>
      <c r="T2537" t="str">
        <f>IF(OR(B2537&gt;0,C2537&gt;0),"Acceptable","Check")</f>
        <v>Acceptable</v>
      </c>
      <c r="U2537">
        <f>COUNTIF(D:D, "Military - U.S. Army")</f>
        <v>23</v>
      </c>
      <c r="V2537">
        <f>AVERAGEIF(C:C,"Fort Myer, Virginia", I:I)</f>
        <v>2</v>
      </c>
      <c r="X2537" t="str">
        <f>IFERROR(VLOOKUP("FlightNumber", A:D, 4, FALSE), "Flight Not Found")</f>
        <v>Flight Not Found</v>
      </c>
      <c r="Y2537" t="str" cm="1">
        <f t="array" ref="Y2537">IF(AND(B:B &gt; TIME(6, 0, 0), B:B &lt;= TIME(18, 0, 0)), "Day", "Night")</f>
        <v>Night</v>
      </c>
      <c r="Z2537">
        <f>COUNTIFS(D:D, "Military - U.S. Army", C:C, "Fort Myer, Virginia")</f>
        <v>1</v>
      </c>
    </row>
    <row r="2538" spans="1:26" x14ac:dyDescent="0.2">
      <c r="A2538">
        <v>26377</v>
      </c>
      <c r="C2538" t="s">
        <v>12394</v>
      </c>
      <c r="D2538" t="s">
        <v>12395</v>
      </c>
      <c r="E2538" t="s">
        <v>12397</v>
      </c>
      <c r="F2538" t="s">
        <v>11155</v>
      </c>
      <c r="G2538" t="s">
        <v>12398</v>
      </c>
      <c r="H2538" t="s">
        <v>12399</v>
      </c>
      <c r="I2538">
        <v>22</v>
      </c>
      <c r="J2538">
        <v>22</v>
      </c>
      <c r="K2538">
        <v>0</v>
      </c>
      <c r="L2538" t="s">
        <v>12400</v>
      </c>
      <c r="M2538">
        <f>SUM(B2538,C2538)</f>
        <v>0</v>
      </c>
      <c r="N2538" t="str">
        <f t="shared" si="78"/>
        <v>No</v>
      </c>
      <c r="O2538">
        <f>COUNTIF(C:C,"&lt;0")</f>
        <v>0</v>
      </c>
      <c r="P2538" t="e">
        <f>SUMIF(#REF!,"&gt;"&amp;AVERAGE(#REF!))</f>
        <v>#REF!</v>
      </c>
      <c r="Q2538">
        <f t="shared" si="79"/>
        <v>27.565026697177728</v>
      </c>
      <c r="R2538" t="str">
        <f>CONCATENATE("ID-",A2538,"-",E2538)</f>
        <v>ID-26377-Cairo - Aden</v>
      </c>
      <c r="S2538">
        <f>INDEX(B:B,MATCH(A2538,A:A,0))</f>
        <v>0</v>
      </c>
      <c r="T2538" t="str">
        <f>IF(OR(B2538&gt;0,C2538&gt;0),"Acceptable","Check")</f>
        <v>Acceptable</v>
      </c>
      <c r="U2538">
        <f>COUNTIF(D:D, "Military - U.S. Army")</f>
        <v>23</v>
      </c>
      <c r="V2538">
        <f>AVERAGEIF(C:C,"Fort Myer, Virginia", I:I)</f>
        <v>2</v>
      </c>
      <c r="X2538" t="str">
        <f>IFERROR(VLOOKUP("FlightNumber", A:D, 4, FALSE), "Flight Not Found")</f>
        <v>Flight Not Found</v>
      </c>
      <c r="Y2538" t="str" cm="1">
        <f t="array" ref="Y2538">IF(AND(B:B &gt; TIME(6, 0, 0), B:B &lt;= TIME(18, 0, 0)), "Day", "Night")</f>
        <v>Night</v>
      </c>
      <c r="Z2538">
        <f>COUNTIFS(D:D, "Military - U.S. Army", C:C, "Fort Myer, Virginia")</f>
        <v>1</v>
      </c>
    </row>
    <row r="2539" spans="1:26" x14ac:dyDescent="0.2">
      <c r="A2539">
        <v>26386</v>
      </c>
      <c r="C2539" t="s">
        <v>12401</v>
      </c>
      <c r="D2539" t="s">
        <v>2606</v>
      </c>
      <c r="F2539" t="s">
        <v>11624</v>
      </c>
      <c r="G2539" t="s">
        <v>12402</v>
      </c>
      <c r="H2539" t="s">
        <v>12403</v>
      </c>
      <c r="I2539">
        <v>14</v>
      </c>
      <c r="J2539">
        <v>14</v>
      </c>
      <c r="K2539">
        <v>0</v>
      </c>
      <c r="L2539" t="s">
        <v>12404</v>
      </c>
      <c r="M2539">
        <f>SUM(B2539,C2539)</f>
        <v>0</v>
      </c>
      <c r="N2539" t="str">
        <f t="shared" si="78"/>
        <v>No</v>
      </c>
      <c r="O2539">
        <f>COUNTIF(C:C,"&lt;0")</f>
        <v>0</v>
      </c>
      <c r="P2539" t="e">
        <f>SUMIF(#REF!,"&gt;"&amp;AVERAGE(#REF!))</f>
        <v>#REF!</v>
      </c>
      <c r="Q2539">
        <f t="shared" si="79"/>
        <v>27.565026697177728</v>
      </c>
      <c r="R2539" t="str">
        <f>CONCATENATE("ID-",A2539,"-",E2539)</f>
        <v>ID-26386-</v>
      </c>
      <c r="S2539">
        <f>INDEX(B:B,MATCH(A2539,A:A,0))</f>
        <v>0</v>
      </c>
      <c r="T2539" t="str">
        <f>IF(OR(B2539&gt;0,C2539&gt;0),"Acceptable","Check")</f>
        <v>Acceptable</v>
      </c>
      <c r="U2539">
        <f>COUNTIF(D:D, "Military - U.S. Army")</f>
        <v>23</v>
      </c>
      <c r="V2539">
        <f>AVERAGEIF(C:C,"Fort Myer, Virginia", I:I)</f>
        <v>2</v>
      </c>
      <c r="X2539" t="str">
        <f>IFERROR(VLOOKUP("FlightNumber", A:D, 4, FALSE), "Flight Not Found")</f>
        <v>Flight Not Found</v>
      </c>
      <c r="Y2539" t="str" cm="1">
        <f t="array" ref="Y2539">IF(AND(B:B &gt; TIME(6, 0, 0), B:B &lt;= TIME(18, 0, 0)), "Day", "Night")</f>
        <v>Night</v>
      </c>
      <c r="Z2539">
        <f>COUNTIFS(D:D, "Military - U.S. Army", C:C, "Fort Myer, Virginia")</f>
        <v>1</v>
      </c>
    </row>
    <row r="2540" spans="1:26" x14ac:dyDescent="0.2">
      <c r="A2540">
        <v>26395</v>
      </c>
      <c r="C2540" t="s">
        <v>12405</v>
      </c>
      <c r="D2540" t="s">
        <v>12406</v>
      </c>
      <c r="F2540" t="s">
        <v>5759</v>
      </c>
      <c r="G2540" t="s">
        <v>12407</v>
      </c>
      <c r="H2540" t="s">
        <v>12408</v>
      </c>
      <c r="I2540">
        <v>2</v>
      </c>
      <c r="J2540">
        <v>2</v>
      </c>
      <c r="K2540">
        <v>0</v>
      </c>
      <c r="L2540" t="s">
        <v>7252</v>
      </c>
      <c r="M2540">
        <f>SUM(B2540,C2540)</f>
        <v>0</v>
      </c>
      <c r="N2540" t="str">
        <f t="shared" si="78"/>
        <v>No</v>
      </c>
      <c r="O2540">
        <f>COUNTIF(C:C,"&lt;0")</f>
        <v>0</v>
      </c>
      <c r="P2540" t="e">
        <f>SUMIF(#REF!,"&gt;"&amp;AVERAGE(#REF!))</f>
        <v>#REF!</v>
      </c>
      <c r="Q2540">
        <f t="shared" si="79"/>
        <v>27.565026697177728</v>
      </c>
      <c r="R2540" t="str">
        <f>CONCATENATE("ID-",A2540,"-",E2540)</f>
        <v>ID-26395-</v>
      </c>
      <c r="S2540">
        <f>INDEX(B:B,MATCH(A2540,A:A,0))</f>
        <v>0</v>
      </c>
      <c r="T2540" t="str">
        <f>IF(OR(B2540&gt;0,C2540&gt;0),"Acceptable","Check")</f>
        <v>Acceptable</v>
      </c>
      <c r="U2540">
        <f>COUNTIF(D:D, "Military - U.S. Army")</f>
        <v>23</v>
      </c>
      <c r="V2540">
        <f>AVERAGEIF(C:C,"Fort Myer, Virginia", I:I)</f>
        <v>2</v>
      </c>
      <c r="X2540" t="str">
        <f>IFERROR(VLOOKUP("FlightNumber", A:D, 4, FALSE), "Flight Not Found")</f>
        <v>Flight Not Found</v>
      </c>
      <c r="Y2540" t="str" cm="1">
        <f t="array" ref="Y2540">IF(AND(B:B &gt; TIME(6, 0, 0), B:B &lt;= TIME(18, 0, 0)), "Day", "Night")</f>
        <v>Night</v>
      </c>
      <c r="Z2540">
        <f>COUNTIFS(D:D, "Military - U.S. Army", C:C, "Fort Myer, Virginia")</f>
        <v>1</v>
      </c>
    </row>
    <row r="2541" spans="1:26" x14ac:dyDescent="0.2">
      <c r="A2541">
        <v>26401</v>
      </c>
      <c r="B2541" t="s">
        <v>12409</v>
      </c>
      <c r="C2541" t="s">
        <v>3574</v>
      </c>
      <c r="D2541" t="s">
        <v>2614</v>
      </c>
      <c r="E2541" t="s">
        <v>7663</v>
      </c>
      <c r="F2541" t="s">
        <v>12410</v>
      </c>
      <c r="G2541" t="s">
        <v>12411</v>
      </c>
      <c r="H2541" t="s">
        <v>12412</v>
      </c>
      <c r="I2541">
        <v>25</v>
      </c>
      <c r="J2541">
        <v>25</v>
      </c>
      <c r="K2541">
        <v>0</v>
      </c>
      <c r="L2541" t="s">
        <v>12413</v>
      </c>
      <c r="M2541">
        <f>SUM(B2541,C2541)</f>
        <v>0</v>
      </c>
      <c r="N2541" t="str">
        <f t="shared" si="78"/>
        <v>No</v>
      </c>
      <c r="O2541">
        <f>COUNTIF(C:C,"&lt;0")</f>
        <v>0</v>
      </c>
      <c r="P2541" t="e">
        <f>SUMIF(#REF!,"&gt;"&amp;AVERAGE(#REF!))</f>
        <v>#REF!</v>
      </c>
      <c r="Q2541">
        <f t="shared" si="79"/>
        <v>27.565026697177728</v>
      </c>
      <c r="R2541" t="str">
        <f>CONCATENATE("ID-",A2541,"-",E2541)</f>
        <v>ID-26401-Sao Paulo - Rio de Janeiro</v>
      </c>
      <c r="S2541" t="str">
        <f>INDEX(B:B,MATCH(A2541,A:A,0))</f>
        <v>21:26</v>
      </c>
      <c r="T2541" t="str">
        <f>IF(OR(B2541&gt;0,C2541&gt;0),"Acceptable","Check")</f>
        <v>Acceptable</v>
      </c>
      <c r="U2541">
        <f>COUNTIF(D:D, "Military - U.S. Army")</f>
        <v>23</v>
      </c>
      <c r="V2541">
        <f>AVERAGEIF(C:C,"Fort Myer, Virginia", I:I)</f>
        <v>2</v>
      </c>
      <c r="X2541" t="str">
        <f>IFERROR(VLOOKUP("FlightNumber", A:D, 4, FALSE), "Flight Not Found")</f>
        <v>Flight Not Found</v>
      </c>
      <c r="Y2541" t="str" cm="1">
        <f t="array" ref="Y2541">IF(AND(B:B &gt; TIME(6, 0, 0), B:B &lt;= TIME(18, 0, 0)), "Day", "Night")</f>
        <v>Night</v>
      </c>
      <c r="Z2541">
        <f>COUNTIFS(D:D, "Military - U.S. Army", C:C, "Fort Myer, Virginia")</f>
        <v>1</v>
      </c>
    </row>
    <row r="2542" spans="1:26" x14ac:dyDescent="0.2">
      <c r="A2542">
        <v>26405</v>
      </c>
      <c r="B2542" t="s">
        <v>2367</v>
      </c>
      <c r="C2542" t="s">
        <v>12414</v>
      </c>
      <c r="D2542" t="s">
        <v>11245</v>
      </c>
      <c r="E2542" t="s">
        <v>12415</v>
      </c>
      <c r="F2542" t="s">
        <v>9559</v>
      </c>
      <c r="G2542" t="s">
        <v>12416</v>
      </c>
      <c r="H2542" t="s">
        <v>12417</v>
      </c>
      <c r="I2542">
        <v>18</v>
      </c>
      <c r="J2542">
        <v>18</v>
      </c>
      <c r="K2542">
        <v>0</v>
      </c>
      <c r="L2542" t="s">
        <v>12418</v>
      </c>
      <c r="M2542">
        <f>SUM(B2542,C2542)</f>
        <v>0</v>
      </c>
      <c r="N2542" t="str">
        <f t="shared" si="78"/>
        <v>No</v>
      </c>
      <c r="O2542">
        <f>COUNTIF(C:C,"&lt;0")</f>
        <v>0</v>
      </c>
      <c r="P2542" t="e">
        <f>SUMIF(#REF!,"&gt;"&amp;AVERAGE(#REF!))</f>
        <v>#REF!</v>
      </c>
      <c r="Q2542">
        <f t="shared" si="79"/>
        <v>27.565026697177728</v>
      </c>
      <c r="R2542" t="str">
        <f>CONCATENATE("ID-",A2542,"-",E2542)</f>
        <v>ID-26405-Rome - Foggia</v>
      </c>
      <c r="S2542" t="str">
        <f>INDEX(B:B,MATCH(A2542,A:A,0))</f>
        <v>22:10</v>
      </c>
      <c r="T2542" t="str">
        <f>IF(OR(B2542&gt;0,C2542&gt;0),"Acceptable","Check")</f>
        <v>Acceptable</v>
      </c>
      <c r="U2542">
        <f>COUNTIF(D:D, "Military - U.S. Army")</f>
        <v>23</v>
      </c>
      <c r="V2542">
        <f>AVERAGEIF(C:C,"Fort Myer, Virginia", I:I)</f>
        <v>2</v>
      </c>
      <c r="X2542" t="str">
        <f>IFERROR(VLOOKUP("FlightNumber", A:D, 4, FALSE), "Flight Not Found")</f>
        <v>Flight Not Found</v>
      </c>
      <c r="Y2542" t="str" cm="1">
        <f t="array" ref="Y2542">IF(AND(B:B &gt; TIME(6, 0, 0), B:B &lt;= TIME(18, 0, 0)), "Day", "Night")</f>
        <v>Night</v>
      </c>
      <c r="Z2542">
        <f>COUNTIFS(D:D, "Military - U.S. Army", C:C, "Fort Myer, Virginia")</f>
        <v>1</v>
      </c>
    </row>
    <row r="2543" spans="1:26" x14ac:dyDescent="0.2">
      <c r="A2543">
        <v>26406</v>
      </c>
      <c r="B2543" t="s">
        <v>20</v>
      </c>
      <c r="C2543" t="s">
        <v>356</v>
      </c>
      <c r="D2543" t="s">
        <v>12419</v>
      </c>
      <c r="E2543" t="s">
        <v>409</v>
      </c>
      <c r="F2543" t="s">
        <v>12420</v>
      </c>
      <c r="G2543" t="s">
        <v>12421</v>
      </c>
      <c r="I2543">
        <v>3</v>
      </c>
      <c r="J2543">
        <v>3</v>
      </c>
      <c r="K2543">
        <v>0</v>
      </c>
      <c r="L2543" t="s">
        <v>12422</v>
      </c>
      <c r="M2543">
        <f>SUM(B2543,C2543)</f>
        <v>0</v>
      </c>
      <c r="N2543" t="str">
        <f t="shared" si="78"/>
        <v>No</v>
      </c>
      <c r="O2543">
        <f>COUNTIF(C:C,"&lt;0")</f>
        <v>0</v>
      </c>
      <c r="P2543" t="e">
        <f>SUMIF(#REF!,"&gt;"&amp;AVERAGE(#REF!))</f>
        <v>#REF!</v>
      </c>
      <c r="Q2543">
        <f t="shared" si="79"/>
        <v>27.565026697177728</v>
      </c>
      <c r="R2543" t="str">
        <f>CONCATENATE("ID-",A2543,"-",E2543)</f>
        <v>ID-26406-Sightseeing</v>
      </c>
      <c r="S2543" t="str">
        <f>INDEX(B:B,MATCH(A2543,A:A,0))</f>
        <v>17:18</v>
      </c>
      <c r="T2543" t="str">
        <f>IF(OR(B2543&gt;0,C2543&gt;0),"Acceptable","Check")</f>
        <v>Acceptable</v>
      </c>
      <c r="U2543">
        <f>COUNTIF(D:D, "Military - U.S. Army")</f>
        <v>23</v>
      </c>
      <c r="V2543">
        <f>AVERAGEIF(C:C,"Fort Myer, Virginia", I:I)</f>
        <v>2</v>
      </c>
      <c r="X2543" t="str">
        <f>IFERROR(VLOOKUP("FlightNumber", A:D, 4, FALSE), "Flight Not Found")</f>
        <v>Flight Not Found</v>
      </c>
      <c r="Y2543" t="str" cm="1">
        <f t="array" ref="Y2543">IF(AND(B:B &gt; TIME(6, 0, 0), B:B &lt;= TIME(18, 0, 0)), "Day", "Night")</f>
        <v>Night</v>
      </c>
      <c r="Z2543">
        <f>COUNTIFS(D:D, "Military - U.S. Army", C:C, "Fort Myer, Virginia")</f>
        <v>1</v>
      </c>
    </row>
    <row r="2544" spans="1:26" x14ac:dyDescent="0.2">
      <c r="A2544">
        <v>26407</v>
      </c>
      <c r="B2544" t="s">
        <v>3771</v>
      </c>
      <c r="C2544" t="s">
        <v>9323</v>
      </c>
      <c r="D2544" t="s">
        <v>6405</v>
      </c>
      <c r="E2544" t="s">
        <v>12423</v>
      </c>
      <c r="F2544" t="s">
        <v>12424</v>
      </c>
      <c r="G2544" t="s">
        <v>12425</v>
      </c>
      <c r="H2544" t="s">
        <v>12426</v>
      </c>
      <c r="I2544">
        <v>107</v>
      </c>
      <c r="J2544">
        <v>43</v>
      </c>
      <c r="K2544">
        <v>0</v>
      </c>
      <c r="L2544" t="s">
        <v>12427</v>
      </c>
      <c r="M2544">
        <f>SUM(B2544,C2544)</f>
        <v>0</v>
      </c>
      <c r="N2544" t="str">
        <f t="shared" si="78"/>
        <v>No</v>
      </c>
      <c r="O2544">
        <f>COUNTIF(C:C,"&lt;0")</f>
        <v>0</v>
      </c>
      <c r="P2544" t="e">
        <f>SUMIF(#REF!,"&gt;"&amp;AVERAGE(#REF!))</f>
        <v>#REF!</v>
      </c>
      <c r="Q2544">
        <f t="shared" si="79"/>
        <v>27.565026697177728</v>
      </c>
      <c r="R2544" t="str">
        <f>CONCATENATE("ID-",A2544,"-",E2544)</f>
        <v>ID-26407-Addis Ababa - Rome</v>
      </c>
      <c r="S2544" t="str">
        <f>INDEX(B:B,MATCH(A2544,A:A,0))</f>
        <v>09:39</v>
      </c>
      <c r="T2544" t="str">
        <f>IF(OR(B2544&gt;0,C2544&gt;0),"Acceptable","Check")</f>
        <v>Acceptable</v>
      </c>
      <c r="U2544">
        <f>COUNTIF(D:D, "Military - U.S. Army")</f>
        <v>23</v>
      </c>
      <c r="V2544">
        <f>AVERAGEIF(C:C,"Fort Myer, Virginia", I:I)</f>
        <v>2</v>
      </c>
      <c r="X2544" t="str">
        <f>IFERROR(VLOOKUP("FlightNumber", A:D, 4, FALSE), "Flight Not Found")</f>
        <v>Flight Not Found</v>
      </c>
      <c r="Y2544" t="str" cm="1">
        <f t="array" ref="Y2544">IF(AND(B:B &gt; TIME(6, 0, 0), B:B &lt;= TIME(18, 0, 0)), "Day", "Night")</f>
        <v>Night</v>
      </c>
      <c r="Z2544">
        <f>COUNTIFS(D:D, "Military - U.S. Army", C:C, "Fort Myer, Virginia")</f>
        <v>1</v>
      </c>
    </row>
    <row r="2545" spans="1:26" x14ac:dyDescent="0.2">
      <c r="A2545">
        <v>26409</v>
      </c>
      <c r="C2545" t="s">
        <v>12428</v>
      </c>
      <c r="D2545" t="s">
        <v>9386</v>
      </c>
      <c r="F2545" t="s">
        <v>4880</v>
      </c>
      <c r="G2545" t="s">
        <v>12429</v>
      </c>
      <c r="H2545" t="s">
        <v>12430</v>
      </c>
      <c r="I2545">
        <v>6</v>
      </c>
      <c r="J2545">
        <v>6</v>
      </c>
      <c r="K2545">
        <v>0</v>
      </c>
      <c r="L2545" t="s">
        <v>12431</v>
      </c>
      <c r="M2545">
        <f>SUM(B2545,C2545)</f>
        <v>0</v>
      </c>
      <c r="N2545" t="str">
        <f t="shared" si="78"/>
        <v>No</v>
      </c>
      <c r="O2545">
        <f>COUNTIF(C:C,"&lt;0")</f>
        <v>0</v>
      </c>
      <c r="P2545" t="e">
        <f>SUMIF(#REF!,"&gt;"&amp;AVERAGE(#REF!))</f>
        <v>#REF!</v>
      </c>
      <c r="Q2545">
        <f t="shared" si="79"/>
        <v>27.565026697177728</v>
      </c>
      <c r="R2545" t="str">
        <f>CONCATENATE("ID-",A2545,"-",E2545)</f>
        <v>ID-26409-</v>
      </c>
      <c r="S2545">
        <f>INDEX(B:B,MATCH(A2545,A:A,0))</f>
        <v>0</v>
      </c>
      <c r="T2545" t="str">
        <f>IF(OR(B2545&gt;0,C2545&gt;0),"Acceptable","Check")</f>
        <v>Acceptable</v>
      </c>
      <c r="U2545">
        <f>COUNTIF(D:D, "Military - U.S. Army")</f>
        <v>23</v>
      </c>
      <c r="V2545">
        <f>AVERAGEIF(C:C,"Fort Myer, Virginia", I:I)</f>
        <v>2</v>
      </c>
      <c r="X2545" t="str">
        <f>IFERROR(VLOOKUP("FlightNumber", A:D, 4, FALSE), "Flight Not Found")</f>
        <v>Flight Not Found</v>
      </c>
      <c r="Y2545" t="str" cm="1">
        <f t="array" ref="Y2545">IF(AND(B:B &gt; TIME(6, 0, 0), B:B &lt;= TIME(18, 0, 0)), "Day", "Night")</f>
        <v>Night</v>
      </c>
      <c r="Z2545">
        <f>COUNTIFS(D:D, "Military - U.S. Army", C:C, "Fort Myer, Virginia")</f>
        <v>1</v>
      </c>
    </row>
    <row r="2546" spans="1:26" x14ac:dyDescent="0.2">
      <c r="A2546">
        <v>26413</v>
      </c>
      <c r="B2546" t="s">
        <v>6447</v>
      </c>
      <c r="C2546" t="s">
        <v>12432</v>
      </c>
      <c r="D2546" t="s">
        <v>8255</v>
      </c>
      <c r="E2546" t="s">
        <v>12433</v>
      </c>
      <c r="F2546" t="s">
        <v>12434</v>
      </c>
      <c r="G2546" t="s">
        <v>12435</v>
      </c>
      <c r="I2546">
        <v>10</v>
      </c>
      <c r="J2546">
        <v>4</v>
      </c>
      <c r="K2546">
        <v>0</v>
      </c>
      <c r="L2546" t="s">
        <v>12436</v>
      </c>
      <c r="M2546">
        <f>SUM(B2546,C2546)</f>
        <v>0</v>
      </c>
      <c r="N2546" t="str">
        <f t="shared" si="78"/>
        <v>No</v>
      </c>
      <c r="O2546">
        <f>COUNTIF(C:C,"&lt;0")</f>
        <v>0</v>
      </c>
      <c r="P2546" t="e">
        <f>SUMIF(#REF!,"&gt;"&amp;AVERAGE(#REF!))</f>
        <v>#REF!</v>
      </c>
      <c r="Q2546">
        <f t="shared" si="79"/>
        <v>27.565026697177728</v>
      </c>
      <c r="R2546" t="str">
        <f>CONCATENATE("ID-",A2546,"-",E2546)</f>
        <v>ID-26413-Long Tieng, Laos - Moung Cha, Laos</v>
      </c>
      <c r="S2546" t="str">
        <f>INDEX(B:B,MATCH(A2546,A:A,0))</f>
        <v>12:23</v>
      </c>
      <c r="T2546" t="str">
        <f>IF(OR(B2546&gt;0,C2546&gt;0),"Acceptable","Check")</f>
        <v>Acceptable</v>
      </c>
      <c r="U2546">
        <f>COUNTIF(D:D, "Military - U.S. Army")</f>
        <v>23</v>
      </c>
      <c r="V2546">
        <f>AVERAGEIF(C:C,"Fort Myer, Virginia", I:I)</f>
        <v>2</v>
      </c>
      <c r="X2546" t="str">
        <f>IFERROR(VLOOKUP("FlightNumber", A:D, 4, FALSE), "Flight Not Found")</f>
        <v>Flight Not Found</v>
      </c>
      <c r="Y2546" t="str" cm="1">
        <f t="array" ref="Y2546">IF(AND(B:B &gt; TIME(6, 0, 0), B:B &lt;= TIME(18, 0, 0)), "Day", "Night")</f>
        <v>Night</v>
      </c>
      <c r="Z2546">
        <f>COUNTIFS(D:D, "Military - U.S. Army", C:C, "Fort Myer, Virginia")</f>
        <v>1</v>
      </c>
    </row>
    <row r="2547" spans="1:26" x14ac:dyDescent="0.2">
      <c r="A2547">
        <v>26415</v>
      </c>
      <c r="C2547" t="s">
        <v>12437</v>
      </c>
      <c r="D2547" t="s">
        <v>2606</v>
      </c>
      <c r="F2547" t="s">
        <v>9459</v>
      </c>
      <c r="G2547" t="s">
        <v>12438</v>
      </c>
      <c r="H2547" t="s">
        <v>6357</v>
      </c>
      <c r="I2547">
        <v>6</v>
      </c>
      <c r="J2547">
        <v>6</v>
      </c>
      <c r="K2547">
        <v>0</v>
      </c>
      <c r="L2547" t="s">
        <v>10703</v>
      </c>
      <c r="M2547">
        <f>SUM(B2547,C2547)</f>
        <v>0</v>
      </c>
      <c r="N2547" t="str">
        <f t="shared" si="78"/>
        <v>No</v>
      </c>
      <c r="O2547">
        <f>COUNTIF(C:C,"&lt;0")</f>
        <v>0</v>
      </c>
      <c r="P2547" t="e">
        <f>SUMIF(#REF!,"&gt;"&amp;AVERAGE(#REF!))</f>
        <v>#REF!</v>
      </c>
      <c r="Q2547">
        <f t="shared" si="79"/>
        <v>27.565026697177728</v>
      </c>
      <c r="R2547" t="str">
        <f>CONCATENATE("ID-",A2547,"-",E2547)</f>
        <v>ID-26415-</v>
      </c>
      <c r="S2547">
        <f>INDEX(B:B,MATCH(A2547,A:A,0))</f>
        <v>0</v>
      </c>
      <c r="T2547" t="str">
        <f>IF(OR(B2547&gt;0,C2547&gt;0),"Acceptable","Check")</f>
        <v>Acceptable</v>
      </c>
      <c r="U2547">
        <f>COUNTIF(D:D, "Military - U.S. Army")</f>
        <v>23</v>
      </c>
      <c r="V2547">
        <f>AVERAGEIF(C:C,"Fort Myer, Virginia", I:I)</f>
        <v>2</v>
      </c>
      <c r="X2547" t="str">
        <f>IFERROR(VLOOKUP("FlightNumber", A:D, 4, FALSE), "Flight Not Found")</f>
        <v>Flight Not Found</v>
      </c>
      <c r="Y2547" t="str" cm="1">
        <f t="array" ref="Y2547">IF(AND(B:B &gt; TIME(6, 0, 0), B:B &lt;= TIME(18, 0, 0)), "Day", "Night")</f>
        <v>Night</v>
      </c>
      <c r="Z2547">
        <f>COUNTIFS(D:D, "Military - U.S. Army", C:C, "Fort Myer, Virginia")</f>
        <v>1</v>
      </c>
    </row>
    <row r="2548" spans="1:26" x14ac:dyDescent="0.2">
      <c r="A2548">
        <v>26423</v>
      </c>
      <c r="C2548" t="s">
        <v>12439</v>
      </c>
      <c r="D2548" t="s">
        <v>3546</v>
      </c>
      <c r="F2548" t="s">
        <v>11779</v>
      </c>
      <c r="G2548" t="s">
        <v>12440</v>
      </c>
      <c r="H2548" t="s">
        <v>12441</v>
      </c>
      <c r="I2548">
        <v>18</v>
      </c>
      <c r="J2548">
        <v>18</v>
      </c>
      <c r="K2548">
        <v>0</v>
      </c>
      <c r="L2548" t="s">
        <v>12442</v>
      </c>
      <c r="M2548">
        <f>SUM(B2548,C2548)</f>
        <v>0</v>
      </c>
      <c r="N2548" t="str">
        <f t="shared" si="78"/>
        <v>No</v>
      </c>
      <c r="O2548">
        <f>COUNTIF(C:C,"&lt;0")</f>
        <v>0</v>
      </c>
      <c r="P2548" t="e">
        <f>SUMIF(#REF!,"&gt;"&amp;AVERAGE(#REF!))</f>
        <v>#REF!</v>
      </c>
      <c r="Q2548">
        <f t="shared" si="79"/>
        <v>27.565026697177728</v>
      </c>
      <c r="R2548" t="str">
        <f>CONCATENATE("ID-",A2548,"-",E2548)</f>
        <v>ID-26423-</v>
      </c>
      <c r="S2548">
        <f>INDEX(B:B,MATCH(A2548,A:A,0))</f>
        <v>0</v>
      </c>
      <c r="T2548" t="str">
        <f>IF(OR(B2548&gt;0,C2548&gt;0),"Acceptable","Check")</f>
        <v>Acceptable</v>
      </c>
      <c r="U2548">
        <f>COUNTIF(D:D, "Military - U.S. Army")</f>
        <v>23</v>
      </c>
      <c r="V2548">
        <f>AVERAGEIF(C:C,"Fort Myer, Virginia", I:I)</f>
        <v>2</v>
      </c>
      <c r="X2548" t="str">
        <f>IFERROR(VLOOKUP("FlightNumber", A:D, 4, FALSE), "Flight Not Found")</f>
        <v>Flight Not Found</v>
      </c>
      <c r="Y2548" t="str" cm="1">
        <f t="array" ref="Y2548">IF(AND(B:B &gt; TIME(6, 0, 0), B:B &lt;= TIME(18, 0, 0)), "Day", "Night")</f>
        <v>Night</v>
      </c>
      <c r="Z2548">
        <f>COUNTIFS(D:D, "Military - U.S. Army", C:C, "Fort Myer, Virginia")</f>
        <v>1</v>
      </c>
    </row>
    <row r="2549" spans="1:26" x14ac:dyDescent="0.2">
      <c r="A2549">
        <v>26424</v>
      </c>
      <c r="B2549" t="s">
        <v>7667</v>
      </c>
      <c r="C2549" t="s">
        <v>12443</v>
      </c>
      <c r="D2549" t="s">
        <v>5071</v>
      </c>
      <c r="E2549" t="s">
        <v>12444</v>
      </c>
      <c r="F2549" t="s">
        <v>8550</v>
      </c>
      <c r="G2549" t="s">
        <v>12445</v>
      </c>
      <c r="H2549" t="s">
        <v>12446</v>
      </c>
      <c r="I2549">
        <v>115</v>
      </c>
      <c r="J2549">
        <v>115</v>
      </c>
      <c r="K2549">
        <v>0</v>
      </c>
      <c r="L2549" t="s">
        <v>12447</v>
      </c>
      <c r="M2549">
        <f>SUM(B2549,C2549)</f>
        <v>0</v>
      </c>
      <c r="N2549" t="str">
        <f t="shared" si="78"/>
        <v>No</v>
      </c>
      <c r="O2549">
        <f>COUNTIF(C:C,"&lt;0")</f>
        <v>0</v>
      </c>
      <c r="P2549" t="e">
        <f>SUMIF(#REF!,"&gt;"&amp;AVERAGE(#REF!))</f>
        <v>#REF!</v>
      </c>
      <c r="Q2549">
        <f t="shared" si="79"/>
        <v>27.565026697177728</v>
      </c>
      <c r="R2549" t="str">
        <f>CONCATENATE("ID-",A2549,"-",E2549)</f>
        <v>ID-26424-Rome - Palermo</v>
      </c>
      <c r="S2549" t="str">
        <f>INDEX(B:B,MATCH(A2549,A:A,0))</f>
        <v>22:24</v>
      </c>
      <c r="T2549" t="str">
        <f>IF(OR(B2549&gt;0,C2549&gt;0),"Acceptable","Check")</f>
        <v>Acceptable</v>
      </c>
      <c r="U2549">
        <f>COUNTIF(D:D, "Military - U.S. Army")</f>
        <v>23</v>
      </c>
      <c r="V2549">
        <f>AVERAGEIF(C:C,"Fort Myer, Virginia", I:I)</f>
        <v>2</v>
      </c>
      <c r="X2549" t="str">
        <f>IFERROR(VLOOKUP("FlightNumber", A:D, 4, FALSE), "Flight Not Found")</f>
        <v>Flight Not Found</v>
      </c>
      <c r="Y2549" t="str" cm="1">
        <f t="array" ref="Y2549">IF(AND(B:B &gt; TIME(6, 0, 0), B:B &lt;= TIME(18, 0, 0)), "Day", "Night")</f>
        <v>Night</v>
      </c>
      <c r="Z2549">
        <f>COUNTIFS(D:D, "Military - U.S. Army", C:C, "Fort Myer, Virginia")</f>
        <v>1</v>
      </c>
    </row>
    <row r="2550" spans="1:26" x14ac:dyDescent="0.2">
      <c r="A2550">
        <v>26427</v>
      </c>
      <c r="C2550" t="s">
        <v>12448</v>
      </c>
      <c r="D2550" t="s">
        <v>12449</v>
      </c>
      <c r="E2550" t="s">
        <v>12450</v>
      </c>
      <c r="F2550" t="s">
        <v>3099</v>
      </c>
      <c r="G2550" t="s">
        <v>12451</v>
      </c>
      <c r="H2550" t="s">
        <v>12452</v>
      </c>
      <c r="I2550">
        <v>7</v>
      </c>
      <c r="J2550">
        <v>7</v>
      </c>
      <c r="K2550">
        <v>0</v>
      </c>
      <c r="L2550" t="s">
        <v>10847</v>
      </c>
      <c r="M2550">
        <f>SUM(B2550,C2550)</f>
        <v>0</v>
      </c>
      <c r="N2550" t="str">
        <f t="shared" si="78"/>
        <v>No</v>
      </c>
      <c r="O2550">
        <f>COUNTIF(C:C,"&lt;0")</f>
        <v>0</v>
      </c>
      <c r="P2550" t="e">
        <f>SUMIF(#REF!,"&gt;"&amp;AVERAGE(#REF!))</f>
        <v>#REF!</v>
      </c>
      <c r="Q2550">
        <f t="shared" si="79"/>
        <v>27.565026697177728</v>
      </c>
      <c r="R2550" t="str">
        <f>CONCATENATE("ID-",A2550,"-",E2550)</f>
        <v>ID-26427-Ciudad - La Centella</v>
      </c>
      <c r="S2550">
        <f>INDEX(B:B,MATCH(A2550,A:A,0))</f>
        <v>0</v>
      </c>
      <c r="T2550" t="str">
        <f>IF(OR(B2550&gt;0,C2550&gt;0),"Acceptable","Check")</f>
        <v>Acceptable</v>
      </c>
      <c r="U2550">
        <f>COUNTIF(D:D, "Military - U.S. Army")</f>
        <v>23</v>
      </c>
      <c r="V2550">
        <f>AVERAGEIF(C:C,"Fort Myer, Virginia", I:I)</f>
        <v>2</v>
      </c>
      <c r="X2550" t="str">
        <f>IFERROR(VLOOKUP("FlightNumber", A:D, 4, FALSE), "Flight Not Found")</f>
        <v>Flight Not Found</v>
      </c>
      <c r="Y2550" t="str" cm="1">
        <f t="array" ref="Y2550">IF(AND(B:B &gt; TIME(6, 0, 0), B:B &lt;= TIME(18, 0, 0)), "Day", "Night")</f>
        <v>Night</v>
      </c>
      <c r="Z2550">
        <f>COUNTIFS(D:D, "Military - U.S. Army", C:C, "Fort Myer, Virginia")</f>
        <v>1</v>
      </c>
    </row>
    <row r="2551" spans="1:26" x14ac:dyDescent="0.2">
      <c r="A2551">
        <v>26429</v>
      </c>
      <c r="B2551" t="s">
        <v>12453</v>
      </c>
      <c r="C2551" t="s">
        <v>12454</v>
      </c>
      <c r="D2551" t="s">
        <v>22</v>
      </c>
      <c r="E2551" t="s">
        <v>12455</v>
      </c>
      <c r="F2551" t="s">
        <v>11229</v>
      </c>
      <c r="I2551">
        <v>34</v>
      </c>
      <c r="J2551">
        <v>34</v>
      </c>
      <c r="K2551">
        <v>0</v>
      </c>
      <c r="L2551" t="s">
        <v>12456</v>
      </c>
      <c r="M2551">
        <f>SUM(B2551,C2551)</f>
        <v>0</v>
      </c>
      <c r="N2551" t="str">
        <f t="shared" si="78"/>
        <v>No</v>
      </c>
      <c r="O2551">
        <f>COUNTIF(C:C,"&lt;0")</f>
        <v>0</v>
      </c>
      <c r="P2551" t="e">
        <f>SUMIF(#REF!,"&gt;"&amp;AVERAGE(#REF!))</f>
        <v>#REF!</v>
      </c>
      <c r="Q2551">
        <f t="shared" si="79"/>
        <v>27.565026697177728</v>
      </c>
      <c r="R2551" t="str">
        <f>CONCATENATE("ID-",A2551,"-",E2551)</f>
        <v>ID-26429-Bien Hoa - Vung Tau</v>
      </c>
      <c r="S2551" t="str">
        <f>INDEX(B:B,MATCH(A2551,A:A,0))</f>
        <v>10:25</v>
      </c>
      <c r="T2551" t="str">
        <f>IF(OR(B2551&gt;0,C2551&gt;0),"Acceptable","Check")</f>
        <v>Acceptable</v>
      </c>
      <c r="U2551">
        <f>COUNTIF(D:D, "Military - U.S. Army")</f>
        <v>23</v>
      </c>
      <c r="V2551">
        <f>AVERAGEIF(C:C,"Fort Myer, Virginia", I:I)</f>
        <v>2</v>
      </c>
      <c r="X2551" t="str">
        <f>IFERROR(VLOOKUP("FlightNumber", A:D, 4, FALSE), "Flight Not Found")</f>
        <v>Flight Not Found</v>
      </c>
      <c r="Y2551" t="str" cm="1">
        <f t="array" ref="Y2551">IF(AND(B:B &gt; TIME(6, 0, 0), B:B &lt;= TIME(18, 0, 0)), "Day", "Night")</f>
        <v>Night</v>
      </c>
      <c r="Z2551">
        <f>COUNTIFS(D:D, "Military - U.S. Army", C:C, "Fort Myer, Virginia")</f>
        <v>1</v>
      </c>
    </row>
    <row r="2552" spans="1:26" x14ac:dyDescent="0.2">
      <c r="A2552">
        <v>26438</v>
      </c>
      <c r="B2552" t="s">
        <v>3912</v>
      </c>
      <c r="C2552" t="s">
        <v>6339</v>
      </c>
      <c r="D2552" t="s">
        <v>12457</v>
      </c>
      <c r="E2552" t="s">
        <v>12458</v>
      </c>
      <c r="F2552" t="s">
        <v>11430</v>
      </c>
      <c r="G2552" t="s">
        <v>12459</v>
      </c>
      <c r="I2552">
        <v>9</v>
      </c>
      <c r="J2552">
        <v>9</v>
      </c>
      <c r="K2552">
        <v>0</v>
      </c>
      <c r="L2552" t="s">
        <v>12460</v>
      </c>
      <c r="M2552">
        <f>SUM(B2552,C2552)</f>
        <v>0</v>
      </c>
      <c r="N2552" t="str">
        <f t="shared" si="78"/>
        <v>No</v>
      </c>
      <c r="O2552">
        <f>COUNTIF(C:C,"&lt;0")</f>
        <v>0</v>
      </c>
      <c r="P2552" t="e">
        <f>SUMIF(#REF!,"&gt;"&amp;AVERAGE(#REF!))</f>
        <v>#REF!</v>
      </c>
      <c r="Q2552">
        <f t="shared" si="79"/>
        <v>27.565026697177728</v>
      </c>
      <c r="R2552" t="str">
        <f>CONCATENATE("ID-",A2552,"-",E2552)</f>
        <v>ID-26438-Albuquerque, NM - Sante Fe, NM</v>
      </c>
      <c r="S2552" t="str">
        <f>INDEX(B:B,MATCH(A2552,A:A,0))</f>
        <v>12:29</v>
      </c>
      <c r="T2552" t="str">
        <f>IF(OR(B2552&gt;0,C2552&gt;0),"Acceptable","Check")</f>
        <v>Acceptable</v>
      </c>
      <c r="U2552">
        <f>COUNTIF(D:D, "Military - U.S. Army")</f>
        <v>23</v>
      </c>
      <c r="V2552">
        <f>AVERAGEIF(C:C,"Fort Myer, Virginia", I:I)</f>
        <v>2</v>
      </c>
      <c r="X2552" t="str">
        <f>IFERROR(VLOOKUP("FlightNumber", A:D, 4, FALSE), "Flight Not Found")</f>
        <v>Flight Not Found</v>
      </c>
      <c r="Y2552" t="str" cm="1">
        <f t="array" ref="Y2552">IF(AND(B:B &gt; TIME(6, 0, 0), B:B &lt;= TIME(18, 0, 0)), "Day", "Night")</f>
        <v>Night</v>
      </c>
      <c r="Z2552">
        <f>COUNTIFS(D:D, "Military - U.S. Army", C:C, "Fort Myer, Virginia")</f>
        <v>1</v>
      </c>
    </row>
    <row r="2553" spans="1:26" x14ac:dyDescent="0.2">
      <c r="A2553">
        <v>26440</v>
      </c>
      <c r="C2553" t="s">
        <v>12461</v>
      </c>
      <c r="D2553" t="s">
        <v>4875</v>
      </c>
      <c r="E2553" t="s">
        <v>12462</v>
      </c>
      <c r="F2553" t="s">
        <v>9559</v>
      </c>
      <c r="G2553" t="s">
        <v>12463</v>
      </c>
      <c r="H2553" t="s">
        <v>3712</v>
      </c>
      <c r="I2553">
        <v>25</v>
      </c>
      <c r="J2553">
        <v>22</v>
      </c>
      <c r="K2553">
        <v>0</v>
      </c>
      <c r="L2553" t="s">
        <v>12464</v>
      </c>
      <c r="M2553">
        <f>SUM(B2553,C2553)</f>
        <v>0</v>
      </c>
      <c r="N2553" t="str">
        <f t="shared" si="78"/>
        <v>No</v>
      </c>
      <c r="O2553">
        <f>COUNTIF(C:C,"&lt;0")</f>
        <v>0</v>
      </c>
      <c r="P2553" t="e">
        <f>SUMIF(#REF!,"&gt;"&amp;AVERAGE(#REF!))</f>
        <v>#REF!</v>
      </c>
      <c r="Q2553">
        <f t="shared" si="79"/>
        <v>27.565026697177728</v>
      </c>
      <c r="R2553" t="str">
        <f>CONCATENATE("ID-",A2553,"-",E2553)</f>
        <v>ID-26440-Luanda - Lobito - Sa Da Bandeira</v>
      </c>
      <c r="S2553">
        <f>INDEX(B:B,MATCH(A2553,A:A,0))</f>
        <v>0</v>
      </c>
      <c r="T2553" t="str">
        <f>IF(OR(B2553&gt;0,C2553&gt;0),"Acceptable","Check")</f>
        <v>Acceptable</v>
      </c>
      <c r="U2553">
        <f>COUNTIF(D:D, "Military - U.S. Army")</f>
        <v>23</v>
      </c>
      <c r="V2553">
        <f>AVERAGEIF(C:C,"Fort Myer, Virginia", I:I)</f>
        <v>2</v>
      </c>
      <c r="X2553" t="str">
        <f>IFERROR(VLOOKUP("FlightNumber", A:D, 4, FALSE), "Flight Not Found")</f>
        <v>Flight Not Found</v>
      </c>
      <c r="Y2553" t="str" cm="1">
        <f t="array" ref="Y2553">IF(AND(B:B &gt; TIME(6, 0, 0), B:B &lt;= TIME(18, 0, 0)), "Day", "Night")</f>
        <v>Night</v>
      </c>
      <c r="Z2553">
        <f>COUNTIFS(D:D, "Military - U.S. Army", C:C, "Fort Myer, Virginia")</f>
        <v>1</v>
      </c>
    </row>
    <row r="2554" spans="1:26" x14ac:dyDescent="0.2">
      <c r="A2554">
        <v>26446</v>
      </c>
      <c r="C2554" t="s">
        <v>12465</v>
      </c>
      <c r="D2554" t="s">
        <v>12466</v>
      </c>
      <c r="F2554" t="s">
        <v>12467</v>
      </c>
      <c r="G2554" t="s">
        <v>12468</v>
      </c>
      <c r="H2554" t="s">
        <v>151</v>
      </c>
      <c r="I2554">
        <v>13</v>
      </c>
      <c r="J2554">
        <v>8</v>
      </c>
      <c r="K2554">
        <v>0</v>
      </c>
      <c r="L2554" t="s">
        <v>12469</v>
      </c>
      <c r="M2554">
        <f>SUM(B2554,C2554)</f>
        <v>0</v>
      </c>
      <c r="N2554" t="str">
        <f t="shared" si="78"/>
        <v>No</v>
      </c>
      <c r="O2554">
        <f>COUNTIF(C:C,"&lt;0")</f>
        <v>0</v>
      </c>
      <c r="P2554" t="e">
        <f>SUMIF(#REF!,"&gt;"&amp;AVERAGE(#REF!))</f>
        <v>#REF!</v>
      </c>
      <c r="Q2554">
        <f t="shared" si="79"/>
        <v>27.565026697177728</v>
      </c>
      <c r="R2554" t="str">
        <f>CONCATENATE("ID-",A2554,"-",E2554)</f>
        <v>ID-26446-</v>
      </c>
      <c r="S2554">
        <f>INDEX(B:B,MATCH(A2554,A:A,0))</f>
        <v>0</v>
      </c>
      <c r="T2554" t="str">
        <f>IF(OR(B2554&gt;0,C2554&gt;0),"Acceptable","Check")</f>
        <v>Acceptable</v>
      </c>
      <c r="U2554">
        <f>COUNTIF(D:D, "Military - U.S. Army")</f>
        <v>23</v>
      </c>
      <c r="V2554">
        <f>AVERAGEIF(C:C,"Fort Myer, Virginia", I:I)</f>
        <v>2</v>
      </c>
      <c r="X2554" t="str">
        <f>IFERROR(VLOOKUP("FlightNumber", A:D, 4, FALSE), "Flight Not Found")</f>
        <v>Flight Not Found</v>
      </c>
      <c r="Y2554" t="str" cm="1">
        <f t="array" ref="Y2554">IF(AND(B:B &gt; TIME(6, 0, 0), B:B &lt;= TIME(18, 0, 0)), "Day", "Night")</f>
        <v>Night</v>
      </c>
      <c r="Z2554">
        <f>COUNTIFS(D:D, "Military - U.S. Army", C:C, "Fort Myer, Virginia")</f>
        <v>1</v>
      </c>
    </row>
    <row r="2555" spans="1:26" x14ac:dyDescent="0.2">
      <c r="A2555">
        <v>26448</v>
      </c>
      <c r="B2555" t="s">
        <v>12470</v>
      </c>
      <c r="C2555" t="s">
        <v>12471</v>
      </c>
      <c r="D2555" t="s">
        <v>12472</v>
      </c>
      <c r="E2555" t="s">
        <v>12473</v>
      </c>
      <c r="F2555" t="s">
        <v>11087</v>
      </c>
      <c r="G2555" t="s">
        <v>12474</v>
      </c>
      <c r="I2555">
        <v>11</v>
      </c>
      <c r="J2555">
        <v>11</v>
      </c>
      <c r="K2555">
        <v>0</v>
      </c>
      <c r="L2555" t="s">
        <v>12475</v>
      </c>
      <c r="M2555">
        <f>SUM(B2555,C2555)</f>
        <v>0</v>
      </c>
      <c r="N2555" t="str">
        <f t="shared" si="78"/>
        <v>No</v>
      </c>
      <c r="O2555">
        <f>COUNTIF(C:C,"&lt;0")</f>
        <v>0</v>
      </c>
      <c r="P2555" t="e">
        <f>SUMIF(#REF!,"&gt;"&amp;AVERAGE(#REF!))</f>
        <v>#REF!</v>
      </c>
      <c r="Q2555">
        <f t="shared" si="79"/>
        <v>27.565026697177728</v>
      </c>
      <c r="R2555" t="str">
        <f>CONCATENATE("ID-",A2555,"-",E2555)</f>
        <v>ID-26448-Dulac, LA - Gulf oil platform</v>
      </c>
      <c r="S2555" t="str">
        <f>INDEX(B:B,MATCH(A2555,A:A,0))</f>
        <v>06:04</v>
      </c>
      <c r="T2555" t="str">
        <f>IF(OR(B2555&gt;0,C2555&gt;0),"Acceptable","Check")</f>
        <v>Acceptable</v>
      </c>
      <c r="U2555">
        <f>COUNTIF(D:D, "Military - U.S. Army")</f>
        <v>23</v>
      </c>
      <c r="V2555">
        <f>AVERAGEIF(C:C,"Fort Myer, Virginia", I:I)</f>
        <v>2</v>
      </c>
      <c r="X2555" t="str">
        <f>IFERROR(VLOOKUP("FlightNumber", A:D, 4, FALSE), "Flight Not Found")</f>
        <v>Flight Not Found</v>
      </c>
      <c r="Y2555" t="str" cm="1">
        <f t="array" ref="Y2555">IF(AND(B:B &gt; TIME(6, 0, 0), B:B &lt;= TIME(18, 0, 0)), "Day", "Night")</f>
        <v>Night</v>
      </c>
      <c r="Z2555">
        <f>COUNTIFS(D:D, "Military - U.S. Army", C:C, "Fort Myer, Virginia")</f>
        <v>1</v>
      </c>
    </row>
    <row r="2556" spans="1:26" x14ac:dyDescent="0.2">
      <c r="A2556">
        <v>26448</v>
      </c>
      <c r="C2556" t="s">
        <v>12476</v>
      </c>
      <c r="D2556" t="s">
        <v>12477</v>
      </c>
      <c r="F2556" t="s">
        <v>4885</v>
      </c>
      <c r="G2556" t="s">
        <v>12478</v>
      </c>
      <c r="H2556" t="s">
        <v>12479</v>
      </c>
      <c r="I2556">
        <v>18</v>
      </c>
      <c r="J2556">
        <v>9</v>
      </c>
      <c r="K2556">
        <v>0</v>
      </c>
      <c r="L2556" t="s">
        <v>12480</v>
      </c>
      <c r="M2556">
        <f>SUM(B2556,C2556)</f>
        <v>0</v>
      </c>
      <c r="N2556" t="str">
        <f t="shared" si="78"/>
        <v>No</v>
      </c>
      <c r="O2556">
        <f>COUNTIF(C:C,"&lt;0")</f>
        <v>0</v>
      </c>
      <c r="P2556" t="e">
        <f>SUMIF(#REF!,"&gt;"&amp;AVERAGE(#REF!))</f>
        <v>#REF!</v>
      </c>
      <c r="Q2556">
        <f t="shared" si="79"/>
        <v>27.565026697177728</v>
      </c>
      <c r="R2556" t="str">
        <f>CONCATENATE("ID-",A2556,"-",E2556)</f>
        <v>ID-26448-</v>
      </c>
      <c r="S2556" t="str">
        <f>INDEX(B:B,MATCH(A2556,A:A,0))</f>
        <v>06:04</v>
      </c>
      <c r="T2556" t="str">
        <f>IF(OR(B2556&gt;0,C2556&gt;0),"Acceptable","Check")</f>
        <v>Acceptable</v>
      </c>
      <c r="U2556">
        <f>COUNTIF(D:D, "Military - U.S. Army")</f>
        <v>23</v>
      </c>
      <c r="V2556">
        <f>AVERAGEIF(C:C,"Fort Myer, Virginia", I:I)</f>
        <v>2</v>
      </c>
      <c r="X2556" t="str">
        <f>IFERROR(VLOOKUP("FlightNumber", A:D, 4, FALSE), "Flight Not Found")</f>
        <v>Flight Not Found</v>
      </c>
      <c r="Y2556" t="str" cm="1">
        <f t="array" ref="Y2556">IF(AND(B:B &gt; TIME(6, 0, 0), B:B &lt;= TIME(18, 0, 0)), "Day", "Night")</f>
        <v>Night</v>
      </c>
      <c r="Z2556">
        <f>COUNTIFS(D:D, "Military - U.S. Army", C:C, "Fort Myer, Virginia")</f>
        <v>1</v>
      </c>
    </row>
    <row r="2557" spans="1:26" x14ac:dyDescent="0.2">
      <c r="A2557">
        <v>26449</v>
      </c>
      <c r="B2557" t="s">
        <v>6436</v>
      </c>
      <c r="C2557" t="s">
        <v>12481</v>
      </c>
      <c r="D2557" t="s">
        <v>1432</v>
      </c>
      <c r="E2557" t="s">
        <v>994</v>
      </c>
      <c r="F2557" t="s">
        <v>10021</v>
      </c>
      <c r="G2557" t="s">
        <v>12482</v>
      </c>
      <c r="H2557" t="s">
        <v>12483</v>
      </c>
      <c r="I2557">
        <v>4</v>
      </c>
      <c r="J2557">
        <v>4</v>
      </c>
      <c r="K2557">
        <v>0</v>
      </c>
      <c r="L2557" t="s">
        <v>12484</v>
      </c>
      <c r="M2557">
        <f>SUM(B2557,C2557)</f>
        <v>0</v>
      </c>
      <c r="N2557" t="str">
        <f t="shared" si="78"/>
        <v>No</v>
      </c>
      <c r="O2557">
        <f>COUNTIF(C:C,"&lt;0")</f>
        <v>0</v>
      </c>
      <c r="P2557" t="e">
        <f>SUMIF(#REF!,"&gt;"&amp;AVERAGE(#REF!))</f>
        <v>#REF!</v>
      </c>
      <c r="Q2557">
        <f t="shared" si="79"/>
        <v>27.565026697177728</v>
      </c>
      <c r="R2557" t="str">
        <f>CONCATENATE("ID-",A2557,"-",E2557)</f>
        <v>ID-26449-Training</v>
      </c>
      <c r="S2557" t="str">
        <f>INDEX(B:B,MATCH(A2557,A:A,0))</f>
        <v>06:24</v>
      </c>
      <c r="T2557" t="str">
        <f>IF(OR(B2557&gt;0,C2557&gt;0),"Acceptable","Check")</f>
        <v>Acceptable</v>
      </c>
      <c r="U2557">
        <f>COUNTIF(D:D, "Military - U.S. Army")</f>
        <v>23</v>
      </c>
      <c r="V2557">
        <f>AVERAGEIF(C:C,"Fort Myer, Virginia", I:I)</f>
        <v>2</v>
      </c>
      <c r="X2557" t="str">
        <f>IFERROR(VLOOKUP("FlightNumber", A:D, 4, FALSE), "Flight Not Found")</f>
        <v>Flight Not Found</v>
      </c>
      <c r="Y2557" t="str" cm="1">
        <f t="array" ref="Y2557">IF(AND(B:B &gt; TIME(6, 0, 0), B:B &lt;= TIME(18, 0, 0)), "Day", "Night")</f>
        <v>Night</v>
      </c>
      <c r="Z2557">
        <f>COUNTIFS(D:D, "Military - U.S. Army", C:C, "Fort Myer, Virginia")</f>
        <v>1</v>
      </c>
    </row>
    <row r="2558" spans="1:26" x14ac:dyDescent="0.2">
      <c r="A2558">
        <v>26451</v>
      </c>
      <c r="B2558" t="s">
        <v>8633</v>
      </c>
      <c r="C2558" t="s">
        <v>12151</v>
      </c>
      <c r="D2558" t="s">
        <v>12485</v>
      </c>
      <c r="E2558" t="s">
        <v>12486</v>
      </c>
      <c r="F2558" t="s">
        <v>12487</v>
      </c>
      <c r="G2558" t="s">
        <v>12488</v>
      </c>
      <c r="I2558">
        <v>2</v>
      </c>
      <c r="J2558">
        <v>2</v>
      </c>
      <c r="K2558">
        <v>0</v>
      </c>
      <c r="L2558" t="s">
        <v>12489</v>
      </c>
      <c r="M2558">
        <f>SUM(B2558,C2558)</f>
        <v>0</v>
      </c>
      <c r="N2558" t="str">
        <f t="shared" si="78"/>
        <v>No</v>
      </c>
      <c r="O2558">
        <f>COUNTIF(C:C,"&lt;0")</f>
        <v>0</v>
      </c>
      <c r="P2558" t="e">
        <f>SUMIF(#REF!,"&gt;"&amp;AVERAGE(#REF!))</f>
        <v>#REF!</v>
      </c>
      <c r="Q2558">
        <f t="shared" si="79"/>
        <v>27.565026697177728</v>
      </c>
      <c r="R2558" t="str">
        <f>CONCATENATE("ID-",A2558,"-",E2558)</f>
        <v>ID-26451-Fairbanks, AK - Valdez, AK</v>
      </c>
      <c r="S2558" t="str">
        <f>INDEX(B:B,MATCH(A2558,A:A,0))</f>
        <v>11:05</v>
      </c>
      <c r="T2558" t="str">
        <f>IF(OR(B2558&gt;0,C2558&gt;0),"Acceptable","Check")</f>
        <v>Acceptable</v>
      </c>
      <c r="U2558">
        <f>COUNTIF(D:D, "Military - U.S. Army")</f>
        <v>23</v>
      </c>
      <c r="V2558">
        <f>AVERAGEIF(C:C,"Fort Myer, Virginia", I:I)</f>
        <v>2</v>
      </c>
      <c r="X2558" t="str">
        <f>IFERROR(VLOOKUP("FlightNumber", A:D, 4, FALSE), "Flight Not Found")</f>
        <v>Flight Not Found</v>
      </c>
      <c r="Y2558" t="str" cm="1">
        <f t="array" ref="Y2558">IF(AND(B:B &gt; TIME(6, 0, 0), B:B &lt;= TIME(18, 0, 0)), "Day", "Night")</f>
        <v>Night</v>
      </c>
      <c r="Z2558">
        <f>COUNTIFS(D:D, "Military - U.S. Army", C:C, "Fort Myer, Virginia")</f>
        <v>1</v>
      </c>
    </row>
    <row r="2559" spans="1:26" x14ac:dyDescent="0.2">
      <c r="A2559">
        <v>26453</v>
      </c>
      <c r="B2559" t="s">
        <v>2468</v>
      </c>
      <c r="C2559" t="s">
        <v>12490</v>
      </c>
      <c r="D2559" t="s">
        <v>12491</v>
      </c>
      <c r="E2559" t="s">
        <v>12492</v>
      </c>
      <c r="F2559" t="s">
        <v>10572</v>
      </c>
      <c r="G2559" t="s">
        <v>12493</v>
      </c>
      <c r="I2559">
        <v>2</v>
      </c>
      <c r="J2559">
        <v>2</v>
      </c>
      <c r="K2559">
        <v>0</v>
      </c>
      <c r="L2559" t="s">
        <v>12494</v>
      </c>
      <c r="M2559">
        <f>SUM(B2559,C2559)</f>
        <v>0</v>
      </c>
      <c r="N2559" t="str">
        <f t="shared" si="78"/>
        <v>No</v>
      </c>
      <c r="O2559">
        <f>COUNTIF(C:C,"&lt;0")</f>
        <v>0</v>
      </c>
      <c r="P2559" t="e">
        <f>SUMIF(#REF!,"&gt;"&amp;AVERAGE(#REF!))</f>
        <v>#REF!</v>
      </c>
      <c r="Q2559">
        <f t="shared" si="79"/>
        <v>27.565026697177728</v>
      </c>
      <c r="R2559" t="str">
        <f>CONCATENATE("ID-",A2559,"-",E2559)</f>
        <v>ID-26453-Arkansas City, KS - White Plains, NY</v>
      </c>
      <c r="S2559" t="str">
        <f>INDEX(B:B,MATCH(A2559,A:A,0))</f>
        <v>09:30</v>
      </c>
      <c r="T2559" t="str">
        <f>IF(OR(B2559&gt;0,C2559&gt;0),"Acceptable","Check")</f>
        <v>Acceptable</v>
      </c>
      <c r="U2559">
        <f>COUNTIF(D:D, "Military - U.S. Army")</f>
        <v>23</v>
      </c>
      <c r="V2559">
        <f>AVERAGEIF(C:C,"Fort Myer, Virginia", I:I)</f>
        <v>2</v>
      </c>
      <c r="X2559" t="str">
        <f>IFERROR(VLOOKUP("FlightNumber", A:D, 4, FALSE), "Flight Not Found")</f>
        <v>Flight Not Found</v>
      </c>
      <c r="Y2559" t="str" cm="1">
        <f t="array" ref="Y2559">IF(AND(B:B &gt; TIME(6, 0, 0), B:B &lt;= TIME(18, 0, 0)), "Day", "Night")</f>
        <v>Night</v>
      </c>
      <c r="Z2559">
        <f>COUNTIFS(D:D, "Military - U.S. Army", C:C, "Fort Myer, Virginia")</f>
        <v>1</v>
      </c>
    </row>
    <row r="2560" spans="1:26" x14ac:dyDescent="0.2">
      <c r="A2560">
        <v>26453</v>
      </c>
      <c r="C2560" t="s">
        <v>12495</v>
      </c>
      <c r="D2560" t="s">
        <v>29</v>
      </c>
      <c r="E2560" t="s">
        <v>12496</v>
      </c>
      <c r="F2560" t="s">
        <v>8796</v>
      </c>
      <c r="G2560" t="s">
        <v>12497</v>
      </c>
      <c r="H2560" t="s">
        <v>12498</v>
      </c>
      <c r="I2560">
        <v>14</v>
      </c>
      <c r="J2560">
        <v>14</v>
      </c>
      <c r="K2560">
        <v>0</v>
      </c>
      <c r="L2560" t="s">
        <v>12499</v>
      </c>
      <c r="M2560">
        <f>SUM(B2560,C2560)</f>
        <v>0</v>
      </c>
      <c r="N2560" t="str">
        <f t="shared" si="78"/>
        <v>No</v>
      </c>
      <c r="O2560">
        <f>COUNTIF(C:C,"&lt;0")</f>
        <v>0</v>
      </c>
      <c r="P2560" t="e">
        <f>SUMIF(#REF!,"&gt;"&amp;AVERAGE(#REF!))</f>
        <v>#REF!</v>
      </c>
      <c r="Q2560">
        <f t="shared" si="79"/>
        <v>27.565026697177728</v>
      </c>
      <c r="R2560" t="str">
        <f>CONCATENATE("ID-",A2560,"-",E2560)</f>
        <v>ID-26453-Rota - Souda Bay</v>
      </c>
      <c r="S2560" t="str">
        <f>INDEX(B:B,MATCH(A2560,A:A,0))</f>
        <v>09:30</v>
      </c>
      <c r="T2560" t="str">
        <f>IF(OR(B2560&gt;0,C2560&gt;0),"Acceptable","Check")</f>
        <v>Acceptable</v>
      </c>
      <c r="U2560">
        <f>COUNTIF(D:D, "Military - U.S. Army")</f>
        <v>23</v>
      </c>
      <c r="V2560">
        <f>AVERAGEIF(C:C,"Fort Myer, Virginia", I:I)</f>
        <v>2</v>
      </c>
      <c r="X2560" t="str">
        <f>IFERROR(VLOOKUP("FlightNumber", A:D, 4, FALSE), "Flight Not Found")</f>
        <v>Flight Not Found</v>
      </c>
      <c r="Y2560" t="str" cm="1">
        <f t="array" ref="Y2560">IF(AND(B:B &gt; TIME(6, 0, 0), B:B &lt;= TIME(18, 0, 0)), "Day", "Night")</f>
        <v>Night</v>
      </c>
      <c r="Z2560">
        <f>COUNTIFS(D:D, "Military - U.S. Army", C:C, "Fort Myer, Virginia")</f>
        <v>1</v>
      </c>
    </row>
    <row r="2561" spans="1:26" x14ac:dyDescent="0.2">
      <c r="A2561">
        <v>26455</v>
      </c>
      <c r="C2561" t="s">
        <v>12500</v>
      </c>
      <c r="D2561" t="s">
        <v>8255</v>
      </c>
      <c r="E2561" t="s">
        <v>12501</v>
      </c>
      <c r="F2561" t="s">
        <v>2917</v>
      </c>
      <c r="G2561" t="s">
        <v>12502</v>
      </c>
      <c r="H2561" t="s">
        <v>12503</v>
      </c>
      <c r="I2561">
        <v>32</v>
      </c>
      <c r="J2561">
        <v>32</v>
      </c>
      <c r="K2561">
        <v>0</v>
      </c>
      <c r="L2561" t="s">
        <v>8632</v>
      </c>
      <c r="M2561">
        <f>SUM(B2561,C2561)</f>
        <v>0</v>
      </c>
      <c r="N2561" t="str">
        <f t="shared" si="78"/>
        <v>No</v>
      </c>
      <c r="O2561">
        <f>COUNTIF(C:C,"&lt;0")</f>
        <v>0</v>
      </c>
      <c r="P2561" t="e">
        <f>SUMIF(#REF!,"&gt;"&amp;AVERAGE(#REF!))</f>
        <v>#REF!</v>
      </c>
      <c r="Q2561">
        <f t="shared" si="79"/>
        <v>27.565026697177728</v>
      </c>
      <c r="R2561" t="str">
        <f>CONCATENATE("ID-",A2561,"-",E2561)</f>
        <v>ID-26455-Siagon - Hue-Phu Bai - Pleiku</v>
      </c>
      <c r="S2561">
        <f>INDEX(B:B,MATCH(A2561,A:A,0))</f>
        <v>0</v>
      </c>
      <c r="T2561" t="str">
        <f>IF(OR(B2561&gt;0,C2561&gt;0),"Acceptable","Check")</f>
        <v>Acceptable</v>
      </c>
      <c r="U2561">
        <f>COUNTIF(D:D, "Military - U.S. Army")</f>
        <v>23</v>
      </c>
      <c r="V2561">
        <f>AVERAGEIF(C:C,"Fort Myer, Virginia", I:I)</f>
        <v>2</v>
      </c>
      <c r="X2561" t="str">
        <f>IFERROR(VLOOKUP("FlightNumber", A:D, 4, FALSE), "Flight Not Found")</f>
        <v>Flight Not Found</v>
      </c>
      <c r="Y2561" t="str" cm="1">
        <f t="array" ref="Y2561">IF(AND(B:B &gt; TIME(6, 0, 0), B:B &lt;= TIME(18, 0, 0)), "Day", "Night")</f>
        <v>Night</v>
      </c>
      <c r="Z2561">
        <f>COUNTIFS(D:D, "Military - U.S. Army", C:C, "Fort Myer, Virginia")</f>
        <v>1</v>
      </c>
    </row>
    <row r="2562" spans="1:26" x14ac:dyDescent="0.2">
      <c r="A2562">
        <v>26463</v>
      </c>
      <c r="C2562" t="s">
        <v>6125</v>
      </c>
      <c r="D2562" t="s">
        <v>10840</v>
      </c>
      <c r="F2562" t="s">
        <v>3063</v>
      </c>
      <c r="G2562" t="s">
        <v>12504</v>
      </c>
      <c r="H2562" t="s">
        <v>12505</v>
      </c>
      <c r="I2562">
        <v>3</v>
      </c>
      <c r="J2562">
        <v>3</v>
      </c>
      <c r="K2562">
        <v>0</v>
      </c>
      <c r="L2562" t="s">
        <v>12506</v>
      </c>
      <c r="M2562">
        <f>SUM(B2562,C2562)</f>
        <v>0</v>
      </c>
      <c r="N2562" t="str">
        <f t="shared" ref="N2562:N2625" si="80">IF(E2562="good","Yes","No")</f>
        <v>No</v>
      </c>
      <c r="O2562">
        <f>COUNTIF(C:C,"&lt;0")</f>
        <v>0</v>
      </c>
      <c r="P2562" t="e">
        <f>SUMIF(#REF!,"&gt;"&amp;AVERAGE(#REF!))</f>
        <v>#REF!</v>
      </c>
      <c r="Q2562">
        <f t="shared" si="79"/>
        <v>27.565026697177728</v>
      </c>
      <c r="R2562" t="str">
        <f>CONCATENATE("ID-",A2562,"-",E2562)</f>
        <v>ID-26463-</v>
      </c>
      <c r="S2562">
        <f>INDEX(B:B,MATCH(A2562,A:A,0))</f>
        <v>0</v>
      </c>
      <c r="T2562" t="str">
        <f>IF(OR(B2562&gt;0,C2562&gt;0),"Acceptable","Check")</f>
        <v>Acceptable</v>
      </c>
      <c r="U2562">
        <f>COUNTIF(D:D, "Military - U.S. Army")</f>
        <v>23</v>
      </c>
      <c r="V2562">
        <f>AVERAGEIF(C:C,"Fort Myer, Virginia", I:I)</f>
        <v>2</v>
      </c>
      <c r="X2562" t="str">
        <f>IFERROR(VLOOKUP("FlightNumber", A:D, 4, FALSE), "Flight Not Found")</f>
        <v>Flight Not Found</v>
      </c>
      <c r="Y2562" t="str" cm="1">
        <f t="array" ref="Y2562">IF(AND(B:B &gt; TIME(6, 0, 0), B:B &lt;= TIME(18, 0, 0)), "Day", "Night")</f>
        <v>Night</v>
      </c>
      <c r="Z2562">
        <f>COUNTIFS(D:D, "Military - U.S. Army", C:C, "Fort Myer, Virginia")</f>
        <v>1</v>
      </c>
    </row>
    <row r="2563" spans="1:26" x14ac:dyDescent="0.2">
      <c r="A2563">
        <v>26463</v>
      </c>
      <c r="C2563" t="s">
        <v>12507</v>
      </c>
      <c r="D2563" t="s">
        <v>9375</v>
      </c>
      <c r="F2563" t="s">
        <v>12508</v>
      </c>
      <c r="I2563">
        <v>47</v>
      </c>
      <c r="J2563">
        <v>47</v>
      </c>
      <c r="K2563">
        <v>0</v>
      </c>
      <c r="L2563" t="s">
        <v>12509</v>
      </c>
      <c r="M2563">
        <f>SUM(B2563,C2563)</f>
        <v>0</v>
      </c>
      <c r="N2563" t="str">
        <f t="shared" si="80"/>
        <v>No</v>
      </c>
      <c r="O2563">
        <f>COUNTIF(C:C,"&lt;0")</f>
        <v>0</v>
      </c>
      <c r="P2563" t="e">
        <f>SUMIF(#REF!,"&gt;"&amp;AVERAGE(#REF!))</f>
        <v>#REF!</v>
      </c>
      <c r="Q2563">
        <f t="shared" ref="Q2563:Q2626" si="81">AVERAGEIF(I:I,"&gt;0")</f>
        <v>27.565026697177728</v>
      </c>
      <c r="R2563" t="str">
        <f>CONCATENATE("ID-",A2563,"-",E2563)</f>
        <v>ID-26463-</v>
      </c>
      <c r="S2563">
        <f>INDEX(B:B,MATCH(A2563,A:A,0))</f>
        <v>0</v>
      </c>
      <c r="T2563" t="str">
        <f>IF(OR(B2563&gt;0,C2563&gt;0),"Acceptable","Check")</f>
        <v>Acceptable</v>
      </c>
      <c r="U2563">
        <f>COUNTIF(D:D, "Military - U.S. Army")</f>
        <v>23</v>
      </c>
      <c r="V2563">
        <f>AVERAGEIF(C:C,"Fort Myer, Virginia", I:I)</f>
        <v>2</v>
      </c>
      <c r="X2563" t="str">
        <f>IFERROR(VLOOKUP("FlightNumber", A:D, 4, FALSE), "Flight Not Found")</f>
        <v>Flight Not Found</v>
      </c>
      <c r="Y2563" t="str" cm="1">
        <f t="array" ref="Y2563">IF(AND(B:B &gt; TIME(6, 0, 0), B:B &lt;= TIME(18, 0, 0)), "Day", "Night")</f>
        <v>Night</v>
      </c>
      <c r="Z2563">
        <f>COUNTIFS(D:D, "Military - U.S. Army", C:C, "Fort Myer, Virginia")</f>
        <v>1</v>
      </c>
    </row>
    <row r="2564" spans="1:26" x14ac:dyDescent="0.2">
      <c r="A2564">
        <v>26464</v>
      </c>
      <c r="B2564" t="s">
        <v>2648</v>
      </c>
      <c r="C2564" t="s">
        <v>12510</v>
      </c>
      <c r="D2564" t="s">
        <v>5499</v>
      </c>
      <c r="E2564" t="s">
        <v>12511</v>
      </c>
      <c r="F2564" t="s">
        <v>8199</v>
      </c>
      <c r="G2564" t="s">
        <v>12512</v>
      </c>
      <c r="H2564" t="s">
        <v>12513</v>
      </c>
      <c r="I2564">
        <v>87</v>
      </c>
      <c r="J2564">
        <v>82</v>
      </c>
      <c r="K2564">
        <v>4</v>
      </c>
      <c r="L2564" t="s">
        <v>12514</v>
      </c>
      <c r="M2564">
        <f>SUM(B2564,C2564)</f>
        <v>0</v>
      </c>
      <c r="N2564" t="str">
        <f t="shared" si="80"/>
        <v>No</v>
      </c>
      <c r="O2564">
        <f>COUNTIF(C:C,"&lt;0")</f>
        <v>0</v>
      </c>
      <c r="P2564" t="e">
        <f>SUMIF(#REF!,"&gt;"&amp;AVERAGE(#REF!))</f>
        <v>#REF!</v>
      </c>
      <c r="Q2564">
        <f t="shared" si="81"/>
        <v>27.565026697177728</v>
      </c>
      <c r="R2564" t="str">
        <f>CONCATENATE("ID-",A2564,"-",E2564)</f>
        <v>ID-26464-Bangkok - Delhi</v>
      </c>
      <c r="S2564" t="str">
        <f>INDEX(B:B,MATCH(A2564,A:A,0))</f>
        <v>20:20</v>
      </c>
      <c r="T2564" t="str">
        <f>IF(OR(B2564&gt;0,C2564&gt;0),"Acceptable","Check")</f>
        <v>Acceptable</v>
      </c>
      <c r="U2564">
        <f>COUNTIF(D:D, "Military - U.S. Army")</f>
        <v>23</v>
      </c>
      <c r="V2564">
        <f>AVERAGEIF(C:C,"Fort Myer, Virginia", I:I)</f>
        <v>2</v>
      </c>
      <c r="X2564" t="str">
        <f>IFERROR(VLOOKUP("FlightNumber", A:D, 4, FALSE), "Flight Not Found")</f>
        <v>Flight Not Found</v>
      </c>
      <c r="Y2564" t="str" cm="1">
        <f t="array" ref="Y2564">IF(AND(B:B &gt; TIME(6, 0, 0), B:B &lt;= TIME(18, 0, 0)), "Day", "Night")</f>
        <v>Night</v>
      </c>
      <c r="Z2564">
        <f>COUNTIFS(D:D, "Military - U.S. Army", C:C, "Fort Myer, Virginia")</f>
        <v>1</v>
      </c>
    </row>
    <row r="2565" spans="1:26" x14ac:dyDescent="0.2">
      <c r="A2565">
        <v>26465</v>
      </c>
      <c r="B2565" t="s">
        <v>2219</v>
      </c>
      <c r="C2565" t="s">
        <v>12500</v>
      </c>
      <c r="D2565" t="s">
        <v>4237</v>
      </c>
      <c r="E2565" t="s">
        <v>5151</v>
      </c>
      <c r="F2565" t="s">
        <v>12515</v>
      </c>
      <c r="G2565" t="s">
        <v>12516</v>
      </c>
      <c r="H2565" t="s">
        <v>12517</v>
      </c>
      <c r="I2565">
        <v>81</v>
      </c>
      <c r="J2565">
        <v>81</v>
      </c>
      <c r="K2565">
        <v>0</v>
      </c>
      <c r="L2565" t="s">
        <v>12518</v>
      </c>
      <c r="M2565">
        <f>SUM(B2565,C2565)</f>
        <v>0</v>
      </c>
      <c r="N2565" t="str">
        <f t="shared" si="80"/>
        <v>No</v>
      </c>
      <c r="O2565">
        <f>COUNTIF(C:C,"&lt;0")</f>
        <v>0</v>
      </c>
      <c r="P2565" t="e">
        <f>SUMIF(#REF!,"&gt;"&amp;AVERAGE(#REF!))</f>
        <v>#REF!</v>
      </c>
      <c r="Q2565">
        <f t="shared" si="81"/>
        <v>27.565026697177728</v>
      </c>
      <c r="R2565" t="str">
        <f>CONCATENATE("ID-",A2565,"-",E2565)</f>
        <v>ID-26465-Bangkok - Hong Kong</v>
      </c>
      <c r="S2565" t="str">
        <f>INDEX(B:B,MATCH(A2565,A:A,0))</f>
        <v>14:00</v>
      </c>
      <c r="T2565" t="str">
        <f>IF(OR(B2565&gt;0,C2565&gt;0),"Acceptable","Check")</f>
        <v>Acceptable</v>
      </c>
      <c r="U2565">
        <f>COUNTIF(D:D, "Military - U.S. Army")</f>
        <v>23</v>
      </c>
      <c r="V2565">
        <f>AVERAGEIF(C:C,"Fort Myer, Virginia", I:I)</f>
        <v>2</v>
      </c>
      <c r="X2565" t="str">
        <f>IFERROR(VLOOKUP("FlightNumber", A:D, 4, FALSE), "Flight Not Found")</f>
        <v>Flight Not Found</v>
      </c>
      <c r="Y2565" t="str" cm="1">
        <f t="array" ref="Y2565">IF(AND(B:B &gt; TIME(6, 0, 0), B:B &lt;= TIME(18, 0, 0)), "Day", "Night")</f>
        <v>Night</v>
      </c>
      <c r="Z2565">
        <f>COUNTIFS(D:D, "Military - U.S. Army", C:C, "Fort Myer, Virginia")</f>
        <v>1</v>
      </c>
    </row>
    <row r="2566" spans="1:26" x14ac:dyDescent="0.2">
      <c r="A2566">
        <v>26468</v>
      </c>
      <c r="B2566" t="s">
        <v>8958</v>
      </c>
      <c r="C2566" t="s">
        <v>12519</v>
      </c>
      <c r="D2566" t="s">
        <v>12520</v>
      </c>
      <c r="E2566" t="s">
        <v>12521</v>
      </c>
      <c r="F2566" t="s">
        <v>12522</v>
      </c>
      <c r="G2566" t="s">
        <v>12523</v>
      </c>
      <c r="I2566">
        <v>5</v>
      </c>
      <c r="J2566">
        <v>5</v>
      </c>
      <c r="K2566">
        <v>0</v>
      </c>
      <c r="L2566" t="s">
        <v>12524</v>
      </c>
      <c r="M2566">
        <f>SUM(B2566,C2566)</f>
        <v>0</v>
      </c>
      <c r="N2566" t="str">
        <f t="shared" si="80"/>
        <v>No</v>
      </c>
      <c r="O2566">
        <f>COUNTIF(C:C,"&lt;0")</f>
        <v>0</v>
      </c>
      <c r="P2566" t="e">
        <f>SUMIF(#REF!,"&gt;"&amp;AVERAGE(#REF!))</f>
        <v>#REF!</v>
      </c>
      <c r="Q2566">
        <f t="shared" si="81"/>
        <v>27.565026697177728</v>
      </c>
      <c r="R2566" t="str">
        <f>CONCATENATE("ID-",A2566,"-",E2566)</f>
        <v>ID-26468-Harlingen, TX - Austin, TX</v>
      </c>
      <c r="S2566" t="str">
        <f>INDEX(B:B,MATCH(A2566,A:A,0))</f>
        <v>01:50</v>
      </c>
      <c r="T2566" t="str">
        <f>IF(OR(B2566&gt;0,C2566&gt;0),"Acceptable","Check")</f>
        <v>Acceptable</v>
      </c>
      <c r="U2566">
        <f>COUNTIF(D:D, "Military - U.S. Army")</f>
        <v>23</v>
      </c>
      <c r="V2566">
        <f>AVERAGEIF(C:C,"Fort Myer, Virginia", I:I)</f>
        <v>2</v>
      </c>
      <c r="X2566" t="str">
        <f>IFERROR(VLOOKUP("FlightNumber", A:D, 4, FALSE), "Flight Not Found")</f>
        <v>Flight Not Found</v>
      </c>
      <c r="Y2566" t="str" cm="1">
        <f t="array" ref="Y2566">IF(AND(B:B &gt; TIME(6, 0, 0), B:B &lt;= TIME(18, 0, 0)), "Day", "Night")</f>
        <v>Night</v>
      </c>
      <c r="Z2566">
        <f>COUNTIFS(D:D, "Military - U.S. Army", C:C, "Fort Myer, Virginia")</f>
        <v>1</v>
      </c>
    </row>
    <row r="2567" spans="1:26" x14ac:dyDescent="0.2">
      <c r="A2567">
        <v>26468</v>
      </c>
      <c r="B2567" t="s">
        <v>8167</v>
      </c>
      <c r="C2567" t="s">
        <v>12525</v>
      </c>
      <c r="D2567" t="s">
        <v>2606</v>
      </c>
      <c r="F2567" t="s">
        <v>11624</v>
      </c>
      <c r="G2567" t="s">
        <v>12526</v>
      </c>
      <c r="H2567" t="s">
        <v>12527</v>
      </c>
      <c r="I2567">
        <v>15</v>
      </c>
      <c r="J2567">
        <v>12</v>
      </c>
      <c r="K2567">
        <v>0</v>
      </c>
      <c r="L2567" t="s">
        <v>12528</v>
      </c>
      <c r="M2567">
        <f>SUM(B2567,C2567)</f>
        <v>0</v>
      </c>
      <c r="N2567" t="str">
        <f t="shared" si="80"/>
        <v>No</v>
      </c>
      <c r="O2567">
        <f>COUNTIF(C:C,"&lt;0")</f>
        <v>0</v>
      </c>
      <c r="P2567" t="e">
        <f>SUMIF(#REF!,"&gt;"&amp;AVERAGE(#REF!))</f>
        <v>#REF!</v>
      </c>
      <c r="Q2567">
        <f t="shared" si="81"/>
        <v>27.565026697177728</v>
      </c>
      <c r="R2567" t="str">
        <f>CONCATENATE("ID-",A2567,"-",E2567)</f>
        <v>ID-26468-</v>
      </c>
      <c r="S2567" t="str">
        <f>INDEX(B:B,MATCH(A2567,A:A,0))</f>
        <v>01:50</v>
      </c>
      <c r="T2567" t="str">
        <f>IF(OR(B2567&gt;0,C2567&gt;0),"Acceptable","Check")</f>
        <v>Acceptable</v>
      </c>
      <c r="U2567">
        <f>COUNTIF(D:D, "Military - U.S. Army")</f>
        <v>23</v>
      </c>
      <c r="V2567">
        <f>AVERAGEIF(C:C,"Fort Myer, Virginia", I:I)</f>
        <v>2</v>
      </c>
      <c r="X2567" t="str">
        <f>IFERROR(VLOOKUP("FlightNumber", A:D, 4, FALSE), "Flight Not Found")</f>
        <v>Flight Not Found</v>
      </c>
      <c r="Y2567" t="str" cm="1">
        <f t="array" ref="Y2567">IF(AND(B:B &gt; TIME(6, 0, 0), B:B &lt;= TIME(18, 0, 0)), "Day", "Night")</f>
        <v>Night</v>
      </c>
      <c r="Z2567">
        <f>COUNTIFS(D:D, "Military - U.S. Army", C:C, "Fort Myer, Virginia")</f>
        <v>1</v>
      </c>
    </row>
    <row r="2568" spans="1:26" x14ac:dyDescent="0.2">
      <c r="A2568">
        <v>26468</v>
      </c>
      <c r="C2568" t="s">
        <v>1165</v>
      </c>
      <c r="D2568" t="s">
        <v>3546</v>
      </c>
      <c r="F2568" t="s">
        <v>8390</v>
      </c>
      <c r="G2568" t="s">
        <v>12529</v>
      </c>
      <c r="I2568">
        <v>122</v>
      </c>
      <c r="J2568">
        <v>122</v>
      </c>
      <c r="K2568">
        <v>0</v>
      </c>
      <c r="L2568" t="s">
        <v>12530</v>
      </c>
      <c r="M2568">
        <f>SUM(B2568,C2568)</f>
        <v>0</v>
      </c>
      <c r="N2568" t="str">
        <f t="shared" si="80"/>
        <v>No</v>
      </c>
      <c r="O2568">
        <f>COUNTIF(C:C,"&lt;0")</f>
        <v>0</v>
      </c>
      <c r="P2568" t="e">
        <f>SUMIF(#REF!,"&gt;"&amp;AVERAGE(#REF!))</f>
        <v>#REF!</v>
      </c>
      <c r="Q2568">
        <f t="shared" si="81"/>
        <v>27.565026697177728</v>
      </c>
      <c r="R2568" t="str">
        <f>CONCATENATE("ID-",A2568,"-",E2568)</f>
        <v>ID-26468-</v>
      </c>
      <c r="S2568" t="str">
        <f>INDEX(B:B,MATCH(A2568,A:A,0))</f>
        <v>01:50</v>
      </c>
      <c r="T2568" t="str">
        <f>IF(OR(B2568&gt;0,C2568&gt;0),"Acceptable","Check")</f>
        <v>Acceptable</v>
      </c>
      <c r="U2568">
        <f>COUNTIF(D:D, "Military - U.S. Army")</f>
        <v>23</v>
      </c>
      <c r="V2568">
        <f>AVERAGEIF(C:C,"Fort Myer, Virginia", I:I)</f>
        <v>2</v>
      </c>
      <c r="X2568" t="str">
        <f>IFERROR(VLOOKUP("FlightNumber", A:D, 4, FALSE), "Flight Not Found")</f>
        <v>Flight Not Found</v>
      </c>
      <c r="Y2568" t="str" cm="1">
        <f t="array" ref="Y2568">IF(AND(B:B &gt; TIME(6, 0, 0), B:B &lt;= TIME(18, 0, 0)), "Day", "Night")</f>
        <v>Night</v>
      </c>
      <c r="Z2568">
        <f>COUNTIFS(D:D, "Military - U.S. Army", C:C, "Fort Myer, Virginia")</f>
        <v>1</v>
      </c>
    </row>
    <row r="2569" spans="1:26" x14ac:dyDescent="0.2">
      <c r="A2569">
        <v>26468</v>
      </c>
      <c r="B2569" t="s">
        <v>10575</v>
      </c>
      <c r="C2569" t="s">
        <v>12531</v>
      </c>
      <c r="D2569" t="s">
        <v>3358</v>
      </c>
      <c r="E2569" t="s">
        <v>12532</v>
      </c>
      <c r="F2569" t="s">
        <v>12533</v>
      </c>
      <c r="G2569" t="s">
        <v>12534</v>
      </c>
      <c r="H2569" t="s">
        <v>12535</v>
      </c>
      <c r="I2569">
        <v>118</v>
      </c>
      <c r="J2569">
        <v>118</v>
      </c>
      <c r="K2569">
        <v>0</v>
      </c>
      <c r="L2569" t="s">
        <v>12536</v>
      </c>
      <c r="M2569">
        <f>SUM(B2569,C2569)</f>
        <v>0</v>
      </c>
      <c r="N2569" t="str">
        <f t="shared" si="80"/>
        <v>No</v>
      </c>
      <c r="O2569">
        <f>COUNTIF(C:C,"&lt;0")</f>
        <v>0</v>
      </c>
      <c r="P2569" t="e">
        <f>SUMIF(#REF!,"&gt;"&amp;AVERAGE(#REF!))</f>
        <v>#REF!</v>
      </c>
      <c r="Q2569">
        <f t="shared" si="81"/>
        <v>27.565026697177728</v>
      </c>
      <c r="R2569" t="str">
        <f>CONCATENATE("ID-",A2569,"-",E2569)</f>
        <v>ID-26468-London - Brussels</v>
      </c>
      <c r="S2569" t="str">
        <f>INDEX(B:B,MATCH(A2569,A:A,0))</f>
        <v>01:50</v>
      </c>
      <c r="T2569" t="str">
        <f>IF(OR(B2569&gt;0,C2569&gt;0),"Acceptable","Check")</f>
        <v>Acceptable</v>
      </c>
      <c r="U2569">
        <f>COUNTIF(D:D, "Military - U.S. Army")</f>
        <v>23</v>
      </c>
      <c r="V2569">
        <f>AVERAGEIF(C:C,"Fort Myer, Virginia", I:I)</f>
        <v>2</v>
      </c>
      <c r="X2569" t="str">
        <f>IFERROR(VLOOKUP("FlightNumber", A:D, 4, FALSE), "Flight Not Found")</f>
        <v>Flight Not Found</v>
      </c>
      <c r="Y2569" t="str" cm="1">
        <f t="array" ref="Y2569">IF(AND(B:B &gt; TIME(6, 0, 0), B:B &lt;= TIME(18, 0, 0)), "Day", "Night")</f>
        <v>Night</v>
      </c>
      <c r="Z2569">
        <f>COUNTIFS(D:D, "Military - U.S. Army", C:C, "Fort Myer, Virginia")</f>
        <v>1</v>
      </c>
    </row>
    <row r="2570" spans="1:26" x14ac:dyDescent="0.2">
      <c r="A2570">
        <v>26474</v>
      </c>
      <c r="B2570" t="s">
        <v>2633</v>
      </c>
      <c r="C2570" t="s">
        <v>12537</v>
      </c>
      <c r="D2570" t="s">
        <v>11147</v>
      </c>
      <c r="E2570" t="s">
        <v>11791</v>
      </c>
      <c r="F2570" t="s">
        <v>6766</v>
      </c>
      <c r="G2570" t="s">
        <v>12538</v>
      </c>
      <c r="H2570" t="s">
        <v>12539</v>
      </c>
      <c r="I2570">
        <v>20</v>
      </c>
      <c r="J2570">
        <v>5</v>
      </c>
      <c r="K2570">
        <v>0</v>
      </c>
      <c r="L2570" t="s">
        <v>12540</v>
      </c>
      <c r="M2570">
        <f>SUM(B2570,C2570)</f>
        <v>0</v>
      </c>
      <c r="N2570" t="str">
        <f t="shared" si="80"/>
        <v>No</v>
      </c>
      <c r="O2570">
        <f>COUNTIF(C:C,"&lt;0")</f>
        <v>0</v>
      </c>
      <c r="P2570" t="e">
        <f>SUMIF(#REF!,"&gt;"&amp;AVERAGE(#REF!))</f>
        <v>#REF!</v>
      </c>
      <c r="Q2570">
        <f t="shared" si="81"/>
        <v>27.565026697177728</v>
      </c>
      <c r="R2570" t="str">
        <f>CONCATENATE("ID-",A2570,"-",E2570)</f>
        <v>ID-26474-San Juan - Ponce</v>
      </c>
      <c r="S2570" t="str">
        <f>INDEX(B:B,MATCH(A2570,A:A,0))</f>
        <v>23:17</v>
      </c>
      <c r="T2570" t="str">
        <f>IF(OR(B2570&gt;0,C2570&gt;0),"Acceptable","Check")</f>
        <v>Acceptable</v>
      </c>
      <c r="U2570">
        <f>COUNTIF(D:D, "Military - U.S. Army")</f>
        <v>23</v>
      </c>
      <c r="V2570">
        <f>AVERAGEIF(C:C,"Fort Myer, Virginia", I:I)</f>
        <v>2</v>
      </c>
      <c r="X2570" t="str">
        <f>IFERROR(VLOOKUP("FlightNumber", A:D, 4, FALSE), "Flight Not Found")</f>
        <v>Flight Not Found</v>
      </c>
      <c r="Y2570" t="str" cm="1">
        <f t="array" ref="Y2570">IF(AND(B:B &gt; TIME(6, 0, 0), B:B &lt;= TIME(18, 0, 0)), "Day", "Night")</f>
        <v>Night</v>
      </c>
      <c r="Z2570">
        <f>COUNTIFS(D:D, "Military - U.S. Army", C:C, "Fort Myer, Virginia")</f>
        <v>1</v>
      </c>
    </row>
    <row r="2571" spans="1:26" x14ac:dyDescent="0.2">
      <c r="A2571">
        <v>26475</v>
      </c>
      <c r="B2571" t="s">
        <v>12216</v>
      </c>
      <c r="C2571" t="s">
        <v>12541</v>
      </c>
      <c r="D2571" t="s">
        <v>12542</v>
      </c>
      <c r="E2571" t="s">
        <v>12543</v>
      </c>
      <c r="F2571" t="s">
        <v>12544</v>
      </c>
      <c r="G2571" t="s">
        <v>12545</v>
      </c>
      <c r="I2571">
        <v>3</v>
      </c>
      <c r="J2571">
        <v>3</v>
      </c>
      <c r="K2571">
        <v>0</v>
      </c>
      <c r="L2571" t="s">
        <v>12546</v>
      </c>
      <c r="M2571">
        <f>SUM(B2571,C2571)</f>
        <v>0</v>
      </c>
      <c r="N2571" t="str">
        <f t="shared" si="80"/>
        <v>No</v>
      </c>
      <c r="O2571">
        <f>COUNTIF(C:C,"&lt;0")</f>
        <v>0</v>
      </c>
      <c r="P2571" t="e">
        <f>SUMIF(#REF!,"&gt;"&amp;AVERAGE(#REF!))</f>
        <v>#REF!</v>
      </c>
      <c r="Q2571">
        <f t="shared" si="81"/>
        <v>27.565026697177728</v>
      </c>
      <c r="R2571" t="str">
        <f>CONCATENATE("ID-",A2571,"-",E2571)</f>
        <v>ID-26475-Almond Dam, NY - Salamanica, NY</v>
      </c>
      <c r="S2571" t="str">
        <f>INDEX(B:B,MATCH(A2571,A:A,0))</f>
        <v>13:17</v>
      </c>
      <c r="T2571" t="str">
        <f>IF(OR(B2571&gt;0,C2571&gt;0),"Acceptable","Check")</f>
        <v>Acceptable</v>
      </c>
      <c r="U2571">
        <f>COUNTIF(D:D, "Military - U.S. Army")</f>
        <v>23</v>
      </c>
      <c r="V2571">
        <f>AVERAGEIF(C:C,"Fort Myer, Virginia", I:I)</f>
        <v>2</v>
      </c>
      <c r="X2571" t="str">
        <f>IFERROR(VLOOKUP("FlightNumber", A:D, 4, FALSE), "Flight Not Found")</f>
        <v>Flight Not Found</v>
      </c>
      <c r="Y2571" t="str" cm="1">
        <f t="array" ref="Y2571">IF(AND(B:B &gt; TIME(6, 0, 0), B:B &lt;= TIME(18, 0, 0)), "Day", "Night")</f>
        <v>Night</v>
      </c>
      <c r="Z2571">
        <f>COUNTIFS(D:D, "Military - U.S. Army", C:C, "Fort Myer, Virginia")</f>
        <v>1</v>
      </c>
    </row>
    <row r="2572" spans="1:26" x14ac:dyDescent="0.2">
      <c r="A2572">
        <v>26479</v>
      </c>
      <c r="B2572" t="s">
        <v>12547</v>
      </c>
      <c r="C2572" t="s">
        <v>12548</v>
      </c>
      <c r="D2572" t="s">
        <v>12549</v>
      </c>
      <c r="E2572" t="s">
        <v>12550</v>
      </c>
      <c r="F2572" t="s">
        <v>12551</v>
      </c>
      <c r="G2572" t="s">
        <v>12552</v>
      </c>
      <c r="H2572" t="s">
        <v>12553</v>
      </c>
      <c r="I2572">
        <v>13</v>
      </c>
      <c r="J2572">
        <v>13</v>
      </c>
      <c r="K2572">
        <v>0</v>
      </c>
      <c r="L2572" t="s">
        <v>12554</v>
      </c>
      <c r="M2572">
        <f>SUM(B2572,C2572)</f>
        <v>0</v>
      </c>
      <c r="N2572" t="str">
        <f t="shared" si="80"/>
        <v>No</v>
      </c>
      <c r="O2572">
        <f>COUNTIF(C:C,"&lt;0")</f>
        <v>0</v>
      </c>
      <c r="P2572" t="e">
        <f>SUMIF(#REF!,"&gt;"&amp;AVERAGE(#REF!))</f>
        <v>#REF!</v>
      </c>
      <c r="Q2572">
        <f t="shared" si="81"/>
        <v>27.565026697177728</v>
      </c>
      <c r="R2572" t="str">
        <f>CONCATENATE("ID-",A2572,"-",E2572)</f>
        <v>ID-26479-Chicago, IL - Appleton, WI - Sheboygan, WI</v>
      </c>
      <c r="S2572" t="str">
        <f>INDEX(B:B,MATCH(A2572,A:A,0))</f>
        <v>09:37</v>
      </c>
      <c r="T2572" t="str">
        <f>IF(OR(B2572&gt;0,C2572&gt;0),"Acceptable","Check")</f>
        <v>Acceptable</v>
      </c>
      <c r="U2572">
        <f>COUNTIF(D:D, "Military - U.S. Army")</f>
        <v>23</v>
      </c>
      <c r="V2572">
        <f>AVERAGEIF(C:C,"Fort Myer, Virginia", I:I)</f>
        <v>2</v>
      </c>
      <c r="X2572" t="str">
        <f>IFERROR(VLOOKUP("FlightNumber", A:D, 4, FALSE), "Flight Not Found")</f>
        <v>Flight Not Found</v>
      </c>
      <c r="Y2572" t="str" cm="1">
        <f t="array" ref="Y2572">IF(AND(B:B &gt; TIME(6, 0, 0), B:B &lt;= TIME(18, 0, 0)), "Day", "Night")</f>
        <v>Night</v>
      </c>
      <c r="Z2572">
        <f>COUNTIFS(D:D, "Military - U.S. Army", C:C, "Fort Myer, Virginia")</f>
        <v>1</v>
      </c>
    </row>
    <row r="2573" spans="1:26" x14ac:dyDescent="0.2">
      <c r="A2573">
        <v>26479</v>
      </c>
      <c r="C2573" t="s">
        <v>12555</v>
      </c>
      <c r="D2573" t="s">
        <v>12556</v>
      </c>
      <c r="F2573" t="s">
        <v>12557</v>
      </c>
      <c r="G2573" t="s">
        <v>12558</v>
      </c>
      <c r="H2573" t="s">
        <v>12559</v>
      </c>
      <c r="I2573">
        <v>8</v>
      </c>
      <c r="J2573">
        <v>7</v>
      </c>
      <c r="K2573">
        <v>0</v>
      </c>
      <c r="L2573" t="s">
        <v>12560</v>
      </c>
      <c r="M2573">
        <f>SUM(B2573,C2573)</f>
        <v>0</v>
      </c>
      <c r="N2573" t="str">
        <f t="shared" si="80"/>
        <v>No</v>
      </c>
      <c r="O2573">
        <f>COUNTIF(C:C,"&lt;0")</f>
        <v>0</v>
      </c>
      <c r="P2573" t="e">
        <f>SUMIF(#REF!,"&gt;"&amp;AVERAGE(#REF!))</f>
        <v>#REF!</v>
      </c>
      <c r="Q2573">
        <f t="shared" si="81"/>
        <v>27.565026697177728</v>
      </c>
      <c r="R2573" t="str">
        <f>CONCATENATE("ID-",A2573,"-",E2573)</f>
        <v>ID-26479-</v>
      </c>
      <c r="S2573" t="str">
        <f>INDEX(B:B,MATCH(A2573,A:A,0))</f>
        <v>09:37</v>
      </c>
      <c r="T2573" t="str">
        <f>IF(OR(B2573&gt;0,C2573&gt;0),"Acceptable","Check")</f>
        <v>Acceptable</v>
      </c>
      <c r="U2573">
        <f>COUNTIF(D:D, "Military - U.S. Army")</f>
        <v>23</v>
      </c>
      <c r="V2573">
        <f>AVERAGEIF(C:C,"Fort Myer, Virginia", I:I)</f>
        <v>2</v>
      </c>
      <c r="X2573" t="str">
        <f>IFERROR(VLOOKUP("FlightNumber", A:D, 4, FALSE), "Flight Not Found")</f>
        <v>Flight Not Found</v>
      </c>
      <c r="Y2573" t="str" cm="1">
        <f t="array" ref="Y2573">IF(AND(B:B &gt; TIME(6, 0, 0), B:B &lt;= TIME(18, 0, 0)), "Day", "Night")</f>
        <v>Night</v>
      </c>
      <c r="Z2573">
        <f>COUNTIFS(D:D, "Military - U.S. Army", C:C, "Fort Myer, Virginia")</f>
        <v>1</v>
      </c>
    </row>
    <row r="2574" spans="1:26" x14ac:dyDescent="0.2">
      <c r="A2574">
        <v>26480</v>
      </c>
      <c r="B2574" t="s">
        <v>4557</v>
      </c>
      <c r="C2574" t="s">
        <v>12561</v>
      </c>
      <c r="D2574" t="s">
        <v>12562</v>
      </c>
      <c r="E2574" t="s">
        <v>409</v>
      </c>
      <c r="F2574" t="s">
        <v>12563</v>
      </c>
      <c r="G2574" t="s">
        <v>12564</v>
      </c>
      <c r="I2574">
        <v>5</v>
      </c>
      <c r="J2574">
        <v>2</v>
      </c>
      <c r="K2574">
        <v>0</v>
      </c>
      <c r="L2574" t="s">
        <v>12565</v>
      </c>
      <c r="M2574">
        <f>SUM(B2574,C2574)</f>
        <v>0</v>
      </c>
      <c r="N2574" t="str">
        <f t="shared" si="80"/>
        <v>No</v>
      </c>
      <c r="O2574">
        <f>COUNTIF(C:C,"&lt;0")</f>
        <v>0</v>
      </c>
      <c r="P2574" t="e">
        <f>SUMIF(#REF!,"&gt;"&amp;AVERAGE(#REF!))</f>
        <v>#REF!</v>
      </c>
      <c r="Q2574">
        <f t="shared" si="81"/>
        <v>27.565026697177728</v>
      </c>
      <c r="R2574" t="str">
        <f>CONCATENATE("ID-",A2574,"-",E2574)</f>
        <v>ID-26480-Sightseeing</v>
      </c>
      <c r="S2574" t="str">
        <f>INDEX(B:B,MATCH(A2574,A:A,0))</f>
        <v>07:43</v>
      </c>
      <c r="T2574" t="str">
        <f>IF(OR(B2574&gt;0,C2574&gt;0),"Acceptable","Check")</f>
        <v>Acceptable</v>
      </c>
      <c r="U2574">
        <f>COUNTIF(D:D, "Military - U.S. Army")</f>
        <v>23</v>
      </c>
      <c r="V2574">
        <f>AVERAGEIF(C:C,"Fort Myer, Virginia", I:I)</f>
        <v>2</v>
      </c>
      <c r="X2574" t="str">
        <f>IFERROR(VLOOKUP("FlightNumber", A:D, 4, FALSE), "Flight Not Found")</f>
        <v>Flight Not Found</v>
      </c>
      <c r="Y2574" t="str" cm="1">
        <f t="array" ref="Y2574">IF(AND(B:B &gt; TIME(6, 0, 0), B:B &lt;= TIME(18, 0, 0)), "Day", "Night")</f>
        <v>Night</v>
      </c>
      <c r="Z2574">
        <f>COUNTIFS(D:D, "Military - U.S. Army", C:C, "Fort Myer, Virginia")</f>
        <v>1</v>
      </c>
    </row>
    <row r="2575" spans="1:26" x14ac:dyDescent="0.2">
      <c r="A2575">
        <v>26485</v>
      </c>
      <c r="C2575" t="s">
        <v>186</v>
      </c>
      <c r="D2575" t="s">
        <v>12566</v>
      </c>
      <c r="E2575" t="s">
        <v>12567</v>
      </c>
      <c r="F2575" t="s">
        <v>12568</v>
      </c>
      <c r="I2575">
        <v>86</v>
      </c>
      <c r="J2575">
        <v>3</v>
      </c>
      <c r="K2575">
        <v>0</v>
      </c>
      <c r="L2575" t="s">
        <v>12569</v>
      </c>
      <c r="M2575">
        <f>SUM(B2575,C2575)</f>
        <v>0</v>
      </c>
      <c r="N2575" t="str">
        <f t="shared" si="80"/>
        <v>No</v>
      </c>
      <c r="O2575">
        <f>COUNTIF(C:C,"&lt;0")</f>
        <v>0</v>
      </c>
      <c r="P2575" t="e">
        <f>SUMIF(#REF!,"&gt;"&amp;AVERAGE(#REF!))</f>
        <v>#REF!</v>
      </c>
      <c r="Q2575">
        <f t="shared" si="81"/>
        <v>27.565026697177728</v>
      </c>
      <c r="R2575" t="str">
        <f>CONCATENATE("ID-",A2575,"-",E2575)</f>
        <v>ID-26485-Sacramento - San Francisco</v>
      </c>
      <c r="S2575">
        <f>INDEX(B:B,MATCH(A2575,A:A,0))</f>
        <v>0</v>
      </c>
      <c r="T2575" t="str">
        <f>IF(OR(B2575&gt;0,C2575&gt;0),"Acceptable","Check")</f>
        <v>Acceptable</v>
      </c>
      <c r="U2575">
        <f>COUNTIF(D:D, "Military - U.S. Army")</f>
        <v>23</v>
      </c>
      <c r="V2575">
        <f>AVERAGEIF(C:C,"Fort Myer, Virginia", I:I)</f>
        <v>2</v>
      </c>
      <c r="X2575" t="str">
        <f>IFERROR(VLOOKUP("FlightNumber", A:D, 4, FALSE), "Flight Not Found")</f>
        <v>Flight Not Found</v>
      </c>
      <c r="Y2575" t="str" cm="1">
        <f t="array" ref="Y2575">IF(AND(B:B &gt; TIME(6, 0, 0), B:B &lt;= TIME(18, 0, 0)), "Day", "Night")</f>
        <v>Night</v>
      </c>
      <c r="Z2575">
        <f>COUNTIFS(D:D, "Military - U.S. Army", C:C, "Fort Myer, Virginia")</f>
        <v>1</v>
      </c>
    </row>
    <row r="2576" spans="1:26" x14ac:dyDescent="0.2">
      <c r="A2576">
        <v>26486</v>
      </c>
      <c r="C2576" t="s">
        <v>12570</v>
      </c>
      <c r="D2576" t="s">
        <v>6001</v>
      </c>
      <c r="E2576" t="s">
        <v>12571</v>
      </c>
      <c r="F2576" t="s">
        <v>12572</v>
      </c>
      <c r="G2576" t="s">
        <v>12573</v>
      </c>
      <c r="H2576" t="s">
        <v>12574</v>
      </c>
      <c r="I2576">
        <v>10</v>
      </c>
      <c r="J2576">
        <v>10</v>
      </c>
      <c r="K2576">
        <v>0</v>
      </c>
      <c r="L2576" t="s">
        <v>12575</v>
      </c>
      <c r="M2576">
        <f>SUM(B2576,C2576)</f>
        <v>0</v>
      </c>
      <c r="N2576" t="str">
        <f t="shared" si="80"/>
        <v>No</v>
      </c>
      <c r="O2576">
        <f>COUNTIF(C:C,"&lt;0")</f>
        <v>0</v>
      </c>
      <c r="P2576" t="e">
        <f>SUMIF(#REF!,"&gt;"&amp;AVERAGE(#REF!))</f>
        <v>#REF!</v>
      </c>
      <c r="Q2576">
        <f t="shared" si="81"/>
        <v>27.565026697177728</v>
      </c>
      <c r="R2576" t="str">
        <f>CONCATENATE("ID-",A2576,"-",E2576)</f>
        <v>ID-26486-Las Palmas - Hamberg, Germany</v>
      </c>
      <c r="S2576">
        <f>INDEX(B:B,MATCH(A2576,A:A,0))</f>
        <v>0</v>
      </c>
      <c r="T2576" t="str">
        <f>IF(OR(B2576&gt;0,C2576&gt;0),"Acceptable","Check")</f>
        <v>Acceptable</v>
      </c>
      <c r="U2576">
        <f>COUNTIF(D:D, "Military - U.S. Army")</f>
        <v>23</v>
      </c>
      <c r="V2576">
        <f>AVERAGEIF(C:C,"Fort Myer, Virginia", I:I)</f>
        <v>2</v>
      </c>
      <c r="X2576" t="str">
        <f>IFERROR(VLOOKUP("FlightNumber", A:D, 4, FALSE), "Flight Not Found")</f>
        <v>Flight Not Found</v>
      </c>
      <c r="Y2576" t="str" cm="1">
        <f t="array" ref="Y2576">IF(AND(B:B &gt; TIME(6, 0, 0), B:B &lt;= TIME(18, 0, 0)), "Day", "Night")</f>
        <v>Night</v>
      </c>
      <c r="Z2576">
        <f>COUNTIFS(D:D, "Military - U.S. Army", C:C, "Fort Myer, Virginia")</f>
        <v>1</v>
      </c>
    </row>
    <row r="2577" spans="1:26" x14ac:dyDescent="0.2">
      <c r="A2577">
        <v>26491</v>
      </c>
      <c r="C2577" t="s">
        <v>10581</v>
      </c>
      <c r="D2577" t="s">
        <v>3551</v>
      </c>
      <c r="F2577" t="s">
        <v>12576</v>
      </c>
      <c r="G2577" t="s">
        <v>12577</v>
      </c>
      <c r="I2577">
        <v>67</v>
      </c>
      <c r="J2577">
        <v>52</v>
      </c>
      <c r="K2577">
        <v>0</v>
      </c>
      <c r="L2577" t="s">
        <v>12578</v>
      </c>
      <c r="M2577">
        <f>SUM(B2577,C2577)</f>
        <v>0</v>
      </c>
      <c r="N2577" t="str">
        <f t="shared" si="80"/>
        <v>No</v>
      </c>
      <c r="O2577">
        <f>COUNTIF(C:C,"&lt;0")</f>
        <v>0</v>
      </c>
      <c r="P2577" t="e">
        <f>SUMIF(#REF!,"&gt;"&amp;AVERAGE(#REF!))</f>
        <v>#REF!</v>
      </c>
      <c r="Q2577">
        <f t="shared" si="81"/>
        <v>27.565026697177728</v>
      </c>
      <c r="R2577" t="str">
        <f>CONCATENATE("ID-",A2577,"-",E2577)</f>
        <v>ID-26491-</v>
      </c>
      <c r="S2577">
        <f>INDEX(B:B,MATCH(A2577,A:A,0))</f>
        <v>0</v>
      </c>
      <c r="T2577" t="str">
        <f>IF(OR(B2577&gt;0,C2577&gt;0),"Acceptable","Check")</f>
        <v>Acceptable</v>
      </c>
      <c r="U2577">
        <f>COUNTIF(D:D, "Military - U.S. Army")</f>
        <v>23</v>
      </c>
      <c r="V2577">
        <f>AVERAGEIF(C:C,"Fort Myer, Virginia", I:I)</f>
        <v>2</v>
      </c>
      <c r="X2577" t="str">
        <f>IFERROR(VLOOKUP("FlightNumber", A:D, 4, FALSE), "Flight Not Found")</f>
        <v>Flight Not Found</v>
      </c>
      <c r="Y2577" t="str" cm="1">
        <f t="array" ref="Y2577">IF(AND(B:B &gt; TIME(6, 0, 0), B:B &lt;= TIME(18, 0, 0)), "Day", "Night")</f>
        <v>Night</v>
      </c>
      <c r="Z2577">
        <f>COUNTIFS(D:D, "Military - U.S. Army", C:C, "Fort Myer, Virginia")</f>
        <v>1</v>
      </c>
    </row>
    <row r="2578" spans="1:26" x14ac:dyDescent="0.2">
      <c r="A2578">
        <v>26491</v>
      </c>
      <c r="B2578" t="s">
        <v>2618</v>
      </c>
      <c r="C2578" t="s">
        <v>12579</v>
      </c>
      <c r="D2578" t="s">
        <v>12580</v>
      </c>
      <c r="E2578" t="s">
        <v>12581</v>
      </c>
      <c r="F2578" t="s">
        <v>10229</v>
      </c>
      <c r="G2578" t="s">
        <v>12582</v>
      </c>
      <c r="H2578" t="s">
        <v>2860</v>
      </c>
      <c r="I2578">
        <v>19</v>
      </c>
      <c r="J2578">
        <v>19</v>
      </c>
      <c r="K2578">
        <v>0</v>
      </c>
      <c r="L2578" t="s">
        <v>12583</v>
      </c>
      <c r="M2578">
        <f>SUM(B2578,C2578)</f>
        <v>0</v>
      </c>
      <c r="N2578" t="str">
        <f t="shared" si="80"/>
        <v>No</v>
      </c>
      <c r="O2578">
        <f>COUNTIF(C:C,"&lt;0")</f>
        <v>0</v>
      </c>
      <c r="P2578" t="e">
        <f>SUMIF(#REF!,"&gt;"&amp;AVERAGE(#REF!))</f>
        <v>#REF!</v>
      </c>
      <c r="Q2578">
        <f t="shared" si="81"/>
        <v>27.565026697177728</v>
      </c>
      <c r="R2578" t="str">
        <f>CONCATENATE("ID-",A2578,"-",E2578)</f>
        <v>ID-26491-Bardufoss - Bodoe</v>
      </c>
      <c r="S2578">
        <f>INDEX(B:B,MATCH(A2578,A:A,0))</f>
        <v>0</v>
      </c>
      <c r="T2578" t="str">
        <f>IF(OR(B2578&gt;0,C2578&gt;0),"Acceptable","Check")</f>
        <v>Acceptable</v>
      </c>
      <c r="U2578">
        <f>COUNTIF(D:D, "Military - U.S. Army")</f>
        <v>23</v>
      </c>
      <c r="V2578">
        <f>AVERAGEIF(C:C,"Fort Myer, Virginia", I:I)</f>
        <v>2</v>
      </c>
      <c r="X2578" t="str">
        <f>IFERROR(VLOOKUP("FlightNumber", A:D, 4, FALSE), "Flight Not Found")</f>
        <v>Flight Not Found</v>
      </c>
      <c r="Y2578" t="str" cm="1">
        <f t="array" ref="Y2578">IF(AND(B:B &gt; TIME(6, 0, 0), B:B &lt;= TIME(18, 0, 0)), "Day", "Night")</f>
        <v>Night</v>
      </c>
      <c r="Z2578">
        <f>COUNTIFS(D:D, "Military - U.S. Army", C:C, "Fort Myer, Virginia")</f>
        <v>1</v>
      </c>
    </row>
    <row r="2579" spans="1:26" x14ac:dyDescent="0.2">
      <c r="A2579">
        <v>26500</v>
      </c>
      <c r="C2579" t="s">
        <v>12584</v>
      </c>
      <c r="D2579" t="s">
        <v>12585</v>
      </c>
      <c r="F2579" t="s">
        <v>12586</v>
      </c>
      <c r="I2579">
        <v>84</v>
      </c>
      <c r="J2579">
        <v>1</v>
      </c>
      <c r="K2579">
        <v>0</v>
      </c>
      <c r="L2579" t="s">
        <v>12587</v>
      </c>
      <c r="M2579">
        <f>SUM(B2579,C2579)</f>
        <v>0</v>
      </c>
      <c r="N2579" t="str">
        <f t="shared" si="80"/>
        <v>No</v>
      </c>
      <c r="O2579">
        <f>COUNTIF(C:C,"&lt;0")</f>
        <v>0</v>
      </c>
      <c r="P2579" t="e">
        <f>SUMIF(#REF!,"&gt;"&amp;AVERAGE(#REF!))</f>
        <v>#REF!</v>
      </c>
      <c r="Q2579">
        <f t="shared" si="81"/>
        <v>27.565026697177728</v>
      </c>
      <c r="R2579" t="str">
        <f>CONCATENATE("ID-",A2579,"-",E2579)</f>
        <v>ID-26500-</v>
      </c>
      <c r="S2579">
        <f>INDEX(B:B,MATCH(A2579,A:A,0))</f>
        <v>0</v>
      </c>
      <c r="T2579" t="str">
        <f>IF(OR(B2579&gt;0,C2579&gt;0),"Acceptable","Check")</f>
        <v>Acceptable</v>
      </c>
      <c r="U2579">
        <f>COUNTIF(D:D, "Military - U.S. Army")</f>
        <v>23</v>
      </c>
      <c r="V2579">
        <f>AVERAGEIF(C:C,"Fort Myer, Virginia", I:I)</f>
        <v>2</v>
      </c>
      <c r="X2579" t="str">
        <f>IFERROR(VLOOKUP("FlightNumber", A:D, 4, FALSE), "Flight Not Found")</f>
        <v>Flight Not Found</v>
      </c>
      <c r="Y2579" t="str" cm="1">
        <f t="array" ref="Y2579">IF(AND(B:B &gt; TIME(6, 0, 0), B:B &lt;= TIME(18, 0, 0)), "Day", "Night")</f>
        <v>Night</v>
      </c>
      <c r="Z2579">
        <f>COUNTIFS(D:D, "Military - U.S. Army", C:C, "Fort Myer, Virginia")</f>
        <v>1</v>
      </c>
    </row>
    <row r="2580" spans="1:26" x14ac:dyDescent="0.2">
      <c r="A2580">
        <v>26509</v>
      </c>
      <c r="C2580" t="s">
        <v>12588</v>
      </c>
      <c r="D2580" t="s">
        <v>12589</v>
      </c>
      <c r="F2580" t="s">
        <v>9767</v>
      </c>
      <c r="G2580" t="s">
        <v>12590</v>
      </c>
      <c r="H2580" t="s">
        <v>12591</v>
      </c>
      <c r="I2580">
        <v>38</v>
      </c>
      <c r="J2580">
        <v>38</v>
      </c>
      <c r="K2580">
        <v>0</v>
      </c>
      <c r="L2580" t="s">
        <v>12592</v>
      </c>
      <c r="M2580">
        <f>SUM(B2580,C2580)</f>
        <v>0</v>
      </c>
      <c r="N2580" t="str">
        <f t="shared" si="80"/>
        <v>No</v>
      </c>
      <c r="O2580">
        <f>COUNTIF(C:C,"&lt;0")</f>
        <v>0</v>
      </c>
      <c r="P2580" t="e">
        <f>SUMIF(#REF!,"&gt;"&amp;AVERAGE(#REF!))</f>
        <v>#REF!</v>
      </c>
      <c r="Q2580">
        <f t="shared" si="81"/>
        <v>27.565026697177728</v>
      </c>
      <c r="R2580" t="str">
        <f>CONCATENATE("ID-",A2580,"-",E2580)</f>
        <v>ID-26509-</v>
      </c>
      <c r="S2580">
        <f>INDEX(B:B,MATCH(A2580,A:A,0))</f>
        <v>0</v>
      </c>
      <c r="T2580" t="str">
        <f>IF(OR(B2580&gt;0,C2580&gt;0),"Acceptable","Check")</f>
        <v>Acceptable</v>
      </c>
      <c r="U2580">
        <f>COUNTIF(D:D, "Military - U.S. Army")</f>
        <v>23</v>
      </c>
      <c r="V2580">
        <f>AVERAGEIF(C:C,"Fort Myer, Virginia", I:I)</f>
        <v>2</v>
      </c>
      <c r="X2580" t="str">
        <f>IFERROR(VLOOKUP("FlightNumber", A:D, 4, FALSE), "Flight Not Found")</f>
        <v>Flight Not Found</v>
      </c>
      <c r="Y2580" t="str" cm="1">
        <f t="array" ref="Y2580">IF(AND(B:B &gt; TIME(6, 0, 0), B:B &lt;= TIME(18, 0, 0)), "Day", "Night")</f>
        <v>Night</v>
      </c>
      <c r="Z2580">
        <f>COUNTIFS(D:D, "Military - U.S. Army", C:C, "Fort Myer, Virginia")</f>
        <v>1</v>
      </c>
    </row>
    <row r="2581" spans="1:26" x14ac:dyDescent="0.2">
      <c r="A2581">
        <v>26523</v>
      </c>
      <c r="B2581" t="s">
        <v>915</v>
      </c>
      <c r="C2581" t="s">
        <v>12593</v>
      </c>
      <c r="D2581" t="s">
        <v>2606</v>
      </c>
      <c r="F2581" t="s">
        <v>11824</v>
      </c>
      <c r="G2581" t="s">
        <v>12594</v>
      </c>
      <c r="H2581" t="s">
        <v>12595</v>
      </c>
      <c r="I2581">
        <v>44</v>
      </c>
      <c r="J2581">
        <v>30</v>
      </c>
      <c r="K2581">
        <v>0</v>
      </c>
      <c r="L2581" t="s">
        <v>12596</v>
      </c>
      <c r="M2581">
        <f>SUM(B2581,C2581)</f>
        <v>0</v>
      </c>
      <c r="N2581" t="str">
        <f t="shared" si="80"/>
        <v>No</v>
      </c>
      <c r="O2581">
        <f>COUNTIF(C:C,"&lt;0")</f>
        <v>0</v>
      </c>
      <c r="P2581" t="e">
        <f>SUMIF(#REF!,"&gt;"&amp;AVERAGE(#REF!))</f>
        <v>#REF!</v>
      </c>
      <c r="Q2581">
        <f t="shared" si="81"/>
        <v>27.565026697177728</v>
      </c>
      <c r="R2581" t="str">
        <f>CONCATENATE("ID-",A2581,"-",E2581)</f>
        <v>ID-26523-</v>
      </c>
      <c r="S2581" t="str">
        <f>INDEX(B:B,MATCH(A2581,A:A,0))</f>
        <v>04:00</v>
      </c>
      <c r="T2581" t="str">
        <f>IF(OR(B2581&gt;0,C2581&gt;0),"Acceptable","Check")</f>
        <v>Acceptable</v>
      </c>
      <c r="U2581">
        <f>COUNTIF(D:D, "Military - U.S. Army")</f>
        <v>23</v>
      </c>
      <c r="V2581">
        <f>AVERAGEIF(C:C,"Fort Myer, Virginia", I:I)</f>
        <v>2</v>
      </c>
      <c r="X2581" t="str">
        <f>IFERROR(VLOOKUP("FlightNumber", A:D, 4, FALSE), "Flight Not Found")</f>
        <v>Flight Not Found</v>
      </c>
      <c r="Y2581" t="str" cm="1">
        <f t="array" ref="Y2581">IF(AND(B:B &gt; TIME(6, 0, 0), B:B &lt;= TIME(18, 0, 0)), "Day", "Night")</f>
        <v>Night</v>
      </c>
      <c r="Z2581">
        <f>COUNTIFS(D:D, "Military - U.S. Army", C:C, "Fort Myer, Virginia")</f>
        <v>1</v>
      </c>
    </row>
    <row r="2582" spans="1:26" x14ac:dyDescent="0.2">
      <c r="A2582">
        <v>26523</v>
      </c>
      <c r="C2582" t="s">
        <v>11518</v>
      </c>
      <c r="D2582" t="s">
        <v>6005</v>
      </c>
      <c r="E2582" t="s">
        <v>12597</v>
      </c>
      <c r="F2582" t="s">
        <v>7919</v>
      </c>
      <c r="G2582" t="s">
        <v>12598</v>
      </c>
      <c r="H2582" t="s">
        <v>12599</v>
      </c>
      <c r="I2582">
        <v>18</v>
      </c>
      <c r="J2582">
        <v>18</v>
      </c>
      <c r="K2582">
        <v>0</v>
      </c>
      <c r="L2582" t="s">
        <v>12600</v>
      </c>
      <c r="M2582">
        <f>SUM(B2582,C2582)</f>
        <v>0</v>
      </c>
      <c r="N2582" t="str">
        <f t="shared" si="80"/>
        <v>No</v>
      </c>
      <c r="O2582">
        <f>COUNTIF(C:C,"&lt;0")</f>
        <v>0</v>
      </c>
      <c r="P2582" t="e">
        <f>SUMIF(#REF!,"&gt;"&amp;AVERAGE(#REF!))</f>
        <v>#REF!</v>
      </c>
      <c r="Q2582">
        <f t="shared" si="81"/>
        <v>27.565026697177728</v>
      </c>
      <c r="R2582" t="str">
        <f>CONCATENATE("ID-",A2582,"-",E2582)</f>
        <v>ID-26523-Gwalior - Delhi</v>
      </c>
      <c r="S2582" t="str">
        <f>INDEX(B:B,MATCH(A2582,A:A,0))</f>
        <v>04:00</v>
      </c>
      <c r="T2582" t="str">
        <f>IF(OR(B2582&gt;0,C2582&gt;0),"Acceptable","Check")</f>
        <v>Acceptable</v>
      </c>
      <c r="U2582">
        <f>COUNTIF(D:D, "Military - U.S. Army")</f>
        <v>23</v>
      </c>
      <c r="V2582">
        <f>AVERAGEIF(C:C,"Fort Myer, Virginia", I:I)</f>
        <v>2</v>
      </c>
      <c r="X2582" t="str">
        <f>IFERROR(VLOOKUP("FlightNumber", A:D, 4, FALSE), "Flight Not Found")</f>
        <v>Flight Not Found</v>
      </c>
      <c r="Y2582" t="str" cm="1">
        <f t="array" ref="Y2582">IF(AND(B:B &gt; TIME(6, 0, 0), B:B &lt;= TIME(18, 0, 0)), "Day", "Night")</f>
        <v>Night</v>
      </c>
      <c r="Z2582">
        <f>COUNTIFS(D:D, "Military - U.S. Army", C:C, "Fort Myer, Virginia")</f>
        <v>1</v>
      </c>
    </row>
    <row r="2583" spans="1:26" x14ac:dyDescent="0.2">
      <c r="A2583">
        <v>26525</v>
      </c>
      <c r="B2583" t="s">
        <v>2119</v>
      </c>
      <c r="C2583" t="s">
        <v>12601</v>
      </c>
      <c r="D2583" t="s">
        <v>12602</v>
      </c>
      <c r="E2583" t="s">
        <v>12603</v>
      </c>
      <c r="F2583" t="s">
        <v>12604</v>
      </c>
      <c r="G2583" t="s">
        <v>12605</v>
      </c>
      <c r="H2583" t="s">
        <v>12606</v>
      </c>
      <c r="I2583">
        <v>156</v>
      </c>
      <c r="J2583">
        <v>156</v>
      </c>
      <c r="K2583">
        <v>0</v>
      </c>
      <c r="L2583" t="s">
        <v>12607</v>
      </c>
      <c r="M2583">
        <f>SUM(B2583,C2583)</f>
        <v>0</v>
      </c>
      <c r="N2583" t="str">
        <f t="shared" si="80"/>
        <v>No</v>
      </c>
      <c r="O2583">
        <f>COUNTIF(C:C,"&lt;0")</f>
        <v>0</v>
      </c>
      <c r="P2583" t="e">
        <f>SUMIF(#REF!,"&gt;"&amp;AVERAGE(#REF!))</f>
        <v>#REF!</v>
      </c>
      <c r="Q2583">
        <f t="shared" si="81"/>
        <v>27.565026697177728</v>
      </c>
      <c r="R2583" t="str">
        <f>CONCATENATE("ID-",A2583,"-",E2583)</f>
        <v>ID-26525-Berlin - Birgas</v>
      </c>
      <c r="S2583" t="str">
        <f>INDEX(B:B,MATCH(A2583,A:A,0))</f>
        <v>17:00</v>
      </c>
      <c r="T2583" t="str">
        <f>IF(OR(B2583&gt;0,C2583&gt;0),"Acceptable","Check")</f>
        <v>Acceptable</v>
      </c>
      <c r="U2583">
        <f>COUNTIF(D:D, "Military - U.S. Army")</f>
        <v>23</v>
      </c>
      <c r="V2583">
        <f>AVERAGEIF(C:C,"Fort Myer, Virginia", I:I)</f>
        <v>2</v>
      </c>
      <c r="X2583" t="str">
        <f>IFERROR(VLOOKUP("FlightNumber", A:D, 4, FALSE), "Flight Not Found")</f>
        <v>Flight Not Found</v>
      </c>
      <c r="Y2583" t="str" cm="1">
        <f t="array" ref="Y2583">IF(AND(B:B &gt; TIME(6, 0, 0), B:B &lt;= TIME(18, 0, 0)), "Day", "Night")</f>
        <v>Night</v>
      </c>
      <c r="Z2583">
        <f>COUNTIFS(D:D, "Military - U.S. Army", C:C, "Fort Myer, Virginia")</f>
        <v>1</v>
      </c>
    </row>
    <row r="2584" spans="1:26" x14ac:dyDescent="0.2">
      <c r="A2584">
        <v>26527</v>
      </c>
      <c r="C2584" t="s">
        <v>12608</v>
      </c>
      <c r="D2584" t="s">
        <v>12609</v>
      </c>
      <c r="E2584" t="s">
        <v>12610</v>
      </c>
      <c r="F2584" t="s">
        <v>6046</v>
      </c>
      <c r="G2584" t="s">
        <v>12611</v>
      </c>
      <c r="H2584" t="s">
        <v>12612</v>
      </c>
      <c r="I2584">
        <v>31</v>
      </c>
      <c r="J2584">
        <v>26</v>
      </c>
      <c r="K2584">
        <v>0</v>
      </c>
      <c r="L2584" t="s">
        <v>12613</v>
      </c>
      <c r="M2584">
        <f>SUM(B2584,C2584)</f>
        <v>0</v>
      </c>
      <c r="N2584" t="str">
        <f t="shared" si="80"/>
        <v>No</v>
      </c>
      <c r="O2584">
        <f>COUNTIF(C:C,"&lt;0")</f>
        <v>0</v>
      </c>
      <c r="P2584" t="e">
        <f>SUMIF(#REF!,"&gt;"&amp;AVERAGE(#REF!))</f>
        <v>#REF!</v>
      </c>
      <c r="Q2584">
        <f t="shared" si="81"/>
        <v>27.565026697177728</v>
      </c>
      <c r="R2584" t="str">
        <f>CONCATENATE("ID-",A2584,"-",E2584)</f>
        <v>ID-26527-Sandoway - Rangoon</v>
      </c>
      <c r="S2584">
        <f>INDEX(B:B,MATCH(A2584,A:A,0))</f>
        <v>0</v>
      </c>
      <c r="T2584" t="str">
        <f>IF(OR(B2584&gt;0,C2584&gt;0),"Acceptable","Check")</f>
        <v>Acceptable</v>
      </c>
      <c r="U2584">
        <f>COUNTIF(D:D, "Military - U.S. Army")</f>
        <v>23</v>
      </c>
      <c r="V2584">
        <f>AVERAGEIF(C:C,"Fort Myer, Virginia", I:I)</f>
        <v>2</v>
      </c>
      <c r="X2584" t="str">
        <f>IFERROR(VLOOKUP("FlightNumber", A:D, 4, FALSE), "Flight Not Found")</f>
        <v>Flight Not Found</v>
      </c>
      <c r="Y2584" t="str" cm="1">
        <f t="array" ref="Y2584">IF(AND(B:B &gt; TIME(6, 0, 0), B:B &lt;= TIME(18, 0, 0)), "Day", "Night")</f>
        <v>Night</v>
      </c>
      <c r="Z2584">
        <f>COUNTIFS(D:D, "Military - U.S. Army", C:C, "Fort Myer, Virginia")</f>
        <v>1</v>
      </c>
    </row>
    <row r="2585" spans="1:26" x14ac:dyDescent="0.2">
      <c r="A2585">
        <v>26538</v>
      </c>
      <c r="C2585" t="s">
        <v>12614</v>
      </c>
      <c r="D2585" t="s">
        <v>12615</v>
      </c>
      <c r="E2585" t="s">
        <v>12616</v>
      </c>
      <c r="F2585" t="s">
        <v>2558</v>
      </c>
      <c r="G2585" t="s">
        <v>12617</v>
      </c>
      <c r="H2585" t="s">
        <v>12618</v>
      </c>
      <c r="I2585">
        <v>34</v>
      </c>
      <c r="J2585">
        <v>34</v>
      </c>
      <c r="K2585">
        <v>0</v>
      </c>
      <c r="L2585" t="s">
        <v>12619</v>
      </c>
      <c r="M2585">
        <f>SUM(B2585,C2585)</f>
        <v>0</v>
      </c>
      <c r="N2585" t="str">
        <f t="shared" si="80"/>
        <v>No</v>
      </c>
      <c r="O2585">
        <f>COUNTIF(C:C,"&lt;0")</f>
        <v>0</v>
      </c>
      <c r="P2585" t="e">
        <f>SUMIF(#REF!,"&gt;"&amp;AVERAGE(#REF!))</f>
        <v>#REF!</v>
      </c>
      <c r="Q2585">
        <f t="shared" si="81"/>
        <v>27.565026697177728</v>
      </c>
      <c r="R2585" t="str">
        <f>CONCATENATE("ID-",A2585,"-",E2585)</f>
        <v>ID-26538-Canaima - C iudad</v>
      </c>
      <c r="S2585">
        <f>INDEX(B:B,MATCH(A2585,A:A,0))</f>
        <v>0</v>
      </c>
      <c r="T2585" t="str">
        <f>IF(OR(B2585&gt;0,C2585&gt;0),"Acceptable","Check")</f>
        <v>Acceptable</v>
      </c>
      <c r="U2585">
        <f>COUNTIF(D:D, "Military - U.S. Army")</f>
        <v>23</v>
      </c>
      <c r="V2585">
        <f>AVERAGEIF(C:C,"Fort Myer, Virginia", I:I)</f>
        <v>2</v>
      </c>
      <c r="X2585" t="str">
        <f>IFERROR(VLOOKUP("FlightNumber", A:D, 4, FALSE), "Flight Not Found")</f>
        <v>Flight Not Found</v>
      </c>
      <c r="Y2585" t="str" cm="1">
        <f t="array" ref="Y2585">IF(AND(B:B &gt; TIME(6, 0, 0), B:B &lt;= TIME(18, 0, 0)), "Day", "Night")</f>
        <v>Night</v>
      </c>
      <c r="Z2585">
        <f>COUNTIFS(D:D, "Military - U.S. Army", C:C, "Fort Myer, Virginia")</f>
        <v>1</v>
      </c>
    </row>
    <row r="2586" spans="1:26" x14ac:dyDescent="0.2">
      <c r="A2586">
        <v>26539</v>
      </c>
      <c r="B2586" t="s">
        <v>1100</v>
      </c>
      <c r="C2586" t="s">
        <v>12620</v>
      </c>
      <c r="D2586" t="s">
        <v>179</v>
      </c>
      <c r="E2586" t="s">
        <v>12621</v>
      </c>
      <c r="F2586" t="s">
        <v>12622</v>
      </c>
      <c r="G2586" t="s">
        <v>12623</v>
      </c>
      <c r="I2586">
        <v>29</v>
      </c>
      <c r="J2586">
        <v>25</v>
      </c>
      <c r="K2586">
        <v>0</v>
      </c>
      <c r="L2586" t="s">
        <v>12624</v>
      </c>
      <c r="M2586">
        <f>SUM(B2586,C2586)</f>
        <v>0</v>
      </c>
      <c r="N2586" t="str">
        <f t="shared" si="80"/>
        <v>No</v>
      </c>
      <c r="O2586">
        <f>COUNTIF(C:C,"&lt;0")</f>
        <v>0</v>
      </c>
      <c r="P2586" t="e">
        <f>SUMIF(#REF!,"&gt;"&amp;AVERAGE(#REF!))</f>
        <v>#REF!</v>
      </c>
      <c r="Q2586">
        <f t="shared" si="81"/>
        <v>27.565026697177728</v>
      </c>
      <c r="R2586" t="str">
        <f>CONCATENATE("ID-",A2586,"-",E2586)</f>
        <v>ID-26539-Lae - Port Moresby</v>
      </c>
      <c r="S2586" t="str">
        <f>INDEX(B:B,MATCH(A2586,A:A,0))</f>
        <v>14:30</v>
      </c>
      <c r="T2586" t="str">
        <f>IF(OR(B2586&gt;0,C2586&gt;0),"Acceptable","Check")</f>
        <v>Acceptable</v>
      </c>
      <c r="U2586">
        <f>COUNTIF(D:D, "Military - U.S. Army")</f>
        <v>23</v>
      </c>
      <c r="V2586">
        <f>AVERAGEIF(C:C,"Fort Myer, Virginia", I:I)</f>
        <v>2</v>
      </c>
      <c r="X2586" t="str">
        <f>IFERROR(VLOOKUP("FlightNumber", A:D, 4, FALSE), "Flight Not Found")</f>
        <v>Flight Not Found</v>
      </c>
      <c r="Y2586" t="str" cm="1">
        <f t="array" ref="Y2586">IF(AND(B:B &gt; TIME(6, 0, 0), B:B &lt;= TIME(18, 0, 0)), "Day", "Night")</f>
        <v>Night</v>
      </c>
      <c r="Z2586">
        <f>COUNTIFS(D:D, "Military - U.S. Army", C:C, "Fort Myer, Virginia")</f>
        <v>1</v>
      </c>
    </row>
    <row r="2587" spans="1:26" x14ac:dyDescent="0.2">
      <c r="A2587">
        <v>26542</v>
      </c>
      <c r="C2587" t="s">
        <v>12625</v>
      </c>
      <c r="D2587" t="s">
        <v>3546</v>
      </c>
      <c r="F2587" t="s">
        <v>7747</v>
      </c>
      <c r="G2587" t="s">
        <v>12626</v>
      </c>
      <c r="H2587" t="s">
        <v>12627</v>
      </c>
      <c r="I2587">
        <v>101</v>
      </c>
      <c r="J2587">
        <v>101</v>
      </c>
      <c r="K2587">
        <v>0</v>
      </c>
      <c r="L2587" t="s">
        <v>12628</v>
      </c>
      <c r="M2587">
        <f>SUM(B2587,C2587)</f>
        <v>0</v>
      </c>
      <c r="N2587" t="str">
        <f t="shared" si="80"/>
        <v>No</v>
      </c>
      <c r="O2587">
        <f>COUNTIF(C:C,"&lt;0")</f>
        <v>0</v>
      </c>
      <c r="P2587" t="e">
        <f>SUMIF(#REF!,"&gt;"&amp;AVERAGE(#REF!))</f>
        <v>#REF!</v>
      </c>
      <c r="Q2587">
        <f t="shared" si="81"/>
        <v>27.565026697177728</v>
      </c>
      <c r="R2587" t="str">
        <f>CONCATENATE("ID-",A2587,"-",E2587)</f>
        <v>ID-26542-</v>
      </c>
      <c r="S2587">
        <f>INDEX(B:B,MATCH(A2587,A:A,0))</f>
        <v>0</v>
      </c>
      <c r="T2587" t="str">
        <f>IF(OR(B2587&gt;0,C2587&gt;0),"Acceptable","Check")</f>
        <v>Acceptable</v>
      </c>
      <c r="U2587">
        <f>COUNTIF(D:D, "Military - U.S. Army")</f>
        <v>23</v>
      </c>
      <c r="V2587">
        <f>AVERAGEIF(C:C,"Fort Myer, Virginia", I:I)</f>
        <v>2</v>
      </c>
      <c r="X2587" t="str">
        <f>IFERROR(VLOOKUP("FlightNumber", A:D, 4, FALSE), "Flight Not Found")</f>
        <v>Flight Not Found</v>
      </c>
      <c r="Y2587" t="str" cm="1">
        <f t="array" ref="Y2587">IF(AND(B:B &gt; TIME(6, 0, 0), B:B &lt;= TIME(18, 0, 0)), "Day", "Night")</f>
        <v>Night</v>
      </c>
      <c r="Z2587">
        <f>COUNTIFS(D:D, "Military - U.S. Army", C:C, "Fort Myer, Virginia")</f>
        <v>1</v>
      </c>
    </row>
    <row r="2588" spans="1:26" x14ac:dyDescent="0.2">
      <c r="A2588">
        <v>26543</v>
      </c>
      <c r="C2588" t="s">
        <v>12629</v>
      </c>
      <c r="D2588" t="s">
        <v>12630</v>
      </c>
      <c r="F2588" t="s">
        <v>12631</v>
      </c>
      <c r="G2588" t="s">
        <v>12632</v>
      </c>
      <c r="H2588" t="s">
        <v>12633</v>
      </c>
      <c r="I2588">
        <v>4</v>
      </c>
      <c r="J2588">
        <v>4</v>
      </c>
      <c r="K2588">
        <v>0</v>
      </c>
      <c r="L2588" t="s">
        <v>12634</v>
      </c>
      <c r="M2588">
        <f>SUM(B2588,C2588)</f>
        <v>0</v>
      </c>
      <c r="N2588" t="str">
        <f t="shared" si="80"/>
        <v>No</v>
      </c>
      <c r="O2588">
        <f>COUNTIF(C:C,"&lt;0")</f>
        <v>0</v>
      </c>
      <c r="P2588" t="e">
        <f>SUMIF(#REF!,"&gt;"&amp;AVERAGE(#REF!))</f>
        <v>#REF!</v>
      </c>
      <c r="Q2588">
        <f t="shared" si="81"/>
        <v>27.565026697177728</v>
      </c>
      <c r="R2588" t="str">
        <f>CONCATENATE("ID-",A2588,"-",E2588)</f>
        <v>ID-26543-</v>
      </c>
      <c r="S2588">
        <f>INDEX(B:B,MATCH(A2588,A:A,0))</f>
        <v>0</v>
      </c>
      <c r="T2588" t="str">
        <f>IF(OR(B2588&gt;0,C2588&gt;0),"Acceptable","Check")</f>
        <v>Acceptable</v>
      </c>
      <c r="U2588">
        <f>COUNTIF(D:D, "Military - U.S. Army")</f>
        <v>23</v>
      </c>
      <c r="V2588">
        <f>AVERAGEIF(C:C,"Fort Myer, Virginia", I:I)</f>
        <v>2</v>
      </c>
      <c r="X2588" t="str">
        <f>IFERROR(VLOOKUP("FlightNumber", A:D, 4, FALSE), "Flight Not Found")</f>
        <v>Flight Not Found</v>
      </c>
      <c r="Y2588" t="str" cm="1">
        <f t="array" ref="Y2588">IF(AND(B:B &gt; TIME(6, 0, 0), B:B &lt;= TIME(18, 0, 0)), "Day", "Night")</f>
        <v>Night</v>
      </c>
      <c r="Z2588">
        <f>COUNTIFS(D:D, "Military - U.S. Army", C:C, "Fort Myer, Virginia")</f>
        <v>1</v>
      </c>
    </row>
    <row r="2589" spans="1:26" x14ac:dyDescent="0.2">
      <c r="A2589">
        <v>26549</v>
      </c>
      <c r="B2589" t="s">
        <v>10690</v>
      </c>
      <c r="C2589" t="s">
        <v>12635</v>
      </c>
      <c r="D2589" t="s">
        <v>12636</v>
      </c>
      <c r="F2589" t="s">
        <v>7854</v>
      </c>
      <c r="G2589" t="s">
        <v>12637</v>
      </c>
      <c r="H2589" t="s">
        <v>12638</v>
      </c>
      <c r="I2589">
        <v>8</v>
      </c>
      <c r="J2589">
        <v>1</v>
      </c>
      <c r="K2589">
        <v>0</v>
      </c>
      <c r="L2589" t="s">
        <v>12639</v>
      </c>
      <c r="M2589">
        <f>SUM(B2589,C2589)</f>
        <v>0</v>
      </c>
      <c r="N2589" t="str">
        <f t="shared" si="80"/>
        <v>No</v>
      </c>
      <c r="O2589">
        <f>COUNTIF(C:C,"&lt;0")</f>
        <v>0</v>
      </c>
      <c r="P2589" t="e">
        <f>SUMIF(#REF!,"&gt;"&amp;AVERAGE(#REF!))</f>
        <v>#REF!</v>
      </c>
      <c r="Q2589">
        <f t="shared" si="81"/>
        <v>27.565026697177728</v>
      </c>
      <c r="R2589" t="str">
        <f>CONCATENATE("ID-",A2589,"-",E2589)</f>
        <v>ID-26549-</v>
      </c>
      <c r="S2589" t="str">
        <f>INDEX(B:B,MATCH(A2589,A:A,0))</f>
        <v>17:57</v>
      </c>
      <c r="T2589" t="str">
        <f>IF(OR(B2589&gt;0,C2589&gt;0),"Acceptable","Check")</f>
        <v>Acceptable</v>
      </c>
      <c r="U2589">
        <f>COUNTIF(D:D, "Military - U.S. Army")</f>
        <v>23</v>
      </c>
      <c r="V2589">
        <f>AVERAGEIF(C:C,"Fort Myer, Virginia", I:I)</f>
        <v>2</v>
      </c>
      <c r="X2589" t="str">
        <f>IFERROR(VLOOKUP("FlightNumber", A:D, 4, FALSE), "Flight Not Found")</f>
        <v>Flight Not Found</v>
      </c>
      <c r="Y2589" t="str" cm="1">
        <f t="array" ref="Y2589">IF(AND(B:B &gt; TIME(6, 0, 0), B:B &lt;= TIME(18, 0, 0)), "Day", "Night")</f>
        <v>Night</v>
      </c>
      <c r="Z2589">
        <f>COUNTIFS(D:D, "Military - U.S. Army", C:C, "Fort Myer, Virginia")</f>
        <v>1</v>
      </c>
    </row>
    <row r="2590" spans="1:26" x14ac:dyDescent="0.2">
      <c r="A2590">
        <v>26552</v>
      </c>
      <c r="B2590" t="s">
        <v>1556</v>
      </c>
      <c r="C2590" t="s">
        <v>12640</v>
      </c>
      <c r="D2590" t="s">
        <v>7436</v>
      </c>
      <c r="E2590" t="s">
        <v>12641</v>
      </c>
      <c r="F2590" t="s">
        <v>1809</v>
      </c>
      <c r="G2590" t="s">
        <v>12642</v>
      </c>
      <c r="H2590" t="s">
        <v>12643</v>
      </c>
      <c r="I2590">
        <v>11</v>
      </c>
      <c r="J2590">
        <v>11</v>
      </c>
      <c r="K2590">
        <v>0</v>
      </c>
      <c r="L2590" t="s">
        <v>12644</v>
      </c>
      <c r="M2590">
        <f>SUM(B2590,C2590)</f>
        <v>0</v>
      </c>
      <c r="N2590" t="str">
        <f t="shared" si="80"/>
        <v>No</v>
      </c>
      <c r="O2590">
        <f>COUNTIF(C:C,"&lt;0")</f>
        <v>0</v>
      </c>
      <c r="P2590" t="e">
        <f>SUMIF(#REF!,"&gt;"&amp;AVERAGE(#REF!))</f>
        <v>#REF!</v>
      </c>
      <c r="Q2590">
        <f t="shared" si="81"/>
        <v>27.565026697177728</v>
      </c>
      <c r="R2590" t="str">
        <f>CONCATENATE("ID-",A2590,"-",E2590)</f>
        <v>ID-26552-Axum - Gondar</v>
      </c>
      <c r="S2590" t="str">
        <f>INDEX(B:B,MATCH(A2590,A:A,0))</f>
        <v>10:20</v>
      </c>
      <c r="T2590" t="str">
        <f>IF(OR(B2590&gt;0,C2590&gt;0),"Acceptable","Check")</f>
        <v>Acceptable</v>
      </c>
      <c r="U2590">
        <f>COUNTIF(D:D, "Military - U.S. Army")</f>
        <v>23</v>
      </c>
      <c r="V2590">
        <f>AVERAGEIF(C:C,"Fort Myer, Virginia", I:I)</f>
        <v>2</v>
      </c>
      <c r="X2590" t="str">
        <f>IFERROR(VLOOKUP("FlightNumber", A:D, 4, FALSE), "Flight Not Found")</f>
        <v>Flight Not Found</v>
      </c>
      <c r="Y2590" t="str" cm="1">
        <f t="array" ref="Y2590">IF(AND(B:B &gt; TIME(6, 0, 0), B:B &lt;= TIME(18, 0, 0)), "Day", "Night")</f>
        <v>Night</v>
      </c>
      <c r="Z2590">
        <f>COUNTIFS(D:D, "Military - U.S. Army", C:C, "Fort Myer, Virginia")</f>
        <v>1</v>
      </c>
    </row>
    <row r="2591" spans="1:26" x14ac:dyDescent="0.2">
      <c r="A2591">
        <v>26555</v>
      </c>
      <c r="B2591" t="s">
        <v>2141</v>
      </c>
      <c r="C2591" t="s">
        <v>12645</v>
      </c>
      <c r="D2591" t="s">
        <v>12646</v>
      </c>
      <c r="E2591" t="s">
        <v>12647</v>
      </c>
      <c r="F2591" t="s">
        <v>2465</v>
      </c>
      <c r="G2591" t="s">
        <v>12648</v>
      </c>
      <c r="H2591" t="s">
        <v>12649</v>
      </c>
      <c r="I2591">
        <v>31</v>
      </c>
      <c r="J2591">
        <v>31</v>
      </c>
      <c r="K2591">
        <v>0</v>
      </c>
      <c r="L2591" t="s">
        <v>12650</v>
      </c>
      <c r="M2591">
        <f>SUM(B2591,C2591)</f>
        <v>0</v>
      </c>
      <c r="N2591" t="str">
        <f t="shared" si="80"/>
        <v>No</v>
      </c>
      <c r="O2591">
        <f>COUNTIF(C:C,"&lt;0")</f>
        <v>0</v>
      </c>
      <c r="P2591" t="e">
        <f>SUMIF(#REF!,"&gt;"&amp;AVERAGE(#REF!))</f>
        <v>#REF!</v>
      </c>
      <c r="Q2591">
        <f t="shared" si="81"/>
        <v>27.565026697177728</v>
      </c>
      <c r="R2591" t="str">
        <f>CONCATENATE("ID-",A2591,"-",E2591)</f>
        <v>ID-26555-Panchkhal - Tribuvan</v>
      </c>
      <c r="S2591" t="str">
        <f>INDEX(B:B,MATCH(A2591,A:A,0))</f>
        <v>12:00</v>
      </c>
      <c r="T2591" t="str">
        <f>IF(OR(B2591&gt;0,C2591&gt;0),"Acceptable","Check")</f>
        <v>Acceptable</v>
      </c>
      <c r="U2591">
        <f>COUNTIF(D:D, "Military - U.S. Army")</f>
        <v>23</v>
      </c>
      <c r="V2591">
        <f>AVERAGEIF(C:C,"Fort Myer, Virginia", I:I)</f>
        <v>2</v>
      </c>
      <c r="X2591" t="str">
        <f>IFERROR(VLOOKUP("FlightNumber", A:D, 4, FALSE), "Flight Not Found")</f>
        <v>Flight Not Found</v>
      </c>
      <c r="Y2591" t="str" cm="1">
        <f t="array" ref="Y2591">IF(AND(B:B &gt; TIME(6, 0, 0), B:B &lt;= TIME(18, 0, 0)), "Day", "Night")</f>
        <v>Night</v>
      </c>
      <c r="Z2591">
        <f>COUNTIFS(D:D, "Military - U.S. Army", C:C, "Fort Myer, Virginia")</f>
        <v>1</v>
      </c>
    </row>
    <row r="2592" spans="1:26" x14ac:dyDescent="0.2">
      <c r="A2592">
        <v>26566</v>
      </c>
      <c r="C2592" t="s">
        <v>12651</v>
      </c>
      <c r="D2592" t="s">
        <v>34</v>
      </c>
      <c r="F2592" t="s">
        <v>12652</v>
      </c>
      <c r="G2592" t="s">
        <v>12653</v>
      </c>
      <c r="I2592">
        <v>1</v>
      </c>
      <c r="J2592">
        <v>0</v>
      </c>
      <c r="K2592">
        <v>22</v>
      </c>
      <c r="L2592" t="s">
        <v>12654</v>
      </c>
      <c r="M2592">
        <f>SUM(B2592,C2592)</f>
        <v>0</v>
      </c>
      <c r="N2592" t="str">
        <f t="shared" si="80"/>
        <v>No</v>
      </c>
      <c r="O2592">
        <f>COUNTIF(C:C,"&lt;0")</f>
        <v>0</v>
      </c>
      <c r="P2592" t="e">
        <f>SUMIF(#REF!,"&gt;"&amp;AVERAGE(#REF!))</f>
        <v>#REF!</v>
      </c>
      <c r="Q2592">
        <f t="shared" si="81"/>
        <v>27.565026697177728</v>
      </c>
      <c r="R2592" t="str">
        <f>CONCATENATE("ID-",A2592,"-",E2592)</f>
        <v>ID-26566-</v>
      </c>
      <c r="S2592">
        <f>INDEX(B:B,MATCH(A2592,A:A,0))</f>
        <v>0</v>
      </c>
      <c r="T2592" t="str">
        <f>IF(OR(B2592&gt;0,C2592&gt;0),"Acceptable","Check")</f>
        <v>Acceptable</v>
      </c>
      <c r="U2592">
        <f>COUNTIF(D:D, "Military - U.S. Army")</f>
        <v>23</v>
      </c>
      <c r="V2592">
        <f>AVERAGEIF(C:C,"Fort Myer, Virginia", I:I)</f>
        <v>2</v>
      </c>
      <c r="X2592" t="str">
        <f>IFERROR(VLOOKUP("FlightNumber", A:D, 4, FALSE), "Flight Not Found")</f>
        <v>Flight Not Found</v>
      </c>
      <c r="Y2592" t="str" cm="1">
        <f t="array" ref="Y2592">IF(AND(B:B &gt; TIME(6, 0, 0), B:B &lt;= TIME(18, 0, 0)), "Day", "Night")</f>
        <v>Night</v>
      </c>
      <c r="Z2592">
        <f>COUNTIFS(D:D, "Military - U.S. Army", C:C, "Fort Myer, Virginia")</f>
        <v>1</v>
      </c>
    </row>
    <row r="2593" spans="1:26" x14ac:dyDescent="0.2">
      <c r="A2593">
        <v>26566</v>
      </c>
      <c r="C2593" t="s">
        <v>12655</v>
      </c>
      <c r="D2593" t="s">
        <v>6195</v>
      </c>
      <c r="E2593" t="s">
        <v>5872</v>
      </c>
      <c r="F2593" t="s">
        <v>12656</v>
      </c>
      <c r="G2593" t="s">
        <v>12657</v>
      </c>
      <c r="H2593" t="s">
        <v>12658</v>
      </c>
      <c r="I2593">
        <v>13</v>
      </c>
      <c r="J2593">
        <v>10</v>
      </c>
      <c r="K2593">
        <v>0</v>
      </c>
      <c r="L2593" t="s">
        <v>12659</v>
      </c>
      <c r="M2593">
        <f>SUM(B2593,C2593)</f>
        <v>0</v>
      </c>
      <c r="N2593" t="str">
        <f t="shared" si="80"/>
        <v>No</v>
      </c>
      <c r="O2593">
        <f>COUNTIF(C:C,"&lt;0")</f>
        <v>0</v>
      </c>
      <c r="P2593" t="e">
        <f>SUMIF(#REF!,"&gt;"&amp;AVERAGE(#REF!))</f>
        <v>#REF!</v>
      </c>
      <c r="Q2593">
        <f t="shared" si="81"/>
        <v>27.565026697177728</v>
      </c>
      <c r="R2593" t="str">
        <f>CONCATENATE("ID-",A2593,"-",E2593)</f>
        <v>ID-26566-Vientiane - Saigon</v>
      </c>
      <c r="S2593">
        <f>INDEX(B:B,MATCH(A2593,A:A,0))</f>
        <v>0</v>
      </c>
      <c r="T2593" t="str">
        <f>IF(OR(B2593&gt;0,C2593&gt;0),"Acceptable","Check")</f>
        <v>Acceptable</v>
      </c>
      <c r="U2593">
        <f>COUNTIF(D:D, "Military - U.S. Army")</f>
        <v>23</v>
      </c>
      <c r="V2593">
        <f>AVERAGEIF(C:C,"Fort Myer, Virginia", I:I)</f>
        <v>2</v>
      </c>
      <c r="X2593" t="str">
        <f>IFERROR(VLOOKUP("FlightNumber", A:D, 4, FALSE), "Flight Not Found")</f>
        <v>Flight Not Found</v>
      </c>
      <c r="Y2593" t="str" cm="1">
        <f t="array" ref="Y2593">IF(AND(B:B &gt; TIME(6, 0, 0), B:B &lt;= TIME(18, 0, 0)), "Day", "Night")</f>
        <v>Night</v>
      </c>
      <c r="Z2593">
        <f>COUNTIFS(D:D, "Military - U.S. Army", C:C, "Fort Myer, Virginia")</f>
        <v>1</v>
      </c>
    </row>
    <row r="2594" spans="1:26" x14ac:dyDescent="0.2">
      <c r="A2594">
        <v>26572</v>
      </c>
      <c r="C2594" t="s">
        <v>7056</v>
      </c>
      <c r="D2594" t="s">
        <v>9740</v>
      </c>
      <c r="E2594" t="s">
        <v>994</v>
      </c>
      <c r="F2594" t="s">
        <v>3099</v>
      </c>
      <c r="G2594" t="s">
        <v>12660</v>
      </c>
      <c r="H2594" t="s">
        <v>12661</v>
      </c>
      <c r="I2594">
        <v>6</v>
      </c>
      <c r="J2594">
        <v>1</v>
      </c>
      <c r="K2594">
        <v>0</v>
      </c>
      <c r="L2594" t="s">
        <v>12662</v>
      </c>
      <c r="M2594">
        <f>SUM(B2594,C2594)</f>
        <v>0</v>
      </c>
      <c r="N2594" t="str">
        <f t="shared" si="80"/>
        <v>No</v>
      </c>
      <c r="O2594">
        <f>COUNTIF(C:C,"&lt;0")</f>
        <v>0</v>
      </c>
      <c r="P2594" t="e">
        <f>SUMIF(#REF!,"&gt;"&amp;AVERAGE(#REF!))</f>
        <v>#REF!</v>
      </c>
      <c r="Q2594">
        <f t="shared" si="81"/>
        <v>27.565026697177728</v>
      </c>
      <c r="R2594" t="str">
        <f>CONCATENATE("ID-",A2594,"-",E2594)</f>
        <v>ID-26572-Training</v>
      </c>
      <c r="S2594">
        <f>INDEX(B:B,MATCH(A2594,A:A,0))</f>
        <v>0</v>
      </c>
      <c r="T2594" t="str">
        <f>IF(OR(B2594&gt;0,C2594&gt;0),"Acceptable","Check")</f>
        <v>Acceptable</v>
      </c>
      <c r="U2594">
        <f>COUNTIF(D:D, "Military - U.S. Army")</f>
        <v>23</v>
      </c>
      <c r="V2594">
        <f>AVERAGEIF(C:C,"Fort Myer, Virginia", I:I)</f>
        <v>2</v>
      </c>
      <c r="X2594" t="str">
        <f>IFERROR(VLOOKUP("FlightNumber", A:D, 4, FALSE), "Flight Not Found")</f>
        <v>Flight Not Found</v>
      </c>
      <c r="Y2594" t="str" cm="1">
        <f t="array" ref="Y2594">IF(AND(B:B &gt; TIME(6, 0, 0), B:B &lt;= TIME(18, 0, 0)), "Day", "Night")</f>
        <v>Night</v>
      </c>
      <c r="Z2594">
        <f>COUNTIFS(D:D, "Military - U.S. Army", C:C, "Fort Myer, Virginia")</f>
        <v>1</v>
      </c>
    </row>
    <row r="2595" spans="1:26" x14ac:dyDescent="0.2">
      <c r="A2595">
        <v>26574</v>
      </c>
      <c r="C2595" t="s">
        <v>12663</v>
      </c>
      <c r="D2595" t="s">
        <v>12664</v>
      </c>
      <c r="F2595" t="s">
        <v>1809</v>
      </c>
      <c r="G2595" t="s">
        <v>12665</v>
      </c>
      <c r="H2595" t="s">
        <v>12666</v>
      </c>
      <c r="I2595">
        <v>9</v>
      </c>
      <c r="J2595">
        <v>9</v>
      </c>
      <c r="K2595">
        <v>0</v>
      </c>
      <c r="L2595" t="s">
        <v>12667</v>
      </c>
      <c r="M2595">
        <f>SUM(B2595,C2595)</f>
        <v>0</v>
      </c>
      <c r="N2595" t="str">
        <f t="shared" si="80"/>
        <v>No</v>
      </c>
      <c r="O2595">
        <f>COUNTIF(C:C,"&lt;0")</f>
        <v>0</v>
      </c>
      <c r="P2595" t="e">
        <f>SUMIF(#REF!,"&gt;"&amp;AVERAGE(#REF!))</f>
        <v>#REF!</v>
      </c>
      <c r="Q2595">
        <f t="shared" si="81"/>
        <v>27.565026697177728</v>
      </c>
      <c r="R2595" t="str">
        <f>CONCATENATE("ID-",A2595,"-",E2595)</f>
        <v>ID-26574-</v>
      </c>
      <c r="S2595">
        <f>INDEX(B:B,MATCH(A2595,A:A,0))</f>
        <v>0</v>
      </c>
      <c r="T2595" t="str">
        <f>IF(OR(B2595&gt;0,C2595&gt;0),"Acceptable","Check")</f>
        <v>Acceptable</v>
      </c>
      <c r="U2595">
        <f>COUNTIF(D:D, "Military - U.S. Army")</f>
        <v>23</v>
      </c>
      <c r="V2595">
        <f>AVERAGEIF(C:C,"Fort Myer, Virginia", I:I)</f>
        <v>2</v>
      </c>
      <c r="X2595" t="str">
        <f>IFERROR(VLOOKUP("FlightNumber", A:D, 4, FALSE), "Flight Not Found")</f>
        <v>Flight Not Found</v>
      </c>
      <c r="Y2595" t="str" cm="1">
        <f t="array" ref="Y2595">IF(AND(B:B &gt; TIME(6, 0, 0), B:B &lt;= TIME(18, 0, 0)), "Day", "Night")</f>
        <v>Night</v>
      </c>
      <c r="Z2595">
        <f>COUNTIFS(D:D, "Military - U.S. Army", C:C, "Fort Myer, Virginia")</f>
        <v>1</v>
      </c>
    </row>
    <row r="2596" spans="1:26" x14ac:dyDescent="0.2">
      <c r="A2596">
        <v>26574</v>
      </c>
      <c r="B2596" t="s">
        <v>4976</v>
      </c>
      <c r="C2596" t="s">
        <v>8539</v>
      </c>
      <c r="D2596" t="s">
        <v>3546</v>
      </c>
      <c r="E2596" t="s">
        <v>12668</v>
      </c>
      <c r="F2596" t="s">
        <v>7800</v>
      </c>
      <c r="G2596" t="s">
        <v>12669</v>
      </c>
      <c r="H2596" t="s">
        <v>12670</v>
      </c>
      <c r="I2596">
        <v>109</v>
      </c>
      <c r="J2596">
        <v>109</v>
      </c>
      <c r="K2596">
        <v>0</v>
      </c>
      <c r="L2596" t="s">
        <v>12671</v>
      </c>
      <c r="M2596">
        <f>SUM(B2596,C2596)</f>
        <v>0</v>
      </c>
      <c r="N2596" t="str">
        <f t="shared" si="80"/>
        <v>No</v>
      </c>
      <c r="O2596">
        <f>COUNTIF(C:C,"&lt;0")</f>
        <v>0</v>
      </c>
      <c r="P2596" t="e">
        <f>SUMIF(#REF!,"&gt;"&amp;AVERAGE(#REF!))</f>
        <v>#REF!</v>
      </c>
      <c r="Q2596">
        <f t="shared" si="81"/>
        <v>27.565026697177728</v>
      </c>
      <c r="R2596" t="str">
        <f>CONCATENATE("ID-",A2596,"-",E2596)</f>
        <v>ID-26574-Adler - Moscow</v>
      </c>
      <c r="S2596">
        <f>INDEX(B:B,MATCH(A2596,A:A,0))</f>
        <v>0</v>
      </c>
      <c r="T2596" t="str">
        <f>IF(OR(B2596&gt;0,C2596&gt;0),"Acceptable","Check")</f>
        <v>Acceptable</v>
      </c>
      <c r="U2596">
        <f>COUNTIF(D:D, "Military - U.S. Army")</f>
        <v>23</v>
      </c>
      <c r="V2596">
        <f>AVERAGEIF(C:C,"Fort Myer, Virginia", I:I)</f>
        <v>2</v>
      </c>
      <c r="X2596" t="str">
        <f>IFERROR(VLOOKUP("FlightNumber", A:D, 4, FALSE), "Flight Not Found")</f>
        <v>Flight Not Found</v>
      </c>
      <c r="Y2596" t="str" cm="1">
        <f t="array" ref="Y2596">IF(AND(B:B &gt; TIME(6, 0, 0), B:B &lt;= TIME(18, 0, 0)), "Day", "Night")</f>
        <v>Night</v>
      </c>
      <c r="Z2596">
        <f>COUNTIFS(D:D, "Military - U.S. Army", C:C, "Fort Myer, Virginia")</f>
        <v>1</v>
      </c>
    </row>
    <row r="2597" spans="1:26" x14ac:dyDescent="0.2">
      <c r="A2597">
        <v>26584</v>
      </c>
      <c r="B2597" t="s">
        <v>12672</v>
      </c>
      <c r="C2597" t="s">
        <v>2742</v>
      </c>
      <c r="D2597" t="s">
        <v>12673</v>
      </c>
      <c r="E2597" t="s">
        <v>12674</v>
      </c>
      <c r="F2597" t="s">
        <v>12063</v>
      </c>
      <c r="G2597" t="s">
        <v>12675</v>
      </c>
      <c r="I2597">
        <v>2</v>
      </c>
      <c r="J2597">
        <v>2</v>
      </c>
      <c r="K2597">
        <v>0</v>
      </c>
      <c r="L2597" t="s">
        <v>12676</v>
      </c>
      <c r="M2597">
        <f>SUM(B2597,C2597)</f>
        <v>0</v>
      </c>
      <c r="N2597" t="str">
        <f t="shared" si="80"/>
        <v>No</v>
      </c>
      <c r="O2597">
        <f>COUNTIF(C:C,"&lt;0")</f>
        <v>0</v>
      </c>
      <c r="P2597" t="e">
        <f>SUMIF(#REF!,"&gt;"&amp;AVERAGE(#REF!))</f>
        <v>#REF!</v>
      </c>
      <c r="Q2597">
        <f t="shared" si="81"/>
        <v>27.565026697177728</v>
      </c>
      <c r="R2597" t="str">
        <f>CONCATENATE("ID-",A2597,"-",E2597)</f>
        <v>ID-26584-Bimini, Bahamas - Nassau, Bahamas</v>
      </c>
      <c r="S2597" t="str">
        <f>INDEX(B:B,MATCH(A2597,A:A,0))</f>
        <v>18:12</v>
      </c>
      <c r="T2597" t="str">
        <f>IF(OR(B2597&gt;0,C2597&gt;0),"Acceptable","Check")</f>
        <v>Acceptable</v>
      </c>
      <c r="U2597">
        <f>COUNTIF(D:D, "Military - U.S. Army")</f>
        <v>23</v>
      </c>
      <c r="V2597">
        <f>AVERAGEIF(C:C,"Fort Myer, Virginia", I:I)</f>
        <v>2</v>
      </c>
      <c r="X2597" t="str">
        <f>IFERROR(VLOOKUP("FlightNumber", A:D, 4, FALSE), "Flight Not Found")</f>
        <v>Flight Not Found</v>
      </c>
      <c r="Y2597" t="str" cm="1">
        <f t="array" ref="Y2597">IF(AND(B:B &gt; TIME(6, 0, 0), B:B &lt;= TIME(18, 0, 0)), "Day", "Night")</f>
        <v>Night</v>
      </c>
      <c r="Z2597">
        <f>COUNTIFS(D:D, "Military - U.S. Army", C:C, "Fort Myer, Virginia")</f>
        <v>1</v>
      </c>
    </row>
    <row r="2598" spans="1:26" x14ac:dyDescent="0.2">
      <c r="A2598">
        <v>26585</v>
      </c>
      <c r="B2598" t="s">
        <v>12677</v>
      </c>
      <c r="C2598" t="s">
        <v>12678</v>
      </c>
      <c r="D2598" t="s">
        <v>3546</v>
      </c>
      <c r="E2598" t="s">
        <v>12679</v>
      </c>
      <c r="F2598" t="s">
        <v>12604</v>
      </c>
      <c r="G2598" t="s">
        <v>12680</v>
      </c>
      <c r="H2598" t="s">
        <v>12681</v>
      </c>
      <c r="I2598">
        <v>174</v>
      </c>
      <c r="J2598">
        <v>174</v>
      </c>
      <c r="K2598">
        <v>0</v>
      </c>
      <c r="L2598" t="s">
        <v>12682</v>
      </c>
      <c r="M2598">
        <f>SUM(B2598,C2598)</f>
        <v>0</v>
      </c>
      <c r="N2598" t="str">
        <f t="shared" si="80"/>
        <v>No</v>
      </c>
      <c r="O2598">
        <f>COUNTIF(C:C,"&lt;0")</f>
        <v>0</v>
      </c>
      <c r="P2598" t="e">
        <f>SUMIF(#REF!,"&gt;"&amp;AVERAGE(#REF!))</f>
        <v>#REF!</v>
      </c>
      <c r="Q2598">
        <f t="shared" si="81"/>
        <v>27.565026697177728</v>
      </c>
      <c r="R2598" t="str">
        <f>CONCATENATE("ID-",A2598,"-",E2598)</f>
        <v>ID-26585-Leningrad - Moscow</v>
      </c>
      <c r="S2598" t="str">
        <f>INDEX(B:B,MATCH(A2598,A:A,0))</f>
        <v>21:50</v>
      </c>
      <c r="T2598" t="str">
        <f>IF(OR(B2598&gt;0,C2598&gt;0),"Acceptable","Check")</f>
        <v>Acceptable</v>
      </c>
      <c r="U2598">
        <f>COUNTIF(D:D, "Military - U.S. Army")</f>
        <v>23</v>
      </c>
      <c r="V2598">
        <f>AVERAGEIF(C:C,"Fort Myer, Virginia", I:I)</f>
        <v>2</v>
      </c>
      <c r="X2598" t="str">
        <f>IFERROR(VLOOKUP("FlightNumber", A:D, 4, FALSE), "Flight Not Found")</f>
        <v>Flight Not Found</v>
      </c>
      <c r="Y2598" t="str" cm="1">
        <f t="array" ref="Y2598">IF(AND(B:B &gt; TIME(6, 0, 0), B:B &lt;= TIME(18, 0, 0)), "Day", "Night")</f>
        <v>Night</v>
      </c>
      <c r="Z2598">
        <f>COUNTIFS(D:D, "Military - U.S. Army", C:C, "Fort Myer, Virginia")</f>
        <v>1</v>
      </c>
    </row>
    <row r="2599" spans="1:26" x14ac:dyDescent="0.2">
      <c r="A2599">
        <v>26585</v>
      </c>
      <c r="B2599" t="s">
        <v>3119</v>
      </c>
      <c r="C2599" t="s">
        <v>12683</v>
      </c>
      <c r="D2599" t="s">
        <v>12684</v>
      </c>
      <c r="E2599" t="s">
        <v>12685</v>
      </c>
      <c r="F2599" t="s">
        <v>12686</v>
      </c>
      <c r="G2599" t="s">
        <v>12687</v>
      </c>
      <c r="H2599" t="s">
        <v>4043</v>
      </c>
      <c r="I2599">
        <v>45</v>
      </c>
      <c r="J2599">
        <v>29</v>
      </c>
      <c r="K2599">
        <v>0</v>
      </c>
      <c r="L2599" t="s">
        <v>12688</v>
      </c>
      <c r="M2599">
        <f>SUM(B2599,C2599)</f>
        <v>0</v>
      </c>
      <c r="N2599" t="str">
        <f t="shared" si="80"/>
        <v>No</v>
      </c>
      <c r="O2599">
        <f>COUNTIF(C:C,"&lt;0")</f>
        <v>0</v>
      </c>
      <c r="P2599" t="e">
        <f>SUMIF(#REF!,"&gt;"&amp;AVERAGE(#REF!))</f>
        <v>#REF!</v>
      </c>
      <c r="Q2599">
        <f t="shared" si="81"/>
        <v>27.565026697177728</v>
      </c>
      <c r="R2599" t="str">
        <f>CONCATENATE("ID-",A2599,"-",E2599)</f>
        <v>ID-26585-Mendoza - Santiago</v>
      </c>
      <c r="S2599" t="str">
        <f>INDEX(B:B,MATCH(A2599,A:A,0))</f>
        <v>21:50</v>
      </c>
      <c r="T2599" t="str">
        <f>IF(OR(B2599&gt;0,C2599&gt;0),"Acceptable","Check")</f>
        <v>Acceptable</v>
      </c>
      <c r="U2599">
        <f>COUNTIF(D:D, "Military - U.S. Army")</f>
        <v>23</v>
      </c>
      <c r="V2599">
        <f>AVERAGEIF(C:C,"Fort Myer, Virginia", I:I)</f>
        <v>2</v>
      </c>
      <c r="X2599" t="str">
        <f>IFERROR(VLOOKUP("FlightNumber", A:D, 4, FALSE), "Flight Not Found")</f>
        <v>Flight Not Found</v>
      </c>
      <c r="Y2599" t="str" cm="1">
        <f t="array" ref="Y2599">IF(AND(B:B &gt; TIME(6, 0, 0), B:B &lt;= TIME(18, 0, 0)), "Day", "Night")</f>
        <v>Night</v>
      </c>
      <c r="Z2599">
        <f>COUNTIFS(D:D, "Military - U.S. Army", C:C, "Fort Myer, Virginia")</f>
        <v>1</v>
      </c>
    </row>
    <row r="2600" spans="1:26" x14ac:dyDescent="0.2">
      <c r="A2600">
        <v>26588</v>
      </c>
      <c r="B2600" t="s">
        <v>874</v>
      </c>
      <c r="C2600" t="s">
        <v>12689</v>
      </c>
      <c r="D2600" t="s">
        <v>34</v>
      </c>
      <c r="E2600" t="s">
        <v>12690</v>
      </c>
      <c r="F2600" t="s">
        <v>9975</v>
      </c>
      <c r="G2600" t="s">
        <v>12691</v>
      </c>
      <c r="H2600" t="s">
        <v>12692</v>
      </c>
      <c r="I2600">
        <v>4</v>
      </c>
      <c r="J2600">
        <v>4</v>
      </c>
      <c r="K2600">
        <v>0</v>
      </c>
      <c r="L2600" t="s">
        <v>12693</v>
      </c>
      <c r="M2600">
        <f>SUM(B2600,C2600)</f>
        <v>0</v>
      </c>
      <c r="N2600" t="str">
        <f t="shared" si="80"/>
        <v>No</v>
      </c>
      <c r="O2600">
        <f>COUNTIF(C:C,"&lt;0")</f>
        <v>0</v>
      </c>
      <c r="P2600" t="e">
        <f>SUMIF(#REF!,"&gt;"&amp;AVERAGE(#REF!))</f>
        <v>#REF!</v>
      </c>
      <c r="Q2600">
        <f t="shared" si="81"/>
        <v>27.565026697177728</v>
      </c>
      <c r="R2600" t="str">
        <f>CONCATENATE("ID-",A2600,"-",E2600)</f>
        <v>ID-26588-Anchorage, AK - Juneau, AK</v>
      </c>
      <c r="S2600" t="str">
        <f>INDEX(B:B,MATCH(A2600,A:A,0))</f>
        <v>09:00</v>
      </c>
      <c r="T2600" t="str">
        <f>IF(OR(B2600&gt;0,C2600&gt;0),"Acceptable","Check")</f>
        <v>Acceptable</v>
      </c>
      <c r="U2600">
        <f>COUNTIF(D:D, "Military - U.S. Army")</f>
        <v>23</v>
      </c>
      <c r="V2600">
        <f>AVERAGEIF(C:C,"Fort Myer, Virginia", I:I)</f>
        <v>2</v>
      </c>
      <c r="X2600" t="str">
        <f>IFERROR(VLOOKUP("FlightNumber", A:D, 4, FALSE), "Flight Not Found")</f>
        <v>Flight Not Found</v>
      </c>
      <c r="Y2600" t="str" cm="1">
        <f t="array" ref="Y2600">IF(AND(B:B &gt; TIME(6, 0, 0), B:B &lt;= TIME(18, 0, 0)), "Day", "Night")</f>
        <v>Night</v>
      </c>
      <c r="Z2600">
        <f>COUNTIFS(D:D, "Military - U.S. Army", C:C, "Fort Myer, Virginia")</f>
        <v>1</v>
      </c>
    </row>
    <row r="2601" spans="1:26" x14ac:dyDescent="0.2">
      <c r="A2601">
        <v>26593</v>
      </c>
      <c r="B2601" t="s">
        <v>1029</v>
      </c>
      <c r="C2601" t="s">
        <v>12694</v>
      </c>
      <c r="D2601" t="s">
        <v>7694</v>
      </c>
      <c r="E2601" t="s">
        <v>12695</v>
      </c>
      <c r="F2601" t="s">
        <v>12696</v>
      </c>
      <c r="G2601" t="s">
        <v>12697</v>
      </c>
      <c r="H2601" t="s">
        <v>12698</v>
      </c>
      <c r="I2601">
        <v>53</v>
      </c>
      <c r="J2601">
        <v>37</v>
      </c>
      <c r="K2601">
        <v>0</v>
      </c>
      <c r="L2601" t="s">
        <v>12699</v>
      </c>
      <c r="M2601">
        <f>SUM(B2601,C2601)</f>
        <v>0</v>
      </c>
      <c r="N2601" t="str">
        <f t="shared" si="80"/>
        <v>No</v>
      </c>
      <c r="O2601">
        <f>COUNTIF(C:C,"&lt;0")</f>
        <v>0</v>
      </c>
      <c r="P2601" t="e">
        <f>SUMIF(#REF!,"&gt;"&amp;AVERAGE(#REF!))</f>
        <v>#REF!</v>
      </c>
      <c r="Q2601">
        <f t="shared" si="81"/>
        <v>27.565026697177728</v>
      </c>
      <c r="R2601" t="str">
        <f>CONCATENATE("ID-",A2601,"-",E2601)</f>
        <v>ID-26593-Kerkira - Athens</v>
      </c>
      <c r="S2601" t="str">
        <f>INDEX(B:B,MATCH(A2601,A:A,0))</f>
        <v>c:09:00</v>
      </c>
      <c r="T2601" t="str">
        <f>IF(OR(B2601&gt;0,C2601&gt;0),"Acceptable","Check")</f>
        <v>Acceptable</v>
      </c>
      <c r="U2601">
        <f>COUNTIF(D:D, "Military - U.S. Army")</f>
        <v>23</v>
      </c>
      <c r="V2601">
        <f>AVERAGEIF(C:C,"Fort Myer, Virginia", I:I)</f>
        <v>2</v>
      </c>
      <c r="X2601" t="str">
        <f>IFERROR(VLOOKUP("FlightNumber", A:D, 4, FALSE), "Flight Not Found")</f>
        <v>Flight Not Found</v>
      </c>
      <c r="Y2601" t="str" cm="1">
        <f t="array" ref="Y2601">IF(AND(B:B &gt; TIME(6, 0, 0), B:B &lt;= TIME(18, 0, 0)), "Day", "Night")</f>
        <v>Night</v>
      </c>
      <c r="Z2601">
        <f>COUNTIFS(D:D, "Military - U.S. Army", C:C, "Fort Myer, Virginia")</f>
        <v>1</v>
      </c>
    </row>
    <row r="2602" spans="1:26" x14ac:dyDescent="0.2">
      <c r="A2602">
        <v>26595</v>
      </c>
      <c r="C2602" t="s">
        <v>12700</v>
      </c>
      <c r="D2602" t="s">
        <v>12701</v>
      </c>
      <c r="F2602" t="s">
        <v>12702</v>
      </c>
      <c r="G2602" t="s">
        <v>12703</v>
      </c>
      <c r="H2602" t="s">
        <v>12704</v>
      </c>
      <c r="I2602">
        <v>8</v>
      </c>
      <c r="J2602">
        <v>1</v>
      </c>
      <c r="K2602">
        <v>0</v>
      </c>
      <c r="M2602">
        <f>SUM(B2602,C2602)</f>
        <v>0</v>
      </c>
      <c r="N2602" t="str">
        <f t="shared" si="80"/>
        <v>No</v>
      </c>
      <c r="O2602">
        <f>COUNTIF(C:C,"&lt;0")</f>
        <v>0</v>
      </c>
      <c r="P2602" t="e">
        <f>SUMIF(#REF!,"&gt;"&amp;AVERAGE(#REF!))</f>
        <v>#REF!</v>
      </c>
      <c r="Q2602">
        <f t="shared" si="81"/>
        <v>27.565026697177728</v>
      </c>
      <c r="R2602" t="str">
        <f>CONCATENATE("ID-",A2602,"-",E2602)</f>
        <v>ID-26595-</v>
      </c>
      <c r="S2602">
        <f>INDEX(B:B,MATCH(A2602,A:A,0))</f>
        <v>0</v>
      </c>
      <c r="T2602" t="str">
        <f>IF(OR(B2602&gt;0,C2602&gt;0),"Acceptable","Check")</f>
        <v>Acceptable</v>
      </c>
      <c r="U2602">
        <f>COUNTIF(D:D, "Military - U.S. Army")</f>
        <v>23</v>
      </c>
      <c r="V2602">
        <f>AVERAGEIF(C:C,"Fort Myer, Virginia", I:I)</f>
        <v>2</v>
      </c>
      <c r="X2602" t="str">
        <f>IFERROR(VLOOKUP("FlightNumber", A:D, 4, FALSE), "Flight Not Found")</f>
        <v>Flight Not Found</v>
      </c>
      <c r="Y2602" t="str" cm="1">
        <f t="array" ref="Y2602">IF(AND(B:B &gt; TIME(6, 0, 0), B:B &lt;= TIME(18, 0, 0)), "Day", "Night")</f>
        <v>Night</v>
      </c>
      <c r="Z2602">
        <f>COUNTIFS(D:D, "Military - U.S. Army", C:C, "Fort Myer, Virginia")</f>
        <v>1</v>
      </c>
    </row>
    <row r="2603" spans="1:26" x14ac:dyDescent="0.2">
      <c r="A2603">
        <v>26599</v>
      </c>
      <c r="B2603" t="s">
        <v>6638</v>
      </c>
      <c r="C2603" t="s">
        <v>12705</v>
      </c>
      <c r="D2603" t="s">
        <v>8969</v>
      </c>
      <c r="E2603" t="s">
        <v>12706</v>
      </c>
      <c r="F2603" t="s">
        <v>12707</v>
      </c>
      <c r="G2603" t="s">
        <v>12708</v>
      </c>
      <c r="H2603" t="s">
        <v>12709</v>
      </c>
      <c r="I2603">
        <v>68</v>
      </c>
      <c r="J2603">
        <v>60</v>
      </c>
      <c r="K2603">
        <v>0</v>
      </c>
      <c r="L2603" t="s">
        <v>12710</v>
      </c>
      <c r="M2603">
        <f>SUM(B2603,C2603)</f>
        <v>0</v>
      </c>
      <c r="N2603" t="str">
        <f t="shared" si="80"/>
        <v>No</v>
      </c>
      <c r="O2603">
        <f>COUNTIF(C:C,"&lt;0")</f>
        <v>0</v>
      </c>
      <c r="P2603" t="e">
        <f>SUMIF(#REF!,"&gt;"&amp;AVERAGE(#REF!))</f>
        <v>#REF!</v>
      </c>
      <c r="Q2603">
        <f t="shared" si="81"/>
        <v>27.565026697177728</v>
      </c>
      <c r="R2603" t="str">
        <f>CONCATENATE("ID-",A2603,"-",E2603)</f>
        <v>ID-26599-Lyon - Clermont</v>
      </c>
      <c r="S2603" t="str">
        <f>INDEX(B:B,MATCH(A2603,A:A,0))</f>
        <v>19:20</v>
      </c>
      <c r="T2603" t="str">
        <f>IF(OR(B2603&gt;0,C2603&gt;0),"Acceptable","Check")</f>
        <v>Acceptable</v>
      </c>
      <c r="U2603">
        <f>COUNTIF(D:D, "Military - U.S. Army")</f>
        <v>23</v>
      </c>
      <c r="V2603">
        <f>AVERAGEIF(C:C,"Fort Myer, Virginia", I:I)</f>
        <v>2</v>
      </c>
      <c r="X2603" t="str">
        <f>IFERROR(VLOOKUP("FlightNumber", A:D, 4, FALSE), "Flight Not Found")</f>
        <v>Flight Not Found</v>
      </c>
      <c r="Y2603" t="str" cm="1">
        <f t="array" ref="Y2603">IF(AND(B:B &gt; TIME(6, 0, 0), B:B &lt;= TIME(18, 0, 0)), "Day", "Night")</f>
        <v>Night</v>
      </c>
      <c r="Z2603">
        <f>COUNTIFS(D:D, "Military - U.S. Army", C:C, "Fort Myer, Virginia")</f>
        <v>1</v>
      </c>
    </row>
    <row r="2604" spans="1:26" x14ac:dyDescent="0.2">
      <c r="A2604">
        <v>26602</v>
      </c>
      <c r="C2604" t="s">
        <v>12711</v>
      </c>
      <c r="D2604" t="s">
        <v>11245</v>
      </c>
      <c r="E2604" t="s">
        <v>12712</v>
      </c>
      <c r="F2604" t="s">
        <v>9559</v>
      </c>
      <c r="G2604" t="s">
        <v>12713</v>
      </c>
      <c r="H2604" t="s">
        <v>12714</v>
      </c>
      <c r="I2604">
        <v>27</v>
      </c>
      <c r="J2604">
        <v>27</v>
      </c>
      <c r="K2604">
        <v>0</v>
      </c>
      <c r="L2604" t="s">
        <v>12715</v>
      </c>
      <c r="M2604">
        <f>SUM(B2604,C2604)</f>
        <v>0</v>
      </c>
      <c r="N2604" t="str">
        <f t="shared" si="80"/>
        <v>No</v>
      </c>
      <c r="O2604">
        <f>COUNTIF(C:C,"&lt;0")</f>
        <v>0</v>
      </c>
      <c r="P2604" t="e">
        <f>SUMIF(#REF!,"&gt;"&amp;AVERAGE(#REF!))</f>
        <v>#REF!</v>
      </c>
      <c r="Q2604">
        <f t="shared" si="81"/>
        <v>27.565026697177728</v>
      </c>
      <c r="R2604" t="str">
        <f>CONCATENATE("ID-",A2604,"-",E2604)</f>
        <v>ID-26602-Napoli - Bari</v>
      </c>
      <c r="S2604">
        <f>INDEX(B:B,MATCH(A2604,A:A,0))</f>
        <v>0</v>
      </c>
      <c r="T2604" t="str">
        <f>IF(OR(B2604&gt;0,C2604&gt;0),"Acceptable","Check")</f>
        <v>Acceptable</v>
      </c>
      <c r="U2604">
        <f>COUNTIF(D:D, "Military - U.S. Army")</f>
        <v>23</v>
      </c>
      <c r="V2604">
        <f>AVERAGEIF(C:C,"Fort Myer, Virginia", I:I)</f>
        <v>2</v>
      </c>
      <c r="X2604" t="str">
        <f>IFERROR(VLOOKUP("FlightNumber", A:D, 4, FALSE), "Flight Not Found")</f>
        <v>Flight Not Found</v>
      </c>
      <c r="Y2604" t="str" cm="1">
        <f t="array" ref="Y2604">IF(AND(B:B &gt; TIME(6, 0, 0), B:B &lt;= TIME(18, 0, 0)), "Day", "Night")</f>
        <v>Night</v>
      </c>
      <c r="Z2604">
        <f>COUNTIFS(D:D, "Military - U.S. Army", C:C, "Fort Myer, Virginia")</f>
        <v>1</v>
      </c>
    </row>
    <row r="2605" spans="1:26" x14ac:dyDescent="0.2">
      <c r="A2605">
        <v>26603</v>
      </c>
      <c r="B2605" t="s">
        <v>4976</v>
      </c>
      <c r="C2605" t="s">
        <v>12716</v>
      </c>
      <c r="D2605" t="s">
        <v>22</v>
      </c>
      <c r="F2605" t="s">
        <v>12508</v>
      </c>
      <c r="I2605">
        <v>22</v>
      </c>
      <c r="J2605">
        <v>22</v>
      </c>
      <c r="K2605">
        <v>0</v>
      </c>
      <c r="L2605" t="s">
        <v>12717</v>
      </c>
      <c r="M2605">
        <f>SUM(B2605,C2605)</f>
        <v>0</v>
      </c>
      <c r="N2605" t="str">
        <f t="shared" si="80"/>
        <v>No</v>
      </c>
      <c r="O2605">
        <f>COUNTIF(C:C,"&lt;0")</f>
        <v>0</v>
      </c>
      <c r="P2605" t="e">
        <f>SUMIF(#REF!,"&gt;"&amp;AVERAGE(#REF!))</f>
        <v>#REF!</v>
      </c>
      <c r="Q2605">
        <f t="shared" si="81"/>
        <v>27.565026697177728</v>
      </c>
      <c r="R2605" t="str">
        <f>CONCATENATE("ID-",A2605,"-",E2605)</f>
        <v>ID-26603-</v>
      </c>
      <c r="S2605" t="str">
        <f>INDEX(B:B,MATCH(A2605,A:A,0))</f>
        <v>18:00</v>
      </c>
      <c r="T2605" t="str">
        <f>IF(OR(B2605&gt;0,C2605&gt;0),"Acceptable","Check")</f>
        <v>Acceptable</v>
      </c>
      <c r="U2605">
        <f>COUNTIF(D:D, "Military - U.S. Army")</f>
        <v>23</v>
      </c>
      <c r="V2605">
        <f>AVERAGEIF(C:C,"Fort Myer, Virginia", I:I)</f>
        <v>2</v>
      </c>
      <c r="X2605" t="str">
        <f>IFERROR(VLOOKUP("FlightNumber", A:D, 4, FALSE), "Flight Not Found")</f>
        <v>Flight Not Found</v>
      </c>
      <c r="Y2605" t="str" cm="1">
        <f t="array" ref="Y2605">IF(AND(B:B &gt; TIME(6, 0, 0), B:B &lt;= TIME(18, 0, 0)), "Day", "Night")</f>
        <v>Night</v>
      </c>
      <c r="Z2605">
        <f>COUNTIFS(D:D, "Military - U.S. Army", C:C, "Fort Myer, Virginia")</f>
        <v>1</v>
      </c>
    </row>
    <row r="2606" spans="1:26" x14ac:dyDescent="0.2">
      <c r="A2606">
        <v>26607</v>
      </c>
      <c r="C2606" t="s">
        <v>12718</v>
      </c>
      <c r="D2606" t="s">
        <v>11937</v>
      </c>
      <c r="E2606" t="s">
        <v>12719</v>
      </c>
      <c r="F2606" t="s">
        <v>7011</v>
      </c>
      <c r="G2606" t="s">
        <v>12720</v>
      </c>
      <c r="H2606" t="s">
        <v>12721</v>
      </c>
      <c r="I2606">
        <v>35</v>
      </c>
      <c r="J2606">
        <v>35</v>
      </c>
      <c r="K2606">
        <v>0</v>
      </c>
      <c r="L2606" t="s">
        <v>12722</v>
      </c>
      <c r="M2606">
        <f>SUM(B2606,C2606)</f>
        <v>0</v>
      </c>
      <c r="N2606" t="str">
        <f t="shared" si="80"/>
        <v>No</v>
      </c>
      <c r="O2606">
        <f>COUNTIF(C:C,"&lt;0")</f>
        <v>0</v>
      </c>
      <c r="P2606" t="e">
        <f>SUMIF(#REF!,"&gt;"&amp;AVERAGE(#REF!))</f>
        <v>#REF!</v>
      </c>
      <c r="Q2606">
        <f t="shared" si="81"/>
        <v>27.565026697177728</v>
      </c>
      <c r="R2606" t="str">
        <f>CONCATENATE("ID-",A2606,"-",E2606)</f>
        <v>ID-26607-Burgas - Sofia</v>
      </c>
      <c r="S2606">
        <f>INDEX(B:B,MATCH(A2606,A:A,0))</f>
        <v>0</v>
      </c>
      <c r="T2606" t="str">
        <f>IF(OR(B2606&gt;0,C2606&gt;0),"Acceptable","Check")</f>
        <v>Acceptable</v>
      </c>
      <c r="U2606">
        <f>COUNTIF(D:D, "Military - U.S. Army")</f>
        <v>23</v>
      </c>
      <c r="V2606">
        <f>AVERAGEIF(C:C,"Fort Myer, Virginia", I:I)</f>
        <v>2</v>
      </c>
      <c r="X2606" t="str">
        <f>IFERROR(VLOOKUP("FlightNumber", A:D, 4, FALSE), "Flight Not Found")</f>
        <v>Flight Not Found</v>
      </c>
      <c r="Y2606" t="str" cm="1">
        <f t="array" ref="Y2606">IF(AND(B:B &gt; TIME(6, 0, 0), B:B &lt;= TIME(18, 0, 0)), "Day", "Night")</f>
        <v>Night</v>
      </c>
      <c r="Z2606">
        <f>COUNTIFS(D:D, "Military - U.S. Army", C:C, "Fort Myer, Virginia")</f>
        <v>1</v>
      </c>
    </row>
    <row r="2607" spans="1:26" x14ac:dyDescent="0.2">
      <c r="A2607">
        <v>26620</v>
      </c>
      <c r="B2607" t="s">
        <v>10668</v>
      </c>
      <c r="C2607" t="s">
        <v>12723</v>
      </c>
      <c r="D2607" t="s">
        <v>12724</v>
      </c>
      <c r="E2607" t="s">
        <v>12725</v>
      </c>
      <c r="F2607" t="s">
        <v>12726</v>
      </c>
      <c r="G2607" t="s">
        <v>12727</v>
      </c>
      <c r="I2607">
        <v>11</v>
      </c>
      <c r="J2607">
        <v>11</v>
      </c>
      <c r="K2607">
        <v>0</v>
      </c>
      <c r="L2607" t="s">
        <v>12728</v>
      </c>
      <c r="M2607">
        <f>SUM(B2607,C2607)</f>
        <v>0</v>
      </c>
      <c r="N2607" t="str">
        <f t="shared" si="80"/>
        <v>No</v>
      </c>
      <c r="O2607">
        <f>COUNTIF(C:C,"&lt;0")</f>
        <v>0</v>
      </c>
      <c r="P2607" t="e">
        <f>SUMIF(#REF!,"&gt;"&amp;AVERAGE(#REF!))</f>
        <v>#REF!</v>
      </c>
      <c r="Q2607">
        <f t="shared" si="81"/>
        <v>27.565026697177728</v>
      </c>
      <c r="R2607" t="str">
        <f>CONCATENATE("ID-",A2607,"-",E2607)</f>
        <v>ID-26620-Hopkinsville, KY - Lexington, KY</v>
      </c>
      <c r="S2607" t="str">
        <f>INDEX(B:B,MATCH(A2607,A:A,0))</f>
        <v>23:20</v>
      </c>
      <c r="T2607" t="str">
        <f>IF(OR(B2607&gt;0,C2607&gt;0),"Acceptable","Check")</f>
        <v>Acceptable</v>
      </c>
      <c r="U2607">
        <f>COUNTIF(D:D, "Military - U.S. Army")</f>
        <v>23</v>
      </c>
      <c r="V2607">
        <f>AVERAGEIF(C:C,"Fort Myer, Virginia", I:I)</f>
        <v>2</v>
      </c>
      <c r="X2607" t="str">
        <f>IFERROR(VLOOKUP("FlightNumber", A:D, 4, FALSE), "Flight Not Found")</f>
        <v>Flight Not Found</v>
      </c>
      <c r="Y2607" t="str" cm="1">
        <f t="array" ref="Y2607">IF(AND(B:B &gt; TIME(6, 0, 0), B:B &lt;= TIME(18, 0, 0)), "Day", "Night")</f>
        <v>Night</v>
      </c>
      <c r="Z2607">
        <f>COUNTIFS(D:D, "Military - U.S. Army", C:C, "Fort Myer, Virginia")</f>
        <v>1</v>
      </c>
    </row>
    <row r="2608" spans="1:26" x14ac:dyDescent="0.2">
      <c r="A2608">
        <v>26631</v>
      </c>
      <c r="B2608" t="s">
        <v>12729</v>
      </c>
      <c r="C2608" t="s">
        <v>1385</v>
      </c>
      <c r="D2608" t="s">
        <v>5499</v>
      </c>
      <c r="E2608" t="s">
        <v>12730</v>
      </c>
      <c r="F2608" t="s">
        <v>10989</v>
      </c>
      <c r="G2608" t="s">
        <v>12731</v>
      </c>
      <c r="H2608" t="s">
        <v>12732</v>
      </c>
      <c r="I2608">
        <v>76</v>
      </c>
      <c r="J2608">
        <v>62</v>
      </c>
      <c r="K2608">
        <v>0</v>
      </c>
      <c r="L2608" t="s">
        <v>12733</v>
      </c>
      <c r="M2608">
        <f>SUM(B2608,C2608)</f>
        <v>0</v>
      </c>
      <c r="N2608" t="str">
        <f t="shared" si="80"/>
        <v>No</v>
      </c>
      <c r="O2608">
        <f>COUNTIF(C:C,"&lt;0")</f>
        <v>0</v>
      </c>
      <c r="P2608" t="e">
        <f>SUMIF(#REF!,"&gt;"&amp;AVERAGE(#REF!))</f>
        <v>#REF!</v>
      </c>
      <c r="Q2608">
        <f t="shared" si="81"/>
        <v>27.565026697177728</v>
      </c>
      <c r="R2608" t="str">
        <f>CONCATENATE("ID-",A2608,"-",E2608)</f>
        <v>ID-26631-Moscow - Tokyo</v>
      </c>
      <c r="S2608" t="str">
        <f>INDEX(B:B,MATCH(A2608,A:A,0))</f>
        <v>19:51</v>
      </c>
      <c r="T2608" t="str">
        <f>IF(OR(B2608&gt;0,C2608&gt;0),"Acceptable","Check")</f>
        <v>Acceptable</v>
      </c>
      <c r="U2608">
        <f>COUNTIF(D:D, "Military - U.S. Army")</f>
        <v>23</v>
      </c>
      <c r="V2608">
        <f>AVERAGEIF(C:C,"Fort Myer, Virginia", I:I)</f>
        <v>2</v>
      </c>
      <c r="X2608" t="str">
        <f>IFERROR(VLOOKUP("FlightNumber", A:D, 4, FALSE), "Flight Not Found")</f>
        <v>Flight Not Found</v>
      </c>
      <c r="Y2608" t="str" cm="1">
        <f t="array" ref="Y2608">IF(AND(B:B &gt; TIME(6, 0, 0), B:B &lt;= TIME(18, 0, 0)), "Day", "Night")</f>
        <v>Night</v>
      </c>
      <c r="Z2608">
        <f>COUNTIFS(D:D, "Military - U.S. Army", C:C, "Fort Myer, Virginia")</f>
        <v>1</v>
      </c>
    </row>
    <row r="2609" spans="1:26" x14ac:dyDescent="0.2">
      <c r="A2609">
        <v>26632</v>
      </c>
      <c r="B2609" t="s">
        <v>12734</v>
      </c>
      <c r="C2609" t="s">
        <v>610</v>
      </c>
      <c r="D2609" t="s">
        <v>12735</v>
      </c>
      <c r="E2609" t="s">
        <v>12736</v>
      </c>
      <c r="F2609" t="s">
        <v>9357</v>
      </c>
      <c r="G2609" t="s">
        <v>12737</v>
      </c>
      <c r="I2609">
        <v>2</v>
      </c>
      <c r="J2609">
        <v>2</v>
      </c>
      <c r="K2609">
        <v>0</v>
      </c>
      <c r="L2609" t="s">
        <v>12738</v>
      </c>
      <c r="M2609">
        <f>SUM(B2609,C2609)</f>
        <v>0</v>
      </c>
      <c r="N2609" t="str">
        <f t="shared" si="80"/>
        <v>No</v>
      </c>
      <c r="O2609">
        <f>COUNTIF(C:C,"&lt;0")</f>
        <v>0</v>
      </c>
      <c r="P2609" t="e">
        <f>SUMIF(#REF!,"&gt;"&amp;AVERAGE(#REF!))</f>
        <v>#REF!</v>
      </c>
      <c r="Q2609">
        <f t="shared" si="81"/>
        <v>27.565026697177728</v>
      </c>
      <c r="R2609" t="str">
        <f>CONCATENATE("ID-",A2609,"-",E2609)</f>
        <v>ID-26632-Minneapolis, MN - St. Paul, MN</v>
      </c>
      <c r="S2609" t="str">
        <f>INDEX(B:B,MATCH(A2609,A:A,0))</f>
        <v>20:27</v>
      </c>
      <c r="T2609" t="str">
        <f>IF(OR(B2609&gt;0,C2609&gt;0),"Acceptable","Check")</f>
        <v>Acceptable</v>
      </c>
      <c r="U2609">
        <f>COUNTIF(D:D, "Military - U.S. Army")</f>
        <v>23</v>
      </c>
      <c r="V2609">
        <f>AVERAGEIF(C:C,"Fort Myer, Virginia", I:I)</f>
        <v>2</v>
      </c>
      <c r="X2609" t="str">
        <f>IFERROR(VLOOKUP("FlightNumber", A:D, 4, FALSE), "Flight Not Found")</f>
        <v>Flight Not Found</v>
      </c>
      <c r="Y2609" t="str" cm="1">
        <f t="array" ref="Y2609">IF(AND(B:B &gt; TIME(6, 0, 0), B:B &lt;= TIME(18, 0, 0)), "Day", "Night")</f>
        <v>Night</v>
      </c>
      <c r="Z2609">
        <f>COUNTIFS(D:D, "Military - U.S. Army", C:C, "Fort Myer, Virginia")</f>
        <v>1</v>
      </c>
    </row>
    <row r="2610" spans="1:26" x14ac:dyDescent="0.2">
      <c r="A2610">
        <v>26636</v>
      </c>
      <c r="B2610" t="s">
        <v>12739</v>
      </c>
      <c r="C2610" t="s">
        <v>12740</v>
      </c>
      <c r="D2610" t="s">
        <v>9740</v>
      </c>
      <c r="E2610" t="s">
        <v>12741</v>
      </c>
      <c r="F2610" t="s">
        <v>12742</v>
      </c>
      <c r="G2610" t="s">
        <v>12743</v>
      </c>
      <c r="H2610" t="s">
        <v>12744</v>
      </c>
      <c r="I2610">
        <v>155</v>
      </c>
      <c r="J2610">
        <v>155</v>
      </c>
      <c r="K2610">
        <v>0</v>
      </c>
      <c r="L2610" t="s">
        <v>12745</v>
      </c>
      <c r="M2610">
        <f>SUM(B2610,C2610)</f>
        <v>0</v>
      </c>
      <c r="N2610" t="str">
        <f t="shared" si="80"/>
        <v>No</v>
      </c>
      <c r="O2610">
        <f>COUNTIF(C:C,"&lt;0")</f>
        <v>0</v>
      </c>
      <c r="P2610" t="e">
        <f>SUMIF(#REF!,"&gt;"&amp;AVERAGE(#REF!))</f>
        <v>#REF!</v>
      </c>
      <c r="Q2610">
        <f t="shared" si="81"/>
        <v>27.565026697177728</v>
      </c>
      <c r="R2610" t="str">
        <f>CONCATENATE("ID-",A2610,"-",E2610)</f>
        <v>ID-26636-Tenerife - Munchen</v>
      </c>
      <c r="S2610" t="str">
        <f>INDEX(B:B,MATCH(A2610,A:A,0))</f>
        <v>06:45</v>
      </c>
      <c r="T2610" t="str">
        <f>IF(OR(B2610&gt;0,C2610&gt;0),"Acceptable","Check")</f>
        <v>Acceptable</v>
      </c>
      <c r="U2610">
        <f>COUNTIF(D:D, "Military - U.S. Army")</f>
        <v>23</v>
      </c>
      <c r="V2610">
        <f>AVERAGEIF(C:C,"Fort Myer, Virginia", I:I)</f>
        <v>2</v>
      </c>
      <c r="X2610" t="str">
        <f>IFERROR(VLOOKUP("FlightNumber", A:D, 4, FALSE), "Flight Not Found")</f>
        <v>Flight Not Found</v>
      </c>
      <c r="Y2610" t="str" cm="1">
        <f t="array" ref="Y2610">IF(AND(B:B &gt; TIME(6, 0, 0), B:B &lt;= TIME(18, 0, 0)), "Day", "Night")</f>
        <v>Night</v>
      </c>
      <c r="Z2610">
        <f>COUNTIFS(D:D, "Military - U.S. Army", C:C, "Fort Myer, Virginia")</f>
        <v>1</v>
      </c>
    </row>
    <row r="2611" spans="1:26" x14ac:dyDescent="0.2">
      <c r="A2611">
        <v>26638</v>
      </c>
      <c r="B2611" t="s">
        <v>11271</v>
      </c>
      <c r="C2611" t="s">
        <v>12746</v>
      </c>
      <c r="D2611" t="s">
        <v>12395</v>
      </c>
      <c r="E2611" t="s">
        <v>994</v>
      </c>
      <c r="F2611" t="s">
        <v>12747</v>
      </c>
      <c r="G2611" t="s">
        <v>12748</v>
      </c>
      <c r="H2611" t="s">
        <v>12749</v>
      </c>
      <c r="I2611">
        <v>6</v>
      </c>
      <c r="J2611">
        <v>6</v>
      </c>
      <c r="K2611">
        <v>0</v>
      </c>
      <c r="L2611" t="s">
        <v>12750</v>
      </c>
      <c r="M2611">
        <f>SUM(B2611,C2611)</f>
        <v>0</v>
      </c>
      <c r="N2611" t="str">
        <f t="shared" si="80"/>
        <v>No</v>
      </c>
      <c r="O2611">
        <f>COUNTIF(C:C,"&lt;0")</f>
        <v>0</v>
      </c>
      <c r="P2611" t="e">
        <f>SUMIF(#REF!,"&gt;"&amp;AVERAGE(#REF!))</f>
        <v>#REF!</v>
      </c>
      <c r="Q2611">
        <f t="shared" si="81"/>
        <v>27.565026697177728</v>
      </c>
      <c r="R2611" t="str">
        <f>CONCATENATE("ID-",A2611,"-",E2611)</f>
        <v>ID-26638-Training</v>
      </c>
      <c r="S2611" t="str">
        <f>INDEX(B:B,MATCH(A2611,A:A,0))</f>
        <v>15:05</v>
      </c>
      <c r="T2611" t="str">
        <f>IF(OR(B2611&gt;0,C2611&gt;0),"Acceptable","Check")</f>
        <v>Acceptable</v>
      </c>
      <c r="U2611">
        <f>COUNTIF(D:D, "Military - U.S. Army")</f>
        <v>23</v>
      </c>
      <c r="V2611">
        <f>AVERAGEIF(C:C,"Fort Myer, Virginia", I:I)</f>
        <v>2</v>
      </c>
      <c r="X2611" t="str">
        <f>IFERROR(VLOOKUP("FlightNumber", A:D, 4, FALSE), "Flight Not Found")</f>
        <v>Flight Not Found</v>
      </c>
      <c r="Y2611" t="str" cm="1">
        <f t="array" ref="Y2611">IF(AND(B:B &gt; TIME(6, 0, 0), B:B &lt;= TIME(18, 0, 0)), "Day", "Night")</f>
        <v>Night</v>
      </c>
      <c r="Z2611">
        <f>COUNTIFS(D:D, "Military - U.S. Army", C:C, "Fort Myer, Virginia")</f>
        <v>1</v>
      </c>
    </row>
    <row r="2612" spans="1:26" x14ac:dyDescent="0.2">
      <c r="A2612">
        <v>26638</v>
      </c>
      <c r="C2612" t="s">
        <v>4812</v>
      </c>
      <c r="D2612" t="s">
        <v>2606</v>
      </c>
      <c r="F2612" t="s">
        <v>9459</v>
      </c>
      <c r="G2612" t="s">
        <v>12751</v>
      </c>
      <c r="H2612" t="s">
        <v>12752</v>
      </c>
      <c r="I2612">
        <v>12</v>
      </c>
      <c r="J2612">
        <v>12</v>
      </c>
      <c r="K2612">
        <v>0</v>
      </c>
      <c r="L2612" t="s">
        <v>12753</v>
      </c>
      <c r="M2612">
        <f>SUM(B2612,C2612)</f>
        <v>0</v>
      </c>
      <c r="N2612" t="str">
        <f t="shared" si="80"/>
        <v>No</v>
      </c>
      <c r="O2612">
        <f>COUNTIF(C:C,"&lt;0")</f>
        <v>0</v>
      </c>
      <c r="P2612" t="e">
        <f>SUMIF(#REF!,"&gt;"&amp;AVERAGE(#REF!))</f>
        <v>#REF!</v>
      </c>
      <c r="Q2612">
        <f t="shared" si="81"/>
        <v>27.565026697177728</v>
      </c>
      <c r="R2612" t="str">
        <f>CONCATENATE("ID-",A2612,"-",E2612)</f>
        <v>ID-26638-</v>
      </c>
      <c r="S2612" t="str">
        <f>INDEX(B:B,MATCH(A2612,A:A,0))</f>
        <v>15:05</v>
      </c>
      <c r="T2612" t="str">
        <f>IF(OR(B2612&gt;0,C2612&gt;0),"Acceptable","Check")</f>
        <v>Acceptable</v>
      </c>
      <c r="U2612">
        <f>COUNTIF(D:D, "Military - U.S. Army")</f>
        <v>23</v>
      </c>
      <c r="V2612">
        <f>AVERAGEIF(C:C,"Fort Myer, Virginia", I:I)</f>
        <v>2</v>
      </c>
      <c r="X2612" t="str">
        <f>IFERROR(VLOOKUP("FlightNumber", A:D, 4, FALSE), "Flight Not Found")</f>
        <v>Flight Not Found</v>
      </c>
      <c r="Y2612" t="str" cm="1">
        <f t="array" ref="Y2612">IF(AND(B:B &gt; TIME(6, 0, 0), B:B &lt;= TIME(18, 0, 0)), "Day", "Night")</f>
        <v>Night</v>
      </c>
      <c r="Z2612">
        <f>COUNTIFS(D:D, "Military - U.S. Army", C:C, "Fort Myer, Virginia")</f>
        <v>1</v>
      </c>
    </row>
    <row r="2613" spans="1:26" x14ac:dyDescent="0.2">
      <c r="A2613">
        <v>26639</v>
      </c>
      <c r="C2613" t="s">
        <v>12754</v>
      </c>
      <c r="D2613" t="s">
        <v>12755</v>
      </c>
      <c r="F2613" t="s">
        <v>12756</v>
      </c>
      <c r="G2613" t="s">
        <v>12757</v>
      </c>
      <c r="H2613" t="s">
        <v>12758</v>
      </c>
      <c r="I2613">
        <v>3</v>
      </c>
      <c r="J2613">
        <v>3</v>
      </c>
      <c r="K2613">
        <v>0</v>
      </c>
      <c r="L2613" t="s">
        <v>12759</v>
      </c>
      <c r="M2613">
        <f>SUM(B2613,C2613)</f>
        <v>0</v>
      </c>
      <c r="N2613" t="str">
        <f t="shared" si="80"/>
        <v>No</v>
      </c>
      <c r="O2613">
        <f>COUNTIF(C:C,"&lt;0")</f>
        <v>0</v>
      </c>
      <c r="P2613" t="e">
        <f>SUMIF(#REF!,"&gt;"&amp;AVERAGE(#REF!))</f>
        <v>#REF!</v>
      </c>
      <c r="Q2613">
        <f t="shared" si="81"/>
        <v>27.565026697177728</v>
      </c>
      <c r="R2613" t="str">
        <f>CONCATENATE("ID-",A2613,"-",E2613)</f>
        <v>ID-26639-</v>
      </c>
      <c r="S2613">
        <f>INDEX(B:B,MATCH(A2613,A:A,0))</f>
        <v>0</v>
      </c>
      <c r="T2613" t="str">
        <f>IF(OR(B2613&gt;0,C2613&gt;0),"Acceptable","Check")</f>
        <v>Acceptable</v>
      </c>
      <c r="U2613">
        <f>COUNTIF(D:D, "Military - U.S. Army")</f>
        <v>23</v>
      </c>
      <c r="V2613">
        <f>AVERAGEIF(C:C,"Fort Myer, Virginia", I:I)</f>
        <v>2</v>
      </c>
      <c r="X2613" t="str">
        <f>IFERROR(VLOOKUP("FlightNumber", A:D, 4, FALSE), "Flight Not Found")</f>
        <v>Flight Not Found</v>
      </c>
      <c r="Y2613" t="str" cm="1">
        <f t="array" ref="Y2613">IF(AND(B:B &gt; TIME(6, 0, 0), B:B &lt;= TIME(18, 0, 0)), "Day", "Night")</f>
        <v>Night</v>
      </c>
      <c r="Z2613">
        <f>COUNTIFS(D:D, "Military - U.S. Army", C:C, "Fort Myer, Virginia")</f>
        <v>1</v>
      </c>
    </row>
    <row r="2614" spans="1:26" x14ac:dyDescent="0.2">
      <c r="A2614">
        <v>26641</v>
      </c>
      <c r="C2614" t="s">
        <v>12760</v>
      </c>
      <c r="D2614" t="s">
        <v>6615</v>
      </c>
      <c r="E2614" t="s">
        <v>12761</v>
      </c>
      <c r="F2614" t="s">
        <v>10300</v>
      </c>
      <c r="G2614" t="s">
        <v>12762</v>
      </c>
      <c r="H2614" t="s">
        <v>12763</v>
      </c>
      <c r="I2614">
        <v>26</v>
      </c>
      <c r="J2614">
        <v>26</v>
      </c>
      <c r="K2614">
        <v>0</v>
      </c>
      <c r="L2614" t="s">
        <v>12764</v>
      </c>
      <c r="M2614">
        <f>SUM(B2614,C2614)</f>
        <v>0</v>
      </c>
      <c r="N2614" t="str">
        <f t="shared" si="80"/>
        <v>No</v>
      </c>
      <c r="O2614">
        <f>COUNTIF(C:C,"&lt;0")</f>
        <v>0</v>
      </c>
      <c r="P2614" t="e">
        <f>SUMIF(#REF!,"&gt;"&amp;AVERAGE(#REF!))</f>
        <v>#REF!</v>
      </c>
      <c r="Q2614">
        <f t="shared" si="81"/>
        <v>27.565026697177728</v>
      </c>
      <c r="R2614" t="str">
        <f>CONCATENATE("ID-",A2614,"-",E2614)</f>
        <v>ID-26641-Gilgit - Rawalpindi</v>
      </c>
      <c r="S2614">
        <f>INDEX(B:B,MATCH(A2614,A:A,0))</f>
        <v>0</v>
      </c>
      <c r="T2614" t="str">
        <f>IF(OR(B2614&gt;0,C2614&gt;0),"Acceptable","Check")</f>
        <v>Acceptable</v>
      </c>
      <c r="U2614">
        <f>COUNTIF(D:D, "Military - U.S. Army")</f>
        <v>23</v>
      </c>
      <c r="V2614">
        <f>AVERAGEIF(C:C,"Fort Myer, Virginia", I:I)</f>
        <v>2</v>
      </c>
      <c r="X2614" t="str">
        <f>IFERROR(VLOOKUP("FlightNumber", A:D, 4, FALSE), "Flight Not Found")</f>
        <v>Flight Not Found</v>
      </c>
      <c r="Y2614" t="str" cm="1">
        <f t="array" ref="Y2614">IF(AND(B:B &gt; TIME(6, 0, 0), B:B &lt;= TIME(18, 0, 0)), "Day", "Night")</f>
        <v>Night</v>
      </c>
      <c r="Z2614">
        <f>COUNTIFS(D:D, "Military - U.S. Army", C:C, "Fort Myer, Virginia")</f>
        <v>1</v>
      </c>
    </row>
    <row r="2615" spans="1:26" x14ac:dyDescent="0.2">
      <c r="A2615">
        <v>26707</v>
      </c>
      <c r="B2615" t="s">
        <v>3113</v>
      </c>
      <c r="C2615" t="s">
        <v>12765</v>
      </c>
      <c r="D2615" t="s">
        <v>12766</v>
      </c>
      <c r="E2615" t="s">
        <v>12767</v>
      </c>
      <c r="F2615" t="s">
        <v>12768</v>
      </c>
      <c r="G2615" t="s">
        <v>12769</v>
      </c>
      <c r="I2615">
        <v>4</v>
      </c>
      <c r="J2615">
        <v>4</v>
      </c>
      <c r="K2615">
        <v>0</v>
      </c>
      <c r="L2615" t="s">
        <v>12770</v>
      </c>
      <c r="M2615">
        <f>SUM(B2615,C2615)</f>
        <v>0</v>
      </c>
      <c r="N2615" t="str">
        <f t="shared" si="80"/>
        <v>No</v>
      </c>
      <c r="O2615">
        <f>COUNTIF(C:C,"&lt;0")</f>
        <v>0</v>
      </c>
      <c r="P2615" t="e">
        <f>SUMIF(#REF!,"&gt;"&amp;AVERAGE(#REF!))</f>
        <v>#REF!</v>
      </c>
      <c r="Q2615">
        <f t="shared" si="81"/>
        <v>27.565026697177728</v>
      </c>
      <c r="R2615" t="str">
        <f>CONCATENATE("ID-",A2615,"-",E2615)</f>
        <v>ID-26707-Spokan, WA - Walla Walla, WA</v>
      </c>
      <c r="S2615" t="str">
        <f>INDEX(B:B,MATCH(A2615,A:A,0))</f>
        <v>19:15</v>
      </c>
      <c r="T2615" t="str">
        <f>IF(OR(B2615&gt;0,C2615&gt;0),"Acceptable","Check")</f>
        <v>Acceptable</v>
      </c>
      <c r="U2615">
        <f>COUNTIF(D:D, "Military - U.S. Army")</f>
        <v>23</v>
      </c>
      <c r="V2615">
        <f>AVERAGEIF(C:C,"Fort Myer, Virginia", I:I)</f>
        <v>2</v>
      </c>
      <c r="X2615" t="str">
        <f>IFERROR(VLOOKUP("FlightNumber", A:D, 4, FALSE), "Flight Not Found")</f>
        <v>Flight Not Found</v>
      </c>
      <c r="Y2615" t="str" cm="1">
        <f t="array" ref="Y2615">IF(AND(B:B &gt; TIME(6, 0, 0), B:B &lt;= TIME(18, 0, 0)), "Day", "Night")</f>
        <v>Night</v>
      </c>
      <c r="Z2615">
        <f>COUNTIFS(D:D, "Military - U.S. Army", C:C, "Fort Myer, Virginia")</f>
        <v>1</v>
      </c>
    </row>
    <row r="2616" spans="1:26" x14ac:dyDescent="0.2">
      <c r="A2616">
        <v>26641</v>
      </c>
      <c r="B2616" t="s">
        <v>12771</v>
      </c>
      <c r="C2616" t="s">
        <v>12772</v>
      </c>
      <c r="D2616" t="s">
        <v>1144</v>
      </c>
      <c r="E2616" t="s">
        <v>12773</v>
      </c>
      <c r="F2616" t="s">
        <v>12774</v>
      </c>
      <c r="G2616" t="s">
        <v>12775</v>
      </c>
      <c r="H2616" t="s">
        <v>12776</v>
      </c>
      <c r="I2616">
        <v>61</v>
      </c>
      <c r="J2616">
        <v>43</v>
      </c>
      <c r="K2616">
        <v>2</v>
      </c>
      <c r="L2616" t="s">
        <v>12777</v>
      </c>
      <c r="M2616">
        <f>SUM(B2616,C2616)</f>
        <v>0</v>
      </c>
      <c r="N2616" t="str">
        <f t="shared" si="80"/>
        <v>No</v>
      </c>
      <c r="O2616">
        <f>COUNTIF(C:C,"&lt;0")</f>
        <v>0</v>
      </c>
      <c r="P2616" t="e">
        <f>SUMIF(#REF!,"&gt;"&amp;AVERAGE(#REF!))</f>
        <v>#REF!</v>
      </c>
      <c r="Q2616">
        <f t="shared" si="81"/>
        <v>27.565026697177728</v>
      </c>
      <c r="R2616" t="str">
        <f>CONCATENATE("ID-",A2616,"-",E2616)</f>
        <v>ID-26641-Washington - Chicago</v>
      </c>
      <c r="S2616">
        <f>INDEX(B:B,MATCH(A2616,A:A,0))</f>
        <v>0</v>
      </c>
      <c r="T2616" t="str">
        <f>IF(OR(B2616&gt;0,C2616&gt;0),"Acceptable","Check")</f>
        <v>Acceptable</v>
      </c>
      <c r="U2616">
        <f>COUNTIF(D:D, "Military - U.S. Army")</f>
        <v>23</v>
      </c>
      <c r="V2616">
        <f>AVERAGEIF(C:C,"Fort Myer, Virginia", I:I)</f>
        <v>2</v>
      </c>
      <c r="X2616" t="str">
        <f>IFERROR(VLOOKUP("FlightNumber", A:D, 4, FALSE), "Flight Not Found")</f>
        <v>Flight Not Found</v>
      </c>
      <c r="Y2616" t="str" cm="1">
        <f t="array" ref="Y2616">IF(AND(B:B &gt; TIME(6, 0, 0), B:B &lt;= TIME(18, 0, 0)), "Day", "Night")</f>
        <v>Night</v>
      </c>
      <c r="Z2616">
        <f>COUNTIFS(D:D, "Military - U.S. Army", C:C, "Fort Myer, Virginia")</f>
        <v>1</v>
      </c>
    </row>
    <row r="2617" spans="1:26" x14ac:dyDescent="0.2">
      <c r="A2617">
        <v>26648</v>
      </c>
      <c r="B2617" t="s">
        <v>5576</v>
      </c>
      <c r="C2617" t="s">
        <v>9110</v>
      </c>
      <c r="D2617" t="s">
        <v>12778</v>
      </c>
      <c r="E2617" t="s">
        <v>12779</v>
      </c>
      <c r="F2617" t="s">
        <v>9716</v>
      </c>
      <c r="G2617" t="s">
        <v>12780</v>
      </c>
      <c r="H2617" t="s">
        <v>12781</v>
      </c>
      <c r="I2617">
        <v>2</v>
      </c>
      <c r="J2617">
        <v>2</v>
      </c>
      <c r="K2617">
        <v>1</v>
      </c>
      <c r="L2617" t="s">
        <v>12782</v>
      </c>
      <c r="M2617">
        <f>SUM(B2617,C2617)</f>
        <v>0</v>
      </c>
      <c r="N2617" t="str">
        <f t="shared" si="80"/>
        <v>No</v>
      </c>
      <c r="O2617">
        <f>COUNTIF(C:C,"&lt;0")</f>
        <v>0</v>
      </c>
      <c r="P2617" t="e">
        <f>SUMIF(#REF!,"&gt;"&amp;AVERAGE(#REF!))</f>
        <v>#REF!</v>
      </c>
      <c r="Q2617">
        <f t="shared" si="81"/>
        <v>27.565026697177728</v>
      </c>
      <c r="R2617" t="str">
        <f>CONCATENATE("ID-",A2617,"-",E2617)</f>
        <v>ID-26648-Detroit, MI - Lexington, KY</v>
      </c>
      <c r="S2617" t="str">
        <f>INDEX(B:B,MATCH(A2617,A:A,0))</f>
        <v>11:46</v>
      </c>
      <c r="T2617" t="str">
        <f>IF(OR(B2617&gt;0,C2617&gt;0),"Acceptable","Check")</f>
        <v>Acceptable</v>
      </c>
      <c r="U2617">
        <f>COUNTIF(D:D, "Military - U.S. Army")</f>
        <v>23</v>
      </c>
      <c r="V2617">
        <f>AVERAGEIF(C:C,"Fort Myer, Virginia", I:I)</f>
        <v>2</v>
      </c>
      <c r="X2617" t="str">
        <f>IFERROR(VLOOKUP("FlightNumber", A:D, 4, FALSE), "Flight Not Found")</f>
        <v>Flight Not Found</v>
      </c>
      <c r="Y2617" t="str" cm="1">
        <f t="array" ref="Y2617">IF(AND(B:B &gt; TIME(6, 0, 0), B:B &lt;= TIME(18, 0, 0)), "Day", "Night")</f>
        <v>Night</v>
      </c>
      <c r="Z2617">
        <f>COUNTIFS(D:D, "Military - U.S. Army", C:C, "Fort Myer, Virginia")</f>
        <v>1</v>
      </c>
    </row>
    <row r="2618" spans="1:26" x14ac:dyDescent="0.2">
      <c r="A2618">
        <v>26653</v>
      </c>
      <c r="B2618" t="s">
        <v>4976</v>
      </c>
      <c r="C2618" t="s">
        <v>892</v>
      </c>
      <c r="D2618" t="s">
        <v>12783</v>
      </c>
      <c r="E2618" t="s">
        <v>12784</v>
      </c>
      <c r="F2618" t="s">
        <v>12785</v>
      </c>
      <c r="G2618" t="s">
        <v>12786</v>
      </c>
      <c r="H2618" t="s">
        <v>12787</v>
      </c>
      <c r="I2618">
        <v>133</v>
      </c>
      <c r="J2618">
        <v>10</v>
      </c>
      <c r="K2618">
        <v>0</v>
      </c>
      <c r="L2618" t="s">
        <v>12788</v>
      </c>
      <c r="M2618">
        <f>SUM(B2618,C2618)</f>
        <v>0</v>
      </c>
      <c r="N2618" t="str">
        <f t="shared" si="80"/>
        <v>No</v>
      </c>
      <c r="O2618">
        <f>COUNTIF(C:C,"&lt;0")</f>
        <v>0</v>
      </c>
      <c r="P2618" t="e">
        <f>SUMIF(#REF!,"&gt;"&amp;AVERAGE(#REF!))</f>
        <v>#REF!</v>
      </c>
      <c r="Q2618">
        <f t="shared" si="81"/>
        <v>27.565026697177728</v>
      </c>
      <c r="R2618" t="str">
        <f>CONCATENATE("ID-",A2618,"-",E2618)</f>
        <v>ID-26653-Tampa - Chicago / Chicago - Madison</v>
      </c>
      <c r="S2618" t="str">
        <f>INDEX(B:B,MATCH(A2618,A:A,0))</f>
        <v>18:00</v>
      </c>
      <c r="T2618" t="str">
        <f>IF(OR(B2618&gt;0,C2618&gt;0),"Acceptable","Check")</f>
        <v>Acceptable</v>
      </c>
      <c r="U2618">
        <f>COUNTIF(D:D, "Military - U.S. Army")</f>
        <v>23</v>
      </c>
      <c r="V2618">
        <f>AVERAGEIF(C:C,"Fort Myer, Virginia", I:I)</f>
        <v>2</v>
      </c>
      <c r="X2618" t="str">
        <f>IFERROR(VLOOKUP("FlightNumber", A:D, 4, FALSE), "Flight Not Found")</f>
        <v>Flight Not Found</v>
      </c>
      <c r="Y2618" t="str" cm="1">
        <f t="array" ref="Y2618">IF(AND(B:B &gt; TIME(6, 0, 0), B:B &lt;= TIME(18, 0, 0)), "Day", "Night")</f>
        <v>Night</v>
      </c>
      <c r="Z2618">
        <f>COUNTIFS(D:D, "Military - U.S. Army", C:C, "Fort Myer, Virginia")</f>
        <v>1</v>
      </c>
    </row>
    <row r="2619" spans="1:26" x14ac:dyDescent="0.2">
      <c r="A2619">
        <v>26654</v>
      </c>
      <c r="C2619" t="s">
        <v>6194</v>
      </c>
      <c r="D2619" t="s">
        <v>2606</v>
      </c>
      <c r="F2619" t="s">
        <v>11624</v>
      </c>
      <c r="G2619" t="s">
        <v>12789</v>
      </c>
      <c r="H2619" t="s">
        <v>12790</v>
      </c>
      <c r="I2619">
        <v>16</v>
      </c>
      <c r="J2619">
        <v>14</v>
      </c>
      <c r="K2619">
        <v>0</v>
      </c>
      <c r="L2619" t="s">
        <v>12791</v>
      </c>
      <c r="M2619">
        <f>SUM(B2619,C2619)</f>
        <v>0</v>
      </c>
      <c r="N2619" t="str">
        <f t="shared" si="80"/>
        <v>No</v>
      </c>
      <c r="O2619">
        <f>COUNTIF(C:C,"&lt;0")</f>
        <v>0</v>
      </c>
      <c r="P2619" t="e">
        <f>SUMIF(#REF!,"&gt;"&amp;AVERAGE(#REF!))</f>
        <v>#REF!</v>
      </c>
      <c r="Q2619">
        <f t="shared" si="81"/>
        <v>27.565026697177728</v>
      </c>
      <c r="R2619" t="str">
        <f>CONCATENATE("ID-",A2619,"-",E2619)</f>
        <v>ID-26654-</v>
      </c>
      <c r="S2619">
        <f>INDEX(B:B,MATCH(A2619,A:A,0))</f>
        <v>0</v>
      </c>
      <c r="T2619" t="str">
        <f>IF(OR(B2619&gt;0,C2619&gt;0),"Acceptable","Check")</f>
        <v>Acceptable</v>
      </c>
      <c r="U2619">
        <f>COUNTIF(D:D, "Military - U.S. Army")</f>
        <v>23</v>
      </c>
      <c r="V2619">
        <f>AVERAGEIF(C:C,"Fort Myer, Virginia", I:I)</f>
        <v>2</v>
      </c>
      <c r="X2619" t="str">
        <f>IFERROR(VLOOKUP("FlightNumber", A:D, 4, FALSE), "Flight Not Found")</f>
        <v>Flight Not Found</v>
      </c>
      <c r="Y2619" t="str" cm="1">
        <f t="array" ref="Y2619">IF(AND(B:B &gt; TIME(6, 0, 0), B:B &lt;= TIME(18, 0, 0)), "Day", "Night")</f>
        <v>Night</v>
      </c>
      <c r="Z2619">
        <f>COUNTIFS(D:D, "Military - U.S. Army", C:C, "Fort Myer, Virginia")</f>
        <v>1</v>
      </c>
    </row>
    <row r="2620" spans="1:26" x14ac:dyDescent="0.2">
      <c r="A2620">
        <v>26654</v>
      </c>
      <c r="C2620" t="s">
        <v>12792</v>
      </c>
      <c r="D2620" t="s">
        <v>12793</v>
      </c>
      <c r="E2620" t="s">
        <v>12794</v>
      </c>
      <c r="F2620" t="s">
        <v>12795</v>
      </c>
      <c r="G2620" t="s">
        <v>12796</v>
      </c>
      <c r="H2620" t="s">
        <v>7312</v>
      </c>
      <c r="I2620">
        <v>13</v>
      </c>
      <c r="J2620">
        <v>13</v>
      </c>
      <c r="K2620">
        <v>0</v>
      </c>
      <c r="L2620" t="s">
        <v>12797</v>
      </c>
      <c r="M2620">
        <f>SUM(B2620,C2620)</f>
        <v>0</v>
      </c>
      <c r="N2620" t="str">
        <f t="shared" si="80"/>
        <v>No</v>
      </c>
      <c r="O2620">
        <f>COUNTIF(C:C,"&lt;0")</f>
        <v>0</v>
      </c>
      <c r="P2620" t="e">
        <f>SUMIF(#REF!,"&gt;"&amp;AVERAGE(#REF!))</f>
        <v>#REF!</v>
      </c>
      <c r="Q2620">
        <f t="shared" si="81"/>
        <v>27.565026697177728</v>
      </c>
      <c r="R2620" t="str">
        <f>CONCATENATE("ID-",A2620,"-",E2620)</f>
        <v>ID-26654-Guadeloupe - St. Maarten</v>
      </c>
      <c r="S2620">
        <f>INDEX(B:B,MATCH(A2620,A:A,0))</f>
        <v>0</v>
      </c>
      <c r="T2620" t="str">
        <f>IF(OR(B2620&gt;0,C2620&gt;0),"Acceptable","Check")</f>
        <v>Acceptable</v>
      </c>
      <c r="U2620">
        <f>COUNTIF(D:D, "Military - U.S. Army")</f>
        <v>23</v>
      </c>
      <c r="V2620">
        <f>AVERAGEIF(C:C,"Fort Myer, Virginia", I:I)</f>
        <v>2</v>
      </c>
      <c r="X2620" t="str">
        <f>IFERROR(VLOOKUP("FlightNumber", A:D, 4, FALSE), "Flight Not Found")</f>
        <v>Flight Not Found</v>
      </c>
      <c r="Y2620" t="str" cm="1">
        <f t="array" ref="Y2620">IF(AND(B:B &gt; TIME(6, 0, 0), B:B &lt;= TIME(18, 0, 0)), "Day", "Night")</f>
        <v>Night</v>
      </c>
      <c r="Z2620">
        <f>COUNTIFS(D:D, "Military - U.S. Army", C:C, "Fort Myer, Virginia")</f>
        <v>1</v>
      </c>
    </row>
    <row r="2621" spans="1:26" x14ac:dyDescent="0.2">
      <c r="A2621">
        <v>26656</v>
      </c>
      <c r="C2621" t="s">
        <v>12798</v>
      </c>
      <c r="D2621" t="s">
        <v>6764</v>
      </c>
      <c r="E2621" t="s">
        <v>12799</v>
      </c>
      <c r="F2621" t="s">
        <v>12800</v>
      </c>
      <c r="G2621" t="s">
        <v>12801</v>
      </c>
      <c r="H2621" t="s">
        <v>12802</v>
      </c>
      <c r="I2621">
        <v>45</v>
      </c>
      <c r="J2621">
        <v>40</v>
      </c>
      <c r="K2621">
        <v>0</v>
      </c>
      <c r="L2621" t="s">
        <v>12803</v>
      </c>
      <c r="M2621">
        <f>SUM(B2621,C2621)</f>
        <v>0</v>
      </c>
      <c r="N2621" t="str">
        <f t="shared" si="80"/>
        <v>No</v>
      </c>
      <c r="O2621">
        <f>COUNTIF(C:C,"&lt;0")</f>
        <v>0</v>
      </c>
      <c r="P2621" t="e">
        <f>SUMIF(#REF!,"&gt;"&amp;AVERAGE(#REF!))</f>
        <v>#REF!</v>
      </c>
      <c r="Q2621">
        <f t="shared" si="81"/>
        <v>27.565026697177728</v>
      </c>
      <c r="R2621" t="str">
        <f>CONCATENATE("ID-",A2621,"-",E2621)</f>
        <v>ID-26656-Alesund - Oslo</v>
      </c>
      <c r="S2621">
        <f>INDEX(B:B,MATCH(A2621,A:A,0))</f>
        <v>0</v>
      </c>
      <c r="T2621" t="str">
        <f>IF(OR(B2621&gt;0,C2621&gt;0),"Acceptable","Check")</f>
        <v>Acceptable</v>
      </c>
      <c r="U2621">
        <f>COUNTIF(D:D, "Military - U.S. Army")</f>
        <v>23</v>
      </c>
      <c r="V2621">
        <f>AVERAGEIF(C:C,"Fort Myer, Virginia", I:I)</f>
        <v>2</v>
      </c>
      <c r="X2621" t="str">
        <f>IFERROR(VLOOKUP("FlightNumber", A:D, 4, FALSE), "Flight Not Found")</f>
        <v>Flight Not Found</v>
      </c>
      <c r="Y2621" t="str" cm="1">
        <f t="array" ref="Y2621">IF(AND(B:B &gt; TIME(6, 0, 0), B:B &lt;= TIME(18, 0, 0)), "Day", "Night")</f>
        <v>Night</v>
      </c>
      <c r="Z2621">
        <f>COUNTIFS(D:D, "Military - U.S. Army", C:C, "Fort Myer, Virginia")</f>
        <v>1</v>
      </c>
    </row>
    <row r="2622" spans="1:26" x14ac:dyDescent="0.2">
      <c r="A2622">
        <v>26662</v>
      </c>
      <c r="B2622" t="s">
        <v>1268</v>
      </c>
      <c r="C2622" t="s">
        <v>12804</v>
      </c>
      <c r="D2622" t="s">
        <v>1681</v>
      </c>
      <c r="E2622" t="s">
        <v>6864</v>
      </c>
      <c r="F2622" t="s">
        <v>12805</v>
      </c>
      <c r="G2622" t="s">
        <v>12806</v>
      </c>
      <c r="H2622" t="s">
        <v>12807</v>
      </c>
      <c r="I2622">
        <v>176</v>
      </c>
      <c r="J2622">
        <v>103</v>
      </c>
      <c r="K2622">
        <v>0</v>
      </c>
      <c r="L2622" t="s">
        <v>12808</v>
      </c>
      <c r="M2622">
        <f>SUM(B2622,C2622)</f>
        <v>0</v>
      </c>
      <c r="N2622" t="str">
        <f t="shared" si="80"/>
        <v>No</v>
      </c>
      <c r="O2622">
        <f>COUNTIF(C:C,"&lt;0")</f>
        <v>0</v>
      </c>
      <c r="P2622" t="e">
        <f>SUMIF(#REF!,"&gt;"&amp;AVERAGE(#REF!))</f>
        <v>#REF!</v>
      </c>
      <c r="Q2622">
        <f t="shared" si="81"/>
        <v>27.565026697177728</v>
      </c>
      <c r="R2622" t="str">
        <f>CONCATENATE("ID-",A2622,"-",E2622)</f>
        <v>ID-26662-New York City - Miami</v>
      </c>
      <c r="S2622" t="str">
        <f>INDEX(B:B,MATCH(A2622,A:A,0))</f>
        <v>23:42</v>
      </c>
      <c r="T2622" t="str">
        <f>IF(OR(B2622&gt;0,C2622&gt;0),"Acceptable","Check")</f>
        <v>Acceptable</v>
      </c>
      <c r="U2622">
        <f>COUNTIF(D:D, "Military - U.S. Army")</f>
        <v>23</v>
      </c>
      <c r="V2622">
        <f>AVERAGEIF(C:C,"Fort Myer, Virginia", I:I)</f>
        <v>2</v>
      </c>
      <c r="X2622" t="str">
        <f>IFERROR(VLOOKUP("FlightNumber", A:D, 4, FALSE), "Flight Not Found")</f>
        <v>Flight Not Found</v>
      </c>
      <c r="Y2622" t="str" cm="1">
        <f t="array" ref="Y2622">IF(AND(B:B &gt; TIME(6, 0, 0), B:B &lt;= TIME(18, 0, 0)), "Day", "Night")</f>
        <v>Night</v>
      </c>
      <c r="Z2622">
        <f>COUNTIFS(D:D, "Military - U.S. Army", C:C, "Fort Myer, Virginia")</f>
        <v>1</v>
      </c>
    </row>
    <row r="2623" spans="1:26" x14ac:dyDescent="0.2">
      <c r="A2623">
        <v>26664</v>
      </c>
      <c r="B2623" t="s">
        <v>2375</v>
      </c>
      <c r="C2623" t="s">
        <v>2350</v>
      </c>
      <c r="D2623" t="s">
        <v>12809</v>
      </c>
      <c r="E2623" t="s">
        <v>12810</v>
      </c>
      <c r="F2623" t="s">
        <v>8891</v>
      </c>
      <c r="G2623" t="s">
        <v>12811</v>
      </c>
      <c r="H2623" t="s">
        <v>12812</v>
      </c>
      <c r="I2623">
        <v>5</v>
      </c>
      <c r="J2623">
        <v>5</v>
      </c>
      <c r="K2623">
        <v>0</v>
      </c>
      <c r="L2623" t="s">
        <v>12813</v>
      </c>
      <c r="M2623">
        <f>SUM(B2623,C2623)</f>
        <v>0</v>
      </c>
      <c r="N2623" t="str">
        <f t="shared" si="80"/>
        <v>No</v>
      </c>
      <c r="O2623">
        <f>COUNTIF(C:C,"&lt;0")</f>
        <v>0</v>
      </c>
      <c r="P2623" t="e">
        <f>SUMIF(#REF!,"&gt;"&amp;AVERAGE(#REF!))</f>
        <v>#REF!</v>
      </c>
      <c r="Q2623">
        <f t="shared" si="81"/>
        <v>27.565026697177728</v>
      </c>
      <c r="R2623" t="str">
        <f>CONCATENATE("ID-",A2623,"-",E2623)</f>
        <v>ID-26664-San Juan, PR - Managua, Nicaragua</v>
      </c>
      <c r="S2623" t="str">
        <f>INDEX(B:B,MATCH(A2623,A:A,0))</f>
        <v>19:23</v>
      </c>
      <c r="T2623" t="str">
        <f>IF(OR(B2623&gt;0,C2623&gt;0),"Acceptable","Check")</f>
        <v>Acceptable</v>
      </c>
      <c r="U2623">
        <f>COUNTIF(D:D, "Military - U.S. Army")</f>
        <v>23</v>
      </c>
      <c r="V2623">
        <f>AVERAGEIF(C:C,"Fort Myer, Virginia", I:I)</f>
        <v>2</v>
      </c>
      <c r="X2623" t="str">
        <f>IFERROR(VLOOKUP("FlightNumber", A:D, 4, FALSE), "Flight Not Found")</f>
        <v>Flight Not Found</v>
      </c>
      <c r="Y2623" t="str" cm="1">
        <f t="array" ref="Y2623">IF(AND(B:B &gt; TIME(6, 0, 0), B:B &lt;= TIME(18, 0, 0)), "Day", "Night")</f>
        <v>Night</v>
      </c>
      <c r="Z2623">
        <f>COUNTIFS(D:D, "Military - U.S. Army", C:C, "Fort Myer, Virginia")</f>
        <v>1</v>
      </c>
    </row>
    <row r="2624" spans="1:26" x14ac:dyDescent="0.2">
      <c r="A2624">
        <v>26666</v>
      </c>
      <c r="B2624" t="s">
        <v>5950</v>
      </c>
      <c r="C2624" t="s">
        <v>6414</v>
      </c>
      <c r="D2624" t="s">
        <v>6485</v>
      </c>
      <c r="E2624" t="s">
        <v>12814</v>
      </c>
      <c r="F2624" t="s">
        <v>12815</v>
      </c>
      <c r="G2624" t="s">
        <v>12816</v>
      </c>
      <c r="H2624" t="s">
        <v>12817</v>
      </c>
      <c r="I2624">
        <v>5</v>
      </c>
      <c r="J2624">
        <v>5</v>
      </c>
      <c r="K2624">
        <v>0</v>
      </c>
      <c r="L2624" t="s">
        <v>12818</v>
      </c>
      <c r="M2624">
        <f>SUM(B2624,C2624)</f>
        <v>0</v>
      </c>
      <c r="N2624" t="str">
        <f t="shared" si="80"/>
        <v>No</v>
      </c>
      <c r="O2624">
        <f>COUNTIF(C:C,"&lt;0")</f>
        <v>0</v>
      </c>
      <c r="P2624" t="e">
        <f>SUMIF(#REF!,"&gt;"&amp;AVERAGE(#REF!))</f>
        <v>#REF!</v>
      </c>
      <c r="Q2624">
        <f t="shared" si="81"/>
        <v>27.565026697177728</v>
      </c>
      <c r="R2624" t="str">
        <f>CONCATENATE("ID-",A2624,"-",E2624)</f>
        <v>ID-26666-Toronto - Edmonton</v>
      </c>
      <c r="S2624" t="str">
        <f>INDEX(B:B,MATCH(A2624,A:A,0))</f>
        <v>08:34</v>
      </c>
      <c r="T2624" t="str">
        <f>IF(OR(B2624&gt;0,C2624&gt;0),"Acceptable","Check")</f>
        <v>Acceptable</v>
      </c>
      <c r="U2624">
        <f>COUNTIF(D:D, "Military - U.S. Army")</f>
        <v>23</v>
      </c>
      <c r="V2624">
        <f>AVERAGEIF(C:C,"Fort Myer, Virginia", I:I)</f>
        <v>2</v>
      </c>
      <c r="X2624" t="str">
        <f>IFERROR(VLOOKUP("FlightNumber", A:D, 4, FALSE), "Flight Not Found")</f>
        <v>Flight Not Found</v>
      </c>
      <c r="Y2624" t="str" cm="1">
        <f t="array" ref="Y2624">IF(AND(B:B &gt; TIME(6, 0, 0), B:B &lt;= TIME(18, 0, 0)), "Day", "Night")</f>
        <v>Night</v>
      </c>
      <c r="Z2624">
        <f>COUNTIFS(D:D, "Military - U.S. Army", C:C, "Fort Myer, Virginia")</f>
        <v>1</v>
      </c>
    </row>
    <row r="2625" spans="1:26" x14ac:dyDescent="0.2">
      <c r="A2625">
        <v>26683</v>
      </c>
      <c r="B2625" t="s">
        <v>12819</v>
      </c>
      <c r="C2625" t="s">
        <v>12820</v>
      </c>
      <c r="D2625" t="s">
        <v>3358</v>
      </c>
      <c r="E2625" t="s">
        <v>30</v>
      </c>
      <c r="F2625" t="s">
        <v>7052</v>
      </c>
      <c r="G2625" t="s">
        <v>12821</v>
      </c>
      <c r="H2625" t="s">
        <v>6496</v>
      </c>
      <c r="I2625">
        <v>4</v>
      </c>
      <c r="J2625">
        <v>4</v>
      </c>
      <c r="K2625">
        <v>0</v>
      </c>
      <c r="L2625" t="s">
        <v>12822</v>
      </c>
      <c r="M2625">
        <f>SUM(B2625,C2625)</f>
        <v>0</v>
      </c>
      <c r="N2625" t="str">
        <f t="shared" si="80"/>
        <v>No</v>
      </c>
      <c r="O2625">
        <f>COUNTIF(C:C,"&lt;0")</f>
        <v>0</v>
      </c>
      <c r="P2625" t="e">
        <f>SUMIF(#REF!,"&gt;"&amp;AVERAGE(#REF!))</f>
        <v>#REF!</v>
      </c>
      <c r="Q2625">
        <f t="shared" si="81"/>
        <v>27.565026697177728</v>
      </c>
      <c r="R2625" t="str">
        <f>CONCATENATE("ID-",A2625,"-",E2625)</f>
        <v>ID-26683-Test flight</v>
      </c>
      <c r="S2625" t="str">
        <f>INDEX(B:B,MATCH(A2625,A:A,0))</f>
        <v>14:31</v>
      </c>
      <c r="T2625" t="str">
        <f>IF(OR(B2625&gt;0,C2625&gt;0),"Acceptable","Check")</f>
        <v>Acceptable</v>
      </c>
      <c r="U2625">
        <f>COUNTIF(D:D, "Military - U.S. Army")</f>
        <v>23</v>
      </c>
      <c r="V2625">
        <f>AVERAGEIF(C:C,"Fort Myer, Virginia", I:I)</f>
        <v>2</v>
      </c>
      <c r="X2625" t="str">
        <f>IFERROR(VLOOKUP("FlightNumber", A:D, 4, FALSE), "Flight Not Found")</f>
        <v>Flight Not Found</v>
      </c>
      <c r="Y2625" t="str" cm="1">
        <f t="array" ref="Y2625">IF(AND(B:B &gt; TIME(6, 0, 0), B:B &lt;= TIME(18, 0, 0)), "Day", "Night")</f>
        <v>Night</v>
      </c>
      <c r="Z2625">
        <f>COUNTIFS(D:D, "Military - U.S. Army", C:C, "Fort Myer, Virginia")</f>
        <v>1</v>
      </c>
    </row>
    <row r="2626" spans="1:26" x14ac:dyDescent="0.2">
      <c r="A2626">
        <v>26686</v>
      </c>
      <c r="B2626" t="s">
        <v>46</v>
      </c>
      <c r="C2626" t="s">
        <v>12823</v>
      </c>
      <c r="D2626" t="s">
        <v>3546</v>
      </c>
      <c r="F2626" t="s">
        <v>12824</v>
      </c>
      <c r="G2626" t="s">
        <v>12825</v>
      </c>
      <c r="H2626" t="s">
        <v>12826</v>
      </c>
      <c r="I2626">
        <v>44</v>
      </c>
      <c r="J2626">
        <v>44</v>
      </c>
      <c r="K2626">
        <v>0</v>
      </c>
      <c r="L2626" t="s">
        <v>12827</v>
      </c>
      <c r="M2626">
        <f>SUM(B2626,C2626)</f>
        <v>0</v>
      </c>
      <c r="N2626" t="str">
        <f t="shared" ref="N2626:N2689" si="82">IF(E2626="good","Yes","No")</f>
        <v>No</v>
      </c>
      <c r="O2626">
        <f>COUNTIF(C:C,"&lt;0")</f>
        <v>0</v>
      </c>
      <c r="P2626" t="e">
        <f>SUMIF(#REF!,"&gt;"&amp;AVERAGE(#REF!))</f>
        <v>#REF!</v>
      </c>
      <c r="Q2626">
        <f t="shared" si="81"/>
        <v>27.565026697177728</v>
      </c>
      <c r="R2626" t="str">
        <f>CONCATENATE("ID-",A2626,"-",E2626)</f>
        <v>ID-26686-</v>
      </c>
      <c r="S2626" t="str">
        <f>INDEX(B:B,MATCH(A2626,A:A,0))</f>
        <v>01:00</v>
      </c>
      <c r="T2626" t="str">
        <f>IF(OR(B2626&gt;0,C2626&gt;0),"Acceptable","Check")</f>
        <v>Acceptable</v>
      </c>
      <c r="U2626">
        <f>COUNTIF(D:D, "Military - U.S. Army")</f>
        <v>23</v>
      </c>
      <c r="V2626">
        <f>AVERAGEIF(C:C,"Fort Myer, Virginia", I:I)</f>
        <v>2</v>
      </c>
      <c r="X2626" t="str">
        <f>IFERROR(VLOOKUP("FlightNumber", A:D, 4, FALSE), "Flight Not Found")</f>
        <v>Flight Not Found</v>
      </c>
      <c r="Y2626" t="str" cm="1">
        <f t="array" ref="Y2626">IF(AND(B:B &gt; TIME(6, 0, 0), B:B &lt;= TIME(18, 0, 0)), "Day", "Night")</f>
        <v>Night</v>
      </c>
      <c r="Z2626">
        <f>COUNTIFS(D:D, "Military - U.S. Army", C:C, "Fort Myer, Virginia")</f>
        <v>1</v>
      </c>
    </row>
    <row r="2627" spans="1:26" x14ac:dyDescent="0.2">
      <c r="A2627">
        <v>26686</v>
      </c>
      <c r="B2627" t="s">
        <v>2468</v>
      </c>
      <c r="C2627" t="s">
        <v>6682</v>
      </c>
      <c r="D2627" t="s">
        <v>9504</v>
      </c>
      <c r="E2627" t="s">
        <v>12828</v>
      </c>
      <c r="F2627" t="s">
        <v>12829</v>
      </c>
      <c r="G2627" t="s">
        <v>12830</v>
      </c>
      <c r="H2627" t="s">
        <v>12831</v>
      </c>
      <c r="I2627">
        <v>202</v>
      </c>
      <c r="J2627">
        <v>176</v>
      </c>
      <c r="K2627">
        <v>0</v>
      </c>
      <c r="L2627" t="s">
        <v>12832</v>
      </c>
      <c r="M2627">
        <f>SUM(B2627,C2627)</f>
        <v>0</v>
      </c>
      <c r="N2627" t="str">
        <f t="shared" si="82"/>
        <v>No</v>
      </c>
      <c r="O2627">
        <f>COUNTIF(C:C,"&lt;0")</f>
        <v>0</v>
      </c>
      <c r="P2627" t="e">
        <f>SUMIF(#REF!,"&gt;"&amp;AVERAGE(#REF!))</f>
        <v>#REF!</v>
      </c>
      <c r="Q2627">
        <f t="shared" ref="Q2627:Q2690" si="83">AVERAGEIF(I:I,"&gt;0")</f>
        <v>27.565026697177728</v>
      </c>
      <c r="R2627" t="str">
        <f>CONCATENATE("ID-",A2627,"-",E2627)</f>
        <v>ID-26686-Jeddah - Lagos</v>
      </c>
      <c r="S2627" t="str">
        <f>INDEX(B:B,MATCH(A2627,A:A,0))</f>
        <v>01:00</v>
      </c>
      <c r="T2627" t="str">
        <f>IF(OR(B2627&gt;0,C2627&gt;0),"Acceptable","Check")</f>
        <v>Acceptable</v>
      </c>
      <c r="U2627">
        <f>COUNTIF(D:D, "Military - U.S. Army")</f>
        <v>23</v>
      </c>
      <c r="V2627">
        <f>AVERAGEIF(C:C,"Fort Myer, Virginia", I:I)</f>
        <v>2</v>
      </c>
      <c r="X2627" t="str">
        <f>IFERROR(VLOOKUP("FlightNumber", A:D, 4, FALSE), "Flight Not Found")</f>
        <v>Flight Not Found</v>
      </c>
      <c r="Y2627" t="str" cm="1">
        <f t="array" ref="Y2627">IF(AND(B:B &gt; TIME(6, 0, 0), B:B &lt;= TIME(18, 0, 0)), "Day", "Night")</f>
        <v>Night</v>
      </c>
      <c r="Z2627">
        <f>COUNTIFS(D:D, "Military - U.S. Army", C:C, "Fort Myer, Virginia")</f>
        <v>1</v>
      </c>
    </row>
    <row r="2628" spans="1:26" x14ac:dyDescent="0.2">
      <c r="A2628">
        <v>26691</v>
      </c>
      <c r="B2628" t="s">
        <v>1965</v>
      </c>
      <c r="C2628" t="s">
        <v>12833</v>
      </c>
      <c r="D2628" t="s">
        <v>12834</v>
      </c>
      <c r="E2628" t="s">
        <v>12835</v>
      </c>
      <c r="F2628" t="s">
        <v>9409</v>
      </c>
      <c r="G2628" t="s">
        <v>12836</v>
      </c>
      <c r="I2628">
        <v>4</v>
      </c>
      <c r="J2628">
        <v>3</v>
      </c>
      <c r="K2628">
        <v>0</v>
      </c>
      <c r="L2628" t="s">
        <v>12837</v>
      </c>
      <c r="M2628">
        <f>SUM(B2628,C2628)</f>
        <v>0</v>
      </c>
      <c r="N2628" t="str">
        <f t="shared" si="82"/>
        <v>No</v>
      </c>
      <c r="O2628">
        <f>COUNTIF(C:C,"&lt;0")</f>
        <v>0</v>
      </c>
      <c r="P2628" t="e">
        <f>SUMIF(#REF!,"&gt;"&amp;AVERAGE(#REF!))</f>
        <v>#REF!</v>
      </c>
      <c r="Q2628">
        <f t="shared" si="83"/>
        <v>27.565026697177728</v>
      </c>
      <c r="R2628" t="str">
        <f>CONCATENATE("ID-",A2628,"-",E2628)</f>
        <v>ID-26691-Knoxville, TN - Andrews, NC</v>
      </c>
      <c r="S2628" t="str">
        <f>INDEX(B:B,MATCH(A2628,A:A,0))</f>
        <v>13:00</v>
      </c>
      <c r="T2628" t="str">
        <f>IF(OR(B2628&gt;0,C2628&gt;0),"Acceptable","Check")</f>
        <v>Acceptable</v>
      </c>
      <c r="U2628">
        <f>COUNTIF(D:D, "Military - U.S. Army")</f>
        <v>23</v>
      </c>
      <c r="V2628">
        <f>AVERAGEIF(C:C,"Fort Myer, Virginia", I:I)</f>
        <v>2</v>
      </c>
      <c r="X2628" t="str">
        <f>IFERROR(VLOOKUP("FlightNumber", A:D, 4, FALSE), "Flight Not Found")</f>
        <v>Flight Not Found</v>
      </c>
      <c r="Y2628" t="str" cm="1">
        <f t="array" ref="Y2628">IF(AND(B:B &gt; TIME(6, 0, 0), B:B &lt;= TIME(18, 0, 0)), "Day", "Night")</f>
        <v>Night</v>
      </c>
      <c r="Z2628">
        <f>COUNTIFS(D:D, "Military - U.S. Army", C:C, "Fort Myer, Virginia")</f>
        <v>1</v>
      </c>
    </row>
    <row r="2629" spans="1:26" x14ac:dyDescent="0.2">
      <c r="A2629">
        <v>26691</v>
      </c>
      <c r="C2629" t="s">
        <v>7658</v>
      </c>
      <c r="D2629" t="s">
        <v>12838</v>
      </c>
      <c r="F2629" t="s">
        <v>5890</v>
      </c>
      <c r="G2629" t="s">
        <v>12839</v>
      </c>
      <c r="H2629" t="s">
        <v>12840</v>
      </c>
      <c r="I2629">
        <v>3</v>
      </c>
      <c r="J2629">
        <v>3</v>
      </c>
      <c r="K2629">
        <v>0</v>
      </c>
      <c r="M2629">
        <f>SUM(B2629,C2629)</f>
        <v>0</v>
      </c>
      <c r="N2629" t="str">
        <f t="shared" si="82"/>
        <v>No</v>
      </c>
      <c r="O2629">
        <f>COUNTIF(C:C,"&lt;0")</f>
        <v>0</v>
      </c>
      <c r="P2629" t="e">
        <f>SUMIF(#REF!,"&gt;"&amp;AVERAGE(#REF!))</f>
        <v>#REF!</v>
      </c>
      <c r="Q2629">
        <f t="shared" si="83"/>
        <v>27.565026697177728</v>
      </c>
      <c r="R2629" t="str">
        <f>CONCATENATE("ID-",A2629,"-",E2629)</f>
        <v>ID-26691-</v>
      </c>
      <c r="S2629" t="str">
        <f>INDEX(B:B,MATCH(A2629,A:A,0))</f>
        <v>13:00</v>
      </c>
      <c r="T2629" t="str">
        <f>IF(OR(B2629&gt;0,C2629&gt;0),"Acceptable","Check")</f>
        <v>Acceptable</v>
      </c>
      <c r="U2629">
        <f>COUNTIF(D:D, "Military - U.S. Army")</f>
        <v>23</v>
      </c>
      <c r="V2629">
        <f>AVERAGEIF(C:C,"Fort Myer, Virginia", I:I)</f>
        <v>2</v>
      </c>
      <c r="X2629" t="str">
        <f>IFERROR(VLOOKUP("FlightNumber", A:D, 4, FALSE), "Flight Not Found")</f>
        <v>Flight Not Found</v>
      </c>
      <c r="Y2629" t="str" cm="1">
        <f t="array" ref="Y2629">IF(AND(B:B &gt; TIME(6, 0, 0), B:B &lt;= TIME(18, 0, 0)), "Day", "Night")</f>
        <v>Night</v>
      </c>
      <c r="Z2629">
        <f>COUNTIFS(D:D, "Military - U.S. Army", C:C, "Fort Myer, Virginia")</f>
        <v>1</v>
      </c>
    </row>
    <row r="2630" spans="1:26" x14ac:dyDescent="0.2">
      <c r="A2630">
        <v>26693</v>
      </c>
      <c r="C2630" t="s">
        <v>12841</v>
      </c>
      <c r="D2630" t="s">
        <v>12842</v>
      </c>
      <c r="E2630" t="s">
        <v>12843</v>
      </c>
      <c r="F2630" t="s">
        <v>8696</v>
      </c>
      <c r="G2630" t="s">
        <v>12844</v>
      </c>
      <c r="H2630" t="s">
        <v>12845</v>
      </c>
      <c r="I2630">
        <v>37</v>
      </c>
      <c r="J2630">
        <v>37</v>
      </c>
      <c r="K2630">
        <v>0</v>
      </c>
      <c r="L2630" t="s">
        <v>12846</v>
      </c>
      <c r="M2630">
        <f>SUM(B2630,C2630)</f>
        <v>0</v>
      </c>
      <c r="N2630" t="str">
        <f t="shared" si="82"/>
        <v>No</v>
      </c>
      <c r="O2630">
        <f>COUNTIF(C:C,"&lt;0")</f>
        <v>0</v>
      </c>
      <c r="P2630" t="e">
        <f>SUMIF(#REF!,"&gt;"&amp;AVERAGE(#REF!))</f>
        <v>#REF!</v>
      </c>
      <c r="Q2630">
        <f t="shared" si="83"/>
        <v>27.565026697177728</v>
      </c>
      <c r="R2630" t="str">
        <f>CONCATENATE("ID-",A2630,"-",E2630)</f>
        <v>ID-26693-Cairo - Nicosia</v>
      </c>
      <c r="S2630">
        <f>INDEX(B:B,MATCH(A2630,A:A,0))</f>
        <v>0</v>
      </c>
      <c r="T2630" t="str">
        <f>IF(OR(B2630&gt;0,C2630&gt;0),"Acceptable","Check")</f>
        <v>Acceptable</v>
      </c>
      <c r="U2630">
        <f>COUNTIF(D:D, "Military - U.S. Army")</f>
        <v>23</v>
      </c>
      <c r="V2630">
        <f>AVERAGEIF(C:C,"Fort Myer, Virginia", I:I)</f>
        <v>2</v>
      </c>
      <c r="X2630" t="str">
        <f>IFERROR(VLOOKUP("FlightNumber", A:D, 4, FALSE), "Flight Not Found")</f>
        <v>Flight Not Found</v>
      </c>
      <c r="Y2630" t="str" cm="1">
        <f t="array" ref="Y2630">IF(AND(B:B &gt; TIME(6, 0, 0), B:B &lt;= TIME(18, 0, 0)), "Day", "Night")</f>
        <v>Night</v>
      </c>
      <c r="Z2630">
        <f>COUNTIFS(D:D, "Military - U.S. Army", C:C, "Fort Myer, Virginia")</f>
        <v>1</v>
      </c>
    </row>
    <row r="2631" spans="1:26" x14ac:dyDescent="0.2">
      <c r="A2631">
        <v>26695</v>
      </c>
      <c r="B2631" t="s">
        <v>5508</v>
      </c>
      <c r="C2631" t="s">
        <v>12847</v>
      </c>
      <c r="D2631" t="s">
        <v>12848</v>
      </c>
      <c r="E2631" t="s">
        <v>12849</v>
      </c>
      <c r="F2631" t="s">
        <v>10578</v>
      </c>
      <c r="G2631" t="s">
        <v>12850</v>
      </c>
      <c r="I2631">
        <v>2</v>
      </c>
      <c r="J2631">
        <v>2</v>
      </c>
      <c r="K2631">
        <v>0</v>
      </c>
      <c r="L2631" t="s">
        <v>12851</v>
      </c>
      <c r="M2631">
        <f>SUM(B2631,C2631)</f>
        <v>0</v>
      </c>
      <c r="N2631" t="str">
        <f t="shared" si="82"/>
        <v>No</v>
      </c>
      <c r="O2631">
        <f>COUNTIF(C:C,"&lt;0")</f>
        <v>0</v>
      </c>
      <c r="P2631" t="e">
        <f>SUMIF(#REF!,"&gt;"&amp;AVERAGE(#REF!))</f>
        <v>#REF!</v>
      </c>
      <c r="Q2631">
        <f t="shared" si="83"/>
        <v>27.565026697177728</v>
      </c>
      <c r="R2631" t="str">
        <f>CONCATENATE("ID-",A2631,"-",E2631)</f>
        <v>ID-26695-Bethel, AK - Chevak, AK</v>
      </c>
      <c r="S2631" t="str">
        <f>INDEX(B:B,MATCH(A2631,A:A,0))</f>
        <v>12:20</v>
      </c>
      <c r="T2631" t="str">
        <f>IF(OR(B2631&gt;0,C2631&gt;0),"Acceptable","Check")</f>
        <v>Acceptable</v>
      </c>
      <c r="U2631">
        <f>COUNTIF(D:D, "Military - U.S. Army")</f>
        <v>23</v>
      </c>
      <c r="V2631">
        <f>AVERAGEIF(C:C,"Fort Myer, Virginia", I:I)</f>
        <v>2</v>
      </c>
      <c r="X2631" t="str">
        <f>IFERROR(VLOOKUP("FlightNumber", A:D, 4, FALSE), "Flight Not Found")</f>
        <v>Flight Not Found</v>
      </c>
      <c r="Y2631" t="str" cm="1">
        <f t="array" ref="Y2631">IF(AND(B:B &gt; TIME(6, 0, 0), B:B &lt;= TIME(18, 0, 0)), "Day", "Night")</f>
        <v>Night</v>
      </c>
      <c r="Z2631">
        <f>COUNTIFS(D:D, "Military - U.S. Army", C:C, "Fort Myer, Virginia")</f>
        <v>1</v>
      </c>
    </row>
    <row r="2632" spans="1:26" x14ac:dyDescent="0.2">
      <c r="A2632">
        <v>26714</v>
      </c>
      <c r="B2632" t="s">
        <v>12852</v>
      </c>
      <c r="C2632" t="s">
        <v>6044</v>
      </c>
      <c r="D2632" t="s">
        <v>3546</v>
      </c>
      <c r="E2632" t="s">
        <v>12853</v>
      </c>
      <c r="F2632" t="s">
        <v>12854</v>
      </c>
      <c r="G2632" t="s">
        <v>12855</v>
      </c>
      <c r="H2632" t="s">
        <v>10199</v>
      </c>
      <c r="I2632">
        <v>100</v>
      </c>
      <c r="J2632">
        <v>66</v>
      </c>
      <c r="K2632">
        <v>0</v>
      </c>
      <c r="L2632" t="s">
        <v>12856</v>
      </c>
      <c r="M2632">
        <f>SUM(B2632,C2632)</f>
        <v>0</v>
      </c>
      <c r="N2632" t="str">
        <f t="shared" si="82"/>
        <v>No</v>
      </c>
      <c r="O2632">
        <f>COUNTIF(C:C,"&lt;0")</f>
        <v>0</v>
      </c>
      <c r="P2632" t="e">
        <f>SUMIF(#REF!,"&gt;"&amp;AVERAGE(#REF!))</f>
        <v>#REF!</v>
      </c>
      <c r="Q2632">
        <f t="shared" si="83"/>
        <v>27.565026697177728</v>
      </c>
      <c r="R2632" t="str">
        <f>CONCATENATE("ID-",A2632,"-",E2632)</f>
        <v>ID-26714-Moscow - Praha</v>
      </c>
      <c r="S2632" t="str">
        <f>INDEX(B:B,MATCH(A2632,A:A,0))</f>
        <v>10:06</v>
      </c>
      <c r="T2632" t="str">
        <f>IF(OR(B2632&gt;0,C2632&gt;0),"Acceptable","Check")</f>
        <v>Acceptable</v>
      </c>
      <c r="U2632">
        <f>COUNTIF(D:D, "Military - U.S. Army")</f>
        <v>23</v>
      </c>
      <c r="V2632">
        <f>AVERAGEIF(C:C,"Fort Myer, Virginia", I:I)</f>
        <v>2</v>
      </c>
      <c r="X2632" t="str">
        <f>IFERROR(VLOOKUP("FlightNumber", A:D, 4, FALSE), "Flight Not Found")</f>
        <v>Flight Not Found</v>
      </c>
      <c r="Y2632" t="str" cm="1">
        <f t="array" ref="Y2632">IF(AND(B:B &gt; TIME(6, 0, 0), B:B &lt;= TIME(18, 0, 0)), "Day", "Night")</f>
        <v>Night</v>
      </c>
      <c r="Z2632">
        <f>COUNTIFS(D:D, "Military - U.S. Army", C:C, "Fort Myer, Virginia")</f>
        <v>1</v>
      </c>
    </row>
    <row r="2633" spans="1:26" x14ac:dyDescent="0.2">
      <c r="A2633">
        <v>26714</v>
      </c>
      <c r="B2633" t="s">
        <v>3394</v>
      </c>
      <c r="C2633" t="s">
        <v>12857</v>
      </c>
      <c r="D2633" t="s">
        <v>12858</v>
      </c>
      <c r="E2633" t="s">
        <v>12859</v>
      </c>
      <c r="F2633" t="s">
        <v>12860</v>
      </c>
      <c r="G2633" t="s">
        <v>12861</v>
      </c>
      <c r="I2633">
        <v>5</v>
      </c>
      <c r="J2633">
        <v>5</v>
      </c>
      <c r="K2633">
        <v>0</v>
      </c>
      <c r="L2633" t="s">
        <v>12862</v>
      </c>
      <c r="M2633">
        <f>SUM(B2633,C2633)</f>
        <v>0</v>
      </c>
      <c r="N2633" t="str">
        <f t="shared" si="82"/>
        <v>No</v>
      </c>
      <c r="O2633">
        <f>COUNTIF(C:C,"&lt;0")</f>
        <v>0</v>
      </c>
      <c r="P2633" t="e">
        <f>SUMIF(#REF!,"&gt;"&amp;AVERAGE(#REF!))</f>
        <v>#REF!</v>
      </c>
      <c r="Q2633">
        <f t="shared" si="83"/>
        <v>27.565026697177728</v>
      </c>
      <c r="R2633" t="str">
        <f>CONCATENATE("ID-",A2633,"-",E2633)</f>
        <v>ID-26714-Oil platform - Morgan City, LA</v>
      </c>
      <c r="S2633" t="str">
        <f>INDEX(B:B,MATCH(A2633,A:A,0))</f>
        <v>10:06</v>
      </c>
      <c r="T2633" t="str">
        <f>IF(OR(B2633&gt;0,C2633&gt;0),"Acceptable","Check")</f>
        <v>Acceptable</v>
      </c>
      <c r="U2633">
        <f>COUNTIF(D:D, "Military - U.S. Army")</f>
        <v>23</v>
      </c>
      <c r="V2633">
        <f>AVERAGEIF(C:C,"Fort Myer, Virginia", I:I)</f>
        <v>2</v>
      </c>
      <c r="X2633" t="str">
        <f>IFERROR(VLOOKUP("FlightNumber", A:D, 4, FALSE), "Flight Not Found")</f>
        <v>Flight Not Found</v>
      </c>
      <c r="Y2633" t="str" cm="1">
        <f t="array" ref="Y2633">IF(AND(B:B &gt; TIME(6, 0, 0), B:B &lt;= TIME(18, 0, 0)), "Day", "Night")</f>
        <v>Night</v>
      </c>
      <c r="Z2633">
        <f>COUNTIFS(D:D, "Military - U.S. Army", C:C, "Fort Myer, Virginia")</f>
        <v>1</v>
      </c>
    </row>
    <row r="2634" spans="1:26" x14ac:dyDescent="0.2">
      <c r="A2634">
        <v>26716</v>
      </c>
      <c r="C2634" t="s">
        <v>12863</v>
      </c>
      <c r="D2634" t="s">
        <v>12864</v>
      </c>
      <c r="E2634" t="s">
        <v>12865</v>
      </c>
      <c r="F2634" t="s">
        <v>1809</v>
      </c>
      <c r="G2634" t="s">
        <v>12866</v>
      </c>
      <c r="H2634" t="s">
        <v>12867</v>
      </c>
      <c r="I2634">
        <v>28</v>
      </c>
      <c r="J2634">
        <v>22</v>
      </c>
      <c r="K2634">
        <v>0</v>
      </c>
      <c r="L2634" t="s">
        <v>12868</v>
      </c>
      <c r="M2634">
        <f>SUM(B2634,C2634)</f>
        <v>0</v>
      </c>
      <c r="N2634" t="str">
        <f t="shared" si="82"/>
        <v>No</v>
      </c>
      <c r="O2634">
        <f>COUNTIF(C:C,"&lt;0")</f>
        <v>0</v>
      </c>
      <c r="P2634" t="e">
        <f>SUMIF(#REF!,"&gt;"&amp;AVERAGE(#REF!))</f>
        <v>#REF!</v>
      </c>
      <c r="Q2634">
        <f t="shared" si="83"/>
        <v>27.565026697177728</v>
      </c>
      <c r="R2634" t="str">
        <f>CONCATENATE("ID-",A2634,"-",E2634)</f>
        <v>ID-26716-David - Changuinola</v>
      </c>
      <c r="S2634">
        <f>INDEX(B:B,MATCH(A2634,A:A,0))</f>
        <v>0</v>
      </c>
      <c r="T2634" t="str">
        <f>IF(OR(B2634&gt;0,C2634&gt;0),"Acceptable","Check")</f>
        <v>Acceptable</v>
      </c>
      <c r="U2634">
        <f>COUNTIF(D:D, "Military - U.S. Army")</f>
        <v>23</v>
      </c>
      <c r="V2634">
        <f>AVERAGEIF(C:C,"Fort Myer, Virginia", I:I)</f>
        <v>2</v>
      </c>
      <c r="X2634" t="str">
        <f>IFERROR(VLOOKUP("FlightNumber", A:D, 4, FALSE), "Flight Not Found")</f>
        <v>Flight Not Found</v>
      </c>
      <c r="Y2634" t="str" cm="1">
        <f t="array" ref="Y2634">IF(AND(B:B &gt; TIME(6, 0, 0), B:B &lt;= TIME(18, 0, 0)), "Day", "Night")</f>
        <v>Night</v>
      </c>
      <c r="Z2634">
        <f>COUNTIFS(D:D, "Military - U.S. Army", C:C, "Fort Myer, Virginia")</f>
        <v>1</v>
      </c>
    </row>
    <row r="2635" spans="1:26" x14ac:dyDescent="0.2">
      <c r="A2635">
        <v>26716</v>
      </c>
      <c r="B2635" t="s">
        <v>3975</v>
      </c>
      <c r="C2635" t="s">
        <v>12869</v>
      </c>
      <c r="D2635" t="s">
        <v>12870</v>
      </c>
      <c r="E2635" t="s">
        <v>12871</v>
      </c>
      <c r="F2635" t="s">
        <v>12872</v>
      </c>
      <c r="G2635" t="s">
        <v>12873</v>
      </c>
      <c r="H2635" t="s">
        <v>12874</v>
      </c>
      <c r="I2635">
        <v>113</v>
      </c>
      <c r="J2635">
        <v>110</v>
      </c>
      <c r="K2635">
        <v>0</v>
      </c>
      <c r="L2635" t="s">
        <v>12875</v>
      </c>
      <c r="M2635">
        <f>SUM(B2635,C2635)</f>
        <v>0</v>
      </c>
      <c r="N2635" t="str">
        <f t="shared" si="82"/>
        <v>No</v>
      </c>
      <c r="O2635">
        <f>COUNTIF(C:C,"&lt;0")</f>
        <v>0</v>
      </c>
      <c r="P2635" t="e">
        <f>SUMIF(#REF!,"&gt;"&amp;AVERAGE(#REF!))</f>
        <v>#REF!</v>
      </c>
      <c r="Q2635">
        <f t="shared" si="83"/>
        <v>27.565026697177728</v>
      </c>
      <c r="R2635" t="str">
        <f>CONCATENATE("ID-",A2635,"-",E2635)</f>
        <v>ID-26716-Tripoli - Cairo</v>
      </c>
      <c r="S2635">
        <f>INDEX(B:B,MATCH(A2635,A:A,0))</f>
        <v>0</v>
      </c>
      <c r="T2635" t="str">
        <f>IF(OR(B2635&gt;0,C2635&gt;0),"Acceptable","Check")</f>
        <v>Acceptable</v>
      </c>
      <c r="U2635">
        <f>COUNTIF(D:D, "Military - U.S. Army")</f>
        <v>23</v>
      </c>
      <c r="V2635">
        <f>AVERAGEIF(C:C,"Fort Myer, Virginia", I:I)</f>
        <v>2</v>
      </c>
      <c r="X2635" t="str">
        <f>IFERROR(VLOOKUP("FlightNumber", A:D, 4, FALSE), "Flight Not Found")</f>
        <v>Flight Not Found</v>
      </c>
      <c r="Y2635" t="str" cm="1">
        <f t="array" ref="Y2635">IF(AND(B:B &gt; TIME(6, 0, 0), B:B &lt;= TIME(18, 0, 0)), "Day", "Night")</f>
        <v>Night</v>
      </c>
      <c r="Z2635">
        <f>COUNTIFS(D:D, "Military - U.S. Army", C:C, "Fort Myer, Virginia")</f>
        <v>1</v>
      </c>
    </row>
    <row r="2636" spans="1:26" x14ac:dyDescent="0.2">
      <c r="A2636">
        <v>26717</v>
      </c>
      <c r="B2636" t="s">
        <v>4834</v>
      </c>
      <c r="C2636" t="s">
        <v>12876</v>
      </c>
      <c r="D2636" t="s">
        <v>9454</v>
      </c>
      <c r="E2636" t="s">
        <v>12877</v>
      </c>
      <c r="F2636" t="s">
        <v>11729</v>
      </c>
      <c r="G2636" t="s">
        <v>12878</v>
      </c>
      <c r="I2636">
        <v>2</v>
      </c>
      <c r="J2636">
        <v>2</v>
      </c>
      <c r="K2636">
        <v>0</v>
      </c>
      <c r="L2636" t="s">
        <v>12879</v>
      </c>
      <c r="M2636">
        <f>SUM(B2636,C2636)</f>
        <v>0</v>
      </c>
      <c r="N2636" t="str">
        <f t="shared" si="82"/>
        <v>No</v>
      </c>
      <c r="O2636">
        <f>COUNTIF(C:C,"&lt;0")</f>
        <v>0</v>
      </c>
      <c r="P2636" t="e">
        <f>SUMIF(#REF!,"&gt;"&amp;AVERAGE(#REF!))</f>
        <v>#REF!</v>
      </c>
      <c r="Q2636">
        <f t="shared" si="83"/>
        <v>27.565026697177728</v>
      </c>
      <c r="R2636" t="str">
        <f>CONCATENATE("ID-",A2636,"-",E2636)</f>
        <v>ID-26717-Mt. Empire, VT - Springfield, VT</v>
      </c>
      <c r="S2636" t="str">
        <f>INDEX(B:B,MATCH(A2636,A:A,0))</f>
        <v>19:00</v>
      </c>
      <c r="T2636" t="str">
        <f>IF(OR(B2636&gt;0,C2636&gt;0),"Acceptable","Check")</f>
        <v>Acceptable</v>
      </c>
      <c r="U2636">
        <f>COUNTIF(D:D, "Military - U.S. Army")</f>
        <v>23</v>
      </c>
      <c r="V2636">
        <f>AVERAGEIF(C:C,"Fort Myer, Virginia", I:I)</f>
        <v>2</v>
      </c>
      <c r="X2636" t="str">
        <f>IFERROR(VLOOKUP("FlightNumber", A:D, 4, FALSE), "Flight Not Found")</f>
        <v>Flight Not Found</v>
      </c>
      <c r="Y2636" t="str" cm="1">
        <f t="array" ref="Y2636">IF(AND(B:B &gt; TIME(6, 0, 0), B:B &lt;= TIME(18, 0, 0)), "Day", "Night")</f>
        <v>Night</v>
      </c>
      <c r="Z2636">
        <f>COUNTIFS(D:D, "Military - U.S. Army", C:C, "Fort Myer, Virginia")</f>
        <v>1</v>
      </c>
    </row>
    <row r="2637" spans="1:26" x14ac:dyDescent="0.2">
      <c r="A2637">
        <v>26719</v>
      </c>
      <c r="C2637" t="s">
        <v>12880</v>
      </c>
      <c r="D2637" t="s">
        <v>3546</v>
      </c>
      <c r="F2637" t="s">
        <v>7747</v>
      </c>
      <c r="G2637" t="s">
        <v>12881</v>
      </c>
      <c r="H2637" t="s">
        <v>12882</v>
      </c>
      <c r="I2637">
        <v>79</v>
      </c>
      <c r="J2637">
        <v>79</v>
      </c>
      <c r="K2637">
        <v>0</v>
      </c>
      <c r="L2637" t="s">
        <v>12883</v>
      </c>
      <c r="M2637">
        <f>SUM(B2637,C2637)</f>
        <v>0</v>
      </c>
      <c r="N2637" t="str">
        <f t="shared" si="82"/>
        <v>No</v>
      </c>
      <c r="O2637">
        <f>COUNTIF(C:C,"&lt;0")</f>
        <v>0</v>
      </c>
      <c r="P2637" t="e">
        <f>SUMIF(#REF!,"&gt;"&amp;AVERAGE(#REF!))</f>
        <v>#REF!</v>
      </c>
      <c r="Q2637">
        <f t="shared" si="83"/>
        <v>27.565026697177728</v>
      </c>
      <c r="R2637" t="str">
        <f>CONCATENATE("ID-",A2637,"-",E2637)</f>
        <v>ID-26719-</v>
      </c>
      <c r="S2637">
        <f>INDEX(B:B,MATCH(A2637,A:A,0))</f>
        <v>0</v>
      </c>
      <c r="T2637" t="str">
        <f>IF(OR(B2637&gt;0,C2637&gt;0),"Acceptable","Check")</f>
        <v>Acceptable</v>
      </c>
      <c r="U2637">
        <f>COUNTIF(D:D, "Military - U.S. Army")</f>
        <v>23</v>
      </c>
      <c r="V2637">
        <f>AVERAGEIF(C:C,"Fort Myer, Virginia", I:I)</f>
        <v>2</v>
      </c>
      <c r="X2637" t="str">
        <f>IFERROR(VLOOKUP("FlightNumber", A:D, 4, FALSE), "Flight Not Found")</f>
        <v>Flight Not Found</v>
      </c>
      <c r="Y2637" t="str" cm="1">
        <f t="array" ref="Y2637">IF(AND(B:B &gt; TIME(6, 0, 0), B:B &lt;= TIME(18, 0, 0)), "Day", "Night")</f>
        <v>Night</v>
      </c>
      <c r="Z2637">
        <f>COUNTIFS(D:D, "Military - U.S. Army", C:C, "Fort Myer, Virginia")</f>
        <v>1</v>
      </c>
    </row>
    <row r="2638" spans="1:26" x14ac:dyDescent="0.2">
      <c r="A2638">
        <v>26723</v>
      </c>
      <c r="C2638" t="s">
        <v>12884</v>
      </c>
      <c r="D2638" t="s">
        <v>3546</v>
      </c>
      <c r="F2638" t="s">
        <v>11779</v>
      </c>
      <c r="G2638" t="s">
        <v>12885</v>
      </c>
      <c r="H2638" t="s">
        <v>12886</v>
      </c>
      <c r="I2638">
        <v>32</v>
      </c>
      <c r="J2638">
        <v>32</v>
      </c>
      <c r="K2638">
        <v>0</v>
      </c>
      <c r="L2638" t="s">
        <v>1758</v>
      </c>
      <c r="M2638">
        <f>SUM(B2638,C2638)</f>
        <v>0</v>
      </c>
      <c r="N2638" t="str">
        <f t="shared" si="82"/>
        <v>No</v>
      </c>
      <c r="O2638">
        <f>COUNTIF(C:C,"&lt;0")</f>
        <v>0</v>
      </c>
      <c r="P2638" t="e">
        <f>SUMIF(#REF!,"&gt;"&amp;AVERAGE(#REF!))</f>
        <v>#REF!</v>
      </c>
      <c r="Q2638">
        <f t="shared" si="83"/>
        <v>27.565026697177728</v>
      </c>
      <c r="R2638" t="str">
        <f>CONCATENATE("ID-",A2638,"-",E2638)</f>
        <v>ID-26723-</v>
      </c>
      <c r="S2638">
        <f>INDEX(B:B,MATCH(A2638,A:A,0))</f>
        <v>0</v>
      </c>
      <c r="T2638" t="str">
        <f>IF(OR(B2638&gt;0,C2638&gt;0),"Acceptable","Check")</f>
        <v>Acceptable</v>
      </c>
      <c r="U2638">
        <f>COUNTIF(D:D, "Military - U.S. Army")</f>
        <v>23</v>
      </c>
      <c r="V2638">
        <f>AVERAGEIF(C:C,"Fort Myer, Virginia", I:I)</f>
        <v>2</v>
      </c>
      <c r="X2638" t="str">
        <f>IFERROR(VLOOKUP("FlightNumber", A:D, 4, FALSE), "Flight Not Found")</f>
        <v>Flight Not Found</v>
      </c>
      <c r="Y2638" t="str" cm="1">
        <f t="array" ref="Y2638">IF(AND(B:B &gt; TIME(6, 0, 0), B:B &lt;= TIME(18, 0, 0)), "Day", "Night")</f>
        <v>Night</v>
      </c>
      <c r="Z2638">
        <f>COUNTIFS(D:D, "Military - U.S. Army", C:C, "Fort Myer, Virginia")</f>
        <v>1</v>
      </c>
    </row>
    <row r="2639" spans="1:26" x14ac:dyDescent="0.2">
      <c r="A2639">
        <v>26723</v>
      </c>
      <c r="C2639" t="s">
        <v>12887</v>
      </c>
      <c r="D2639" t="s">
        <v>12888</v>
      </c>
      <c r="F2639" t="s">
        <v>12824</v>
      </c>
      <c r="G2639" t="s">
        <v>12889</v>
      </c>
      <c r="H2639" t="s">
        <v>12890</v>
      </c>
      <c r="I2639">
        <v>15</v>
      </c>
      <c r="J2639">
        <v>15</v>
      </c>
      <c r="K2639">
        <v>0</v>
      </c>
      <c r="L2639" t="s">
        <v>12891</v>
      </c>
      <c r="M2639">
        <f>SUM(B2639,C2639)</f>
        <v>0</v>
      </c>
      <c r="N2639" t="str">
        <f t="shared" si="82"/>
        <v>No</v>
      </c>
      <c r="O2639">
        <f>COUNTIF(C:C,"&lt;0")</f>
        <v>0</v>
      </c>
      <c r="P2639" t="e">
        <f>SUMIF(#REF!,"&gt;"&amp;AVERAGE(#REF!))</f>
        <v>#REF!</v>
      </c>
      <c r="Q2639">
        <f t="shared" si="83"/>
        <v>27.565026697177728</v>
      </c>
      <c r="R2639" t="str">
        <f>CONCATENATE("ID-",A2639,"-",E2639)</f>
        <v>ID-26723-</v>
      </c>
      <c r="S2639">
        <f>INDEX(B:B,MATCH(A2639,A:A,0))</f>
        <v>0</v>
      </c>
      <c r="T2639" t="str">
        <f>IF(OR(B2639&gt;0,C2639&gt;0),"Acceptable","Check")</f>
        <v>Acceptable</v>
      </c>
      <c r="U2639">
        <f>COUNTIF(D:D, "Military - U.S. Army")</f>
        <v>23</v>
      </c>
      <c r="V2639">
        <f>AVERAGEIF(C:C,"Fort Myer, Virginia", I:I)</f>
        <v>2</v>
      </c>
      <c r="X2639" t="str">
        <f>IFERROR(VLOOKUP("FlightNumber", A:D, 4, FALSE), "Flight Not Found")</f>
        <v>Flight Not Found</v>
      </c>
      <c r="Y2639" t="str" cm="1">
        <f t="array" ref="Y2639">IF(AND(B:B &gt; TIME(6, 0, 0), B:B &lt;= TIME(18, 0, 0)), "Day", "Night")</f>
        <v>Night</v>
      </c>
      <c r="Z2639">
        <f>COUNTIFS(D:D, "Military - U.S. Army", C:C, "Fort Myer, Virginia")</f>
        <v>1</v>
      </c>
    </row>
    <row r="2640" spans="1:26" x14ac:dyDescent="0.2">
      <c r="A2640">
        <v>26723</v>
      </c>
      <c r="B2640" t="s">
        <v>6755</v>
      </c>
      <c r="C2640" t="s">
        <v>12892</v>
      </c>
      <c r="D2640" t="s">
        <v>12888</v>
      </c>
      <c r="E2640" t="s">
        <v>12893</v>
      </c>
      <c r="F2640" t="s">
        <v>9859</v>
      </c>
      <c r="G2640" t="s">
        <v>12889</v>
      </c>
      <c r="I2640">
        <v>18</v>
      </c>
      <c r="J2640">
        <v>18</v>
      </c>
      <c r="K2640">
        <v>0</v>
      </c>
      <c r="L2640" t="s">
        <v>12894</v>
      </c>
      <c r="M2640">
        <f>SUM(B2640,C2640)</f>
        <v>0</v>
      </c>
      <c r="N2640" t="str">
        <f t="shared" si="82"/>
        <v>No</v>
      </c>
      <c r="O2640">
        <f>COUNTIF(C:C,"&lt;0")</f>
        <v>0</v>
      </c>
      <c r="P2640" t="e">
        <f>SUMIF(#REF!,"&gt;"&amp;AVERAGE(#REF!))</f>
        <v>#REF!</v>
      </c>
      <c r="Q2640">
        <f t="shared" si="83"/>
        <v>27.565026697177728</v>
      </c>
      <c r="R2640" t="str">
        <f>CONCATENATE("ID-",A2640,"-",E2640)</f>
        <v>ID-26723-Warsaw - Goleniow</v>
      </c>
      <c r="S2640">
        <f>INDEX(B:B,MATCH(A2640,A:A,0))</f>
        <v>0</v>
      </c>
      <c r="T2640" t="str">
        <f>IF(OR(B2640&gt;0,C2640&gt;0),"Acceptable","Check")</f>
        <v>Acceptable</v>
      </c>
      <c r="U2640">
        <f>COUNTIF(D:D, "Military - U.S. Army")</f>
        <v>23</v>
      </c>
      <c r="V2640">
        <f>AVERAGEIF(C:C,"Fort Myer, Virginia", I:I)</f>
        <v>2</v>
      </c>
      <c r="X2640" t="str">
        <f>IFERROR(VLOOKUP("FlightNumber", A:D, 4, FALSE), "Flight Not Found")</f>
        <v>Flight Not Found</v>
      </c>
      <c r="Y2640" t="str" cm="1">
        <f t="array" ref="Y2640">IF(AND(B:B &gt; TIME(6, 0, 0), B:B &lt;= TIME(18, 0, 0)), "Day", "Night")</f>
        <v>Night</v>
      </c>
      <c r="Z2640">
        <f>COUNTIFS(D:D, "Military - U.S. Army", C:C, "Fort Myer, Virginia")</f>
        <v>1</v>
      </c>
    </row>
    <row r="2641" spans="1:26" x14ac:dyDescent="0.2">
      <c r="A2641">
        <v>26723</v>
      </c>
      <c r="C2641" t="s">
        <v>12895</v>
      </c>
      <c r="D2641" t="s">
        <v>12247</v>
      </c>
      <c r="F2641" t="s">
        <v>10229</v>
      </c>
      <c r="G2641" t="s">
        <v>12896</v>
      </c>
      <c r="H2641" t="s">
        <v>2888</v>
      </c>
      <c r="I2641">
        <v>13</v>
      </c>
      <c r="J2641">
        <v>13</v>
      </c>
      <c r="K2641">
        <v>0</v>
      </c>
      <c r="L2641" t="s">
        <v>341</v>
      </c>
      <c r="M2641">
        <f>SUM(B2641,C2641)</f>
        <v>0</v>
      </c>
      <c r="N2641" t="str">
        <f t="shared" si="82"/>
        <v>No</v>
      </c>
      <c r="O2641">
        <f>COUNTIF(C:C,"&lt;0")</f>
        <v>0</v>
      </c>
      <c r="P2641" t="e">
        <f>SUMIF(#REF!,"&gt;"&amp;AVERAGE(#REF!))</f>
        <v>#REF!</v>
      </c>
      <c r="Q2641">
        <f t="shared" si="83"/>
        <v>27.565026697177728</v>
      </c>
      <c r="R2641" t="str">
        <f>CONCATENATE("ID-",A2641,"-",E2641)</f>
        <v>ID-26723-</v>
      </c>
      <c r="S2641">
        <f>INDEX(B:B,MATCH(A2641,A:A,0))</f>
        <v>0</v>
      </c>
      <c r="T2641" t="str">
        <f>IF(OR(B2641&gt;0,C2641&gt;0),"Acceptable","Check")</f>
        <v>Acceptable</v>
      </c>
      <c r="U2641">
        <f>COUNTIF(D:D, "Military - U.S. Army")</f>
        <v>23</v>
      </c>
      <c r="V2641">
        <f>AVERAGEIF(C:C,"Fort Myer, Virginia", I:I)</f>
        <v>2</v>
      </c>
      <c r="X2641" t="str">
        <f>IFERROR(VLOOKUP("FlightNumber", A:D, 4, FALSE), "Flight Not Found")</f>
        <v>Flight Not Found</v>
      </c>
      <c r="Y2641" t="str" cm="1">
        <f t="array" ref="Y2641">IF(AND(B:B &gt; TIME(6, 0, 0), B:B &lt;= TIME(18, 0, 0)), "Day", "Night")</f>
        <v>Night</v>
      </c>
      <c r="Z2641">
        <f>COUNTIFS(D:D, "Military - U.S. Army", C:C, "Fort Myer, Virginia")</f>
        <v>1</v>
      </c>
    </row>
    <row r="2642" spans="1:26" x14ac:dyDescent="0.2">
      <c r="A2642">
        <v>26726</v>
      </c>
      <c r="B2642" t="s">
        <v>11232</v>
      </c>
      <c r="C2642" t="s">
        <v>5484</v>
      </c>
      <c r="D2642" t="s">
        <v>11937</v>
      </c>
      <c r="E2642" t="s">
        <v>12897</v>
      </c>
      <c r="F2642" t="s">
        <v>10738</v>
      </c>
      <c r="G2642" t="s">
        <v>12898</v>
      </c>
      <c r="H2642" t="s">
        <v>12899</v>
      </c>
      <c r="I2642">
        <v>25</v>
      </c>
      <c r="J2642">
        <v>25</v>
      </c>
      <c r="K2642">
        <v>0</v>
      </c>
      <c r="L2642" t="s">
        <v>12900</v>
      </c>
      <c r="M2642">
        <f>SUM(B2642,C2642)</f>
        <v>0</v>
      </c>
      <c r="N2642" t="str">
        <f t="shared" si="82"/>
        <v>No</v>
      </c>
      <c r="O2642">
        <f>COUNTIF(C:C,"&lt;0")</f>
        <v>0</v>
      </c>
      <c r="P2642" t="e">
        <f>SUMIF(#REF!,"&gt;"&amp;AVERAGE(#REF!))</f>
        <v>#REF!</v>
      </c>
      <c r="Q2642">
        <f t="shared" si="83"/>
        <v>27.565026697177728</v>
      </c>
      <c r="R2642" t="str">
        <f>CONCATENATE("ID-",A2642,"-",E2642)</f>
        <v>ID-26726-Sofia - Moscow</v>
      </c>
      <c r="S2642" t="str">
        <f>INDEX(B:B,MATCH(A2642,A:A,0))</f>
        <v>12:45</v>
      </c>
      <c r="T2642" t="str">
        <f>IF(OR(B2642&gt;0,C2642&gt;0),"Acceptable","Check")</f>
        <v>Acceptable</v>
      </c>
      <c r="U2642">
        <f>COUNTIF(D:D, "Military - U.S. Army")</f>
        <v>23</v>
      </c>
      <c r="V2642">
        <f>AVERAGEIF(C:C,"Fort Myer, Virginia", I:I)</f>
        <v>2</v>
      </c>
      <c r="X2642" t="str">
        <f>IFERROR(VLOOKUP("FlightNumber", A:D, 4, FALSE), "Flight Not Found")</f>
        <v>Flight Not Found</v>
      </c>
      <c r="Y2642" t="str" cm="1">
        <f t="array" ref="Y2642">IF(AND(B:B &gt; TIME(6, 0, 0), B:B &lt;= TIME(18, 0, 0)), "Day", "Night")</f>
        <v>Night</v>
      </c>
      <c r="Z2642">
        <f>COUNTIFS(D:D, "Military - U.S. Army", C:C, "Fort Myer, Virginia")</f>
        <v>1</v>
      </c>
    </row>
    <row r="2643" spans="1:26" x14ac:dyDescent="0.2">
      <c r="A2643">
        <v>26728</v>
      </c>
      <c r="C2643" t="s">
        <v>12901</v>
      </c>
      <c r="D2643" t="s">
        <v>6001</v>
      </c>
      <c r="F2643" t="s">
        <v>10001</v>
      </c>
      <c r="G2643" t="s">
        <v>12902</v>
      </c>
      <c r="H2643" t="s">
        <v>12903</v>
      </c>
      <c r="I2643">
        <v>3</v>
      </c>
      <c r="J2643">
        <v>3</v>
      </c>
      <c r="K2643">
        <v>0</v>
      </c>
      <c r="L2643" t="s">
        <v>12904</v>
      </c>
      <c r="M2643">
        <f>SUM(B2643,C2643)</f>
        <v>0</v>
      </c>
      <c r="N2643" t="str">
        <f t="shared" si="82"/>
        <v>No</v>
      </c>
      <c r="O2643">
        <f>COUNTIF(C:C,"&lt;0")</f>
        <v>0</v>
      </c>
      <c r="P2643" t="e">
        <f>SUMIF(#REF!,"&gt;"&amp;AVERAGE(#REF!))</f>
        <v>#REF!</v>
      </c>
      <c r="Q2643">
        <f t="shared" si="83"/>
        <v>27.565026697177728</v>
      </c>
      <c r="R2643" t="str">
        <f>CONCATENATE("ID-",A2643,"-",E2643)</f>
        <v>ID-26728-</v>
      </c>
      <c r="S2643">
        <f>INDEX(B:B,MATCH(A2643,A:A,0))</f>
        <v>0</v>
      </c>
      <c r="T2643" t="str">
        <f>IF(OR(B2643&gt;0,C2643&gt;0),"Acceptable","Check")</f>
        <v>Acceptable</v>
      </c>
      <c r="U2643">
        <f>COUNTIF(D:D, "Military - U.S. Army")</f>
        <v>23</v>
      </c>
      <c r="V2643">
        <f>AVERAGEIF(C:C,"Fort Myer, Virginia", I:I)</f>
        <v>2</v>
      </c>
      <c r="X2643" t="str">
        <f>IFERROR(VLOOKUP("FlightNumber", A:D, 4, FALSE), "Flight Not Found")</f>
        <v>Flight Not Found</v>
      </c>
      <c r="Y2643" t="str" cm="1">
        <f t="array" ref="Y2643">IF(AND(B:B &gt; TIME(6, 0, 0), B:B &lt;= TIME(18, 0, 0)), "Day", "Night")</f>
        <v>Night</v>
      </c>
      <c r="Z2643">
        <f>COUNTIFS(D:D, "Military - U.S. Army", C:C, "Fort Myer, Virginia")</f>
        <v>1</v>
      </c>
    </row>
    <row r="2644" spans="1:26" x14ac:dyDescent="0.2">
      <c r="A2644">
        <v>26728</v>
      </c>
      <c r="B2644" t="s">
        <v>6054</v>
      </c>
      <c r="C2644" t="s">
        <v>12905</v>
      </c>
      <c r="D2644" t="s">
        <v>12906</v>
      </c>
      <c r="E2644" t="s">
        <v>12907</v>
      </c>
      <c r="F2644" t="s">
        <v>12908</v>
      </c>
      <c r="G2644" t="s">
        <v>12909</v>
      </c>
      <c r="H2644" t="s">
        <v>12910</v>
      </c>
      <c r="I2644">
        <v>182</v>
      </c>
      <c r="J2644">
        <v>68</v>
      </c>
      <c r="K2644">
        <v>0</v>
      </c>
      <c r="L2644" t="s">
        <v>12911</v>
      </c>
      <c r="M2644">
        <f>SUM(B2644,C2644)</f>
        <v>0</v>
      </c>
      <c r="N2644" t="str">
        <f t="shared" si="82"/>
        <v>No</v>
      </c>
      <c r="O2644">
        <f>COUNTIF(C:C,"&lt;0")</f>
        <v>0</v>
      </c>
      <c r="P2644" t="e">
        <f>SUMIF(#REF!,"&gt;"&amp;AVERAGE(#REF!))</f>
        <v>#REF!</v>
      </c>
      <c r="Q2644">
        <f t="shared" si="83"/>
        <v>27.565026697177728</v>
      </c>
      <c r="R2644" t="str">
        <f>CONCATENATE("ID-",A2644,"-",E2644)</f>
        <v>ID-26728-Palma de Mallorca - London</v>
      </c>
      <c r="S2644">
        <f>INDEX(B:B,MATCH(A2644,A:A,0))</f>
        <v>0</v>
      </c>
      <c r="T2644" t="str">
        <f>IF(OR(B2644&gt;0,C2644&gt;0),"Acceptable","Check")</f>
        <v>Acceptable</v>
      </c>
      <c r="U2644">
        <f>COUNTIF(D:D, "Military - U.S. Army")</f>
        <v>23</v>
      </c>
      <c r="V2644">
        <f>AVERAGEIF(C:C,"Fort Myer, Virginia", I:I)</f>
        <v>2</v>
      </c>
      <c r="X2644" t="str">
        <f>IFERROR(VLOOKUP("FlightNumber", A:D, 4, FALSE), "Flight Not Found")</f>
        <v>Flight Not Found</v>
      </c>
      <c r="Y2644" t="str" cm="1">
        <f t="array" ref="Y2644">IF(AND(B:B &gt; TIME(6, 0, 0), B:B &lt;= TIME(18, 0, 0)), "Day", "Night")</f>
        <v>Night</v>
      </c>
      <c r="Z2644">
        <f>COUNTIFS(D:D, "Military - U.S. Army", C:C, "Fort Myer, Virginia")</f>
        <v>1</v>
      </c>
    </row>
    <row r="2645" spans="1:26" x14ac:dyDescent="0.2">
      <c r="A2645">
        <v>26730</v>
      </c>
      <c r="C2645" t="s">
        <v>12912</v>
      </c>
      <c r="D2645" t="s">
        <v>8255</v>
      </c>
      <c r="F2645" t="s">
        <v>9376</v>
      </c>
      <c r="G2645" t="s">
        <v>12913</v>
      </c>
      <c r="H2645" t="s">
        <v>12914</v>
      </c>
      <c r="I2645">
        <v>4</v>
      </c>
      <c r="J2645">
        <v>4</v>
      </c>
      <c r="K2645">
        <v>0</v>
      </c>
      <c r="M2645">
        <f>SUM(B2645,C2645)</f>
        <v>0</v>
      </c>
      <c r="N2645" t="str">
        <f t="shared" si="82"/>
        <v>No</v>
      </c>
      <c r="O2645">
        <f>COUNTIF(C:C,"&lt;0")</f>
        <v>0</v>
      </c>
      <c r="P2645" t="e">
        <f>SUMIF(#REF!,"&gt;"&amp;AVERAGE(#REF!))</f>
        <v>#REF!</v>
      </c>
      <c r="Q2645">
        <f t="shared" si="83"/>
        <v>27.565026697177728</v>
      </c>
      <c r="R2645" t="str">
        <f>CONCATENATE("ID-",A2645,"-",E2645)</f>
        <v>ID-26730-</v>
      </c>
      <c r="S2645">
        <f>INDEX(B:B,MATCH(A2645,A:A,0))</f>
        <v>0</v>
      </c>
      <c r="T2645" t="str">
        <f>IF(OR(B2645&gt;0,C2645&gt;0),"Acceptable","Check")</f>
        <v>Acceptable</v>
      </c>
      <c r="U2645">
        <f>COUNTIF(D:D, "Military - U.S. Army")</f>
        <v>23</v>
      </c>
      <c r="V2645">
        <f>AVERAGEIF(C:C,"Fort Myer, Virginia", I:I)</f>
        <v>2</v>
      </c>
      <c r="X2645" t="str">
        <f>IFERROR(VLOOKUP("FlightNumber", A:D, 4, FALSE), "Flight Not Found")</f>
        <v>Flight Not Found</v>
      </c>
      <c r="Y2645" t="str" cm="1">
        <f t="array" ref="Y2645">IF(AND(B:B &gt; TIME(6, 0, 0), B:B &lt;= TIME(18, 0, 0)), "Day", "Night")</f>
        <v>Night</v>
      </c>
      <c r="Z2645">
        <f>COUNTIFS(D:D, "Military - U.S. Army", C:C, "Fort Myer, Virginia")</f>
        <v>1</v>
      </c>
    </row>
    <row r="2646" spans="1:26" x14ac:dyDescent="0.2">
      <c r="A2646">
        <v>26738</v>
      </c>
      <c r="C2646" t="s">
        <v>12915</v>
      </c>
      <c r="D2646" t="s">
        <v>6005</v>
      </c>
      <c r="E2646" t="s">
        <v>994</v>
      </c>
      <c r="F2646" t="s">
        <v>12916</v>
      </c>
      <c r="G2646" t="s">
        <v>12917</v>
      </c>
      <c r="H2646" t="s">
        <v>12380</v>
      </c>
      <c r="I2646">
        <v>3</v>
      </c>
      <c r="J2646">
        <v>3</v>
      </c>
      <c r="K2646">
        <v>0</v>
      </c>
      <c r="L2646" t="s">
        <v>12918</v>
      </c>
      <c r="M2646">
        <f>SUM(B2646,C2646)</f>
        <v>0</v>
      </c>
      <c r="N2646" t="str">
        <f t="shared" si="82"/>
        <v>No</v>
      </c>
      <c r="O2646">
        <f>COUNTIF(C:C,"&lt;0")</f>
        <v>0</v>
      </c>
      <c r="P2646" t="e">
        <f>SUMIF(#REF!,"&gt;"&amp;AVERAGE(#REF!))</f>
        <v>#REF!</v>
      </c>
      <c r="Q2646">
        <f t="shared" si="83"/>
        <v>27.565026697177728</v>
      </c>
      <c r="R2646" t="str">
        <f>CONCATENATE("ID-",A2646,"-",E2646)</f>
        <v>ID-26738-Training</v>
      </c>
      <c r="S2646">
        <f>INDEX(B:B,MATCH(A2646,A:A,0))</f>
        <v>0</v>
      </c>
      <c r="T2646" t="str">
        <f>IF(OR(B2646&gt;0,C2646&gt;0),"Acceptable","Check")</f>
        <v>Acceptable</v>
      </c>
      <c r="U2646">
        <f>COUNTIF(D:D, "Military - U.S. Army")</f>
        <v>23</v>
      </c>
      <c r="V2646">
        <f>AVERAGEIF(C:C,"Fort Myer, Virginia", I:I)</f>
        <v>2</v>
      </c>
      <c r="X2646" t="str">
        <f>IFERROR(VLOOKUP("FlightNumber", A:D, 4, FALSE), "Flight Not Found")</f>
        <v>Flight Not Found</v>
      </c>
      <c r="Y2646" t="str" cm="1">
        <f t="array" ref="Y2646">IF(AND(B:B &gt; TIME(6, 0, 0), B:B &lt;= TIME(18, 0, 0)), "Day", "Night")</f>
        <v>Night</v>
      </c>
      <c r="Z2646">
        <f>COUNTIFS(D:D, "Military - U.S. Army", C:C, "Fort Myer, Virginia")</f>
        <v>1</v>
      </c>
    </row>
    <row r="2647" spans="1:26" x14ac:dyDescent="0.2">
      <c r="A2647">
        <v>26738</v>
      </c>
      <c r="B2647" t="s">
        <v>2219</v>
      </c>
      <c r="C2647" t="s">
        <v>12919</v>
      </c>
      <c r="D2647" t="s">
        <v>29</v>
      </c>
      <c r="F2647" t="s">
        <v>10611</v>
      </c>
      <c r="G2647" t="s">
        <v>12920</v>
      </c>
      <c r="H2647" t="s">
        <v>12921</v>
      </c>
      <c r="I2647">
        <v>5</v>
      </c>
      <c r="J2647">
        <v>5</v>
      </c>
      <c r="K2647">
        <v>0</v>
      </c>
      <c r="L2647" t="s">
        <v>814</v>
      </c>
      <c r="M2647">
        <f>SUM(B2647,C2647)</f>
        <v>0</v>
      </c>
      <c r="N2647" t="str">
        <f t="shared" si="82"/>
        <v>No</v>
      </c>
      <c r="O2647">
        <f>COUNTIF(C:C,"&lt;0")</f>
        <v>0</v>
      </c>
      <c r="P2647" t="e">
        <f>SUMIF(#REF!,"&gt;"&amp;AVERAGE(#REF!))</f>
        <v>#REF!</v>
      </c>
      <c r="Q2647">
        <f t="shared" si="83"/>
        <v>27.565026697177728</v>
      </c>
      <c r="R2647" t="str">
        <f>CONCATENATE("ID-",A2647,"-",E2647)</f>
        <v>ID-26738-</v>
      </c>
      <c r="S2647">
        <f>INDEX(B:B,MATCH(A2647,A:A,0))</f>
        <v>0</v>
      </c>
      <c r="T2647" t="str">
        <f>IF(OR(B2647&gt;0,C2647&gt;0),"Acceptable","Check")</f>
        <v>Acceptable</v>
      </c>
      <c r="U2647">
        <f>COUNTIF(D:D, "Military - U.S. Army")</f>
        <v>23</v>
      </c>
      <c r="V2647">
        <f>AVERAGEIF(C:C,"Fort Myer, Virginia", I:I)</f>
        <v>2</v>
      </c>
      <c r="X2647" t="str">
        <f>IFERROR(VLOOKUP("FlightNumber", A:D, 4, FALSE), "Flight Not Found")</f>
        <v>Flight Not Found</v>
      </c>
      <c r="Y2647" t="str" cm="1">
        <f t="array" ref="Y2647">IF(AND(B:B &gt; TIME(6, 0, 0), B:B &lt;= TIME(18, 0, 0)), "Day", "Night")</f>
        <v>Night</v>
      </c>
      <c r="Z2647">
        <f>COUNTIFS(D:D, "Military - U.S. Army", C:C, "Fort Myer, Virginia")</f>
        <v>1</v>
      </c>
    </row>
    <row r="2648" spans="1:26" x14ac:dyDescent="0.2">
      <c r="A2648">
        <v>26742</v>
      </c>
      <c r="C2648" t="s">
        <v>12922</v>
      </c>
      <c r="D2648" t="s">
        <v>6195</v>
      </c>
      <c r="E2648" t="s">
        <v>12923</v>
      </c>
      <c r="F2648" t="s">
        <v>4799</v>
      </c>
      <c r="G2648" t="s">
        <v>12924</v>
      </c>
      <c r="H2648" t="s">
        <v>12925</v>
      </c>
      <c r="I2648">
        <v>62</v>
      </c>
      <c r="J2648">
        <v>62</v>
      </c>
      <c r="K2648">
        <v>0</v>
      </c>
      <c r="L2648" t="s">
        <v>12926</v>
      </c>
      <c r="M2648">
        <f>SUM(B2648,C2648)</f>
        <v>0</v>
      </c>
      <c r="N2648" t="str">
        <f t="shared" si="82"/>
        <v>No</v>
      </c>
      <c r="O2648">
        <f>COUNTIF(C:C,"&lt;0")</f>
        <v>0</v>
      </c>
      <c r="P2648" t="e">
        <f>SUMIF(#REF!,"&gt;"&amp;AVERAGE(#REF!))</f>
        <v>#REF!</v>
      </c>
      <c r="Q2648">
        <f t="shared" si="83"/>
        <v>27.565026697177728</v>
      </c>
      <c r="R2648" t="str">
        <f>CONCATENATE("ID-",A2648,"-",E2648)</f>
        <v>ID-26742-Saigon - Ban Me</v>
      </c>
      <c r="S2648">
        <f>INDEX(B:B,MATCH(A2648,A:A,0))</f>
        <v>0</v>
      </c>
      <c r="T2648" t="str">
        <f>IF(OR(B2648&gt;0,C2648&gt;0),"Acceptable","Check")</f>
        <v>Acceptable</v>
      </c>
      <c r="U2648">
        <f>COUNTIF(D:D, "Military - U.S. Army")</f>
        <v>23</v>
      </c>
      <c r="V2648">
        <f>AVERAGEIF(C:C,"Fort Myer, Virginia", I:I)</f>
        <v>2</v>
      </c>
      <c r="X2648" t="str">
        <f>IFERROR(VLOOKUP("FlightNumber", A:D, 4, FALSE), "Flight Not Found")</f>
        <v>Flight Not Found</v>
      </c>
      <c r="Y2648" t="str" cm="1">
        <f t="array" ref="Y2648">IF(AND(B:B &gt; TIME(6, 0, 0), B:B &lt;= TIME(18, 0, 0)), "Day", "Night")</f>
        <v>Night</v>
      </c>
      <c r="Z2648">
        <f>COUNTIFS(D:D, "Military - U.S. Army", C:C, "Fort Myer, Virginia")</f>
        <v>1</v>
      </c>
    </row>
    <row r="2649" spans="1:26" x14ac:dyDescent="0.2">
      <c r="A2649">
        <v>26764</v>
      </c>
      <c r="B2649" t="s">
        <v>12927</v>
      </c>
      <c r="C2649" t="s">
        <v>12928</v>
      </c>
      <c r="D2649" t="s">
        <v>12929</v>
      </c>
      <c r="E2649" t="s">
        <v>12930</v>
      </c>
      <c r="F2649" t="s">
        <v>12931</v>
      </c>
      <c r="G2649" t="s">
        <v>12932</v>
      </c>
      <c r="H2649" t="s">
        <v>12933</v>
      </c>
      <c r="I2649">
        <v>145</v>
      </c>
      <c r="J2649">
        <v>108</v>
      </c>
      <c r="K2649">
        <v>0</v>
      </c>
      <c r="L2649" t="s">
        <v>12934</v>
      </c>
      <c r="M2649">
        <f>SUM(B2649,C2649)</f>
        <v>0</v>
      </c>
      <c r="N2649" t="str">
        <f t="shared" si="82"/>
        <v>No</v>
      </c>
      <c r="O2649">
        <f>COUNTIF(C:C,"&lt;0")</f>
        <v>0</v>
      </c>
      <c r="P2649" t="e">
        <f>SUMIF(#REF!,"&gt;"&amp;AVERAGE(#REF!))</f>
        <v>#REF!</v>
      </c>
      <c r="Q2649">
        <f t="shared" si="83"/>
        <v>27.565026697177728</v>
      </c>
      <c r="R2649" t="str">
        <f>CONCATENATE("ID-",A2649,"-",E2649)</f>
        <v>ID-26764-Bristol - Basel</v>
      </c>
      <c r="S2649" t="str">
        <f>INDEX(B:B,MATCH(A2649,A:A,0))</f>
        <v>10:13</v>
      </c>
      <c r="T2649" t="str">
        <f>IF(OR(B2649&gt;0,C2649&gt;0),"Acceptable","Check")</f>
        <v>Acceptable</v>
      </c>
      <c r="U2649">
        <f>COUNTIF(D:D, "Military - U.S. Army")</f>
        <v>23</v>
      </c>
      <c r="V2649">
        <f>AVERAGEIF(C:C,"Fort Myer, Virginia", I:I)</f>
        <v>2</v>
      </c>
      <c r="X2649" t="str">
        <f>IFERROR(VLOOKUP("FlightNumber", A:D, 4, FALSE), "Flight Not Found")</f>
        <v>Flight Not Found</v>
      </c>
      <c r="Y2649" t="str" cm="1">
        <f t="array" ref="Y2649">IF(AND(B:B &gt; TIME(6, 0, 0), B:B &lt;= TIME(18, 0, 0)), "Day", "Night")</f>
        <v>Night</v>
      </c>
      <c r="Z2649">
        <f>COUNTIFS(D:D, "Military - U.S. Army", C:C, "Fort Myer, Virginia")</f>
        <v>1</v>
      </c>
    </row>
    <row r="2650" spans="1:26" x14ac:dyDescent="0.2">
      <c r="A2650">
        <v>26766</v>
      </c>
      <c r="B2650" t="s">
        <v>1164</v>
      </c>
      <c r="C2650" t="s">
        <v>12935</v>
      </c>
      <c r="D2650" t="s">
        <v>12936</v>
      </c>
      <c r="F2650" t="s">
        <v>12937</v>
      </c>
      <c r="G2650" t="s">
        <v>12938</v>
      </c>
      <c r="H2650" t="s">
        <v>12939</v>
      </c>
      <c r="I2650">
        <v>17</v>
      </c>
      <c r="J2650">
        <v>16</v>
      </c>
      <c r="K2650">
        <v>0</v>
      </c>
      <c r="L2650" t="s">
        <v>12940</v>
      </c>
      <c r="M2650">
        <f>SUM(B2650,C2650)</f>
        <v>0</v>
      </c>
      <c r="N2650" t="str">
        <f t="shared" si="82"/>
        <v>No</v>
      </c>
      <c r="O2650">
        <f>COUNTIF(C:C,"&lt;0")</f>
        <v>0</v>
      </c>
      <c r="P2650" t="e">
        <f>SUMIF(#REF!,"&gt;"&amp;AVERAGE(#REF!))</f>
        <v>#REF!</v>
      </c>
      <c r="Q2650">
        <f t="shared" si="83"/>
        <v>27.565026697177728</v>
      </c>
      <c r="R2650" t="str">
        <f>CONCATENATE("ID-",A2650,"-",E2650)</f>
        <v>ID-26766-</v>
      </c>
      <c r="S2650" t="str">
        <f>INDEX(B:B,MATCH(A2650,A:A,0))</f>
        <v>15:00</v>
      </c>
      <c r="T2650" t="str">
        <f>IF(OR(B2650&gt;0,C2650&gt;0),"Acceptable","Check")</f>
        <v>Acceptable</v>
      </c>
      <c r="U2650">
        <f>COUNTIF(D:D, "Military - U.S. Army")</f>
        <v>23</v>
      </c>
      <c r="V2650">
        <f>AVERAGEIF(C:C,"Fort Myer, Virginia", I:I)</f>
        <v>2</v>
      </c>
      <c r="X2650" t="str">
        <f>IFERROR(VLOOKUP("FlightNumber", A:D, 4, FALSE), "Flight Not Found")</f>
        <v>Flight Not Found</v>
      </c>
      <c r="Y2650" t="str" cm="1">
        <f t="array" ref="Y2650">IF(AND(B:B &gt; TIME(6, 0, 0), B:B &lt;= TIME(18, 0, 0)), "Day", "Night")</f>
        <v>Night</v>
      </c>
      <c r="Z2650">
        <f>COUNTIFS(D:D, "Military - U.S. Army", C:C, "Fort Myer, Virginia")</f>
        <v>1</v>
      </c>
    </row>
    <row r="2651" spans="1:26" x14ac:dyDescent="0.2">
      <c r="A2651">
        <v>26766</v>
      </c>
      <c r="B2651" t="s">
        <v>4768</v>
      </c>
      <c r="C2651" t="s">
        <v>12941</v>
      </c>
      <c r="D2651" t="s">
        <v>29</v>
      </c>
      <c r="F2651" t="s">
        <v>12942</v>
      </c>
      <c r="G2651" t="s">
        <v>12943</v>
      </c>
      <c r="H2651" t="s">
        <v>12944</v>
      </c>
      <c r="I2651">
        <v>16</v>
      </c>
      <c r="J2651">
        <v>15</v>
      </c>
      <c r="K2651">
        <v>0</v>
      </c>
      <c r="L2651" t="s">
        <v>12945</v>
      </c>
      <c r="M2651">
        <f>SUM(B2651,C2651)</f>
        <v>0</v>
      </c>
      <c r="N2651" t="str">
        <f t="shared" si="82"/>
        <v>No</v>
      </c>
      <c r="O2651">
        <f>COUNTIF(C:C,"&lt;0")</f>
        <v>0</v>
      </c>
      <c r="P2651" t="e">
        <f>SUMIF(#REF!,"&gt;"&amp;AVERAGE(#REF!))</f>
        <v>#REF!</v>
      </c>
      <c r="Q2651">
        <f t="shared" si="83"/>
        <v>27.565026697177728</v>
      </c>
      <c r="R2651" t="str">
        <f>CONCATENATE("ID-",A2651,"-",E2651)</f>
        <v>ID-26766-</v>
      </c>
      <c r="S2651" t="str">
        <f>INDEX(B:B,MATCH(A2651,A:A,0))</f>
        <v>15:00</v>
      </c>
      <c r="T2651" t="str">
        <f>IF(OR(B2651&gt;0,C2651&gt;0),"Acceptable","Check")</f>
        <v>Acceptable</v>
      </c>
      <c r="U2651">
        <f>COUNTIF(D:D, "Military - U.S. Army")</f>
        <v>23</v>
      </c>
      <c r="V2651">
        <f>AVERAGEIF(C:C,"Fort Myer, Virginia", I:I)</f>
        <v>2</v>
      </c>
      <c r="X2651" t="str">
        <f>IFERROR(VLOOKUP("FlightNumber", A:D, 4, FALSE), "Flight Not Found")</f>
        <v>Flight Not Found</v>
      </c>
      <c r="Y2651" t="str" cm="1">
        <f t="array" ref="Y2651">IF(AND(B:B &gt; TIME(6, 0, 0), B:B &lt;= TIME(18, 0, 0)), "Day", "Night")</f>
        <v>Night</v>
      </c>
      <c r="Z2651">
        <f>COUNTIFS(D:D, "Military - U.S. Army", C:C, "Fort Myer, Virginia")</f>
        <v>1</v>
      </c>
    </row>
    <row r="2652" spans="1:26" x14ac:dyDescent="0.2">
      <c r="A2652">
        <v>26772</v>
      </c>
      <c r="C2652" t="s">
        <v>12946</v>
      </c>
      <c r="D2652" t="s">
        <v>12947</v>
      </c>
      <c r="E2652" t="s">
        <v>12948</v>
      </c>
      <c r="F2652" t="s">
        <v>10229</v>
      </c>
      <c r="G2652" t="s">
        <v>12949</v>
      </c>
      <c r="H2652" t="s">
        <v>6952</v>
      </c>
      <c r="I2652">
        <v>19</v>
      </c>
      <c r="J2652">
        <v>4</v>
      </c>
      <c r="K2652">
        <v>0</v>
      </c>
      <c r="L2652" t="s">
        <v>12950</v>
      </c>
      <c r="M2652">
        <f>SUM(B2652,C2652)</f>
        <v>0</v>
      </c>
      <c r="N2652" t="str">
        <f t="shared" si="82"/>
        <v>No</v>
      </c>
      <c r="O2652">
        <f>COUNTIF(C:C,"&lt;0")</f>
        <v>0</v>
      </c>
      <c r="P2652" t="e">
        <f>SUMIF(#REF!,"&gt;"&amp;AVERAGE(#REF!))</f>
        <v>#REF!</v>
      </c>
      <c r="Q2652">
        <f t="shared" si="83"/>
        <v>27.565026697177728</v>
      </c>
      <c r="R2652" t="str">
        <f>CONCATENATE("ID-",A2652,"-",E2652)</f>
        <v>ID-26772-Bamiyan - Kabul</v>
      </c>
      <c r="S2652">
        <f>INDEX(B:B,MATCH(A2652,A:A,0))</f>
        <v>0</v>
      </c>
      <c r="T2652" t="str">
        <f>IF(OR(B2652&gt;0,C2652&gt;0),"Acceptable","Check")</f>
        <v>Acceptable</v>
      </c>
      <c r="U2652">
        <f>COUNTIF(D:D, "Military - U.S. Army")</f>
        <v>23</v>
      </c>
      <c r="V2652">
        <f>AVERAGEIF(C:C,"Fort Myer, Virginia", I:I)</f>
        <v>2</v>
      </c>
      <c r="X2652" t="str">
        <f>IFERROR(VLOOKUP("FlightNumber", A:D, 4, FALSE), "Flight Not Found")</f>
        <v>Flight Not Found</v>
      </c>
      <c r="Y2652" t="str" cm="1">
        <f t="array" ref="Y2652">IF(AND(B:B &gt; TIME(6, 0, 0), B:B &lt;= TIME(18, 0, 0)), "Day", "Night")</f>
        <v>Night</v>
      </c>
      <c r="Z2652">
        <f>COUNTIFS(D:D, "Military - U.S. Army", C:C, "Fort Myer, Virginia")</f>
        <v>1</v>
      </c>
    </row>
    <row r="2653" spans="1:26" x14ac:dyDescent="0.2">
      <c r="A2653">
        <v>26773</v>
      </c>
      <c r="B2653" t="s">
        <v>4510</v>
      </c>
      <c r="C2653" t="s">
        <v>12951</v>
      </c>
      <c r="D2653" t="s">
        <v>12952</v>
      </c>
      <c r="F2653" t="s">
        <v>12024</v>
      </c>
      <c r="G2653" t="s">
        <v>12953</v>
      </c>
      <c r="I2653">
        <v>6</v>
      </c>
      <c r="J2653">
        <v>6</v>
      </c>
      <c r="K2653">
        <v>0</v>
      </c>
      <c r="L2653" t="s">
        <v>12954</v>
      </c>
      <c r="M2653">
        <f>SUM(B2653,C2653)</f>
        <v>0</v>
      </c>
      <c r="N2653" t="str">
        <f t="shared" si="82"/>
        <v>No</v>
      </c>
      <c r="O2653">
        <f>COUNTIF(C:C,"&lt;0")</f>
        <v>0</v>
      </c>
      <c r="P2653" t="e">
        <f>SUMIF(#REF!,"&gt;"&amp;AVERAGE(#REF!))</f>
        <v>#REF!</v>
      </c>
      <c r="Q2653">
        <f t="shared" si="83"/>
        <v>27.565026697177728</v>
      </c>
      <c r="R2653" t="str">
        <f>CONCATENATE("ID-",A2653,"-",E2653)</f>
        <v>ID-26773-</v>
      </c>
      <c r="S2653" t="str">
        <f>INDEX(B:B,MATCH(A2653,A:A,0))</f>
        <v>17:04</v>
      </c>
      <c r="T2653" t="str">
        <f>IF(OR(B2653&gt;0,C2653&gt;0),"Acceptable","Check")</f>
        <v>Acceptable</v>
      </c>
      <c r="U2653">
        <f>COUNTIF(D:D, "Military - U.S. Army")</f>
        <v>23</v>
      </c>
      <c r="V2653">
        <f>AVERAGEIF(C:C,"Fort Myer, Virginia", I:I)</f>
        <v>2</v>
      </c>
      <c r="X2653" t="str">
        <f>IFERROR(VLOOKUP("FlightNumber", A:D, 4, FALSE), "Flight Not Found")</f>
        <v>Flight Not Found</v>
      </c>
      <c r="Y2653" t="str" cm="1">
        <f t="array" ref="Y2653">IF(AND(B:B &gt; TIME(6, 0, 0), B:B &lt;= TIME(18, 0, 0)), "Day", "Night")</f>
        <v>Night</v>
      </c>
      <c r="Z2653">
        <f>COUNTIFS(D:D, "Military - U.S. Army", C:C, "Fort Myer, Virginia")</f>
        <v>1</v>
      </c>
    </row>
    <row r="2654" spans="1:26" x14ac:dyDescent="0.2">
      <c r="A2654">
        <v>26795</v>
      </c>
      <c r="B2654" t="s">
        <v>4976</v>
      </c>
      <c r="C2654" t="s">
        <v>12955</v>
      </c>
      <c r="D2654" t="s">
        <v>9454</v>
      </c>
      <c r="E2654" t="s">
        <v>12956</v>
      </c>
      <c r="F2654" t="s">
        <v>12957</v>
      </c>
      <c r="G2654" t="s">
        <v>12958</v>
      </c>
      <c r="I2654">
        <v>4</v>
      </c>
      <c r="J2654">
        <v>4</v>
      </c>
      <c r="K2654">
        <v>0</v>
      </c>
      <c r="L2654" t="s">
        <v>12959</v>
      </c>
      <c r="M2654">
        <f>SUM(B2654,C2654)</f>
        <v>0</v>
      </c>
      <c r="N2654" t="str">
        <f t="shared" si="82"/>
        <v>No</v>
      </c>
      <c r="O2654">
        <f>COUNTIF(C:C,"&lt;0")</f>
        <v>0</v>
      </c>
      <c r="P2654" t="e">
        <f>SUMIF(#REF!,"&gt;"&amp;AVERAGE(#REF!))</f>
        <v>#REF!</v>
      </c>
      <c r="Q2654">
        <f t="shared" si="83"/>
        <v>27.565026697177728</v>
      </c>
      <c r="R2654" t="str">
        <f>CONCATENATE("ID-",A2654,"-",E2654)</f>
        <v>ID-26795-Concord, NH - Greenville, ME</v>
      </c>
      <c r="S2654">
        <f>INDEX(B:B,MATCH(A2654,A:A,0))</f>
        <v>0</v>
      </c>
      <c r="T2654" t="str">
        <f>IF(OR(B2654&gt;0,C2654&gt;0),"Acceptable","Check")</f>
        <v>Acceptable</v>
      </c>
      <c r="U2654">
        <f>COUNTIF(D:D, "Military - U.S. Army")</f>
        <v>23</v>
      </c>
      <c r="V2654">
        <f>AVERAGEIF(C:C,"Fort Myer, Virginia", I:I)</f>
        <v>2</v>
      </c>
      <c r="X2654" t="str">
        <f>IFERROR(VLOOKUP("FlightNumber", A:D, 4, FALSE), "Flight Not Found")</f>
        <v>Flight Not Found</v>
      </c>
      <c r="Y2654" t="str" cm="1">
        <f t="array" ref="Y2654">IF(AND(B:B &gt; TIME(6, 0, 0), B:B &lt;= TIME(18, 0, 0)), "Day", "Night")</f>
        <v>Night</v>
      </c>
      <c r="Z2654">
        <f>COUNTIFS(D:D, "Military - U.S. Army", C:C, "Fort Myer, Virginia")</f>
        <v>1</v>
      </c>
    </row>
    <row r="2655" spans="1:26" x14ac:dyDescent="0.2">
      <c r="A2655">
        <v>26800</v>
      </c>
      <c r="B2655" t="s">
        <v>847</v>
      </c>
      <c r="C2655" t="s">
        <v>12960</v>
      </c>
      <c r="D2655" t="s">
        <v>12961</v>
      </c>
      <c r="E2655" t="s">
        <v>12962</v>
      </c>
      <c r="F2655" t="s">
        <v>12963</v>
      </c>
      <c r="G2655" t="s">
        <v>12964</v>
      </c>
      <c r="I2655">
        <v>5</v>
      </c>
      <c r="J2655">
        <v>2</v>
      </c>
      <c r="K2655">
        <v>0</v>
      </c>
      <c r="L2655" t="s">
        <v>12965</v>
      </c>
      <c r="M2655">
        <f>SUM(B2655,C2655)</f>
        <v>0</v>
      </c>
      <c r="N2655" t="str">
        <f t="shared" si="82"/>
        <v>No</v>
      </c>
      <c r="O2655">
        <f>COUNTIF(C:C,"&lt;0")</f>
        <v>0</v>
      </c>
      <c r="P2655" t="e">
        <f>SUMIF(#REF!,"&gt;"&amp;AVERAGE(#REF!))</f>
        <v>#REF!</v>
      </c>
      <c r="Q2655">
        <f t="shared" si="83"/>
        <v>27.565026697177728</v>
      </c>
      <c r="R2655" t="str">
        <f>CONCATENATE("ID-",A2655,"-",E2655)</f>
        <v>ID-26800-Fairbanks, AK - Prudhoe, Alaska</v>
      </c>
      <c r="S2655" t="str">
        <f>INDEX(B:B,MATCH(A2655,A:A,0))</f>
        <v>10:45</v>
      </c>
      <c r="T2655" t="str">
        <f>IF(OR(B2655&gt;0,C2655&gt;0),"Acceptable","Check")</f>
        <v>Acceptable</v>
      </c>
      <c r="U2655">
        <f>COUNTIF(D:D, "Military - U.S. Army")</f>
        <v>23</v>
      </c>
      <c r="V2655">
        <f>AVERAGEIF(C:C,"Fort Myer, Virginia", I:I)</f>
        <v>2</v>
      </c>
      <c r="X2655" t="str">
        <f>IFERROR(VLOOKUP("FlightNumber", A:D, 4, FALSE), "Flight Not Found")</f>
        <v>Flight Not Found</v>
      </c>
      <c r="Y2655" t="str" cm="1">
        <f t="array" ref="Y2655">IF(AND(B:B &gt; TIME(6, 0, 0), B:B &lt;= TIME(18, 0, 0)), "Day", "Night")</f>
        <v>Night</v>
      </c>
      <c r="Z2655">
        <f>COUNTIFS(D:D, "Military - U.S. Army", C:C, "Fort Myer, Virginia")</f>
        <v>1</v>
      </c>
    </row>
    <row r="2656" spans="1:26" x14ac:dyDescent="0.2">
      <c r="A2656">
        <v>26802</v>
      </c>
      <c r="C2656" t="s">
        <v>12966</v>
      </c>
      <c r="D2656" t="s">
        <v>3546</v>
      </c>
      <c r="E2656" t="s">
        <v>12967</v>
      </c>
      <c r="F2656" t="s">
        <v>7377</v>
      </c>
      <c r="G2656" t="s">
        <v>12968</v>
      </c>
      <c r="H2656" t="s">
        <v>12969</v>
      </c>
      <c r="I2656">
        <v>100</v>
      </c>
      <c r="J2656">
        <v>100</v>
      </c>
      <c r="K2656">
        <v>0</v>
      </c>
      <c r="L2656" t="s">
        <v>12970</v>
      </c>
      <c r="M2656">
        <f>SUM(B2656,C2656)</f>
        <v>0</v>
      </c>
      <c r="N2656" t="str">
        <f t="shared" si="82"/>
        <v>No</v>
      </c>
      <c r="O2656">
        <f>COUNTIF(C:C,"&lt;0")</f>
        <v>0</v>
      </c>
      <c r="P2656" t="e">
        <f>SUMIF(#REF!,"&gt;"&amp;AVERAGE(#REF!))</f>
        <v>#REF!</v>
      </c>
      <c r="Q2656">
        <f t="shared" si="83"/>
        <v>27.565026697177728</v>
      </c>
      <c r="R2656" t="str">
        <f>CONCATENATE("ID-",A2656,"-",E2656)</f>
        <v>ID-26802-Moscow - Chita</v>
      </c>
      <c r="S2656">
        <f>INDEX(B:B,MATCH(A2656,A:A,0))</f>
        <v>0</v>
      </c>
      <c r="T2656" t="str">
        <f>IF(OR(B2656&gt;0,C2656&gt;0),"Acceptable","Check")</f>
        <v>Acceptable</v>
      </c>
      <c r="U2656">
        <f>COUNTIF(D:D, "Military - U.S. Army")</f>
        <v>23</v>
      </c>
      <c r="V2656">
        <f>AVERAGEIF(C:C,"Fort Myer, Virginia", I:I)</f>
        <v>2</v>
      </c>
      <c r="X2656" t="str">
        <f>IFERROR(VLOOKUP("FlightNumber", A:D, 4, FALSE), "Flight Not Found")</f>
        <v>Flight Not Found</v>
      </c>
      <c r="Y2656" t="str" cm="1">
        <f t="array" ref="Y2656">IF(AND(B:B &gt; TIME(6, 0, 0), B:B &lt;= TIME(18, 0, 0)), "Day", "Night")</f>
        <v>Night</v>
      </c>
      <c r="Z2656">
        <f>COUNTIFS(D:D, "Military - U.S. Army", C:C, "Fort Myer, Virginia")</f>
        <v>1</v>
      </c>
    </row>
    <row r="2657" spans="1:26" x14ac:dyDescent="0.2">
      <c r="A2657">
        <v>26803</v>
      </c>
      <c r="C2657" t="s">
        <v>12971</v>
      </c>
      <c r="D2657" t="s">
        <v>12664</v>
      </c>
      <c r="F2657" t="s">
        <v>2722</v>
      </c>
      <c r="G2657" t="s">
        <v>12972</v>
      </c>
      <c r="H2657" t="s">
        <v>12973</v>
      </c>
      <c r="I2657">
        <v>11</v>
      </c>
      <c r="J2657">
        <v>11</v>
      </c>
      <c r="K2657">
        <v>0</v>
      </c>
      <c r="L2657" t="s">
        <v>12974</v>
      </c>
      <c r="M2657">
        <f>SUM(B2657,C2657)</f>
        <v>0</v>
      </c>
      <c r="N2657" t="str">
        <f t="shared" si="82"/>
        <v>No</v>
      </c>
      <c r="O2657">
        <f>COUNTIF(C:C,"&lt;0")</f>
        <v>0</v>
      </c>
      <c r="P2657" t="e">
        <f>SUMIF(#REF!,"&gt;"&amp;AVERAGE(#REF!))</f>
        <v>#REF!</v>
      </c>
      <c r="Q2657">
        <f t="shared" si="83"/>
        <v>27.565026697177728</v>
      </c>
      <c r="R2657" t="str">
        <f>CONCATENATE("ID-",A2657,"-",E2657)</f>
        <v>ID-26803-</v>
      </c>
      <c r="S2657">
        <f>INDEX(B:B,MATCH(A2657,A:A,0))</f>
        <v>0</v>
      </c>
      <c r="T2657" t="str">
        <f>IF(OR(B2657&gt;0,C2657&gt;0),"Acceptable","Check")</f>
        <v>Acceptable</v>
      </c>
      <c r="U2657">
        <f>COUNTIF(D:D, "Military - U.S. Army")</f>
        <v>23</v>
      </c>
      <c r="V2657">
        <f>AVERAGEIF(C:C,"Fort Myer, Virginia", I:I)</f>
        <v>2</v>
      </c>
      <c r="X2657" t="str">
        <f>IFERROR(VLOOKUP("FlightNumber", A:D, 4, FALSE), "Flight Not Found")</f>
        <v>Flight Not Found</v>
      </c>
      <c r="Y2657" t="str" cm="1">
        <f t="array" ref="Y2657">IF(AND(B:B &gt; TIME(6, 0, 0), B:B &lt;= TIME(18, 0, 0)), "Day", "Night")</f>
        <v>Night</v>
      </c>
      <c r="Z2657">
        <f>COUNTIFS(D:D, "Military - U.S. Army", C:C, "Fort Myer, Virginia")</f>
        <v>1</v>
      </c>
    </row>
    <row r="2658" spans="1:26" x14ac:dyDescent="0.2">
      <c r="A2658">
        <v>26813</v>
      </c>
      <c r="C2658" t="s">
        <v>12975</v>
      </c>
      <c r="D2658" t="s">
        <v>12976</v>
      </c>
      <c r="F2658" t="s">
        <v>1809</v>
      </c>
      <c r="G2658" t="s">
        <v>12977</v>
      </c>
      <c r="H2658" t="s">
        <v>12978</v>
      </c>
      <c r="I2658">
        <v>4</v>
      </c>
      <c r="J2658">
        <v>4</v>
      </c>
      <c r="K2658">
        <v>0</v>
      </c>
      <c r="L2658" t="s">
        <v>12979</v>
      </c>
      <c r="M2658">
        <f>SUM(B2658,C2658)</f>
        <v>0</v>
      </c>
      <c r="N2658" t="str">
        <f t="shared" si="82"/>
        <v>No</v>
      </c>
      <c r="O2658">
        <f>COUNTIF(C:C,"&lt;0")</f>
        <v>0</v>
      </c>
      <c r="P2658" t="e">
        <f>SUMIF(#REF!,"&gt;"&amp;AVERAGE(#REF!))</f>
        <v>#REF!</v>
      </c>
      <c r="Q2658">
        <f t="shared" si="83"/>
        <v>27.565026697177728</v>
      </c>
      <c r="R2658" t="str">
        <f>CONCATENATE("ID-",A2658,"-",E2658)</f>
        <v>ID-26813-</v>
      </c>
      <c r="S2658">
        <f>INDEX(B:B,MATCH(A2658,A:A,0))</f>
        <v>0</v>
      </c>
      <c r="T2658" t="str">
        <f>IF(OR(B2658&gt;0,C2658&gt;0),"Acceptable","Check")</f>
        <v>Acceptable</v>
      </c>
      <c r="U2658">
        <f>COUNTIF(D:D, "Military - U.S. Army")</f>
        <v>23</v>
      </c>
      <c r="V2658">
        <f>AVERAGEIF(C:C,"Fort Myer, Virginia", I:I)</f>
        <v>2</v>
      </c>
      <c r="X2658" t="str">
        <f>IFERROR(VLOOKUP("FlightNumber", A:D, 4, FALSE), "Flight Not Found")</f>
        <v>Flight Not Found</v>
      </c>
      <c r="Y2658" t="str" cm="1">
        <f t="array" ref="Y2658">IF(AND(B:B &gt; TIME(6, 0, 0), B:B &lt;= TIME(18, 0, 0)), "Day", "Night")</f>
        <v>Night</v>
      </c>
      <c r="Z2658">
        <f>COUNTIFS(D:D, "Military - U.S. Army", C:C, "Fort Myer, Virginia")</f>
        <v>1</v>
      </c>
    </row>
    <row r="2659" spans="1:26" x14ac:dyDescent="0.2">
      <c r="A2659">
        <v>26815</v>
      </c>
      <c r="B2659" t="s">
        <v>12677</v>
      </c>
      <c r="C2659" t="s">
        <v>12510</v>
      </c>
      <c r="D2659" t="s">
        <v>6005</v>
      </c>
      <c r="E2659" t="s">
        <v>5535</v>
      </c>
      <c r="F2659" t="s">
        <v>12980</v>
      </c>
      <c r="G2659" t="s">
        <v>12981</v>
      </c>
      <c r="H2659" t="s">
        <v>12982</v>
      </c>
      <c r="I2659">
        <v>65</v>
      </c>
      <c r="J2659">
        <v>48</v>
      </c>
      <c r="K2659">
        <v>0</v>
      </c>
      <c r="L2659" t="s">
        <v>12983</v>
      </c>
      <c r="M2659">
        <f>SUM(B2659,C2659)</f>
        <v>0</v>
      </c>
      <c r="N2659" t="str">
        <f t="shared" si="82"/>
        <v>No</v>
      </c>
      <c r="O2659">
        <f>COUNTIF(C:C,"&lt;0")</f>
        <v>0</v>
      </c>
      <c r="P2659" t="e">
        <f>SUMIF(#REF!,"&gt;"&amp;AVERAGE(#REF!))</f>
        <v>#REF!</v>
      </c>
      <c r="Q2659">
        <f t="shared" si="83"/>
        <v>27.565026697177728</v>
      </c>
      <c r="R2659" t="str">
        <f>CONCATENATE("ID-",A2659,"-",E2659)</f>
        <v>ID-26815-Madras - Delhi</v>
      </c>
      <c r="S2659" t="str">
        <f>INDEX(B:B,MATCH(A2659,A:A,0))</f>
        <v>21:50</v>
      </c>
      <c r="T2659" t="str">
        <f>IF(OR(B2659&gt;0,C2659&gt;0),"Acceptable","Check")</f>
        <v>Acceptable</v>
      </c>
      <c r="U2659">
        <f>COUNTIF(D:D, "Military - U.S. Army")</f>
        <v>23</v>
      </c>
      <c r="V2659">
        <f>AVERAGEIF(C:C,"Fort Myer, Virginia", I:I)</f>
        <v>2</v>
      </c>
      <c r="X2659" t="str">
        <f>IFERROR(VLOOKUP("FlightNumber", A:D, 4, FALSE), "Flight Not Found")</f>
        <v>Flight Not Found</v>
      </c>
      <c r="Y2659" t="str" cm="1">
        <f t="array" ref="Y2659">IF(AND(B:B &gt; TIME(6, 0, 0), B:B &lt;= TIME(18, 0, 0)), "Day", "Night")</f>
        <v>Night</v>
      </c>
      <c r="Z2659">
        <f>COUNTIFS(D:D, "Military - U.S. Army", C:C, "Fort Myer, Virginia")</f>
        <v>1</v>
      </c>
    </row>
    <row r="2660" spans="1:26" x14ac:dyDescent="0.2">
      <c r="A2660">
        <v>26816</v>
      </c>
      <c r="C2660" t="s">
        <v>12984</v>
      </c>
      <c r="D2660" t="s">
        <v>4134</v>
      </c>
      <c r="E2660" t="s">
        <v>12985</v>
      </c>
      <c r="F2660" t="s">
        <v>9820</v>
      </c>
      <c r="G2660" t="s">
        <v>12986</v>
      </c>
      <c r="H2660" t="s">
        <v>12987</v>
      </c>
      <c r="I2660">
        <v>23</v>
      </c>
      <c r="J2660">
        <v>23</v>
      </c>
      <c r="K2660">
        <v>0</v>
      </c>
      <c r="L2660" t="s">
        <v>12988</v>
      </c>
      <c r="M2660">
        <f>SUM(B2660,C2660)</f>
        <v>0</v>
      </c>
      <c r="N2660" t="str">
        <f t="shared" si="82"/>
        <v>No</v>
      </c>
      <c r="O2660">
        <f>COUNTIF(C:C,"&lt;0")</f>
        <v>0</v>
      </c>
      <c r="P2660" t="e">
        <f>SUMIF(#REF!,"&gt;"&amp;AVERAGE(#REF!))</f>
        <v>#REF!</v>
      </c>
      <c r="Q2660">
        <f t="shared" si="83"/>
        <v>27.565026697177728</v>
      </c>
      <c r="R2660" t="str">
        <f>CONCATENATE("ID-",A2660,"-",E2660)</f>
        <v>ID-26816-Belem - Sao Luis</v>
      </c>
      <c r="S2660">
        <f>INDEX(B:B,MATCH(A2660,A:A,0))</f>
        <v>0</v>
      </c>
      <c r="T2660" t="str">
        <f>IF(OR(B2660&gt;0,C2660&gt;0),"Acceptable","Check")</f>
        <v>Acceptable</v>
      </c>
      <c r="U2660">
        <f>COUNTIF(D:D, "Military - U.S. Army")</f>
        <v>23</v>
      </c>
      <c r="V2660">
        <f>AVERAGEIF(C:C,"Fort Myer, Virginia", I:I)</f>
        <v>2</v>
      </c>
      <c r="X2660" t="str">
        <f>IFERROR(VLOOKUP("FlightNumber", A:D, 4, FALSE), "Flight Not Found")</f>
        <v>Flight Not Found</v>
      </c>
      <c r="Y2660" t="str" cm="1">
        <f t="array" ref="Y2660">IF(AND(B:B &gt; TIME(6, 0, 0), B:B &lt;= TIME(18, 0, 0)), "Day", "Night")</f>
        <v>Night</v>
      </c>
      <c r="Z2660">
        <f>COUNTIFS(D:D, "Military - U.S. Army", C:C, "Fort Myer, Virginia")</f>
        <v>1</v>
      </c>
    </row>
    <row r="2661" spans="1:26" x14ac:dyDescent="0.2">
      <c r="A2661">
        <v>26818</v>
      </c>
      <c r="C2661" t="s">
        <v>12989</v>
      </c>
      <c r="D2661" t="s">
        <v>3546</v>
      </c>
      <c r="E2661" t="s">
        <v>23</v>
      </c>
      <c r="F2661" t="s">
        <v>12990</v>
      </c>
      <c r="G2661" t="s">
        <v>12991</v>
      </c>
      <c r="H2661" t="s">
        <v>12992</v>
      </c>
      <c r="I2661">
        <v>6</v>
      </c>
      <c r="J2661">
        <v>6</v>
      </c>
      <c r="K2661">
        <v>8</v>
      </c>
      <c r="L2661" t="s">
        <v>12993</v>
      </c>
      <c r="M2661">
        <f>SUM(B2661,C2661)</f>
        <v>0</v>
      </c>
      <c r="N2661" t="str">
        <f t="shared" si="82"/>
        <v>No</v>
      </c>
      <c r="O2661">
        <f>COUNTIF(C:C,"&lt;0")</f>
        <v>0</v>
      </c>
      <c r="P2661" t="e">
        <f>SUMIF(#REF!,"&gt;"&amp;AVERAGE(#REF!))</f>
        <v>#REF!</v>
      </c>
      <c r="Q2661">
        <f t="shared" si="83"/>
        <v>27.565026697177728</v>
      </c>
      <c r="R2661" t="str">
        <f>CONCATENATE("ID-",A2661,"-",E2661)</f>
        <v>ID-26818-Demonstration</v>
      </c>
      <c r="S2661">
        <f>INDEX(B:B,MATCH(A2661,A:A,0))</f>
        <v>0</v>
      </c>
      <c r="T2661" t="str">
        <f>IF(OR(B2661&gt;0,C2661&gt;0),"Acceptable","Check")</f>
        <v>Acceptable</v>
      </c>
      <c r="U2661">
        <f>COUNTIF(D:D, "Military - U.S. Army")</f>
        <v>23</v>
      </c>
      <c r="V2661">
        <f>AVERAGEIF(C:C,"Fort Myer, Virginia", I:I)</f>
        <v>2</v>
      </c>
      <c r="X2661" t="str">
        <f>IFERROR(VLOOKUP("FlightNumber", A:D, 4, FALSE), "Flight Not Found")</f>
        <v>Flight Not Found</v>
      </c>
      <c r="Y2661" t="str" cm="1">
        <f t="array" ref="Y2661">IF(AND(B:B &gt; TIME(6, 0, 0), B:B &lt;= TIME(18, 0, 0)), "Day", "Night")</f>
        <v>Night</v>
      </c>
      <c r="Z2661">
        <f>COUNTIFS(D:D, "Military - U.S. Army", C:C, "Fort Myer, Virginia")</f>
        <v>1</v>
      </c>
    </row>
    <row r="2662" spans="1:26" x14ac:dyDescent="0.2">
      <c r="A2662">
        <v>26824</v>
      </c>
      <c r="C2662" t="s">
        <v>455</v>
      </c>
      <c r="D2662" t="s">
        <v>2736</v>
      </c>
      <c r="F2662" t="s">
        <v>12994</v>
      </c>
      <c r="G2662" t="s">
        <v>12995</v>
      </c>
      <c r="H2662" t="s">
        <v>12996</v>
      </c>
      <c r="I2662">
        <v>4</v>
      </c>
      <c r="J2662">
        <v>2</v>
      </c>
      <c r="K2662">
        <v>0</v>
      </c>
      <c r="L2662" t="s">
        <v>12997</v>
      </c>
      <c r="M2662">
        <f>SUM(B2662,C2662)</f>
        <v>0</v>
      </c>
      <c r="N2662" t="str">
        <f t="shared" si="82"/>
        <v>No</v>
      </c>
      <c r="O2662">
        <f>COUNTIF(C:C,"&lt;0")</f>
        <v>0</v>
      </c>
      <c r="P2662" t="e">
        <f>SUMIF(#REF!,"&gt;"&amp;AVERAGE(#REF!))</f>
        <v>#REF!</v>
      </c>
      <c r="Q2662">
        <f t="shared" si="83"/>
        <v>27.565026697177728</v>
      </c>
      <c r="R2662" t="str">
        <f>CONCATENATE("ID-",A2662,"-",E2662)</f>
        <v>ID-26824-</v>
      </c>
      <c r="S2662">
        <f>INDEX(B:B,MATCH(A2662,A:A,0))</f>
        <v>0</v>
      </c>
      <c r="T2662" t="str">
        <f>IF(OR(B2662&gt;0,C2662&gt;0),"Acceptable","Check")</f>
        <v>Acceptable</v>
      </c>
      <c r="U2662">
        <f>COUNTIF(D:D, "Military - U.S. Army")</f>
        <v>23</v>
      </c>
      <c r="V2662">
        <f>AVERAGEIF(C:C,"Fort Myer, Virginia", I:I)</f>
        <v>2</v>
      </c>
      <c r="X2662" t="str">
        <f>IFERROR(VLOOKUP("FlightNumber", A:D, 4, FALSE), "Flight Not Found")</f>
        <v>Flight Not Found</v>
      </c>
      <c r="Y2662" t="str" cm="1">
        <f t="array" ref="Y2662">IF(AND(B:B &gt; TIME(6, 0, 0), B:B &lt;= TIME(18, 0, 0)), "Day", "Night")</f>
        <v>Night</v>
      </c>
      <c r="Z2662">
        <f>COUNTIFS(D:D, "Military - U.S. Army", C:C, "Fort Myer, Virginia")</f>
        <v>1</v>
      </c>
    </row>
    <row r="2663" spans="1:26" x14ac:dyDescent="0.2">
      <c r="A2663">
        <v>26835</v>
      </c>
      <c r="C2663" t="s">
        <v>12998</v>
      </c>
      <c r="D2663" t="s">
        <v>12999</v>
      </c>
      <c r="E2663" t="s">
        <v>13000</v>
      </c>
      <c r="F2663" t="s">
        <v>13001</v>
      </c>
      <c r="G2663" t="s">
        <v>13002</v>
      </c>
      <c r="H2663" t="s">
        <v>13003</v>
      </c>
      <c r="I2663">
        <v>27</v>
      </c>
      <c r="J2663">
        <v>27</v>
      </c>
      <c r="K2663">
        <v>0</v>
      </c>
      <c r="L2663" t="s">
        <v>13004</v>
      </c>
      <c r="M2663">
        <f>SUM(B2663,C2663)</f>
        <v>0</v>
      </c>
      <c r="N2663" t="str">
        <f t="shared" si="82"/>
        <v>No</v>
      </c>
      <c r="O2663">
        <f>COUNTIF(C:C,"&lt;0")</f>
        <v>0</v>
      </c>
      <c r="P2663" t="e">
        <f>SUMIF(#REF!,"&gt;"&amp;AVERAGE(#REF!))</f>
        <v>#REF!</v>
      </c>
      <c r="Q2663">
        <f t="shared" si="83"/>
        <v>27.565026697177728</v>
      </c>
      <c r="R2663" t="str">
        <f>CONCATENATE("ID-",A2663,"-",E2663)</f>
        <v>ID-26835-Houston - Puerto Vallarta</v>
      </c>
      <c r="S2663">
        <f>INDEX(B:B,MATCH(A2663,A:A,0))</f>
        <v>0</v>
      </c>
      <c r="T2663" t="str">
        <f>IF(OR(B2663&gt;0,C2663&gt;0),"Acceptable","Check")</f>
        <v>Acceptable</v>
      </c>
      <c r="U2663">
        <f>COUNTIF(D:D, "Military - U.S. Army")</f>
        <v>23</v>
      </c>
      <c r="V2663">
        <f>AVERAGEIF(C:C,"Fort Myer, Virginia", I:I)</f>
        <v>2</v>
      </c>
      <c r="X2663" t="str">
        <f>IFERROR(VLOOKUP("FlightNumber", A:D, 4, FALSE), "Flight Not Found")</f>
        <v>Flight Not Found</v>
      </c>
      <c r="Y2663" t="str" cm="1">
        <f t="array" ref="Y2663">IF(AND(B:B &gt; TIME(6, 0, 0), B:B &lt;= TIME(18, 0, 0)), "Day", "Night")</f>
        <v>Night</v>
      </c>
      <c r="Z2663">
        <f>COUNTIFS(D:D, "Military - U.S. Army", C:C, "Fort Myer, Virginia")</f>
        <v>1</v>
      </c>
    </row>
    <row r="2664" spans="1:26" x14ac:dyDescent="0.2">
      <c r="A2664">
        <v>26845</v>
      </c>
      <c r="C2664" t="s">
        <v>6720</v>
      </c>
      <c r="D2664" t="s">
        <v>3546</v>
      </c>
      <c r="E2664" t="s">
        <v>13005</v>
      </c>
      <c r="F2664" t="s">
        <v>12051</v>
      </c>
      <c r="G2664" t="s">
        <v>13006</v>
      </c>
      <c r="H2664" t="s">
        <v>13007</v>
      </c>
      <c r="I2664">
        <v>84</v>
      </c>
      <c r="J2664">
        <v>5</v>
      </c>
      <c r="K2664">
        <v>3</v>
      </c>
      <c r="L2664" t="s">
        <v>13008</v>
      </c>
      <c r="M2664">
        <f>SUM(B2664,C2664)</f>
        <v>0</v>
      </c>
      <c r="N2664" t="str">
        <f t="shared" si="82"/>
        <v>No</v>
      </c>
      <c r="O2664">
        <f>COUNTIF(C:C,"&lt;0")</f>
        <v>0</v>
      </c>
      <c r="P2664" t="e">
        <f>SUMIF(#REF!,"&gt;"&amp;AVERAGE(#REF!))</f>
        <v>#REF!</v>
      </c>
      <c r="Q2664">
        <f t="shared" si="83"/>
        <v>27.565026697177728</v>
      </c>
      <c r="R2664" t="str">
        <f>CONCATENATE("ID-",A2664,"-",E2664)</f>
        <v>ID-26845-Amman, Jordan - Beiruit, Lebanon - Yerevan, Armenia</v>
      </c>
      <c r="S2664">
        <f>INDEX(B:B,MATCH(A2664,A:A,0))</f>
        <v>0</v>
      </c>
      <c r="T2664" t="str">
        <f>IF(OR(B2664&gt;0,C2664&gt;0),"Acceptable","Check")</f>
        <v>Acceptable</v>
      </c>
      <c r="U2664">
        <f>COUNTIF(D:D, "Military - U.S. Army")</f>
        <v>23</v>
      </c>
      <c r="V2664">
        <f>AVERAGEIF(C:C,"Fort Myer, Virginia", I:I)</f>
        <v>2</v>
      </c>
      <c r="X2664" t="str">
        <f>IFERROR(VLOOKUP("FlightNumber", A:D, 4, FALSE), "Flight Not Found")</f>
        <v>Flight Not Found</v>
      </c>
      <c r="Y2664" t="str" cm="1">
        <f t="array" ref="Y2664">IF(AND(B:B &gt; TIME(6, 0, 0), B:B &lt;= TIME(18, 0, 0)), "Day", "Night")</f>
        <v>Night</v>
      </c>
      <c r="Z2664">
        <f>COUNTIFS(D:D, "Military - U.S. Army", C:C, "Fort Myer, Virginia")</f>
        <v>1</v>
      </c>
    </row>
    <row r="2665" spans="1:26" x14ac:dyDescent="0.2">
      <c r="A2665">
        <v>26856</v>
      </c>
      <c r="B2665" t="s">
        <v>13009</v>
      </c>
      <c r="C2665" t="s">
        <v>13010</v>
      </c>
      <c r="D2665" t="s">
        <v>2736</v>
      </c>
      <c r="E2665" t="s">
        <v>13012</v>
      </c>
      <c r="F2665" t="s">
        <v>13013</v>
      </c>
      <c r="G2665" t="s">
        <v>13014</v>
      </c>
      <c r="H2665" t="s">
        <v>13015</v>
      </c>
      <c r="I2665">
        <v>134</v>
      </c>
      <c r="J2665">
        <v>123</v>
      </c>
      <c r="K2665">
        <v>0</v>
      </c>
      <c r="L2665" t="s">
        <v>13016</v>
      </c>
      <c r="M2665">
        <f>SUM(B2665,C2665)</f>
        <v>0</v>
      </c>
      <c r="N2665" t="str">
        <f t="shared" si="82"/>
        <v>No</v>
      </c>
      <c r="O2665">
        <f>COUNTIF(C:C,"&lt;0")</f>
        <v>0</v>
      </c>
      <c r="P2665" t="e">
        <f>SUMIF(#REF!,"&gt;"&amp;AVERAGE(#REF!))</f>
        <v>#REF!</v>
      </c>
      <c r="Q2665">
        <f t="shared" si="83"/>
        <v>27.565026697177728</v>
      </c>
      <c r="R2665" t="str">
        <f>CONCATENATE("ID-",A2665,"-",E2665)</f>
        <v>ID-26856-Rio - de Janerio - Paris</v>
      </c>
      <c r="S2665" t="str">
        <f>INDEX(B:B,MATCH(A2665,A:A,0))</f>
        <v>14:03</v>
      </c>
      <c r="T2665" t="str">
        <f>IF(OR(B2665&gt;0,C2665&gt;0),"Acceptable","Check")</f>
        <v>Acceptable</v>
      </c>
      <c r="U2665">
        <f>COUNTIF(D:D, "Military - U.S. Army")</f>
        <v>23</v>
      </c>
      <c r="V2665">
        <f>AVERAGEIF(C:C,"Fort Myer, Virginia", I:I)</f>
        <v>2</v>
      </c>
      <c r="X2665" t="str">
        <f>IFERROR(VLOOKUP("FlightNumber", A:D, 4, FALSE), "Flight Not Found")</f>
        <v>Flight Not Found</v>
      </c>
      <c r="Y2665" t="str" cm="1">
        <f t="array" ref="Y2665">IF(AND(B:B &gt; TIME(6, 0, 0), B:B &lt;= TIME(18, 0, 0)), "Day", "Night")</f>
        <v>Night</v>
      </c>
      <c r="Z2665">
        <f>COUNTIFS(D:D, "Military - U.S. Army", C:C, "Fort Myer, Virginia")</f>
        <v>1</v>
      </c>
    </row>
    <row r="2666" spans="1:26" x14ac:dyDescent="0.2">
      <c r="A2666">
        <v>26867</v>
      </c>
      <c r="B2666" t="s">
        <v>5380</v>
      </c>
      <c r="C2666" t="s">
        <v>13017</v>
      </c>
      <c r="D2666" t="s">
        <v>1856</v>
      </c>
      <c r="E2666" t="s">
        <v>13018</v>
      </c>
      <c r="F2666" t="s">
        <v>9549</v>
      </c>
      <c r="G2666" t="s">
        <v>13019</v>
      </c>
      <c r="H2666" t="s">
        <v>13020</v>
      </c>
      <c r="I2666">
        <v>79</v>
      </c>
      <c r="J2666">
        <v>78</v>
      </c>
      <c r="K2666">
        <v>0</v>
      </c>
      <c r="L2666" t="s">
        <v>13021</v>
      </c>
      <c r="M2666">
        <f>SUM(B2666,C2666)</f>
        <v>0</v>
      </c>
      <c r="N2666" t="str">
        <f t="shared" si="82"/>
        <v>No</v>
      </c>
      <c r="O2666">
        <f>COUNTIF(C:C,"&lt;0")</f>
        <v>0</v>
      </c>
      <c r="P2666" t="e">
        <f>SUMIF(#REF!,"&gt;"&amp;AVERAGE(#REF!))</f>
        <v>#REF!</v>
      </c>
      <c r="Q2666">
        <f t="shared" si="83"/>
        <v>27.565026697177728</v>
      </c>
      <c r="R2666" t="str">
        <f>CONCATENATE("ID-",A2666,"-",E2666)</f>
        <v>ID-26867-Auckland, NZ - Papeete, Tahiti - Honolulu - Los Angeles</v>
      </c>
      <c r="S2666" t="str">
        <f>INDEX(B:B,MATCH(A2666,A:A,0))</f>
        <v>22:07</v>
      </c>
      <c r="T2666" t="str">
        <f>IF(OR(B2666&gt;0,C2666&gt;0),"Acceptable","Check")</f>
        <v>Acceptable</v>
      </c>
      <c r="U2666">
        <f>COUNTIF(D:D, "Military - U.S. Army")</f>
        <v>23</v>
      </c>
      <c r="V2666">
        <f>AVERAGEIF(C:C,"Fort Myer, Virginia", I:I)</f>
        <v>2</v>
      </c>
      <c r="X2666" t="str">
        <f>IFERROR(VLOOKUP("FlightNumber", A:D, 4, FALSE), "Flight Not Found")</f>
        <v>Flight Not Found</v>
      </c>
      <c r="Y2666" t="str" cm="1">
        <f t="array" ref="Y2666">IF(AND(B:B &gt; TIME(6, 0, 0), B:B &lt;= TIME(18, 0, 0)), "Day", "Night")</f>
        <v>Night</v>
      </c>
      <c r="Z2666">
        <f>COUNTIFS(D:D, "Military - U.S. Army", C:C, "Fort Myer, Virginia")</f>
        <v>1</v>
      </c>
    </row>
    <row r="2667" spans="1:26" x14ac:dyDescent="0.2">
      <c r="A2667">
        <v>26868</v>
      </c>
      <c r="B2667" t="s">
        <v>13022</v>
      </c>
      <c r="C2667" t="s">
        <v>1611</v>
      </c>
      <c r="D2667" t="s">
        <v>13023</v>
      </c>
      <c r="E2667" t="s">
        <v>13024</v>
      </c>
      <c r="F2667" t="s">
        <v>10874</v>
      </c>
      <c r="G2667" t="s">
        <v>13025</v>
      </c>
      <c r="H2667" t="s">
        <v>3327</v>
      </c>
      <c r="I2667">
        <v>44</v>
      </c>
      <c r="J2667">
        <v>38</v>
      </c>
      <c r="K2667">
        <v>0</v>
      </c>
      <c r="L2667" t="s">
        <v>13026</v>
      </c>
      <c r="M2667">
        <f>SUM(B2667,C2667)</f>
        <v>0</v>
      </c>
      <c r="N2667" t="str">
        <f t="shared" si="82"/>
        <v>No</v>
      </c>
      <c r="O2667">
        <f>COUNTIF(C:C,"&lt;0")</f>
        <v>0</v>
      </c>
      <c r="P2667" t="e">
        <f>SUMIF(#REF!,"&gt;"&amp;AVERAGE(#REF!))</f>
        <v>#REF!</v>
      </c>
      <c r="Q2667">
        <f t="shared" si="83"/>
        <v>27.565026697177728</v>
      </c>
      <c r="R2667" t="str">
        <f>CONCATENATE("ID-",A2667,"-",E2667)</f>
        <v>ID-26868-Marion, IL - St. Louis</v>
      </c>
      <c r="S2667" t="str">
        <f>INDEX(B:B,MATCH(A2667,A:A,0))</f>
        <v>16:43</v>
      </c>
      <c r="T2667" t="str">
        <f>IF(OR(B2667&gt;0,C2667&gt;0),"Acceptable","Check")</f>
        <v>Acceptable</v>
      </c>
      <c r="U2667">
        <f>COUNTIF(D:D, "Military - U.S. Army")</f>
        <v>23</v>
      </c>
      <c r="V2667">
        <f>AVERAGEIF(C:C,"Fort Myer, Virginia", I:I)</f>
        <v>2</v>
      </c>
      <c r="X2667" t="str">
        <f>IFERROR(VLOOKUP("FlightNumber", A:D, 4, FALSE), "Flight Not Found")</f>
        <v>Flight Not Found</v>
      </c>
      <c r="Y2667" t="str" cm="1">
        <f t="array" ref="Y2667">IF(AND(B:B &gt; TIME(6, 0, 0), B:B &lt;= TIME(18, 0, 0)), "Day", "Night")</f>
        <v>Night</v>
      </c>
      <c r="Z2667">
        <f>COUNTIFS(D:D, "Military - U.S. Army", C:C, "Fort Myer, Virginia")</f>
        <v>1</v>
      </c>
    </row>
    <row r="2668" spans="1:26" x14ac:dyDescent="0.2">
      <c r="A2668">
        <v>26869</v>
      </c>
      <c r="B2668" t="s">
        <v>13027</v>
      </c>
      <c r="C2668" t="s">
        <v>13028</v>
      </c>
      <c r="D2668" t="s">
        <v>13029</v>
      </c>
      <c r="E2668" t="s">
        <v>13030</v>
      </c>
      <c r="F2668" t="s">
        <v>13031</v>
      </c>
      <c r="G2668" t="s">
        <v>13032</v>
      </c>
      <c r="I2668">
        <v>5</v>
      </c>
      <c r="J2668">
        <v>5</v>
      </c>
      <c r="K2668">
        <v>0</v>
      </c>
      <c r="L2668" t="s">
        <v>13033</v>
      </c>
      <c r="M2668">
        <f>SUM(B2668,C2668)</f>
        <v>0</v>
      </c>
      <c r="N2668" t="str">
        <f t="shared" si="82"/>
        <v>No</v>
      </c>
      <c r="O2668">
        <f>COUNTIF(C:C,"&lt;0")</f>
        <v>0</v>
      </c>
      <c r="P2668" t="e">
        <f>SUMIF(#REF!,"&gt;"&amp;AVERAGE(#REF!))</f>
        <v>#REF!</v>
      </c>
      <c r="Q2668">
        <f t="shared" si="83"/>
        <v>27.565026697177728</v>
      </c>
      <c r="R2668" t="str">
        <f>CONCATENATE("ID-",A2668,"-",E2668)</f>
        <v>ID-26869-Honolulu - Lihue</v>
      </c>
      <c r="S2668" t="str">
        <f>INDEX(B:B,MATCH(A2668,A:A,0))</f>
        <v>07:08</v>
      </c>
      <c r="T2668" t="str">
        <f>IF(OR(B2668&gt;0,C2668&gt;0),"Acceptable","Check")</f>
        <v>Acceptable</v>
      </c>
      <c r="U2668">
        <f>COUNTIF(D:D, "Military - U.S. Army")</f>
        <v>23</v>
      </c>
      <c r="V2668">
        <f>AVERAGEIF(C:C,"Fort Myer, Virginia", I:I)</f>
        <v>2</v>
      </c>
      <c r="X2668" t="str">
        <f>IFERROR(VLOOKUP("FlightNumber", A:D, 4, FALSE), "Flight Not Found")</f>
        <v>Flight Not Found</v>
      </c>
      <c r="Y2668" t="str" cm="1">
        <f t="array" ref="Y2668">IF(AND(B:B &gt; TIME(6, 0, 0), B:B &lt;= TIME(18, 0, 0)), "Day", "Night")</f>
        <v>Night</v>
      </c>
      <c r="Z2668">
        <f>COUNTIFS(D:D, "Military - U.S. Army", C:C, "Fort Myer, Virginia")</f>
        <v>1</v>
      </c>
    </row>
    <row r="2669" spans="1:26" x14ac:dyDescent="0.2">
      <c r="A2669">
        <v>26876</v>
      </c>
      <c r="B2669" t="s">
        <v>13034</v>
      </c>
      <c r="C2669" t="s">
        <v>13035</v>
      </c>
      <c r="D2669" t="s">
        <v>1432</v>
      </c>
      <c r="E2669" t="s">
        <v>13036</v>
      </c>
      <c r="F2669" t="s">
        <v>11862</v>
      </c>
      <c r="G2669" t="s">
        <v>13037</v>
      </c>
      <c r="H2669" t="s">
        <v>13038</v>
      </c>
      <c r="I2669">
        <v>89</v>
      </c>
      <c r="J2669">
        <v>89</v>
      </c>
      <c r="K2669">
        <v>0</v>
      </c>
      <c r="L2669" t="s">
        <v>13039</v>
      </c>
      <c r="M2669">
        <f>SUM(B2669,C2669)</f>
        <v>0</v>
      </c>
      <c r="N2669" t="str">
        <f t="shared" si="82"/>
        <v>No</v>
      </c>
      <c r="O2669">
        <f>COUNTIF(C:C,"&lt;0")</f>
        <v>0</v>
      </c>
      <c r="P2669" t="e">
        <f>SUMIF(#REF!,"&gt;"&amp;AVERAGE(#REF!))</f>
        <v>#REF!</v>
      </c>
      <c r="Q2669">
        <f t="shared" si="83"/>
        <v>27.565026697177728</v>
      </c>
      <c r="R2669" t="str">
        <f>CONCATENATE("ID-",A2669,"-",E2669)</f>
        <v>ID-26876-Burlilngton, VT  - Boston, MA</v>
      </c>
      <c r="S2669" t="str">
        <f>INDEX(B:B,MATCH(A2669,A:A,0))</f>
        <v>10:08</v>
      </c>
      <c r="T2669" t="str">
        <f>IF(OR(B2669&gt;0,C2669&gt;0),"Acceptable","Check")</f>
        <v>Acceptable</v>
      </c>
      <c r="U2669">
        <f>COUNTIF(D:D, "Military - U.S. Army")</f>
        <v>23</v>
      </c>
      <c r="V2669">
        <f>AVERAGEIF(C:C,"Fort Myer, Virginia", I:I)</f>
        <v>2</v>
      </c>
      <c r="X2669" t="str">
        <f>IFERROR(VLOOKUP("FlightNumber", A:D, 4, FALSE), "Flight Not Found")</f>
        <v>Flight Not Found</v>
      </c>
      <c r="Y2669" t="str" cm="1">
        <f t="array" ref="Y2669">IF(AND(B:B &gt; TIME(6, 0, 0), B:B &lt;= TIME(18, 0, 0)), "Day", "Night")</f>
        <v>Night</v>
      </c>
      <c r="Z2669">
        <f>COUNTIFS(D:D, "Military - U.S. Army", C:C, "Fort Myer, Virginia")</f>
        <v>1</v>
      </c>
    </row>
    <row r="2670" spans="1:26" x14ac:dyDescent="0.2">
      <c r="A2670">
        <v>26880</v>
      </c>
      <c r="B2670" t="s">
        <v>911</v>
      </c>
      <c r="C2670" t="s">
        <v>7749</v>
      </c>
      <c r="D2670" t="s">
        <v>13040</v>
      </c>
      <c r="E2670" t="s">
        <v>13041</v>
      </c>
      <c r="F2670" t="s">
        <v>13042</v>
      </c>
      <c r="G2670" t="s">
        <v>13043</v>
      </c>
      <c r="I2670">
        <v>5</v>
      </c>
      <c r="J2670">
        <v>5</v>
      </c>
      <c r="K2670">
        <v>0</v>
      </c>
      <c r="L2670" t="s">
        <v>13044</v>
      </c>
      <c r="M2670">
        <f>SUM(B2670,C2670)</f>
        <v>0</v>
      </c>
      <c r="N2670" t="str">
        <f t="shared" si="82"/>
        <v>No</v>
      </c>
      <c r="O2670">
        <f>COUNTIF(C:C,"&lt;0")</f>
        <v>0</v>
      </c>
      <c r="P2670" t="e">
        <f>SUMIF(#REF!,"&gt;"&amp;AVERAGE(#REF!))</f>
        <v>#REF!</v>
      </c>
      <c r="Q2670">
        <f t="shared" si="83"/>
        <v>27.565026697177728</v>
      </c>
      <c r="R2670" t="str">
        <f>CONCATENATE("ID-",A2670,"-",E2670)</f>
        <v>ID-26880-Ketchikan, AK - Metlakatla, AK</v>
      </c>
      <c r="S2670" t="str">
        <f>INDEX(B:B,MATCH(A2670,A:A,0))</f>
        <v>20:00</v>
      </c>
      <c r="T2670" t="str">
        <f>IF(OR(B2670&gt;0,C2670&gt;0),"Acceptable","Check")</f>
        <v>Acceptable</v>
      </c>
      <c r="U2670">
        <f>COUNTIF(D:D, "Military - U.S. Army")</f>
        <v>23</v>
      </c>
      <c r="V2670">
        <f>AVERAGEIF(C:C,"Fort Myer, Virginia", I:I)</f>
        <v>2</v>
      </c>
      <c r="X2670" t="str">
        <f>IFERROR(VLOOKUP("FlightNumber", A:D, 4, FALSE), "Flight Not Found")</f>
        <v>Flight Not Found</v>
      </c>
      <c r="Y2670" t="str" cm="1">
        <f t="array" ref="Y2670">IF(AND(B:B &gt; TIME(6, 0, 0), B:B &lt;= TIME(18, 0, 0)), "Day", "Night")</f>
        <v>Night</v>
      </c>
      <c r="Z2670">
        <f>COUNTIFS(D:D, "Military - U.S. Army", C:C, "Fort Myer, Virginia")</f>
        <v>1</v>
      </c>
    </row>
    <row r="2671" spans="1:26" x14ac:dyDescent="0.2">
      <c r="A2671">
        <v>26950</v>
      </c>
      <c r="B2671" t="s">
        <v>5662</v>
      </c>
      <c r="C2671" t="s">
        <v>13045</v>
      </c>
      <c r="D2671" t="s">
        <v>3546</v>
      </c>
      <c r="E2671" t="s">
        <v>13046</v>
      </c>
      <c r="F2671" t="s">
        <v>8219</v>
      </c>
      <c r="G2671" t="s">
        <v>13047</v>
      </c>
      <c r="H2671" t="s">
        <v>13048</v>
      </c>
      <c r="I2671">
        <v>119</v>
      </c>
      <c r="J2671">
        <v>119</v>
      </c>
      <c r="K2671">
        <v>0</v>
      </c>
      <c r="L2671" t="s">
        <v>13049</v>
      </c>
      <c r="M2671">
        <f>SUM(B2671,C2671)</f>
        <v>0</v>
      </c>
      <c r="N2671" t="str">
        <f t="shared" si="82"/>
        <v>No</v>
      </c>
      <c r="O2671">
        <f>COUNTIF(C:C,"&lt;0")</f>
        <v>0</v>
      </c>
      <c r="P2671" t="e">
        <f>SUMIF(#REF!,"&gt;"&amp;AVERAGE(#REF!))</f>
        <v>#REF!</v>
      </c>
      <c r="Q2671">
        <f t="shared" si="83"/>
        <v>27.565026697177728</v>
      </c>
      <c r="R2671" t="str">
        <f>CONCATENATE("ID-",A2671,"-",E2671)</f>
        <v>ID-26950-Tbilisi - Moscow</v>
      </c>
      <c r="S2671" t="str">
        <f>INDEX(B:B,MATCH(A2671,A:A,0))</f>
        <v>20:15</v>
      </c>
      <c r="T2671" t="str">
        <f>IF(OR(B2671&gt;0,C2671&gt;0),"Acceptable","Check")</f>
        <v>Acceptable</v>
      </c>
      <c r="U2671">
        <f>COUNTIF(D:D, "Military - U.S. Army")</f>
        <v>23</v>
      </c>
      <c r="V2671">
        <f>AVERAGEIF(C:C,"Fort Myer, Virginia", I:I)</f>
        <v>2</v>
      </c>
      <c r="X2671" t="str">
        <f>IFERROR(VLOOKUP("FlightNumber", A:D, 4, FALSE), "Flight Not Found")</f>
        <v>Flight Not Found</v>
      </c>
      <c r="Y2671" t="str" cm="1">
        <f t="array" ref="Y2671">IF(AND(B:B &gt; TIME(6, 0, 0), B:B &lt;= TIME(18, 0, 0)), "Day", "Night")</f>
        <v>Night</v>
      </c>
      <c r="Z2671">
        <f>COUNTIFS(D:D, "Military - U.S. Army", C:C, "Fort Myer, Virginia")</f>
        <v>1</v>
      </c>
    </row>
    <row r="2672" spans="1:26" x14ac:dyDescent="0.2">
      <c r="A2672">
        <v>26889</v>
      </c>
      <c r="B2672" t="s">
        <v>8508</v>
      </c>
      <c r="C2672" t="s">
        <v>13050</v>
      </c>
      <c r="D2672" t="s">
        <v>6001</v>
      </c>
      <c r="E2672" t="s">
        <v>13051</v>
      </c>
      <c r="F2672" t="s">
        <v>13052</v>
      </c>
      <c r="G2672" t="s">
        <v>13053</v>
      </c>
      <c r="H2672" t="s">
        <v>13054</v>
      </c>
      <c r="I2672">
        <v>85</v>
      </c>
      <c r="J2672">
        <v>85</v>
      </c>
      <c r="K2672">
        <v>5</v>
      </c>
      <c r="L2672" t="s">
        <v>13055</v>
      </c>
      <c r="M2672">
        <f>SUM(B2672,C2672)</f>
        <v>0</v>
      </c>
      <c r="N2672" t="str">
        <f t="shared" si="82"/>
        <v>No</v>
      </c>
      <c r="O2672">
        <f>COUNTIF(C:C,"&lt;0")</f>
        <v>0</v>
      </c>
      <c r="P2672" t="e">
        <f>SUMIF(#REF!,"&gt;"&amp;AVERAGE(#REF!))</f>
        <v>#REF!</v>
      </c>
      <c r="Q2672">
        <f t="shared" si="83"/>
        <v>27.565026697177728</v>
      </c>
      <c r="R2672" t="str">
        <f>CONCATENATE("ID-",A2672,"-",E2672)</f>
        <v>ID-26889-Madrid - La Coruna</v>
      </c>
      <c r="S2672" t="str">
        <f>INDEX(B:B,MATCH(A2672,A:A,0))</f>
        <v>11:40</v>
      </c>
      <c r="T2672" t="str">
        <f>IF(OR(B2672&gt;0,C2672&gt;0),"Acceptable","Check")</f>
        <v>Acceptable</v>
      </c>
      <c r="U2672">
        <f>COUNTIF(D:D, "Military - U.S. Army")</f>
        <v>23</v>
      </c>
      <c r="V2672">
        <f>AVERAGEIF(C:C,"Fort Myer, Virginia", I:I)</f>
        <v>2</v>
      </c>
      <c r="X2672" t="str">
        <f>IFERROR(VLOOKUP("FlightNumber", A:D, 4, FALSE), "Flight Not Found")</f>
        <v>Flight Not Found</v>
      </c>
      <c r="Y2672" t="str" cm="1">
        <f t="array" ref="Y2672">IF(AND(B:B &gt; TIME(6, 0, 0), B:B &lt;= TIME(18, 0, 0)), "Day", "Night")</f>
        <v>Night</v>
      </c>
      <c r="Z2672">
        <f>COUNTIFS(D:D, "Military - U.S. Army", C:C, "Fort Myer, Virginia")</f>
        <v>1</v>
      </c>
    </row>
    <row r="2673" spans="1:26" x14ac:dyDescent="0.2">
      <c r="A2673">
        <v>26891</v>
      </c>
      <c r="B2673" t="s">
        <v>4768</v>
      </c>
      <c r="C2673" t="s">
        <v>13056</v>
      </c>
      <c r="D2673" t="s">
        <v>34</v>
      </c>
      <c r="E2673" t="s">
        <v>13057</v>
      </c>
      <c r="F2673" t="s">
        <v>13058</v>
      </c>
      <c r="G2673" t="s">
        <v>13059</v>
      </c>
      <c r="H2673" t="s">
        <v>13060</v>
      </c>
      <c r="I2673">
        <v>10</v>
      </c>
      <c r="J2673">
        <v>10</v>
      </c>
      <c r="K2673">
        <v>0</v>
      </c>
      <c r="L2673" t="s">
        <v>13061</v>
      </c>
      <c r="M2673">
        <f>SUM(B2673,C2673)</f>
        <v>0</v>
      </c>
      <c r="N2673" t="str">
        <f t="shared" si="82"/>
        <v>No</v>
      </c>
      <c r="O2673">
        <f>COUNTIF(C:C,"&lt;0")</f>
        <v>0</v>
      </c>
      <c r="P2673" t="e">
        <f>SUMIF(#REF!,"&gt;"&amp;AVERAGE(#REF!))</f>
        <v>#REF!</v>
      </c>
      <c r="Q2673">
        <f t="shared" si="83"/>
        <v>27.565026697177728</v>
      </c>
      <c r="R2673" t="str">
        <f>CONCATENATE("ID-",A2673,"-",E2673)</f>
        <v>ID-26891-Port Au Prince - Cap Haitien</v>
      </c>
      <c r="S2673" t="str">
        <f>INDEX(B:B,MATCH(A2673,A:A,0))</f>
        <v>14:50</v>
      </c>
      <c r="T2673" t="str">
        <f>IF(OR(B2673&gt;0,C2673&gt;0),"Acceptable","Check")</f>
        <v>Acceptable</v>
      </c>
      <c r="U2673">
        <f>COUNTIF(D:D, "Military - U.S. Army")</f>
        <v>23</v>
      </c>
      <c r="V2673">
        <f>AVERAGEIF(C:C,"Fort Myer, Virginia", I:I)</f>
        <v>2</v>
      </c>
      <c r="X2673" t="str">
        <f>IFERROR(VLOOKUP("FlightNumber", A:D, 4, FALSE), "Flight Not Found")</f>
        <v>Flight Not Found</v>
      </c>
      <c r="Y2673" t="str" cm="1">
        <f t="array" ref="Y2673">IF(AND(B:B &gt; TIME(6, 0, 0), B:B &lt;= TIME(18, 0, 0)), "Day", "Night")</f>
        <v>Night</v>
      </c>
      <c r="Z2673">
        <f>COUNTIFS(D:D, "Military - U.S. Army", C:C, "Fort Myer, Virginia")</f>
        <v>1</v>
      </c>
    </row>
    <row r="2674" spans="1:26" x14ac:dyDescent="0.2">
      <c r="A2674">
        <v>26894</v>
      </c>
      <c r="C2674" t="s">
        <v>13062</v>
      </c>
      <c r="D2674" t="s">
        <v>3546</v>
      </c>
      <c r="F2674" t="s">
        <v>10888</v>
      </c>
      <c r="G2674" t="s">
        <v>13063</v>
      </c>
      <c r="H2674" t="s">
        <v>13064</v>
      </c>
      <c r="I2674">
        <v>64</v>
      </c>
      <c r="J2674">
        <v>56</v>
      </c>
      <c r="K2674">
        <v>0</v>
      </c>
      <c r="L2674" t="s">
        <v>13065</v>
      </c>
      <c r="M2674">
        <f>SUM(B2674,C2674)</f>
        <v>0</v>
      </c>
      <c r="N2674" t="str">
        <f t="shared" si="82"/>
        <v>No</v>
      </c>
      <c r="O2674">
        <f>COUNTIF(C:C,"&lt;0")</f>
        <v>0</v>
      </c>
      <c r="P2674" t="e">
        <f>SUMIF(#REF!,"&gt;"&amp;AVERAGE(#REF!))</f>
        <v>#REF!</v>
      </c>
      <c r="Q2674">
        <f t="shared" si="83"/>
        <v>27.565026697177728</v>
      </c>
      <c r="R2674" t="str">
        <f>CONCATENATE("ID-",A2674,"-",E2674)</f>
        <v>ID-26894-</v>
      </c>
      <c r="S2674">
        <f>INDEX(B:B,MATCH(A2674,A:A,0))</f>
        <v>0</v>
      </c>
      <c r="T2674" t="str">
        <f>IF(OR(B2674&gt;0,C2674&gt;0),"Acceptable","Check")</f>
        <v>Acceptable</v>
      </c>
      <c r="U2674">
        <f>COUNTIF(D:D, "Military - U.S. Army")</f>
        <v>23</v>
      </c>
      <c r="V2674">
        <f>AVERAGEIF(C:C,"Fort Myer, Virginia", I:I)</f>
        <v>2</v>
      </c>
      <c r="X2674" t="str">
        <f>IFERROR(VLOOKUP("FlightNumber", A:D, 4, FALSE), "Flight Not Found")</f>
        <v>Flight Not Found</v>
      </c>
      <c r="Y2674" t="str" cm="1">
        <f t="array" ref="Y2674">IF(AND(B:B &gt; TIME(6, 0, 0), B:B &lt;= TIME(18, 0, 0)), "Day", "Night")</f>
        <v>Night</v>
      </c>
      <c r="Z2674">
        <f>COUNTIFS(D:D, "Military - U.S. Army", C:C, "Fort Myer, Virginia")</f>
        <v>1</v>
      </c>
    </row>
    <row r="2675" spans="1:26" x14ac:dyDescent="0.2">
      <c r="A2675">
        <v>26898</v>
      </c>
      <c r="C2675" t="s">
        <v>13066</v>
      </c>
      <c r="D2675" t="s">
        <v>3427</v>
      </c>
      <c r="E2675" t="s">
        <v>13067</v>
      </c>
      <c r="F2675" t="s">
        <v>1809</v>
      </c>
      <c r="G2675" t="s">
        <v>13068</v>
      </c>
      <c r="H2675" t="s">
        <v>13069</v>
      </c>
      <c r="I2675">
        <v>17</v>
      </c>
      <c r="J2675">
        <v>16</v>
      </c>
      <c r="K2675">
        <v>0</v>
      </c>
      <c r="L2675" t="s">
        <v>13070</v>
      </c>
      <c r="M2675">
        <f>SUM(B2675,C2675)</f>
        <v>0</v>
      </c>
      <c r="N2675" t="str">
        <f t="shared" si="82"/>
        <v>No</v>
      </c>
      <c r="O2675">
        <f>COUNTIF(C:C,"&lt;0")</f>
        <v>0</v>
      </c>
      <c r="P2675" t="e">
        <f>SUMIF(#REF!,"&gt;"&amp;AVERAGE(#REF!))</f>
        <v>#REF!</v>
      </c>
      <c r="Q2675">
        <f t="shared" si="83"/>
        <v>27.565026697177728</v>
      </c>
      <c r="R2675" t="str">
        <f>CONCATENATE("ID-",A2675,"-",E2675)</f>
        <v>ID-26898-Villavicencio - El Yopal</v>
      </c>
      <c r="S2675">
        <f>INDEX(B:B,MATCH(A2675,A:A,0))</f>
        <v>0</v>
      </c>
      <c r="T2675" t="str">
        <f>IF(OR(B2675&gt;0,C2675&gt;0),"Acceptable","Check")</f>
        <v>Acceptable</v>
      </c>
      <c r="U2675">
        <f>COUNTIF(D:D, "Military - U.S. Army")</f>
        <v>23</v>
      </c>
      <c r="V2675">
        <f>AVERAGEIF(C:C,"Fort Myer, Virginia", I:I)</f>
        <v>2</v>
      </c>
      <c r="X2675" t="str">
        <f>IFERROR(VLOOKUP("FlightNumber", A:D, 4, FALSE), "Flight Not Found")</f>
        <v>Flight Not Found</v>
      </c>
      <c r="Y2675" t="str" cm="1">
        <f t="array" ref="Y2675">IF(AND(B:B &gt; TIME(6, 0, 0), B:B &lt;= TIME(18, 0, 0)), "Day", "Night")</f>
        <v>Night</v>
      </c>
      <c r="Z2675">
        <f>COUNTIFS(D:D, "Military - U.S. Army", C:C, "Fort Myer, Virginia")</f>
        <v>1</v>
      </c>
    </row>
    <row r="2676" spans="1:26" x14ac:dyDescent="0.2">
      <c r="A2676">
        <v>26903</v>
      </c>
      <c r="B2676" t="s">
        <v>11232</v>
      </c>
      <c r="C2676" t="s">
        <v>5135</v>
      </c>
      <c r="D2676" t="s">
        <v>4232</v>
      </c>
      <c r="E2676" t="s">
        <v>13071</v>
      </c>
      <c r="F2676" t="s">
        <v>13072</v>
      </c>
      <c r="G2676" t="s">
        <v>13073</v>
      </c>
      <c r="H2676" t="s">
        <v>13074</v>
      </c>
      <c r="I2676">
        <v>42</v>
      </c>
      <c r="J2676">
        <v>42</v>
      </c>
      <c r="K2676">
        <v>0</v>
      </c>
      <c r="L2676" t="s">
        <v>13075</v>
      </c>
      <c r="M2676">
        <f>SUM(B2676,C2676)</f>
        <v>0</v>
      </c>
      <c r="N2676" t="str">
        <f t="shared" si="82"/>
        <v>No</v>
      </c>
      <c r="O2676">
        <f>COUNTIF(C:C,"&lt;0")</f>
        <v>0</v>
      </c>
      <c r="P2676" t="e">
        <f>SUMIF(#REF!,"&gt;"&amp;AVERAGE(#REF!))</f>
        <v>#REF!</v>
      </c>
      <c r="Q2676">
        <f t="shared" si="83"/>
        <v>27.565026697177728</v>
      </c>
      <c r="R2676" t="str">
        <f>CONCATENATE("ID-",A2676,"-",E2676)</f>
        <v>ID-26903-Bogota - Cartagena</v>
      </c>
      <c r="S2676" t="str">
        <f>INDEX(B:B,MATCH(A2676,A:A,0))</f>
        <v>12:45</v>
      </c>
      <c r="T2676" t="str">
        <f>IF(OR(B2676&gt;0,C2676&gt;0),"Acceptable","Check")</f>
        <v>Acceptable</v>
      </c>
      <c r="U2676">
        <f>COUNTIF(D:D, "Military - U.S. Army")</f>
        <v>23</v>
      </c>
      <c r="V2676">
        <f>AVERAGEIF(C:C,"Fort Myer, Virginia", I:I)</f>
        <v>2</v>
      </c>
      <c r="X2676" t="str">
        <f>IFERROR(VLOOKUP("FlightNumber", A:D, 4, FALSE), "Flight Not Found")</f>
        <v>Flight Not Found</v>
      </c>
      <c r="Y2676" t="str" cm="1">
        <f t="array" ref="Y2676">IF(AND(B:B &gt; TIME(6, 0, 0), B:B &lt;= TIME(18, 0, 0)), "Day", "Night")</f>
        <v>Night</v>
      </c>
      <c r="Z2676">
        <f>COUNTIFS(D:D, "Military - U.S. Army", C:C, "Fort Myer, Virginia")</f>
        <v>1</v>
      </c>
    </row>
    <row r="2677" spans="1:26" x14ac:dyDescent="0.2">
      <c r="A2677">
        <v>26904</v>
      </c>
      <c r="B2677" t="s">
        <v>8714</v>
      </c>
      <c r="C2677" t="s">
        <v>13076</v>
      </c>
      <c r="D2677" t="s">
        <v>2606</v>
      </c>
      <c r="E2677" t="s">
        <v>13077</v>
      </c>
      <c r="F2677" t="s">
        <v>13078</v>
      </c>
      <c r="G2677" t="s">
        <v>13079</v>
      </c>
      <c r="H2677" t="s">
        <v>13080</v>
      </c>
      <c r="I2677">
        <v>25</v>
      </c>
      <c r="J2677">
        <v>24</v>
      </c>
      <c r="K2677">
        <v>0</v>
      </c>
      <c r="L2677" t="s">
        <v>13081</v>
      </c>
      <c r="M2677">
        <f>SUM(B2677,C2677)</f>
        <v>0</v>
      </c>
      <c r="N2677" t="str">
        <f t="shared" si="82"/>
        <v>No</v>
      </c>
      <c r="O2677">
        <f>COUNTIF(C:C,"&lt;0")</f>
        <v>0</v>
      </c>
      <c r="P2677" t="e">
        <f>SUMIF(#REF!,"&gt;"&amp;AVERAGE(#REF!))</f>
        <v>#REF!</v>
      </c>
      <c r="Q2677">
        <f t="shared" si="83"/>
        <v>27.565026697177728</v>
      </c>
      <c r="R2677" t="str">
        <f>CONCATENATE("ID-",A2677,"-",E2677)</f>
        <v>ID-26904-Athens - Madrid</v>
      </c>
      <c r="S2677" t="str">
        <f>INDEX(B:B,MATCH(A2677,A:A,0))</f>
        <v>21:45</v>
      </c>
      <c r="T2677" t="str">
        <f>IF(OR(B2677&gt;0,C2677&gt;0),"Acceptable","Check")</f>
        <v>Acceptable</v>
      </c>
      <c r="U2677">
        <f>COUNTIF(D:D, "Military - U.S. Army")</f>
        <v>23</v>
      </c>
      <c r="V2677">
        <f>AVERAGEIF(C:C,"Fort Myer, Virginia", I:I)</f>
        <v>2</v>
      </c>
      <c r="X2677" t="str">
        <f>IFERROR(VLOOKUP("FlightNumber", A:D, 4, FALSE), "Flight Not Found")</f>
        <v>Flight Not Found</v>
      </c>
      <c r="Y2677" t="str" cm="1">
        <f t="array" ref="Y2677">IF(AND(B:B &gt; TIME(6, 0, 0), B:B &lt;= TIME(18, 0, 0)), "Day", "Night")</f>
        <v>Night</v>
      </c>
      <c r="Z2677">
        <f>COUNTIFS(D:D, "Military - U.S. Army", C:C, "Fort Myer, Virginia")</f>
        <v>1</v>
      </c>
    </row>
    <row r="2678" spans="1:26" x14ac:dyDescent="0.2">
      <c r="A2678">
        <v>26904</v>
      </c>
      <c r="B2678" t="s">
        <v>1712</v>
      </c>
      <c r="C2678" t="s">
        <v>13082</v>
      </c>
      <c r="D2678" t="s">
        <v>4906</v>
      </c>
      <c r="E2678" t="s">
        <v>13083</v>
      </c>
      <c r="F2678" t="s">
        <v>13084</v>
      </c>
      <c r="G2678" t="s">
        <v>13085</v>
      </c>
      <c r="H2678" t="s">
        <v>13086</v>
      </c>
      <c r="I2678">
        <v>149</v>
      </c>
      <c r="J2678">
        <v>1</v>
      </c>
      <c r="K2678">
        <v>0</v>
      </c>
      <c r="L2678" t="s">
        <v>13087</v>
      </c>
      <c r="M2678">
        <f>SUM(B2678,C2678)</f>
        <v>0</v>
      </c>
      <c r="N2678" t="str">
        <f t="shared" si="82"/>
        <v>No</v>
      </c>
      <c r="O2678">
        <f>COUNTIF(C:C,"&lt;0")</f>
        <v>0</v>
      </c>
      <c r="P2678" t="e">
        <f>SUMIF(#REF!,"&gt;"&amp;AVERAGE(#REF!))</f>
        <v>#REF!</v>
      </c>
      <c r="Q2678">
        <f t="shared" si="83"/>
        <v>27.565026697177728</v>
      </c>
      <c r="R2678" t="str">
        <f>CONCATENATE("ID-",A2678,"-",E2678)</f>
        <v>ID-26904-Honolulu - Los Angeles</v>
      </c>
      <c r="S2678" t="str">
        <f>INDEX(B:B,MATCH(A2678,A:A,0))</f>
        <v>21:45</v>
      </c>
      <c r="T2678" t="str">
        <f>IF(OR(B2678&gt;0,C2678&gt;0),"Acceptable","Check")</f>
        <v>Acceptable</v>
      </c>
      <c r="U2678">
        <f>COUNTIF(D:D, "Military - U.S. Army")</f>
        <v>23</v>
      </c>
      <c r="V2678">
        <f>AVERAGEIF(C:C,"Fort Myer, Virginia", I:I)</f>
        <v>2</v>
      </c>
      <c r="X2678" t="str">
        <f>IFERROR(VLOOKUP("FlightNumber", A:D, 4, FALSE), "Flight Not Found")</f>
        <v>Flight Not Found</v>
      </c>
      <c r="Y2678" t="str" cm="1">
        <f t="array" ref="Y2678">IF(AND(B:B &gt; TIME(6, 0, 0), B:B &lt;= TIME(18, 0, 0)), "Day", "Night")</f>
        <v>Night</v>
      </c>
      <c r="Z2678">
        <f>COUNTIFS(D:D, "Military - U.S. Army", C:C, "Fort Myer, Virginia")</f>
        <v>1</v>
      </c>
    </row>
    <row r="2679" spans="1:26" x14ac:dyDescent="0.2">
      <c r="A2679">
        <v>26911</v>
      </c>
      <c r="B2679" t="s">
        <v>870</v>
      </c>
      <c r="C2679" t="s">
        <v>13088</v>
      </c>
      <c r="D2679" t="s">
        <v>13089</v>
      </c>
      <c r="E2679" t="s">
        <v>13090</v>
      </c>
      <c r="F2679" t="s">
        <v>13091</v>
      </c>
      <c r="G2679" t="s">
        <v>13092</v>
      </c>
      <c r="I2679">
        <v>5</v>
      </c>
      <c r="J2679">
        <v>4</v>
      </c>
      <c r="K2679">
        <v>0</v>
      </c>
      <c r="L2679" t="s">
        <v>13093</v>
      </c>
      <c r="M2679">
        <f>SUM(B2679,C2679)</f>
        <v>0</v>
      </c>
      <c r="N2679" t="str">
        <f t="shared" si="82"/>
        <v>No</v>
      </c>
      <c r="O2679">
        <f>COUNTIF(C:C,"&lt;0")</f>
        <v>0</v>
      </c>
      <c r="P2679" t="e">
        <f>SUMIF(#REF!,"&gt;"&amp;AVERAGE(#REF!))</f>
        <v>#REF!</v>
      </c>
      <c r="Q2679">
        <f t="shared" si="83"/>
        <v>27.565026697177728</v>
      </c>
      <c r="R2679" t="str">
        <f>CONCATENATE("ID-",A2679,"-",E2679)</f>
        <v>ID-26911-Grand Rapids, MI - Gary, IN</v>
      </c>
      <c r="S2679" t="str">
        <f>INDEX(B:B,MATCH(A2679,A:A,0))</f>
        <v>22:30</v>
      </c>
      <c r="T2679" t="str">
        <f>IF(OR(B2679&gt;0,C2679&gt;0),"Acceptable","Check")</f>
        <v>Acceptable</v>
      </c>
      <c r="U2679">
        <f>COUNTIF(D:D, "Military - U.S. Army")</f>
        <v>23</v>
      </c>
      <c r="V2679">
        <f>AVERAGEIF(C:C,"Fort Myer, Virginia", I:I)</f>
        <v>2</v>
      </c>
      <c r="X2679" t="str">
        <f>IFERROR(VLOOKUP("FlightNumber", A:D, 4, FALSE), "Flight Not Found")</f>
        <v>Flight Not Found</v>
      </c>
      <c r="Y2679" t="str" cm="1">
        <f t="array" ref="Y2679">IF(AND(B:B &gt; TIME(6, 0, 0), B:B &lt;= TIME(18, 0, 0)), "Day", "Night")</f>
        <v>Night</v>
      </c>
      <c r="Z2679">
        <f>COUNTIFS(D:D, "Military - U.S. Army", C:C, "Fort Myer, Virginia")</f>
        <v>1</v>
      </c>
    </row>
    <row r="2680" spans="1:26" x14ac:dyDescent="0.2">
      <c r="A2680">
        <v>26915</v>
      </c>
      <c r="B2680" t="s">
        <v>2256</v>
      </c>
      <c r="C2680" t="s">
        <v>13094</v>
      </c>
      <c r="D2680" t="s">
        <v>8008</v>
      </c>
      <c r="E2680" t="s">
        <v>13095</v>
      </c>
      <c r="F2680" t="s">
        <v>13096</v>
      </c>
      <c r="G2680" t="s">
        <v>13097</v>
      </c>
      <c r="H2680" t="s">
        <v>13098</v>
      </c>
      <c r="I2680">
        <v>6</v>
      </c>
      <c r="J2680">
        <v>6</v>
      </c>
      <c r="K2680">
        <v>0</v>
      </c>
      <c r="L2680" t="s">
        <v>13099</v>
      </c>
      <c r="M2680">
        <f>SUM(B2680,C2680)</f>
        <v>0</v>
      </c>
      <c r="N2680" t="str">
        <f t="shared" si="82"/>
        <v>No</v>
      </c>
      <c r="O2680">
        <f>COUNTIF(C:C,"&lt;0")</f>
        <v>0</v>
      </c>
      <c r="P2680" t="e">
        <f>SUMIF(#REF!,"&gt;"&amp;AVERAGE(#REF!))</f>
        <v>#REF!</v>
      </c>
      <c r="Q2680">
        <f t="shared" si="83"/>
        <v>27.565026697177728</v>
      </c>
      <c r="R2680" t="str">
        <f>CONCATENATE("ID-",A2680,"-",E2680)</f>
        <v>ID-26915-Travis AFB - Clark AFB - Yokota AFB, Japan</v>
      </c>
      <c r="S2680" t="str">
        <f>INDEX(B:B,MATCH(A2680,A:A,0))</f>
        <v>04:42</v>
      </c>
      <c r="T2680" t="str">
        <f>IF(OR(B2680&gt;0,C2680&gt;0),"Acceptable","Check")</f>
        <v>Acceptable</v>
      </c>
      <c r="U2680">
        <f>COUNTIF(D:D, "Military - U.S. Army")</f>
        <v>23</v>
      </c>
      <c r="V2680">
        <f>AVERAGEIF(C:C,"Fort Myer, Virginia", I:I)</f>
        <v>2</v>
      </c>
      <c r="X2680" t="str">
        <f>IFERROR(VLOOKUP("FlightNumber", A:D, 4, FALSE), "Flight Not Found")</f>
        <v>Flight Not Found</v>
      </c>
      <c r="Y2680" t="str" cm="1">
        <f t="array" ref="Y2680">IF(AND(B:B &gt; TIME(6, 0, 0), B:B &lt;= TIME(18, 0, 0)), "Day", "Night")</f>
        <v>Night</v>
      </c>
      <c r="Z2680">
        <f>COUNTIFS(D:D, "Military - U.S. Army", C:C, "Fort Myer, Virginia")</f>
        <v>1</v>
      </c>
    </row>
    <row r="2681" spans="1:26" x14ac:dyDescent="0.2">
      <c r="A2681">
        <v>26916</v>
      </c>
      <c r="B2681" t="s">
        <v>13100</v>
      </c>
      <c r="C2681" t="s">
        <v>13101</v>
      </c>
      <c r="D2681" t="s">
        <v>13102</v>
      </c>
      <c r="E2681" t="s">
        <v>13103</v>
      </c>
      <c r="F2681" t="s">
        <v>13104</v>
      </c>
      <c r="G2681" t="s">
        <v>13105</v>
      </c>
      <c r="I2681">
        <v>4</v>
      </c>
      <c r="J2681">
        <v>4</v>
      </c>
      <c r="K2681">
        <v>0</v>
      </c>
      <c r="L2681" t="s">
        <v>13106</v>
      </c>
      <c r="M2681">
        <f>SUM(B2681,C2681)</f>
        <v>0</v>
      </c>
      <c r="N2681" t="str">
        <f t="shared" si="82"/>
        <v>No</v>
      </c>
      <c r="O2681">
        <f>COUNTIF(C:C,"&lt;0")</f>
        <v>0</v>
      </c>
      <c r="P2681" t="e">
        <f>SUMIF(#REF!,"&gt;"&amp;AVERAGE(#REF!))</f>
        <v>#REF!</v>
      </c>
      <c r="Q2681">
        <f t="shared" si="83"/>
        <v>27.565026697177728</v>
      </c>
      <c r="R2681" t="str">
        <f>CONCATENATE("ID-",A2681,"-",E2681)</f>
        <v>ID-26916-Humbolt, TN - Paintsville, KY</v>
      </c>
      <c r="S2681" t="str">
        <f>INDEX(B:B,MATCH(A2681,A:A,0))</f>
        <v>15:18</v>
      </c>
      <c r="T2681" t="str">
        <f>IF(OR(B2681&gt;0,C2681&gt;0),"Acceptable","Check")</f>
        <v>Acceptable</v>
      </c>
      <c r="U2681">
        <f>COUNTIF(D:D, "Military - U.S. Army")</f>
        <v>23</v>
      </c>
      <c r="V2681">
        <f>AVERAGEIF(C:C,"Fort Myer, Virginia", I:I)</f>
        <v>2</v>
      </c>
      <c r="X2681" t="str">
        <f>IFERROR(VLOOKUP("FlightNumber", A:D, 4, FALSE), "Flight Not Found")</f>
        <v>Flight Not Found</v>
      </c>
      <c r="Y2681" t="str" cm="1">
        <f t="array" ref="Y2681">IF(AND(B:B &gt; TIME(6, 0, 0), B:B &lt;= TIME(18, 0, 0)), "Day", "Night")</f>
        <v>Night</v>
      </c>
      <c r="Z2681">
        <f>COUNTIFS(D:D, "Military - U.S. Army", C:C, "Fort Myer, Virginia")</f>
        <v>1</v>
      </c>
    </row>
    <row r="2682" spans="1:26" x14ac:dyDescent="0.2">
      <c r="A2682">
        <v>26918</v>
      </c>
      <c r="C2682" t="s">
        <v>13107</v>
      </c>
      <c r="D2682" t="s">
        <v>3971</v>
      </c>
      <c r="E2682" t="s">
        <v>13108</v>
      </c>
      <c r="F2682" t="s">
        <v>13109</v>
      </c>
      <c r="G2682" t="s">
        <v>13110</v>
      </c>
      <c r="H2682" t="s">
        <v>13111</v>
      </c>
      <c r="I2682">
        <v>41</v>
      </c>
      <c r="J2682">
        <v>41</v>
      </c>
      <c r="K2682">
        <v>0</v>
      </c>
      <c r="L2682" t="s">
        <v>13112</v>
      </c>
      <c r="M2682">
        <f>SUM(B2682,C2682)</f>
        <v>0</v>
      </c>
      <c r="N2682" t="str">
        <f t="shared" si="82"/>
        <v>No</v>
      </c>
      <c r="O2682">
        <f>COUNTIF(C:C,"&lt;0")</f>
        <v>0</v>
      </c>
      <c r="P2682" t="e">
        <f>SUMIF(#REF!,"&gt;"&amp;AVERAGE(#REF!))</f>
        <v>#REF!</v>
      </c>
      <c r="Q2682">
        <f t="shared" si="83"/>
        <v>27.565026697177728</v>
      </c>
      <c r="R2682" t="str">
        <f>CONCATENATE("ID-",A2682,"-",E2682)</f>
        <v>ID-26918-Skopje - Titograd</v>
      </c>
      <c r="S2682">
        <f>INDEX(B:B,MATCH(A2682,A:A,0))</f>
        <v>0</v>
      </c>
      <c r="T2682" t="str">
        <f>IF(OR(B2682&gt;0,C2682&gt;0),"Acceptable","Check")</f>
        <v>Acceptable</v>
      </c>
      <c r="U2682">
        <f>COUNTIF(D:D, "Military - U.S. Army")</f>
        <v>23</v>
      </c>
      <c r="V2682">
        <f>AVERAGEIF(C:C,"Fort Myer, Virginia", I:I)</f>
        <v>2</v>
      </c>
      <c r="X2682" t="str">
        <f>IFERROR(VLOOKUP("FlightNumber", A:D, 4, FALSE), "Flight Not Found")</f>
        <v>Flight Not Found</v>
      </c>
      <c r="Y2682" t="str" cm="1">
        <f t="array" ref="Y2682">IF(AND(B:B &gt; TIME(6, 0, 0), B:B &lt;= TIME(18, 0, 0)), "Day", "Night")</f>
        <v>Night</v>
      </c>
      <c r="Z2682">
        <f>COUNTIFS(D:D, "Military - U.S. Army", C:C, "Fort Myer, Virginia")</f>
        <v>1</v>
      </c>
    </row>
    <row r="2683" spans="1:26" x14ac:dyDescent="0.2">
      <c r="A2683">
        <v>26927</v>
      </c>
      <c r="B2683" t="s">
        <v>3782</v>
      </c>
      <c r="C2683" t="s">
        <v>13113</v>
      </c>
      <c r="D2683" t="s">
        <v>11361</v>
      </c>
      <c r="E2683" t="s">
        <v>13114</v>
      </c>
      <c r="F2683" t="s">
        <v>10572</v>
      </c>
      <c r="G2683" t="s">
        <v>13115</v>
      </c>
      <c r="H2683" t="s">
        <v>13116</v>
      </c>
      <c r="I2683">
        <v>6</v>
      </c>
      <c r="J2683">
        <v>6</v>
      </c>
      <c r="K2683">
        <v>0</v>
      </c>
      <c r="L2683" t="s">
        <v>13117</v>
      </c>
      <c r="M2683">
        <f>SUM(B2683,C2683)</f>
        <v>0</v>
      </c>
      <c r="N2683" t="str">
        <f t="shared" si="82"/>
        <v>No</v>
      </c>
      <c r="O2683">
        <f>COUNTIF(C:C,"&lt;0")</f>
        <v>0</v>
      </c>
      <c r="P2683" t="e">
        <f>SUMIF(#REF!,"&gt;"&amp;AVERAGE(#REF!))</f>
        <v>#REF!</v>
      </c>
      <c r="Q2683">
        <f t="shared" si="83"/>
        <v>27.565026697177728</v>
      </c>
      <c r="R2683" t="str">
        <f>CONCATENATE("ID-",A2683,"-",E2683)</f>
        <v>ID-26927-Natchitoches, La - Dallas, TX</v>
      </c>
      <c r="S2683" t="str">
        <f>INDEX(B:B,MATCH(A2683,A:A,0))</f>
        <v>22:45</v>
      </c>
      <c r="T2683" t="str">
        <f>IF(OR(B2683&gt;0,C2683&gt;0),"Acceptable","Check")</f>
        <v>Acceptable</v>
      </c>
      <c r="U2683">
        <f>COUNTIF(D:D, "Military - U.S. Army")</f>
        <v>23</v>
      </c>
      <c r="V2683">
        <f>AVERAGEIF(C:C,"Fort Myer, Virginia", I:I)</f>
        <v>2</v>
      </c>
      <c r="X2683" t="str">
        <f>IFERROR(VLOOKUP("FlightNumber", A:D, 4, FALSE), "Flight Not Found")</f>
        <v>Flight Not Found</v>
      </c>
      <c r="Y2683" t="str" cm="1">
        <f t="array" ref="Y2683">IF(AND(B:B &gt; TIME(6, 0, 0), B:B &lt;= TIME(18, 0, 0)), "Day", "Night")</f>
        <v>Night</v>
      </c>
      <c r="Z2683">
        <f>COUNTIFS(D:D, "Military - U.S. Army", C:C, "Fort Myer, Virginia")</f>
        <v>1</v>
      </c>
    </row>
    <row r="2684" spans="1:26" x14ac:dyDescent="0.2">
      <c r="A2684">
        <v>26931</v>
      </c>
      <c r="B2684" t="s">
        <v>991</v>
      </c>
      <c r="C2684" t="s">
        <v>13118</v>
      </c>
      <c r="D2684" t="s">
        <v>13119</v>
      </c>
      <c r="E2684" t="s">
        <v>13120</v>
      </c>
      <c r="F2684" t="s">
        <v>13121</v>
      </c>
      <c r="G2684" t="s">
        <v>13122</v>
      </c>
      <c r="I2684">
        <v>2</v>
      </c>
      <c r="J2684">
        <v>2</v>
      </c>
      <c r="K2684">
        <v>0</v>
      </c>
      <c r="L2684" t="s">
        <v>13123</v>
      </c>
      <c r="M2684">
        <f>SUM(B2684,C2684)</f>
        <v>0</v>
      </c>
      <c r="N2684" t="str">
        <f t="shared" si="82"/>
        <v>No</v>
      </c>
      <c r="O2684">
        <f>COUNTIF(C:C,"&lt;0")</f>
        <v>0</v>
      </c>
      <c r="P2684" t="e">
        <f>SUMIF(#REF!,"&gt;"&amp;AVERAGE(#REF!))</f>
        <v>#REF!</v>
      </c>
      <c r="Q2684">
        <f t="shared" si="83"/>
        <v>27.565026697177728</v>
      </c>
      <c r="R2684" t="str">
        <f>CONCATENATE("ID-",A2684,"-",E2684)</f>
        <v>ID-26931-Bakersfield, CA - Long Beach, CA</v>
      </c>
      <c r="S2684" t="str">
        <f>INDEX(B:B,MATCH(A2684,A:A,0))</f>
        <v>02:00</v>
      </c>
      <c r="T2684" t="str">
        <f>IF(OR(B2684&gt;0,C2684&gt;0),"Acceptable","Check")</f>
        <v>Acceptable</v>
      </c>
      <c r="U2684">
        <f>COUNTIF(D:D, "Military - U.S. Army")</f>
        <v>23</v>
      </c>
      <c r="V2684">
        <f>AVERAGEIF(C:C,"Fort Myer, Virginia", I:I)</f>
        <v>2</v>
      </c>
      <c r="X2684" t="str">
        <f>IFERROR(VLOOKUP("FlightNumber", A:D, 4, FALSE), "Flight Not Found")</f>
        <v>Flight Not Found</v>
      </c>
      <c r="Y2684" t="str" cm="1">
        <f t="array" ref="Y2684">IF(AND(B:B &gt; TIME(6, 0, 0), B:B &lt;= TIME(18, 0, 0)), "Day", "Night")</f>
        <v>Night</v>
      </c>
      <c r="Z2684">
        <f>COUNTIFS(D:D, "Military - U.S. Army", C:C, "Fort Myer, Virginia")</f>
        <v>1</v>
      </c>
    </row>
    <row r="2685" spans="1:26" x14ac:dyDescent="0.2">
      <c r="A2685">
        <v>26932</v>
      </c>
      <c r="B2685" t="s">
        <v>13124</v>
      </c>
      <c r="C2685" t="s">
        <v>13125</v>
      </c>
      <c r="D2685" t="s">
        <v>13126</v>
      </c>
      <c r="E2685" t="s">
        <v>13127</v>
      </c>
      <c r="F2685" t="s">
        <v>13128</v>
      </c>
      <c r="G2685" t="s">
        <v>13129</v>
      </c>
      <c r="I2685">
        <v>3</v>
      </c>
      <c r="J2685">
        <v>3</v>
      </c>
      <c r="K2685">
        <v>0</v>
      </c>
      <c r="L2685" t="s">
        <v>13130</v>
      </c>
      <c r="M2685">
        <f>SUM(B2685,C2685)</f>
        <v>0</v>
      </c>
      <c r="N2685" t="str">
        <f t="shared" si="82"/>
        <v>No</v>
      </c>
      <c r="O2685">
        <f>COUNTIF(C:C,"&lt;0")</f>
        <v>0</v>
      </c>
      <c r="P2685" t="e">
        <f>SUMIF(#REF!,"&gt;"&amp;AVERAGE(#REF!))</f>
        <v>#REF!</v>
      </c>
      <c r="Q2685">
        <f t="shared" si="83"/>
        <v>27.565026697177728</v>
      </c>
      <c r="R2685" t="str">
        <f>CONCATENATE("ID-",A2685,"-",E2685)</f>
        <v>ID-26932-Lincoln, NB - Omaha, NB</v>
      </c>
      <c r="S2685" t="str">
        <f>INDEX(B:B,MATCH(A2685,A:A,0))</f>
        <v>06:18</v>
      </c>
      <c r="T2685" t="str">
        <f>IF(OR(B2685&gt;0,C2685&gt;0),"Acceptable","Check")</f>
        <v>Acceptable</v>
      </c>
      <c r="U2685">
        <f>COUNTIF(D:D, "Military - U.S. Army")</f>
        <v>23</v>
      </c>
      <c r="V2685">
        <f>AVERAGEIF(C:C,"Fort Myer, Virginia", I:I)</f>
        <v>2</v>
      </c>
      <c r="X2685" t="str">
        <f>IFERROR(VLOOKUP("FlightNumber", A:D, 4, FALSE), "Flight Not Found")</f>
        <v>Flight Not Found</v>
      </c>
      <c r="Y2685" t="str" cm="1">
        <f t="array" ref="Y2685">IF(AND(B:B &gt; TIME(6, 0, 0), B:B &lt;= TIME(18, 0, 0)), "Day", "Night")</f>
        <v>Night</v>
      </c>
      <c r="Z2685">
        <f>COUNTIFS(D:D, "Military - U.S. Army", C:C, "Fort Myer, Virginia")</f>
        <v>1</v>
      </c>
    </row>
    <row r="2686" spans="1:26" x14ac:dyDescent="0.2">
      <c r="A2686">
        <v>26934</v>
      </c>
      <c r="B2686" t="s">
        <v>13131</v>
      </c>
      <c r="C2686" t="s">
        <v>13132</v>
      </c>
      <c r="D2686" t="s">
        <v>13133</v>
      </c>
      <c r="E2686" t="s">
        <v>13134</v>
      </c>
      <c r="F2686" t="s">
        <v>13135</v>
      </c>
      <c r="G2686" t="s">
        <v>13136</v>
      </c>
      <c r="H2686" t="s">
        <v>13137</v>
      </c>
      <c r="I2686">
        <v>11</v>
      </c>
      <c r="J2686">
        <v>11</v>
      </c>
      <c r="K2686">
        <v>0</v>
      </c>
      <c r="L2686" t="s">
        <v>13138</v>
      </c>
      <c r="M2686">
        <f>SUM(B2686,C2686)</f>
        <v>0</v>
      </c>
      <c r="N2686" t="str">
        <f t="shared" si="82"/>
        <v>No</v>
      </c>
      <c r="O2686">
        <f>COUNTIF(C:C,"&lt;0")</f>
        <v>0</v>
      </c>
      <c r="P2686" t="e">
        <f>SUMIF(#REF!,"&gt;"&amp;AVERAGE(#REF!))</f>
        <v>#REF!</v>
      </c>
      <c r="Q2686">
        <f t="shared" si="83"/>
        <v>27.565026697177728</v>
      </c>
      <c r="R2686" t="str">
        <f>CONCATENATE("ID-",A2686,"-",E2686)</f>
        <v>ID-26934-Memphis - El Dorado - Texarkana - Dallas</v>
      </c>
      <c r="S2686" t="str">
        <f>INDEX(B:B,MATCH(A2686,A:A,0))</f>
        <v>19:52</v>
      </c>
      <c r="T2686" t="str">
        <f>IF(OR(B2686&gt;0,C2686&gt;0),"Acceptable","Check")</f>
        <v>Acceptable</v>
      </c>
      <c r="U2686">
        <f>COUNTIF(D:D, "Military - U.S. Army")</f>
        <v>23</v>
      </c>
      <c r="V2686">
        <f>AVERAGEIF(C:C,"Fort Myer, Virginia", I:I)</f>
        <v>2</v>
      </c>
      <c r="X2686" t="str">
        <f>IFERROR(VLOOKUP("FlightNumber", A:D, 4, FALSE), "Flight Not Found")</f>
        <v>Flight Not Found</v>
      </c>
      <c r="Y2686" t="str" cm="1">
        <f t="array" ref="Y2686">IF(AND(B:B &gt; TIME(6, 0, 0), B:B &lt;= TIME(18, 0, 0)), "Day", "Night")</f>
        <v>Night</v>
      </c>
      <c r="Z2686">
        <f>COUNTIFS(D:D, "Military - U.S. Army", C:C, "Fort Myer, Virginia")</f>
        <v>1</v>
      </c>
    </row>
    <row r="2687" spans="1:26" x14ac:dyDescent="0.2">
      <c r="A2687">
        <v>26937</v>
      </c>
      <c r="C2687" t="s">
        <v>13139</v>
      </c>
      <c r="D2687" t="s">
        <v>13140</v>
      </c>
      <c r="F2687" t="s">
        <v>1716</v>
      </c>
      <c r="G2687" t="s">
        <v>13141</v>
      </c>
      <c r="H2687" t="s">
        <v>13142</v>
      </c>
      <c r="I2687">
        <v>9</v>
      </c>
      <c r="J2687">
        <v>9</v>
      </c>
      <c r="K2687">
        <v>0</v>
      </c>
      <c r="L2687" t="s">
        <v>13143</v>
      </c>
      <c r="M2687">
        <f>SUM(B2687,C2687)</f>
        <v>0</v>
      </c>
      <c r="N2687" t="str">
        <f t="shared" si="82"/>
        <v>No</v>
      </c>
      <c r="O2687">
        <f>COUNTIF(C:C,"&lt;0")</f>
        <v>0</v>
      </c>
      <c r="P2687" t="e">
        <f>SUMIF(#REF!,"&gt;"&amp;AVERAGE(#REF!))</f>
        <v>#REF!</v>
      </c>
      <c r="Q2687">
        <f t="shared" si="83"/>
        <v>27.565026697177728</v>
      </c>
      <c r="R2687" t="str">
        <f>CONCATENATE("ID-",A2687,"-",E2687)</f>
        <v>ID-26937-</v>
      </c>
      <c r="S2687">
        <f>INDEX(B:B,MATCH(A2687,A:A,0))</f>
        <v>0</v>
      </c>
      <c r="T2687" t="str">
        <f>IF(OR(B2687&gt;0,C2687&gt;0),"Acceptable","Check")</f>
        <v>Acceptable</v>
      </c>
      <c r="U2687">
        <f>COUNTIF(D:D, "Military - U.S. Army")</f>
        <v>23</v>
      </c>
      <c r="V2687">
        <f>AVERAGEIF(C:C,"Fort Myer, Virginia", I:I)</f>
        <v>2</v>
      </c>
      <c r="X2687" t="str">
        <f>IFERROR(VLOOKUP("FlightNumber", A:D, 4, FALSE), "Flight Not Found")</f>
        <v>Flight Not Found</v>
      </c>
      <c r="Y2687" t="str" cm="1">
        <f t="array" ref="Y2687">IF(AND(B:B &gt; TIME(6, 0, 0), B:B &lt;= TIME(18, 0, 0)), "Day", "Night")</f>
        <v>Night</v>
      </c>
      <c r="Z2687">
        <f>COUNTIFS(D:D, "Military - U.S. Army", C:C, "Fort Myer, Virginia")</f>
        <v>1</v>
      </c>
    </row>
    <row r="2688" spans="1:26" x14ac:dyDescent="0.2">
      <c r="A2688">
        <v>26937</v>
      </c>
      <c r="B2688" t="s">
        <v>1867</v>
      </c>
      <c r="C2688" t="s">
        <v>10496</v>
      </c>
      <c r="D2688" t="s">
        <v>3546</v>
      </c>
      <c r="F2688" t="s">
        <v>8219</v>
      </c>
      <c r="G2688" t="s">
        <v>13144</v>
      </c>
      <c r="H2688" t="s">
        <v>13145</v>
      </c>
      <c r="I2688">
        <v>108</v>
      </c>
      <c r="J2688">
        <v>108</v>
      </c>
      <c r="K2688">
        <v>0</v>
      </c>
      <c r="L2688" t="s">
        <v>13146</v>
      </c>
      <c r="M2688">
        <f>SUM(B2688,C2688)</f>
        <v>0</v>
      </c>
      <c r="N2688" t="str">
        <f t="shared" si="82"/>
        <v>No</v>
      </c>
      <c r="O2688">
        <f>COUNTIF(C:C,"&lt;0")</f>
        <v>0</v>
      </c>
      <c r="P2688" t="e">
        <f>SUMIF(#REF!,"&gt;"&amp;AVERAGE(#REF!))</f>
        <v>#REF!</v>
      </c>
      <c r="Q2688">
        <f t="shared" si="83"/>
        <v>27.565026697177728</v>
      </c>
      <c r="R2688" t="str">
        <f>CONCATENATE("ID-",A2688,"-",E2688)</f>
        <v>ID-26937-</v>
      </c>
      <c r="S2688">
        <f>INDEX(B:B,MATCH(A2688,A:A,0))</f>
        <v>0</v>
      </c>
      <c r="T2688" t="str">
        <f>IF(OR(B2688&gt;0,C2688&gt;0),"Acceptable","Check")</f>
        <v>Acceptable</v>
      </c>
      <c r="U2688">
        <f>COUNTIF(D:D, "Military - U.S. Army")</f>
        <v>23</v>
      </c>
      <c r="V2688">
        <f>AVERAGEIF(C:C,"Fort Myer, Virginia", I:I)</f>
        <v>2</v>
      </c>
      <c r="X2688" t="str">
        <f>IFERROR(VLOOKUP("FlightNumber", A:D, 4, FALSE), "Flight Not Found")</f>
        <v>Flight Not Found</v>
      </c>
      <c r="Y2688" t="str" cm="1">
        <f t="array" ref="Y2688">IF(AND(B:B &gt; TIME(6, 0, 0), B:B &lt;= TIME(18, 0, 0)), "Day", "Night")</f>
        <v>Night</v>
      </c>
      <c r="Z2688">
        <f>COUNTIFS(D:D, "Military - U.S. Army", C:C, "Fort Myer, Virginia")</f>
        <v>1</v>
      </c>
    </row>
    <row r="2689" spans="1:26" x14ac:dyDescent="0.2">
      <c r="A2689">
        <v>26939</v>
      </c>
      <c r="C2689" t="s">
        <v>13147</v>
      </c>
      <c r="D2689" t="s">
        <v>3546</v>
      </c>
      <c r="F2689" t="s">
        <v>13148</v>
      </c>
      <c r="G2689" t="s">
        <v>13149</v>
      </c>
      <c r="H2689" t="s">
        <v>13150</v>
      </c>
      <c r="I2689">
        <v>10</v>
      </c>
      <c r="J2689">
        <v>10</v>
      </c>
      <c r="K2689">
        <v>0</v>
      </c>
      <c r="L2689" t="s">
        <v>13151</v>
      </c>
      <c r="M2689">
        <f>SUM(B2689,C2689)</f>
        <v>0</v>
      </c>
      <c r="N2689" t="str">
        <f t="shared" si="82"/>
        <v>No</v>
      </c>
      <c r="O2689">
        <f>COUNTIF(C:C,"&lt;0")</f>
        <v>0</v>
      </c>
      <c r="P2689" t="e">
        <f>SUMIF(#REF!,"&gt;"&amp;AVERAGE(#REF!))</f>
        <v>#REF!</v>
      </c>
      <c r="Q2689">
        <f t="shared" si="83"/>
        <v>27.565026697177728</v>
      </c>
      <c r="R2689" t="str">
        <f>CONCATENATE("ID-",A2689,"-",E2689)</f>
        <v>ID-26939-</v>
      </c>
      <c r="S2689">
        <f>INDEX(B:B,MATCH(A2689,A:A,0))</f>
        <v>0</v>
      </c>
      <c r="T2689" t="str">
        <f>IF(OR(B2689&gt;0,C2689&gt;0),"Acceptable","Check")</f>
        <v>Acceptable</v>
      </c>
      <c r="U2689">
        <f>COUNTIF(D:D, "Military - U.S. Army")</f>
        <v>23</v>
      </c>
      <c r="V2689">
        <f>AVERAGEIF(C:C,"Fort Myer, Virginia", I:I)</f>
        <v>2</v>
      </c>
      <c r="X2689" t="str">
        <f>IFERROR(VLOOKUP("FlightNumber", A:D, 4, FALSE), "Flight Not Found")</f>
        <v>Flight Not Found</v>
      </c>
      <c r="Y2689" t="str" cm="1">
        <f t="array" ref="Y2689">IF(AND(B:B &gt; TIME(6, 0, 0), B:B &lt;= TIME(18, 0, 0)), "Day", "Night")</f>
        <v>Night</v>
      </c>
      <c r="Z2689">
        <f>COUNTIFS(D:D, "Military - U.S. Army", C:C, "Fort Myer, Virginia")</f>
        <v>1</v>
      </c>
    </row>
    <row r="2690" spans="1:26" x14ac:dyDescent="0.2">
      <c r="A2690">
        <v>26941</v>
      </c>
      <c r="C2690" t="s">
        <v>13152</v>
      </c>
      <c r="D2690" t="s">
        <v>13153</v>
      </c>
      <c r="F2690" t="s">
        <v>13154</v>
      </c>
      <c r="G2690" t="s">
        <v>13155</v>
      </c>
      <c r="H2690" t="s">
        <v>13156</v>
      </c>
      <c r="I2690">
        <v>8</v>
      </c>
      <c r="J2690">
        <v>8</v>
      </c>
      <c r="K2690">
        <v>0</v>
      </c>
      <c r="M2690">
        <f>SUM(B2690,C2690)</f>
        <v>0</v>
      </c>
      <c r="N2690" t="str">
        <f t="shared" ref="N2690:N2753" si="84">IF(E2690="good","Yes","No")</f>
        <v>No</v>
      </c>
      <c r="O2690">
        <f>COUNTIF(C:C,"&lt;0")</f>
        <v>0</v>
      </c>
      <c r="P2690" t="e">
        <f>SUMIF(#REF!,"&gt;"&amp;AVERAGE(#REF!))</f>
        <v>#REF!</v>
      </c>
      <c r="Q2690">
        <f t="shared" si="83"/>
        <v>27.565026697177728</v>
      </c>
      <c r="R2690" t="str">
        <f>CONCATENATE("ID-",A2690,"-",E2690)</f>
        <v>ID-26941-</v>
      </c>
      <c r="S2690">
        <f>INDEX(B:B,MATCH(A2690,A:A,0))</f>
        <v>0</v>
      </c>
      <c r="T2690" t="str">
        <f>IF(OR(B2690&gt;0,C2690&gt;0),"Acceptable","Check")</f>
        <v>Acceptable</v>
      </c>
      <c r="U2690">
        <f>COUNTIF(D:D, "Military - U.S. Army")</f>
        <v>23</v>
      </c>
      <c r="V2690">
        <f>AVERAGEIF(C:C,"Fort Myer, Virginia", I:I)</f>
        <v>2</v>
      </c>
      <c r="X2690" t="str">
        <f>IFERROR(VLOOKUP("FlightNumber", A:D, 4, FALSE), "Flight Not Found")</f>
        <v>Flight Not Found</v>
      </c>
      <c r="Y2690" t="str" cm="1">
        <f t="array" ref="Y2690">IF(AND(B:B &gt; TIME(6, 0, 0), B:B &lt;= TIME(18, 0, 0)), "Day", "Night")</f>
        <v>Night</v>
      </c>
      <c r="Z2690">
        <f>COUNTIFS(D:D, "Military - U.S. Army", C:C, "Fort Myer, Virginia")</f>
        <v>1</v>
      </c>
    </row>
    <row r="2691" spans="1:26" x14ac:dyDescent="0.2">
      <c r="A2691">
        <v>26960</v>
      </c>
      <c r="C2691" t="s">
        <v>13157</v>
      </c>
      <c r="D2691" t="s">
        <v>2614</v>
      </c>
      <c r="E2691" t="s">
        <v>13158</v>
      </c>
      <c r="F2691" t="s">
        <v>12410</v>
      </c>
      <c r="G2691" t="s">
        <v>13159</v>
      </c>
      <c r="H2691" t="s">
        <v>13160</v>
      </c>
      <c r="I2691">
        <v>65</v>
      </c>
      <c r="J2691">
        <v>8</v>
      </c>
      <c r="K2691">
        <v>0</v>
      </c>
      <c r="L2691" t="s">
        <v>13161</v>
      </c>
      <c r="M2691">
        <f>SUM(B2691,C2691)</f>
        <v>0</v>
      </c>
      <c r="N2691" t="str">
        <f t="shared" si="84"/>
        <v>No</v>
      </c>
      <c r="O2691">
        <f>COUNTIF(C:C,"&lt;0")</f>
        <v>0</v>
      </c>
      <c r="P2691" t="e">
        <f>SUMIF(#REF!,"&gt;"&amp;AVERAGE(#REF!))</f>
        <v>#REF!</v>
      </c>
      <c r="Q2691">
        <f t="shared" ref="Q2691:Q2754" si="85">AVERAGEIF(I:I,"&gt;0")</f>
        <v>27.565026697177728</v>
      </c>
      <c r="R2691" t="str">
        <f>CONCATENATE("ID-",A2691,"-",E2691)</f>
        <v>ID-26960-Rio de Janeiro - Belo Horizonte</v>
      </c>
      <c r="S2691">
        <f>INDEX(B:B,MATCH(A2691,A:A,0))</f>
        <v>0</v>
      </c>
      <c r="T2691" t="str">
        <f>IF(OR(B2691&gt;0,C2691&gt;0),"Acceptable","Check")</f>
        <v>Acceptable</v>
      </c>
      <c r="U2691">
        <f>COUNTIF(D:D, "Military - U.S. Army")</f>
        <v>23</v>
      </c>
      <c r="V2691">
        <f>AVERAGEIF(C:C,"Fort Myer, Virginia", I:I)</f>
        <v>2</v>
      </c>
      <c r="X2691" t="str">
        <f>IFERROR(VLOOKUP("FlightNumber", A:D, 4, FALSE), "Flight Not Found")</f>
        <v>Flight Not Found</v>
      </c>
      <c r="Y2691" t="str" cm="1">
        <f t="array" ref="Y2691">IF(AND(B:B &gt; TIME(6, 0, 0), B:B &lt;= TIME(18, 0, 0)), "Day", "Night")</f>
        <v>Night</v>
      </c>
      <c r="Z2691">
        <f>COUNTIFS(D:D, "Military - U.S. Army", C:C, "Fort Myer, Virginia")</f>
        <v>1</v>
      </c>
    </row>
    <row r="2692" spans="1:26" x14ac:dyDescent="0.2">
      <c r="A2692">
        <v>26966</v>
      </c>
      <c r="C2692" t="s">
        <v>13162</v>
      </c>
      <c r="D2692" t="s">
        <v>13163</v>
      </c>
      <c r="F2692" t="s">
        <v>12702</v>
      </c>
      <c r="G2692" t="s">
        <v>13164</v>
      </c>
      <c r="H2692" t="s">
        <v>8001</v>
      </c>
      <c r="I2692">
        <v>4</v>
      </c>
      <c r="J2692">
        <v>4</v>
      </c>
      <c r="K2692">
        <v>0</v>
      </c>
      <c r="L2692" t="s">
        <v>13165</v>
      </c>
      <c r="M2692">
        <f>SUM(B2692,C2692)</f>
        <v>0</v>
      </c>
      <c r="N2692" t="str">
        <f t="shared" si="84"/>
        <v>No</v>
      </c>
      <c r="O2692">
        <f>COUNTIF(C:C,"&lt;0")</f>
        <v>0</v>
      </c>
      <c r="P2692" t="e">
        <f>SUMIF(#REF!,"&gt;"&amp;AVERAGE(#REF!))</f>
        <v>#REF!</v>
      </c>
      <c r="Q2692">
        <f t="shared" si="85"/>
        <v>27.565026697177728</v>
      </c>
      <c r="R2692" t="str">
        <f>CONCATENATE("ID-",A2692,"-",E2692)</f>
        <v>ID-26966-</v>
      </c>
      <c r="S2692">
        <f>INDEX(B:B,MATCH(A2692,A:A,0))</f>
        <v>0</v>
      </c>
      <c r="T2692" t="str">
        <f>IF(OR(B2692&gt;0,C2692&gt;0),"Acceptable","Check")</f>
        <v>Acceptable</v>
      </c>
      <c r="U2692">
        <f>COUNTIF(D:D, "Military - U.S. Army")</f>
        <v>23</v>
      </c>
      <c r="V2692">
        <f>AVERAGEIF(C:C,"Fort Myer, Virginia", I:I)</f>
        <v>2</v>
      </c>
      <c r="X2692" t="str">
        <f>IFERROR(VLOOKUP("FlightNumber", A:D, 4, FALSE), "Flight Not Found")</f>
        <v>Flight Not Found</v>
      </c>
      <c r="Y2692" t="str" cm="1">
        <f t="array" ref="Y2692">IF(AND(B:B &gt; TIME(6, 0, 0), B:B &lt;= TIME(18, 0, 0)), "Day", "Night")</f>
        <v>Night</v>
      </c>
      <c r="Z2692">
        <f>COUNTIFS(D:D, "Military - U.S. Army", C:C, "Fort Myer, Virginia")</f>
        <v>1</v>
      </c>
    </row>
    <row r="2693" spans="1:26" x14ac:dyDescent="0.2">
      <c r="A2693">
        <v>26968</v>
      </c>
      <c r="B2693" t="s">
        <v>13166</v>
      </c>
      <c r="C2693" t="s">
        <v>13167</v>
      </c>
      <c r="D2693" t="s">
        <v>13168</v>
      </c>
      <c r="E2693" t="s">
        <v>13169</v>
      </c>
      <c r="F2693" t="s">
        <v>13170</v>
      </c>
      <c r="G2693" t="s">
        <v>13171</v>
      </c>
      <c r="I2693">
        <v>7</v>
      </c>
      <c r="J2693">
        <v>2</v>
      </c>
      <c r="K2693">
        <v>0</v>
      </c>
      <c r="L2693" t="s">
        <v>13172</v>
      </c>
      <c r="M2693">
        <f>SUM(B2693,C2693)</f>
        <v>0</v>
      </c>
      <c r="N2693" t="str">
        <f t="shared" si="84"/>
        <v>No</v>
      </c>
      <c r="O2693">
        <f>COUNTIF(C:C,"&lt;0")</f>
        <v>0</v>
      </c>
      <c r="P2693" t="e">
        <f>SUMIF(#REF!,"&gt;"&amp;AVERAGE(#REF!))</f>
        <v>#REF!</v>
      </c>
      <c r="Q2693">
        <f t="shared" si="85"/>
        <v>27.565026697177728</v>
      </c>
      <c r="R2693" t="str">
        <f>CONCATENATE("ID-",A2693,"-",E2693)</f>
        <v>ID-26968-La Verne, California - Willow Rock, Arizona</v>
      </c>
      <c r="S2693" t="str">
        <f>INDEX(B:B,MATCH(A2693,A:A,0))</f>
        <v>06:05</v>
      </c>
      <c r="T2693" t="str">
        <f>IF(OR(B2693&gt;0,C2693&gt;0),"Acceptable","Check")</f>
        <v>Acceptable</v>
      </c>
      <c r="U2693">
        <f>COUNTIF(D:D, "Military - U.S. Army")</f>
        <v>23</v>
      </c>
      <c r="V2693">
        <f>AVERAGEIF(C:C,"Fort Myer, Virginia", I:I)</f>
        <v>2</v>
      </c>
      <c r="X2693" t="str">
        <f>IFERROR(VLOOKUP("FlightNumber", A:D, 4, FALSE), "Flight Not Found")</f>
        <v>Flight Not Found</v>
      </c>
      <c r="Y2693" t="str" cm="1">
        <f t="array" ref="Y2693">IF(AND(B:B &gt; TIME(6, 0, 0), B:B &lt;= TIME(18, 0, 0)), "Day", "Night")</f>
        <v>Night</v>
      </c>
      <c r="Z2693">
        <f>COUNTIFS(D:D, "Military - U.S. Army", C:C, "Fort Myer, Virginia")</f>
        <v>1</v>
      </c>
    </row>
    <row r="2694" spans="1:26" x14ac:dyDescent="0.2">
      <c r="A2694">
        <v>26970</v>
      </c>
      <c r="C2694" t="s">
        <v>12588</v>
      </c>
      <c r="D2694" t="s">
        <v>11556</v>
      </c>
      <c r="E2694" t="s">
        <v>13173</v>
      </c>
      <c r="F2694" t="s">
        <v>13174</v>
      </c>
      <c r="G2694" t="s">
        <v>13175</v>
      </c>
      <c r="H2694" t="s">
        <v>6123</v>
      </c>
      <c r="I2694">
        <v>16</v>
      </c>
      <c r="J2694">
        <v>6</v>
      </c>
      <c r="K2694">
        <v>0</v>
      </c>
      <c r="L2694" t="s">
        <v>13176</v>
      </c>
      <c r="M2694">
        <f>SUM(B2694,C2694)</f>
        <v>0</v>
      </c>
      <c r="N2694" t="str">
        <f t="shared" si="84"/>
        <v>No</v>
      </c>
      <c r="O2694">
        <f>COUNTIF(C:C,"&lt;0")</f>
        <v>0</v>
      </c>
      <c r="P2694" t="e">
        <f>SUMIF(#REF!,"&gt;"&amp;AVERAGE(#REF!))</f>
        <v>#REF!</v>
      </c>
      <c r="Q2694">
        <f t="shared" si="85"/>
        <v>27.565026697177728</v>
      </c>
      <c r="R2694" t="str">
        <f>CONCATENATE("ID-",A2694,"-",E2694)</f>
        <v>ID-26970-Arauca - Cucuta</v>
      </c>
      <c r="S2694">
        <f>INDEX(B:B,MATCH(A2694,A:A,0))</f>
        <v>0</v>
      </c>
      <c r="T2694" t="str">
        <f>IF(OR(B2694&gt;0,C2694&gt;0),"Acceptable","Check")</f>
        <v>Acceptable</v>
      </c>
      <c r="U2694">
        <f>COUNTIF(D:D, "Military - U.S. Army")</f>
        <v>23</v>
      </c>
      <c r="V2694">
        <f>AVERAGEIF(C:C,"Fort Myer, Virginia", I:I)</f>
        <v>2</v>
      </c>
      <c r="X2694" t="str">
        <f>IFERROR(VLOOKUP("FlightNumber", A:D, 4, FALSE), "Flight Not Found")</f>
        <v>Flight Not Found</v>
      </c>
      <c r="Y2694" t="str" cm="1">
        <f t="array" ref="Y2694">IF(AND(B:B &gt; TIME(6, 0, 0), B:B &lt;= TIME(18, 0, 0)), "Day", "Night")</f>
        <v>Night</v>
      </c>
      <c r="Z2694">
        <f>COUNTIFS(D:D, "Military - U.S. Army", C:C, "Fort Myer, Virginia")</f>
        <v>1</v>
      </c>
    </row>
    <row r="2695" spans="1:26" x14ac:dyDescent="0.2">
      <c r="A2695">
        <v>26971</v>
      </c>
      <c r="B2695" t="s">
        <v>6516</v>
      </c>
      <c r="C2695" t="s">
        <v>13177</v>
      </c>
      <c r="D2695" t="s">
        <v>3068</v>
      </c>
      <c r="E2695" t="s">
        <v>13179</v>
      </c>
      <c r="F2695" t="s">
        <v>13180</v>
      </c>
      <c r="G2695" t="s">
        <v>13181</v>
      </c>
      <c r="H2695" t="s">
        <v>13182</v>
      </c>
      <c r="I2695">
        <v>128</v>
      </c>
      <c r="J2695">
        <v>1</v>
      </c>
      <c r="K2695">
        <v>0</v>
      </c>
      <c r="L2695" t="s">
        <v>13183</v>
      </c>
      <c r="M2695">
        <f>SUM(B2695,C2695)</f>
        <v>0</v>
      </c>
      <c r="N2695" t="str">
        <f t="shared" si="84"/>
        <v>No</v>
      </c>
      <c r="O2695">
        <f>COUNTIF(C:C,"&lt;0")</f>
        <v>0</v>
      </c>
      <c r="P2695" t="e">
        <f>SUMIF(#REF!,"&gt;"&amp;AVERAGE(#REF!))</f>
        <v>#REF!</v>
      </c>
      <c r="Q2695">
        <f t="shared" si="85"/>
        <v>27.565026697177728</v>
      </c>
      <c r="R2695" t="str">
        <f>CONCATENATE("ID-",A2695,"-",E2695)</f>
        <v>ID-26971-Miami, FL - San Francisco, CA</v>
      </c>
      <c r="S2695" t="str">
        <f>INDEX(B:B,MATCH(A2695,A:A,0))</f>
        <v>16:40</v>
      </c>
      <c r="T2695" t="str">
        <f>IF(OR(B2695&gt;0,C2695&gt;0),"Acceptable","Check")</f>
        <v>Acceptable</v>
      </c>
      <c r="U2695">
        <f>COUNTIF(D:D, "Military - U.S. Army")</f>
        <v>23</v>
      </c>
      <c r="V2695">
        <f>AVERAGEIF(C:C,"Fort Myer, Virginia", I:I)</f>
        <v>2</v>
      </c>
      <c r="X2695" t="str">
        <f>IFERROR(VLOOKUP("FlightNumber", A:D, 4, FALSE), "Flight Not Found")</f>
        <v>Flight Not Found</v>
      </c>
      <c r="Y2695" t="str" cm="1">
        <f t="array" ref="Y2695">IF(AND(B:B &gt; TIME(6, 0, 0), B:B &lt;= TIME(18, 0, 0)), "Day", "Night")</f>
        <v>Night</v>
      </c>
      <c r="Z2695">
        <f>COUNTIFS(D:D, "Military - U.S. Army", C:C, "Fort Myer, Virginia")</f>
        <v>1</v>
      </c>
    </row>
    <row r="2696" spans="1:26" x14ac:dyDescent="0.2">
      <c r="A2696">
        <v>26971</v>
      </c>
      <c r="B2696" t="s">
        <v>3771</v>
      </c>
      <c r="C2696" t="s">
        <v>8035</v>
      </c>
      <c r="D2696" t="s">
        <v>1856</v>
      </c>
      <c r="E2696" t="s">
        <v>13184</v>
      </c>
      <c r="F2696" t="s">
        <v>10790</v>
      </c>
      <c r="G2696" t="s">
        <v>13185</v>
      </c>
      <c r="H2696" t="s">
        <v>13186</v>
      </c>
      <c r="I2696">
        <v>3</v>
      </c>
      <c r="J2696">
        <v>3</v>
      </c>
      <c r="K2696">
        <v>0</v>
      </c>
      <c r="L2696" t="s">
        <v>13187</v>
      </c>
      <c r="M2696">
        <f>SUM(B2696,C2696)</f>
        <v>0</v>
      </c>
      <c r="N2696" t="str">
        <f t="shared" si="84"/>
        <v>No</v>
      </c>
      <c r="O2696">
        <f>COUNTIF(C:C,"&lt;0")</f>
        <v>0</v>
      </c>
      <c r="P2696" t="e">
        <f>SUMIF(#REF!,"&gt;"&amp;AVERAGE(#REF!))</f>
        <v>#REF!</v>
      </c>
      <c r="Q2696">
        <f t="shared" si="85"/>
        <v>27.565026697177728</v>
      </c>
      <c r="R2696" t="str">
        <f>CONCATENATE("ID-",A2696,"-",E2696)</f>
        <v>ID-26971-New York City - Prestwick</v>
      </c>
      <c r="S2696" t="str">
        <f>INDEX(B:B,MATCH(A2696,A:A,0))</f>
        <v>16:40</v>
      </c>
      <c r="T2696" t="str">
        <f>IF(OR(B2696&gt;0,C2696&gt;0),"Acceptable","Check")</f>
        <v>Acceptable</v>
      </c>
      <c r="U2696">
        <f>COUNTIF(D:D, "Military - U.S. Army")</f>
        <v>23</v>
      </c>
      <c r="V2696">
        <f>AVERAGEIF(C:C,"Fort Myer, Virginia", I:I)</f>
        <v>2</v>
      </c>
      <c r="X2696" t="str">
        <f>IFERROR(VLOOKUP("FlightNumber", A:D, 4, FALSE), "Flight Not Found")</f>
        <v>Flight Not Found</v>
      </c>
      <c r="Y2696" t="str" cm="1">
        <f t="array" ref="Y2696">IF(AND(B:B &gt; TIME(6, 0, 0), B:B &lt;= TIME(18, 0, 0)), "Day", "Night")</f>
        <v>Night</v>
      </c>
      <c r="Z2696">
        <f>COUNTIFS(D:D, "Military - U.S. Army", C:C, "Fort Myer, Virginia")</f>
        <v>1</v>
      </c>
    </row>
    <row r="2697" spans="1:26" x14ac:dyDescent="0.2">
      <c r="A2697">
        <v>26985</v>
      </c>
      <c r="C2697" t="s">
        <v>13188</v>
      </c>
      <c r="D2697" t="s">
        <v>6195</v>
      </c>
      <c r="F2697" t="s">
        <v>1809</v>
      </c>
      <c r="G2697" t="s">
        <v>13189</v>
      </c>
      <c r="H2697" t="s">
        <v>13190</v>
      </c>
      <c r="I2697">
        <v>27</v>
      </c>
      <c r="J2697">
        <v>27</v>
      </c>
      <c r="K2697">
        <v>0</v>
      </c>
      <c r="L2697" t="s">
        <v>13191</v>
      </c>
      <c r="M2697">
        <f>SUM(B2697,C2697)</f>
        <v>0</v>
      </c>
      <c r="N2697" t="str">
        <f t="shared" si="84"/>
        <v>No</v>
      </c>
      <c r="O2697">
        <f>COUNTIF(C:C,"&lt;0")</f>
        <v>0</v>
      </c>
      <c r="P2697" t="e">
        <f>SUMIF(#REF!,"&gt;"&amp;AVERAGE(#REF!))</f>
        <v>#REF!</v>
      </c>
      <c r="Q2697">
        <f t="shared" si="85"/>
        <v>27.565026697177728</v>
      </c>
      <c r="R2697" t="str">
        <f>CONCATENATE("ID-",A2697,"-",E2697)</f>
        <v>ID-26985-</v>
      </c>
      <c r="S2697">
        <f>INDEX(B:B,MATCH(A2697,A:A,0))</f>
        <v>0</v>
      </c>
      <c r="T2697" t="str">
        <f>IF(OR(B2697&gt;0,C2697&gt;0),"Acceptable","Check")</f>
        <v>Acceptable</v>
      </c>
      <c r="U2697">
        <f>COUNTIF(D:D, "Military - U.S. Army")</f>
        <v>23</v>
      </c>
      <c r="V2697">
        <f>AVERAGEIF(C:C,"Fort Myer, Virginia", I:I)</f>
        <v>2</v>
      </c>
      <c r="X2697" t="str">
        <f>IFERROR(VLOOKUP("FlightNumber", A:D, 4, FALSE), "Flight Not Found")</f>
        <v>Flight Not Found</v>
      </c>
      <c r="Y2697" t="str" cm="1">
        <f t="array" ref="Y2697">IF(AND(B:B &gt; TIME(6, 0, 0), B:B &lt;= TIME(18, 0, 0)), "Day", "Night")</f>
        <v>Night</v>
      </c>
      <c r="Z2697">
        <f>COUNTIFS(D:D, "Military - U.S. Army", C:C, "Fort Myer, Virginia")</f>
        <v>1</v>
      </c>
    </row>
    <row r="2698" spans="1:26" x14ac:dyDescent="0.2">
      <c r="A2698">
        <v>27005</v>
      </c>
      <c r="C2698" t="s">
        <v>5484</v>
      </c>
      <c r="D2698" t="s">
        <v>3546</v>
      </c>
      <c r="F2698" t="s">
        <v>8219</v>
      </c>
      <c r="G2698" t="s">
        <v>13192</v>
      </c>
      <c r="H2698" t="s">
        <v>13193</v>
      </c>
      <c r="I2698">
        <v>72</v>
      </c>
      <c r="J2698">
        <v>13</v>
      </c>
      <c r="K2698">
        <v>0</v>
      </c>
      <c r="L2698" t="s">
        <v>13194</v>
      </c>
      <c r="M2698">
        <f>SUM(B2698,C2698)</f>
        <v>0</v>
      </c>
      <c r="N2698" t="str">
        <f t="shared" si="84"/>
        <v>No</v>
      </c>
      <c r="O2698">
        <f>COUNTIF(C:C,"&lt;0")</f>
        <v>0</v>
      </c>
      <c r="P2698" t="e">
        <f>SUMIF(#REF!,"&gt;"&amp;AVERAGE(#REF!))</f>
        <v>#REF!</v>
      </c>
      <c r="Q2698">
        <f t="shared" si="85"/>
        <v>27.565026697177728</v>
      </c>
      <c r="R2698" t="str">
        <f>CONCATENATE("ID-",A2698,"-",E2698)</f>
        <v>ID-27005-</v>
      </c>
      <c r="S2698">
        <f>INDEX(B:B,MATCH(A2698,A:A,0))</f>
        <v>0</v>
      </c>
      <c r="T2698" t="str">
        <f>IF(OR(B2698&gt;0,C2698&gt;0),"Acceptable","Check")</f>
        <v>Acceptable</v>
      </c>
      <c r="U2698">
        <f>COUNTIF(D:D, "Military - U.S. Army")</f>
        <v>23</v>
      </c>
      <c r="V2698">
        <f>AVERAGEIF(C:C,"Fort Myer, Virginia", I:I)</f>
        <v>2</v>
      </c>
      <c r="X2698" t="str">
        <f>IFERROR(VLOOKUP("FlightNumber", A:D, 4, FALSE), "Flight Not Found")</f>
        <v>Flight Not Found</v>
      </c>
      <c r="Y2698" t="str" cm="1">
        <f t="array" ref="Y2698">IF(AND(B:B &gt; TIME(6, 0, 0), B:B &lt;= TIME(18, 0, 0)), "Day", "Night")</f>
        <v>Night</v>
      </c>
      <c r="Z2698">
        <f>COUNTIFS(D:D, "Military - U.S. Army", C:C, "Fort Myer, Virginia")</f>
        <v>1</v>
      </c>
    </row>
    <row r="2699" spans="1:26" x14ac:dyDescent="0.2">
      <c r="A2699">
        <v>27007</v>
      </c>
      <c r="B2699" t="s">
        <v>13195</v>
      </c>
      <c r="C2699" t="s">
        <v>13196</v>
      </c>
      <c r="D2699" t="s">
        <v>13197</v>
      </c>
      <c r="E2699" t="s">
        <v>13198</v>
      </c>
      <c r="F2699" t="s">
        <v>13199</v>
      </c>
      <c r="G2699" t="s">
        <v>13200</v>
      </c>
      <c r="H2699" t="s">
        <v>13201</v>
      </c>
      <c r="I2699">
        <v>8</v>
      </c>
      <c r="J2699">
        <v>8</v>
      </c>
      <c r="K2699">
        <v>0</v>
      </c>
      <c r="L2699" t="s">
        <v>13202</v>
      </c>
      <c r="M2699">
        <f>SUM(B2699,C2699)</f>
        <v>0</v>
      </c>
      <c r="N2699" t="str">
        <f t="shared" si="84"/>
        <v>No</v>
      </c>
      <c r="O2699">
        <f>COUNTIF(C:C,"&lt;0")</f>
        <v>0</v>
      </c>
      <c r="P2699" t="e">
        <f>SUMIF(#REF!,"&gt;"&amp;AVERAGE(#REF!))</f>
        <v>#REF!</v>
      </c>
      <c r="Q2699">
        <f t="shared" si="85"/>
        <v>27.565026697177728</v>
      </c>
      <c r="R2699" t="str">
        <f>CONCATENATE("ID-",A2699,"-",E2699)</f>
        <v>ID-27007-Montreal - Churchill Falls</v>
      </c>
      <c r="S2699" t="str">
        <f>INDEX(B:B,MATCH(A2699,A:A,0))</f>
        <v>22:55</v>
      </c>
      <c r="T2699" t="str">
        <f>IF(OR(B2699&gt;0,C2699&gt;0),"Acceptable","Check")</f>
        <v>Acceptable</v>
      </c>
      <c r="U2699">
        <f>COUNTIF(D:D, "Military - U.S. Army")</f>
        <v>23</v>
      </c>
      <c r="V2699">
        <f>AVERAGEIF(C:C,"Fort Myer, Virginia", I:I)</f>
        <v>2</v>
      </c>
      <c r="X2699" t="str">
        <f>IFERROR(VLOOKUP("FlightNumber", A:D, 4, FALSE), "Flight Not Found")</f>
        <v>Flight Not Found</v>
      </c>
      <c r="Y2699" t="str" cm="1">
        <f t="array" ref="Y2699">IF(AND(B:B &gt; TIME(6, 0, 0), B:B &lt;= TIME(18, 0, 0)), "Day", "Night")</f>
        <v>Night</v>
      </c>
      <c r="Z2699">
        <f>COUNTIFS(D:D, "Military - U.S. Army", C:C, "Fort Myer, Virginia")</f>
        <v>1</v>
      </c>
    </row>
    <row r="2700" spans="1:26" x14ac:dyDescent="0.2">
      <c r="A2700">
        <v>27009</v>
      </c>
      <c r="C2700" t="s">
        <v>13203</v>
      </c>
      <c r="D2700" t="s">
        <v>29</v>
      </c>
      <c r="E2700" t="s">
        <v>13204</v>
      </c>
      <c r="F2700" t="s">
        <v>13205</v>
      </c>
      <c r="G2700" t="s">
        <v>13206</v>
      </c>
      <c r="H2700" t="s">
        <v>13207</v>
      </c>
      <c r="I2700">
        <v>10</v>
      </c>
      <c r="J2700">
        <v>10</v>
      </c>
      <c r="K2700">
        <v>0</v>
      </c>
      <c r="L2700" t="s">
        <v>13208</v>
      </c>
      <c r="M2700">
        <f>SUM(B2700,C2700)</f>
        <v>0</v>
      </c>
      <c r="N2700" t="str">
        <f t="shared" si="84"/>
        <v>No</v>
      </c>
      <c r="O2700">
        <f>COUNTIF(C:C,"&lt;0")</f>
        <v>0</v>
      </c>
      <c r="P2700" t="e">
        <f>SUMIF(#REF!,"&gt;"&amp;AVERAGE(#REF!))</f>
        <v>#REF!</v>
      </c>
      <c r="Q2700">
        <f t="shared" si="85"/>
        <v>27.565026697177728</v>
      </c>
      <c r="R2700" t="str">
        <f>CONCATENATE("ID-",A2700,"-",E2700)</f>
        <v>ID-27009-Elmendorf AFB - Adak</v>
      </c>
      <c r="S2700">
        <f>INDEX(B:B,MATCH(A2700,A:A,0))</f>
        <v>0</v>
      </c>
      <c r="T2700" t="str">
        <f>IF(OR(B2700&gt;0,C2700&gt;0),"Acceptable","Check")</f>
        <v>Acceptable</v>
      </c>
      <c r="U2700">
        <f>COUNTIF(D:D, "Military - U.S. Army")</f>
        <v>23</v>
      </c>
      <c r="V2700">
        <f>AVERAGEIF(C:C,"Fort Myer, Virginia", I:I)</f>
        <v>2</v>
      </c>
      <c r="X2700" t="str">
        <f>IFERROR(VLOOKUP("FlightNumber", A:D, 4, FALSE), "Flight Not Found")</f>
        <v>Flight Not Found</v>
      </c>
      <c r="Y2700" t="str" cm="1">
        <f t="array" ref="Y2700">IF(AND(B:B &gt; TIME(6, 0, 0), B:B &lt;= TIME(18, 0, 0)), "Day", "Night")</f>
        <v>Night</v>
      </c>
      <c r="Z2700">
        <f>COUNTIFS(D:D, "Military - U.S. Army", C:C, "Fort Myer, Virginia")</f>
        <v>1</v>
      </c>
    </row>
    <row r="2701" spans="1:26" x14ac:dyDescent="0.2">
      <c r="A2701">
        <v>27014</v>
      </c>
      <c r="C2701" t="s">
        <v>13209</v>
      </c>
      <c r="D2701" t="s">
        <v>3546</v>
      </c>
      <c r="F2701" t="s">
        <v>9469</v>
      </c>
      <c r="G2701" t="s">
        <v>13210</v>
      </c>
      <c r="H2701" t="s">
        <v>13211</v>
      </c>
      <c r="I2701">
        <v>51</v>
      </c>
      <c r="J2701">
        <v>51</v>
      </c>
      <c r="K2701">
        <v>0</v>
      </c>
      <c r="L2701" t="s">
        <v>13212</v>
      </c>
      <c r="M2701">
        <f>SUM(B2701,C2701)</f>
        <v>0</v>
      </c>
      <c r="N2701" t="str">
        <f t="shared" si="84"/>
        <v>No</v>
      </c>
      <c r="O2701">
        <f>COUNTIF(C:C,"&lt;0")</f>
        <v>0</v>
      </c>
      <c r="P2701" t="e">
        <f>SUMIF(#REF!,"&gt;"&amp;AVERAGE(#REF!))</f>
        <v>#REF!</v>
      </c>
      <c r="Q2701">
        <f t="shared" si="85"/>
        <v>27.565026697177728</v>
      </c>
      <c r="R2701" t="str">
        <f>CONCATENATE("ID-",A2701,"-",E2701)</f>
        <v>ID-27014-</v>
      </c>
      <c r="S2701">
        <f>INDEX(B:B,MATCH(A2701,A:A,0))</f>
        <v>0</v>
      </c>
      <c r="T2701" t="str">
        <f>IF(OR(B2701&gt;0,C2701&gt;0),"Acceptable","Check")</f>
        <v>Acceptable</v>
      </c>
      <c r="U2701">
        <f>COUNTIF(D:D, "Military - U.S. Army")</f>
        <v>23</v>
      </c>
      <c r="V2701">
        <f>AVERAGEIF(C:C,"Fort Myer, Virginia", I:I)</f>
        <v>2</v>
      </c>
      <c r="X2701" t="str">
        <f>IFERROR(VLOOKUP("FlightNumber", A:D, 4, FALSE), "Flight Not Found")</f>
        <v>Flight Not Found</v>
      </c>
      <c r="Y2701" t="str" cm="1">
        <f t="array" ref="Y2701">IF(AND(B:B &gt; TIME(6, 0, 0), B:B &lt;= TIME(18, 0, 0)), "Day", "Night")</f>
        <v>Night</v>
      </c>
      <c r="Z2701">
        <f>COUNTIFS(D:D, "Military - U.S. Army", C:C, "Fort Myer, Virginia")</f>
        <v>1</v>
      </c>
    </row>
    <row r="2702" spans="1:26" x14ac:dyDescent="0.2">
      <c r="A2702">
        <v>27015</v>
      </c>
      <c r="B2702" t="s">
        <v>1965</v>
      </c>
      <c r="C2702" t="s">
        <v>6040</v>
      </c>
      <c r="D2702" t="s">
        <v>1856</v>
      </c>
      <c r="E2702" t="s">
        <v>5910</v>
      </c>
      <c r="F2702" t="s">
        <v>9549</v>
      </c>
      <c r="G2702" t="s">
        <v>13213</v>
      </c>
      <c r="H2702" t="s">
        <v>13214</v>
      </c>
      <c r="I2702">
        <v>177</v>
      </c>
      <c r="J2702">
        <v>30</v>
      </c>
      <c r="K2702">
        <v>0</v>
      </c>
      <c r="L2702" t="s">
        <v>13215</v>
      </c>
      <c r="M2702">
        <f>SUM(B2702,C2702)</f>
        <v>0</v>
      </c>
      <c r="N2702" t="str">
        <f t="shared" si="84"/>
        <v>No</v>
      </c>
      <c r="O2702">
        <f>COUNTIF(C:C,"&lt;0")</f>
        <v>0</v>
      </c>
      <c r="P2702" t="e">
        <f>SUMIF(#REF!,"&gt;"&amp;AVERAGE(#REF!))</f>
        <v>#REF!</v>
      </c>
      <c r="Q2702">
        <f t="shared" si="85"/>
        <v>27.565026697177728</v>
      </c>
      <c r="R2702" t="str">
        <f>CONCATENATE("ID-",A2702,"-",E2702)</f>
        <v>ID-27015-Rome - Beirut</v>
      </c>
      <c r="S2702" t="str">
        <f>INDEX(B:B,MATCH(A2702,A:A,0))</f>
        <v>13:00</v>
      </c>
      <c r="T2702" t="str">
        <f>IF(OR(B2702&gt;0,C2702&gt;0),"Acceptable","Check")</f>
        <v>Acceptable</v>
      </c>
      <c r="U2702">
        <f>COUNTIF(D:D, "Military - U.S. Army")</f>
        <v>23</v>
      </c>
      <c r="V2702">
        <f>AVERAGEIF(C:C,"Fort Myer, Virginia", I:I)</f>
        <v>2</v>
      </c>
      <c r="X2702" t="str">
        <f>IFERROR(VLOOKUP("FlightNumber", A:D, 4, FALSE), "Flight Not Found")</f>
        <v>Flight Not Found</v>
      </c>
      <c r="Y2702" t="str" cm="1">
        <f t="array" ref="Y2702">IF(AND(B:B &gt; TIME(6, 0, 0), B:B &lt;= TIME(18, 0, 0)), "Day", "Night")</f>
        <v>Night</v>
      </c>
      <c r="Z2702">
        <f>COUNTIFS(D:D, "Military - U.S. Army", C:C, "Fort Myer, Virginia")</f>
        <v>1</v>
      </c>
    </row>
    <row r="2703" spans="1:26" x14ac:dyDescent="0.2">
      <c r="A2703">
        <v>27016</v>
      </c>
      <c r="B2703" t="s">
        <v>13216</v>
      </c>
      <c r="C2703" t="s">
        <v>13217</v>
      </c>
      <c r="D2703" t="s">
        <v>13218</v>
      </c>
      <c r="E2703" t="s">
        <v>13219</v>
      </c>
      <c r="F2703" t="s">
        <v>13220</v>
      </c>
      <c r="G2703" t="s">
        <v>13221</v>
      </c>
      <c r="I2703">
        <v>2</v>
      </c>
      <c r="J2703">
        <v>2</v>
      </c>
      <c r="K2703">
        <v>0</v>
      </c>
      <c r="L2703" t="s">
        <v>13222</v>
      </c>
      <c r="M2703">
        <f>SUM(B2703,C2703)</f>
        <v>0</v>
      </c>
      <c r="N2703" t="str">
        <f t="shared" si="84"/>
        <v>No</v>
      </c>
      <c r="O2703">
        <f>COUNTIF(C:C,"&lt;0")</f>
        <v>0</v>
      </c>
      <c r="P2703" t="e">
        <f>SUMIF(#REF!,"&gt;"&amp;AVERAGE(#REF!))</f>
        <v>#REF!</v>
      </c>
      <c r="Q2703">
        <f t="shared" si="85"/>
        <v>27.565026697177728</v>
      </c>
      <c r="R2703" t="str">
        <f>CONCATENATE("ID-",A2703,"-",E2703)</f>
        <v>ID-27016-Norman, OK - Manhattan, KS</v>
      </c>
      <c r="S2703" t="str">
        <f>INDEX(B:B,MATCH(A2703,A:A,0))</f>
        <v>19:14</v>
      </c>
      <c r="T2703" t="str">
        <f>IF(OR(B2703&gt;0,C2703&gt;0),"Acceptable","Check")</f>
        <v>Acceptable</v>
      </c>
      <c r="U2703">
        <f>COUNTIF(D:D, "Military - U.S. Army")</f>
        <v>23</v>
      </c>
      <c r="V2703">
        <f>AVERAGEIF(C:C,"Fort Myer, Virginia", I:I)</f>
        <v>2</v>
      </c>
      <c r="X2703" t="str">
        <f>IFERROR(VLOOKUP("FlightNumber", A:D, 4, FALSE), "Flight Not Found")</f>
        <v>Flight Not Found</v>
      </c>
      <c r="Y2703" t="str" cm="1">
        <f t="array" ref="Y2703">IF(AND(B:B &gt; TIME(6, 0, 0), B:B &lt;= TIME(18, 0, 0)), "Day", "Night")</f>
        <v>Night</v>
      </c>
      <c r="Z2703">
        <f>COUNTIFS(D:D, "Military - U.S. Army", C:C, "Fort Myer, Virginia")</f>
        <v>1</v>
      </c>
    </row>
    <row r="2704" spans="1:26" x14ac:dyDescent="0.2">
      <c r="A2704">
        <v>27019</v>
      </c>
      <c r="C2704" t="s">
        <v>13223</v>
      </c>
      <c r="D2704" t="s">
        <v>7128</v>
      </c>
      <c r="E2704" t="s">
        <v>13224</v>
      </c>
      <c r="F2704" t="s">
        <v>8860</v>
      </c>
      <c r="G2704" t="s">
        <v>13225</v>
      </c>
      <c r="H2704" t="s">
        <v>8683</v>
      </c>
      <c r="I2704">
        <v>9</v>
      </c>
      <c r="J2704">
        <v>6</v>
      </c>
      <c r="K2704">
        <v>0</v>
      </c>
      <c r="L2704" t="s">
        <v>8632</v>
      </c>
      <c r="M2704">
        <f>SUM(B2704,C2704)</f>
        <v>0</v>
      </c>
      <c r="N2704" t="str">
        <f t="shared" si="84"/>
        <v>No</v>
      </c>
      <c r="O2704">
        <f>COUNTIF(C:C,"&lt;0")</f>
        <v>0</v>
      </c>
      <c r="P2704" t="e">
        <f>SUMIF(#REF!,"&gt;"&amp;AVERAGE(#REF!))</f>
        <v>#REF!</v>
      </c>
      <c r="Q2704">
        <f t="shared" si="85"/>
        <v>27.565026697177728</v>
      </c>
      <c r="R2704" t="str">
        <f>CONCATENATE("ID-",A2704,"-",E2704)</f>
        <v>ID-27019-US - La Paz</v>
      </c>
      <c r="S2704">
        <f>INDEX(B:B,MATCH(A2704,A:A,0))</f>
        <v>0</v>
      </c>
      <c r="T2704" t="str">
        <f>IF(OR(B2704&gt;0,C2704&gt;0),"Acceptable","Check")</f>
        <v>Acceptable</v>
      </c>
      <c r="U2704">
        <f>COUNTIF(D:D, "Military - U.S. Army")</f>
        <v>23</v>
      </c>
      <c r="V2704">
        <f>AVERAGEIF(C:C,"Fort Myer, Virginia", I:I)</f>
        <v>2</v>
      </c>
      <c r="X2704" t="str">
        <f>IFERROR(VLOOKUP("FlightNumber", A:D, 4, FALSE), "Flight Not Found")</f>
        <v>Flight Not Found</v>
      </c>
      <c r="Y2704" t="str" cm="1">
        <f t="array" ref="Y2704">IF(AND(B:B &gt; TIME(6, 0, 0), B:B &lt;= TIME(18, 0, 0)), "Day", "Night")</f>
        <v>Night</v>
      </c>
      <c r="Z2704">
        <f>COUNTIFS(D:D, "Military - U.S. Army", C:C, "Fort Myer, Virginia")</f>
        <v>1</v>
      </c>
    </row>
    <row r="2705" spans="1:26" x14ac:dyDescent="0.2">
      <c r="A2705">
        <v>27019</v>
      </c>
      <c r="C2705" t="s">
        <v>10089</v>
      </c>
      <c r="D2705" t="s">
        <v>9375</v>
      </c>
      <c r="F2705" t="s">
        <v>13226</v>
      </c>
      <c r="I2705">
        <v>20</v>
      </c>
      <c r="J2705">
        <v>20</v>
      </c>
      <c r="K2705">
        <v>0</v>
      </c>
      <c r="L2705" t="s">
        <v>13227</v>
      </c>
      <c r="M2705">
        <f>SUM(B2705,C2705)</f>
        <v>0</v>
      </c>
      <c r="N2705" t="str">
        <f t="shared" si="84"/>
        <v>No</v>
      </c>
      <c r="O2705">
        <f>COUNTIF(C:C,"&lt;0")</f>
        <v>0</v>
      </c>
      <c r="P2705" t="e">
        <f>SUMIF(#REF!,"&gt;"&amp;AVERAGE(#REF!))</f>
        <v>#REF!</v>
      </c>
      <c r="Q2705">
        <f t="shared" si="85"/>
        <v>27.565026697177728</v>
      </c>
      <c r="R2705" t="str">
        <f>CONCATENATE("ID-",A2705,"-",E2705)</f>
        <v>ID-27019-</v>
      </c>
      <c r="S2705">
        <f>INDEX(B:B,MATCH(A2705,A:A,0))</f>
        <v>0</v>
      </c>
      <c r="T2705" t="str">
        <f>IF(OR(B2705&gt;0,C2705&gt;0),"Acceptable","Check")</f>
        <v>Acceptable</v>
      </c>
      <c r="U2705">
        <f>COUNTIF(D:D, "Military - U.S. Army")</f>
        <v>23</v>
      </c>
      <c r="V2705">
        <f>AVERAGEIF(C:C,"Fort Myer, Virginia", I:I)</f>
        <v>2</v>
      </c>
      <c r="X2705" t="str">
        <f>IFERROR(VLOOKUP("FlightNumber", A:D, 4, FALSE), "Flight Not Found")</f>
        <v>Flight Not Found</v>
      </c>
      <c r="Y2705" t="str" cm="1">
        <f t="array" ref="Y2705">IF(AND(B:B &gt; TIME(6, 0, 0), B:B &lt;= TIME(18, 0, 0)), "Day", "Night")</f>
        <v>Night</v>
      </c>
      <c r="Z2705">
        <f>COUNTIFS(D:D, "Military - U.S. Army", C:C, "Fort Myer, Virginia")</f>
        <v>1</v>
      </c>
    </row>
    <row r="2706" spans="1:26" x14ac:dyDescent="0.2">
      <c r="A2706">
        <v>27020</v>
      </c>
      <c r="B2706" t="s">
        <v>2367</v>
      </c>
      <c r="C2706" t="s">
        <v>13228</v>
      </c>
      <c r="D2706" t="s">
        <v>7884</v>
      </c>
      <c r="E2706" t="s">
        <v>13229</v>
      </c>
      <c r="F2706" t="s">
        <v>13230</v>
      </c>
      <c r="G2706" t="s">
        <v>13231</v>
      </c>
      <c r="H2706" t="s">
        <v>13232</v>
      </c>
      <c r="I2706">
        <v>106</v>
      </c>
      <c r="J2706">
        <v>106</v>
      </c>
      <c r="K2706">
        <v>0</v>
      </c>
      <c r="L2706" t="s">
        <v>13233</v>
      </c>
      <c r="M2706">
        <f>SUM(B2706,C2706)</f>
        <v>0</v>
      </c>
      <c r="N2706" t="str">
        <f t="shared" si="84"/>
        <v>No</v>
      </c>
      <c r="O2706">
        <f>COUNTIF(C:C,"&lt;0")</f>
        <v>0</v>
      </c>
      <c r="P2706" t="e">
        <f>SUMIF(#REF!,"&gt;"&amp;AVERAGE(#REF!))</f>
        <v>#REF!</v>
      </c>
      <c r="Q2706">
        <f t="shared" si="85"/>
        <v>27.565026697177728</v>
      </c>
      <c r="R2706" t="str">
        <f>CONCATENATE("ID-",A2706,"-",E2706)</f>
        <v>ID-27020-Paris - Tanger</v>
      </c>
      <c r="S2706" t="str">
        <f>INDEX(B:B,MATCH(A2706,A:A,0))</f>
        <v>22:10</v>
      </c>
      <c r="T2706" t="str">
        <f>IF(OR(B2706&gt;0,C2706&gt;0),"Acceptable","Check")</f>
        <v>Acceptable</v>
      </c>
      <c r="U2706">
        <f>COUNTIF(D:D, "Military - U.S. Army")</f>
        <v>23</v>
      </c>
      <c r="V2706">
        <f>AVERAGEIF(C:C,"Fort Myer, Virginia", I:I)</f>
        <v>2</v>
      </c>
      <c r="X2706" t="str">
        <f>IFERROR(VLOOKUP("FlightNumber", A:D, 4, FALSE), "Flight Not Found")</f>
        <v>Flight Not Found</v>
      </c>
      <c r="Y2706" t="str" cm="1">
        <f t="array" ref="Y2706">IF(AND(B:B &gt; TIME(6, 0, 0), B:B &lt;= TIME(18, 0, 0)), "Day", "Night")</f>
        <v>Night</v>
      </c>
      <c r="Z2706">
        <f>COUNTIFS(D:D, "Military - U.S. Army", C:C, "Fort Myer, Virginia")</f>
        <v>1</v>
      </c>
    </row>
    <row r="2707" spans="1:26" x14ac:dyDescent="0.2">
      <c r="A2707">
        <v>27021</v>
      </c>
      <c r="C2707" t="s">
        <v>7721</v>
      </c>
      <c r="D2707" t="s">
        <v>3546</v>
      </c>
      <c r="F2707" t="s">
        <v>9469</v>
      </c>
      <c r="G2707" t="s">
        <v>13234</v>
      </c>
      <c r="H2707" t="s">
        <v>13235</v>
      </c>
      <c r="I2707">
        <v>17</v>
      </c>
      <c r="J2707">
        <v>17</v>
      </c>
      <c r="K2707">
        <v>0</v>
      </c>
      <c r="L2707" t="s">
        <v>13236</v>
      </c>
      <c r="M2707">
        <f>SUM(B2707,C2707)</f>
        <v>0</v>
      </c>
      <c r="N2707" t="str">
        <f t="shared" si="84"/>
        <v>No</v>
      </c>
      <c r="O2707">
        <f>COUNTIF(C:C,"&lt;0")</f>
        <v>0</v>
      </c>
      <c r="P2707" t="e">
        <f>SUMIF(#REF!,"&gt;"&amp;AVERAGE(#REF!))</f>
        <v>#REF!</v>
      </c>
      <c r="Q2707">
        <f t="shared" si="85"/>
        <v>27.565026697177728</v>
      </c>
      <c r="R2707" t="str">
        <f>CONCATENATE("ID-",A2707,"-",E2707)</f>
        <v>ID-27021-</v>
      </c>
      <c r="S2707">
        <f>INDEX(B:B,MATCH(A2707,A:A,0))</f>
        <v>0</v>
      </c>
      <c r="T2707" t="str">
        <f>IF(OR(B2707&gt;0,C2707&gt;0),"Acceptable","Check")</f>
        <v>Acceptable</v>
      </c>
      <c r="U2707">
        <f>COUNTIF(D:D, "Military - U.S. Army")</f>
        <v>23</v>
      </c>
      <c r="V2707">
        <f>AVERAGEIF(C:C,"Fort Myer, Virginia", I:I)</f>
        <v>2</v>
      </c>
      <c r="X2707" t="str">
        <f>IFERROR(VLOOKUP("FlightNumber", A:D, 4, FALSE), "Flight Not Found")</f>
        <v>Flight Not Found</v>
      </c>
      <c r="Y2707" t="str" cm="1">
        <f t="array" ref="Y2707">IF(AND(B:B &gt; TIME(6, 0, 0), B:B &lt;= TIME(18, 0, 0)), "Day", "Night")</f>
        <v>Night</v>
      </c>
      <c r="Z2707">
        <f>COUNTIFS(D:D, "Military - U.S. Army", C:C, "Fort Myer, Virginia")</f>
        <v>1</v>
      </c>
    </row>
    <row r="2708" spans="1:26" x14ac:dyDescent="0.2">
      <c r="A2708">
        <v>27026</v>
      </c>
      <c r="C2708" t="s">
        <v>13237</v>
      </c>
      <c r="D2708" t="s">
        <v>13238</v>
      </c>
      <c r="F2708" t="s">
        <v>1809</v>
      </c>
      <c r="G2708" t="s">
        <v>13239</v>
      </c>
      <c r="H2708" t="s">
        <v>13240</v>
      </c>
      <c r="I2708">
        <v>25</v>
      </c>
      <c r="J2708">
        <v>1</v>
      </c>
      <c r="K2708">
        <v>0</v>
      </c>
      <c r="L2708" t="s">
        <v>13241</v>
      </c>
      <c r="M2708">
        <f>SUM(B2708,C2708)</f>
        <v>0</v>
      </c>
      <c r="N2708" t="str">
        <f t="shared" si="84"/>
        <v>No</v>
      </c>
      <c r="O2708">
        <f>COUNTIF(C:C,"&lt;0")</f>
        <v>0</v>
      </c>
      <c r="P2708" t="e">
        <f>SUMIF(#REF!,"&gt;"&amp;AVERAGE(#REF!))</f>
        <v>#REF!</v>
      </c>
      <c r="Q2708">
        <f t="shared" si="85"/>
        <v>27.565026697177728</v>
      </c>
      <c r="R2708" t="str">
        <f>CONCATENATE("ID-",A2708,"-",E2708)</f>
        <v>ID-27026-</v>
      </c>
      <c r="S2708">
        <f>INDEX(B:B,MATCH(A2708,A:A,0))</f>
        <v>0</v>
      </c>
      <c r="T2708" t="str">
        <f>IF(OR(B2708&gt;0,C2708&gt;0),"Acceptable","Check")</f>
        <v>Acceptable</v>
      </c>
      <c r="U2708">
        <f>COUNTIF(D:D, "Military - U.S. Army")</f>
        <v>23</v>
      </c>
      <c r="V2708">
        <f>AVERAGEIF(C:C,"Fort Myer, Virginia", I:I)</f>
        <v>2</v>
      </c>
      <c r="X2708" t="str">
        <f>IFERROR(VLOOKUP("FlightNumber", A:D, 4, FALSE), "Flight Not Found")</f>
        <v>Flight Not Found</v>
      </c>
      <c r="Y2708" t="str" cm="1">
        <f t="array" ref="Y2708">IF(AND(B:B &gt; TIME(6, 0, 0), B:B &lt;= TIME(18, 0, 0)), "Day", "Night")</f>
        <v>Night</v>
      </c>
      <c r="Z2708">
        <f>COUNTIFS(D:D, "Military - U.S. Army", C:C, "Fort Myer, Virginia")</f>
        <v>1</v>
      </c>
    </row>
    <row r="2709" spans="1:26" x14ac:dyDescent="0.2">
      <c r="A2709">
        <v>27030</v>
      </c>
      <c r="B2709" t="s">
        <v>13242</v>
      </c>
      <c r="C2709" t="s">
        <v>1568</v>
      </c>
      <c r="D2709" t="s">
        <v>8041</v>
      </c>
      <c r="E2709" t="s">
        <v>13243</v>
      </c>
      <c r="F2709" t="s">
        <v>12800</v>
      </c>
      <c r="G2709" t="s">
        <v>13244</v>
      </c>
      <c r="H2709" t="s">
        <v>13245</v>
      </c>
      <c r="I2709">
        <v>42</v>
      </c>
      <c r="J2709">
        <v>38</v>
      </c>
      <c r="K2709">
        <v>0</v>
      </c>
      <c r="L2709" t="s">
        <v>13246</v>
      </c>
      <c r="M2709">
        <f>SUM(B2709,C2709)</f>
        <v>0</v>
      </c>
      <c r="N2709" t="str">
        <f t="shared" si="84"/>
        <v>No</v>
      </c>
      <c r="O2709">
        <f>COUNTIF(C:C,"&lt;0")</f>
        <v>0</v>
      </c>
      <c r="P2709" t="e">
        <f>SUMIF(#REF!,"&gt;"&amp;AVERAGE(#REF!))</f>
        <v>#REF!</v>
      </c>
      <c r="Q2709">
        <f t="shared" si="85"/>
        <v>27.565026697177728</v>
      </c>
      <c r="R2709" t="str">
        <f>CONCATENATE("ID-",A2709,"-",E2709)</f>
        <v>ID-27030-Bologna - Torino</v>
      </c>
      <c r="S2709" t="str">
        <f>INDEX(B:B,MATCH(A2709,A:A,0))</f>
        <v>12:38</v>
      </c>
      <c r="T2709" t="str">
        <f>IF(OR(B2709&gt;0,C2709&gt;0),"Acceptable","Check")</f>
        <v>Acceptable</v>
      </c>
      <c r="U2709">
        <f>COUNTIF(D:D, "Military - U.S. Army")</f>
        <v>23</v>
      </c>
      <c r="V2709">
        <f>AVERAGEIF(C:C,"Fort Myer, Virginia", I:I)</f>
        <v>2</v>
      </c>
      <c r="X2709" t="str">
        <f>IFERROR(VLOOKUP("FlightNumber", A:D, 4, FALSE), "Flight Not Found")</f>
        <v>Flight Not Found</v>
      </c>
      <c r="Y2709" t="str" cm="1">
        <f t="array" ref="Y2709">IF(AND(B:B &gt; TIME(6, 0, 0), B:B &lt;= TIME(18, 0, 0)), "Day", "Night")</f>
        <v>Night</v>
      </c>
      <c r="Z2709">
        <f>COUNTIFS(D:D, "Military - U.S. Army", C:C, "Fort Myer, Virginia")</f>
        <v>1</v>
      </c>
    </row>
    <row r="2710" spans="1:26" x14ac:dyDescent="0.2">
      <c r="A2710">
        <v>27035</v>
      </c>
      <c r="C2710" t="s">
        <v>13247</v>
      </c>
      <c r="D2710" t="s">
        <v>13248</v>
      </c>
      <c r="E2710" t="s">
        <v>7403</v>
      </c>
      <c r="F2710" t="s">
        <v>5759</v>
      </c>
      <c r="G2710" t="s">
        <v>13249</v>
      </c>
      <c r="H2710" t="s">
        <v>13250</v>
      </c>
      <c r="I2710">
        <v>4</v>
      </c>
      <c r="J2710">
        <v>4</v>
      </c>
      <c r="K2710">
        <v>0</v>
      </c>
      <c r="L2710" t="s">
        <v>13251</v>
      </c>
      <c r="M2710">
        <f>SUM(B2710,C2710)</f>
        <v>0</v>
      </c>
      <c r="N2710" t="str">
        <f t="shared" si="84"/>
        <v>No</v>
      </c>
      <c r="O2710">
        <f>COUNTIF(C:C,"&lt;0")</f>
        <v>0</v>
      </c>
      <c r="P2710" t="e">
        <f>SUMIF(#REF!,"&gt;"&amp;AVERAGE(#REF!))</f>
        <v>#REF!</v>
      </c>
      <c r="Q2710">
        <f t="shared" si="85"/>
        <v>27.565026697177728</v>
      </c>
      <c r="R2710" t="str">
        <f>CONCATENATE("ID-",A2710,"-",E2710)</f>
        <v>ID-27035-San Borja - La Paz</v>
      </c>
      <c r="S2710">
        <f>INDEX(B:B,MATCH(A2710,A:A,0))</f>
        <v>0</v>
      </c>
      <c r="T2710" t="str">
        <f>IF(OR(B2710&gt;0,C2710&gt;0),"Acceptable","Check")</f>
        <v>Acceptable</v>
      </c>
      <c r="U2710">
        <f>COUNTIF(D:D, "Military - U.S. Army")</f>
        <v>23</v>
      </c>
      <c r="V2710">
        <f>AVERAGEIF(C:C,"Fort Myer, Virginia", I:I)</f>
        <v>2</v>
      </c>
      <c r="X2710" t="str">
        <f>IFERROR(VLOOKUP("FlightNumber", A:D, 4, FALSE), "Flight Not Found")</f>
        <v>Flight Not Found</v>
      </c>
      <c r="Y2710" t="str" cm="1">
        <f t="array" ref="Y2710">IF(AND(B:B &gt; TIME(6, 0, 0), B:B &lt;= TIME(18, 0, 0)), "Day", "Night")</f>
        <v>Night</v>
      </c>
      <c r="Z2710">
        <f>COUNTIFS(D:D, "Military - U.S. Army", C:C, "Fort Myer, Virginia")</f>
        <v>1</v>
      </c>
    </row>
    <row r="2711" spans="1:26" x14ac:dyDescent="0.2">
      <c r="A2711">
        <v>27035</v>
      </c>
      <c r="B2711" t="s">
        <v>7055</v>
      </c>
      <c r="C2711" t="s">
        <v>9515</v>
      </c>
      <c r="D2711" t="s">
        <v>13252</v>
      </c>
      <c r="E2711" t="s">
        <v>13253</v>
      </c>
      <c r="F2711" t="s">
        <v>13254</v>
      </c>
      <c r="G2711" t="s">
        <v>13255</v>
      </c>
      <c r="H2711" t="s">
        <v>13256</v>
      </c>
      <c r="I2711">
        <v>17</v>
      </c>
      <c r="J2711">
        <v>12</v>
      </c>
      <c r="K2711">
        <v>0</v>
      </c>
      <c r="L2711" t="s">
        <v>13257</v>
      </c>
      <c r="M2711">
        <f>SUM(B2711,C2711)</f>
        <v>0</v>
      </c>
      <c r="N2711" t="str">
        <f t="shared" si="84"/>
        <v>No</v>
      </c>
      <c r="O2711">
        <f>COUNTIF(C:C,"&lt;0")</f>
        <v>0</v>
      </c>
      <c r="P2711" t="e">
        <f>SUMIF(#REF!,"&gt;"&amp;AVERAGE(#REF!))</f>
        <v>#REF!</v>
      </c>
      <c r="Q2711">
        <f t="shared" si="85"/>
        <v>27.565026697177728</v>
      </c>
      <c r="R2711" t="str">
        <f>CONCATENATE("ID-",A2711,"-",E2711)</f>
        <v>ID-27035-Pittsburgh, PA - Johnstown, PA</v>
      </c>
      <c r="S2711">
        <f>INDEX(B:B,MATCH(A2711,A:A,0))</f>
        <v>0</v>
      </c>
      <c r="T2711" t="str">
        <f>IF(OR(B2711&gt;0,C2711&gt;0),"Acceptable","Check")</f>
        <v>Acceptable</v>
      </c>
      <c r="U2711">
        <f>COUNTIF(D:D, "Military - U.S. Army")</f>
        <v>23</v>
      </c>
      <c r="V2711">
        <f>AVERAGEIF(C:C,"Fort Myer, Virginia", I:I)</f>
        <v>2</v>
      </c>
      <c r="X2711" t="str">
        <f>IFERROR(VLOOKUP("FlightNumber", A:D, 4, FALSE), "Flight Not Found")</f>
        <v>Flight Not Found</v>
      </c>
      <c r="Y2711" t="str" cm="1">
        <f t="array" ref="Y2711">IF(AND(B:B &gt; TIME(6, 0, 0), B:B &lt;= TIME(18, 0, 0)), "Day", "Night")</f>
        <v>Night</v>
      </c>
      <c r="Z2711">
        <f>COUNTIFS(D:D, "Military - U.S. Army", C:C, "Fort Myer, Virginia")</f>
        <v>1</v>
      </c>
    </row>
    <row r="2712" spans="1:26" x14ac:dyDescent="0.2">
      <c r="A2712">
        <v>27035</v>
      </c>
      <c r="C2712" t="s">
        <v>13258</v>
      </c>
      <c r="D2712" t="s">
        <v>3546</v>
      </c>
      <c r="F2712" t="s">
        <v>10888</v>
      </c>
      <c r="G2712" t="s">
        <v>13259</v>
      </c>
      <c r="H2712" t="s">
        <v>13260</v>
      </c>
      <c r="I2712">
        <v>24</v>
      </c>
      <c r="J2712">
        <v>24</v>
      </c>
      <c r="K2712">
        <v>0</v>
      </c>
      <c r="M2712">
        <f>SUM(B2712,C2712)</f>
        <v>0</v>
      </c>
      <c r="N2712" t="str">
        <f t="shared" si="84"/>
        <v>No</v>
      </c>
      <c r="O2712">
        <f>COUNTIF(C:C,"&lt;0")</f>
        <v>0</v>
      </c>
      <c r="P2712" t="e">
        <f>SUMIF(#REF!,"&gt;"&amp;AVERAGE(#REF!))</f>
        <v>#REF!</v>
      </c>
      <c r="Q2712">
        <f t="shared" si="85"/>
        <v>27.565026697177728</v>
      </c>
      <c r="R2712" t="str">
        <f>CONCATENATE("ID-",A2712,"-",E2712)</f>
        <v>ID-27035-</v>
      </c>
      <c r="S2712">
        <f>INDEX(B:B,MATCH(A2712,A:A,0))</f>
        <v>0</v>
      </c>
      <c r="T2712" t="str">
        <f>IF(OR(B2712&gt;0,C2712&gt;0),"Acceptable","Check")</f>
        <v>Acceptable</v>
      </c>
      <c r="U2712">
        <f>COUNTIF(D:D, "Military - U.S. Army")</f>
        <v>23</v>
      </c>
      <c r="V2712">
        <f>AVERAGEIF(C:C,"Fort Myer, Virginia", I:I)</f>
        <v>2</v>
      </c>
      <c r="X2712" t="str">
        <f>IFERROR(VLOOKUP("FlightNumber", A:D, 4, FALSE), "Flight Not Found")</f>
        <v>Flight Not Found</v>
      </c>
      <c r="Y2712" t="str" cm="1">
        <f t="array" ref="Y2712">IF(AND(B:B &gt; TIME(6, 0, 0), B:B &lt;= TIME(18, 0, 0)), "Day", "Night")</f>
        <v>Night</v>
      </c>
      <c r="Z2712">
        <f>COUNTIFS(D:D, "Military - U.S. Army", C:C, "Fort Myer, Virginia")</f>
        <v>1</v>
      </c>
    </row>
    <row r="2713" spans="1:26" x14ac:dyDescent="0.2">
      <c r="A2713">
        <v>27038</v>
      </c>
      <c r="B2713" t="s">
        <v>13261</v>
      </c>
      <c r="C2713" t="s">
        <v>13262</v>
      </c>
      <c r="D2713" t="s">
        <v>8462</v>
      </c>
      <c r="E2713" t="s">
        <v>13263</v>
      </c>
      <c r="F2713" t="s">
        <v>13264</v>
      </c>
      <c r="G2713" t="s">
        <v>13265</v>
      </c>
      <c r="H2713" t="s">
        <v>1476</v>
      </c>
      <c r="I2713">
        <v>31</v>
      </c>
      <c r="J2713">
        <v>31</v>
      </c>
      <c r="K2713">
        <v>0</v>
      </c>
      <c r="L2713" t="s">
        <v>13266</v>
      </c>
      <c r="M2713">
        <f>SUM(B2713,C2713)</f>
        <v>0</v>
      </c>
      <c r="N2713" t="str">
        <f t="shared" si="84"/>
        <v>No</v>
      </c>
      <c r="O2713">
        <f>COUNTIF(C:C,"&lt;0")</f>
        <v>0</v>
      </c>
      <c r="P2713" t="e">
        <f>SUMIF(#REF!,"&gt;"&amp;AVERAGE(#REF!))</f>
        <v>#REF!</v>
      </c>
      <c r="Q2713">
        <f t="shared" si="85"/>
        <v>27.565026697177728</v>
      </c>
      <c r="R2713" t="str">
        <f>CONCATENATE("ID-",A2713,"-",E2713)</f>
        <v>ID-27038-Florencia - Bogota</v>
      </c>
      <c r="S2713" t="str">
        <f>INDEX(B:B,MATCH(A2713,A:A,0))</f>
        <v>16:36</v>
      </c>
      <c r="T2713" t="str">
        <f>IF(OR(B2713&gt;0,C2713&gt;0),"Acceptable","Check")</f>
        <v>Acceptable</v>
      </c>
      <c r="U2713">
        <f>COUNTIF(D:D, "Military - U.S. Army")</f>
        <v>23</v>
      </c>
      <c r="V2713">
        <f>AVERAGEIF(C:C,"Fort Myer, Virginia", I:I)</f>
        <v>2</v>
      </c>
      <c r="X2713" t="str">
        <f>IFERROR(VLOOKUP("FlightNumber", A:D, 4, FALSE), "Flight Not Found")</f>
        <v>Flight Not Found</v>
      </c>
      <c r="Y2713" t="str" cm="1">
        <f t="array" ref="Y2713">IF(AND(B:B &gt; TIME(6, 0, 0), B:B &lt;= TIME(18, 0, 0)), "Day", "Night")</f>
        <v>Night</v>
      </c>
      <c r="Z2713">
        <f>COUNTIFS(D:D, "Military - U.S. Army", C:C, "Fort Myer, Virginia")</f>
        <v>1</v>
      </c>
    </row>
    <row r="2714" spans="1:26" x14ac:dyDescent="0.2">
      <c r="A2714">
        <v>27039</v>
      </c>
      <c r="C2714" t="s">
        <v>5292</v>
      </c>
      <c r="D2714" t="s">
        <v>7128</v>
      </c>
      <c r="E2714" t="s">
        <v>13267</v>
      </c>
      <c r="F2714" t="s">
        <v>3149</v>
      </c>
      <c r="G2714" t="s">
        <v>13268</v>
      </c>
      <c r="I2714">
        <v>24</v>
      </c>
      <c r="J2714">
        <v>24</v>
      </c>
      <c r="K2714">
        <v>0</v>
      </c>
      <c r="L2714" t="s">
        <v>13269</v>
      </c>
      <c r="M2714">
        <f>SUM(B2714,C2714)</f>
        <v>0</v>
      </c>
      <c r="N2714" t="str">
        <f t="shared" si="84"/>
        <v>No</v>
      </c>
      <c r="O2714">
        <f>COUNTIF(C:C,"&lt;0")</f>
        <v>0</v>
      </c>
      <c r="P2714" t="e">
        <f>SUMIF(#REF!,"&gt;"&amp;AVERAGE(#REF!))</f>
        <v>#REF!</v>
      </c>
      <c r="Q2714">
        <f t="shared" si="85"/>
        <v>27.565026697177728</v>
      </c>
      <c r="R2714" t="str">
        <f>CONCATENATE("ID-",A2714,"-",E2714)</f>
        <v>ID-27039-Santa Rose - La Paz</v>
      </c>
      <c r="S2714">
        <f>INDEX(B:B,MATCH(A2714,A:A,0))</f>
        <v>0</v>
      </c>
      <c r="T2714" t="str">
        <f>IF(OR(B2714&gt;0,C2714&gt;0),"Acceptable","Check")</f>
        <v>Acceptable</v>
      </c>
      <c r="U2714">
        <f>COUNTIF(D:D, "Military - U.S. Army")</f>
        <v>23</v>
      </c>
      <c r="V2714">
        <f>AVERAGEIF(C:C,"Fort Myer, Virginia", I:I)</f>
        <v>2</v>
      </c>
      <c r="X2714" t="str">
        <f>IFERROR(VLOOKUP("FlightNumber", A:D, 4, FALSE), "Flight Not Found")</f>
        <v>Flight Not Found</v>
      </c>
      <c r="Y2714" t="str" cm="1">
        <f t="array" ref="Y2714">IF(AND(B:B &gt; TIME(6, 0, 0), B:B &lt;= TIME(18, 0, 0)), "Day", "Night")</f>
        <v>Night</v>
      </c>
      <c r="Z2714">
        <f>COUNTIFS(D:D, "Military - U.S. Army", C:C, "Fort Myer, Virginia")</f>
        <v>1</v>
      </c>
    </row>
    <row r="2715" spans="1:26" x14ac:dyDescent="0.2">
      <c r="A2715">
        <v>27046</v>
      </c>
      <c r="B2715" t="s">
        <v>1185</v>
      </c>
      <c r="C2715" t="s">
        <v>13270</v>
      </c>
      <c r="D2715" t="s">
        <v>13271</v>
      </c>
      <c r="F2715" t="s">
        <v>1716</v>
      </c>
      <c r="G2715" t="s">
        <v>13272</v>
      </c>
      <c r="H2715" t="s">
        <v>13273</v>
      </c>
      <c r="I2715">
        <v>14</v>
      </c>
      <c r="J2715">
        <v>14</v>
      </c>
      <c r="K2715">
        <v>0</v>
      </c>
      <c r="L2715" t="s">
        <v>13274</v>
      </c>
      <c r="M2715">
        <f>SUM(B2715,C2715)</f>
        <v>0</v>
      </c>
      <c r="N2715" t="str">
        <f t="shared" si="84"/>
        <v>No</v>
      </c>
      <c r="O2715">
        <f>COUNTIF(C:C,"&lt;0")</f>
        <v>0</v>
      </c>
      <c r="P2715" t="e">
        <f>SUMIF(#REF!,"&gt;"&amp;AVERAGE(#REF!))</f>
        <v>#REF!</v>
      </c>
      <c r="Q2715">
        <f t="shared" si="85"/>
        <v>27.565026697177728</v>
      </c>
      <c r="R2715" t="str">
        <f>CONCATENATE("ID-",A2715,"-",E2715)</f>
        <v>ID-27046-</v>
      </c>
      <c r="S2715" t="str">
        <f>INDEX(B:B,MATCH(A2715,A:A,0))</f>
        <v>18:15</v>
      </c>
      <c r="T2715" t="str">
        <f>IF(OR(B2715&gt;0,C2715&gt;0),"Acceptable","Check")</f>
        <v>Acceptable</v>
      </c>
      <c r="U2715">
        <f>COUNTIF(D:D, "Military - U.S. Army")</f>
        <v>23</v>
      </c>
      <c r="V2715">
        <f>AVERAGEIF(C:C,"Fort Myer, Virginia", I:I)</f>
        <v>2</v>
      </c>
      <c r="X2715" t="str">
        <f>IFERROR(VLOOKUP("FlightNumber", A:D, 4, FALSE), "Flight Not Found")</f>
        <v>Flight Not Found</v>
      </c>
      <c r="Y2715" t="str" cm="1">
        <f t="array" ref="Y2715">IF(AND(B:B &gt; TIME(6, 0, 0), B:B &lt;= TIME(18, 0, 0)), "Day", "Night")</f>
        <v>Night</v>
      </c>
      <c r="Z2715">
        <f>COUNTIFS(D:D, "Military - U.S. Army", C:C, "Fort Myer, Virginia")</f>
        <v>1</v>
      </c>
    </row>
    <row r="2716" spans="1:26" x14ac:dyDescent="0.2">
      <c r="A2716">
        <v>27054</v>
      </c>
      <c r="C2716" t="s">
        <v>13275</v>
      </c>
      <c r="D2716" t="s">
        <v>3546</v>
      </c>
      <c r="F2716" t="s">
        <v>12824</v>
      </c>
      <c r="G2716" t="s">
        <v>13276</v>
      </c>
      <c r="H2716" t="s">
        <v>13277</v>
      </c>
      <c r="I2716">
        <v>4</v>
      </c>
      <c r="J2716">
        <v>4</v>
      </c>
      <c r="K2716">
        <v>0</v>
      </c>
      <c r="L2716" t="s">
        <v>13278</v>
      </c>
      <c r="M2716">
        <f>SUM(B2716,C2716)</f>
        <v>0</v>
      </c>
      <c r="N2716" t="str">
        <f t="shared" si="84"/>
        <v>No</v>
      </c>
      <c r="O2716">
        <f>COUNTIF(C:C,"&lt;0")</f>
        <v>0</v>
      </c>
      <c r="P2716" t="e">
        <f>SUMIF(#REF!,"&gt;"&amp;AVERAGE(#REF!))</f>
        <v>#REF!</v>
      </c>
      <c r="Q2716">
        <f t="shared" si="85"/>
        <v>27.565026697177728</v>
      </c>
      <c r="R2716" t="str">
        <f>CONCATENATE("ID-",A2716,"-",E2716)</f>
        <v>ID-27054-</v>
      </c>
      <c r="S2716">
        <f>INDEX(B:B,MATCH(A2716,A:A,0))</f>
        <v>0</v>
      </c>
      <c r="T2716" t="str">
        <f>IF(OR(B2716&gt;0,C2716&gt;0),"Acceptable","Check")</f>
        <v>Acceptable</v>
      </c>
      <c r="U2716">
        <f>COUNTIF(D:D, "Military - U.S. Army")</f>
        <v>23</v>
      </c>
      <c r="V2716">
        <f>AVERAGEIF(C:C,"Fort Myer, Virginia", I:I)</f>
        <v>2</v>
      </c>
      <c r="X2716" t="str">
        <f>IFERROR(VLOOKUP("FlightNumber", A:D, 4, FALSE), "Flight Not Found")</f>
        <v>Flight Not Found</v>
      </c>
      <c r="Y2716" t="str" cm="1">
        <f t="array" ref="Y2716">IF(AND(B:B &gt; TIME(6, 0, 0), B:B &lt;= TIME(18, 0, 0)), "Day", "Night")</f>
        <v>Night</v>
      </c>
      <c r="Z2716">
        <f>COUNTIFS(D:D, "Military - U.S. Army", C:C, "Fort Myer, Virginia")</f>
        <v>1</v>
      </c>
    </row>
    <row r="2717" spans="1:26" x14ac:dyDescent="0.2">
      <c r="A2717">
        <v>27054</v>
      </c>
      <c r="B2717" t="s">
        <v>13279</v>
      </c>
      <c r="C2717" t="s">
        <v>13280</v>
      </c>
      <c r="D2717" t="s">
        <v>13281</v>
      </c>
      <c r="E2717" t="s">
        <v>13282</v>
      </c>
      <c r="F2717" t="s">
        <v>13283</v>
      </c>
      <c r="G2717" t="s">
        <v>13284</v>
      </c>
      <c r="I2717">
        <v>2</v>
      </c>
      <c r="J2717">
        <v>2</v>
      </c>
      <c r="K2717">
        <v>0</v>
      </c>
      <c r="L2717" t="s">
        <v>13285</v>
      </c>
      <c r="M2717">
        <f>SUM(B2717,C2717)</f>
        <v>0</v>
      </c>
      <c r="N2717" t="str">
        <f t="shared" si="84"/>
        <v>No</v>
      </c>
      <c r="O2717">
        <f>COUNTIF(C:C,"&lt;0")</f>
        <v>0</v>
      </c>
      <c r="P2717" t="e">
        <f>SUMIF(#REF!,"&gt;"&amp;AVERAGE(#REF!))</f>
        <v>#REF!</v>
      </c>
      <c r="Q2717">
        <f t="shared" si="85"/>
        <v>27.565026697177728</v>
      </c>
      <c r="R2717" t="str">
        <f>CONCATENATE("ID-",A2717,"-",E2717)</f>
        <v>ID-27054-Ephrata, WA - Portland, OR</v>
      </c>
      <c r="S2717">
        <f>INDEX(B:B,MATCH(A2717,A:A,0))</f>
        <v>0</v>
      </c>
      <c r="T2717" t="str">
        <f>IF(OR(B2717&gt;0,C2717&gt;0),"Acceptable","Check")</f>
        <v>Acceptable</v>
      </c>
      <c r="U2717">
        <f>COUNTIF(D:D, "Military - U.S. Army")</f>
        <v>23</v>
      </c>
      <c r="V2717">
        <f>AVERAGEIF(C:C,"Fort Myer, Virginia", I:I)</f>
        <v>2</v>
      </c>
      <c r="X2717" t="str">
        <f>IFERROR(VLOOKUP("FlightNumber", A:D, 4, FALSE), "Flight Not Found")</f>
        <v>Flight Not Found</v>
      </c>
      <c r="Y2717" t="str" cm="1">
        <f t="array" ref="Y2717">IF(AND(B:B &gt; TIME(6, 0, 0), B:B &lt;= TIME(18, 0, 0)), "Day", "Night")</f>
        <v>Night</v>
      </c>
      <c r="Z2717">
        <f>COUNTIFS(D:D, "Military - U.S. Army", C:C, "Fort Myer, Virginia")</f>
        <v>1</v>
      </c>
    </row>
    <row r="2718" spans="1:26" x14ac:dyDescent="0.2">
      <c r="A2718">
        <v>27055</v>
      </c>
      <c r="B2718" t="s">
        <v>1310</v>
      </c>
      <c r="C2718" t="s">
        <v>13286</v>
      </c>
      <c r="D2718" t="s">
        <v>7510</v>
      </c>
      <c r="E2718" t="s">
        <v>13287</v>
      </c>
      <c r="F2718" t="s">
        <v>12800</v>
      </c>
      <c r="G2718" t="s">
        <v>13288</v>
      </c>
      <c r="H2718" t="s">
        <v>4610</v>
      </c>
      <c r="I2718">
        <v>73</v>
      </c>
      <c r="J2718">
        <v>66</v>
      </c>
      <c r="K2718">
        <v>0</v>
      </c>
      <c r="L2718" t="s">
        <v>13289</v>
      </c>
      <c r="M2718">
        <f>SUM(B2718,C2718)</f>
        <v>0</v>
      </c>
      <c r="N2718" t="str">
        <f t="shared" si="84"/>
        <v>No</v>
      </c>
      <c r="O2718">
        <f>COUNTIF(C:C,"&lt;0")</f>
        <v>0</v>
      </c>
      <c r="P2718" t="e">
        <f>SUMIF(#REF!,"&gt;"&amp;AVERAGE(#REF!))</f>
        <v>#REF!</v>
      </c>
      <c r="Q2718">
        <f t="shared" si="85"/>
        <v>27.565026697177728</v>
      </c>
      <c r="R2718" t="str">
        <f>CONCATENATE("ID-",A2718,"-",E2718)</f>
        <v>ID-27055-Izmir - Istanbul</v>
      </c>
      <c r="S2718" t="str">
        <f>INDEX(B:B,MATCH(A2718,A:A,0))</f>
        <v>07:30</v>
      </c>
      <c r="T2718" t="str">
        <f>IF(OR(B2718&gt;0,C2718&gt;0),"Acceptable","Check")</f>
        <v>Acceptable</v>
      </c>
      <c r="U2718">
        <f>COUNTIF(D:D, "Military - U.S. Army")</f>
        <v>23</v>
      </c>
      <c r="V2718">
        <f>AVERAGEIF(C:C,"Fort Myer, Virginia", I:I)</f>
        <v>2</v>
      </c>
      <c r="X2718" t="str">
        <f>IFERROR(VLOOKUP("FlightNumber", A:D, 4, FALSE), "Flight Not Found")</f>
        <v>Flight Not Found</v>
      </c>
      <c r="Y2718" t="str" cm="1">
        <f t="array" ref="Y2718">IF(AND(B:B &gt; TIME(6, 0, 0), B:B &lt;= TIME(18, 0, 0)), "Day", "Night")</f>
        <v>Night</v>
      </c>
      <c r="Z2718">
        <f>COUNTIFS(D:D, "Military - U.S. Army", C:C, "Fort Myer, Virginia")</f>
        <v>1</v>
      </c>
    </row>
    <row r="2719" spans="1:26" x14ac:dyDescent="0.2">
      <c r="A2719">
        <v>27056</v>
      </c>
      <c r="B2719" t="s">
        <v>364</v>
      </c>
      <c r="C2719" t="s">
        <v>13290</v>
      </c>
      <c r="D2719" t="s">
        <v>13291</v>
      </c>
      <c r="E2719" t="s">
        <v>13292</v>
      </c>
      <c r="F2719" t="s">
        <v>13293</v>
      </c>
      <c r="G2719" t="s">
        <v>13294</v>
      </c>
      <c r="I2719">
        <v>3</v>
      </c>
      <c r="J2719">
        <v>3</v>
      </c>
      <c r="K2719">
        <v>0</v>
      </c>
      <c r="L2719" t="s">
        <v>13295</v>
      </c>
      <c r="M2719">
        <f>SUM(B2719,C2719)</f>
        <v>0</v>
      </c>
      <c r="N2719" t="str">
        <f t="shared" si="84"/>
        <v>No</v>
      </c>
      <c r="O2719">
        <f>COUNTIF(C:C,"&lt;0")</f>
        <v>0</v>
      </c>
      <c r="P2719" t="e">
        <f>SUMIF(#REF!,"&gt;"&amp;AVERAGE(#REF!))</f>
        <v>#REF!</v>
      </c>
      <c r="Q2719">
        <f t="shared" si="85"/>
        <v>27.565026697177728</v>
      </c>
      <c r="R2719" t="str">
        <f>CONCATENATE("ID-",A2719,"-",E2719)</f>
        <v>ID-27056-Taos, NM - Albuquerque, NM</v>
      </c>
      <c r="S2719" t="str">
        <f>INDEX(B:B,MATCH(A2719,A:A,0))</f>
        <v>13:15</v>
      </c>
      <c r="T2719" t="str">
        <f>IF(OR(B2719&gt;0,C2719&gt;0),"Acceptable","Check")</f>
        <v>Acceptable</v>
      </c>
      <c r="U2719">
        <f>COUNTIF(D:D, "Military - U.S. Army")</f>
        <v>23</v>
      </c>
      <c r="V2719">
        <f>AVERAGEIF(C:C,"Fort Myer, Virginia", I:I)</f>
        <v>2</v>
      </c>
      <c r="X2719" t="str">
        <f>IFERROR(VLOOKUP("FlightNumber", A:D, 4, FALSE), "Flight Not Found")</f>
        <v>Flight Not Found</v>
      </c>
      <c r="Y2719" t="str" cm="1">
        <f t="array" ref="Y2719">IF(AND(B:B &gt; TIME(6, 0, 0), B:B &lt;= TIME(18, 0, 0)), "Day", "Night")</f>
        <v>Night</v>
      </c>
      <c r="Z2719">
        <f>COUNTIFS(D:D, "Military - U.S. Army", C:C, "Fort Myer, Virginia")</f>
        <v>1</v>
      </c>
    </row>
    <row r="2720" spans="1:26" x14ac:dyDescent="0.2">
      <c r="A2720">
        <v>27057</v>
      </c>
      <c r="B2720" t="s">
        <v>2999</v>
      </c>
      <c r="C2720" t="s">
        <v>13296</v>
      </c>
      <c r="D2720" t="s">
        <v>13297</v>
      </c>
      <c r="E2720" t="s">
        <v>13298</v>
      </c>
      <c r="F2720" t="s">
        <v>9270</v>
      </c>
      <c r="G2720" t="s">
        <v>13299</v>
      </c>
      <c r="I2720">
        <v>4</v>
      </c>
      <c r="J2720">
        <v>4</v>
      </c>
      <c r="K2720">
        <v>0</v>
      </c>
      <c r="L2720" t="s">
        <v>13300</v>
      </c>
      <c r="M2720">
        <f>SUM(B2720,C2720)</f>
        <v>0</v>
      </c>
      <c r="N2720" t="str">
        <f t="shared" si="84"/>
        <v>No</v>
      </c>
      <c r="O2720">
        <f>COUNTIF(C:C,"&lt;0")</f>
        <v>0</v>
      </c>
      <c r="P2720" t="e">
        <f>SUMIF(#REF!,"&gt;"&amp;AVERAGE(#REF!))</f>
        <v>#REF!</v>
      </c>
      <c r="Q2720">
        <f t="shared" si="85"/>
        <v>27.565026697177728</v>
      </c>
      <c r="R2720" t="str">
        <f>CONCATENATE("ID-",A2720,"-",E2720)</f>
        <v>ID-27057-Thief River, MN - Owatonna, MN</v>
      </c>
      <c r="S2720" t="str">
        <f>INDEX(B:B,MATCH(A2720,A:A,0))</f>
        <v>07:50</v>
      </c>
      <c r="T2720" t="str">
        <f>IF(OR(B2720&gt;0,C2720&gt;0),"Acceptable","Check")</f>
        <v>Acceptable</v>
      </c>
      <c r="U2720">
        <f>COUNTIF(D:D, "Military - U.S. Army")</f>
        <v>23</v>
      </c>
      <c r="V2720">
        <f>AVERAGEIF(C:C,"Fort Myer, Virginia", I:I)</f>
        <v>2</v>
      </c>
      <c r="X2720" t="str">
        <f>IFERROR(VLOOKUP("FlightNumber", A:D, 4, FALSE), "Flight Not Found")</f>
        <v>Flight Not Found</v>
      </c>
      <c r="Y2720" t="str" cm="1">
        <f t="array" ref="Y2720">IF(AND(B:B &gt; TIME(6, 0, 0), B:B &lt;= TIME(18, 0, 0)), "Day", "Night")</f>
        <v>Night</v>
      </c>
      <c r="Z2720">
        <f>COUNTIFS(D:D, "Military - U.S. Army", C:C, "Fort Myer, Virginia")</f>
        <v>1</v>
      </c>
    </row>
    <row r="2721" spans="1:26" x14ac:dyDescent="0.2">
      <c r="A2721">
        <v>27059</v>
      </c>
      <c r="B2721" t="s">
        <v>9074</v>
      </c>
      <c r="C2721" t="s">
        <v>13301</v>
      </c>
      <c r="D2721" t="s">
        <v>1856</v>
      </c>
      <c r="E2721" t="s">
        <v>13302</v>
      </c>
      <c r="F2721" t="s">
        <v>9549</v>
      </c>
      <c r="G2721" t="s">
        <v>13303</v>
      </c>
      <c r="H2721" t="s">
        <v>13304</v>
      </c>
      <c r="I2721">
        <v>101</v>
      </c>
      <c r="J2721">
        <v>96</v>
      </c>
      <c r="K2721">
        <v>0</v>
      </c>
      <c r="L2721" t="s">
        <v>13305</v>
      </c>
      <c r="M2721">
        <f>SUM(B2721,C2721)</f>
        <v>0</v>
      </c>
      <c r="N2721" t="str">
        <f t="shared" si="84"/>
        <v>No</v>
      </c>
      <c r="O2721">
        <f>COUNTIF(C:C,"&lt;0")</f>
        <v>0</v>
      </c>
      <c r="P2721" t="e">
        <f>SUMIF(#REF!,"&gt;"&amp;AVERAGE(#REF!))</f>
        <v>#REF!</v>
      </c>
      <c r="Q2721">
        <f t="shared" si="85"/>
        <v>27.565026697177728</v>
      </c>
      <c r="R2721" t="str">
        <f>CONCATENATE("ID-",A2721,"-",E2721)</f>
        <v>ID-27059-Auckland - Pago Pago</v>
      </c>
      <c r="S2721" t="str">
        <f>INDEX(B:B,MATCH(A2721,A:A,0))</f>
        <v>23:41</v>
      </c>
      <c r="T2721" t="str">
        <f>IF(OR(B2721&gt;0,C2721&gt;0),"Acceptable","Check")</f>
        <v>Acceptable</v>
      </c>
      <c r="U2721">
        <f>COUNTIF(D:D, "Military - U.S. Army")</f>
        <v>23</v>
      </c>
      <c r="V2721">
        <f>AVERAGEIF(C:C,"Fort Myer, Virginia", I:I)</f>
        <v>2</v>
      </c>
      <c r="X2721" t="str">
        <f>IFERROR(VLOOKUP("FlightNumber", A:D, 4, FALSE), "Flight Not Found")</f>
        <v>Flight Not Found</v>
      </c>
      <c r="Y2721" t="str" cm="1">
        <f t="array" ref="Y2721">IF(AND(B:B &gt; TIME(6, 0, 0), B:B &lt;= TIME(18, 0, 0)), "Day", "Night")</f>
        <v>Night</v>
      </c>
      <c r="Z2721">
        <f>COUNTIFS(D:D, "Military - U.S. Army", C:C, "Fort Myer, Virginia")</f>
        <v>1</v>
      </c>
    </row>
    <row r="2722" spans="1:26" x14ac:dyDescent="0.2">
      <c r="A2722">
        <v>27062</v>
      </c>
      <c r="B2722" t="s">
        <v>92</v>
      </c>
      <c r="C2722" t="s">
        <v>13306</v>
      </c>
      <c r="D2722" t="s">
        <v>1856</v>
      </c>
      <c r="E2722" t="s">
        <v>13307</v>
      </c>
      <c r="F2722" t="s">
        <v>13308</v>
      </c>
      <c r="G2722" t="s">
        <v>13309</v>
      </c>
      <c r="H2722" t="s">
        <v>13310</v>
      </c>
      <c r="I2722">
        <v>298</v>
      </c>
      <c r="J2722">
        <v>1</v>
      </c>
      <c r="K2722">
        <v>0</v>
      </c>
      <c r="L2722" t="s">
        <v>13311</v>
      </c>
      <c r="M2722">
        <f>SUM(B2722,C2722)</f>
        <v>0</v>
      </c>
      <c r="N2722" t="str">
        <f t="shared" si="84"/>
        <v>No</v>
      </c>
      <c r="O2722">
        <f>COUNTIF(C:C,"&lt;0")</f>
        <v>0</v>
      </c>
      <c r="P2722" t="e">
        <f>SUMIF(#REF!,"&gt;"&amp;AVERAGE(#REF!))</f>
        <v>#REF!</v>
      </c>
      <c r="Q2722">
        <f t="shared" si="85"/>
        <v>27.565026697177728</v>
      </c>
      <c r="R2722" t="str">
        <f>CONCATENATE("ID-",A2722,"-",E2722)</f>
        <v>ID-27062-San Francisco, CA - Honolulu, HI - Agana, Guam</v>
      </c>
      <c r="S2722" t="str">
        <f>INDEX(B:B,MATCH(A2722,A:A,0))</f>
        <v>21:30</v>
      </c>
      <c r="T2722" t="str">
        <f>IF(OR(B2722&gt;0,C2722&gt;0),"Acceptable","Check")</f>
        <v>Acceptable</v>
      </c>
      <c r="U2722">
        <f>COUNTIF(D:D, "Military - U.S. Army")</f>
        <v>23</v>
      </c>
      <c r="V2722">
        <f>AVERAGEIF(C:C,"Fort Myer, Virginia", I:I)</f>
        <v>2</v>
      </c>
      <c r="X2722" t="str">
        <f>IFERROR(VLOOKUP("FlightNumber", A:D, 4, FALSE), "Flight Not Found")</f>
        <v>Flight Not Found</v>
      </c>
      <c r="Y2722" t="str" cm="1">
        <f t="array" ref="Y2722">IF(AND(B:B &gt; TIME(6, 0, 0), B:B &lt;= TIME(18, 0, 0)), "Day", "Night")</f>
        <v>Night</v>
      </c>
      <c r="Z2722">
        <f>COUNTIFS(D:D, "Military - U.S. Army", C:C, "Fort Myer, Virginia")</f>
        <v>1</v>
      </c>
    </row>
    <row r="2723" spans="1:26" x14ac:dyDescent="0.2">
      <c r="A2723">
        <v>27069</v>
      </c>
      <c r="B2723" t="s">
        <v>729</v>
      </c>
      <c r="C2723" t="s">
        <v>13312</v>
      </c>
      <c r="D2723" t="s">
        <v>13313</v>
      </c>
      <c r="F2723" t="s">
        <v>13314</v>
      </c>
      <c r="G2723" t="s">
        <v>13315</v>
      </c>
      <c r="I2723">
        <v>40</v>
      </c>
      <c r="J2723">
        <v>35</v>
      </c>
      <c r="K2723">
        <v>0</v>
      </c>
      <c r="L2723" t="s">
        <v>13316</v>
      </c>
      <c r="M2723">
        <f>SUM(B2723,C2723)</f>
        <v>0</v>
      </c>
      <c r="N2723" t="str">
        <f t="shared" si="84"/>
        <v>No</v>
      </c>
      <c r="O2723">
        <f>COUNTIF(C:C,"&lt;0")</f>
        <v>0</v>
      </c>
      <c r="P2723" t="e">
        <f>SUMIF(#REF!,"&gt;"&amp;AVERAGE(#REF!))</f>
        <v>#REF!</v>
      </c>
      <c r="Q2723">
        <f t="shared" si="85"/>
        <v>27.565026697177728</v>
      </c>
      <c r="R2723" t="str">
        <f>CONCATENATE("ID-",A2723,"-",E2723)</f>
        <v>ID-27069-</v>
      </c>
      <c r="S2723" t="str">
        <f>INDEX(B:B,MATCH(A2723,A:A,0))</f>
        <v>17:30</v>
      </c>
      <c r="T2723" t="str">
        <f>IF(OR(B2723&gt;0,C2723&gt;0),"Acceptable","Check")</f>
        <v>Acceptable</v>
      </c>
      <c r="U2723">
        <f>COUNTIF(D:D, "Military - U.S. Army")</f>
        <v>23</v>
      </c>
      <c r="V2723">
        <f>AVERAGEIF(C:C,"Fort Myer, Virginia", I:I)</f>
        <v>2</v>
      </c>
      <c r="X2723" t="str">
        <f>IFERROR(VLOOKUP("FlightNumber", A:D, 4, FALSE), "Flight Not Found")</f>
        <v>Flight Not Found</v>
      </c>
      <c r="Y2723" t="str" cm="1">
        <f t="array" ref="Y2723">IF(AND(B:B &gt; TIME(6, 0, 0), B:B &lt;= TIME(18, 0, 0)), "Day", "Night")</f>
        <v>Night</v>
      </c>
      <c r="Z2723">
        <f>COUNTIFS(D:D, "Military - U.S. Army", C:C, "Fort Myer, Virginia")</f>
        <v>1</v>
      </c>
    </row>
    <row r="2724" spans="1:26" x14ac:dyDescent="0.2">
      <c r="A2724">
        <v>27070</v>
      </c>
      <c r="B2724" t="s">
        <v>13317</v>
      </c>
      <c r="C2724" t="s">
        <v>2120</v>
      </c>
      <c r="D2724" t="s">
        <v>13318</v>
      </c>
      <c r="E2724" t="s">
        <v>13319</v>
      </c>
      <c r="F2724" t="s">
        <v>13320</v>
      </c>
      <c r="G2724" t="s">
        <v>13321</v>
      </c>
      <c r="I2724">
        <v>2</v>
      </c>
      <c r="J2724">
        <v>2</v>
      </c>
      <c r="K2724">
        <v>0</v>
      </c>
      <c r="L2724" t="s">
        <v>13322</v>
      </c>
      <c r="M2724">
        <f>SUM(B2724,C2724)</f>
        <v>0</v>
      </c>
      <c r="N2724" t="str">
        <f t="shared" si="84"/>
        <v>No</v>
      </c>
      <c r="O2724">
        <f>COUNTIF(C:C,"&lt;0")</f>
        <v>0</v>
      </c>
      <c r="P2724" t="e">
        <f>SUMIF(#REF!,"&gt;"&amp;AVERAGE(#REF!))</f>
        <v>#REF!</v>
      </c>
      <c r="Q2724">
        <f t="shared" si="85"/>
        <v>27.565026697177728</v>
      </c>
      <c r="R2724" t="str">
        <f>CONCATENATE("ID-",A2724,"-",E2724)</f>
        <v>ID-27070-St. Croix, VI - St. Thomas, VI</v>
      </c>
      <c r="S2724" t="str">
        <f>INDEX(B:B,MATCH(A2724,A:A,0))</f>
        <v>19:31</v>
      </c>
      <c r="T2724" t="str">
        <f>IF(OR(B2724&gt;0,C2724&gt;0),"Acceptable","Check")</f>
        <v>Acceptable</v>
      </c>
      <c r="U2724">
        <f>COUNTIF(D:D, "Military - U.S. Army")</f>
        <v>23</v>
      </c>
      <c r="V2724">
        <f>AVERAGEIF(C:C,"Fort Myer, Virginia", I:I)</f>
        <v>2</v>
      </c>
      <c r="X2724" t="str">
        <f>IFERROR(VLOOKUP("FlightNumber", A:D, 4, FALSE), "Flight Not Found")</f>
        <v>Flight Not Found</v>
      </c>
      <c r="Y2724" t="str" cm="1">
        <f t="array" ref="Y2724">IF(AND(B:B &gt; TIME(6, 0, 0), B:B &lt;= TIME(18, 0, 0)), "Day", "Night")</f>
        <v>Night</v>
      </c>
      <c r="Z2724">
        <f>COUNTIFS(D:D, "Military - U.S. Army", C:C, "Fort Myer, Virginia")</f>
        <v>1</v>
      </c>
    </row>
    <row r="2725" spans="1:26" x14ac:dyDescent="0.2">
      <c r="A2725">
        <v>27082</v>
      </c>
      <c r="C2725" t="s">
        <v>13323</v>
      </c>
      <c r="D2725" t="s">
        <v>1432</v>
      </c>
      <c r="E2725" t="s">
        <v>13324</v>
      </c>
      <c r="F2725" t="s">
        <v>13325</v>
      </c>
      <c r="I2725">
        <v>15</v>
      </c>
      <c r="J2725">
        <v>1</v>
      </c>
      <c r="K2725">
        <v>0</v>
      </c>
      <c r="L2725" t="s">
        <v>13326</v>
      </c>
      <c r="M2725">
        <f>SUM(B2725,C2725)</f>
        <v>0</v>
      </c>
      <c r="N2725" t="str">
        <f t="shared" si="84"/>
        <v>No</v>
      </c>
      <c r="O2725">
        <f>COUNTIF(C:C,"&lt;0")</f>
        <v>0</v>
      </c>
      <c r="P2725" t="e">
        <f>SUMIF(#REF!,"&gt;"&amp;AVERAGE(#REF!))</f>
        <v>#REF!</v>
      </c>
      <c r="Q2725">
        <f t="shared" si="85"/>
        <v>27.565026697177728</v>
      </c>
      <c r="R2725" t="str">
        <f>CONCATENATE("ID-",A2725,"-",E2725)</f>
        <v>ID-27082-Baltimore - Atlanta</v>
      </c>
      <c r="S2725">
        <f>INDEX(B:B,MATCH(A2725,A:A,0))</f>
        <v>0</v>
      </c>
      <c r="T2725" t="str">
        <f>IF(OR(B2725&gt;0,C2725&gt;0),"Acceptable","Check")</f>
        <v>Acceptable</v>
      </c>
      <c r="U2725">
        <f>COUNTIF(D:D, "Military - U.S. Army")</f>
        <v>23</v>
      </c>
      <c r="V2725">
        <f>AVERAGEIF(C:C,"Fort Myer, Virginia", I:I)</f>
        <v>2</v>
      </c>
      <c r="X2725" t="str">
        <f>IFERROR(VLOOKUP("FlightNumber", A:D, 4, FALSE), "Flight Not Found")</f>
        <v>Flight Not Found</v>
      </c>
      <c r="Y2725" t="str" cm="1">
        <f t="array" ref="Y2725">IF(AND(B:B &gt; TIME(6, 0, 0), B:B &lt;= TIME(18, 0, 0)), "Day", "Night")</f>
        <v>Night</v>
      </c>
      <c r="Z2725">
        <f>COUNTIFS(D:D, "Military - U.S. Army", C:C, "Fort Myer, Virginia")</f>
        <v>1</v>
      </c>
    </row>
    <row r="2726" spans="1:26" x14ac:dyDescent="0.2">
      <c r="A2726">
        <v>27083</v>
      </c>
      <c r="C2726" t="s">
        <v>13327</v>
      </c>
      <c r="D2726" t="s">
        <v>12096</v>
      </c>
      <c r="F2726" t="s">
        <v>6722</v>
      </c>
      <c r="G2726" t="s">
        <v>13328</v>
      </c>
      <c r="H2726" t="s">
        <v>13329</v>
      </c>
      <c r="I2726">
        <v>7</v>
      </c>
      <c r="J2726">
        <v>7</v>
      </c>
      <c r="K2726">
        <v>0</v>
      </c>
      <c r="L2726" t="s">
        <v>13330</v>
      </c>
      <c r="M2726">
        <f>SUM(B2726,C2726)</f>
        <v>0</v>
      </c>
      <c r="N2726" t="str">
        <f t="shared" si="84"/>
        <v>No</v>
      </c>
      <c r="O2726">
        <f>COUNTIF(C:C,"&lt;0")</f>
        <v>0</v>
      </c>
      <c r="P2726" t="e">
        <f>SUMIF(#REF!,"&gt;"&amp;AVERAGE(#REF!))</f>
        <v>#REF!</v>
      </c>
      <c r="Q2726">
        <f t="shared" si="85"/>
        <v>27.565026697177728</v>
      </c>
      <c r="R2726" t="str">
        <f>CONCATENATE("ID-",A2726,"-",E2726)</f>
        <v>ID-27083-</v>
      </c>
      <c r="S2726">
        <f>INDEX(B:B,MATCH(A2726,A:A,0))</f>
        <v>0</v>
      </c>
      <c r="T2726" t="str">
        <f>IF(OR(B2726&gt;0,C2726&gt;0),"Acceptable","Check")</f>
        <v>Acceptable</v>
      </c>
      <c r="U2726">
        <f>COUNTIF(D:D, "Military - U.S. Army")</f>
        <v>23</v>
      </c>
      <c r="V2726">
        <f>AVERAGEIF(C:C,"Fort Myer, Virginia", I:I)</f>
        <v>2</v>
      </c>
      <c r="X2726" t="str">
        <f>IFERROR(VLOOKUP("FlightNumber", A:D, 4, FALSE), "Flight Not Found")</f>
        <v>Flight Not Found</v>
      </c>
      <c r="Y2726" t="str" cm="1">
        <f t="array" ref="Y2726">IF(AND(B:B &gt; TIME(6, 0, 0), B:B &lt;= TIME(18, 0, 0)), "Day", "Night")</f>
        <v>Night</v>
      </c>
      <c r="Z2726">
        <f>COUNTIFS(D:D, "Military - U.S. Army", C:C, "Fort Myer, Virginia")</f>
        <v>1</v>
      </c>
    </row>
    <row r="2727" spans="1:26" x14ac:dyDescent="0.2">
      <c r="A2727">
        <v>27088</v>
      </c>
      <c r="C2727" t="s">
        <v>13331</v>
      </c>
      <c r="D2727" t="s">
        <v>10279</v>
      </c>
      <c r="F2727" t="s">
        <v>9459</v>
      </c>
      <c r="G2727" t="s">
        <v>13332</v>
      </c>
      <c r="H2727" t="s">
        <v>13333</v>
      </c>
      <c r="I2727">
        <v>10</v>
      </c>
      <c r="J2727">
        <v>10</v>
      </c>
      <c r="K2727">
        <v>0</v>
      </c>
      <c r="M2727">
        <f>SUM(B2727,C2727)</f>
        <v>0</v>
      </c>
      <c r="N2727" t="str">
        <f t="shared" si="84"/>
        <v>No</v>
      </c>
      <c r="O2727">
        <f>COUNTIF(C:C,"&lt;0")</f>
        <v>0</v>
      </c>
      <c r="P2727" t="e">
        <f>SUMIF(#REF!,"&gt;"&amp;AVERAGE(#REF!))</f>
        <v>#REF!</v>
      </c>
      <c r="Q2727">
        <f t="shared" si="85"/>
        <v>27.565026697177728</v>
      </c>
      <c r="R2727" t="str">
        <f>CONCATENATE("ID-",A2727,"-",E2727)</f>
        <v>ID-27088-</v>
      </c>
      <c r="S2727">
        <f>INDEX(B:B,MATCH(A2727,A:A,0))</f>
        <v>0</v>
      </c>
      <c r="T2727" t="str">
        <f>IF(OR(B2727&gt;0,C2727&gt;0),"Acceptable","Check")</f>
        <v>Acceptable</v>
      </c>
      <c r="U2727">
        <f>COUNTIF(D:D, "Military - U.S. Army")</f>
        <v>23</v>
      </c>
      <c r="V2727">
        <f>AVERAGEIF(C:C,"Fort Myer, Virginia", I:I)</f>
        <v>2</v>
      </c>
      <c r="X2727" t="str">
        <f>IFERROR(VLOOKUP("FlightNumber", A:D, 4, FALSE), "Flight Not Found")</f>
        <v>Flight Not Found</v>
      </c>
      <c r="Y2727" t="str" cm="1">
        <f t="array" ref="Y2727">IF(AND(B:B &gt; TIME(6, 0, 0), B:B &lt;= TIME(18, 0, 0)), "Day", "Night")</f>
        <v>Night</v>
      </c>
      <c r="Z2727">
        <f>COUNTIFS(D:D, "Military - U.S. Army", C:C, "Fort Myer, Virginia")</f>
        <v>1</v>
      </c>
    </row>
    <row r="2728" spans="1:26" x14ac:dyDescent="0.2">
      <c r="A2728">
        <v>27091</v>
      </c>
      <c r="B2728" t="s">
        <v>13334</v>
      </c>
      <c r="C2728" t="s">
        <v>13335</v>
      </c>
      <c r="D2728" t="s">
        <v>7510</v>
      </c>
      <c r="E2728" t="s">
        <v>4957</v>
      </c>
      <c r="F2728" t="s">
        <v>13180</v>
      </c>
      <c r="G2728" t="s">
        <v>13336</v>
      </c>
      <c r="H2728" t="s">
        <v>13337</v>
      </c>
      <c r="I2728">
        <v>346</v>
      </c>
      <c r="J2728">
        <v>346</v>
      </c>
      <c r="K2728">
        <v>0</v>
      </c>
      <c r="L2728" t="s">
        <v>13338</v>
      </c>
      <c r="M2728">
        <f>SUM(B2728,C2728)</f>
        <v>0</v>
      </c>
      <c r="N2728" t="str">
        <f t="shared" si="84"/>
        <v>No</v>
      </c>
      <c r="O2728">
        <f>COUNTIF(C:C,"&lt;0")</f>
        <v>0</v>
      </c>
      <c r="P2728" t="e">
        <f>SUMIF(#REF!,"&gt;"&amp;AVERAGE(#REF!))</f>
        <v>#REF!</v>
      </c>
      <c r="Q2728">
        <f t="shared" si="85"/>
        <v>27.565026697177728</v>
      </c>
      <c r="R2728" t="str">
        <f>CONCATENATE("ID-",A2728,"-",E2728)</f>
        <v>ID-27091-Paris - London</v>
      </c>
      <c r="S2728" t="str">
        <f>INDEX(B:B,MATCH(A2728,A:A,0))</f>
        <v>11:41</v>
      </c>
      <c r="T2728" t="str">
        <f>IF(OR(B2728&gt;0,C2728&gt;0),"Acceptable","Check")</f>
        <v>Acceptable</v>
      </c>
      <c r="U2728">
        <f>COUNTIF(D:D, "Military - U.S. Army")</f>
        <v>23</v>
      </c>
      <c r="V2728">
        <f>AVERAGEIF(C:C,"Fort Myer, Virginia", I:I)</f>
        <v>2</v>
      </c>
      <c r="X2728" t="str">
        <f>IFERROR(VLOOKUP("FlightNumber", A:D, 4, FALSE), "Flight Not Found")</f>
        <v>Flight Not Found</v>
      </c>
      <c r="Y2728" t="str" cm="1">
        <f t="array" ref="Y2728">IF(AND(B:B &gt; TIME(6, 0, 0), B:B &lt;= TIME(18, 0, 0)), "Day", "Night")</f>
        <v>Night</v>
      </c>
      <c r="Z2728">
        <f>COUNTIFS(D:D, "Military - U.S. Army", C:C, "Fort Myer, Virginia")</f>
        <v>1</v>
      </c>
    </row>
    <row r="2729" spans="1:26" x14ac:dyDescent="0.2">
      <c r="A2729">
        <v>27096</v>
      </c>
      <c r="C2729" t="s">
        <v>6110</v>
      </c>
      <c r="D2729" t="s">
        <v>13339</v>
      </c>
      <c r="F2729" t="s">
        <v>13340</v>
      </c>
      <c r="I2729">
        <v>18</v>
      </c>
      <c r="J2729">
        <v>18</v>
      </c>
      <c r="K2729">
        <v>0</v>
      </c>
      <c r="L2729" t="s">
        <v>13341</v>
      </c>
      <c r="M2729">
        <f>SUM(B2729,C2729)</f>
        <v>0</v>
      </c>
      <c r="N2729" t="str">
        <f t="shared" si="84"/>
        <v>No</v>
      </c>
      <c r="O2729">
        <f>COUNTIF(C:C,"&lt;0")</f>
        <v>0</v>
      </c>
      <c r="P2729" t="e">
        <f>SUMIF(#REF!,"&gt;"&amp;AVERAGE(#REF!))</f>
        <v>#REF!</v>
      </c>
      <c r="Q2729">
        <f t="shared" si="85"/>
        <v>27.565026697177728</v>
      </c>
      <c r="R2729" t="str">
        <f>CONCATENATE("ID-",A2729,"-",E2729)</f>
        <v>ID-27096-</v>
      </c>
      <c r="S2729">
        <f>INDEX(B:B,MATCH(A2729,A:A,0))</f>
        <v>0</v>
      </c>
      <c r="T2729" t="str">
        <f>IF(OR(B2729&gt;0,C2729&gt;0),"Acceptable","Check")</f>
        <v>Acceptable</v>
      </c>
      <c r="U2729">
        <f>COUNTIF(D:D, "Military - U.S. Army")</f>
        <v>23</v>
      </c>
      <c r="V2729">
        <f>AVERAGEIF(C:C,"Fort Myer, Virginia", I:I)</f>
        <v>2</v>
      </c>
      <c r="X2729" t="str">
        <f>IFERROR(VLOOKUP("FlightNumber", A:D, 4, FALSE), "Flight Not Found")</f>
        <v>Flight Not Found</v>
      </c>
      <c r="Y2729" t="str" cm="1">
        <f t="array" ref="Y2729">IF(AND(B:B &gt; TIME(6, 0, 0), B:B &lt;= TIME(18, 0, 0)), "Day", "Night")</f>
        <v>Night</v>
      </c>
      <c r="Z2729">
        <f>COUNTIFS(D:D, "Military - U.S. Army", C:C, "Fort Myer, Virginia")</f>
        <v>1</v>
      </c>
    </row>
    <row r="2730" spans="1:26" x14ac:dyDescent="0.2">
      <c r="A2730">
        <v>27099</v>
      </c>
      <c r="B2730" t="s">
        <v>8554</v>
      </c>
      <c r="C2730" t="s">
        <v>13342</v>
      </c>
      <c r="D2730" t="s">
        <v>10567</v>
      </c>
      <c r="E2730" t="s">
        <v>13343</v>
      </c>
      <c r="F2730" t="s">
        <v>13344</v>
      </c>
      <c r="G2730" t="s">
        <v>13345</v>
      </c>
      <c r="I2730">
        <v>4</v>
      </c>
      <c r="J2730">
        <v>4</v>
      </c>
      <c r="K2730">
        <v>0</v>
      </c>
      <c r="L2730" t="s">
        <v>13346</v>
      </c>
      <c r="M2730">
        <f>SUM(B2730,C2730)</f>
        <v>0</v>
      </c>
      <c r="N2730" t="str">
        <f t="shared" si="84"/>
        <v>No</v>
      </c>
      <c r="O2730">
        <f>COUNTIF(C:C,"&lt;0")</f>
        <v>0</v>
      </c>
      <c r="P2730" t="e">
        <f>SUMIF(#REF!,"&gt;"&amp;AVERAGE(#REF!))</f>
        <v>#REF!</v>
      </c>
      <c r="Q2730">
        <f t="shared" si="85"/>
        <v>27.565026697177728</v>
      </c>
      <c r="R2730" t="str">
        <f>CONCATENATE("ID-",A2730,"-",E2730)</f>
        <v>ID-27099-Carson City, NV - San Jose, CA</v>
      </c>
      <c r="S2730" t="str">
        <f>INDEX(B:B,MATCH(A2730,A:A,0))</f>
        <v>21:42</v>
      </c>
      <c r="T2730" t="str">
        <f>IF(OR(B2730&gt;0,C2730&gt;0),"Acceptable","Check")</f>
        <v>Acceptable</v>
      </c>
      <c r="U2730">
        <f>COUNTIF(D:D, "Military - U.S. Army")</f>
        <v>23</v>
      </c>
      <c r="V2730">
        <f>AVERAGEIF(C:C,"Fort Myer, Virginia", I:I)</f>
        <v>2</v>
      </c>
      <c r="X2730" t="str">
        <f>IFERROR(VLOOKUP("FlightNumber", A:D, 4, FALSE), "Flight Not Found")</f>
        <v>Flight Not Found</v>
      </c>
      <c r="Y2730" t="str" cm="1">
        <f t="array" ref="Y2730">IF(AND(B:B &gt; TIME(6, 0, 0), B:B &lt;= TIME(18, 0, 0)), "Day", "Night")</f>
        <v>Night</v>
      </c>
      <c r="Z2730">
        <f>COUNTIFS(D:D, "Military - U.S. Army", C:C, "Fort Myer, Virginia")</f>
        <v>1</v>
      </c>
    </row>
    <row r="2731" spans="1:26" x14ac:dyDescent="0.2">
      <c r="A2731">
        <v>27101</v>
      </c>
      <c r="B2731" t="s">
        <v>13347</v>
      </c>
      <c r="C2731" t="s">
        <v>13348</v>
      </c>
      <c r="D2731" t="s">
        <v>13349</v>
      </c>
      <c r="E2731" t="s">
        <v>13350</v>
      </c>
      <c r="F2731" t="s">
        <v>8860</v>
      </c>
      <c r="G2731" t="s">
        <v>13351</v>
      </c>
      <c r="H2731" t="s">
        <v>13352</v>
      </c>
      <c r="I2731">
        <v>36</v>
      </c>
      <c r="J2731">
        <v>36</v>
      </c>
      <c r="K2731">
        <v>0</v>
      </c>
      <c r="L2731" t="s">
        <v>13353</v>
      </c>
      <c r="M2731">
        <f>SUM(B2731,C2731)</f>
        <v>0</v>
      </c>
      <c r="N2731" t="str">
        <f t="shared" si="84"/>
        <v>No</v>
      </c>
      <c r="O2731">
        <f>COUNTIF(C:C,"&lt;0")</f>
        <v>0</v>
      </c>
      <c r="P2731" t="e">
        <f>SUMIF(#REF!,"&gt;"&amp;AVERAGE(#REF!))</f>
        <v>#REF!</v>
      </c>
      <c r="Q2731">
        <f t="shared" si="85"/>
        <v>27.565026697177728</v>
      </c>
      <c r="R2731" t="str">
        <f>CONCATENATE("ID-",A2731,"-",E2731)</f>
        <v>ID-27101-Bishop - Burbank</v>
      </c>
      <c r="S2731" t="str">
        <f>INDEX(B:B,MATCH(A2731,A:A,0))</f>
        <v>19:28</v>
      </c>
      <c r="T2731" t="str">
        <f>IF(OR(B2731&gt;0,C2731&gt;0),"Acceptable","Check")</f>
        <v>Acceptable</v>
      </c>
      <c r="U2731">
        <f>COUNTIF(D:D, "Military - U.S. Army")</f>
        <v>23</v>
      </c>
      <c r="V2731">
        <f>AVERAGEIF(C:C,"Fort Myer, Virginia", I:I)</f>
        <v>2</v>
      </c>
      <c r="X2731" t="str">
        <f>IFERROR(VLOOKUP("FlightNumber", A:D, 4, FALSE), "Flight Not Found")</f>
        <v>Flight Not Found</v>
      </c>
      <c r="Y2731" t="str" cm="1">
        <f t="array" ref="Y2731">IF(AND(B:B &gt; TIME(6, 0, 0), B:B &lt;= TIME(18, 0, 0)), "Day", "Night")</f>
        <v>Night</v>
      </c>
      <c r="Z2731">
        <f>COUNTIFS(D:D, "Military - U.S. Army", C:C, "Fort Myer, Virginia")</f>
        <v>1</v>
      </c>
    </row>
    <row r="2732" spans="1:26" x14ac:dyDescent="0.2">
      <c r="A2732">
        <v>27103</v>
      </c>
      <c r="B2732" t="s">
        <v>5497</v>
      </c>
      <c r="C2732" t="s">
        <v>4918</v>
      </c>
      <c r="D2732" t="s">
        <v>12387</v>
      </c>
      <c r="E2732" t="s">
        <v>13354</v>
      </c>
      <c r="F2732" t="s">
        <v>13355</v>
      </c>
      <c r="G2732" t="s">
        <v>13356</v>
      </c>
      <c r="H2732" t="s">
        <v>11115</v>
      </c>
      <c r="I2732">
        <v>96</v>
      </c>
      <c r="J2732">
        <v>15</v>
      </c>
      <c r="K2732">
        <v>0</v>
      </c>
      <c r="L2732" t="s">
        <v>13357</v>
      </c>
      <c r="M2732">
        <f>SUM(B2732,C2732)</f>
        <v>0</v>
      </c>
      <c r="N2732" t="str">
        <f t="shared" si="84"/>
        <v>No</v>
      </c>
      <c r="O2732">
        <f>COUNTIF(C:C,"&lt;0")</f>
        <v>0</v>
      </c>
      <c r="P2732" t="e">
        <f>SUMIF(#REF!,"&gt;"&amp;AVERAGE(#REF!))</f>
        <v>#REF!</v>
      </c>
      <c r="Q2732">
        <f t="shared" si="85"/>
        <v>27.565026697177728</v>
      </c>
      <c r="R2732" t="str">
        <f>CONCATENATE("ID-",A2732,"-",E2732)</f>
        <v>ID-27103-Tehran - Kobenhavn</v>
      </c>
      <c r="S2732" t="str">
        <f>INDEX(B:B,MATCH(A2732,A:A,0))</f>
        <v>08:07</v>
      </c>
      <c r="T2732" t="str">
        <f>IF(OR(B2732&gt;0,C2732&gt;0),"Acceptable","Check")</f>
        <v>Acceptable</v>
      </c>
      <c r="U2732">
        <f>COUNTIF(D:D, "Military - U.S. Army")</f>
        <v>23</v>
      </c>
      <c r="V2732">
        <f>AVERAGEIF(C:C,"Fort Myer, Virginia", I:I)</f>
        <v>2</v>
      </c>
      <c r="X2732" t="str">
        <f>IFERROR(VLOOKUP("FlightNumber", A:D, 4, FALSE), "Flight Not Found")</f>
        <v>Flight Not Found</v>
      </c>
      <c r="Y2732" t="str" cm="1">
        <f t="array" ref="Y2732">IF(AND(B:B &gt; TIME(6, 0, 0), B:B &lt;= TIME(18, 0, 0)), "Day", "Night")</f>
        <v>Night</v>
      </c>
      <c r="Z2732">
        <f>COUNTIFS(D:D, "Military - U.S. Army", C:C, "Fort Myer, Virginia")</f>
        <v>1</v>
      </c>
    </row>
    <row r="2733" spans="1:26" x14ac:dyDescent="0.2">
      <c r="A2733">
        <v>27123</v>
      </c>
      <c r="B2733" t="s">
        <v>4154</v>
      </c>
      <c r="C2733" t="s">
        <v>13358</v>
      </c>
      <c r="D2733" t="s">
        <v>13359</v>
      </c>
      <c r="E2733" t="s">
        <v>13360</v>
      </c>
      <c r="F2733" t="s">
        <v>3475</v>
      </c>
      <c r="G2733" t="s">
        <v>13361</v>
      </c>
      <c r="H2733" t="s">
        <v>13362</v>
      </c>
      <c r="I2733">
        <v>84</v>
      </c>
      <c r="J2733">
        <v>78</v>
      </c>
      <c r="K2733">
        <v>0</v>
      </c>
      <c r="L2733" t="s">
        <v>13363</v>
      </c>
      <c r="M2733">
        <f>SUM(B2733,C2733)</f>
        <v>0</v>
      </c>
      <c r="N2733" t="str">
        <f t="shared" si="84"/>
        <v>No</v>
      </c>
      <c r="O2733">
        <f>COUNTIF(C:C,"&lt;0")</f>
        <v>0</v>
      </c>
      <c r="P2733" t="e">
        <f>SUMIF(#REF!,"&gt;"&amp;AVERAGE(#REF!))</f>
        <v>#REF!</v>
      </c>
      <c r="Q2733">
        <f t="shared" si="85"/>
        <v>27.565026697177728</v>
      </c>
      <c r="R2733" t="str">
        <f>CONCATENATE("ID-",A2733,"-",E2733)</f>
        <v>ID-27123-Francistown - Malawi</v>
      </c>
      <c r="S2733" t="str">
        <f>INDEX(B:B,MATCH(A2733,A:A,0))</f>
        <v>02:35</v>
      </c>
      <c r="T2733" t="str">
        <f>IF(OR(B2733&gt;0,C2733&gt;0),"Acceptable","Check")</f>
        <v>Acceptable</v>
      </c>
      <c r="U2733">
        <f>COUNTIF(D:D, "Military - U.S. Army")</f>
        <v>23</v>
      </c>
      <c r="V2733">
        <f>AVERAGEIF(C:C,"Fort Myer, Virginia", I:I)</f>
        <v>2</v>
      </c>
      <c r="X2733" t="str">
        <f>IFERROR(VLOOKUP("FlightNumber", A:D, 4, FALSE), "Flight Not Found")</f>
        <v>Flight Not Found</v>
      </c>
      <c r="Y2733" t="str" cm="1">
        <f t="array" ref="Y2733">IF(AND(B:B &gt; TIME(6, 0, 0), B:B &lt;= TIME(18, 0, 0)), "Day", "Night")</f>
        <v>Night</v>
      </c>
      <c r="Z2733">
        <f>COUNTIFS(D:D, "Military - U.S. Army", C:C, "Fort Myer, Virginia")</f>
        <v>1</v>
      </c>
    </row>
    <row r="2734" spans="1:26" x14ac:dyDescent="0.2">
      <c r="A2734">
        <v>27130</v>
      </c>
      <c r="B2734" t="s">
        <v>13364</v>
      </c>
      <c r="C2734" t="s">
        <v>13365</v>
      </c>
      <c r="D2734" t="s">
        <v>13366</v>
      </c>
      <c r="E2734" t="s">
        <v>13367</v>
      </c>
      <c r="F2734" t="s">
        <v>13368</v>
      </c>
      <c r="G2734" t="s">
        <v>13369</v>
      </c>
      <c r="I2734">
        <v>11</v>
      </c>
      <c r="J2734">
        <v>11</v>
      </c>
      <c r="K2734">
        <v>0</v>
      </c>
      <c r="L2734" t="s">
        <v>13370</v>
      </c>
      <c r="M2734">
        <f>SUM(B2734,C2734)</f>
        <v>0</v>
      </c>
      <c r="N2734" t="str">
        <f t="shared" si="84"/>
        <v>No</v>
      </c>
      <c r="O2734">
        <f>COUNTIF(C:C,"&lt;0")</f>
        <v>0</v>
      </c>
      <c r="P2734" t="e">
        <f>SUMIF(#REF!,"&gt;"&amp;AVERAGE(#REF!))</f>
        <v>#REF!</v>
      </c>
      <c r="Q2734">
        <f t="shared" si="85"/>
        <v>27.565026697177728</v>
      </c>
      <c r="R2734" t="str">
        <f>CONCATENATE("ID-",A2734,"-",E2734)</f>
        <v>ID-27130-Keahole, HI - Kahului, HI</v>
      </c>
      <c r="S2734" t="str">
        <f>INDEX(B:B,MATCH(A2734,A:A,0))</f>
        <v>09:41</v>
      </c>
      <c r="T2734" t="str">
        <f>IF(OR(B2734&gt;0,C2734&gt;0),"Acceptable","Check")</f>
        <v>Acceptable</v>
      </c>
      <c r="U2734">
        <f>COUNTIF(D:D, "Military - U.S. Army")</f>
        <v>23</v>
      </c>
      <c r="V2734">
        <f>AVERAGEIF(C:C,"Fort Myer, Virginia", I:I)</f>
        <v>2</v>
      </c>
      <c r="X2734" t="str">
        <f>IFERROR(VLOOKUP("FlightNumber", A:D, 4, FALSE), "Flight Not Found")</f>
        <v>Flight Not Found</v>
      </c>
      <c r="Y2734" t="str" cm="1">
        <f t="array" ref="Y2734">IF(AND(B:B &gt; TIME(6, 0, 0), B:B &lt;= TIME(18, 0, 0)), "Day", "Night")</f>
        <v>Night</v>
      </c>
      <c r="Z2734">
        <f>COUNTIFS(D:D, "Military - U.S. Army", C:C, "Fort Myer, Virginia")</f>
        <v>1</v>
      </c>
    </row>
    <row r="2735" spans="1:26" x14ac:dyDescent="0.2">
      <c r="A2735">
        <v>27141</v>
      </c>
      <c r="B2735" t="s">
        <v>11325</v>
      </c>
      <c r="C2735" t="s">
        <v>13371</v>
      </c>
      <c r="D2735" t="s">
        <v>1856</v>
      </c>
      <c r="E2735" t="s">
        <v>13372</v>
      </c>
      <c r="F2735" t="s">
        <v>10790</v>
      </c>
      <c r="G2735" t="s">
        <v>13373</v>
      </c>
      <c r="H2735" t="s">
        <v>13374</v>
      </c>
      <c r="I2735">
        <v>107</v>
      </c>
      <c r="J2735">
        <v>107</v>
      </c>
      <c r="K2735">
        <v>0</v>
      </c>
      <c r="L2735" t="s">
        <v>13375</v>
      </c>
      <c r="M2735">
        <f>SUM(B2735,C2735)</f>
        <v>0</v>
      </c>
      <c r="N2735" t="str">
        <f t="shared" si="84"/>
        <v>No</v>
      </c>
      <c r="O2735">
        <f>COUNTIF(C:C,"&lt;0")</f>
        <v>0</v>
      </c>
      <c r="P2735" t="e">
        <f>SUMIF(#REF!,"&gt;"&amp;AVERAGE(#REF!))</f>
        <v>#REF!</v>
      </c>
      <c r="Q2735">
        <f t="shared" si="85"/>
        <v>27.565026697177728</v>
      </c>
      <c r="R2735" t="str">
        <f>CONCATENATE("ID-",A2735,"-",E2735)</f>
        <v>ID-27141-Hong Kong - Bali, Indonesia - Sydney, Austrailia</v>
      </c>
      <c r="S2735" t="str">
        <f>INDEX(B:B,MATCH(A2735,A:A,0))</f>
        <v>15:26</v>
      </c>
      <c r="T2735" t="str">
        <f>IF(OR(B2735&gt;0,C2735&gt;0),"Acceptable","Check")</f>
        <v>Acceptable</v>
      </c>
      <c r="U2735">
        <f>COUNTIF(D:D, "Military - U.S. Army")</f>
        <v>23</v>
      </c>
      <c r="V2735">
        <f>AVERAGEIF(C:C,"Fort Myer, Virginia", I:I)</f>
        <v>2</v>
      </c>
      <c r="X2735" t="str">
        <f>IFERROR(VLOOKUP("FlightNumber", A:D, 4, FALSE), "Flight Not Found")</f>
        <v>Flight Not Found</v>
      </c>
      <c r="Y2735" t="str" cm="1">
        <f t="array" ref="Y2735">IF(AND(B:B &gt; TIME(6, 0, 0), B:B &lt;= TIME(18, 0, 0)), "Day", "Night")</f>
        <v>Night</v>
      </c>
      <c r="Z2735">
        <f>COUNTIFS(D:D, "Military - U.S. Army", C:C, "Fort Myer, Virginia")</f>
        <v>1</v>
      </c>
    </row>
    <row r="2736" spans="1:26" x14ac:dyDescent="0.2">
      <c r="A2736">
        <v>27143</v>
      </c>
      <c r="C2736" t="s">
        <v>13376</v>
      </c>
      <c r="D2736" t="s">
        <v>3546</v>
      </c>
      <c r="F2736" t="s">
        <v>13377</v>
      </c>
      <c r="G2736" t="s">
        <v>13378</v>
      </c>
      <c r="H2736" t="s">
        <v>13379</v>
      </c>
      <c r="I2736">
        <v>115</v>
      </c>
      <c r="J2736">
        <v>1</v>
      </c>
      <c r="K2736">
        <v>0</v>
      </c>
      <c r="L2736" t="s">
        <v>13380</v>
      </c>
      <c r="M2736">
        <f>SUM(B2736,C2736)</f>
        <v>0</v>
      </c>
      <c r="N2736" t="str">
        <f t="shared" si="84"/>
        <v>No</v>
      </c>
      <c r="O2736">
        <f>COUNTIF(C:C,"&lt;0")</f>
        <v>0</v>
      </c>
      <c r="P2736" t="e">
        <f>SUMIF(#REF!,"&gt;"&amp;AVERAGE(#REF!))</f>
        <v>#REF!</v>
      </c>
      <c r="Q2736">
        <f t="shared" si="85"/>
        <v>27.565026697177728</v>
      </c>
      <c r="R2736" t="str">
        <f>CONCATENATE("ID-",A2736,"-",E2736)</f>
        <v>ID-27143-</v>
      </c>
      <c r="S2736">
        <f>INDEX(B:B,MATCH(A2736,A:A,0))</f>
        <v>0</v>
      </c>
      <c r="T2736" t="str">
        <f>IF(OR(B2736&gt;0,C2736&gt;0),"Acceptable","Check")</f>
        <v>Acceptable</v>
      </c>
      <c r="U2736">
        <f>COUNTIF(D:D, "Military - U.S. Army")</f>
        <v>23</v>
      </c>
      <c r="V2736">
        <f>AVERAGEIF(C:C,"Fort Myer, Virginia", I:I)</f>
        <v>2</v>
      </c>
      <c r="X2736" t="str">
        <f>IFERROR(VLOOKUP("FlightNumber", A:D, 4, FALSE), "Flight Not Found")</f>
        <v>Flight Not Found</v>
      </c>
      <c r="Y2736" t="str" cm="1">
        <f t="array" ref="Y2736">IF(AND(B:B &gt; TIME(6, 0, 0), B:B &lt;= TIME(18, 0, 0)), "Day", "Night")</f>
        <v>Night</v>
      </c>
      <c r="Z2736">
        <f>COUNTIFS(D:D, "Military - U.S. Army", C:C, "Fort Myer, Virginia")</f>
        <v>1</v>
      </c>
    </row>
    <row r="2737" spans="1:26" x14ac:dyDescent="0.2">
      <c r="A2737">
        <v>27146</v>
      </c>
      <c r="C2737" t="s">
        <v>12880</v>
      </c>
      <c r="D2737" t="s">
        <v>3546</v>
      </c>
      <c r="F2737" t="s">
        <v>7800</v>
      </c>
      <c r="G2737" t="s">
        <v>13381</v>
      </c>
      <c r="H2737" t="s">
        <v>13382</v>
      </c>
      <c r="I2737">
        <v>118</v>
      </c>
      <c r="J2737">
        <v>118</v>
      </c>
      <c r="K2737">
        <v>0</v>
      </c>
      <c r="L2737" t="s">
        <v>13383</v>
      </c>
      <c r="M2737">
        <f>SUM(B2737,C2737)</f>
        <v>0</v>
      </c>
      <c r="N2737" t="str">
        <f t="shared" si="84"/>
        <v>No</v>
      </c>
      <c r="O2737">
        <f>COUNTIF(C:C,"&lt;0")</f>
        <v>0</v>
      </c>
      <c r="P2737" t="e">
        <f>SUMIF(#REF!,"&gt;"&amp;AVERAGE(#REF!))</f>
        <v>#REF!</v>
      </c>
      <c r="Q2737">
        <f t="shared" si="85"/>
        <v>27.565026697177728</v>
      </c>
      <c r="R2737" t="str">
        <f>CONCATENATE("ID-",A2737,"-",E2737)</f>
        <v>ID-27146-</v>
      </c>
      <c r="S2737">
        <f>INDEX(B:B,MATCH(A2737,A:A,0))</f>
        <v>0</v>
      </c>
      <c r="T2737" t="str">
        <f>IF(OR(B2737&gt;0,C2737&gt;0),"Acceptable","Check")</f>
        <v>Acceptable</v>
      </c>
      <c r="U2737">
        <f>COUNTIF(D:D, "Military - U.S. Army")</f>
        <v>23</v>
      </c>
      <c r="V2737">
        <f>AVERAGEIF(C:C,"Fort Myer, Virginia", I:I)</f>
        <v>2</v>
      </c>
      <c r="X2737" t="str">
        <f>IFERROR(VLOOKUP("FlightNumber", A:D, 4, FALSE), "Flight Not Found")</f>
        <v>Flight Not Found</v>
      </c>
      <c r="Y2737" t="str" cm="1">
        <f t="array" ref="Y2737">IF(AND(B:B &gt; TIME(6, 0, 0), B:B &lt;= TIME(18, 0, 0)), "Day", "Night")</f>
        <v>Night</v>
      </c>
      <c r="Z2737">
        <f>COUNTIFS(D:D, "Military - U.S. Army", C:C, "Fort Myer, Virginia")</f>
        <v>1</v>
      </c>
    </row>
    <row r="2738" spans="1:26" x14ac:dyDescent="0.2">
      <c r="A2738">
        <v>27149</v>
      </c>
      <c r="B2738" t="s">
        <v>10386</v>
      </c>
      <c r="C2738" t="s">
        <v>13384</v>
      </c>
      <c r="D2738" t="s">
        <v>13385</v>
      </c>
      <c r="E2738" t="s">
        <v>13386</v>
      </c>
      <c r="F2738" t="s">
        <v>11274</v>
      </c>
      <c r="G2738" t="s">
        <v>13387</v>
      </c>
      <c r="H2738" t="s">
        <v>13388</v>
      </c>
      <c r="I2738">
        <v>12</v>
      </c>
      <c r="J2738">
        <v>6</v>
      </c>
      <c r="K2738">
        <v>0</v>
      </c>
      <c r="L2738" t="s">
        <v>13389</v>
      </c>
      <c r="M2738">
        <f>SUM(B2738,C2738)</f>
        <v>0</v>
      </c>
      <c r="N2738" t="str">
        <f t="shared" si="84"/>
        <v>No</v>
      </c>
      <c r="O2738">
        <f>COUNTIF(C:C,"&lt;0")</f>
        <v>0</v>
      </c>
      <c r="P2738" t="e">
        <f>SUMIF(#REF!,"&gt;"&amp;AVERAGE(#REF!))</f>
        <v>#REF!</v>
      </c>
      <c r="Q2738">
        <f t="shared" si="85"/>
        <v>27.565026697177728</v>
      </c>
      <c r="R2738" t="str">
        <f>CONCATENATE("ID-",A2738,"-",E2738)</f>
        <v>ID-27149-Galveston, TX - Houston, TX</v>
      </c>
      <c r="S2738" t="str">
        <f>INDEX(B:B,MATCH(A2738,A:A,0))</f>
        <v>13:47</v>
      </c>
      <c r="T2738" t="str">
        <f>IF(OR(B2738&gt;0,C2738&gt;0),"Acceptable","Check")</f>
        <v>Acceptable</v>
      </c>
      <c r="U2738">
        <f>COUNTIF(D:D, "Military - U.S. Army")</f>
        <v>23</v>
      </c>
      <c r="V2738">
        <f>AVERAGEIF(C:C,"Fort Myer, Virginia", I:I)</f>
        <v>2</v>
      </c>
      <c r="X2738" t="str">
        <f>IFERROR(VLOOKUP("FlightNumber", A:D, 4, FALSE), "Flight Not Found")</f>
        <v>Flight Not Found</v>
      </c>
      <c r="Y2738" t="str" cm="1">
        <f t="array" ref="Y2738">IF(AND(B:B &gt; TIME(6, 0, 0), B:B &lt;= TIME(18, 0, 0)), "Day", "Night")</f>
        <v>Night</v>
      </c>
      <c r="Z2738">
        <f>COUNTIFS(D:D, "Military - U.S. Army", C:C, "Fort Myer, Virginia")</f>
        <v>1</v>
      </c>
    </row>
    <row r="2739" spans="1:26" x14ac:dyDescent="0.2">
      <c r="A2739">
        <v>27151</v>
      </c>
      <c r="B2739" t="s">
        <v>8489</v>
      </c>
      <c r="C2739" t="s">
        <v>13390</v>
      </c>
      <c r="D2739" t="s">
        <v>13391</v>
      </c>
      <c r="E2739" t="s">
        <v>13392</v>
      </c>
      <c r="F2739" t="s">
        <v>2465</v>
      </c>
      <c r="G2739" t="s">
        <v>13393</v>
      </c>
      <c r="I2739">
        <v>24</v>
      </c>
      <c r="J2739">
        <v>22</v>
      </c>
      <c r="K2739">
        <v>0</v>
      </c>
      <c r="L2739" t="s">
        <v>13394</v>
      </c>
      <c r="M2739">
        <f>SUM(B2739,C2739)</f>
        <v>0</v>
      </c>
      <c r="N2739" t="str">
        <f t="shared" si="84"/>
        <v>No</v>
      </c>
      <c r="O2739">
        <f>COUNTIF(C:C,"&lt;0")</f>
        <v>0</v>
      </c>
      <c r="P2739" t="e">
        <f>SUMIF(#REF!,"&gt;"&amp;AVERAGE(#REF!))</f>
        <v>#REF!</v>
      </c>
      <c r="Q2739">
        <f t="shared" si="85"/>
        <v>27.565026697177728</v>
      </c>
      <c r="R2739" t="str">
        <f>CONCATENATE("ID-",A2739,"-",E2739)</f>
        <v>ID-27151-Pastaza - Ambato</v>
      </c>
      <c r="S2739" t="str">
        <f>INDEX(B:B,MATCH(A2739,A:A,0))</f>
        <v>19:30</v>
      </c>
      <c r="T2739" t="str">
        <f>IF(OR(B2739&gt;0,C2739&gt;0),"Acceptable","Check")</f>
        <v>Acceptable</v>
      </c>
      <c r="U2739">
        <f>COUNTIF(D:D, "Military - U.S. Army")</f>
        <v>23</v>
      </c>
      <c r="V2739">
        <f>AVERAGEIF(C:C,"Fort Myer, Virginia", I:I)</f>
        <v>2</v>
      </c>
      <c r="X2739" t="str">
        <f>IFERROR(VLOOKUP("FlightNumber", A:D, 4, FALSE), "Flight Not Found")</f>
        <v>Flight Not Found</v>
      </c>
      <c r="Y2739" t="str" cm="1">
        <f t="array" ref="Y2739">IF(AND(B:B &gt; TIME(6, 0, 0), B:B &lt;= TIME(18, 0, 0)), "Day", "Night")</f>
        <v>Night</v>
      </c>
      <c r="Z2739">
        <f>COUNTIFS(D:D, "Military - U.S. Army", C:C, "Fort Myer, Virginia")</f>
        <v>1</v>
      </c>
    </row>
    <row r="2740" spans="1:26" x14ac:dyDescent="0.2">
      <c r="A2740">
        <v>27155</v>
      </c>
      <c r="B2740" t="s">
        <v>9574</v>
      </c>
      <c r="C2740" t="s">
        <v>1649</v>
      </c>
      <c r="D2740" t="s">
        <v>13395</v>
      </c>
      <c r="E2740" t="s">
        <v>13396</v>
      </c>
      <c r="F2740" t="s">
        <v>5890</v>
      </c>
      <c r="G2740" t="s">
        <v>13397</v>
      </c>
      <c r="H2740" t="s">
        <v>13398</v>
      </c>
      <c r="I2740">
        <v>3</v>
      </c>
      <c r="J2740">
        <v>3</v>
      </c>
      <c r="K2740">
        <v>0</v>
      </c>
      <c r="L2740" t="s">
        <v>13399</v>
      </c>
      <c r="M2740">
        <f>SUM(B2740,C2740)</f>
        <v>0</v>
      </c>
      <c r="N2740" t="str">
        <f t="shared" si="84"/>
        <v>No</v>
      </c>
      <c r="O2740">
        <f>COUNTIF(C:C,"&lt;0")</f>
        <v>0</v>
      </c>
      <c r="P2740" t="e">
        <f>SUMIF(#REF!,"&gt;"&amp;AVERAGE(#REF!))</f>
        <v>#REF!</v>
      </c>
      <c r="Q2740">
        <f t="shared" si="85"/>
        <v>27.565026697177728</v>
      </c>
      <c r="R2740" t="str">
        <f>CONCATENATE("ID-",A2740,"-",E2740)</f>
        <v>ID-27155-Nice - Nurnberg</v>
      </c>
      <c r="S2740" t="str">
        <f>INDEX(B:B,MATCH(A2740,A:A,0))</f>
        <v>22:22</v>
      </c>
      <c r="T2740" t="str">
        <f>IF(OR(B2740&gt;0,C2740&gt;0),"Acceptable","Check")</f>
        <v>Acceptable</v>
      </c>
      <c r="U2740">
        <f>COUNTIF(D:D, "Military - U.S. Army")</f>
        <v>23</v>
      </c>
      <c r="V2740">
        <f>AVERAGEIF(C:C,"Fort Myer, Virginia", I:I)</f>
        <v>2</v>
      </c>
      <c r="X2740" t="str">
        <f>IFERROR(VLOOKUP("FlightNumber", A:D, 4, FALSE), "Flight Not Found")</f>
        <v>Flight Not Found</v>
      </c>
      <c r="Y2740" t="str" cm="1">
        <f t="array" ref="Y2740">IF(AND(B:B &gt; TIME(6, 0, 0), B:B &lt;= TIME(18, 0, 0)), "Day", "Night")</f>
        <v>Night</v>
      </c>
      <c r="Z2740">
        <f>COUNTIFS(D:D, "Military - U.S. Army", C:C, "Fort Myer, Virginia")</f>
        <v>1</v>
      </c>
    </row>
    <row r="2741" spans="1:26" x14ac:dyDescent="0.2">
      <c r="A2741">
        <v>27172</v>
      </c>
      <c r="B2741" t="s">
        <v>8617</v>
      </c>
      <c r="C2741" t="s">
        <v>13400</v>
      </c>
      <c r="D2741" t="s">
        <v>11840</v>
      </c>
      <c r="E2741" t="s">
        <v>13401</v>
      </c>
      <c r="F2741" t="s">
        <v>13402</v>
      </c>
      <c r="G2741" t="s">
        <v>13403</v>
      </c>
      <c r="H2741" t="s">
        <v>13404</v>
      </c>
      <c r="I2741">
        <v>3</v>
      </c>
      <c r="J2741">
        <v>3</v>
      </c>
      <c r="K2741">
        <v>0</v>
      </c>
      <c r="L2741" t="s">
        <v>13405</v>
      </c>
      <c r="M2741">
        <f>SUM(B2741,C2741)</f>
        <v>0</v>
      </c>
      <c r="N2741" t="str">
        <f t="shared" si="84"/>
        <v>No</v>
      </c>
      <c r="O2741">
        <f>COUNTIF(C:C,"&lt;0")</f>
        <v>0</v>
      </c>
      <c r="P2741" t="e">
        <f>SUMIF(#REF!,"&gt;"&amp;AVERAGE(#REF!))</f>
        <v>#REF!</v>
      </c>
      <c r="Q2741">
        <f t="shared" si="85"/>
        <v>27.565026697177728</v>
      </c>
      <c r="R2741" t="str">
        <f>CONCATENATE("ID-",A2741,"-",E2741)</f>
        <v>ID-27172-Alameda, CA - Indianapolis, IN</v>
      </c>
      <c r="S2741" t="str">
        <f>INDEX(B:B,MATCH(A2741,A:A,0))</f>
        <v>16:55</v>
      </c>
      <c r="T2741" t="str">
        <f>IF(OR(B2741&gt;0,C2741&gt;0),"Acceptable","Check")</f>
        <v>Acceptable</v>
      </c>
      <c r="U2741">
        <f>COUNTIF(D:D, "Military - U.S. Army")</f>
        <v>23</v>
      </c>
      <c r="V2741">
        <f>AVERAGEIF(C:C,"Fort Myer, Virginia", I:I)</f>
        <v>2</v>
      </c>
      <c r="X2741" t="str">
        <f>IFERROR(VLOOKUP("FlightNumber", A:D, 4, FALSE), "Flight Not Found")</f>
        <v>Flight Not Found</v>
      </c>
      <c r="Y2741" t="str" cm="1">
        <f t="array" ref="Y2741">IF(AND(B:B &gt; TIME(6, 0, 0), B:B &lt;= TIME(18, 0, 0)), "Day", "Night")</f>
        <v>Night</v>
      </c>
      <c r="Z2741">
        <f>COUNTIFS(D:D, "Military - U.S. Army", C:C, "Fort Myer, Virginia")</f>
        <v>1</v>
      </c>
    </row>
    <row r="2742" spans="1:26" x14ac:dyDescent="0.2">
      <c r="A2742">
        <v>27172</v>
      </c>
      <c r="C2742" t="s">
        <v>7986</v>
      </c>
      <c r="D2742" t="s">
        <v>3546</v>
      </c>
      <c r="F2742" t="s">
        <v>11779</v>
      </c>
      <c r="G2742" t="s">
        <v>13406</v>
      </c>
      <c r="H2742" t="s">
        <v>13407</v>
      </c>
      <c r="I2742">
        <v>29</v>
      </c>
      <c r="J2742">
        <v>29</v>
      </c>
      <c r="K2742">
        <v>0</v>
      </c>
      <c r="L2742" t="s">
        <v>7725</v>
      </c>
      <c r="M2742">
        <f>SUM(B2742,C2742)</f>
        <v>0</v>
      </c>
      <c r="N2742" t="str">
        <f t="shared" si="84"/>
        <v>No</v>
      </c>
      <c r="O2742">
        <f>COUNTIF(C:C,"&lt;0")</f>
        <v>0</v>
      </c>
      <c r="P2742" t="e">
        <f>SUMIF(#REF!,"&gt;"&amp;AVERAGE(#REF!))</f>
        <v>#REF!</v>
      </c>
      <c r="Q2742">
        <f t="shared" si="85"/>
        <v>27.565026697177728</v>
      </c>
      <c r="R2742" t="str">
        <f>CONCATENATE("ID-",A2742,"-",E2742)</f>
        <v>ID-27172-</v>
      </c>
      <c r="S2742" t="str">
        <f>INDEX(B:B,MATCH(A2742,A:A,0))</f>
        <v>16:55</v>
      </c>
      <c r="T2742" t="str">
        <f>IF(OR(B2742&gt;0,C2742&gt;0),"Acceptable","Check")</f>
        <v>Acceptable</v>
      </c>
      <c r="U2742">
        <f>COUNTIF(D:D, "Military - U.S. Army")</f>
        <v>23</v>
      </c>
      <c r="V2742">
        <f>AVERAGEIF(C:C,"Fort Myer, Virginia", I:I)</f>
        <v>2</v>
      </c>
      <c r="X2742" t="str">
        <f>IFERROR(VLOOKUP("FlightNumber", A:D, 4, FALSE), "Flight Not Found")</f>
        <v>Flight Not Found</v>
      </c>
      <c r="Y2742" t="str" cm="1">
        <f t="array" ref="Y2742">IF(AND(B:B &gt; TIME(6, 0, 0), B:B &lt;= TIME(18, 0, 0)), "Day", "Night")</f>
        <v>Night</v>
      </c>
      <c r="Z2742">
        <f>COUNTIFS(D:D, "Military - U.S. Army", C:C, "Fort Myer, Virginia")</f>
        <v>1</v>
      </c>
    </row>
    <row r="2743" spans="1:26" x14ac:dyDescent="0.2">
      <c r="A2743">
        <v>27180</v>
      </c>
      <c r="C2743" t="s">
        <v>13408</v>
      </c>
      <c r="D2743" t="s">
        <v>13409</v>
      </c>
      <c r="F2743" t="s">
        <v>10355</v>
      </c>
      <c r="G2743" t="s">
        <v>13410</v>
      </c>
      <c r="H2743" t="s">
        <v>13411</v>
      </c>
      <c r="I2743">
        <v>2</v>
      </c>
      <c r="J2743">
        <v>2</v>
      </c>
      <c r="K2743">
        <v>0</v>
      </c>
      <c r="L2743" t="s">
        <v>13412</v>
      </c>
      <c r="M2743">
        <f>SUM(B2743,C2743)</f>
        <v>0</v>
      </c>
      <c r="N2743" t="str">
        <f t="shared" si="84"/>
        <v>No</v>
      </c>
      <c r="O2743">
        <f>COUNTIF(C:C,"&lt;0")</f>
        <v>0</v>
      </c>
      <c r="P2743" t="e">
        <f>SUMIF(#REF!,"&gt;"&amp;AVERAGE(#REF!))</f>
        <v>#REF!</v>
      </c>
      <c r="Q2743">
        <f t="shared" si="85"/>
        <v>27.565026697177728</v>
      </c>
      <c r="R2743" t="str">
        <f>CONCATENATE("ID-",A2743,"-",E2743)</f>
        <v>ID-27180-</v>
      </c>
      <c r="S2743">
        <f>INDEX(B:B,MATCH(A2743,A:A,0))</f>
        <v>0</v>
      </c>
      <c r="T2743" t="str">
        <f>IF(OR(B2743&gt;0,C2743&gt;0),"Acceptable","Check")</f>
        <v>Acceptable</v>
      </c>
      <c r="U2743">
        <f>COUNTIF(D:D, "Military - U.S. Army")</f>
        <v>23</v>
      </c>
      <c r="V2743">
        <f>AVERAGEIF(C:C,"Fort Myer, Virginia", I:I)</f>
        <v>2</v>
      </c>
      <c r="X2743" t="str">
        <f>IFERROR(VLOOKUP("FlightNumber", A:D, 4, FALSE), "Flight Not Found")</f>
        <v>Flight Not Found</v>
      </c>
      <c r="Y2743" t="str" cm="1">
        <f t="array" ref="Y2743">IF(AND(B:B &gt; TIME(6, 0, 0), B:B &lt;= TIME(18, 0, 0)), "Day", "Night")</f>
        <v>Night</v>
      </c>
      <c r="Z2743">
        <f>COUNTIFS(D:D, "Military - U.S. Army", C:C, "Fort Myer, Virginia")</f>
        <v>1</v>
      </c>
    </row>
    <row r="2744" spans="1:26" x14ac:dyDescent="0.2">
      <c r="A2744">
        <v>27188</v>
      </c>
      <c r="B2744" t="s">
        <v>729</v>
      </c>
      <c r="C2744" t="s">
        <v>13413</v>
      </c>
      <c r="D2744" t="s">
        <v>9688</v>
      </c>
      <c r="E2744" t="s">
        <v>13414</v>
      </c>
      <c r="F2744" t="s">
        <v>9181</v>
      </c>
      <c r="G2744" t="s">
        <v>13415</v>
      </c>
      <c r="H2744" t="s">
        <v>13416</v>
      </c>
      <c r="I2744">
        <v>44</v>
      </c>
      <c r="J2744">
        <v>44</v>
      </c>
      <c r="K2744">
        <v>0</v>
      </c>
      <c r="L2744" t="s">
        <v>13417</v>
      </c>
      <c r="M2744">
        <f>SUM(B2744,C2744)</f>
        <v>0</v>
      </c>
      <c r="N2744" t="str">
        <f t="shared" si="84"/>
        <v>No</v>
      </c>
      <c r="O2744">
        <f>COUNTIF(C:C,"&lt;0")</f>
        <v>0</v>
      </c>
      <c r="P2744" t="e">
        <f>SUMIF(#REF!,"&gt;"&amp;AVERAGE(#REF!))</f>
        <v>#REF!</v>
      </c>
      <c r="Q2744">
        <f t="shared" si="85"/>
        <v>27.565026697177728</v>
      </c>
      <c r="R2744" t="str">
        <f>CONCATENATE("ID-",A2744,"-",E2744)</f>
        <v>ID-27188-Bucaramanga - Cucuta</v>
      </c>
      <c r="S2744" t="str">
        <f>INDEX(B:B,MATCH(A2744,A:A,0))</f>
        <v>17:30</v>
      </c>
      <c r="T2744" t="str">
        <f>IF(OR(B2744&gt;0,C2744&gt;0),"Acceptable","Check")</f>
        <v>Acceptable</v>
      </c>
      <c r="U2744">
        <f>COUNTIF(D:D, "Military - U.S. Army")</f>
        <v>23</v>
      </c>
      <c r="V2744">
        <f>AVERAGEIF(C:C,"Fort Myer, Virginia", I:I)</f>
        <v>2</v>
      </c>
      <c r="X2744" t="str">
        <f>IFERROR(VLOOKUP("FlightNumber", A:D, 4, FALSE), "Flight Not Found")</f>
        <v>Flight Not Found</v>
      </c>
      <c r="Y2744" t="str" cm="1">
        <f t="array" ref="Y2744">IF(AND(B:B &gt; TIME(6, 0, 0), B:B &lt;= TIME(18, 0, 0)), "Day", "Night")</f>
        <v>Night</v>
      </c>
      <c r="Z2744">
        <f>COUNTIFS(D:D, "Military - U.S. Army", C:C, "Fort Myer, Virginia")</f>
        <v>1</v>
      </c>
    </row>
    <row r="2745" spans="1:26" x14ac:dyDescent="0.2">
      <c r="A2745">
        <v>27207</v>
      </c>
      <c r="C2745" t="s">
        <v>13418</v>
      </c>
      <c r="D2745" t="s">
        <v>12664</v>
      </c>
      <c r="E2745" t="s">
        <v>13419</v>
      </c>
      <c r="F2745" t="s">
        <v>13420</v>
      </c>
      <c r="G2745" t="s">
        <v>13421</v>
      </c>
      <c r="H2745" t="s">
        <v>3183</v>
      </c>
      <c r="I2745">
        <v>39</v>
      </c>
      <c r="J2745">
        <v>19</v>
      </c>
      <c r="K2745">
        <v>0</v>
      </c>
      <c r="L2745" t="s">
        <v>13422</v>
      </c>
      <c r="M2745">
        <f>SUM(B2745,C2745)</f>
        <v>0</v>
      </c>
      <c r="N2745" t="str">
        <f t="shared" si="84"/>
        <v>No</v>
      </c>
      <c r="O2745">
        <f>COUNTIF(C:C,"&lt;0")</f>
        <v>0</v>
      </c>
      <c r="P2745" t="e">
        <f>SUMIF(#REF!,"&gt;"&amp;AVERAGE(#REF!))</f>
        <v>#REF!</v>
      </c>
      <c r="Q2745">
        <f t="shared" si="85"/>
        <v>27.565026697177728</v>
      </c>
      <c r="R2745" t="str">
        <f>CONCATENATE("ID-",A2745,"-",E2745)</f>
        <v>ID-27207-Battambang - Phnom Penh</v>
      </c>
      <c r="S2745">
        <f>INDEX(B:B,MATCH(A2745,A:A,0))</f>
        <v>0</v>
      </c>
      <c r="T2745" t="str">
        <f>IF(OR(B2745&gt;0,C2745&gt;0),"Acceptable","Check")</f>
        <v>Acceptable</v>
      </c>
      <c r="U2745">
        <f>COUNTIF(D:D, "Military - U.S. Army")</f>
        <v>23</v>
      </c>
      <c r="V2745">
        <f>AVERAGEIF(C:C,"Fort Myer, Virginia", I:I)</f>
        <v>2</v>
      </c>
      <c r="X2745" t="str">
        <f>IFERROR(VLOOKUP("FlightNumber", A:D, 4, FALSE), "Flight Not Found")</f>
        <v>Flight Not Found</v>
      </c>
      <c r="Y2745" t="str" cm="1">
        <f t="array" ref="Y2745">IF(AND(B:B &gt; TIME(6, 0, 0), B:B &lt;= TIME(18, 0, 0)), "Day", "Night")</f>
        <v>Night</v>
      </c>
      <c r="Z2745">
        <f>COUNTIFS(D:D, "Military - U.S. Army", C:C, "Fort Myer, Virginia")</f>
        <v>1</v>
      </c>
    </row>
    <row r="2746" spans="1:26" x14ac:dyDescent="0.2">
      <c r="A2746">
        <v>27210</v>
      </c>
      <c r="B2746" t="s">
        <v>1965</v>
      </c>
      <c r="C2746" t="s">
        <v>13423</v>
      </c>
      <c r="D2746" t="s">
        <v>13424</v>
      </c>
      <c r="E2746" t="s">
        <v>13425</v>
      </c>
      <c r="F2746" t="s">
        <v>13426</v>
      </c>
      <c r="G2746" t="s">
        <v>13427</v>
      </c>
      <c r="I2746">
        <v>5</v>
      </c>
      <c r="J2746">
        <v>5</v>
      </c>
      <c r="K2746">
        <v>0</v>
      </c>
      <c r="L2746" t="s">
        <v>13428</v>
      </c>
      <c r="M2746">
        <f>SUM(B2746,C2746)</f>
        <v>0</v>
      </c>
      <c r="N2746" t="str">
        <f t="shared" si="84"/>
        <v>No</v>
      </c>
      <c r="O2746">
        <f>COUNTIF(C:C,"&lt;0")</f>
        <v>0</v>
      </c>
      <c r="P2746" t="e">
        <f>SUMIF(#REF!,"&gt;"&amp;AVERAGE(#REF!))</f>
        <v>#REF!</v>
      </c>
      <c r="Q2746">
        <f t="shared" si="85"/>
        <v>27.565026697177728</v>
      </c>
      <c r="R2746" t="str">
        <f>CONCATENATE("ID-",A2746,"-",E2746)</f>
        <v>ID-27210-Umiat, AK - Local</v>
      </c>
      <c r="S2746" t="str">
        <f>INDEX(B:B,MATCH(A2746,A:A,0))</f>
        <v>13:00</v>
      </c>
      <c r="T2746" t="str">
        <f>IF(OR(B2746&gt;0,C2746&gt;0),"Acceptable","Check")</f>
        <v>Acceptable</v>
      </c>
      <c r="U2746">
        <f>COUNTIF(D:D, "Military - U.S. Army")</f>
        <v>23</v>
      </c>
      <c r="V2746">
        <f>AVERAGEIF(C:C,"Fort Myer, Virginia", I:I)</f>
        <v>2</v>
      </c>
      <c r="X2746" t="str">
        <f>IFERROR(VLOOKUP("FlightNumber", A:D, 4, FALSE), "Flight Not Found")</f>
        <v>Flight Not Found</v>
      </c>
      <c r="Y2746" t="str" cm="1">
        <f t="array" ref="Y2746">IF(AND(B:B &gt; TIME(6, 0, 0), B:B &lt;= TIME(18, 0, 0)), "Day", "Night")</f>
        <v>Night</v>
      </c>
      <c r="Z2746">
        <f>COUNTIFS(D:D, "Military - U.S. Army", C:C, "Fort Myer, Virginia")</f>
        <v>1</v>
      </c>
    </row>
    <row r="2747" spans="1:26" x14ac:dyDescent="0.2">
      <c r="A2747">
        <v>27234</v>
      </c>
      <c r="B2747" t="s">
        <v>787</v>
      </c>
      <c r="C2747" t="s">
        <v>5135</v>
      </c>
      <c r="D2747" t="s">
        <v>13429</v>
      </c>
      <c r="F2747" t="s">
        <v>3475</v>
      </c>
      <c r="G2747" t="s">
        <v>13430</v>
      </c>
      <c r="H2747" t="s">
        <v>13431</v>
      </c>
      <c r="I2747">
        <v>3</v>
      </c>
      <c r="J2747">
        <v>3</v>
      </c>
      <c r="K2747">
        <v>0</v>
      </c>
      <c r="L2747" t="s">
        <v>13432</v>
      </c>
      <c r="M2747">
        <f>SUM(B2747,C2747)</f>
        <v>0</v>
      </c>
      <c r="N2747" t="str">
        <f t="shared" si="84"/>
        <v>No</v>
      </c>
      <c r="O2747">
        <f>COUNTIF(C:C,"&lt;0")</f>
        <v>0</v>
      </c>
      <c r="P2747" t="e">
        <f>SUMIF(#REF!,"&gt;"&amp;AVERAGE(#REF!))</f>
        <v>#REF!</v>
      </c>
      <c r="Q2747">
        <f t="shared" si="85"/>
        <v>27.565026697177728</v>
      </c>
      <c r="R2747" t="str">
        <f>CONCATENATE("ID-",A2747,"-",E2747)</f>
        <v>ID-27234-</v>
      </c>
      <c r="S2747" t="str">
        <f>INDEX(B:B,MATCH(A2747,A:A,0))</f>
        <v>09:45</v>
      </c>
      <c r="T2747" t="str">
        <f>IF(OR(B2747&gt;0,C2747&gt;0),"Acceptable","Check")</f>
        <v>Acceptable</v>
      </c>
      <c r="U2747">
        <f>COUNTIF(D:D, "Military - U.S. Army")</f>
        <v>23</v>
      </c>
      <c r="V2747">
        <f>AVERAGEIF(C:C,"Fort Myer, Virginia", I:I)</f>
        <v>2</v>
      </c>
      <c r="X2747" t="str">
        <f>IFERROR(VLOOKUP("FlightNumber", A:D, 4, FALSE), "Flight Not Found")</f>
        <v>Flight Not Found</v>
      </c>
      <c r="Y2747" t="str" cm="1">
        <f t="array" ref="Y2747">IF(AND(B:B &gt; TIME(6, 0, 0), B:B &lt;= TIME(18, 0, 0)), "Day", "Night")</f>
        <v>Night</v>
      </c>
      <c r="Z2747">
        <f>COUNTIFS(D:D, "Military - U.S. Army", C:C, "Fort Myer, Virginia")</f>
        <v>1</v>
      </c>
    </row>
    <row r="2748" spans="1:26" x14ac:dyDescent="0.2">
      <c r="A2748">
        <v>27237</v>
      </c>
      <c r="C2748" t="s">
        <v>13433</v>
      </c>
      <c r="D2748" t="s">
        <v>13434</v>
      </c>
      <c r="E2748" t="s">
        <v>13435</v>
      </c>
      <c r="F2748" t="s">
        <v>10437</v>
      </c>
      <c r="G2748" t="s">
        <v>13436</v>
      </c>
      <c r="H2748" t="s">
        <v>13437</v>
      </c>
      <c r="I2748">
        <v>5</v>
      </c>
      <c r="J2748">
        <v>5</v>
      </c>
      <c r="K2748">
        <v>0</v>
      </c>
      <c r="L2748" t="s">
        <v>13438</v>
      </c>
      <c r="M2748">
        <f>SUM(B2748,C2748)</f>
        <v>0</v>
      </c>
      <c r="N2748" t="str">
        <f t="shared" si="84"/>
        <v>No</v>
      </c>
      <c r="O2748">
        <f>COUNTIF(C:C,"&lt;0")</f>
        <v>0</v>
      </c>
      <c r="P2748" t="e">
        <f>SUMIF(#REF!,"&gt;"&amp;AVERAGE(#REF!))</f>
        <v>#REF!</v>
      </c>
      <c r="Q2748">
        <f t="shared" si="85"/>
        <v>27.565026697177728</v>
      </c>
      <c r="R2748" t="str">
        <f>CONCATENATE("ID-",A2748,"-",E2748)</f>
        <v>ID-27237-Phnom Penh - Siagon</v>
      </c>
      <c r="S2748">
        <f>INDEX(B:B,MATCH(A2748,A:A,0))</f>
        <v>0</v>
      </c>
      <c r="T2748" t="str">
        <f>IF(OR(B2748&gt;0,C2748&gt;0),"Acceptable","Check")</f>
        <v>Acceptable</v>
      </c>
      <c r="U2748">
        <f>COUNTIF(D:D, "Military - U.S. Army")</f>
        <v>23</v>
      </c>
      <c r="V2748">
        <f>AVERAGEIF(C:C,"Fort Myer, Virginia", I:I)</f>
        <v>2</v>
      </c>
      <c r="X2748" t="str">
        <f>IFERROR(VLOOKUP("FlightNumber", A:D, 4, FALSE), "Flight Not Found")</f>
        <v>Flight Not Found</v>
      </c>
      <c r="Y2748" t="str" cm="1">
        <f t="array" ref="Y2748">IF(AND(B:B &gt; TIME(6, 0, 0), B:B &lt;= TIME(18, 0, 0)), "Day", "Night")</f>
        <v>Night</v>
      </c>
      <c r="Z2748">
        <f>COUNTIFS(D:D, "Military - U.S. Army", C:C, "Fort Myer, Virginia")</f>
        <v>1</v>
      </c>
    </row>
    <row r="2749" spans="1:26" x14ac:dyDescent="0.2">
      <c r="A2749">
        <v>27246</v>
      </c>
      <c r="C2749" t="s">
        <v>13439</v>
      </c>
      <c r="D2749" t="s">
        <v>13440</v>
      </c>
      <c r="E2749" t="s">
        <v>13441</v>
      </c>
      <c r="F2749" t="s">
        <v>1809</v>
      </c>
      <c r="G2749" t="s">
        <v>13442</v>
      </c>
      <c r="H2749" t="s">
        <v>13443</v>
      </c>
      <c r="I2749">
        <v>11</v>
      </c>
      <c r="J2749">
        <v>5</v>
      </c>
      <c r="K2749">
        <v>0</v>
      </c>
      <c r="L2749" t="s">
        <v>13444</v>
      </c>
      <c r="M2749">
        <f>SUM(B2749,C2749)</f>
        <v>0</v>
      </c>
      <c r="N2749" t="str">
        <f t="shared" si="84"/>
        <v>No</v>
      </c>
      <c r="O2749">
        <f>COUNTIF(C:C,"&lt;0")</f>
        <v>0</v>
      </c>
      <c r="P2749" t="e">
        <f>SUMIF(#REF!,"&gt;"&amp;AVERAGE(#REF!))</f>
        <v>#REF!</v>
      </c>
      <c r="Q2749">
        <f t="shared" si="85"/>
        <v>27.565026697177728</v>
      </c>
      <c r="R2749" t="str">
        <f>CONCATENATE("ID-",A2749,"-",E2749)</f>
        <v>ID-27246-LaTuque - St. Honore</v>
      </c>
      <c r="S2749">
        <f>INDEX(B:B,MATCH(A2749,A:A,0))</f>
        <v>0</v>
      </c>
      <c r="T2749" t="str">
        <f>IF(OR(B2749&gt;0,C2749&gt;0),"Acceptable","Check")</f>
        <v>Acceptable</v>
      </c>
      <c r="U2749">
        <f>COUNTIF(D:D, "Military - U.S. Army")</f>
        <v>23</v>
      </c>
      <c r="V2749">
        <f>AVERAGEIF(C:C,"Fort Myer, Virginia", I:I)</f>
        <v>2</v>
      </c>
      <c r="X2749" t="str">
        <f>IFERROR(VLOOKUP("FlightNumber", A:D, 4, FALSE), "Flight Not Found")</f>
        <v>Flight Not Found</v>
      </c>
      <c r="Y2749" t="str" cm="1">
        <f t="array" ref="Y2749">IF(AND(B:B &gt; TIME(6, 0, 0), B:B &lt;= TIME(18, 0, 0)), "Day", "Night")</f>
        <v>Night</v>
      </c>
      <c r="Z2749">
        <f>COUNTIFS(D:D, "Military - U.S. Army", C:C, "Fort Myer, Virginia")</f>
        <v>1</v>
      </c>
    </row>
    <row r="2750" spans="1:26" x14ac:dyDescent="0.2">
      <c r="A2750">
        <v>27250</v>
      </c>
      <c r="C2750" t="s">
        <v>13445</v>
      </c>
      <c r="D2750" t="s">
        <v>13446</v>
      </c>
      <c r="E2750" t="s">
        <v>13447</v>
      </c>
      <c r="F2750" t="s">
        <v>13448</v>
      </c>
      <c r="G2750" t="s">
        <v>13449</v>
      </c>
      <c r="I2750">
        <v>9</v>
      </c>
      <c r="J2750">
        <v>9</v>
      </c>
      <c r="K2750">
        <v>0</v>
      </c>
      <c r="L2750" t="s">
        <v>13450</v>
      </c>
      <c r="M2750">
        <f>SUM(B2750,C2750)</f>
        <v>0</v>
      </c>
      <c r="N2750" t="str">
        <f t="shared" si="84"/>
        <v>No</v>
      </c>
      <c r="O2750">
        <f>COUNTIF(C:C,"&lt;0")</f>
        <v>0</v>
      </c>
      <c r="P2750" t="e">
        <f>SUMIF(#REF!,"&gt;"&amp;AVERAGE(#REF!))</f>
        <v>#REF!</v>
      </c>
      <c r="Q2750">
        <f t="shared" si="85"/>
        <v>27.565026697177728</v>
      </c>
      <c r="R2750" t="str">
        <f>CONCATENATE("ID-",A2750,"-",E2750)</f>
        <v>ID-27250-Beirut, Lebanon  - Damascas, Syria</v>
      </c>
      <c r="S2750">
        <f>INDEX(B:B,MATCH(A2750,A:A,0))</f>
        <v>0</v>
      </c>
      <c r="T2750" t="str">
        <f>IF(OR(B2750&gt;0,C2750&gt;0),"Acceptable","Check")</f>
        <v>Acceptable</v>
      </c>
      <c r="U2750">
        <f>COUNTIF(D:D, "Military - U.S. Army")</f>
        <v>23</v>
      </c>
      <c r="V2750">
        <f>AVERAGEIF(C:C,"Fort Myer, Virginia", I:I)</f>
        <v>2</v>
      </c>
      <c r="X2750" t="str">
        <f>IFERROR(VLOOKUP("FlightNumber", A:D, 4, FALSE), "Flight Not Found")</f>
        <v>Flight Not Found</v>
      </c>
      <c r="Y2750" t="str" cm="1">
        <f t="array" ref="Y2750">IF(AND(B:B &gt; TIME(6, 0, 0), B:B &lt;= TIME(18, 0, 0)), "Day", "Night")</f>
        <v>Night</v>
      </c>
      <c r="Z2750">
        <f>COUNTIFS(D:D, "Military - U.S. Army", C:C, "Fort Myer, Virginia")</f>
        <v>1</v>
      </c>
    </row>
    <row r="2751" spans="1:26" x14ac:dyDescent="0.2">
      <c r="A2751">
        <v>27252</v>
      </c>
      <c r="C2751" t="s">
        <v>13451</v>
      </c>
      <c r="D2751" t="s">
        <v>13452</v>
      </c>
      <c r="E2751" t="s">
        <v>13453</v>
      </c>
      <c r="F2751" t="s">
        <v>7800</v>
      </c>
      <c r="G2751" t="s">
        <v>13454</v>
      </c>
      <c r="H2751" t="s">
        <v>13455</v>
      </c>
      <c r="I2751">
        <v>60</v>
      </c>
      <c r="J2751">
        <v>47</v>
      </c>
      <c r="K2751">
        <v>0</v>
      </c>
      <c r="L2751" t="s">
        <v>13456</v>
      </c>
      <c r="M2751">
        <f>SUM(B2751,C2751)</f>
        <v>0</v>
      </c>
      <c r="N2751" t="str">
        <f t="shared" si="84"/>
        <v>No</v>
      </c>
      <c r="O2751">
        <f>COUNTIF(C:C,"&lt;0")</f>
        <v>0</v>
      </c>
      <c r="P2751" t="e">
        <f>SUMIF(#REF!,"&gt;"&amp;AVERAGE(#REF!))</f>
        <v>#REF!</v>
      </c>
      <c r="Q2751">
        <f t="shared" si="85"/>
        <v>27.565026697177728</v>
      </c>
      <c r="R2751" t="str">
        <f>CONCATENATE("ID-",A2751,"-",E2751)</f>
        <v>ID-27252-Bamako, Mali - Kano, Nigeria</v>
      </c>
      <c r="S2751">
        <f>INDEX(B:B,MATCH(A2751,A:A,0))</f>
        <v>0</v>
      </c>
      <c r="T2751" t="str">
        <f>IF(OR(B2751&gt;0,C2751&gt;0),"Acceptable","Check")</f>
        <v>Acceptable</v>
      </c>
      <c r="U2751">
        <f>COUNTIF(D:D, "Military - U.S. Army")</f>
        <v>23</v>
      </c>
      <c r="V2751">
        <f>AVERAGEIF(C:C,"Fort Myer, Virginia", I:I)</f>
        <v>2</v>
      </c>
      <c r="X2751" t="str">
        <f>IFERROR(VLOOKUP("FlightNumber", A:D, 4, FALSE), "Flight Not Found")</f>
        <v>Flight Not Found</v>
      </c>
      <c r="Y2751" t="str" cm="1">
        <f t="array" ref="Y2751">IF(AND(B:B &gt; TIME(6, 0, 0), B:B &lt;= TIME(18, 0, 0)), "Day", "Night")</f>
        <v>Night</v>
      </c>
      <c r="Z2751">
        <f>COUNTIFS(D:D, "Military - U.S. Army", C:C, "Fort Myer, Virginia")</f>
        <v>1</v>
      </c>
    </row>
    <row r="2752" spans="1:26" x14ac:dyDescent="0.2">
      <c r="A2752">
        <v>27253</v>
      </c>
      <c r="B2752" t="s">
        <v>4768</v>
      </c>
      <c r="C2752" t="s">
        <v>13457</v>
      </c>
      <c r="D2752" t="s">
        <v>3427</v>
      </c>
      <c r="E2752" t="s">
        <v>13458</v>
      </c>
      <c r="F2752" t="s">
        <v>2558</v>
      </c>
      <c r="G2752" t="s">
        <v>13459</v>
      </c>
      <c r="H2752" t="s">
        <v>13460</v>
      </c>
      <c r="I2752">
        <v>27</v>
      </c>
      <c r="J2752">
        <v>27</v>
      </c>
      <c r="K2752">
        <v>0</v>
      </c>
      <c r="L2752" t="s">
        <v>13461</v>
      </c>
      <c r="M2752">
        <f>SUM(B2752,C2752)</f>
        <v>0</v>
      </c>
      <c r="N2752" t="str">
        <f t="shared" si="84"/>
        <v>No</v>
      </c>
      <c r="O2752">
        <f>COUNTIF(C:C,"&lt;0")</f>
        <v>0</v>
      </c>
      <c r="P2752" t="e">
        <f>SUMIF(#REF!,"&gt;"&amp;AVERAGE(#REF!))</f>
        <v>#REF!</v>
      </c>
      <c r="Q2752">
        <f t="shared" si="85"/>
        <v>27.565026697177728</v>
      </c>
      <c r="R2752" t="str">
        <f>CONCATENATE("ID-",A2752,"-",E2752)</f>
        <v>ID-27253-Tumaco - Bogota</v>
      </c>
      <c r="S2752" t="str">
        <f>INDEX(B:B,MATCH(A2752,A:A,0))</f>
        <v>14:50</v>
      </c>
      <c r="T2752" t="str">
        <f>IF(OR(B2752&gt;0,C2752&gt;0),"Acceptable","Check")</f>
        <v>Acceptable</v>
      </c>
      <c r="U2752">
        <f>COUNTIF(D:D, "Military - U.S. Army")</f>
        <v>23</v>
      </c>
      <c r="V2752">
        <f>AVERAGEIF(C:C,"Fort Myer, Virginia", I:I)</f>
        <v>2</v>
      </c>
      <c r="X2752" t="str">
        <f>IFERROR(VLOOKUP("FlightNumber", A:D, 4, FALSE), "Flight Not Found")</f>
        <v>Flight Not Found</v>
      </c>
      <c r="Y2752" t="str" cm="1">
        <f t="array" ref="Y2752">IF(AND(B:B &gt; TIME(6, 0, 0), B:B &lt;= TIME(18, 0, 0)), "Day", "Night")</f>
        <v>Night</v>
      </c>
      <c r="Z2752">
        <f>COUNTIFS(D:D, "Military - U.S. Army", C:C, "Fort Myer, Virginia")</f>
        <v>1</v>
      </c>
    </row>
    <row r="2753" spans="1:26" x14ac:dyDescent="0.2">
      <c r="A2753">
        <v>27254</v>
      </c>
      <c r="B2753" t="s">
        <v>1377</v>
      </c>
      <c r="C2753" t="s">
        <v>13462</v>
      </c>
      <c r="D2753" t="s">
        <v>13463</v>
      </c>
      <c r="E2753" t="s">
        <v>13464</v>
      </c>
      <c r="F2753" t="s">
        <v>11200</v>
      </c>
      <c r="G2753" t="s">
        <v>13465</v>
      </c>
      <c r="I2753">
        <v>4</v>
      </c>
      <c r="J2753">
        <v>4</v>
      </c>
      <c r="K2753">
        <v>0</v>
      </c>
      <c r="L2753" t="s">
        <v>13466</v>
      </c>
      <c r="M2753">
        <f>SUM(B2753,C2753)</f>
        <v>0</v>
      </c>
      <c r="N2753" t="str">
        <f t="shared" si="84"/>
        <v>No</v>
      </c>
      <c r="O2753">
        <f>COUNTIF(C:C,"&lt;0")</f>
        <v>0</v>
      </c>
      <c r="P2753" t="e">
        <f>SUMIF(#REF!,"&gt;"&amp;AVERAGE(#REF!))</f>
        <v>#REF!</v>
      </c>
      <c r="Q2753">
        <f t="shared" si="85"/>
        <v>27.565026697177728</v>
      </c>
      <c r="R2753" t="str">
        <f>CONCATENATE("ID-",A2753,"-",E2753)</f>
        <v>ID-27254-Dietrich, AK - Happy Valley, AK</v>
      </c>
      <c r="S2753" t="str">
        <f>INDEX(B:B,MATCH(A2753,A:A,0))</f>
        <v>18:35</v>
      </c>
      <c r="T2753" t="str">
        <f>IF(OR(B2753&gt;0,C2753&gt;0),"Acceptable","Check")</f>
        <v>Acceptable</v>
      </c>
      <c r="U2753">
        <f>COUNTIF(D:D, "Military - U.S. Army")</f>
        <v>23</v>
      </c>
      <c r="V2753">
        <f>AVERAGEIF(C:C,"Fort Myer, Virginia", I:I)</f>
        <v>2</v>
      </c>
      <c r="X2753" t="str">
        <f>IFERROR(VLOOKUP("FlightNumber", A:D, 4, FALSE), "Flight Not Found")</f>
        <v>Flight Not Found</v>
      </c>
      <c r="Y2753" t="str" cm="1">
        <f t="array" ref="Y2753">IF(AND(B:B &gt; TIME(6, 0, 0), B:B &lt;= TIME(18, 0, 0)), "Day", "Night")</f>
        <v>Night</v>
      </c>
      <c r="Z2753">
        <f>COUNTIFS(D:D, "Military - U.S. Army", C:C, "Fort Myer, Virginia")</f>
        <v>1</v>
      </c>
    </row>
    <row r="2754" spans="1:26" x14ac:dyDescent="0.2">
      <c r="A2754">
        <v>27255</v>
      </c>
      <c r="C2754" t="s">
        <v>13467</v>
      </c>
      <c r="D2754" t="s">
        <v>3748</v>
      </c>
      <c r="E2754" t="s">
        <v>13468</v>
      </c>
      <c r="F2754" t="s">
        <v>11971</v>
      </c>
      <c r="G2754" t="s">
        <v>13469</v>
      </c>
      <c r="H2754" t="s">
        <v>13470</v>
      </c>
      <c r="I2754">
        <v>49</v>
      </c>
      <c r="J2754">
        <v>48</v>
      </c>
      <c r="K2754">
        <v>0</v>
      </c>
      <c r="L2754" t="s">
        <v>13471</v>
      </c>
      <c r="M2754">
        <f>SUM(B2754,C2754)</f>
        <v>0</v>
      </c>
      <c r="N2754" t="str">
        <f t="shared" ref="N2754:N2817" si="86">IF(E2754="good","Yes","No")</f>
        <v>No</v>
      </c>
      <c r="O2754">
        <f>COUNTIF(C:C,"&lt;0")</f>
        <v>0</v>
      </c>
      <c r="P2754" t="e">
        <f>SUMIF(#REF!,"&gt;"&amp;AVERAGE(#REF!))</f>
        <v>#REF!</v>
      </c>
      <c r="Q2754">
        <f t="shared" si="85"/>
        <v>27.565026697177728</v>
      </c>
      <c r="R2754" t="str">
        <f>CONCATENATE("ID-",A2754,"-",E2754)</f>
        <v>ID-27255-Cumana - Porlamar</v>
      </c>
      <c r="S2754">
        <f>INDEX(B:B,MATCH(A2754,A:A,0))</f>
        <v>0</v>
      </c>
      <c r="T2754" t="str">
        <f>IF(OR(B2754&gt;0,C2754&gt;0),"Acceptable","Check")</f>
        <v>Acceptable</v>
      </c>
      <c r="U2754">
        <f>COUNTIF(D:D, "Military - U.S. Army")</f>
        <v>23</v>
      </c>
      <c r="V2754">
        <f>AVERAGEIF(C:C,"Fort Myer, Virginia", I:I)</f>
        <v>2</v>
      </c>
      <c r="X2754" t="str">
        <f>IFERROR(VLOOKUP("FlightNumber", A:D, 4, FALSE), "Flight Not Found")</f>
        <v>Flight Not Found</v>
      </c>
      <c r="Y2754" t="str" cm="1">
        <f t="array" ref="Y2754">IF(AND(B:B &gt; TIME(6, 0, 0), B:B &lt;= TIME(18, 0, 0)), "Day", "Night")</f>
        <v>Night</v>
      </c>
      <c r="Z2754">
        <f>COUNTIFS(D:D, "Military - U.S. Army", C:C, "Fort Myer, Virginia")</f>
        <v>1</v>
      </c>
    </row>
    <row r="2755" spans="1:26" x14ac:dyDescent="0.2">
      <c r="A2755">
        <v>27259</v>
      </c>
      <c r="C2755" t="s">
        <v>7127</v>
      </c>
      <c r="D2755" t="s">
        <v>2606</v>
      </c>
      <c r="E2755" t="s">
        <v>13472</v>
      </c>
      <c r="F2755" t="s">
        <v>13078</v>
      </c>
      <c r="G2755" t="s">
        <v>13473</v>
      </c>
      <c r="H2755" t="s">
        <v>13474</v>
      </c>
      <c r="I2755">
        <v>7</v>
      </c>
      <c r="J2755">
        <v>7</v>
      </c>
      <c r="K2755">
        <v>0</v>
      </c>
      <c r="L2755" t="s">
        <v>13475</v>
      </c>
      <c r="M2755">
        <f>SUM(B2755,C2755)</f>
        <v>0</v>
      </c>
      <c r="N2755" t="str">
        <f t="shared" si="86"/>
        <v>No</v>
      </c>
      <c r="O2755">
        <f>COUNTIF(C:C,"&lt;0")</f>
        <v>0</v>
      </c>
      <c r="P2755" t="e">
        <f>SUMIF(#REF!,"&gt;"&amp;AVERAGE(#REF!))</f>
        <v>#REF!</v>
      </c>
      <c r="Q2755">
        <f t="shared" ref="Q2755:Q2818" si="87">AVERAGEIF(I:I,"&gt;0")</f>
        <v>27.565026697177728</v>
      </c>
      <c r="R2755" t="str">
        <f>CONCATENATE("ID-",A2755,"-",E2755)</f>
        <v>ID-27259-Howard AFB, Panama - La Paz, Bolivia</v>
      </c>
      <c r="S2755">
        <f>INDEX(B:B,MATCH(A2755,A:A,0))</f>
        <v>0</v>
      </c>
      <c r="T2755" t="str">
        <f>IF(OR(B2755&gt;0,C2755&gt;0),"Acceptable","Check")</f>
        <v>Acceptable</v>
      </c>
      <c r="U2755">
        <f>COUNTIF(D:D, "Military - U.S. Army")</f>
        <v>23</v>
      </c>
      <c r="V2755">
        <f>AVERAGEIF(C:C,"Fort Myer, Virginia", I:I)</f>
        <v>2</v>
      </c>
      <c r="X2755" t="str">
        <f>IFERROR(VLOOKUP("FlightNumber", A:D, 4, FALSE), "Flight Not Found")</f>
        <v>Flight Not Found</v>
      </c>
      <c r="Y2755" t="str" cm="1">
        <f t="array" ref="Y2755">IF(AND(B:B &gt; TIME(6, 0, 0), B:B &lt;= TIME(18, 0, 0)), "Day", "Night")</f>
        <v>Night</v>
      </c>
      <c r="Z2755">
        <f>COUNTIFS(D:D, "Military - U.S. Army", C:C, "Fort Myer, Virginia")</f>
        <v>1</v>
      </c>
    </row>
    <row r="2756" spans="1:26" x14ac:dyDescent="0.2">
      <c r="A2756">
        <v>27259</v>
      </c>
      <c r="C2756" t="s">
        <v>13476</v>
      </c>
      <c r="D2756" t="s">
        <v>13477</v>
      </c>
      <c r="F2756" t="s">
        <v>11133</v>
      </c>
      <c r="G2756" t="s">
        <v>13478</v>
      </c>
      <c r="H2756" t="s">
        <v>4127</v>
      </c>
      <c r="I2756">
        <v>31</v>
      </c>
      <c r="J2756">
        <v>31</v>
      </c>
      <c r="K2756">
        <v>0</v>
      </c>
      <c r="M2756">
        <f>SUM(B2756,C2756)</f>
        <v>0</v>
      </c>
      <c r="N2756" t="str">
        <f t="shared" si="86"/>
        <v>No</v>
      </c>
      <c r="O2756">
        <f>COUNTIF(C:C,"&lt;0")</f>
        <v>0</v>
      </c>
      <c r="P2756" t="e">
        <f>SUMIF(#REF!,"&gt;"&amp;AVERAGE(#REF!))</f>
        <v>#REF!</v>
      </c>
      <c r="Q2756">
        <f t="shared" si="87"/>
        <v>27.565026697177728</v>
      </c>
      <c r="R2756" t="str">
        <f>CONCATENATE("ID-",A2756,"-",E2756)</f>
        <v>ID-27259-</v>
      </c>
      <c r="S2756">
        <f>INDEX(B:B,MATCH(A2756,A:A,0))</f>
        <v>0</v>
      </c>
      <c r="T2756" t="str">
        <f>IF(OR(B2756&gt;0,C2756&gt;0),"Acceptable","Check")</f>
        <v>Acceptable</v>
      </c>
      <c r="U2756">
        <f>COUNTIF(D:D, "Military - U.S. Army")</f>
        <v>23</v>
      </c>
      <c r="V2756">
        <f>AVERAGEIF(C:C,"Fort Myer, Virginia", I:I)</f>
        <v>2</v>
      </c>
      <c r="X2756" t="str">
        <f>IFERROR(VLOOKUP("FlightNumber", A:D, 4, FALSE), "Flight Not Found")</f>
        <v>Flight Not Found</v>
      </c>
      <c r="Y2756" t="str" cm="1">
        <f t="array" ref="Y2756">IF(AND(B:B &gt; TIME(6, 0, 0), B:B &lt;= TIME(18, 0, 0)), "Day", "Night")</f>
        <v>Night</v>
      </c>
      <c r="Z2756">
        <f>COUNTIFS(D:D, "Military - U.S. Army", C:C, "Fort Myer, Virginia")</f>
        <v>1</v>
      </c>
    </row>
    <row r="2757" spans="1:26" x14ac:dyDescent="0.2">
      <c r="A2757">
        <v>27279</v>
      </c>
      <c r="C2757" t="s">
        <v>13479</v>
      </c>
      <c r="D2757" t="s">
        <v>4985</v>
      </c>
      <c r="F2757" t="s">
        <v>11247</v>
      </c>
      <c r="G2757" t="s">
        <v>13480</v>
      </c>
      <c r="H2757" t="s">
        <v>13481</v>
      </c>
      <c r="I2757">
        <v>39</v>
      </c>
      <c r="J2757">
        <v>35</v>
      </c>
      <c r="K2757">
        <v>0</v>
      </c>
      <c r="L2757" t="s">
        <v>13482</v>
      </c>
      <c r="M2757">
        <f>SUM(B2757,C2757)</f>
        <v>0</v>
      </c>
      <c r="N2757" t="str">
        <f t="shared" si="86"/>
        <v>No</v>
      </c>
      <c r="O2757">
        <f>COUNTIF(C:C,"&lt;0")</f>
        <v>0</v>
      </c>
      <c r="P2757" t="e">
        <f>SUMIF(#REF!,"&gt;"&amp;AVERAGE(#REF!))</f>
        <v>#REF!</v>
      </c>
      <c r="Q2757">
        <f t="shared" si="87"/>
        <v>27.565026697177728</v>
      </c>
      <c r="R2757" t="str">
        <f>CONCATENATE("ID-",A2757,"-",E2757)</f>
        <v>ID-27279-</v>
      </c>
      <c r="S2757">
        <f>INDEX(B:B,MATCH(A2757,A:A,0))</f>
        <v>0</v>
      </c>
      <c r="T2757" t="str">
        <f>IF(OR(B2757&gt;0,C2757&gt;0),"Acceptable","Check")</f>
        <v>Acceptable</v>
      </c>
      <c r="U2757">
        <f>COUNTIF(D:D, "Military - U.S. Army")</f>
        <v>23</v>
      </c>
      <c r="V2757">
        <f>AVERAGEIF(C:C,"Fort Myer, Virginia", I:I)</f>
        <v>2</v>
      </c>
      <c r="X2757" t="str">
        <f>IFERROR(VLOOKUP("FlightNumber", A:D, 4, FALSE), "Flight Not Found")</f>
        <v>Flight Not Found</v>
      </c>
      <c r="Y2757" t="str" cm="1">
        <f t="array" ref="Y2757">IF(AND(B:B &gt; TIME(6, 0, 0), B:B &lt;= TIME(18, 0, 0)), "Day", "Night")</f>
        <v>Night</v>
      </c>
      <c r="Z2757">
        <f>COUNTIFS(D:D, "Military - U.S. Army", C:C, "Fort Myer, Virginia")</f>
        <v>1</v>
      </c>
    </row>
    <row r="2758" spans="1:26" x14ac:dyDescent="0.2">
      <c r="A2758">
        <v>27280</v>
      </c>
      <c r="B2758" t="s">
        <v>4504</v>
      </c>
      <c r="C2758" t="s">
        <v>13483</v>
      </c>
      <c r="D2758" t="s">
        <v>4906</v>
      </c>
      <c r="E2758" t="s">
        <v>13484</v>
      </c>
      <c r="F2758" t="s">
        <v>13084</v>
      </c>
      <c r="G2758" t="s">
        <v>13485</v>
      </c>
      <c r="H2758" t="s">
        <v>13486</v>
      </c>
      <c r="I2758">
        <v>88</v>
      </c>
      <c r="J2758">
        <v>88</v>
      </c>
      <c r="K2758">
        <v>0</v>
      </c>
      <c r="L2758" t="s">
        <v>13487</v>
      </c>
      <c r="M2758">
        <f>SUM(B2758,C2758)</f>
        <v>0</v>
      </c>
      <c r="N2758" t="str">
        <f t="shared" si="86"/>
        <v>No</v>
      </c>
      <c r="O2758">
        <f>COUNTIF(C:C,"&lt;0")</f>
        <v>0</v>
      </c>
      <c r="P2758" t="e">
        <f>SUMIF(#REF!,"&gt;"&amp;AVERAGE(#REF!))</f>
        <v>#REF!</v>
      </c>
      <c r="Q2758">
        <f t="shared" si="87"/>
        <v>27.565026697177728</v>
      </c>
      <c r="R2758" t="str">
        <f>CONCATENATE("ID-",A2758,"-",E2758)</f>
        <v>ID-27280-Tel Aviv - Athens - Rome - New York</v>
      </c>
      <c r="S2758" t="str">
        <f>INDEX(B:B,MATCH(A2758,A:A,0))</f>
        <v>09:40</v>
      </c>
      <c r="T2758" t="str">
        <f>IF(OR(B2758&gt;0,C2758&gt;0),"Acceptable","Check")</f>
        <v>Acceptable</v>
      </c>
      <c r="U2758">
        <f>COUNTIF(D:D, "Military - U.S. Army")</f>
        <v>23</v>
      </c>
      <c r="V2758">
        <f>AVERAGEIF(C:C,"Fort Myer, Virginia", I:I)</f>
        <v>2</v>
      </c>
      <c r="X2758" t="str">
        <f>IFERROR(VLOOKUP("FlightNumber", A:D, 4, FALSE), "Flight Not Found")</f>
        <v>Flight Not Found</v>
      </c>
      <c r="Y2758" t="str" cm="1">
        <f t="array" ref="Y2758">IF(AND(B:B &gt; TIME(6, 0, 0), B:B &lt;= TIME(18, 0, 0)), "Day", "Night")</f>
        <v>Night</v>
      </c>
      <c r="Z2758">
        <f>COUNTIFS(D:D, "Military - U.S. Army", C:C, "Fort Myer, Virginia")</f>
        <v>1</v>
      </c>
    </row>
    <row r="2759" spans="1:26" x14ac:dyDescent="0.2">
      <c r="A2759">
        <v>27283</v>
      </c>
      <c r="B2759" t="s">
        <v>13488</v>
      </c>
      <c r="C2759" t="s">
        <v>13489</v>
      </c>
      <c r="D2759" t="s">
        <v>1681</v>
      </c>
      <c r="E2759" t="s">
        <v>13490</v>
      </c>
      <c r="F2759" t="s">
        <v>11862</v>
      </c>
      <c r="G2759" t="s">
        <v>13491</v>
      </c>
      <c r="H2759" t="s">
        <v>13492</v>
      </c>
      <c r="I2759">
        <v>82</v>
      </c>
      <c r="J2759">
        <v>70</v>
      </c>
      <c r="K2759">
        <v>0</v>
      </c>
      <c r="L2759" t="s">
        <v>13493</v>
      </c>
      <c r="M2759">
        <f>SUM(B2759,C2759)</f>
        <v>0</v>
      </c>
      <c r="N2759" t="str">
        <f t="shared" si="86"/>
        <v>No</v>
      </c>
      <c r="O2759">
        <f>COUNTIF(C:C,"&lt;0")</f>
        <v>0</v>
      </c>
      <c r="P2759" t="e">
        <f>SUMIF(#REF!,"&gt;"&amp;AVERAGE(#REF!))</f>
        <v>#REF!</v>
      </c>
      <c r="Q2759">
        <f t="shared" si="87"/>
        <v>27.565026697177728</v>
      </c>
      <c r="R2759" t="str">
        <f>CONCATENATE("ID-",A2759,"-",E2759)</f>
        <v>ID-27283-Charleston, SC - Charlotte, NC - Chicago, IL</v>
      </c>
      <c r="S2759" t="str">
        <f>INDEX(B:B,MATCH(A2759,A:A,0))</f>
        <v>07:34</v>
      </c>
      <c r="T2759" t="str">
        <f>IF(OR(B2759&gt;0,C2759&gt;0),"Acceptable","Check")</f>
        <v>Acceptable</v>
      </c>
      <c r="U2759">
        <f>COUNTIF(D:D, "Military - U.S. Army")</f>
        <v>23</v>
      </c>
      <c r="V2759">
        <f>AVERAGEIF(C:C,"Fort Myer, Virginia", I:I)</f>
        <v>2</v>
      </c>
      <c r="X2759" t="str">
        <f>IFERROR(VLOOKUP("FlightNumber", A:D, 4, FALSE), "Flight Not Found")</f>
        <v>Flight Not Found</v>
      </c>
      <c r="Y2759" t="str" cm="1">
        <f t="array" ref="Y2759">IF(AND(B:B &gt; TIME(6, 0, 0), B:B &lt;= TIME(18, 0, 0)), "Day", "Night")</f>
        <v>Night</v>
      </c>
      <c r="Z2759">
        <f>COUNTIFS(D:D, "Military - U.S. Army", C:C, "Fort Myer, Virginia")</f>
        <v>1</v>
      </c>
    </row>
    <row r="2760" spans="1:26" x14ac:dyDescent="0.2">
      <c r="A2760">
        <v>27287</v>
      </c>
      <c r="B2760" t="s">
        <v>2567</v>
      </c>
      <c r="C2760" t="s">
        <v>13494</v>
      </c>
      <c r="D2760" t="s">
        <v>6195</v>
      </c>
      <c r="E2760" t="s">
        <v>13495</v>
      </c>
      <c r="F2760" t="s">
        <v>13496</v>
      </c>
      <c r="G2760" t="s">
        <v>13497</v>
      </c>
      <c r="H2760" t="s">
        <v>13498</v>
      </c>
      <c r="I2760">
        <v>75</v>
      </c>
      <c r="J2760">
        <v>75</v>
      </c>
      <c r="K2760">
        <v>0</v>
      </c>
      <c r="L2760" t="s">
        <v>13499</v>
      </c>
      <c r="M2760">
        <f>SUM(B2760,C2760)</f>
        <v>0</v>
      </c>
      <c r="N2760" t="str">
        <f t="shared" si="86"/>
        <v>No</v>
      </c>
      <c r="O2760">
        <f>COUNTIF(C:C,"&lt;0")</f>
        <v>0</v>
      </c>
      <c r="P2760" t="e">
        <f>SUMIF(#REF!,"&gt;"&amp;AVERAGE(#REF!))</f>
        <v>#REF!</v>
      </c>
      <c r="Q2760">
        <f t="shared" si="87"/>
        <v>27.565026697177728</v>
      </c>
      <c r="R2760" t="str">
        <f>CONCATENATE("ID-",A2760,"-",E2760)</f>
        <v>ID-27287-Da Nang - Saigon</v>
      </c>
      <c r="S2760" t="str">
        <f>INDEX(B:B,MATCH(A2760,A:A,0))</f>
        <v>11:00</v>
      </c>
      <c r="T2760" t="str">
        <f>IF(OR(B2760&gt;0,C2760&gt;0),"Acceptable","Check")</f>
        <v>Acceptable</v>
      </c>
      <c r="U2760">
        <f>COUNTIF(D:D, "Military - U.S. Army")</f>
        <v>23</v>
      </c>
      <c r="V2760">
        <f>AVERAGEIF(C:C,"Fort Myer, Virginia", I:I)</f>
        <v>2</v>
      </c>
      <c r="X2760" t="str">
        <f>IFERROR(VLOOKUP("FlightNumber", A:D, 4, FALSE), "Flight Not Found")</f>
        <v>Flight Not Found</v>
      </c>
      <c r="Y2760" t="str" cm="1">
        <f t="array" ref="Y2760">IF(AND(B:B &gt; TIME(6, 0, 0), B:B &lt;= TIME(18, 0, 0)), "Day", "Night")</f>
        <v>Night</v>
      </c>
      <c r="Z2760">
        <f>COUNTIFS(D:D, "Military - U.S. Army", C:C, "Fort Myer, Virginia")</f>
        <v>1</v>
      </c>
    </row>
    <row r="2761" spans="1:26" x14ac:dyDescent="0.2">
      <c r="A2761">
        <v>27291</v>
      </c>
      <c r="B2761" t="s">
        <v>4550</v>
      </c>
      <c r="C2761" t="s">
        <v>13500</v>
      </c>
      <c r="D2761" t="s">
        <v>13501</v>
      </c>
      <c r="E2761" t="s">
        <v>13502</v>
      </c>
      <c r="F2761" t="s">
        <v>9846</v>
      </c>
      <c r="G2761" t="s">
        <v>13503</v>
      </c>
      <c r="I2761">
        <v>5</v>
      </c>
      <c r="J2761">
        <v>5</v>
      </c>
      <c r="K2761">
        <v>0</v>
      </c>
      <c r="L2761" t="s">
        <v>13504</v>
      </c>
      <c r="M2761">
        <f>SUM(B2761,C2761)</f>
        <v>0</v>
      </c>
      <c r="N2761" t="str">
        <f t="shared" si="86"/>
        <v>No</v>
      </c>
      <c r="O2761">
        <f>COUNTIF(C:C,"&lt;0")</f>
        <v>0</v>
      </c>
      <c r="P2761" t="e">
        <f>SUMIF(#REF!,"&gt;"&amp;AVERAGE(#REF!))</f>
        <v>#REF!</v>
      </c>
      <c r="Q2761">
        <f t="shared" si="87"/>
        <v>27.565026697177728</v>
      </c>
      <c r="R2761" t="str">
        <f>CONCATENATE("ID-",A2761,"-",E2761)</f>
        <v>ID-27291-Las Vegas, NV - Riverside, CA</v>
      </c>
      <c r="S2761" t="str">
        <f>INDEX(B:B,MATCH(A2761,A:A,0))</f>
        <v>03:50</v>
      </c>
      <c r="T2761" t="str">
        <f>IF(OR(B2761&gt;0,C2761&gt;0),"Acceptable","Check")</f>
        <v>Acceptable</v>
      </c>
      <c r="U2761">
        <f>COUNTIF(D:D, "Military - U.S. Army")</f>
        <v>23</v>
      </c>
      <c r="V2761">
        <f>AVERAGEIF(C:C,"Fort Myer, Virginia", I:I)</f>
        <v>2</v>
      </c>
      <c r="X2761" t="str">
        <f>IFERROR(VLOOKUP("FlightNumber", A:D, 4, FALSE), "Flight Not Found")</f>
        <v>Flight Not Found</v>
      </c>
      <c r="Y2761" t="str" cm="1">
        <f t="array" ref="Y2761">IF(AND(B:B &gt; TIME(6, 0, 0), B:B &lt;= TIME(18, 0, 0)), "Day", "Night")</f>
        <v>Night</v>
      </c>
      <c r="Z2761">
        <f>COUNTIFS(D:D, "Military - U.S. Army", C:C, "Fort Myer, Virginia")</f>
        <v>1</v>
      </c>
    </row>
    <row r="2762" spans="1:26" x14ac:dyDescent="0.2">
      <c r="A2762">
        <v>27294</v>
      </c>
      <c r="B2762" t="s">
        <v>13505</v>
      </c>
      <c r="C2762" t="s">
        <v>9413</v>
      </c>
      <c r="D2762" t="s">
        <v>13506</v>
      </c>
      <c r="E2762" t="s">
        <v>13507</v>
      </c>
      <c r="F2762" t="s">
        <v>9201</v>
      </c>
      <c r="G2762" t="s">
        <v>13508</v>
      </c>
      <c r="I2762">
        <v>2</v>
      </c>
      <c r="J2762">
        <v>2</v>
      </c>
      <c r="K2762">
        <v>0</v>
      </c>
      <c r="L2762" t="s">
        <v>13509</v>
      </c>
      <c r="M2762">
        <f>SUM(B2762,C2762)</f>
        <v>0</v>
      </c>
      <c r="N2762" t="str">
        <f t="shared" si="86"/>
        <v>No</v>
      </c>
      <c r="O2762">
        <f>COUNTIF(C:C,"&lt;0")</f>
        <v>0</v>
      </c>
      <c r="P2762" t="e">
        <f>SUMIF(#REF!,"&gt;"&amp;AVERAGE(#REF!))</f>
        <v>#REF!</v>
      </c>
      <c r="Q2762">
        <f t="shared" si="87"/>
        <v>27.565026697177728</v>
      </c>
      <c r="R2762" t="str">
        <f>CONCATENATE("ID-",A2762,"-",E2762)</f>
        <v>ID-27294-Fairbanks, AK - Dietrich, AK</v>
      </c>
      <c r="S2762" t="str">
        <f>INDEX(B:B,MATCH(A2762,A:A,0))</f>
        <v>09:55</v>
      </c>
      <c r="T2762" t="str">
        <f>IF(OR(B2762&gt;0,C2762&gt;0),"Acceptable","Check")</f>
        <v>Acceptable</v>
      </c>
      <c r="U2762">
        <f>COUNTIF(D:D, "Military - U.S. Army")</f>
        <v>23</v>
      </c>
      <c r="V2762">
        <f>AVERAGEIF(C:C,"Fort Myer, Virginia", I:I)</f>
        <v>2</v>
      </c>
      <c r="X2762" t="str">
        <f>IFERROR(VLOOKUP("FlightNumber", A:D, 4, FALSE), "Flight Not Found")</f>
        <v>Flight Not Found</v>
      </c>
      <c r="Y2762" t="str" cm="1">
        <f t="array" ref="Y2762">IF(AND(B:B &gt; TIME(6, 0, 0), B:B &lt;= TIME(18, 0, 0)), "Day", "Night")</f>
        <v>Night</v>
      </c>
      <c r="Z2762">
        <f>COUNTIFS(D:D, "Military - U.S. Army", C:C, "Fort Myer, Virginia")</f>
        <v>1</v>
      </c>
    </row>
    <row r="2763" spans="1:26" x14ac:dyDescent="0.2">
      <c r="A2763">
        <v>27303</v>
      </c>
      <c r="B2763" t="s">
        <v>7465</v>
      </c>
      <c r="C2763" t="s">
        <v>13510</v>
      </c>
      <c r="D2763" t="s">
        <v>13511</v>
      </c>
      <c r="E2763" t="s">
        <v>13512</v>
      </c>
      <c r="F2763" t="s">
        <v>13513</v>
      </c>
      <c r="G2763" t="s">
        <v>13514</v>
      </c>
      <c r="I2763">
        <v>6</v>
      </c>
      <c r="J2763">
        <v>6</v>
      </c>
      <c r="K2763">
        <v>0</v>
      </c>
      <c r="L2763" t="s">
        <v>13515</v>
      </c>
      <c r="M2763">
        <f>SUM(B2763,C2763)</f>
        <v>0</v>
      </c>
      <c r="N2763" t="str">
        <f t="shared" si="86"/>
        <v>No</v>
      </c>
      <c r="O2763">
        <f>COUNTIF(C:C,"&lt;0")</f>
        <v>0</v>
      </c>
      <c r="P2763" t="e">
        <f>SUMIF(#REF!,"&gt;"&amp;AVERAGE(#REF!))</f>
        <v>#REF!</v>
      </c>
      <c r="Q2763">
        <f t="shared" si="87"/>
        <v>27.565026697177728</v>
      </c>
      <c r="R2763" t="str">
        <f>CONCATENATE("ID-",A2763,"-",E2763)</f>
        <v>ID-27303-Fairbanks, AK - Lupine, AK</v>
      </c>
      <c r="S2763" t="str">
        <f>INDEX(B:B,MATCH(A2763,A:A,0))</f>
        <v>21:40</v>
      </c>
      <c r="T2763" t="str">
        <f>IF(OR(B2763&gt;0,C2763&gt;0),"Acceptable","Check")</f>
        <v>Acceptable</v>
      </c>
      <c r="U2763">
        <f>COUNTIF(D:D, "Military - U.S. Army")</f>
        <v>23</v>
      </c>
      <c r="V2763">
        <f>AVERAGEIF(C:C,"Fort Myer, Virginia", I:I)</f>
        <v>2</v>
      </c>
      <c r="X2763" t="str">
        <f>IFERROR(VLOOKUP("FlightNumber", A:D, 4, FALSE), "Flight Not Found")</f>
        <v>Flight Not Found</v>
      </c>
      <c r="Y2763" t="str" cm="1">
        <f t="array" ref="Y2763">IF(AND(B:B &gt; TIME(6, 0, 0), B:B &lt;= TIME(18, 0, 0)), "Day", "Night")</f>
        <v>Night</v>
      </c>
      <c r="Z2763">
        <f>COUNTIFS(D:D, "Military - U.S. Army", C:C, "Fort Myer, Virginia")</f>
        <v>1</v>
      </c>
    </row>
    <row r="2764" spans="1:26" x14ac:dyDescent="0.2">
      <c r="A2764">
        <v>27304</v>
      </c>
      <c r="B2764" t="s">
        <v>8489</v>
      </c>
      <c r="C2764" t="s">
        <v>13516</v>
      </c>
      <c r="D2764" t="s">
        <v>13517</v>
      </c>
      <c r="E2764" t="s">
        <v>13518</v>
      </c>
      <c r="F2764" t="s">
        <v>11771</v>
      </c>
      <c r="G2764" t="s">
        <v>13321</v>
      </c>
      <c r="H2764" t="s">
        <v>11299</v>
      </c>
      <c r="I2764">
        <v>2</v>
      </c>
      <c r="J2764">
        <v>2</v>
      </c>
      <c r="K2764">
        <v>0</v>
      </c>
      <c r="L2764" t="s">
        <v>2610</v>
      </c>
      <c r="M2764">
        <f>SUM(B2764,C2764)</f>
        <v>0</v>
      </c>
      <c r="N2764" t="str">
        <f t="shared" si="86"/>
        <v>No</v>
      </c>
      <c r="O2764">
        <f>COUNTIF(C:C,"&lt;0")</f>
        <v>0</v>
      </c>
      <c r="P2764" t="e">
        <f>SUMIF(#REF!,"&gt;"&amp;AVERAGE(#REF!))</f>
        <v>#REF!</v>
      </c>
      <c r="Q2764">
        <f t="shared" si="87"/>
        <v>27.565026697177728</v>
      </c>
      <c r="R2764" t="str">
        <f>CONCATENATE("ID-",A2764,"-",E2764)</f>
        <v>ID-27304-Saint Croix - Saint Thomas</v>
      </c>
      <c r="S2764" t="str">
        <f>INDEX(B:B,MATCH(A2764,A:A,0))</f>
        <v>19:30</v>
      </c>
      <c r="T2764" t="str">
        <f>IF(OR(B2764&gt;0,C2764&gt;0),"Acceptable","Check")</f>
        <v>Acceptable</v>
      </c>
      <c r="U2764">
        <f>COUNTIF(D:D, "Military - U.S. Army")</f>
        <v>23</v>
      </c>
      <c r="V2764">
        <f>AVERAGEIF(C:C,"Fort Myer, Virginia", I:I)</f>
        <v>2</v>
      </c>
      <c r="X2764" t="str">
        <f>IFERROR(VLOOKUP("FlightNumber", A:D, 4, FALSE), "Flight Not Found")</f>
        <v>Flight Not Found</v>
      </c>
      <c r="Y2764" t="str" cm="1">
        <f t="array" ref="Y2764">IF(AND(B:B &gt; TIME(6, 0, 0), B:B &lt;= TIME(18, 0, 0)), "Day", "Night")</f>
        <v>Night</v>
      </c>
      <c r="Z2764">
        <f>COUNTIFS(D:D, "Military - U.S. Army", C:C, "Fort Myer, Virginia")</f>
        <v>1</v>
      </c>
    </row>
    <row r="2765" spans="1:26" x14ac:dyDescent="0.2">
      <c r="A2765">
        <v>27311</v>
      </c>
      <c r="C2765" t="s">
        <v>13519</v>
      </c>
      <c r="D2765" t="s">
        <v>13520</v>
      </c>
      <c r="F2765" t="s">
        <v>11087</v>
      </c>
      <c r="G2765" t="s">
        <v>13521</v>
      </c>
      <c r="I2765">
        <v>3</v>
      </c>
      <c r="J2765">
        <v>3</v>
      </c>
      <c r="K2765">
        <v>0</v>
      </c>
      <c r="L2765" t="s">
        <v>13522</v>
      </c>
      <c r="M2765">
        <f>SUM(B2765,C2765)</f>
        <v>0</v>
      </c>
      <c r="N2765" t="str">
        <f t="shared" si="86"/>
        <v>No</v>
      </c>
      <c r="O2765">
        <f>COUNTIF(C:C,"&lt;0")</f>
        <v>0</v>
      </c>
      <c r="P2765" t="e">
        <f>SUMIF(#REF!,"&gt;"&amp;AVERAGE(#REF!))</f>
        <v>#REF!</v>
      </c>
      <c r="Q2765">
        <f t="shared" si="87"/>
        <v>27.565026697177728</v>
      </c>
      <c r="R2765" t="str">
        <f>CONCATENATE("ID-",A2765,"-",E2765)</f>
        <v>ID-27311-</v>
      </c>
      <c r="S2765">
        <f>INDEX(B:B,MATCH(A2765,A:A,0))</f>
        <v>0</v>
      </c>
      <c r="T2765" t="str">
        <f>IF(OR(B2765&gt;0,C2765&gt;0),"Acceptable","Check")</f>
        <v>Acceptable</v>
      </c>
      <c r="U2765">
        <f>COUNTIF(D:D, "Military - U.S. Army")</f>
        <v>23</v>
      </c>
      <c r="V2765">
        <f>AVERAGEIF(C:C,"Fort Myer, Virginia", I:I)</f>
        <v>2</v>
      </c>
      <c r="X2765" t="str">
        <f>IFERROR(VLOOKUP("FlightNumber", A:D, 4, FALSE), "Flight Not Found")</f>
        <v>Flight Not Found</v>
      </c>
      <c r="Y2765" t="str" cm="1">
        <f t="array" ref="Y2765">IF(AND(B:B &gt; TIME(6, 0, 0), B:B &lt;= TIME(18, 0, 0)), "Day", "Night")</f>
        <v>Night</v>
      </c>
      <c r="Z2765">
        <f>COUNTIFS(D:D, "Military - U.S. Army", C:C, "Fort Myer, Virginia")</f>
        <v>1</v>
      </c>
    </row>
    <row r="2766" spans="1:26" x14ac:dyDescent="0.2">
      <c r="A2766">
        <v>27312</v>
      </c>
      <c r="C2766" t="s">
        <v>3383</v>
      </c>
      <c r="D2766" t="s">
        <v>12395</v>
      </c>
      <c r="E2766" t="s">
        <v>994</v>
      </c>
      <c r="F2766" t="s">
        <v>13523</v>
      </c>
      <c r="G2766" t="s">
        <v>13524</v>
      </c>
      <c r="H2766" t="s">
        <v>13525</v>
      </c>
      <c r="I2766">
        <v>6</v>
      </c>
      <c r="J2766">
        <v>6</v>
      </c>
      <c r="K2766">
        <v>0</v>
      </c>
      <c r="L2766" t="s">
        <v>13526</v>
      </c>
      <c r="M2766">
        <f>SUM(B2766,C2766)</f>
        <v>0</v>
      </c>
      <c r="N2766" t="str">
        <f t="shared" si="86"/>
        <v>No</v>
      </c>
      <c r="O2766">
        <f>COUNTIF(C:C,"&lt;0")</f>
        <v>0</v>
      </c>
      <c r="P2766" t="e">
        <f>SUMIF(#REF!,"&gt;"&amp;AVERAGE(#REF!))</f>
        <v>#REF!</v>
      </c>
      <c r="Q2766">
        <f t="shared" si="87"/>
        <v>27.565026697177728</v>
      </c>
      <c r="R2766" t="str">
        <f>CONCATENATE("ID-",A2766,"-",E2766)</f>
        <v>ID-27312-Training</v>
      </c>
      <c r="S2766">
        <f>INDEX(B:B,MATCH(A2766,A:A,0))</f>
        <v>0</v>
      </c>
      <c r="T2766" t="str">
        <f>IF(OR(B2766&gt;0,C2766&gt;0),"Acceptable","Check")</f>
        <v>Acceptable</v>
      </c>
      <c r="U2766">
        <f>COUNTIF(D:D, "Military - U.S. Army")</f>
        <v>23</v>
      </c>
      <c r="V2766">
        <f>AVERAGEIF(C:C,"Fort Myer, Virginia", I:I)</f>
        <v>2</v>
      </c>
      <c r="X2766" t="str">
        <f>IFERROR(VLOOKUP("FlightNumber", A:D, 4, FALSE), "Flight Not Found")</f>
        <v>Flight Not Found</v>
      </c>
      <c r="Y2766" t="str" cm="1">
        <f t="array" ref="Y2766">IF(AND(B:B &gt; TIME(6, 0, 0), B:B &lt;= TIME(18, 0, 0)), "Day", "Night")</f>
        <v>Night</v>
      </c>
      <c r="Z2766">
        <f>COUNTIFS(D:D, "Military - U.S. Army", C:C, "Fort Myer, Virginia")</f>
        <v>1</v>
      </c>
    </row>
    <row r="2767" spans="1:26" x14ac:dyDescent="0.2">
      <c r="A2767">
        <v>27315</v>
      </c>
      <c r="C2767" t="s">
        <v>13527</v>
      </c>
      <c r="D2767" t="s">
        <v>2606</v>
      </c>
      <c r="F2767" t="s">
        <v>13528</v>
      </c>
      <c r="G2767" t="s">
        <v>13529</v>
      </c>
      <c r="H2767" t="s">
        <v>13530</v>
      </c>
      <c r="I2767">
        <v>6</v>
      </c>
      <c r="J2767">
        <v>6</v>
      </c>
      <c r="K2767">
        <v>0</v>
      </c>
      <c r="L2767" t="s">
        <v>13531</v>
      </c>
      <c r="M2767">
        <f>SUM(B2767,C2767)</f>
        <v>0</v>
      </c>
      <c r="N2767" t="str">
        <f t="shared" si="86"/>
        <v>No</v>
      </c>
      <c r="O2767">
        <f>COUNTIF(C:C,"&lt;0")</f>
        <v>0</v>
      </c>
      <c r="P2767" t="e">
        <f>SUMIF(#REF!,"&gt;"&amp;AVERAGE(#REF!))</f>
        <v>#REF!</v>
      </c>
      <c r="Q2767">
        <f t="shared" si="87"/>
        <v>27.565026697177728</v>
      </c>
      <c r="R2767" t="str">
        <f>CONCATENATE("ID-",A2767,"-",E2767)</f>
        <v>ID-27315-</v>
      </c>
      <c r="S2767">
        <f>INDEX(B:B,MATCH(A2767,A:A,0))</f>
        <v>0</v>
      </c>
      <c r="T2767" t="str">
        <f>IF(OR(B2767&gt;0,C2767&gt;0),"Acceptable","Check")</f>
        <v>Acceptable</v>
      </c>
      <c r="U2767">
        <f>COUNTIF(D:D, "Military - U.S. Army")</f>
        <v>23</v>
      </c>
      <c r="V2767">
        <f>AVERAGEIF(C:C,"Fort Myer, Virginia", I:I)</f>
        <v>2</v>
      </c>
      <c r="X2767" t="str">
        <f>IFERROR(VLOOKUP("FlightNumber", A:D, 4, FALSE), "Flight Not Found")</f>
        <v>Flight Not Found</v>
      </c>
      <c r="Y2767" t="str" cm="1">
        <f t="array" ref="Y2767">IF(AND(B:B &gt; TIME(6, 0, 0), B:B &lt;= TIME(18, 0, 0)), "Day", "Night")</f>
        <v>Night</v>
      </c>
      <c r="Z2767">
        <f>COUNTIFS(D:D, "Military - U.S. Army", C:C, "Fort Myer, Virginia")</f>
        <v>1</v>
      </c>
    </row>
    <row r="2768" spans="1:26" x14ac:dyDescent="0.2">
      <c r="A2768">
        <v>27319</v>
      </c>
      <c r="B2768" t="s">
        <v>2623</v>
      </c>
      <c r="C2768" t="s">
        <v>13532</v>
      </c>
      <c r="D2768" t="s">
        <v>13533</v>
      </c>
      <c r="E2768" t="s">
        <v>13534</v>
      </c>
      <c r="F2768" t="s">
        <v>11200</v>
      </c>
      <c r="G2768" t="s">
        <v>13535</v>
      </c>
      <c r="I2768">
        <v>8</v>
      </c>
      <c r="J2768">
        <v>5</v>
      </c>
      <c r="K2768">
        <v>0</v>
      </c>
      <c r="L2768" t="s">
        <v>13536</v>
      </c>
      <c r="M2768">
        <f>SUM(B2768,C2768)</f>
        <v>0</v>
      </c>
      <c r="N2768" t="str">
        <f t="shared" si="86"/>
        <v>No</v>
      </c>
      <c r="O2768">
        <f>COUNTIF(C:C,"&lt;0")</f>
        <v>0</v>
      </c>
      <c r="P2768" t="e">
        <f>SUMIF(#REF!,"&gt;"&amp;AVERAGE(#REF!))</f>
        <v>#REF!</v>
      </c>
      <c r="Q2768">
        <f t="shared" si="87"/>
        <v>27.565026697177728</v>
      </c>
      <c r="R2768" t="str">
        <f>CONCATENATE("ID-",A2768,"-",E2768)</f>
        <v>ID-27319-Kassan, AK - Coffman Cove, AK</v>
      </c>
      <c r="S2768" t="str">
        <f>INDEX(B:B,MATCH(A2768,A:A,0))</f>
        <v>08:50</v>
      </c>
      <c r="T2768" t="str">
        <f>IF(OR(B2768&gt;0,C2768&gt;0),"Acceptable","Check")</f>
        <v>Acceptable</v>
      </c>
      <c r="U2768">
        <f>COUNTIF(D:D, "Military - U.S. Army")</f>
        <v>23</v>
      </c>
      <c r="V2768">
        <f>AVERAGEIF(C:C,"Fort Myer, Virginia", I:I)</f>
        <v>2</v>
      </c>
      <c r="X2768" t="str">
        <f>IFERROR(VLOOKUP("FlightNumber", A:D, 4, FALSE), "Flight Not Found")</f>
        <v>Flight Not Found</v>
      </c>
      <c r="Y2768" t="str" cm="1">
        <f t="array" ref="Y2768">IF(AND(B:B &gt; TIME(6, 0, 0), B:B &lt;= TIME(18, 0, 0)), "Day", "Night")</f>
        <v>Night</v>
      </c>
      <c r="Z2768">
        <f>COUNTIFS(D:D, "Military - U.S. Army", C:C, "Fort Myer, Virginia")</f>
        <v>1</v>
      </c>
    </row>
    <row r="2769" spans="1:26" x14ac:dyDescent="0.2">
      <c r="A2769">
        <v>27321</v>
      </c>
      <c r="B2769" t="s">
        <v>2725</v>
      </c>
      <c r="C2769" t="s">
        <v>13537</v>
      </c>
      <c r="D2769" t="s">
        <v>13538</v>
      </c>
      <c r="F2769" t="s">
        <v>1809</v>
      </c>
      <c r="G2769" t="s">
        <v>13539</v>
      </c>
      <c r="H2769" t="s">
        <v>13540</v>
      </c>
      <c r="I2769">
        <v>8</v>
      </c>
      <c r="J2769">
        <v>1</v>
      </c>
      <c r="K2769">
        <v>0</v>
      </c>
      <c r="L2769" t="s">
        <v>13541</v>
      </c>
      <c r="M2769">
        <f>SUM(B2769,C2769)</f>
        <v>0</v>
      </c>
      <c r="N2769" t="str">
        <f t="shared" si="86"/>
        <v>No</v>
      </c>
      <c r="O2769">
        <f>COUNTIF(C:C,"&lt;0")</f>
        <v>0</v>
      </c>
      <c r="P2769" t="e">
        <f>SUMIF(#REF!,"&gt;"&amp;AVERAGE(#REF!))</f>
        <v>#REF!</v>
      </c>
      <c r="Q2769">
        <f t="shared" si="87"/>
        <v>27.565026697177728</v>
      </c>
      <c r="R2769" t="str">
        <f>CONCATENATE("ID-",A2769,"-",E2769)</f>
        <v>ID-27321-</v>
      </c>
      <c r="S2769" t="str">
        <f>INDEX(B:B,MATCH(A2769,A:A,0))</f>
        <v>01:15</v>
      </c>
      <c r="T2769" t="str">
        <f>IF(OR(B2769&gt;0,C2769&gt;0),"Acceptable","Check")</f>
        <v>Acceptable</v>
      </c>
      <c r="U2769">
        <f>COUNTIF(D:D, "Military - U.S. Army")</f>
        <v>23</v>
      </c>
      <c r="V2769">
        <f>AVERAGEIF(C:C,"Fort Myer, Virginia", I:I)</f>
        <v>2</v>
      </c>
      <c r="X2769" t="str">
        <f>IFERROR(VLOOKUP("FlightNumber", A:D, 4, FALSE), "Flight Not Found")</f>
        <v>Flight Not Found</v>
      </c>
      <c r="Y2769" t="str" cm="1">
        <f t="array" ref="Y2769">IF(AND(B:B &gt; TIME(6, 0, 0), B:B &lt;= TIME(18, 0, 0)), "Day", "Night")</f>
        <v>Night</v>
      </c>
      <c r="Z2769">
        <f>COUNTIFS(D:D, "Military - U.S. Army", C:C, "Fort Myer, Virginia")</f>
        <v>1</v>
      </c>
    </row>
    <row r="2770" spans="1:26" x14ac:dyDescent="0.2">
      <c r="A2770">
        <v>27324</v>
      </c>
      <c r="B2770" t="s">
        <v>3194</v>
      </c>
      <c r="C2770" t="s">
        <v>13542</v>
      </c>
      <c r="D2770" t="s">
        <v>13543</v>
      </c>
      <c r="E2770" t="s">
        <v>13544</v>
      </c>
      <c r="F2770" t="s">
        <v>13545</v>
      </c>
      <c r="G2770" t="s">
        <v>13546</v>
      </c>
      <c r="I2770">
        <v>2</v>
      </c>
      <c r="J2770">
        <v>2</v>
      </c>
      <c r="K2770">
        <v>0</v>
      </c>
      <c r="L2770" t="s">
        <v>13547</v>
      </c>
      <c r="M2770">
        <f>SUM(B2770,C2770)</f>
        <v>0</v>
      </c>
      <c r="N2770" t="str">
        <f t="shared" si="86"/>
        <v>No</v>
      </c>
      <c r="O2770">
        <f>COUNTIF(C:C,"&lt;0")</f>
        <v>0</v>
      </c>
      <c r="P2770" t="e">
        <f>SUMIF(#REF!,"&gt;"&amp;AVERAGE(#REF!))</f>
        <v>#REF!</v>
      </c>
      <c r="Q2770">
        <f t="shared" si="87"/>
        <v>27.565026697177728</v>
      </c>
      <c r="R2770" t="str">
        <f>CONCATENATE("ID-",A2770,"-",E2770)</f>
        <v>ID-27324-Kingman, AZ - Deming, NM</v>
      </c>
      <c r="S2770" t="str">
        <f>INDEX(B:B,MATCH(A2770,A:A,0))</f>
        <v>18:25</v>
      </c>
      <c r="T2770" t="str">
        <f>IF(OR(B2770&gt;0,C2770&gt;0),"Acceptable","Check")</f>
        <v>Acceptable</v>
      </c>
      <c r="U2770">
        <f>COUNTIF(D:D, "Military - U.S. Army")</f>
        <v>23</v>
      </c>
      <c r="V2770">
        <f>AVERAGEIF(C:C,"Fort Myer, Virginia", I:I)</f>
        <v>2</v>
      </c>
      <c r="X2770" t="str">
        <f>IFERROR(VLOOKUP("FlightNumber", A:D, 4, FALSE), "Flight Not Found")</f>
        <v>Flight Not Found</v>
      </c>
      <c r="Y2770" t="str" cm="1">
        <f t="array" ref="Y2770">IF(AND(B:B &gt; TIME(6, 0, 0), B:B &lt;= TIME(18, 0, 0)), "Day", "Night")</f>
        <v>Night</v>
      </c>
      <c r="Z2770">
        <f>COUNTIFS(D:D, "Military - U.S. Army", C:C, "Fort Myer, Virginia")</f>
        <v>1</v>
      </c>
    </row>
    <row r="2771" spans="1:26" x14ac:dyDescent="0.2">
      <c r="A2771">
        <v>27326</v>
      </c>
      <c r="B2771" t="s">
        <v>8489</v>
      </c>
      <c r="C2771" t="s">
        <v>13548</v>
      </c>
      <c r="D2771" t="s">
        <v>13549</v>
      </c>
      <c r="E2771" t="s">
        <v>13550</v>
      </c>
      <c r="F2771" t="s">
        <v>12165</v>
      </c>
      <c r="G2771" t="s">
        <v>13551</v>
      </c>
      <c r="I2771">
        <v>4</v>
      </c>
      <c r="J2771">
        <v>2</v>
      </c>
      <c r="K2771">
        <v>0</v>
      </c>
      <c r="L2771" t="s">
        <v>13552</v>
      </c>
      <c r="M2771">
        <f>SUM(B2771,C2771)</f>
        <v>0</v>
      </c>
      <c r="N2771" t="str">
        <f t="shared" si="86"/>
        <v>No</v>
      </c>
      <c r="O2771">
        <f>COUNTIF(C:C,"&lt;0")</f>
        <v>0</v>
      </c>
      <c r="P2771" t="e">
        <f>SUMIF(#REF!,"&gt;"&amp;AVERAGE(#REF!))</f>
        <v>#REF!</v>
      </c>
      <c r="Q2771">
        <f t="shared" si="87"/>
        <v>27.565026697177728</v>
      </c>
      <c r="R2771" t="str">
        <f>CONCATENATE("ID-",A2771,"-",E2771)</f>
        <v>ID-27326-Dallas, TX - Altus, OK</v>
      </c>
      <c r="S2771" t="str">
        <f>INDEX(B:B,MATCH(A2771,A:A,0))</f>
        <v>19:30</v>
      </c>
      <c r="T2771" t="str">
        <f>IF(OR(B2771&gt;0,C2771&gt;0),"Acceptable","Check")</f>
        <v>Acceptable</v>
      </c>
      <c r="U2771">
        <f>COUNTIF(D:D, "Military - U.S. Army")</f>
        <v>23</v>
      </c>
      <c r="V2771">
        <f>AVERAGEIF(C:C,"Fort Myer, Virginia", I:I)</f>
        <v>2</v>
      </c>
      <c r="X2771" t="str">
        <f>IFERROR(VLOOKUP("FlightNumber", A:D, 4, FALSE), "Flight Not Found")</f>
        <v>Flight Not Found</v>
      </c>
      <c r="Y2771" t="str" cm="1">
        <f t="array" ref="Y2771">IF(AND(B:B &gt; TIME(6, 0, 0), B:B &lt;= TIME(18, 0, 0)), "Day", "Night")</f>
        <v>Night</v>
      </c>
      <c r="Z2771">
        <f>COUNTIFS(D:D, "Military - U.S. Army", C:C, "Fort Myer, Virginia")</f>
        <v>1</v>
      </c>
    </row>
    <row r="2772" spans="1:26" x14ac:dyDescent="0.2">
      <c r="A2772">
        <v>27326</v>
      </c>
      <c r="B2772" t="s">
        <v>13553</v>
      </c>
      <c r="C2772" t="s">
        <v>13554</v>
      </c>
      <c r="D2772" t="s">
        <v>13555</v>
      </c>
      <c r="E2772" t="s">
        <v>13556</v>
      </c>
      <c r="F2772" t="s">
        <v>13557</v>
      </c>
      <c r="G2772" t="s">
        <v>13558</v>
      </c>
      <c r="I2772">
        <v>3</v>
      </c>
      <c r="J2772">
        <v>2</v>
      </c>
      <c r="K2772">
        <v>0</v>
      </c>
      <c r="L2772" t="s">
        <v>13559</v>
      </c>
      <c r="M2772">
        <f>SUM(B2772,C2772)</f>
        <v>0</v>
      </c>
      <c r="N2772" t="str">
        <f t="shared" si="86"/>
        <v>No</v>
      </c>
      <c r="O2772">
        <f>COUNTIF(C:C,"&lt;0")</f>
        <v>0</v>
      </c>
      <c r="P2772" t="e">
        <f>SUMIF(#REF!,"&gt;"&amp;AVERAGE(#REF!))</f>
        <v>#REF!</v>
      </c>
      <c r="Q2772">
        <f t="shared" si="87"/>
        <v>27.565026697177728</v>
      </c>
      <c r="R2772" t="str">
        <f>CONCATENATE("ID-",A2772,"-",E2772)</f>
        <v>ID-27326-Indianapolis, IN - Chicago, Il</v>
      </c>
      <c r="S2772" t="str">
        <f>INDEX(B:B,MATCH(A2772,A:A,0))</f>
        <v>19:30</v>
      </c>
      <c r="T2772" t="str">
        <f>IF(OR(B2772&gt;0,C2772&gt;0),"Acceptable","Check")</f>
        <v>Acceptable</v>
      </c>
      <c r="U2772">
        <f>COUNTIF(D:D, "Military - U.S. Army")</f>
        <v>23</v>
      </c>
      <c r="V2772">
        <f>AVERAGEIF(C:C,"Fort Myer, Virginia", I:I)</f>
        <v>2</v>
      </c>
      <c r="X2772" t="str">
        <f>IFERROR(VLOOKUP("FlightNumber", A:D, 4, FALSE), "Flight Not Found")</f>
        <v>Flight Not Found</v>
      </c>
      <c r="Y2772" t="str" cm="1">
        <f t="array" ref="Y2772">IF(AND(B:B &gt; TIME(6, 0, 0), B:B &lt;= TIME(18, 0, 0)), "Day", "Night")</f>
        <v>Night</v>
      </c>
      <c r="Z2772">
        <f>COUNTIFS(D:D, "Military - U.S. Army", C:C, "Fort Myer, Virginia")</f>
        <v>1</v>
      </c>
    </row>
    <row r="2773" spans="1:26" x14ac:dyDescent="0.2">
      <c r="A2773">
        <v>27707</v>
      </c>
      <c r="C2773" t="s">
        <v>9284</v>
      </c>
      <c r="D2773" t="s">
        <v>13560</v>
      </c>
      <c r="E2773" t="s">
        <v>13561</v>
      </c>
      <c r="F2773" t="s">
        <v>9285</v>
      </c>
      <c r="G2773" t="s">
        <v>13562</v>
      </c>
      <c r="I2773">
        <v>3</v>
      </c>
      <c r="J2773">
        <v>3</v>
      </c>
      <c r="K2773">
        <v>0</v>
      </c>
      <c r="L2773" t="s">
        <v>13563</v>
      </c>
      <c r="M2773">
        <f>SUM(B2773,C2773)</f>
        <v>0</v>
      </c>
      <c r="N2773" t="str">
        <f t="shared" si="86"/>
        <v>No</v>
      </c>
      <c r="O2773">
        <f>COUNTIF(C:C,"&lt;0")</f>
        <v>0</v>
      </c>
      <c r="P2773" t="e">
        <f>SUMIF(#REF!,"&gt;"&amp;AVERAGE(#REF!))</f>
        <v>#REF!</v>
      </c>
      <c r="Q2773">
        <f t="shared" si="87"/>
        <v>27.565026697177728</v>
      </c>
      <c r="R2773" t="str">
        <f>CONCATENATE("ID-",A2773,"-",E2773)</f>
        <v>ID-27707-Willow, AK - Local</v>
      </c>
      <c r="S2773">
        <f>INDEX(B:B,MATCH(A2773,A:A,0))</f>
        <v>0</v>
      </c>
      <c r="T2773" t="str">
        <f>IF(OR(B2773&gt;0,C2773&gt;0),"Acceptable","Check")</f>
        <v>Acceptable</v>
      </c>
      <c r="U2773">
        <f>COUNTIF(D:D, "Military - U.S. Army")</f>
        <v>23</v>
      </c>
      <c r="V2773">
        <f>AVERAGEIF(C:C,"Fort Myer, Virginia", I:I)</f>
        <v>2</v>
      </c>
      <c r="X2773" t="str">
        <f>IFERROR(VLOOKUP("FlightNumber", A:D, 4, FALSE), "Flight Not Found")</f>
        <v>Flight Not Found</v>
      </c>
      <c r="Y2773" t="str" cm="1">
        <f t="array" ref="Y2773">IF(AND(B:B &gt; TIME(6, 0, 0), B:B &lt;= TIME(18, 0, 0)), "Day", "Night")</f>
        <v>Night</v>
      </c>
      <c r="Z2773">
        <f>COUNTIFS(D:D, "Military - U.S. Army", C:C, "Fort Myer, Virginia")</f>
        <v>1</v>
      </c>
    </row>
    <row r="2774" spans="1:26" x14ac:dyDescent="0.2">
      <c r="A2774">
        <v>27329</v>
      </c>
      <c r="B2774" t="s">
        <v>2680</v>
      </c>
      <c r="C2774" t="s">
        <v>13564</v>
      </c>
      <c r="D2774" t="s">
        <v>13565</v>
      </c>
      <c r="E2774" t="s">
        <v>13566</v>
      </c>
      <c r="F2774" t="s">
        <v>11039</v>
      </c>
      <c r="G2774" t="s">
        <v>13567</v>
      </c>
      <c r="H2774" t="s">
        <v>13568</v>
      </c>
      <c r="I2774">
        <v>4</v>
      </c>
      <c r="J2774">
        <v>4</v>
      </c>
      <c r="K2774">
        <v>0</v>
      </c>
      <c r="L2774" t="s">
        <v>13569</v>
      </c>
      <c r="M2774">
        <f>SUM(B2774,C2774)</f>
        <v>0</v>
      </c>
      <c r="N2774" t="str">
        <f t="shared" si="86"/>
        <v>No</v>
      </c>
      <c r="O2774">
        <f>COUNTIF(C:C,"&lt;0")</f>
        <v>0</v>
      </c>
      <c r="P2774" t="e">
        <f>SUMIF(#REF!,"&gt;"&amp;AVERAGE(#REF!))</f>
        <v>#REF!</v>
      </c>
      <c r="Q2774">
        <f t="shared" si="87"/>
        <v>27.565026697177728</v>
      </c>
      <c r="R2774" t="str">
        <f>CONCATENATE("ID-",A2774,"-",E2774)</f>
        <v>ID-27329-Fairbanks - Bettles</v>
      </c>
      <c r="S2774" t="str">
        <f>INDEX(B:B,MATCH(A2774,A:A,0))</f>
        <v>23:36</v>
      </c>
      <c r="T2774" t="str">
        <f>IF(OR(B2774&gt;0,C2774&gt;0),"Acceptable","Check")</f>
        <v>Acceptable</v>
      </c>
      <c r="U2774">
        <f>COUNTIF(D:D, "Military - U.S. Army")</f>
        <v>23</v>
      </c>
      <c r="V2774">
        <f>AVERAGEIF(C:C,"Fort Myer, Virginia", I:I)</f>
        <v>2</v>
      </c>
      <c r="X2774" t="str">
        <f>IFERROR(VLOOKUP("FlightNumber", A:D, 4, FALSE), "Flight Not Found")</f>
        <v>Flight Not Found</v>
      </c>
      <c r="Y2774" t="str" cm="1">
        <f t="array" ref="Y2774">IF(AND(B:B &gt; TIME(6, 0, 0), B:B &lt;= TIME(18, 0, 0)), "Day", "Night")</f>
        <v>Night</v>
      </c>
      <c r="Z2774">
        <f>COUNTIFS(D:D, "Military - U.S. Army", C:C, "Fort Myer, Virginia")</f>
        <v>1</v>
      </c>
    </row>
    <row r="2775" spans="1:26" x14ac:dyDescent="0.2">
      <c r="A2775">
        <v>27330</v>
      </c>
      <c r="B2775" t="s">
        <v>4663</v>
      </c>
      <c r="C2775" t="s">
        <v>13570</v>
      </c>
      <c r="D2775" t="s">
        <v>13571</v>
      </c>
      <c r="E2775" t="s">
        <v>13572</v>
      </c>
      <c r="F2775" t="s">
        <v>13573</v>
      </c>
      <c r="G2775" t="s">
        <v>13574</v>
      </c>
      <c r="I2775">
        <v>2</v>
      </c>
      <c r="J2775">
        <v>2</v>
      </c>
      <c r="K2775">
        <v>0</v>
      </c>
      <c r="L2775" t="s">
        <v>13575</v>
      </c>
      <c r="M2775">
        <f>SUM(B2775,C2775)</f>
        <v>0</v>
      </c>
      <c r="N2775" t="str">
        <f t="shared" si="86"/>
        <v>No</v>
      </c>
      <c r="O2775">
        <f>COUNTIF(C:C,"&lt;0")</f>
        <v>0</v>
      </c>
      <c r="P2775" t="e">
        <f>SUMIF(#REF!,"&gt;"&amp;AVERAGE(#REF!))</f>
        <v>#REF!</v>
      </c>
      <c r="Q2775">
        <f t="shared" si="87"/>
        <v>27.565026697177728</v>
      </c>
      <c r="R2775" t="str">
        <f>CONCATENATE("ID-",A2775,"-",E2775)</f>
        <v>ID-27330-Gallup, NM - Rapid City, SD</v>
      </c>
      <c r="S2775" t="str">
        <f>INDEX(B:B,MATCH(A2775,A:A,0))</f>
        <v>16:45</v>
      </c>
      <c r="T2775" t="str">
        <f>IF(OR(B2775&gt;0,C2775&gt;0),"Acceptable","Check")</f>
        <v>Acceptable</v>
      </c>
      <c r="U2775">
        <f>COUNTIF(D:D, "Military - U.S. Army")</f>
        <v>23</v>
      </c>
      <c r="V2775">
        <f>AVERAGEIF(C:C,"Fort Myer, Virginia", I:I)</f>
        <v>2</v>
      </c>
      <c r="X2775" t="str">
        <f>IFERROR(VLOOKUP("FlightNumber", A:D, 4, FALSE), "Flight Not Found")</f>
        <v>Flight Not Found</v>
      </c>
      <c r="Y2775" t="str" cm="1">
        <f t="array" ref="Y2775">IF(AND(B:B &gt; TIME(6, 0, 0), B:B &lt;= TIME(18, 0, 0)), "Day", "Night")</f>
        <v>Night</v>
      </c>
      <c r="Z2775">
        <f>COUNTIFS(D:D, "Military - U.S. Army", C:C, "Fort Myer, Virginia")</f>
        <v>1</v>
      </c>
    </row>
    <row r="2776" spans="1:26" x14ac:dyDescent="0.2">
      <c r="A2776">
        <v>27332</v>
      </c>
      <c r="B2776" t="s">
        <v>271</v>
      </c>
      <c r="C2776" t="s">
        <v>13576</v>
      </c>
      <c r="D2776" t="s">
        <v>13577</v>
      </c>
      <c r="F2776" t="s">
        <v>13578</v>
      </c>
      <c r="G2776" t="s">
        <v>13579</v>
      </c>
      <c r="H2776" t="s">
        <v>13580</v>
      </c>
      <c r="I2776">
        <v>34</v>
      </c>
      <c r="J2776">
        <v>32</v>
      </c>
      <c r="K2776">
        <v>0</v>
      </c>
      <c r="L2776" t="s">
        <v>13581</v>
      </c>
      <c r="M2776">
        <f>SUM(B2776,C2776)</f>
        <v>0</v>
      </c>
      <c r="N2776" t="str">
        <f t="shared" si="86"/>
        <v>No</v>
      </c>
      <c r="O2776">
        <f>COUNTIF(C:C,"&lt;0")</f>
        <v>0</v>
      </c>
      <c r="P2776" t="e">
        <f>SUMIF(#REF!,"&gt;"&amp;AVERAGE(#REF!))</f>
        <v>#REF!</v>
      </c>
      <c r="Q2776">
        <f t="shared" si="87"/>
        <v>27.565026697177728</v>
      </c>
      <c r="R2776" t="str">
        <f>CONCATENATE("ID-",A2776,"-",E2776)</f>
        <v>ID-27332-</v>
      </c>
      <c r="S2776" t="str">
        <f>INDEX(B:B,MATCH(A2776,A:A,0))</f>
        <v>02:30</v>
      </c>
      <c r="T2776" t="str">
        <f>IF(OR(B2776&gt;0,C2776&gt;0),"Acceptable","Check")</f>
        <v>Acceptable</v>
      </c>
      <c r="U2776">
        <f>COUNTIF(D:D, "Military - U.S. Army")</f>
        <v>23</v>
      </c>
      <c r="V2776">
        <f>AVERAGEIF(C:C,"Fort Myer, Virginia", I:I)</f>
        <v>2</v>
      </c>
      <c r="X2776" t="str">
        <f>IFERROR(VLOOKUP("FlightNumber", A:D, 4, FALSE), "Flight Not Found")</f>
        <v>Flight Not Found</v>
      </c>
      <c r="Y2776" t="str" cm="1">
        <f t="array" ref="Y2776">IF(AND(B:B &gt; TIME(6, 0, 0), B:B &lt;= TIME(18, 0, 0)), "Day", "Night")</f>
        <v>Night</v>
      </c>
      <c r="Z2776">
        <f>COUNTIFS(D:D, "Military - U.S. Army", C:C, "Fort Myer, Virginia")</f>
        <v>1</v>
      </c>
    </row>
    <row r="2777" spans="1:26" x14ac:dyDescent="0.2">
      <c r="A2777">
        <v>27340</v>
      </c>
      <c r="C2777" t="s">
        <v>13582</v>
      </c>
      <c r="F2777" t="s">
        <v>11771</v>
      </c>
      <c r="G2777" t="s">
        <v>13583</v>
      </c>
      <c r="H2777" t="s">
        <v>5970</v>
      </c>
      <c r="I2777">
        <v>3</v>
      </c>
      <c r="J2777">
        <v>3</v>
      </c>
      <c r="K2777">
        <v>0</v>
      </c>
      <c r="L2777" t="s">
        <v>13584</v>
      </c>
      <c r="M2777">
        <f>SUM(B2777,C2777)</f>
        <v>0</v>
      </c>
      <c r="N2777" t="str">
        <f t="shared" si="86"/>
        <v>No</v>
      </c>
      <c r="O2777">
        <f>COUNTIF(C:C,"&lt;0")</f>
        <v>0</v>
      </c>
      <c r="P2777" t="e">
        <f>SUMIF(#REF!,"&gt;"&amp;AVERAGE(#REF!))</f>
        <v>#REF!</v>
      </c>
      <c r="Q2777">
        <f t="shared" si="87"/>
        <v>27.565026697177728</v>
      </c>
      <c r="R2777" t="str">
        <f>CONCATENATE("ID-",A2777,"-",E2777)</f>
        <v>ID-27340-</v>
      </c>
      <c r="S2777">
        <f>INDEX(B:B,MATCH(A2777,A:A,0))</f>
        <v>0</v>
      </c>
      <c r="T2777" t="str">
        <f>IF(OR(B2777&gt;0,C2777&gt;0),"Acceptable","Check")</f>
        <v>Acceptable</v>
      </c>
      <c r="U2777">
        <f>COUNTIF(D:D, "Military - U.S. Army")</f>
        <v>23</v>
      </c>
      <c r="V2777">
        <f>AVERAGEIF(C:C,"Fort Myer, Virginia", I:I)</f>
        <v>2</v>
      </c>
      <c r="X2777" t="str">
        <f>IFERROR(VLOOKUP("FlightNumber", A:D, 4, FALSE), "Flight Not Found")</f>
        <v>Flight Not Found</v>
      </c>
      <c r="Y2777" t="str" cm="1">
        <f t="array" ref="Y2777">IF(AND(B:B &gt; TIME(6, 0, 0), B:B &lt;= TIME(18, 0, 0)), "Day", "Night")</f>
        <v>Night</v>
      </c>
      <c r="Z2777">
        <f>COUNTIFS(D:D, "Military - U.S. Army", C:C, "Fort Myer, Virginia")</f>
        <v>1</v>
      </c>
    </row>
    <row r="2778" spans="1:26" x14ac:dyDescent="0.2">
      <c r="A2778">
        <v>27348</v>
      </c>
      <c r="B2778" t="s">
        <v>1965</v>
      </c>
      <c r="C2778" t="s">
        <v>13585</v>
      </c>
      <c r="D2778" t="s">
        <v>13586</v>
      </c>
      <c r="E2778" t="s">
        <v>13587</v>
      </c>
      <c r="F2778" t="s">
        <v>11200</v>
      </c>
      <c r="G2778" t="s">
        <v>13588</v>
      </c>
      <c r="I2778">
        <v>4</v>
      </c>
      <c r="J2778">
        <v>4</v>
      </c>
      <c r="K2778">
        <v>0</v>
      </c>
      <c r="L2778" t="s">
        <v>13589</v>
      </c>
      <c r="M2778">
        <f>SUM(B2778,C2778)</f>
        <v>0</v>
      </c>
      <c r="N2778" t="str">
        <f t="shared" si="86"/>
        <v>No</v>
      </c>
      <c r="O2778">
        <f>COUNTIF(C:C,"&lt;0")</f>
        <v>0</v>
      </c>
      <c r="P2778" t="e">
        <f>SUMIF(#REF!,"&gt;"&amp;AVERAGE(#REF!))</f>
        <v>#REF!</v>
      </c>
      <c r="Q2778">
        <f t="shared" si="87"/>
        <v>27.565026697177728</v>
      </c>
      <c r="R2778" t="str">
        <f>CONCATENATE("ID-",A2778,"-",E2778)</f>
        <v>ID-27348-Juneau, AK - Tenakee, AK</v>
      </c>
      <c r="S2778" t="str">
        <f>INDEX(B:B,MATCH(A2778,A:A,0))</f>
        <v>13:00</v>
      </c>
      <c r="T2778" t="str">
        <f>IF(OR(B2778&gt;0,C2778&gt;0),"Acceptable","Check")</f>
        <v>Acceptable</v>
      </c>
      <c r="U2778">
        <f>COUNTIF(D:D, "Military - U.S. Army")</f>
        <v>23</v>
      </c>
      <c r="V2778">
        <f>AVERAGEIF(C:C,"Fort Myer, Virginia", I:I)</f>
        <v>2</v>
      </c>
      <c r="X2778" t="str">
        <f>IFERROR(VLOOKUP("FlightNumber", A:D, 4, FALSE), "Flight Not Found")</f>
        <v>Flight Not Found</v>
      </c>
      <c r="Y2778" t="str" cm="1">
        <f t="array" ref="Y2778">IF(AND(B:B &gt; TIME(6, 0, 0), B:B &lt;= TIME(18, 0, 0)), "Day", "Night")</f>
        <v>Night</v>
      </c>
      <c r="Z2778">
        <f>COUNTIFS(D:D, "Military - U.S. Army", C:C, "Fort Myer, Virginia")</f>
        <v>1</v>
      </c>
    </row>
    <row r="2779" spans="1:26" x14ac:dyDescent="0.2">
      <c r="A2779">
        <v>27348</v>
      </c>
      <c r="C2779" t="s">
        <v>7254</v>
      </c>
      <c r="D2779" t="s">
        <v>13590</v>
      </c>
      <c r="F2779" t="s">
        <v>13591</v>
      </c>
      <c r="G2779" t="s">
        <v>13592</v>
      </c>
      <c r="H2779" t="s">
        <v>13593</v>
      </c>
      <c r="I2779">
        <v>8</v>
      </c>
      <c r="J2779">
        <v>1</v>
      </c>
      <c r="K2779">
        <v>0</v>
      </c>
      <c r="L2779" t="s">
        <v>13594</v>
      </c>
      <c r="M2779">
        <f>SUM(B2779,C2779)</f>
        <v>0</v>
      </c>
      <c r="N2779" t="str">
        <f t="shared" si="86"/>
        <v>No</v>
      </c>
      <c r="O2779">
        <f>COUNTIF(C:C,"&lt;0")</f>
        <v>0</v>
      </c>
      <c r="P2779" t="e">
        <f>SUMIF(#REF!,"&gt;"&amp;AVERAGE(#REF!))</f>
        <v>#REF!</v>
      </c>
      <c r="Q2779">
        <f t="shared" si="87"/>
        <v>27.565026697177728</v>
      </c>
      <c r="R2779" t="str">
        <f>CONCATENATE("ID-",A2779,"-",E2779)</f>
        <v>ID-27348-</v>
      </c>
      <c r="S2779" t="str">
        <f>INDEX(B:B,MATCH(A2779,A:A,0))</f>
        <v>13:00</v>
      </c>
      <c r="T2779" t="str">
        <f>IF(OR(B2779&gt;0,C2779&gt;0),"Acceptable","Check")</f>
        <v>Acceptable</v>
      </c>
      <c r="U2779">
        <f>COUNTIF(D:D, "Military - U.S. Army")</f>
        <v>23</v>
      </c>
      <c r="V2779">
        <f>AVERAGEIF(C:C,"Fort Myer, Virginia", I:I)</f>
        <v>2</v>
      </c>
      <c r="X2779" t="str">
        <f>IFERROR(VLOOKUP("FlightNumber", A:D, 4, FALSE), "Flight Not Found")</f>
        <v>Flight Not Found</v>
      </c>
      <c r="Y2779" t="str" cm="1">
        <f t="array" ref="Y2779">IF(AND(B:B &gt; TIME(6, 0, 0), B:B &lt;= TIME(18, 0, 0)), "Day", "Night")</f>
        <v>Night</v>
      </c>
      <c r="Z2779">
        <f>COUNTIFS(D:D, "Military - U.S. Army", C:C, "Fort Myer, Virginia")</f>
        <v>1</v>
      </c>
    </row>
    <row r="2780" spans="1:26" x14ac:dyDescent="0.2">
      <c r="A2780">
        <v>27353</v>
      </c>
      <c r="C2780" t="s">
        <v>13595</v>
      </c>
      <c r="D2780" t="s">
        <v>7436</v>
      </c>
      <c r="E2780" t="s">
        <v>13596</v>
      </c>
      <c r="F2780" t="s">
        <v>1809</v>
      </c>
      <c r="G2780" t="s">
        <v>13597</v>
      </c>
      <c r="H2780" t="s">
        <v>13598</v>
      </c>
      <c r="I2780">
        <v>24</v>
      </c>
      <c r="J2780">
        <v>2</v>
      </c>
      <c r="K2780">
        <v>0</v>
      </c>
      <c r="L2780" t="s">
        <v>13599</v>
      </c>
      <c r="M2780">
        <f>SUM(B2780,C2780)</f>
        <v>0</v>
      </c>
      <c r="N2780" t="str">
        <f t="shared" si="86"/>
        <v>No</v>
      </c>
      <c r="O2780">
        <f>COUNTIF(C:C,"&lt;0")</f>
        <v>0</v>
      </c>
      <c r="P2780" t="e">
        <f>SUMIF(#REF!,"&gt;"&amp;AVERAGE(#REF!))</f>
        <v>#REF!</v>
      </c>
      <c r="Q2780">
        <f t="shared" si="87"/>
        <v>27.565026697177728</v>
      </c>
      <c r="R2780" t="str">
        <f>CONCATENATE("ID-",A2780,"-",E2780)</f>
        <v>ID-27353-Soddu - Beica</v>
      </c>
      <c r="S2780">
        <f>INDEX(B:B,MATCH(A2780,A:A,0))</f>
        <v>0</v>
      </c>
      <c r="T2780" t="str">
        <f>IF(OR(B2780&gt;0,C2780&gt;0),"Acceptable","Check")</f>
        <v>Acceptable</v>
      </c>
      <c r="U2780">
        <f>COUNTIF(D:D, "Military - U.S. Army")</f>
        <v>23</v>
      </c>
      <c r="V2780">
        <f>AVERAGEIF(C:C,"Fort Myer, Virginia", I:I)</f>
        <v>2</v>
      </c>
      <c r="X2780" t="str">
        <f>IFERROR(VLOOKUP("FlightNumber", A:D, 4, FALSE), "Flight Not Found")</f>
        <v>Flight Not Found</v>
      </c>
      <c r="Y2780" t="str" cm="1">
        <f t="array" ref="Y2780">IF(AND(B:B &gt; TIME(6, 0, 0), B:B &lt;= TIME(18, 0, 0)), "Day", "Night")</f>
        <v>Night</v>
      </c>
      <c r="Z2780">
        <f>COUNTIFS(D:D, "Military - U.S. Army", C:C, "Fort Myer, Virginia")</f>
        <v>1</v>
      </c>
    </row>
    <row r="2781" spans="1:26" x14ac:dyDescent="0.2">
      <c r="A2781">
        <v>27353</v>
      </c>
      <c r="B2781" t="s">
        <v>2999</v>
      </c>
      <c r="C2781" t="s">
        <v>8504</v>
      </c>
      <c r="D2781" t="s">
        <v>7453</v>
      </c>
      <c r="E2781" t="s">
        <v>13601</v>
      </c>
      <c r="F2781" t="s">
        <v>13602</v>
      </c>
      <c r="G2781" t="s">
        <v>13603</v>
      </c>
      <c r="H2781" t="s">
        <v>13604</v>
      </c>
      <c r="I2781">
        <v>157</v>
      </c>
      <c r="J2781">
        <v>59</v>
      </c>
      <c r="K2781">
        <v>0</v>
      </c>
      <c r="L2781" t="s">
        <v>13605</v>
      </c>
      <c r="M2781">
        <f>SUM(B2781,C2781)</f>
        <v>0</v>
      </c>
      <c r="N2781" t="str">
        <f t="shared" si="86"/>
        <v>No</v>
      </c>
      <c r="O2781">
        <f>COUNTIF(C:C,"&lt;0")</f>
        <v>0</v>
      </c>
      <c r="P2781" t="e">
        <f>SUMIF(#REF!,"&gt;"&amp;AVERAGE(#REF!))</f>
        <v>#REF!</v>
      </c>
      <c r="Q2781">
        <f t="shared" si="87"/>
        <v>27.565026697177728</v>
      </c>
      <c r="R2781" t="str">
        <f>CONCATENATE("ID-",A2781,"-",E2781)</f>
        <v>ID-27353-Nairobi - Johannesburg</v>
      </c>
      <c r="S2781">
        <f>INDEX(B:B,MATCH(A2781,A:A,0))</f>
        <v>0</v>
      </c>
      <c r="T2781" t="str">
        <f>IF(OR(B2781&gt;0,C2781&gt;0),"Acceptable","Check")</f>
        <v>Acceptable</v>
      </c>
      <c r="U2781">
        <f>COUNTIF(D:D, "Military - U.S. Army")</f>
        <v>23</v>
      </c>
      <c r="V2781">
        <f>AVERAGEIF(C:C,"Fort Myer, Virginia", I:I)</f>
        <v>2</v>
      </c>
      <c r="X2781" t="str">
        <f>IFERROR(VLOOKUP("FlightNumber", A:D, 4, FALSE), "Flight Not Found")</f>
        <v>Flight Not Found</v>
      </c>
      <c r="Y2781" t="str" cm="1">
        <f t="array" ref="Y2781">IF(AND(B:B &gt; TIME(6, 0, 0), B:B &lt;= TIME(18, 0, 0)), "Day", "Night")</f>
        <v>Night</v>
      </c>
      <c r="Z2781">
        <f>COUNTIFS(D:D, "Military - U.S. Army", C:C, "Fort Myer, Virginia")</f>
        <v>1</v>
      </c>
    </row>
    <row r="2782" spans="1:26" x14ac:dyDescent="0.2">
      <c r="A2782">
        <v>27355</v>
      </c>
      <c r="C2782" t="s">
        <v>167</v>
      </c>
      <c r="D2782" t="s">
        <v>13606</v>
      </c>
      <c r="F2782" t="s">
        <v>13607</v>
      </c>
      <c r="G2782" t="s">
        <v>13608</v>
      </c>
      <c r="H2782" t="s">
        <v>13609</v>
      </c>
      <c r="I2782">
        <v>4</v>
      </c>
      <c r="J2782">
        <v>4</v>
      </c>
      <c r="K2782">
        <v>0</v>
      </c>
      <c r="L2782" t="s">
        <v>2319</v>
      </c>
      <c r="M2782">
        <f>SUM(B2782,C2782)</f>
        <v>0</v>
      </c>
      <c r="N2782" t="str">
        <f t="shared" si="86"/>
        <v>No</v>
      </c>
      <c r="O2782">
        <f>COUNTIF(C:C,"&lt;0")</f>
        <v>0</v>
      </c>
      <c r="P2782" t="e">
        <f>SUMIF(#REF!,"&gt;"&amp;AVERAGE(#REF!))</f>
        <v>#REF!</v>
      </c>
      <c r="Q2782">
        <f t="shared" si="87"/>
        <v>27.565026697177728</v>
      </c>
      <c r="R2782" t="str">
        <f>CONCATENATE("ID-",A2782,"-",E2782)</f>
        <v>ID-27355-</v>
      </c>
      <c r="S2782">
        <f>INDEX(B:B,MATCH(A2782,A:A,0))</f>
        <v>0</v>
      </c>
      <c r="T2782" t="str">
        <f>IF(OR(B2782&gt;0,C2782&gt;0),"Acceptable","Check")</f>
        <v>Acceptable</v>
      </c>
      <c r="U2782">
        <f>COUNTIF(D:D, "Military - U.S. Army")</f>
        <v>23</v>
      </c>
      <c r="V2782">
        <f>AVERAGEIF(C:C,"Fort Myer, Virginia", I:I)</f>
        <v>2</v>
      </c>
      <c r="X2782" t="str">
        <f>IFERROR(VLOOKUP("FlightNumber", A:D, 4, FALSE), "Flight Not Found")</f>
        <v>Flight Not Found</v>
      </c>
      <c r="Y2782" t="str" cm="1">
        <f t="array" ref="Y2782">IF(AND(B:B &gt; TIME(6, 0, 0), B:B &lt;= TIME(18, 0, 0)), "Day", "Night")</f>
        <v>Night</v>
      </c>
      <c r="Z2782">
        <f>COUNTIFS(D:D, "Military - U.S. Army", C:C, "Fort Myer, Virginia")</f>
        <v>1</v>
      </c>
    </row>
    <row r="2783" spans="1:26" x14ac:dyDescent="0.2">
      <c r="A2783">
        <v>27364</v>
      </c>
      <c r="B2783" t="s">
        <v>13610</v>
      </c>
      <c r="C2783" t="s">
        <v>13611</v>
      </c>
      <c r="D2783" t="s">
        <v>611</v>
      </c>
      <c r="E2783" t="s">
        <v>13612</v>
      </c>
      <c r="F2783" t="s">
        <v>13613</v>
      </c>
      <c r="G2783" t="s">
        <v>13614</v>
      </c>
      <c r="H2783" t="s">
        <v>13615</v>
      </c>
      <c r="I2783">
        <v>3</v>
      </c>
      <c r="J2783">
        <v>3</v>
      </c>
      <c r="K2783">
        <v>0</v>
      </c>
      <c r="L2783" t="s">
        <v>13616</v>
      </c>
      <c r="M2783">
        <f>SUM(B2783,C2783)</f>
        <v>0</v>
      </c>
      <c r="N2783" t="str">
        <f t="shared" si="86"/>
        <v>No</v>
      </c>
      <c r="O2783">
        <f>COUNTIF(C:C,"&lt;0")</f>
        <v>0</v>
      </c>
      <c r="P2783" t="e">
        <f>SUMIF(#REF!,"&gt;"&amp;AVERAGE(#REF!))</f>
        <v>#REF!</v>
      </c>
      <c r="Q2783">
        <f t="shared" si="87"/>
        <v>27.565026697177728</v>
      </c>
      <c r="R2783" t="str">
        <f>CONCATENATE("ID-",A2783,"-",E2783)</f>
        <v>ID-27364-New York City, NY - Buffalo, NY</v>
      </c>
      <c r="S2783" t="str">
        <f>INDEX(B:B,MATCH(A2783,A:A,0))</f>
        <v>19:26</v>
      </c>
      <c r="T2783" t="str">
        <f>IF(OR(B2783&gt;0,C2783&gt;0),"Acceptable","Check")</f>
        <v>Acceptable</v>
      </c>
      <c r="U2783">
        <f>COUNTIF(D:D, "Military - U.S. Army")</f>
        <v>23</v>
      </c>
      <c r="V2783">
        <f>AVERAGEIF(C:C,"Fort Myer, Virginia", I:I)</f>
        <v>2</v>
      </c>
      <c r="X2783" t="str">
        <f>IFERROR(VLOOKUP("FlightNumber", A:D, 4, FALSE), "Flight Not Found")</f>
        <v>Flight Not Found</v>
      </c>
      <c r="Y2783" t="str" cm="1">
        <f t="array" ref="Y2783">IF(AND(B:B &gt; TIME(6, 0, 0), B:B &lt;= TIME(18, 0, 0)), "Day", "Night")</f>
        <v>Night</v>
      </c>
      <c r="Z2783">
        <f>COUNTIFS(D:D, "Military - U.S. Army", C:C, "Fort Myer, Virginia")</f>
        <v>1</v>
      </c>
    </row>
    <row r="2784" spans="1:26" x14ac:dyDescent="0.2">
      <c r="A2784">
        <v>27364</v>
      </c>
      <c r="B2784" t="s">
        <v>7844</v>
      </c>
      <c r="C2784" t="s">
        <v>13617</v>
      </c>
      <c r="D2784" t="s">
        <v>4906</v>
      </c>
      <c r="E2784" t="s">
        <v>13618</v>
      </c>
      <c r="F2784" t="s">
        <v>13619</v>
      </c>
      <c r="G2784" t="s">
        <v>13620</v>
      </c>
      <c r="H2784" t="s">
        <v>13621</v>
      </c>
      <c r="I2784">
        <v>92</v>
      </c>
      <c r="J2784">
        <v>92</v>
      </c>
      <c r="K2784">
        <v>0</v>
      </c>
      <c r="L2784" t="s">
        <v>13622</v>
      </c>
      <c r="M2784">
        <f>SUM(B2784,C2784)</f>
        <v>0</v>
      </c>
      <c r="N2784" t="str">
        <f t="shared" si="86"/>
        <v>No</v>
      </c>
      <c r="O2784">
        <f>COUNTIF(C:C,"&lt;0")</f>
        <v>0</v>
      </c>
      <c r="P2784" t="e">
        <f>SUMIF(#REF!,"&gt;"&amp;AVERAGE(#REF!))</f>
        <v>#REF!</v>
      </c>
      <c r="Q2784">
        <f t="shared" si="87"/>
        <v>27.565026697177728</v>
      </c>
      <c r="R2784" t="str">
        <f>CONCATENATE("ID-",A2784,"-",E2784)</f>
        <v>ID-27364-Columbus - Washington D.C.</v>
      </c>
      <c r="S2784" t="str">
        <f>INDEX(B:B,MATCH(A2784,A:A,0))</f>
        <v>19:26</v>
      </c>
      <c r="T2784" t="str">
        <f>IF(OR(B2784&gt;0,C2784&gt;0),"Acceptable","Check")</f>
        <v>Acceptable</v>
      </c>
      <c r="U2784">
        <f>COUNTIF(D:D, "Military - U.S. Army")</f>
        <v>23</v>
      </c>
      <c r="V2784">
        <f>AVERAGEIF(C:C,"Fort Myer, Virginia", I:I)</f>
        <v>2</v>
      </c>
      <c r="X2784" t="str">
        <f>IFERROR(VLOOKUP("FlightNumber", A:D, 4, FALSE), "Flight Not Found")</f>
        <v>Flight Not Found</v>
      </c>
      <c r="Y2784" t="str" cm="1">
        <f t="array" ref="Y2784">IF(AND(B:B &gt; TIME(6, 0, 0), B:B &lt;= TIME(18, 0, 0)), "Day", "Night")</f>
        <v>Night</v>
      </c>
      <c r="Z2784">
        <f>COUNTIFS(D:D, "Military - U.S. Army", C:C, "Fort Myer, Virginia")</f>
        <v>1</v>
      </c>
    </row>
    <row r="2785" spans="1:26" x14ac:dyDescent="0.2">
      <c r="A2785">
        <v>27367</v>
      </c>
      <c r="B2785" t="s">
        <v>2419</v>
      </c>
      <c r="C2785" t="s">
        <v>13623</v>
      </c>
      <c r="D2785" t="s">
        <v>13624</v>
      </c>
      <c r="E2785" t="s">
        <v>13625</v>
      </c>
      <c r="F2785" t="s">
        <v>13626</v>
      </c>
      <c r="G2785" t="s">
        <v>13627</v>
      </c>
      <c r="H2785" t="s">
        <v>13628</v>
      </c>
      <c r="I2785">
        <v>191</v>
      </c>
      <c r="J2785">
        <v>191</v>
      </c>
      <c r="K2785">
        <v>0</v>
      </c>
      <c r="L2785" t="s">
        <v>13629</v>
      </c>
      <c r="M2785">
        <f>SUM(B2785,C2785)</f>
        <v>0</v>
      </c>
      <c r="N2785" t="str">
        <f t="shared" si="86"/>
        <v>No</v>
      </c>
      <c r="O2785">
        <f>COUNTIF(C:C,"&lt;0")</f>
        <v>0</v>
      </c>
      <c r="P2785" t="e">
        <f>SUMIF(#REF!,"&gt;"&amp;AVERAGE(#REF!))</f>
        <v>#REF!</v>
      </c>
      <c r="Q2785">
        <f t="shared" si="87"/>
        <v>27.565026697177728</v>
      </c>
      <c r="R2785" t="str">
        <f>CONCATENATE("ID-",A2785,"-",E2785)</f>
        <v>ID-27367-Surabaya - Jeddah</v>
      </c>
      <c r="S2785" t="str">
        <f>INDEX(B:B,MATCH(A2785,A:A,0))</f>
        <v>22:15</v>
      </c>
      <c r="T2785" t="str">
        <f>IF(OR(B2785&gt;0,C2785&gt;0),"Acceptable","Check")</f>
        <v>Acceptable</v>
      </c>
      <c r="U2785">
        <f>COUNTIF(D:D, "Military - U.S. Army")</f>
        <v>23</v>
      </c>
      <c r="V2785">
        <f>AVERAGEIF(C:C,"Fort Myer, Virginia", I:I)</f>
        <v>2</v>
      </c>
      <c r="X2785" t="str">
        <f>IFERROR(VLOOKUP("FlightNumber", A:D, 4, FALSE), "Flight Not Found")</f>
        <v>Flight Not Found</v>
      </c>
      <c r="Y2785" t="str" cm="1">
        <f t="array" ref="Y2785">IF(AND(B:B &gt; TIME(6, 0, 0), B:B &lt;= TIME(18, 0, 0)), "Day", "Night")</f>
        <v>Night</v>
      </c>
      <c r="Z2785">
        <f>COUNTIFS(D:D, "Military - U.S. Army", C:C, "Fort Myer, Virginia")</f>
        <v>1</v>
      </c>
    </row>
    <row r="2786" spans="1:26" x14ac:dyDescent="0.2">
      <c r="A2786">
        <v>27374</v>
      </c>
      <c r="C2786" t="s">
        <v>13630</v>
      </c>
      <c r="D2786" t="s">
        <v>8378</v>
      </c>
      <c r="E2786" t="s">
        <v>13631</v>
      </c>
      <c r="F2786" t="s">
        <v>13632</v>
      </c>
      <c r="G2786" t="s">
        <v>13633</v>
      </c>
      <c r="H2786" t="s">
        <v>13634</v>
      </c>
      <c r="I2786">
        <v>5</v>
      </c>
      <c r="J2786">
        <v>5</v>
      </c>
      <c r="K2786">
        <v>0</v>
      </c>
      <c r="L2786" t="s">
        <v>3573</v>
      </c>
      <c r="M2786">
        <f>SUM(B2786,C2786)</f>
        <v>0</v>
      </c>
      <c r="N2786" t="str">
        <f t="shared" si="86"/>
        <v>No</v>
      </c>
      <c r="O2786">
        <f>COUNTIF(C:C,"&lt;0")</f>
        <v>0</v>
      </c>
      <c r="P2786" t="e">
        <f>SUMIF(#REF!,"&gt;"&amp;AVERAGE(#REF!))</f>
        <v>#REF!</v>
      </c>
      <c r="Q2786">
        <f t="shared" si="87"/>
        <v>27.565026697177728</v>
      </c>
      <c r="R2786" t="str">
        <f>CONCATENATE("ID-",A2786,"-",E2786)</f>
        <v>ID-27374-Old Harbor, AK - Kodiac, AK</v>
      </c>
      <c r="S2786">
        <f>INDEX(B:B,MATCH(A2786,A:A,0))</f>
        <v>0</v>
      </c>
      <c r="T2786" t="str">
        <f>IF(OR(B2786&gt;0,C2786&gt;0),"Acceptable","Check")</f>
        <v>Acceptable</v>
      </c>
      <c r="U2786">
        <f>COUNTIF(D:D, "Military - U.S. Army")</f>
        <v>23</v>
      </c>
      <c r="V2786">
        <f>AVERAGEIF(C:C,"Fort Myer, Virginia", I:I)</f>
        <v>2</v>
      </c>
      <c r="X2786" t="str">
        <f>IFERROR(VLOOKUP("FlightNumber", A:D, 4, FALSE), "Flight Not Found")</f>
        <v>Flight Not Found</v>
      </c>
      <c r="Y2786" t="str" cm="1">
        <f t="array" ref="Y2786">IF(AND(B:B &gt; TIME(6, 0, 0), B:B &lt;= TIME(18, 0, 0)), "Day", "Night")</f>
        <v>Night</v>
      </c>
      <c r="Z2786">
        <f>COUNTIFS(D:D, "Military - U.S. Army", C:C, "Fort Myer, Virginia")</f>
        <v>1</v>
      </c>
    </row>
    <row r="2787" spans="1:26" x14ac:dyDescent="0.2">
      <c r="A2787">
        <v>27375</v>
      </c>
      <c r="C2787" t="s">
        <v>13635</v>
      </c>
      <c r="D2787" t="s">
        <v>9375</v>
      </c>
      <c r="F2787" t="s">
        <v>12508</v>
      </c>
      <c r="I2787">
        <v>54</v>
      </c>
      <c r="J2787">
        <v>54</v>
      </c>
      <c r="K2787">
        <v>0</v>
      </c>
      <c r="L2787" t="s">
        <v>13636</v>
      </c>
      <c r="M2787">
        <f>SUM(B2787,C2787)</f>
        <v>0</v>
      </c>
      <c r="N2787" t="str">
        <f t="shared" si="86"/>
        <v>No</v>
      </c>
      <c r="O2787">
        <f>COUNTIF(C:C,"&lt;0")</f>
        <v>0</v>
      </c>
      <c r="P2787" t="e">
        <f>SUMIF(#REF!,"&gt;"&amp;AVERAGE(#REF!))</f>
        <v>#REF!</v>
      </c>
      <c r="Q2787">
        <f t="shared" si="87"/>
        <v>27.565026697177728</v>
      </c>
      <c r="R2787" t="str">
        <f>CONCATENATE("ID-",A2787,"-",E2787)</f>
        <v>ID-27375-</v>
      </c>
      <c r="S2787">
        <f>INDEX(B:B,MATCH(A2787,A:A,0))</f>
        <v>0</v>
      </c>
      <c r="T2787" t="str">
        <f>IF(OR(B2787&gt;0,C2787&gt;0),"Acceptable","Check")</f>
        <v>Acceptable</v>
      </c>
      <c r="U2787">
        <f>COUNTIF(D:D, "Military - U.S. Army")</f>
        <v>23</v>
      </c>
      <c r="V2787">
        <f>AVERAGEIF(C:C,"Fort Myer, Virginia", I:I)</f>
        <v>2</v>
      </c>
      <c r="X2787" t="str">
        <f>IFERROR(VLOOKUP("FlightNumber", A:D, 4, FALSE), "Flight Not Found")</f>
        <v>Flight Not Found</v>
      </c>
      <c r="Y2787" t="str" cm="1">
        <f t="array" ref="Y2787">IF(AND(B:B &gt; TIME(6, 0, 0), B:B &lt;= TIME(18, 0, 0)), "Day", "Night")</f>
        <v>Night</v>
      </c>
      <c r="Z2787">
        <f>COUNTIFS(D:D, "Military - U.S. Army", C:C, "Fort Myer, Virginia")</f>
        <v>1</v>
      </c>
    </row>
    <row r="2788" spans="1:26" x14ac:dyDescent="0.2">
      <c r="A2788">
        <v>27377</v>
      </c>
      <c r="C2788" t="s">
        <v>13637</v>
      </c>
      <c r="D2788" t="s">
        <v>3546</v>
      </c>
      <c r="F2788" t="s">
        <v>13638</v>
      </c>
      <c r="G2788" t="s">
        <v>13639</v>
      </c>
      <c r="H2788" t="s">
        <v>13640</v>
      </c>
      <c r="I2788">
        <v>7</v>
      </c>
      <c r="J2788">
        <v>7</v>
      </c>
      <c r="K2788">
        <v>0</v>
      </c>
      <c r="L2788" t="s">
        <v>13641</v>
      </c>
      <c r="M2788">
        <f>SUM(B2788,C2788)</f>
        <v>0</v>
      </c>
      <c r="N2788" t="str">
        <f t="shared" si="86"/>
        <v>No</v>
      </c>
      <c r="O2788">
        <f>COUNTIF(C:C,"&lt;0")</f>
        <v>0</v>
      </c>
      <c r="P2788" t="e">
        <f>SUMIF(#REF!,"&gt;"&amp;AVERAGE(#REF!))</f>
        <v>#REF!</v>
      </c>
      <c r="Q2788">
        <f t="shared" si="87"/>
        <v>27.565026697177728</v>
      </c>
      <c r="R2788" t="str">
        <f>CONCATENATE("ID-",A2788,"-",E2788)</f>
        <v>ID-27377-</v>
      </c>
      <c r="S2788">
        <f>INDEX(B:B,MATCH(A2788,A:A,0))</f>
        <v>0</v>
      </c>
      <c r="T2788" t="str">
        <f>IF(OR(B2788&gt;0,C2788&gt;0),"Acceptable","Check")</f>
        <v>Acceptable</v>
      </c>
      <c r="U2788">
        <f>COUNTIF(D:D, "Military - U.S. Army")</f>
        <v>23</v>
      </c>
      <c r="V2788">
        <f>AVERAGEIF(C:C,"Fort Myer, Virginia", I:I)</f>
        <v>2</v>
      </c>
      <c r="X2788" t="str">
        <f>IFERROR(VLOOKUP("FlightNumber", A:D, 4, FALSE), "Flight Not Found")</f>
        <v>Flight Not Found</v>
      </c>
      <c r="Y2788" t="str" cm="1">
        <f t="array" ref="Y2788">IF(AND(B:B &gt; TIME(6, 0, 0), B:B &lt;= TIME(18, 0, 0)), "Day", "Night")</f>
        <v>Night</v>
      </c>
      <c r="Z2788">
        <f>COUNTIFS(D:D, "Military - U.S. Army", C:C, "Fort Myer, Virginia")</f>
        <v>1</v>
      </c>
    </row>
    <row r="2789" spans="1:26" x14ac:dyDescent="0.2">
      <c r="A2789">
        <v>27385</v>
      </c>
      <c r="B2789" t="s">
        <v>1109</v>
      </c>
      <c r="C2789" t="s">
        <v>13642</v>
      </c>
      <c r="D2789" t="s">
        <v>13643</v>
      </c>
      <c r="F2789" t="s">
        <v>10021</v>
      </c>
      <c r="G2789" t="s">
        <v>13644</v>
      </c>
      <c r="H2789" t="s">
        <v>13645</v>
      </c>
      <c r="I2789">
        <v>77</v>
      </c>
      <c r="J2789">
        <v>77</v>
      </c>
      <c r="K2789">
        <v>0</v>
      </c>
      <c r="L2789" t="s">
        <v>13646</v>
      </c>
      <c r="M2789">
        <f>SUM(B2789,C2789)</f>
        <v>0</v>
      </c>
      <c r="N2789" t="str">
        <f t="shared" si="86"/>
        <v>No</v>
      </c>
      <c r="O2789">
        <f>COUNTIF(C:C,"&lt;0")</f>
        <v>0</v>
      </c>
      <c r="P2789" t="e">
        <f>SUMIF(#REF!,"&gt;"&amp;AVERAGE(#REF!))</f>
        <v>#REF!</v>
      </c>
      <c r="Q2789">
        <f t="shared" si="87"/>
        <v>27.565026697177728</v>
      </c>
      <c r="R2789" t="str">
        <f>CONCATENATE("ID-",A2789,"-",E2789)</f>
        <v>ID-27385-</v>
      </c>
      <c r="S2789" t="str">
        <f>INDEX(B:B,MATCH(A2789,A:A,0))</f>
        <v>12:30</v>
      </c>
      <c r="T2789" t="str">
        <f>IF(OR(B2789&gt;0,C2789&gt;0),"Acceptable","Check")</f>
        <v>Acceptable</v>
      </c>
      <c r="U2789">
        <f>COUNTIF(D:D, "Military - U.S. Army")</f>
        <v>23</v>
      </c>
      <c r="V2789">
        <f>AVERAGEIF(C:C,"Fort Myer, Virginia", I:I)</f>
        <v>2</v>
      </c>
      <c r="X2789" t="str">
        <f>IFERROR(VLOOKUP("FlightNumber", A:D, 4, FALSE), "Flight Not Found")</f>
        <v>Flight Not Found</v>
      </c>
      <c r="Y2789" t="str" cm="1">
        <f t="array" ref="Y2789">IF(AND(B:B &gt; TIME(6, 0, 0), B:B &lt;= TIME(18, 0, 0)), "Day", "Night")</f>
        <v>Night</v>
      </c>
      <c r="Z2789">
        <f>COUNTIFS(D:D, "Military - U.S. Army", C:C, "Fort Myer, Virginia")</f>
        <v>1</v>
      </c>
    </row>
    <row r="2790" spans="1:26" x14ac:dyDescent="0.2">
      <c r="A2790">
        <v>27389</v>
      </c>
      <c r="B2790" t="s">
        <v>7055</v>
      </c>
      <c r="C2790" t="s">
        <v>13647</v>
      </c>
      <c r="D2790" t="s">
        <v>13648</v>
      </c>
      <c r="E2790" t="s">
        <v>13649</v>
      </c>
      <c r="F2790" t="s">
        <v>13650</v>
      </c>
      <c r="G2790" t="s">
        <v>13651</v>
      </c>
      <c r="I2790">
        <v>6</v>
      </c>
      <c r="J2790">
        <v>4</v>
      </c>
      <c r="K2790">
        <v>0</v>
      </c>
      <c r="L2790" t="s">
        <v>13652</v>
      </c>
      <c r="M2790">
        <f>SUM(B2790,C2790)</f>
        <v>0</v>
      </c>
      <c r="N2790" t="str">
        <f t="shared" si="86"/>
        <v>No</v>
      </c>
      <c r="O2790">
        <f>COUNTIF(C:C,"&lt;0")</f>
        <v>0</v>
      </c>
      <c r="P2790" t="e">
        <f>SUMIF(#REF!,"&gt;"&amp;AVERAGE(#REF!))</f>
        <v>#REF!</v>
      </c>
      <c r="Q2790">
        <f t="shared" si="87"/>
        <v>27.565026697177728</v>
      </c>
      <c r="R2790" t="str">
        <f>CONCATENATE("ID-",A2790,"-",E2790)</f>
        <v>ID-27389-Riverton Heights, WA - Oak Harbor, OR</v>
      </c>
      <c r="S2790" t="str">
        <f>INDEX(B:B,MATCH(A2790,A:A,0))</f>
        <v>18:05</v>
      </c>
      <c r="T2790" t="str">
        <f>IF(OR(B2790&gt;0,C2790&gt;0),"Acceptable","Check")</f>
        <v>Acceptable</v>
      </c>
      <c r="U2790">
        <f>COUNTIF(D:D, "Military - U.S. Army")</f>
        <v>23</v>
      </c>
      <c r="V2790">
        <f>AVERAGEIF(C:C,"Fort Myer, Virginia", I:I)</f>
        <v>2</v>
      </c>
      <c r="X2790" t="str">
        <f>IFERROR(VLOOKUP("FlightNumber", A:D, 4, FALSE), "Flight Not Found")</f>
        <v>Flight Not Found</v>
      </c>
      <c r="Y2790" t="str" cm="1">
        <f t="array" ref="Y2790">IF(AND(B:B &gt; TIME(6, 0, 0), B:B &lt;= TIME(18, 0, 0)), "Day", "Night")</f>
        <v>Night</v>
      </c>
      <c r="Z2790">
        <f>COUNTIFS(D:D, "Military - U.S. Army", C:C, "Fort Myer, Virginia")</f>
        <v>1</v>
      </c>
    </row>
    <row r="2791" spans="1:26" x14ac:dyDescent="0.2">
      <c r="A2791">
        <v>27392</v>
      </c>
      <c r="C2791" t="s">
        <v>13653</v>
      </c>
      <c r="D2791" t="s">
        <v>8907</v>
      </c>
      <c r="F2791" t="s">
        <v>13654</v>
      </c>
      <c r="G2791" t="s">
        <v>13655</v>
      </c>
      <c r="H2791" t="s">
        <v>13656</v>
      </c>
      <c r="I2791">
        <v>33</v>
      </c>
      <c r="J2791">
        <v>33</v>
      </c>
      <c r="K2791">
        <v>0</v>
      </c>
      <c r="L2791" t="s">
        <v>13657</v>
      </c>
      <c r="M2791">
        <f>SUM(B2791,C2791)</f>
        <v>0</v>
      </c>
      <c r="N2791" t="str">
        <f t="shared" si="86"/>
        <v>No</v>
      </c>
      <c r="O2791">
        <f>COUNTIF(C:C,"&lt;0")</f>
        <v>0</v>
      </c>
      <c r="P2791" t="e">
        <f>SUMIF(#REF!,"&gt;"&amp;AVERAGE(#REF!))</f>
        <v>#REF!</v>
      </c>
      <c r="Q2791">
        <f t="shared" si="87"/>
        <v>27.565026697177728</v>
      </c>
      <c r="R2791" t="str">
        <f>CONCATENATE("ID-",A2791,"-",E2791)</f>
        <v>ID-27392-</v>
      </c>
      <c r="S2791">
        <f>INDEX(B:B,MATCH(A2791,A:A,0))</f>
        <v>0</v>
      </c>
      <c r="T2791" t="str">
        <f>IF(OR(B2791&gt;0,C2791&gt;0),"Acceptable","Check")</f>
        <v>Acceptable</v>
      </c>
      <c r="U2791">
        <f>COUNTIF(D:D, "Military - U.S. Army")</f>
        <v>23</v>
      </c>
      <c r="V2791">
        <f>AVERAGEIF(C:C,"Fort Myer, Virginia", I:I)</f>
        <v>2</v>
      </c>
      <c r="X2791" t="str">
        <f>IFERROR(VLOOKUP("FlightNumber", A:D, 4, FALSE), "Flight Not Found")</f>
        <v>Flight Not Found</v>
      </c>
      <c r="Y2791" t="str" cm="1">
        <f t="array" ref="Y2791">IF(AND(B:B &gt; TIME(6, 0, 0), B:B &lt;= TIME(18, 0, 0)), "Day", "Night")</f>
        <v>Night</v>
      </c>
      <c r="Z2791">
        <f>COUNTIFS(D:D, "Military - U.S. Army", C:C, "Fort Myer, Virginia")</f>
        <v>1</v>
      </c>
    </row>
    <row r="2792" spans="1:26" x14ac:dyDescent="0.2">
      <c r="A2792">
        <v>27397</v>
      </c>
      <c r="C2792" t="s">
        <v>5484</v>
      </c>
      <c r="D2792" t="s">
        <v>3546</v>
      </c>
      <c r="F2792" t="s">
        <v>9469</v>
      </c>
      <c r="G2792" t="s">
        <v>13658</v>
      </c>
      <c r="H2792" t="s">
        <v>13659</v>
      </c>
      <c r="I2792">
        <v>61</v>
      </c>
      <c r="J2792">
        <v>61</v>
      </c>
      <c r="K2792">
        <v>0</v>
      </c>
      <c r="L2792" t="s">
        <v>3742</v>
      </c>
      <c r="M2792">
        <f>SUM(B2792,C2792)</f>
        <v>0</v>
      </c>
      <c r="N2792" t="str">
        <f t="shared" si="86"/>
        <v>No</v>
      </c>
      <c r="O2792">
        <f>COUNTIF(C:C,"&lt;0")</f>
        <v>0</v>
      </c>
      <c r="P2792" t="e">
        <f>SUMIF(#REF!,"&gt;"&amp;AVERAGE(#REF!))</f>
        <v>#REF!</v>
      </c>
      <c r="Q2792">
        <f t="shared" si="87"/>
        <v>27.565026697177728</v>
      </c>
      <c r="R2792" t="str">
        <f>CONCATENATE("ID-",A2792,"-",E2792)</f>
        <v>ID-27397-</v>
      </c>
      <c r="S2792">
        <f>INDEX(B:B,MATCH(A2792,A:A,0))</f>
        <v>0</v>
      </c>
      <c r="T2792" t="str">
        <f>IF(OR(B2792&gt;0,C2792&gt;0),"Acceptable","Check")</f>
        <v>Acceptable</v>
      </c>
      <c r="U2792">
        <f>COUNTIF(D:D, "Military - U.S. Army")</f>
        <v>23</v>
      </c>
      <c r="V2792">
        <f>AVERAGEIF(C:C,"Fort Myer, Virginia", I:I)</f>
        <v>2</v>
      </c>
      <c r="X2792" t="str">
        <f>IFERROR(VLOOKUP("FlightNumber", A:D, 4, FALSE), "Flight Not Found")</f>
        <v>Flight Not Found</v>
      </c>
      <c r="Y2792" t="str" cm="1">
        <f t="array" ref="Y2792">IF(AND(B:B &gt; TIME(6, 0, 0), B:B &lt;= TIME(18, 0, 0)), "Day", "Night")</f>
        <v>Night</v>
      </c>
      <c r="Z2792">
        <f>COUNTIFS(D:D, "Military - U.S. Army", C:C, "Fort Myer, Virginia")</f>
        <v>1</v>
      </c>
    </row>
    <row r="2793" spans="1:26" x14ac:dyDescent="0.2">
      <c r="A2793">
        <v>27397</v>
      </c>
      <c r="C2793" t="s">
        <v>13660</v>
      </c>
      <c r="D2793" t="s">
        <v>8255</v>
      </c>
      <c r="E2793" t="s">
        <v>13661</v>
      </c>
      <c r="F2793" t="s">
        <v>10437</v>
      </c>
      <c r="G2793" t="s">
        <v>13662</v>
      </c>
      <c r="H2793" t="s">
        <v>13663</v>
      </c>
      <c r="I2793">
        <v>9</v>
      </c>
      <c r="J2793">
        <v>9</v>
      </c>
      <c r="K2793">
        <v>0</v>
      </c>
      <c r="L2793" t="s">
        <v>13664</v>
      </c>
      <c r="M2793">
        <f>SUM(B2793,C2793)</f>
        <v>0</v>
      </c>
      <c r="N2793" t="str">
        <f t="shared" si="86"/>
        <v>No</v>
      </c>
      <c r="O2793">
        <f>COUNTIF(C:C,"&lt;0")</f>
        <v>0</v>
      </c>
      <c r="P2793" t="e">
        <f>SUMIF(#REF!,"&gt;"&amp;AVERAGE(#REF!))</f>
        <v>#REF!</v>
      </c>
      <c r="Q2793">
        <f t="shared" si="87"/>
        <v>27.565026697177728</v>
      </c>
      <c r="R2793" t="str">
        <f>CONCATENATE("ID-",A2793,"-",E2793)</f>
        <v>ID-27397-Da Lat - Nha Trang</v>
      </c>
      <c r="S2793">
        <f>INDEX(B:B,MATCH(A2793,A:A,0))</f>
        <v>0</v>
      </c>
      <c r="T2793" t="str">
        <f>IF(OR(B2793&gt;0,C2793&gt;0),"Acceptable","Check")</f>
        <v>Acceptable</v>
      </c>
      <c r="U2793">
        <f>COUNTIF(D:D, "Military - U.S. Army")</f>
        <v>23</v>
      </c>
      <c r="V2793">
        <f>AVERAGEIF(C:C,"Fort Myer, Virginia", I:I)</f>
        <v>2</v>
      </c>
      <c r="X2793" t="str">
        <f>IFERROR(VLOOKUP("FlightNumber", A:D, 4, FALSE), "Flight Not Found")</f>
        <v>Flight Not Found</v>
      </c>
      <c r="Y2793" t="str" cm="1">
        <f t="array" ref="Y2793">IF(AND(B:B &gt; TIME(6, 0, 0), B:B &lt;= TIME(18, 0, 0)), "Day", "Night")</f>
        <v>Night</v>
      </c>
      <c r="Z2793">
        <f>COUNTIFS(D:D, "Military - U.S. Army", C:C, "Fort Myer, Virginia")</f>
        <v>1</v>
      </c>
    </row>
    <row r="2794" spans="1:26" x14ac:dyDescent="0.2">
      <c r="A2794">
        <v>27399</v>
      </c>
      <c r="B2794" t="s">
        <v>13665</v>
      </c>
      <c r="C2794" t="s">
        <v>13666</v>
      </c>
      <c r="D2794" t="s">
        <v>13667</v>
      </c>
      <c r="E2794" t="s">
        <v>13668</v>
      </c>
      <c r="F2794" t="s">
        <v>13669</v>
      </c>
      <c r="G2794" t="s">
        <v>13670</v>
      </c>
      <c r="I2794">
        <v>4</v>
      </c>
      <c r="J2794">
        <v>3</v>
      </c>
      <c r="K2794">
        <v>0</v>
      </c>
      <c r="L2794" t="s">
        <v>13671</v>
      </c>
      <c r="M2794">
        <f>SUM(B2794,C2794)</f>
        <v>0</v>
      </c>
      <c r="N2794" t="str">
        <f t="shared" si="86"/>
        <v>No</v>
      </c>
      <c r="O2794">
        <f>COUNTIF(C:C,"&lt;0")</f>
        <v>0</v>
      </c>
      <c r="P2794" t="e">
        <f>SUMIF(#REF!,"&gt;"&amp;AVERAGE(#REF!))</f>
        <v>#REF!</v>
      </c>
      <c r="Q2794">
        <f t="shared" si="87"/>
        <v>27.565026697177728</v>
      </c>
      <c r="R2794" t="str">
        <f>CONCATENATE("ID-",A2794,"-",E2794)</f>
        <v>ID-27399-Richland, WA  - Seattle, WA</v>
      </c>
      <c r="S2794" t="str">
        <f>INDEX(B:B,MATCH(A2794,A:A,0))</f>
        <v>10:07</v>
      </c>
      <c r="T2794" t="str">
        <f>IF(OR(B2794&gt;0,C2794&gt;0),"Acceptable","Check")</f>
        <v>Acceptable</v>
      </c>
      <c r="U2794">
        <f>COUNTIF(D:D, "Military - U.S. Army")</f>
        <v>23</v>
      </c>
      <c r="V2794">
        <f>AVERAGEIF(C:C,"Fort Myer, Virginia", I:I)</f>
        <v>2</v>
      </c>
      <c r="X2794" t="str">
        <f>IFERROR(VLOOKUP("FlightNumber", A:D, 4, FALSE), "Flight Not Found")</f>
        <v>Flight Not Found</v>
      </c>
      <c r="Y2794" t="str" cm="1">
        <f t="array" ref="Y2794">IF(AND(B:B &gt; TIME(6, 0, 0), B:B &lt;= TIME(18, 0, 0)), "Day", "Night")</f>
        <v>Night</v>
      </c>
      <c r="Z2794">
        <f>COUNTIFS(D:D, "Military - U.S. Army", C:C, "Fort Myer, Virginia")</f>
        <v>1</v>
      </c>
    </row>
    <row r="2795" spans="1:26" x14ac:dyDescent="0.2">
      <c r="A2795">
        <v>27400</v>
      </c>
      <c r="C2795" t="s">
        <v>13672</v>
      </c>
      <c r="D2795" t="s">
        <v>13673</v>
      </c>
      <c r="F2795" t="s">
        <v>10998</v>
      </c>
      <c r="G2795" t="s">
        <v>13674</v>
      </c>
      <c r="H2795" t="s">
        <v>13675</v>
      </c>
      <c r="I2795">
        <v>12</v>
      </c>
      <c r="J2795">
        <v>12</v>
      </c>
      <c r="K2795">
        <v>0</v>
      </c>
      <c r="L2795" t="s">
        <v>13676</v>
      </c>
      <c r="M2795">
        <f>SUM(B2795,C2795)</f>
        <v>0</v>
      </c>
      <c r="N2795" t="str">
        <f t="shared" si="86"/>
        <v>No</v>
      </c>
      <c r="O2795">
        <f>COUNTIF(C:C,"&lt;0")</f>
        <v>0</v>
      </c>
      <c r="P2795" t="e">
        <f>SUMIF(#REF!,"&gt;"&amp;AVERAGE(#REF!))</f>
        <v>#REF!</v>
      </c>
      <c r="Q2795">
        <f t="shared" si="87"/>
        <v>27.565026697177728</v>
      </c>
      <c r="R2795" t="str">
        <f>CONCATENATE("ID-",A2795,"-",E2795)</f>
        <v>ID-27400-</v>
      </c>
      <c r="S2795">
        <f>INDEX(B:B,MATCH(A2795,A:A,0))</f>
        <v>0</v>
      </c>
      <c r="T2795" t="str">
        <f>IF(OR(B2795&gt;0,C2795&gt;0),"Acceptable","Check")</f>
        <v>Acceptable</v>
      </c>
      <c r="U2795">
        <f>COUNTIF(D:D, "Military - U.S. Army")</f>
        <v>23</v>
      </c>
      <c r="V2795">
        <f>AVERAGEIF(C:C,"Fort Myer, Virginia", I:I)</f>
        <v>2</v>
      </c>
      <c r="X2795" t="str">
        <f>IFERROR(VLOOKUP("FlightNumber", A:D, 4, FALSE), "Flight Not Found")</f>
        <v>Flight Not Found</v>
      </c>
      <c r="Y2795" t="str" cm="1">
        <f t="array" ref="Y2795">IF(AND(B:B &gt; TIME(6, 0, 0), B:B &lt;= TIME(18, 0, 0)), "Day", "Night")</f>
        <v>Night</v>
      </c>
      <c r="Z2795">
        <f>COUNTIFS(D:D, "Military - U.S. Army", C:C, "Fort Myer, Virginia")</f>
        <v>1</v>
      </c>
    </row>
    <row r="2796" spans="1:26" x14ac:dyDescent="0.2">
      <c r="A2796">
        <v>27402</v>
      </c>
      <c r="B2796" t="s">
        <v>398</v>
      </c>
      <c r="C2796" t="s">
        <v>13677</v>
      </c>
      <c r="D2796" t="s">
        <v>11374</v>
      </c>
      <c r="E2796" t="s">
        <v>13678</v>
      </c>
      <c r="F2796" t="s">
        <v>1809</v>
      </c>
      <c r="G2796" t="s">
        <v>13679</v>
      </c>
      <c r="I2796">
        <v>21</v>
      </c>
      <c r="J2796">
        <v>21</v>
      </c>
      <c r="K2796">
        <v>0</v>
      </c>
      <c r="L2796" t="s">
        <v>13680</v>
      </c>
      <c r="M2796">
        <f>SUM(B2796,C2796)</f>
        <v>0</v>
      </c>
      <c r="N2796" t="str">
        <f t="shared" si="86"/>
        <v>No</v>
      </c>
      <c r="O2796">
        <f>COUNTIF(C:C,"&lt;0")</f>
        <v>0</v>
      </c>
      <c r="P2796" t="e">
        <f>SUMIF(#REF!,"&gt;"&amp;AVERAGE(#REF!))</f>
        <v>#REF!</v>
      </c>
      <c r="Q2796">
        <f t="shared" si="87"/>
        <v>27.565026697177728</v>
      </c>
      <c r="R2796" t="str">
        <f>CONCATENATE("ID-",A2796,"-",E2796)</f>
        <v>ID-27402-San Vicente del Caguan - Florencia</v>
      </c>
      <c r="S2796" t="str">
        <f>INDEX(B:B,MATCH(A2796,A:A,0))</f>
        <v>08:30</v>
      </c>
      <c r="T2796" t="str">
        <f>IF(OR(B2796&gt;0,C2796&gt;0),"Acceptable","Check")</f>
        <v>Acceptable</v>
      </c>
      <c r="U2796">
        <f>COUNTIF(D:D, "Military - U.S. Army")</f>
        <v>23</v>
      </c>
      <c r="V2796">
        <f>AVERAGEIF(C:C,"Fort Myer, Virginia", I:I)</f>
        <v>2</v>
      </c>
      <c r="X2796" t="str">
        <f>IFERROR(VLOOKUP("FlightNumber", A:D, 4, FALSE), "Flight Not Found")</f>
        <v>Flight Not Found</v>
      </c>
      <c r="Y2796" t="str" cm="1">
        <f t="array" ref="Y2796">IF(AND(B:B &gt; TIME(6, 0, 0), B:B &lt;= TIME(18, 0, 0)), "Day", "Night")</f>
        <v>Night</v>
      </c>
      <c r="Z2796">
        <f>COUNTIFS(D:D, "Military - U.S. Army", C:C, "Fort Myer, Virginia")</f>
        <v>1</v>
      </c>
    </row>
    <row r="2797" spans="1:26" x14ac:dyDescent="0.2">
      <c r="A2797">
        <v>27403</v>
      </c>
      <c r="B2797" t="s">
        <v>13681</v>
      </c>
      <c r="C2797" t="s">
        <v>13682</v>
      </c>
      <c r="D2797" t="s">
        <v>13683</v>
      </c>
      <c r="E2797" t="s">
        <v>13685</v>
      </c>
      <c r="F2797" t="s">
        <v>13686</v>
      </c>
      <c r="G2797" t="s">
        <v>13687</v>
      </c>
      <c r="H2797" t="s">
        <v>2664</v>
      </c>
      <c r="I2797">
        <v>14</v>
      </c>
      <c r="J2797">
        <v>14</v>
      </c>
      <c r="K2797">
        <v>0</v>
      </c>
      <c r="L2797" t="s">
        <v>13688</v>
      </c>
      <c r="M2797">
        <f>SUM(B2797,C2797)</f>
        <v>0</v>
      </c>
      <c r="N2797" t="str">
        <f t="shared" si="86"/>
        <v>No</v>
      </c>
      <c r="O2797">
        <f>COUNTIF(C:C,"&lt;0")</f>
        <v>0</v>
      </c>
      <c r="P2797" t="e">
        <f>SUMIF(#REF!,"&gt;"&amp;AVERAGE(#REF!))</f>
        <v>#REF!</v>
      </c>
      <c r="Q2797">
        <f t="shared" si="87"/>
        <v>27.565026697177728</v>
      </c>
      <c r="R2797" t="str">
        <f>CONCATENATE("ID-",A2797,"-",E2797)</f>
        <v>ID-27403-Ontario - Los Angeles</v>
      </c>
      <c r="S2797" t="str">
        <f>INDEX(B:B,MATCH(A2797,A:A,0))</f>
        <v>16:07</v>
      </c>
      <c r="T2797" t="str">
        <f>IF(OR(B2797&gt;0,C2797&gt;0),"Acceptable","Check")</f>
        <v>Acceptable</v>
      </c>
      <c r="U2797">
        <f>COUNTIF(D:D, "Military - U.S. Army")</f>
        <v>23</v>
      </c>
      <c r="V2797">
        <f>AVERAGEIF(C:C,"Fort Myer, Virginia", I:I)</f>
        <v>2</v>
      </c>
      <c r="X2797" t="str">
        <f>IFERROR(VLOOKUP("FlightNumber", A:D, 4, FALSE), "Flight Not Found")</f>
        <v>Flight Not Found</v>
      </c>
      <c r="Y2797" t="str" cm="1">
        <f t="array" ref="Y2797">IF(AND(B:B &gt; TIME(6, 0, 0), B:B &lt;= TIME(18, 0, 0)), "Day", "Night")</f>
        <v>Night</v>
      </c>
      <c r="Z2797">
        <f>COUNTIFS(D:D, "Military - U.S. Army", C:C, "Fort Myer, Virginia")</f>
        <v>1</v>
      </c>
    </row>
    <row r="2798" spans="1:26" x14ac:dyDescent="0.2">
      <c r="A2798">
        <v>27407</v>
      </c>
      <c r="B2798" t="s">
        <v>2119</v>
      </c>
      <c r="C2798" t="s">
        <v>10506</v>
      </c>
      <c r="D2798" t="s">
        <v>11440</v>
      </c>
      <c r="E2798" t="s">
        <v>13689</v>
      </c>
      <c r="F2798" t="s">
        <v>11200</v>
      </c>
      <c r="G2798" t="s">
        <v>13690</v>
      </c>
      <c r="I2798">
        <v>5</v>
      </c>
      <c r="J2798">
        <v>5</v>
      </c>
      <c r="K2798">
        <v>0</v>
      </c>
      <c r="L2798" t="s">
        <v>13691</v>
      </c>
      <c r="M2798">
        <f>SUM(B2798,C2798)</f>
        <v>0</v>
      </c>
      <c r="N2798" t="str">
        <f t="shared" si="86"/>
        <v>No</v>
      </c>
      <c r="O2798">
        <f>COUNTIF(C:C,"&lt;0")</f>
        <v>0</v>
      </c>
      <c r="P2798" t="e">
        <f>SUMIF(#REF!,"&gt;"&amp;AVERAGE(#REF!))</f>
        <v>#REF!</v>
      </c>
      <c r="Q2798">
        <f t="shared" si="87"/>
        <v>27.565026697177728</v>
      </c>
      <c r="R2798" t="str">
        <f>CONCATENATE("ID-",A2798,"-",E2798)</f>
        <v>ID-27407-Juneau, AK - Return</v>
      </c>
      <c r="S2798" t="str">
        <f>INDEX(B:B,MATCH(A2798,A:A,0))</f>
        <v>17:00</v>
      </c>
      <c r="T2798" t="str">
        <f>IF(OR(B2798&gt;0,C2798&gt;0),"Acceptable","Check")</f>
        <v>Acceptable</v>
      </c>
      <c r="U2798">
        <f>COUNTIF(D:D, "Military - U.S. Army")</f>
        <v>23</v>
      </c>
      <c r="V2798">
        <f>AVERAGEIF(C:C,"Fort Myer, Virginia", I:I)</f>
        <v>2</v>
      </c>
      <c r="X2798" t="str">
        <f>IFERROR(VLOOKUP("FlightNumber", A:D, 4, FALSE), "Flight Not Found")</f>
        <v>Flight Not Found</v>
      </c>
      <c r="Y2798" t="str" cm="1">
        <f t="array" ref="Y2798">IF(AND(B:B &gt; TIME(6, 0, 0), B:B &lt;= TIME(18, 0, 0)), "Day", "Night")</f>
        <v>Night</v>
      </c>
      <c r="Z2798">
        <f>COUNTIFS(D:D, "Military - U.S. Army", C:C, "Fort Myer, Virginia")</f>
        <v>1</v>
      </c>
    </row>
    <row r="2799" spans="1:26" x14ac:dyDescent="0.2">
      <c r="A2799">
        <v>27409</v>
      </c>
      <c r="C2799" t="s">
        <v>13692</v>
      </c>
      <c r="D2799" t="s">
        <v>8244</v>
      </c>
      <c r="E2799" t="s">
        <v>13693</v>
      </c>
      <c r="F2799" t="s">
        <v>10738</v>
      </c>
      <c r="G2799" t="s">
        <v>13694</v>
      </c>
      <c r="H2799" t="s">
        <v>13695</v>
      </c>
      <c r="I2799">
        <v>9</v>
      </c>
      <c r="J2799">
        <v>9</v>
      </c>
      <c r="K2799">
        <v>0</v>
      </c>
      <c r="L2799" t="s">
        <v>13696</v>
      </c>
      <c r="M2799">
        <f>SUM(B2799,C2799)</f>
        <v>0</v>
      </c>
      <c r="N2799" t="str">
        <f t="shared" si="86"/>
        <v>No</v>
      </c>
      <c r="O2799">
        <f>COUNTIF(C:C,"&lt;0")</f>
        <v>0</v>
      </c>
      <c r="P2799" t="e">
        <f>SUMIF(#REF!,"&gt;"&amp;AVERAGE(#REF!))</f>
        <v>#REF!</v>
      </c>
      <c r="Q2799">
        <f t="shared" si="87"/>
        <v>27.565026697177728</v>
      </c>
      <c r="R2799" t="str">
        <f>CONCATENATE("ID-",A2799,"-",E2799)</f>
        <v>ID-27409-Berlin - Budapest</v>
      </c>
      <c r="S2799">
        <f>INDEX(B:B,MATCH(A2799,A:A,0))</f>
        <v>0</v>
      </c>
      <c r="T2799" t="str">
        <f>IF(OR(B2799&gt;0,C2799&gt;0),"Acceptable","Check")</f>
        <v>Acceptable</v>
      </c>
      <c r="U2799">
        <f>COUNTIF(D:D, "Military - U.S. Army")</f>
        <v>23</v>
      </c>
      <c r="V2799">
        <f>AVERAGEIF(C:C,"Fort Myer, Virginia", I:I)</f>
        <v>2</v>
      </c>
      <c r="X2799" t="str">
        <f>IFERROR(VLOOKUP("FlightNumber", A:D, 4, FALSE), "Flight Not Found")</f>
        <v>Flight Not Found</v>
      </c>
      <c r="Y2799" t="str" cm="1">
        <f t="array" ref="Y2799">IF(AND(B:B &gt; TIME(6, 0, 0), B:B &lt;= TIME(18, 0, 0)), "Day", "Night")</f>
        <v>Night</v>
      </c>
      <c r="Z2799">
        <f>COUNTIFS(D:D, "Military - U.S. Army", C:C, "Fort Myer, Virginia")</f>
        <v>1</v>
      </c>
    </row>
    <row r="2800" spans="1:26" x14ac:dyDescent="0.2">
      <c r="A2800">
        <v>27410</v>
      </c>
      <c r="C2800" t="s">
        <v>13697</v>
      </c>
      <c r="D2800" t="s">
        <v>3546</v>
      </c>
      <c r="F2800" t="s">
        <v>9031</v>
      </c>
      <c r="I2800">
        <v>16</v>
      </c>
      <c r="J2800">
        <v>16</v>
      </c>
      <c r="K2800">
        <v>0</v>
      </c>
      <c r="M2800">
        <f>SUM(B2800,C2800)</f>
        <v>0</v>
      </c>
      <c r="N2800" t="str">
        <f t="shared" si="86"/>
        <v>No</v>
      </c>
      <c r="O2800">
        <f>COUNTIF(C:C,"&lt;0")</f>
        <v>0</v>
      </c>
      <c r="P2800" t="e">
        <f>SUMIF(#REF!,"&gt;"&amp;AVERAGE(#REF!))</f>
        <v>#REF!</v>
      </c>
      <c r="Q2800">
        <f t="shared" si="87"/>
        <v>27.565026697177728</v>
      </c>
      <c r="R2800" t="str">
        <f>CONCATENATE("ID-",A2800,"-",E2800)</f>
        <v>ID-27410-</v>
      </c>
      <c r="S2800">
        <f>INDEX(B:B,MATCH(A2800,A:A,0))</f>
        <v>0</v>
      </c>
      <c r="T2800" t="str">
        <f>IF(OR(B2800&gt;0,C2800&gt;0),"Acceptable","Check")</f>
        <v>Acceptable</v>
      </c>
      <c r="U2800">
        <f>COUNTIF(D:D, "Military - U.S. Army")</f>
        <v>23</v>
      </c>
      <c r="V2800">
        <f>AVERAGEIF(C:C,"Fort Myer, Virginia", I:I)</f>
        <v>2</v>
      </c>
      <c r="X2800" t="str">
        <f>IFERROR(VLOOKUP("FlightNumber", A:D, 4, FALSE), "Flight Not Found")</f>
        <v>Flight Not Found</v>
      </c>
      <c r="Y2800" t="str" cm="1">
        <f t="array" ref="Y2800">IF(AND(B:B &gt; TIME(6, 0, 0), B:B &lt;= TIME(18, 0, 0)), "Day", "Night")</f>
        <v>Night</v>
      </c>
      <c r="Z2800">
        <f>COUNTIFS(D:D, "Military - U.S. Army", C:C, "Fort Myer, Virginia")</f>
        <v>1</v>
      </c>
    </row>
    <row r="2801" spans="1:26" x14ac:dyDescent="0.2">
      <c r="A2801">
        <v>27424</v>
      </c>
      <c r="C2801" t="s">
        <v>13698</v>
      </c>
      <c r="D2801" t="s">
        <v>7510</v>
      </c>
      <c r="E2801" t="s">
        <v>13287</v>
      </c>
      <c r="F2801" t="s">
        <v>12800</v>
      </c>
      <c r="G2801" t="s">
        <v>13699</v>
      </c>
      <c r="H2801" t="s">
        <v>13700</v>
      </c>
      <c r="I2801">
        <v>42</v>
      </c>
      <c r="J2801">
        <v>42</v>
      </c>
      <c r="K2801">
        <v>0</v>
      </c>
      <c r="L2801" t="s">
        <v>13701</v>
      </c>
      <c r="M2801">
        <f>SUM(B2801,C2801)</f>
        <v>0</v>
      </c>
      <c r="N2801" t="str">
        <f t="shared" si="86"/>
        <v>No</v>
      </c>
      <c r="O2801">
        <f>COUNTIF(C:C,"&lt;0")</f>
        <v>0</v>
      </c>
      <c r="P2801" t="e">
        <f>SUMIF(#REF!,"&gt;"&amp;AVERAGE(#REF!))</f>
        <v>#REF!</v>
      </c>
      <c r="Q2801">
        <f t="shared" si="87"/>
        <v>27.565026697177728</v>
      </c>
      <c r="R2801" t="str">
        <f>CONCATENATE("ID-",A2801,"-",E2801)</f>
        <v>ID-27424-Izmir - Istanbul</v>
      </c>
      <c r="S2801">
        <f>INDEX(B:B,MATCH(A2801,A:A,0))</f>
        <v>0</v>
      </c>
      <c r="T2801" t="str">
        <f>IF(OR(B2801&gt;0,C2801&gt;0),"Acceptable","Check")</f>
        <v>Acceptable</v>
      </c>
      <c r="U2801">
        <f>COUNTIF(D:D, "Military - U.S. Army")</f>
        <v>23</v>
      </c>
      <c r="V2801">
        <f>AVERAGEIF(C:C,"Fort Myer, Virginia", I:I)</f>
        <v>2</v>
      </c>
      <c r="X2801" t="str">
        <f>IFERROR(VLOOKUP("FlightNumber", A:D, 4, FALSE), "Flight Not Found")</f>
        <v>Flight Not Found</v>
      </c>
      <c r="Y2801" t="str" cm="1">
        <f t="array" ref="Y2801">IF(AND(B:B &gt; TIME(6, 0, 0), B:B &lt;= TIME(18, 0, 0)), "Day", "Night")</f>
        <v>Night</v>
      </c>
      <c r="Z2801">
        <f>COUNTIFS(D:D, "Military - U.S. Army", C:C, "Fort Myer, Virginia")</f>
        <v>1</v>
      </c>
    </row>
    <row r="2802" spans="1:26" x14ac:dyDescent="0.2">
      <c r="A2802">
        <v>27424</v>
      </c>
      <c r="C2802" t="s">
        <v>13702</v>
      </c>
      <c r="D2802" t="s">
        <v>13703</v>
      </c>
      <c r="E2802" t="s">
        <v>13704</v>
      </c>
      <c r="F2802" t="s">
        <v>13705</v>
      </c>
      <c r="G2802" t="s">
        <v>13706</v>
      </c>
      <c r="H2802" t="s">
        <v>13707</v>
      </c>
      <c r="I2802">
        <v>30</v>
      </c>
      <c r="J2802">
        <v>1</v>
      </c>
      <c r="K2802">
        <v>0</v>
      </c>
      <c r="L2802" t="s">
        <v>13708</v>
      </c>
      <c r="M2802">
        <f>SUM(B2802,C2802)</f>
        <v>0</v>
      </c>
      <c r="N2802" t="str">
        <f t="shared" si="86"/>
        <v>No</v>
      </c>
      <c r="O2802">
        <f>COUNTIF(C:C,"&lt;0")</f>
        <v>0</v>
      </c>
      <c r="P2802" t="e">
        <f>SUMIF(#REF!,"&gt;"&amp;AVERAGE(#REF!))</f>
        <v>#REF!</v>
      </c>
      <c r="Q2802">
        <f t="shared" si="87"/>
        <v>27.565026697177728</v>
      </c>
      <c r="R2802" t="str">
        <f>CONCATENATE("ID-",A2802,"-",E2802)</f>
        <v>ID-27424-Santo Domingo - Port-au-Prince</v>
      </c>
      <c r="S2802">
        <f>INDEX(B:B,MATCH(A2802,A:A,0))</f>
        <v>0</v>
      </c>
      <c r="T2802" t="str">
        <f>IF(OR(B2802&gt;0,C2802&gt;0),"Acceptable","Check")</f>
        <v>Acceptable</v>
      </c>
      <c r="U2802">
        <f>COUNTIF(D:D, "Military - U.S. Army")</f>
        <v>23</v>
      </c>
      <c r="V2802">
        <f>AVERAGEIF(C:C,"Fort Myer, Virginia", I:I)</f>
        <v>2</v>
      </c>
      <c r="X2802" t="str">
        <f>IFERROR(VLOOKUP("FlightNumber", A:D, 4, FALSE), "Flight Not Found")</f>
        <v>Flight Not Found</v>
      </c>
      <c r="Y2802" t="str" cm="1">
        <f t="array" ref="Y2802">IF(AND(B:B &gt; TIME(6, 0, 0), B:B &lt;= TIME(18, 0, 0)), "Day", "Night")</f>
        <v>Night</v>
      </c>
      <c r="Z2802">
        <f>COUNTIFS(D:D, "Military - U.S. Army", C:C, "Fort Myer, Virginia")</f>
        <v>1</v>
      </c>
    </row>
    <row r="2803" spans="1:26" x14ac:dyDescent="0.2">
      <c r="A2803">
        <v>27426</v>
      </c>
      <c r="C2803" t="s">
        <v>12151</v>
      </c>
      <c r="D2803" t="s">
        <v>10931</v>
      </c>
      <c r="E2803" t="s">
        <v>13709</v>
      </c>
      <c r="F2803" t="s">
        <v>12165</v>
      </c>
      <c r="G2803" t="s">
        <v>13710</v>
      </c>
      <c r="I2803">
        <v>2</v>
      </c>
      <c r="J2803">
        <v>2</v>
      </c>
      <c r="K2803">
        <v>0</v>
      </c>
      <c r="L2803" t="s">
        <v>13711</v>
      </c>
      <c r="M2803">
        <f>SUM(B2803,C2803)</f>
        <v>0</v>
      </c>
      <c r="N2803" t="str">
        <f t="shared" si="86"/>
        <v>No</v>
      </c>
      <c r="O2803">
        <f>COUNTIF(C:C,"&lt;0")</f>
        <v>0</v>
      </c>
      <c r="P2803" t="e">
        <f>SUMIF(#REF!,"&gt;"&amp;AVERAGE(#REF!))</f>
        <v>#REF!</v>
      </c>
      <c r="Q2803">
        <f t="shared" si="87"/>
        <v>27.565026697177728</v>
      </c>
      <c r="R2803" t="str">
        <f>CONCATENATE("ID-",A2803,"-",E2803)</f>
        <v>ID-27426-Kenai, AK - Gulkana, AK</v>
      </c>
      <c r="S2803">
        <f>INDEX(B:B,MATCH(A2803,A:A,0))</f>
        <v>0</v>
      </c>
      <c r="T2803" t="str">
        <f>IF(OR(B2803&gt;0,C2803&gt;0),"Acceptable","Check")</f>
        <v>Acceptable</v>
      </c>
      <c r="U2803">
        <f>COUNTIF(D:D, "Military - U.S. Army")</f>
        <v>23</v>
      </c>
      <c r="V2803">
        <f>AVERAGEIF(C:C,"Fort Myer, Virginia", I:I)</f>
        <v>2</v>
      </c>
      <c r="X2803" t="str">
        <f>IFERROR(VLOOKUP("FlightNumber", A:D, 4, FALSE), "Flight Not Found")</f>
        <v>Flight Not Found</v>
      </c>
      <c r="Y2803" t="str" cm="1">
        <f t="array" ref="Y2803">IF(AND(B:B &gt; TIME(6, 0, 0), B:B &lt;= TIME(18, 0, 0)), "Day", "Night")</f>
        <v>Night</v>
      </c>
      <c r="Z2803">
        <f>COUNTIFS(D:D, "Military - U.S. Army", C:C, "Fort Myer, Virginia")</f>
        <v>1</v>
      </c>
    </row>
    <row r="2804" spans="1:26" x14ac:dyDescent="0.2">
      <c r="A2804">
        <v>27426</v>
      </c>
      <c r="B2804" t="s">
        <v>13712</v>
      </c>
      <c r="C2804" t="s">
        <v>13713</v>
      </c>
      <c r="D2804" t="s">
        <v>13714</v>
      </c>
      <c r="E2804" t="s">
        <v>13715</v>
      </c>
      <c r="F2804" t="s">
        <v>3676</v>
      </c>
      <c r="G2804" t="s">
        <v>13716</v>
      </c>
      <c r="H2804" t="s">
        <v>13717</v>
      </c>
      <c r="I2804">
        <v>16</v>
      </c>
      <c r="J2804">
        <v>5</v>
      </c>
      <c r="K2804">
        <v>0</v>
      </c>
      <c r="L2804" t="s">
        <v>13718</v>
      </c>
      <c r="M2804">
        <f>SUM(B2804,C2804)</f>
        <v>0</v>
      </c>
      <c r="N2804" t="str">
        <f t="shared" si="86"/>
        <v>No</v>
      </c>
      <c r="O2804">
        <f>COUNTIF(C:C,"&lt;0")</f>
        <v>0</v>
      </c>
      <c r="P2804" t="e">
        <f>SUMIF(#REF!,"&gt;"&amp;AVERAGE(#REF!))</f>
        <v>#REF!</v>
      </c>
      <c r="Q2804">
        <f t="shared" si="87"/>
        <v>27.565026697177728</v>
      </c>
      <c r="R2804" t="str">
        <f>CONCATENATE("ID-",A2804,"-",E2804)</f>
        <v>ID-27426-Lawton, OK - Huntsville, TX</v>
      </c>
      <c r="S2804">
        <f>INDEX(B:B,MATCH(A2804,A:A,0))</f>
        <v>0</v>
      </c>
      <c r="T2804" t="str">
        <f>IF(OR(B2804&gt;0,C2804&gt;0),"Acceptable","Check")</f>
        <v>Acceptable</v>
      </c>
      <c r="U2804">
        <f>COUNTIF(D:D, "Military - U.S. Army")</f>
        <v>23</v>
      </c>
      <c r="V2804">
        <f>AVERAGEIF(C:C,"Fort Myer, Virginia", I:I)</f>
        <v>2</v>
      </c>
      <c r="X2804" t="str">
        <f>IFERROR(VLOOKUP("FlightNumber", A:D, 4, FALSE), "Flight Not Found")</f>
        <v>Flight Not Found</v>
      </c>
      <c r="Y2804" t="str" cm="1">
        <f t="array" ref="Y2804">IF(AND(B:B &gt; TIME(6, 0, 0), B:B &lt;= TIME(18, 0, 0)), "Day", "Night")</f>
        <v>Night</v>
      </c>
      <c r="Z2804">
        <f>COUNTIFS(D:D, "Military - U.S. Army", C:C, "Fort Myer, Virginia")</f>
        <v>1</v>
      </c>
    </row>
    <row r="2805" spans="1:26" x14ac:dyDescent="0.2">
      <c r="A2805">
        <v>27428</v>
      </c>
      <c r="B2805" t="s">
        <v>6969</v>
      </c>
      <c r="C2805" t="s">
        <v>7254</v>
      </c>
      <c r="D2805" t="s">
        <v>3661</v>
      </c>
      <c r="E2805" t="s">
        <v>13719</v>
      </c>
      <c r="F2805" t="s">
        <v>13720</v>
      </c>
      <c r="G2805" t="s">
        <v>13721</v>
      </c>
      <c r="H2805" t="s">
        <v>2571</v>
      </c>
      <c r="I2805">
        <v>33</v>
      </c>
      <c r="J2805">
        <v>32</v>
      </c>
      <c r="K2805">
        <v>0</v>
      </c>
      <c r="L2805" t="s">
        <v>13722</v>
      </c>
      <c r="M2805">
        <f>SUM(B2805,C2805)</f>
        <v>0</v>
      </c>
      <c r="N2805" t="str">
        <f t="shared" si="86"/>
        <v>No</v>
      </c>
      <c r="O2805">
        <f>COUNTIF(C:C,"&lt;0")</f>
        <v>0</v>
      </c>
      <c r="P2805" t="e">
        <f>SUMIF(#REF!,"&gt;"&amp;AVERAGE(#REF!))</f>
        <v>#REF!</v>
      </c>
      <c r="Q2805">
        <f t="shared" si="87"/>
        <v>27.565026697177728</v>
      </c>
      <c r="R2805" t="str">
        <f>CONCATENATE("ID-",A2805,"-",E2805)</f>
        <v>ID-27428-Manila - Iligan</v>
      </c>
      <c r="S2805" t="str">
        <f>INDEX(B:B,MATCH(A2805,A:A,0))</f>
        <v>23:10</v>
      </c>
      <c r="T2805" t="str">
        <f>IF(OR(B2805&gt;0,C2805&gt;0),"Acceptable","Check")</f>
        <v>Acceptable</v>
      </c>
      <c r="U2805">
        <f>COUNTIF(D:D, "Military - U.S. Army")</f>
        <v>23</v>
      </c>
      <c r="V2805">
        <f>AVERAGEIF(C:C,"Fort Myer, Virginia", I:I)</f>
        <v>2</v>
      </c>
      <c r="X2805" t="str">
        <f>IFERROR(VLOOKUP("FlightNumber", A:D, 4, FALSE), "Flight Not Found")</f>
        <v>Flight Not Found</v>
      </c>
      <c r="Y2805" t="str" cm="1">
        <f t="array" ref="Y2805">IF(AND(B:B &gt; TIME(6, 0, 0), B:B &lt;= TIME(18, 0, 0)), "Day", "Night")</f>
        <v>Night</v>
      </c>
      <c r="Z2805">
        <f>COUNTIFS(D:D, "Military - U.S. Army", C:C, "Fort Myer, Virginia")</f>
        <v>1</v>
      </c>
    </row>
    <row r="2806" spans="1:26" x14ac:dyDescent="0.2">
      <c r="A2806">
        <v>27434</v>
      </c>
      <c r="C2806" t="s">
        <v>13723</v>
      </c>
      <c r="D2806" t="s">
        <v>13724</v>
      </c>
      <c r="F2806" t="s">
        <v>13725</v>
      </c>
      <c r="G2806" t="s">
        <v>13726</v>
      </c>
      <c r="H2806" t="s">
        <v>13727</v>
      </c>
      <c r="I2806">
        <v>40</v>
      </c>
      <c r="J2806">
        <v>40</v>
      </c>
      <c r="K2806">
        <v>0</v>
      </c>
      <c r="L2806" t="s">
        <v>13728</v>
      </c>
      <c r="M2806">
        <f>SUM(B2806,C2806)</f>
        <v>0</v>
      </c>
      <c r="N2806" t="str">
        <f t="shared" si="86"/>
        <v>No</v>
      </c>
      <c r="O2806">
        <f>COUNTIF(C:C,"&lt;0")</f>
        <v>0</v>
      </c>
      <c r="P2806" t="e">
        <f>SUMIF(#REF!,"&gt;"&amp;AVERAGE(#REF!))</f>
        <v>#REF!</v>
      </c>
      <c r="Q2806">
        <f t="shared" si="87"/>
        <v>27.565026697177728</v>
      </c>
      <c r="R2806" t="str">
        <f>CONCATENATE("ID-",A2806,"-",E2806)</f>
        <v>ID-27434-</v>
      </c>
      <c r="S2806">
        <f>INDEX(B:B,MATCH(A2806,A:A,0))</f>
        <v>0</v>
      </c>
      <c r="T2806" t="str">
        <f>IF(OR(B2806&gt;0,C2806&gt;0),"Acceptable","Check")</f>
        <v>Acceptable</v>
      </c>
      <c r="U2806">
        <f>COUNTIF(D:D, "Military - U.S. Army")</f>
        <v>23</v>
      </c>
      <c r="V2806">
        <f>AVERAGEIF(C:C,"Fort Myer, Virginia", I:I)</f>
        <v>2</v>
      </c>
      <c r="X2806" t="str">
        <f>IFERROR(VLOOKUP("FlightNumber", A:D, 4, FALSE), "Flight Not Found")</f>
        <v>Flight Not Found</v>
      </c>
      <c r="Y2806" t="str" cm="1">
        <f t="array" ref="Y2806">IF(AND(B:B &gt; TIME(6, 0, 0), B:B &lt;= TIME(18, 0, 0)), "Day", "Night")</f>
        <v>Night</v>
      </c>
      <c r="Z2806">
        <f>COUNTIFS(D:D, "Military - U.S. Army", C:C, "Fort Myer, Virginia")</f>
        <v>1</v>
      </c>
    </row>
    <row r="2807" spans="1:26" x14ac:dyDescent="0.2">
      <c r="A2807">
        <v>27441</v>
      </c>
      <c r="B2807" t="s">
        <v>4834</v>
      </c>
      <c r="C2807" t="s">
        <v>9413</v>
      </c>
      <c r="D2807" t="s">
        <v>13729</v>
      </c>
      <c r="E2807" t="s">
        <v>13730</v>
      </c>
      <c r="F2807" t="s">
        <v>13731</v>
      </c>
      <c r="G2807" t="s">
        <v>13732</v>
      </c>
      <c r="H2807" t="s">
        <v>13733</v>
      </c>
      <c r="I2807">
        <v>3</v>
      </c>
      <c r="J2807">
        <v>3</v>
      </c>
      <c r="K2807">
        <v>0</v>
      </c>
      <c r="L2807" t="s">
        <v>13734</v>
      </c>
      <c r="M2807">
        <f>SUM(B2807,C2807)</f>
        <v>0</v>
      </c>
      <c r="N2807" t="str">
        <f t="shared" si="86"/>
        <v>No</v>
      </c>
      <c r="O2807">
        <f>COUNTIF(C:C,"&lt;0")</f>
        <v>0</v>
      </c>
      <c r="P2807" t="e">
        <f>SUMIF(#REF!,"&gt;"&amp;AVERAGE(#REF!))</f>
        <v>#REF!</v>
      </c>
      <c r="Q2807">
        <f t="shared" si="87"/>
        <v>27.565026697177728</v>
      </c>
      <c r="R2807" t="str">
        <f>CONCATENATE("ID-",A2807,"-",E2807)</f>
        <v>ID-27441-Fairbanks - Happy Valley Camp</v>
      </c>
      <c r="S2807" t="str">
        <f>INDEX(B:B,MATCH(A2807,A:A,0))</f>
        <v>19:00</v>
      </c>
      <c r="T2807" t="str">
        <f>IF(OR(B2807&gt;0,C2807&gt;0),"Acceptable","Check")</f>
        <v>Acceptable</v>
      </c>
      <c r="U2807">
        <f>COUNTIF(D:D, "Military - U.S. Army")</f>
        <v>23</v>
      </c>
      <c r="V2807">
        <f>AVERAGEIF(C:C,"Fort Myer, Virginia", I:I)</f>
        <v>2</v>
      </c>
      <c r="X2807" t="str">
        <f>IFERROR(VLOOKUP("FlightNumber", A:D, 4, FALSE), "Flight Not Found")</f>
        <v>Flight Not Found</v>
      </c>
      <c r="Y2807" t="str" cm="1">
        <f t="array" ref="Y2807">IF(AND(B:B &gt; TIME(6, 0, 0), B:B &lt;= TIME(18, 0, 0)), "Day", "Night")</f>
        <v>Night</v>
      </c>
      <c r="Z2807">
        <f>COUNTIFS(D:D, "Military - U.S. Army", C:C, "Fort Myer, Virginia")</f>
        <v>1</v>
      </c>
    </row>
    <row r="2808" spans="1:26" x14ac:dyDescent="0.2">
      <c r="A2808">
        <v>27447</v>
      </c>
      <c r="B2808" t="s">
        <v>8729</v>
      </c>
      <c r="C2808" t="s">
        <v>1403</v>
      </c>
      <c r="D2808" t="s">
        <v>13735</v>
      </c>
      <c r="E2808" t="s">
        <v>13736</v>
      </c>
      <c r="F2808" t="s">
        <v>13737</v>
      </c>
      <c r="G2808" t="s">
        <v>13738</v>
      </c>
      <c r="I2808">
        <v>5</v>
      </c>
      <c r="J2808">
        <v>5</v>
      </c>
      <c r="K2808">
        <v>0</v>
      </c>
      <c r="L2808" t="s">
        <v>13739</v>
      </c>
      <c r="M2808">
        <f>SUM(B2808,C2808)</f>
        <v>0</v>
      </c>
      <c r="N2808" t="str">
        <f t="shared" si="86"/>
        <v>No</v>
      </c>
      <c r="O2808">
        <f>COUNTIF(C:C,"&lt;0")</f>
        <v>0</v>
      </c>
      <c r="P2808" t="e">
        <f>SUMIF(#REF!,"&gt;"&amp;AVERAGE(#REF!))</f>
        <v>#REF!</v>
      </c>
      <c r="Q2808">
        <f t="shared" si="87"/>
        <v>27.565026697177728</v>
      </c>
      <c r="R2808" t="str">
        <f>CONCATENATE("ID-",A2808,"-",E2808)</f>
        <v>ID-27447-Medellin, Colombia - Miami, Florida</v>
      </c>
      <c r="S2808" t="str">
        <f>INDEX(B:B,MATCH(A2808,A:A,0))</f>
        <v>22:12</v>
      </c>
      <c r="T2808" t="str">
        <f>IF(OR(B2808&gt;0,C2808&gt;0),"Acceptable","Check")</f>
        <v>Acceptable</v>
      </c>
      <c r="U2808">
        <f>COUNTIF(D:D, "Military - U.S. Army")</f>
        <v>23</v>
      </c>
      <c r="V2808">
        <f>AVERAGEIF(C:C,"Fort Myer, Virginia", I:I)</f>
        <v>2</v>
      </c>
      <c r="X2808" t="str">
        <f>IFERROR(VLOOKUP("FlightNumber", A:D, 4, FALSE), "Flight Not Found")</f>
        <v>Flight Not Found</v>
      </c>
      <c r="Y2808" t="str" cm="1">
        <f t="array" ref="Y2808">IF(AND(B:B &gt; TIME(6, 0, 0), B:B &lt;= TIME(18, 0, 0)), "Day", "Night")</f>
        <v>Night</v>
      </c>
      <c r="Z2808">
        <f>COUNTIFS(D:D, "Military - U.S. Army", C:C, "Fort Myer, Virginia")</f>
        <v>1</v>
      </c>
    </row>
    <row r="2809" spans="1:26" x14ac:dyDescent="0.2">
      <c r="A2809">
        <v>27452</v>
      </c>
      <c r="C2809" t="s">
        <v>2334</v>
      </c>
      <c r="D2809" t="s">
        <v>2614</v>
      </c>
      <c r="E2809" t="s">
        <v>5548</v>
      </c>
      <c r="F2809" t="s">
        <v>13740</v>
      </c>
      <c r="G2809" t="s">
        <v>13741</v>
      </c>
      <c r="H2809" t="s">
        <v>13742</v>
      </c>
      <c r="I2809">
        <v>15</v>
      </c>
      <c r="J2809">
        <v>15</v>
      </c>
      <c r="K2809">
        <v>0</v>
      </c>
      <c r="L2809" t="s">
        <v>13743</v>
      </c>
      <c r="M2809">
        <f>SUM(B2809,C2809)</f>
        <v>0</v>
      </c>
      <c r="N2809" t="str">
        <f t="shared" si="86"/>
        <v>No</v>
      </c>
      <c r="O2809">
        <f>COUNTIF(C:C,"&lt;0")</f>
        <v>0</v>
      </c>
      <c r="P2809" t="e">
        <f>SUMIF(#REF!,"&gt;"&amp;AVERAGE(#REF!))</f>
        <v>#REF!</v>
      </c>
      <c r="Q2809">
        <f t="shared" si="87"/>
        <v>27.565026697177728</v>
      </c>
      <c r="R2809" t="str">
        <f>CONCATENATE("ID-",A2809,"-",E2809)</f>
        <v>ID-27452-Sao Paulo - Bauru</v>
      </c>
      <c r="S2809">
        <f>INDEX(B:B,MATCH(A2809,A:A,0))</f>
        <v>0</v>
      </c>
      <c r="T2809" t="str">
        <f>IF(OR(B2809&gt;0,C2809&gt;0),"Acceptable","Check")</f>
        <v>Acceptable</v>
      </c>
      <c r="U2809">
        <f>COUNTIF(D:D, "Military - U.S. Army")</f>
        <v>23</v>
      </c>
      <c r="V2809">
        <f>AVERAGEIF(C:C,"Fort Myer, Virginia", I:I)</f>
        <v>2</v>
      </c>
      <c r="X2809" t="str">
        <f>IFERROR(VLOOKUP("FlightNumber", A:D, 4, FALSE), "Flight Not Found")</f>
        <v>Flight Not Found</v>
      </c>
      <c r="Y2809" t="str" cm="1">
        <f t="array" ref="Y2809">IF(AND(B:B &gt; TIME(6, 0, 0), B:B &lt;= TIME(18, 0, 0)), "Day", "Night")</f>
        <v>Night</v>
      </c>
      <c r="Z2809">
        <f>COUNTIFS(D:D, "Military - U.S. Army", C:C, "Fort Myer, Virginia")</f>
        <v>1</v>
      </c>
    </row>
    <row r="2810" spans="1:26" x14ac:dyDescent="0.2">
      <c r="A2810">
        <v>27458</v>
      </c>
      <c r="B2810" t="s">
        <v>5960</v>
      </c>
      <c r="C2810" t="s">
        <v>13744</v>
      </c>
      <c r="D2810" t="s">
        <v>13745</v>
      </c>
      <c r="E2810" t="s">
        <v>13746</v>
      </c>
      <c r="F2810" t="s">
        <v>13747</v>
      </c>
      <c r="G2810" t="s">
        <v>13748</v>
      </c>
      <c r="I2810">
        <v>4</v>
      </c>
      <c r="J2810">
        <v>2</v>
      </c>
      <c r="K2810">
        <v>0</v>
      </c>
      <c r="L2810" t="s">
        <v>13749</v>
      </c>
      <c r="M2810">
        <f>SUM(B2810,C2810)</f>
        <v>0</v>
      </c>
      <c r="N2810" t="str">
        <f t="shared" si="86"/>
        <v>No</v>
      </c>
      <c r="O2810">
        <f>COUNTIF(C:C,"&lt;0")</f>
        <v>0</v>
      </c>
      <c r="P2810" t="e">
        <f>SUMIF(#REF!,"&gt;"&amp;AVERAGE(#REF!))</f>
        <v>#REF!</v>
      </c>
      <c r="Q2810">
        <f t="shared" si="87"/>
        <v>27.565026697177728</v>
      </c>
      <c r="R2810" t="str">
        <f>CONCATENATE("ID-",A2810,"-",E2810)</f>
        <v>ID-27458-Moline, IL - Racine IL</v>
      </c>
      <c r="S2810" t="str">
        <f>INDEX(B:B,MATCH(A2810,A:A,0))</f>
        <v>16:18</v>
      </c>
      <c r="T2810" t="str">
        <f>IF(OR(B2810&gt;0,C2810&gt;0),"Acceptable","Check")</f>
        <v>Acceptable</v>
      </c>
      <c r="U2810">
        <f>COUNTIF(D:D, "Military - U.S. Army")</f>
        <v>23</v>
      </c>
      <c r="V2810">
        <f>AVERAGEIF(C:C,"Fort Myer, Virginia", I:I)</f>
        <v>2</v>
      </c>
      <c r="X2810" t="str">
        <f>IFERROR(VLOOKUP("FlightNumber", A:D, 4, FALSE), "Flight Not Found")</f>
        <v>Flight Not Found</v>
      </c>
      <c r="Y2810" t="str" cm="1">
        <f t="array" ref="Y2810">IF(AND(B:B &gt; TIME(6, 0, 0), B:B &lt;= TIME(18, 0, 0)), "Day", "Night")</f>
        <v>Night</v>
      </c>
      <c r="Z2810">
        <f>COUNTIFS(D:D, "Military - U.S. Army", C:C, "Fort Myer, Virginia")</f>
        <v>1</v>
      </c>
    </row>
    <row r="2811" spans="1:26" x14ac:dyDescent="0.2">
      <c r="A2811">
        <v>27465</v>
      </c>
      <c r="B2811" t="s">
        <v>4976</v>
      </c>
      <c r="C2811" t="s">
        <v>13750</v>
      </c>
      <c r="D2811" t="s">
        <v>6195</v>
      </c>
      <c r="F2811" t="s">
        <v>3475</v>
      </c>
      <c r="G2811" t="s">
        <v>13751</v>
      </c>
      <c r="H2811" t="s">
        <v>13752</v>
      </c>
      <c r="I2811">
        <v>26</v>
      </c>
      <c r="J2811">
        <v>26</v>
      </c>
      <c r="K2811">
        <v>0</v>
      </c>
      <c r="L2811" t="s">
        <v>13753</v>
      </c>
      <c r="M2811">
        <f>SUM(B2811,C2811)</f>
        <v>0</v>
      </c>
      <c r="N2811" t="str">
        <f t="shared" si="86"/>
        <v>No</v>
      </c>
      <c r="O2811">
        <f>COUNTIF(C:C,"&lt;0")</f>
        <v>0</v>
      </c>
      <c r="P2811" t="e">
        <f>SUMIF(#REF!,"&gt;"&amp;AVERAGE(#REF!))</f>
        <v>#REF!</v>
      </c>
      <c r="Q2811">
        <f t="shared" si="87"/>
        <v>27.565026697177728</v>
      </c>
      <c r="R2811" t="str">
        <f>CONCATENATE("ID-",A2811,"-",E2811)</f>
        <v>ID-27465-</v>
      </c>
      <c r="S2811" t="str">
        <f>INDEX(B:B,MATCH(A2811,A:A,0))</f>
        <v>18:00</v>
      </c>
      <c r="T2811" t="str">
        <f>IF(OR(B2811&gt;0,C2811&gt;0),"Acceptable","Check")</f>
        <v>Acceptable</v>
      </c>
      <c r="U2811">
        <f>COUNTIF(D:D, "Military - U.S. Army")</f>
        <v>23</v>
      </c>
      <c r="V2811">
        <f>AVERAGEIF(C:C,"Fort Myer, Virginia", I:I)</f>
        <v>2</v>
      </c>
      <c r="X2811" t="str">
        <f>IFERROR(VLOOKUP("FlightNumber", A:D, 4, FALSE), "Flight Not Found")</f>
        <v>Flight Not Found</v>
      </c>
      <c r="Y2811" t="str" cm="1">
        <f t="array" ref="Y2811">IF(AND(B:B &gt; TIME(6, 0, 0), B:B &lt;= TIME(18, 0, 0)), "Day", "Night")</f>
        <v>Night</v>
      </c>
      <c r="Z2811">
        <f>COUNTIFS(D:D, "Military - U.S. Army", C:C, "Fort Myer, Virginia")</f>
        <v>1</v>
      </c>
    </row>
    <row r="2812" spans="1:26" x14ac:dyDescent="0.2">
      <c r="A2812">
        <v>27469</v>
      </c>
      <c r="B2812" t="s">
        <v>1720</v>
      </c>
      <c r="C2812" t="s">
        <v>13754</v>
      </c>
      <c r="D2812" t="s">
        <v>8090</v>
      </c>
      <c r="E2812" t="s">
        <v>13755</v>
      </c>
      <c r="F2812" t="s">
        <v>11698</v>
      </c>
      <c r="G2812" t="s">
        <v>13756</v>
      </c>
      <c r="H2812" t="s">
        <v>13757</v>
      </c>
      <c r="I2812">
        <v>55</v>
      </c>
      <c r="J2812">
        <v>55</v>
      </c>
      <c r="K2812">
        <v>0</v>
      </c>
      <c r="L2812" t="s">
        <v>13758</v>
      </c>
      <c r="M2812">
        <f>SUM(B2812,C2812)</f>
        <v>0</v>
      </c>
      <c r="N2812" t="str">
        <f t="shared" si="86"/>
        <v>No</v>
      </c>
      <c r="O2812">
        <f>COUNTIF(C:C,"&lt;0")</f>
        <v>0</v>
      </c>
      <c r="P2812" t="e">
        <f>SUMIF(#REF!,"&gt;"&amp;AVERAGE(#REF!))</f>
        <v>#REF!</v>
      </c>
      <c r="Q2812">
        <f t="shared" si="87"/>
        <v>27.565026697177728</v>
      </c>
      <c r="R2812" t="str">
        <f>CONCATENATE("ID-",A2812,"-",E2812)</f>
        <v>ID-27469-El Palomar AB - San Carlos de Bariloche</v>
      </c>
      <c r="S2812" t="str">
        <f>INDEX(B:B,MATCH(A2812,A:A,0))</f>
        <v>13:40</v>
      </c>
      <c r="T2812" t="str">
        <f>IF(OR(B2812&gt;0,C2812&gt;0),"Acceptable","Check")</f>
        <v>Acceptable</v>
      </c>
      <c r="U2812">
        <f>COUNTIF(D:D, "Military - U.S. Army")</f>
        <v>23</v>
      </c>
      <c r="V2812">
        <f>AVERAGEIF(C:C,"Fort Myer, Virginia", I:I)</f>
        <v>2</v>
      </c>
      <c r="X2812" t="str">
        <f>IFERROR(VLOOKUP("FlightNumber", A:D, 4, FALSE), "Flight Not Found")</f>
        <v>Flight Not Found</v>
      </c>
      <c r="Y2812" t="str" cm="1">
        <f t="array" ref="Y2812">IF(AND(B:B &gt; TIME(6, 0, 0), B:B &lt;= TIME(18, 0, 0)), "Day", "Night")</f>
        <v>Night</v>
      </c>
      <c r="Z2812">
        <f>COUNTIFS(D:D, "Military - U.S. Army", C:C, "Fort Myer, Virginia")</f>
        <v>1</v>
      </c>
    </row>
    <row r="2813" spans="1:26" x14ac:dyDescent="0.2">
      <c r="A2813">
        <v>27471</v>
      </c>
      <c r="C2813" t="s">
        <v>13759</v>
      </c>
      <c r="D2813" t="s">
        <v>12072</v>
      </c>
      <c r="F2813" t="s">
        <v>10229</v>
      </c>
      <c r="G2813" t="s">
        <v>13760</v>
      </c>
      <c r="H2813" t="s">
        <v>2730</v>
      </c>
      <c r="I2813">
        <v>6</v>
      </c>
      <c r="J2813">
        <v>5</v>
      </c>
      <c r="K2813">
        <v>0</v>
      </c>
      <c r="M2813">
        <f>SUM(B2813,C2813)</f>
        <v>0</v>
      </c>
      <c r="N2813" t="str">
        <f t="shared" si="86"/>
        <v>No</v>
      </c>
      <c r="O2813">
        <f>COUNTIF(C:C,"&lt;0")</f>
        <v>0</v>
      </c>
      <c r="P2813" t="e">
        <f>SUMIF(#REF!,"&gt;"&amp;AVERAGE(#REF!))</f>
        <v>#REF!</v>
      </c>
      <c r="Q2813">
        <f t="shared" si="87"/>
        <v>27.565026697177728</v>
      </c>
      <c r="R2813" t="str">
        <f>CONCATENATE("ID-",A2813,"-",E2813)</f>
        <v>ID-27471-</v>
      </c>
      <c r="S2813">
        <f>INDEX(B:B,MATCH(A2813,A:A,0))</f>
        <v>0</v>
      </c>
      <c r="T2813" t="str">
        <f>IF(OR(B2813&gt;0,C2813&gt;0),"Acceptable","Check")</f>
        <v>Acceptable</v>
      </c>
      <c r="U2813">
        <f>COUNTIF(D:D, "Military - U.S. Army")</f>
        <v>23</v>
      </c>
      <c r="V2813">
        <f>AVERAGEIF(C:C,"Fort Myer, Virginia", I:I)</f>
        <v>2</v>
      </c>
      <c r="X2813" t="str">
        <f>IFERROR(VLOOKUP("FlightNumber", A:D, 4, FALSE), "Flight Not Found")</f>
        <v>Flight Not Found</v>
      </c>
      <c r="Y2813" t="str" cm="1">
        <f t="array" ref="Y2813">IF(AND(B:B &gt; TIME(6, 0, 0), B:B &lt;= TIME(18, 0, 0)), "Day", "Night")</f>
        <v>Night</v>
      </c>
      <c r="Z2813">
        <f>COUNTIFS(D:D, "Military - U.S. Army", C:C, "Fort Myer, Virginia")</f>
        <v>1</v>
      </c>
    </row>
    <row r="2814" spans="1:26" x14ac:dyDescent="0.2">
      <c r="A2814">
        <v>27473</v>
      </c>
      <c r="B2814" t="s">
        <v>1451</v>
      </c>
      <c r="C2814" t="s">
        <v>13761</v>
      </c>
      <c r="D2814" t="s">
        <v>2606</v>
      </c>
      <c r="E2814" t="s">
        <v>13762</v>
      </c>
      <c r="F2814" t="s">
        <v>13763</v>
      </c>
      <c r="G2814" t="s">
        <v>13764</v>
      </c>
      <c r="H2814" t="s">
        <v>13765</v>
      </c>
      <c r="I2814">
        <v>16</v>
      </c>
      <c r="J2814">
        <v>16</v>
      </c>
      <c r="K2814">
        <v>0</v>
      </c>
      <c r="L2814" t="s">
        <v>13766</v>
      </c>
      <c r="M2814">
        <f>SUM(B2814,C2814)</f>
        <v>0</v>
      </c>
      <c r="N2814" t="str">
        <f t="shared" si="86"/>
        <v>No</v>
      </c>
      <c r="O2814">
        <f>COUNTIF(C:C,"&lt;0")</f>
        <v>0</v>
      </c>
      <c r="P2814" t="e">
        <f>SUMIF(#REF!,"&gt;"&amp;AVERAGE(#REF!))</f>
        <v>#REF!</v>
      </c>
      <c r="Q2814">
        <f t="shared" si="87"/>
        <v>27.565026697177728</v>
      </c>
      <c r="R2814" t="str">
        <f>CONCATENATE("ID-",A2814,"-",E2814)</f>
        <v>ID-27473-Clark AFB - Japan</v>
      </c>
      <c r="S2814" t="str">
        <f>INDEX(B:B,MATCH(A2814,A:A,0))</f>
        <v>23:00</v>
      </c>
      <c r="T2814" t="str">
        <f>IF(OR(B2814&gt;0,C2814&gt;0),"Acceptable","Check")</f>
        <v>Acceptable</v>
      </c>
      <c r="U2814">
        <f>COUNTIF(D:D, "Military - U.S. Army")</f>
        <v>23</v>
      </c>
      <c r="V2814">
        <f>AVERAGEIF(C:C,"Fort Myer, Virginia", I:I)</f>
        <v>2</v>
      </c>
      <c r="X2814" t="str">
        <f>IFERROR(VLOOKUP("FlightNumber", A:D, 4, FALSE), "Flight Not Found")</f>
        <v>Flight Not Found</v>
      </c>
      <c r="Y2814" t="str" cm="1">
        <f t="array" ref="Y2814">IF(AND(B:B &gt; TIME(6, 0, 0), B:B &lt;= TIME(18, 0, 0)), "Day", "Night")</f>
        <v>Night</v>
      </c>
      <c r="Z2814">
        <f>COUNTIFS(D:D, "Military - U.S. Army", C:C, "Fort Myer, Virginia")</f>
        <v>1</v>
      </c>
    </row>
    <row r="2815" spans="1:26" x14ac:dyDescent="0.2">
      <c r="A2815">
        <v>27488</v>
      </c>
      <c r="B2815" t="s">
        <v>10082</v>
      </c>
      <c r="C2815" t="s">
        <v>4763</v>
      </c>
      <c r="D2815" t="s">
        <v>2606</v>
      </c>
      <c r="E2815" t="s">
        <v>13767</v>
      </c>
      <c r="F2815" t="s">
        <v>13768</v>
      </c>
      <c r="G2815" t="s">
        <v>13769</v>
      </c>
      <c r="H2815" t="s">
        <v>13770</v>
      </c>
      <c r="I2815">
        <v>330</v>
      </c>
      <c r="J2815">
        <v>155</v>
      </c>
      <c r="K2815">
        <v>0</v>
      </c>
      <c r="L2815" t="s">
        <v>13771</v>
      </c>
      <c r="M2815">
        <f>SUM(B2815,C2815)</f>
        <v>0</v>
      </c>
      <c r="N2815" t="str">
        <f t="shared" si="86"/>
        <v>No</v>
      </c>
      <c r="O2815">
        <f>COUNTIF(C:C,"&lt;0")</f>
        <v>0</v>
      </c>
      <c r="P2815" t="e">
        <f>SUMIF(#REF!,"&gt;"&amp;AVERAGE(#REF!))</f>
        <v>#REF!</v>
      </c>
      <c r="Q2815">
        <f t="shared" si="87"/>
        <v>27.565026697177728</v>
      </c>
      <c r="R2815" t="str">
        <f>CONCATENATE("ID-",A2815,"-",E2815)</f>
        <v>ID-27488-Tan Son AFB - Clark AFB</v>
      </c>
      <c r="S2815" t="str">
        <f>INDEX(B:B,MATCH(A2815,A:A,0))</f>
        <v>16:30</v>
      </c>
      <c r="T2815" t="str">
        <f>IF(OR(B2815&gt;0,C2815&gt;0),"Acceptable","Check")</f>
        <v>Acceptable</v>
      </c>
      <c r="U2815">
        <f>COUNTIF(D:D, "Military - U.S. Army")</f>
        <v>23</v>
      </c>
      <c r="V2815">
        <f>AVERAGEIF(C:C,"Fort Myer, Virginia", I:I)</f>
        <v>2</v>
      </c>
      <c r="X2815" t="str">
        <f>IFERROR(VLOOKUP("FlightNumber", A:D, 4, FALSE), "Flight Not Found")</f>
        <v>Flight Not Found</v>
      </c>
      <c r="Y2815" t="str" cm="1">
        <f t="array" ref="Y2815">IF(AND(B:B &gt; TIME(6, 0, 0), B:B &lt;= TIME(18, 0, 0)), "Day", "Night")</f>
        <v>Night</v>
      </c>
      <c r="Z2815">
        <f>COUNTIFS(D:D, "Military - U.S. Army", C:C, "Fort Myer, Virginia")</f>
        <v>1</v>
      </c>
    </row>
    <row r="2816" spans="1:26" x14ac:dyDescent="0.2">
      <c r="A2816">
        <v>27506</v>
      </c>
      <c r="B2816" t="s">
        <v>13772</v>
      </c>
      <c r="C2816" t="s">
        <v>13773</v>
      </c>
      <c r="D2816" t="s">
        <v>13774</v>
      </c>
      <c r="E2816" t="s">
        <v>13775</v>
      </c>
      <c r="F2816" t="s">
        <v>13776</v>
      </c>
      <c r="G2816" t="s">
        <v>13777</v>
      </c>
      <c r="I2816">
        <v>3</v>
      </c>
      <c r="J2816">
        <v>3</v>
      </c>
      <c r="K2816">
        <v>0</v>
      </c>
      <c r="L2816" t="s">
        <v>13778</v>
      </c>
      <c r="M2816">
        <f>SUM(B2816,C2816)</f>
        <v>0</v>
      </c>
      <c r="N2816" t="str">
        <f t="shared" si="86"/>
        <v>No</v>
      </c>
      <c r="O2816">
        <f>COUNTIF(C:C,"&lt;0")</f>
        <v>0</v>
      </c>
      <c r="P2816" t="e">
        <f>SUMIF(#REF!,"&gt;"&amp;AVERAGE(#REF!))</f>
        <v>#REF!</v>
      </c>
      <c r="Q2816">
        <f t="shared" si="87"/>
        <v>27.565026697177728</v>
      </c>
      <c r="R2816" t="str">
        <f>CONCATENATE("ID-",A2816,"-",E2816)</f>
        <v>ID-27506-Fresno, CA - Santa Barbara, CA</v>
      </c>
      <c r="S2816" t="str">
        <f>INDEX(B:B,MATCH(A2816,A:A,0))</f>
        <v>13:42</v>
      </c>
      <c r="T2816" t="str">
        <f>IF(OR(B2816&gt;0,C2816&gt;0),"Acceptable","Check")</f>
        <v>Acceptable</v>
      </c>
      <c r="U2816">
        <f>COUNTIF(D:D, "Military - U.S. Army")</f>
        <v>23</v>
      </c>
      <c r="V2816">
        <f>AVERAGEIF(C:C,"Fort Myer, Virginia", I:I)</f>
        <v>2</v>
      </c>
      <c r="X2816" t="str">
        <f>IFERROR(VLOOKUP("FlightNumber", A:D, 4, FALSE), "Flight Not Found")</f>
        <v>Flight Not Found</v>
      </c>
      <c r="Y2816" t="str" cm="1">
        <f t="array" ref="Y2816">IF(AND(B:B &gt; TIME(6, 0, 0), B:B &lt;= TIME(18, 0, 0)), "Day", "Night")</f>
        <v>Night</v>
      </c>
      <c r="Z2816">
        <f>COUNTIFS(D:D, "Military - U.S. Army", C:C, "Fort Myer, Virginia")</f>
        <v>1</v>
      </c>
    </row>
    <row r="2817" spans="1:26" x14ac:dyDescent="0.2">
      <c r="A2817">
        <v>27512</v>
      </c>
      <c r="B2817" t="s">
        <v>1451</v>
      </c>
      <c r="C2817" t="s">
        <v>12960</v>
      </c>
      <c r="D2817" t="s">
        <v>12044</v>
      </c>
      <c r="E2817" t="s">
        <v>13779</v>
      </c>
      <c r="F2817" t="s">
        <v>12116</v>
      </c>
      <c r="G2817" t="s">
        <v>13780</v>
      </c>
      <c r="I2817">
        <v>4</v>
      </c>
      <c r="J2817">
        <v>2</v>
      </c>
      <c r="K2817">
        <v>0</v>
      </c>
      <c r="L2817" t="s">
        <v>13781</v>
      </c>
      <c r="M2817">
        <f>SUM(B2817,C2817)</f>
        <v>0</v>
      </c>
      <c r="N2817" t="str">
        <f t="shared" si="86"/>
        <v>No</v>
      </c>
      <c r="O2817">
        <f>COUNTIF(C:C,"&lt;0")</f>
        <v>0</v>
      </c>
      <c r="P2817" t="e">
        <f>SUMIF(#REF!,"&gt;"&amp;AVERAGE(#REF!))</f>
        <v>#REF!</v>
      </c>
      <c r="Q2817">
        <f t="shared" si="87"/>
        <v>27.565026697177728</v>
      </c>
      <c r="R2817" t="str">
        <f>CONCATENATE("ID-",A2817,"-",E2817)</f>
        <v>ID-27512-Anaktuvak, AK - Deadhorse, AK</v>
      </c>
      <c r="S2817" t="str">
        <f>INDEX(B:B,MATCH(A2817,A:A,0))</f>
        <v>23:00</v>
      </c>
      <c r="T2817" t="str">
        <f>IF(OR(B2817&gt;0,C2817&gt;0),"Acceptable","Check")</f>
        <v>Acceptable</v>
      </c>
      <c r="U2817">
        <f>COUNTIF(D:D, "Military - U.S. Army")</f>
        <v>23</v>
      </c>
      <c r="V2817">
        <f>AVERAGEIF(C:C,"Fort Myer, Virginia", I:I)</f>
        <v>2</v>
      </c>
      <c r="X2817" t="str">
        <f>IFERROR(VLOOKUP("FlightNumber", A:D, 4, FALSE), "Flight Not Found")</f>
        <v>Flight Not Found</v>
      </c>
      <c r="Y2817" t="str" cm="1">
        <f t="array" ref="Y2817">IF(AND(B:B &gt; TIME(6, 0, 0), B:B &lt;= TIME(18, 0, 0)), "Day", "Night")</f>
        <v>Night</v>
      </c>
      <c r="Z2817">
        <f>COUNTIFS(D:D, "Military - U.S. Army", C:C, "Fort Myer, Virginia")</f>
        <v>1</v>
      </c>
    </row>
    <row r="2818" spans="1:26" x14ac:dyDescent="0.2">
      <c r="A2818">
        <v>27517</v>
      </c>
      <c r="C2818" t="s">
        <v>13782</v>
      </c>
      <c r="D2818" t="s">
        <v>11374</v>
      </c>
      <c r="E2818" t="s">
        <v>13783</v>
      </c>
      <c r="F2818" t="s">
        <v>1809</v>
      </c>
      <c r="G2818" t="s">
        <v>13784</v>
      </c>
      <c r="I2818">
        <v>6</v>
      </c>
      <c r="J2818">
        <v>3</v>
      </c>
      <c r="K2818">
        <v>0</v>
      </c>
      <c r="L2818" t="s">
        <v>13785</v>
      </c>
      <c r="M2818">
        <f>SUM(B2818,C2818)</f>
        <v>0</v>
      </c>
      <c r="N2818" t="str">
        <f t="shared" ref="N2818:N2881" si="88">IF(E2818="good","Yes","No")</f>
        <v>No</v>
      </c>
      <c r="O2818">
        <f>COUNTIF(C:C,"&lt;0")</f>
        <v>0</v>
      </c>
      <c r="P2818" t="e">
        <f>SUMIF(#REF!,"&gt;"&amp;AVERAGE(#REF!))</f>
        <v>#REF!</v>
      </c>
      <c r="Q2818">
        <f t="shared" si="87"/>
        <v>27.565026697177728</v>
      </c>
      <c r="R2818" t="str">
        <f>CONCATENATE("ID-",A2818,"-",E2818)</f>
        <v>ID-27517-Ocana - Cucuta</v>
      </c>
      <c r="S2818">
        <f>INDEX(B:B,MATCH(A2818,A:A,0))</f>
        <v>0</v>
      </c>
      <c r="T2818" t="str">
        <f>IF(OR(B2818&gt;0,C2818&gt;0),"Acceptable","Check")</f>
        <v>Acceptable</v>
      </c>
      <c r="U2818">
        <f>COUNTIF(D:D, "Military - U.S. Army")</f>
        <v>23</v>
      </c>
      <c r="V2818">
        <f>AVERAGEIF(C:C,"Fort Myer, Virginia", I:I)</f>
        <v>2</v>
      </c>
      <c r="X2818" t="str">
        <f>IFERROR(VLOOKUP("FlightNumber", A:D, 4, FALSE), "Flight Not Found")</f>
        <v>Flight Not Found</v>
      </c>
      <c r="Y2818" t="str" cm="1">
        <f t="array" ref="Y2818">IF(AND(B:B &gt; TIME(6, 0, 0), B:B &lt;= TIME(18, 0, 0)), "Day", "Night")</f>
        <v>Night</v>
      </c>
      <c r="Z2818">
        <f>COUNTIFS(D:D, "Military - U.S. Army", C:C, "Fort Myer, Virginia")</f>
        <v>1</v>
      </c>
    </row>
    <row r="2819" spans="1:26" x14ac:dyDescent="0.2">
      <c r="A2819">
        <v>27524</v>
      </c>
      <c r="C2819" t="s">
        <v>13786</v>
      </c>
      <c r="D2819" t="s">
        <v>13787</v>
      </c>
      <c r="F2819" t="s">
        <v>6197</v>
      </c>
      <c r="G2819" t="s">
        <v>13788</v>
      </c>
      <c r="H2819" t="s">
        <v>13789</v>
      </c>
      <c r="I2819">
        <v>2</v>
      </c>
      <c r="J2819">
        <v>2</v>
      </c>
      <c r="K2819">
        <v>0</v>
      </c>
      <c r="L2819" t="s">
        <v>13790</v>
      </c>
      <c r="M2819">
        <f>SUM(B2819,C2819)</f>
        <v>0</v>
      </c>
      <c r="N2819" t="str">
        <f t="shared" si="88"/>
        <v>No</v>
      </c>
      <c r="O2819">
        <f>COUNTIF(C:C,"&lt;0")</f>
        <v>0</v>
      </c>
      <c r="P2819" t="e">
        <f>SUMIF(#REF!,"&gt;"&amp;AVERAGE(#REF!))</f>
        <v>#REF!</v>
      </c>
      <c r="Q2819">
        <f t="shared" ref="Q2819:Q2882" si="89">AVERAGEIF(I:I,"&gt;0")</f>
        <v>27.565026697177728</v>
      </c>
      <c r="R2819" t="str">
        <f>CONCATENATE("ID-",A2819,"-",E2819)</f>
        <v>ID-27524-</v>
      </c>
      <c r="S2819">
        <f>INDEX(B:B,MATCH(A2819,A:A,0))</f>
        <v>0</v>
      </c>
      <c r="T2819" t="str">
        <f>IF(OR(B2819&gt;0,C2819&gt;0),"Acceptable","Check")</f>
        <v>Acceptable</v>
      </c>
      <c r="U2819">
        <f>COUNTIF(D:D, "Military - U.S. Army")</f>
        <v>23</v>
      </c>
      <c r="V2819">
        <f>AVERAGEIF(C:C,"Fort Myer, Virginia", I:I)</f>
        <v>2</v>
      </c>
      <c r="X2819" t="str">
        <f>IFERROR(VLOOKUP("FlightNumber", A:D, 4, FALSE), "Flight Not Found")</f>
        <v>Flight Not Found</v>
      </c>
      <c r="Y2819" t="str" cm="1">
        <f t="array" ref="Y2819">IF(AND(B:B &gt; TIME(6, 0, 0), B:B &lt;= TIME(18, 0, 0)), "Day", "Night")</f>
        <v>Night</v>
      </c>
      <c r="Z2819">
        <f>COUNTIFS(D:D, "Military - U.S. Army", C:C, "Fort Myer, Virginia")</f>
        <v>1</v>
      </c>
    </row>
    <row r="2820" spans="1:26" x14ac:dyDescent="0.2">
      <c r="A2820">
        <v>27526</v>
      </c>
      <c r="B2820" t="s">
        <v>8457</v>
      </c>
      <c r="C2820" t="s">
        <v>13791</v>
      </c>
      <c r="D2820" t="s">
        <v>13792</v>
      </c>
      <c r="E2820" t="s">
        <v>13793</v>
      </c>
      <c r="F2820" t="s">
        <v>13794</v>
      </c>
      <c r="G2820" t="s">
        <v>13795</v>
      </c>
      <c r="H2820" t="s">
        <v>13796</v>
      </c>
      <c r="I2820">
        <v>6</v>
      </c>
      <c r="J2820">
        <v>6</v>
      </c>
      <c r="K2820">
        <v>0</v>
      </c>
      <c r="L2820" t="s">
        <v>13797</v>
      </c>
      <c r="M2820">
        <f>SUM(B2820,C2820)</f>
        <v>0</v>
      </c>
      <c r="N2820" t="str">
        <f t="shared" si="88"/>
        <v>No</v>
      </c>
      <c r="O2820">
        <f>COUNTIF(C:C,"&lt;0")</f>
        <v>0</v>
      </c>
      <c r="P2820" t="e">
        <f>SUMIF(#REF!,"&gt;"&amp;AVERAGE(#REF!))</f>
        <v>#REF!</v>
      </c>
      <c r="Q2820">
        <f t="shared" si="89"/>
        <v>27.565026697177728</v>
      </c>
      <c r="R2820" t="str">
        <f>CONCATENATE("ID-",A2820,"-",E2820)</f>
        <v>ID-27526-Savoonga, AK - Gambell, AK</v>
      </c>
      <c r="S2820" t="str">
        <f>INDEX(B:B,MATCH(A2820,A:A,0))</f>
        <v>17:45</v>
      </c>
      <c r="T2820" t="str">
        <f>IF(OR(B2820&gt;0,C2820&gt;0),"Acceptable","Check")</f>
        <v>Acceptable</v>
      </c>
      <c r="U2820">
        <f>COUNTIF(D:D, "Military - U.S. Army")</f>
        <v>23</v>
      </c>
      <c r="V2820">
        <f>AVERAGEIF(C:C,"Fort Myer, Virginia", I:I)</f>
        <v>2</v>
      </c>
      <c r="X2820" t="str">
        <f>IFERROR(VLOOKUP("FlightNumber", A:D, 4, FALSE), "Flight Not Found")</f>
        <v>Flight Not Found</v>
      </c>
      <c r="Y2820" t="str" cm="1">
        <f t="array" ref="Y2820">IF(AND(B:B &gt; TIME(6, 0, 0), B:B &lt;= TIME(18, 0, 0)), "Day", "Night")</f>
        <v>Night</v>
      </c>
      <c r="Z2820">
        <f>COUNTIFS(D:D, "Military - U.S. Army", C:C, "Fort Myer, Virginia")</f>
        <v>1</v>
      </c>
    </row>
    <row r="2821" spans="1:26" x14ac:dyDescent="0.2">
      <c r="A2821">
        <v>27527</v>
      </c>
      <c r="B2821" t="s">
        <v>2085</v>
      </c>
      <c r="C2821" t="s">
        <v>13798</v>
      </c>
      <c r="D2821" t="s">
        <v>2606</v>
      </c>
      <c r="E2821" t="s">
        <v>13799</v>
      </c>
      <c r="F2821" t="s">
        <v>13800</v>
      </c>
      <c r="G2821" t="s">
        <v>13801</v>
      </c>
      <c r="I2821">
        <v>23</v>
      </c>
      <c r="J2821">
        <v>23</v>
      </c>
      <c r="K2821">
        <v>0</v>
      </c>
      <c r="L2821" t="s">
        <v>13802</v>
      </c>
      <c r="M2821">
        <f>SUM(B2821,C2821)</f>
        <v>0</v>
      </c>
      <c r="N2821" t="str">
        <f t="shared" si="88"/>
        <v>No</v>
      </c>
      <c r="O2821">
        <f>COUNTIF(C:C,"&lt;0")</f>
        <v>0</v>
      </c>
      <c r="P2821" t="e">
        <f>SUMIF(#REF!,"&gt;"&amp;AVERAGE(#REF!))</f>
        <v>#REF!</v>
      </c>
      <c r="Q2821">
        <f t="shared" si="89"/>
        <v>27.565026697177728</v>
      </c>
      <c r="R2821" t="str">
        <f>CONCATENATE("ID-",A2821,"-",E2821)</f>
        <v>ID-27527-Nakhom Phanom AB - Utapao AB</v>
      </c>
      <c r="S2821" t="str">
        <f>INDEX(B:B,MATCH(A2821,A:A,0))</f>
        <v>21:15</v>
      </c>
      <c r="T2821" t="str">
        <f>IF(OR(B2821&gt;0,C2821&gt;0),"Acceptable","Check")</f>
        <v>Acceptable</v>
      </c>
      <c r="U2821">
        <f>COUNTIF(D:D, "Military - U.S. Army")</f>
        <v>23</v>
      </c>
      <c r="V2821">
        <f>AVERAGEIF(C:C,"Fort Myer, Virginia", I:I)</f>
        <v>2</v>
      </c>
      <c r="X2821" t="str">
        <f>IFERROR(VLOOKUP("FlightNumber", A:D, 4, FALSE), "Flight Not Found")</f>
        <v>Flight Not Found</v>
      </c>
      <c r="Y2821" t="str" cm="1">
        <f t="array" ref="Y2821">IF(AND(B:B &gt; TIME(6, 0, 0), B:B &lt;= TIME(18, 0, 0)), "Day", "Night")</f>
        <v>Night</v>
      </c>
      <c r="Z2821">
        <f>COUNTIFS(D:D, "Military - U.S. Army", C:C, "Fort Myer, Virginia")</f>
        <v>1</v>
      </c>
    </row>
    <row r="2822" spans="1:26" x14ac:dyDescent="0.2">
      <c r="A2822">
        <v>27548</v>
      </c>
      <c r="C2822" t="s">
        <v>7254</v>
      </c>
      <c r="D2822" t="s">
        <v>3661</v>
      </c>
      <c r="E2822" t="s">
        <v>13803</v>
      </c>
      <c r="F2822" t="s">
        <v>13804</v>
      </c>
      <c r="G2822" t="s">
        <v>13805</v>
      </c>
      <c r="H2822" t="s">
        <v>10152</v>
      </c>
      <c r="I2822">
        <v>64</v>
      </c>
      <c r="J2822">
        <v>1</v>
      </c>
      <c r="K2822">
        <v>0</v>
      </c>
      <c r="L2822" t="s">
        <v>13806</v>
      </c>
      <c r="M2822">
        <f>SUM(B2822,C2822)</f>
        <v>0</v>
      </c>
      <c r="N2822" t="str">
        <f t="shared" si="88"/>
        <v>No</v>
      </c>
      <c r="O2822">
        <f>COUNTIF(C:C,"&lt;0")</f>
        <v>0</v>
      </c>
      <c r="P2822" t="e">
        <f>SUMIF(#REF!,"&gt;"&amp;AVERAGE(#REF!))</f>
        <v>#REF!</v>
      </c>
      <c r="Q2822">
        <f t="shared" si="89"/>
        <v>27.565026697177728</v>
      </c>
      <c r="R2822" t="str">
        <f>CONCATENATE("ID-",A2822,"-",E2822)</f>
        <v>ID-27548-Legaspi - Manilla</v>
      </c>
      <c r="S2822">
        <f>INDEX(B:B,MATCH(A2822,A:A,0))</f>
        <v>0</v>
      </c>
      <c r="T2822" t="str">
        <f>IF(OR(B2822&gt;0,C2822&gt;0),"Acceptable","Check")</f>
        <v>Acceptable</v>
      </c>
      <c r="U2822">
        <f>COUNTIF(D:D, "Military - U.S. Army")</f>
        <v>23</v>
      </c>
      <c r="V2822">
        <f>AVERAGEIF(C:C,"Fort Myer, Virginia", I:I)</f>
        <v>2</v>
      </c>
      <c r="X2822" t="str">
        <f>IFERROR(VLOOKUP("FlightNumber", A:D, 4, FALSE), "Flight Not Found")</f>
        <v>Flight Not Found</v>
      </c>
      <c r="Y2822" t="str" cm="1">
        <f t="array" ref="Y2822">IF(AND(B:B &gt; TIME(6, 0, 0), B:B &lt;= TIME(18, 0, 0)), "Day", "Night")</f>
        <v>Night</v>
      </c>
      <c r="Z2822">
        <f>COUNTIFS(D:D, "Military - U.S. Army", C:C, "Fort Myer, Virginia")</f>
        <v>1</v>
      </c>
    </row>
    <row r="2823" spans="1:26" x14ac:dyDescent="0.2">
      <c r="A2823">
        <v>27562</v>
      </c>
      <c r="C2823" t="s">
        <v>13807</v>
      </c>
      <c r="D2823" t="s">
        <v>2736</v>
      </c>
      <c r="F2823" t="s">
        <v>13808</v>
      </c>
      <c r="G2823" t="s">
        <v>13809</v>
      </c>
      <c r="H2823" t="s">
        <v>13810</v>
      </c>
      <c r="I2823">
        <v>15</v>
      </c>
      <c r="J2823">
        <v>1</v>
      </c>
      <c r="K2823">
        <v>3</v>
      </c>
      <c r="L2823" t="s">
        <v>13811</v>
      </c>
      <c r="M2823">
        <f>SUM(B2823,C2823)</f>
        <v>0</v>
      </c>
      <c r="N2823" t="str">
        <f t="shared" si="88"/>
        <v>No</v>
      </c>
      <c r="O2823">
        <f>COUNTIF(C:C,"&lt;0")</f>
        <v>0</v>
      </c>
      <c r="P2823" t="e">
        <f>SUMIF(#REF!,"&gt;"&amp;AVERAGE(#REF!))</f>
        <v>#REF!</v>
      </c>
      <c r="Q2823">
        <f t="shared" si="89"/>
        <v>27.565026697177728</v>
      </c>
      <c r="R2823" t="str">
        <f>CONCATENATE("ID-",A2823,"-",E2823)</f>
        <v>ID-27562-</v>
      </c>
      <c r="S2823">
        <f>INDEX(B:B,MATCH(A2823,A:A,0))</f>
        <v>0</v>
      </c>
      <c r="T2823" t="str">
        <f>IF(OR(B2823&gt;0,C2823&gt;0),"Acceptable","Check")</f>
        <v>Acceptable</v>
      </c>
      <c r="U2823">
        <f>COUNTIF(D:D, "Military - U.S. Army")</f>
        <v>23</v>
      </c>
      <c r="V2823">
        <f>AVERAGEIF(C:C,"Fort Myer, Virginia", I:I)</f>
        <v>2</v>
      </c>
      <c r="X2823" t="str">
        <f>IFERROR(VLOOKUP("FlightNumber", A:D, 4, FALSE), "Flight Not Found")</f>
        <v>Flight Not Found</v>
      </c>
      <c r="Y2823" t="str" cm="1">
        <f t="array" ref="Y2823">IF(AND(B:B &gt; TIME(6, 0, 0), B:B &lt;= TIME(18, 0, 0)), "Day", "Night")</f>
        <v>Night</v>
      </c>
      <c r="Z2823">
        <f>COUNTIFS(D:D, "Military - U.S. Army", C:C, "Fort Myer, Virginia")</f>
        <v>1</v>
      </c>
    </row>
    <row r="2824" spans="1:26" x14ac:dyDescent="0.2">
      <c r="A2824">
        <v>27569</v>
      </c>
      <c r="B2824" t="s">
        <v>13812</v>
      </c>
      <c r="C2824" t="s">
        <v>13813</v>
      </c>
      <c r="D2824" t="s">
        <v>1681</v>
      </c>
      <c r="E2824" t="s">
        <v>13815</v>
      </c>
      <c r="F2824" t="s">
        <v>13816</v>
      </c>
      <c r="G2824" t="s">
        <v>13817</v>
      </c>
      <c r="H2824" t="s">
        <v>13818</v>
      </c>
      <c r="I2824">
        <v>124</v>
      </c>
      <c r="J2824">
        <v>113</v>
      </c>
      <c r="K2824">
        <v>0</v>
      </c>
      <c r="L2824" t="s">
        <v>13819</v>
      </c>
      <c r="M2824">
        <f>SUM(B2824,C2824)</f>
        <v>0</v>
      </c>
      <c r="N2824" t="str">
        <f t="shared" si="88"/>
        <v>No</v>
      </c>
      <c r="O2824">
        <f>COUNTIF(C:C,"&lt;0")</f>
        <v>0</v>
      </c>
      <c r="P2824" t="e">
        <f>SUMIF(#REF!,"&gt;"&amp;AVERAGE(#REF!))</f>
        <v>#REF!</v>
      </c>
      <c r="Q2824">
        <f t="shared" si="89"/>
        <v>27.565026697177728</v>
      </c>
      <c r="R2824" t="str">
        <f>CONCATENATE("ID-",A2824,"-",E2824)</f>
        <v>ID-27569-New Orleans - New York City</v>
      </c>
      <c r="S2824" t="str">
        <f>INDEX(B:B,MATCH(A2824,A:A,0))</f>
        <v>16:05</v>
      </c>
      <c r="T2824" t="str">
        <f>IF(OR(B2824&gt;0,C2824&gt;0),"Acceptable","Check")</f>
        <v>Acceptable</v>
      </c>
      <c r="U2824">
        <f>COUNTIF(D:D, "Military - U.S. Army")</f>
        <v>23</v>
      </c>
      <c r="V2824">
        <f>AVERAGEIF(C:C,"Fort Myer, Virginia", I:I)</f>
        <v>2</v>
      </c>
      <c r="X2824" t="str">
        <f>IFERROR(VLOOKUP("FlightNumber", A:D, 4, FALSE), "Flight Not Found")</f>
        <v>Flight Not Found</v>
      </c>
      <c r="Y2824" t="str" cm="1">
        <f t="array" ref="Y2824">IF(AND(B:B &gt; TIME(6, 0, 0), B:B &lt;= TIME(18, 0, 0)), "Day", "Night")</f>
        <v>Night</v>
      </c>
      <c r="Z2824">
        <f>COUNTIFS(D:D, "Military - U.S. Army", C:C, "Fort Myer, Virginia")</f>
        <v>1</v>
      </c>
    </row>
    <row r="2825" spans="1:26" x14ac:dyDescent="0.2">
      <c r="A2825">
        <v>27571</v>
      </c>
      <c r="B2825" t="s">
        <v>13820</v>
      </c>
      <c r="C2825" t="s">
        <v>8065</v>
      </c>
      <c r="D2825" t="s">
        <v>13821</v>
      </c>
      <c r="E2825" t="s">
        <v>13822</v>
      </c>
      <c r="F2825" t="s">
        <v>10572</v>
      </c>
      <c r="G2825" t="s">
        <v>13823</v>
      </c>
      <c r="I2825">
        <v>2</v>
      </c>
      <c r="J2825">
        <v>2</v>
      </c>
      <c r="K2825">
        <v>0</v>
      </c>
      <c r="L2825" t="s">
        <v>13824</v>
      </c>
      <c r="M2825">
        <f>SUM(B2825,C2825)</f>
        <v>0</v>
      </c>
      <c r="N2825" t="str">
        <f t="shared" si="88"/>
        <v>No</v>
      </c>
      <c r="O2825">
        <f>COUNTIF(C:C,"&lt;0")</f>
        <v>0</v>
      </c>
      <c r="P2825" t="e">
        <f>SUMIF(#REF!,"&gt;"&amp;AVERAGE(#REF!))</f>
        <v>#REF!</v>
      </c>
      <c r="Q2825">
        <f t="shared" si="89"/>
        <v>27.565026697177728</v>
      </c>
      <c r="R2825" t="str">
        <f>CONCATENATE("ID-",A2825,"-",E2825)</f>
        <v>ID-27571-Detroit, MI - Peducah, KY</v>
      </c>
      <c r="S2825" t="str">
        <f>INDEX(B:B,MATCH(A2825,A:A,0))</f>
        <v>22:28</v>
      </c>
      <c r="T2825" t="str">
        <f>IF(OR(B2825&gt;0,C2825&gt;0),"Acceptable","Check")</f>
        <v>Acceptable</v>
      </c>
      <c r="U2825">
        <f>COUNTIF(D:D, "Military - U.S. Army")</f>
        <v>23</v>
      </c>
      <c r="V2825">
        <f>AVERAGEIF(C:C,"Fort Myer, Virginia", I:I)</f>
        <v>2</v>
      </c>
      <c r="X2825" t="str">
        <f>IFERROR(VLOOKUP("FlightNumber", A:D, 4, FALSE), "Flight Not Found")</f>
        <v>Flight Not Found</v>
      </c>
      <c r="Y2825" t="str" cm="1">
        <f t="array" ref="Y2825">IF(AND(B:B &gt; TIME(6, 0, 0), B:B &lt;= TIME(18, 0, 0)), "Day", "Night")</f>
        <v>Night</v>
      </c>
      <c r="Z2825">
        <f>COUNTIFS(D:D, "Military - U.S. Army", C:C, "Fort Myer, Virginia")</f>
        <v>1</v>
      </c>
    </row>
    <row r="2826" spans="1:26" x14ac:dyDescent="0.2">
      <c r="A2826">
        <v>27575</v>
      </c>
      <c r="B2826" t="s">
        <v>8489</v>
      </c>
      <c r="C2826" t="s">
        <v>13825</v>
      </c>
      <c r="D2826" t="s">
        <v>13826</v>
      </c>
      <c r="E2826" t="s">
        <v>13827</v>
      </c>
      <c r="F2826" t="s">
        <v>3475</v>
      </c>
      <c r="G2826" t="s">
        <v>13828</v>
      </c>
      <c r="H2826" t="s">
        <v>13829</v>
      </c>
      <c r="I2826">
        <v>3</v>
      </c>
      <c r="J2826">
        <v>3</v>
      </c>
      <c r="K2826">
        <v>0</v>
      </c>
      <c r="L2826" t="s">
        <v>7065</v>
      </c>
      <c r="M2826">
        <f>SUM(B2826,C2826)</f>
        <v>0</v>
      </c>
      <c r="N2826" t="str">
        <f t="shared" si="88"/>
        <v>No</v>
      </c>
      <c r="O2826">
        <f>COUNTIF(C:C,"&lt;0")</f>
        <v>0</v>
      </c>
      <c r="P2826" t="e">
        <f>SUMIF(#REF!,"&gt;"&amp;AVERAGE(#REF!))</f>
        <v>#REF!</v>
      </c>
      <c r="Q2826">
        <f t="shared" si="89"/>
        <v>27.565026697177728</v>
      </c>
      <c r="R2826" t="str">
        <f>CONCATENATE("ID-",A2826,"-",E2826)</f>
        <v>ID-27575-Cucuta - Tame</v>
      </c>
      <c r="S2826" t="str">
        <f>INDEX(B:B,MATCH(A2826,A:A,0))</f>
        <v>19:30</v>
      </c>
      <c r="T2826" t="str">
        <f>IF(OR(B2826&gt;0,C2826&gt;0),"Acceptable","Check")</f>
        <v>Acceptable</v>
      </c>
      <c r="U2826">
        <f>COUNTIF(D:D, "Military - U.S. Army")</f>
        <v>23</v>
      </c>
      <c r="V2826">
        <f>AVERAGEIF(C:C,"Fort Myer, Virginia", I:I)</f>
        <v>2</v>
      </c>
      <c r="X2826" t="str">
        <f>IFERROR(VLOOKUP("FlightNumber", A:D, 4, FALSE), "Flight Not Found")</f>
        <v>Flight Not Found</v>
      </c>
      <c r="Y2826" t="str" cm="1">
        <f t="array" ref="Y2826">IF(AND(B:B &gt; TIME(6, 0, 0), B:B &lt;= TIME(18, 0, 0)), "Day", "Night")</f>
        <v>Night</v>
      </c>
      <c r="Z2826">
        <f>COUNTIFS(D:D, "Military - U.S. Army", C:C, "Fort Myer, Virginia")</f>
        <v>1</v>
      </c>
    </row>
    <row r="2827" spans="1:26" x14ac:dyDescent="0.2">
      <c r="A2827">
        <v>27577</v>
      </c>
      <c r="C2827" t="s">
        <v>13830</v>
      </c>
      <c r="D2827" t="s">
        <v>13831</v>
      </c>
      <c r="E2827" t="s">
        <v>13832</v>
      </c>
      <c r="F2827" t="s">
        <v>11274</v>
      </c>
      <c r="G2827" t="s">
        <v>13833</v>
      </c>
      <c r="H2827" t="s">
        <v>13834</v>
      </c>
      <c r="I2827">
        <v>8</v>
      </c>
      <c r="J2827">
        <v>8</v>
      </c>
      <c r="K2827">
        <v>0</v>
      </c>
      <c r="L2827" t="s">
        <v>13835</v>
      </c>
      <c r="M2827">
        <f>SUM(B2827,C2827)</f>
        <v>0</v>
      </c>
      <c r="N2827" t="str">
        <f t="shared" si="88"/>
        <v>No</v>
      </c>
      <c r="O2827">
        <f>COUNTIF(C:C,"&lt;0")</f>
        <v>0</v>
      </c>
      <c r="P2827" t="e">
        <f>SUMIF(#REF!,"&gt;"&amp;AVERAGE(#REF!))</f>
        <v>#REF!</v>
      </c>
      <c r="Q2827">
        <f t="shared" si="89"/>
        <v>27.565026697177728</v>
      </c>
      <c r="R2827" t="str">
        <f>CONCATENATE("ID-",A2827,"-",E2827)</f>
        <v>ID-27577-Nantes - Brest</v>
      </c>
      <c r="S2827">
        <f>INDEX(B:B,MATCH(A2827,A:A,0))</f>
        <v>0</v>
      </c>
      <c r="T2827" t="str">
        <f>IF(OR(B2827&gt;0,C2827&gt;0),"Acceptable","Check")</f>
        <v>Acceptable</v>
      </c>
      <c r="U2827">
        <f>COUNTIF(D:D, "Military - U.S. Army")</f>
        <v>23</v>
      </c>
      <c r="V2827">
        <f>AVERAGEIF(C:C,"Fort Myer, Virginia", I:I)</f>
        <v>2</v>
      </c>
      <c r="X2827" t="str">
        <f>IFERROR(VLOOKUP("FlightNumber", A:D, 4, FALSE), "Flight Not Found")</f>
        <v>Flight Not Found</v>
      </c>
      <c r="Y2827" t="str" cm="1">
        <f t="array" ref="Y2827">IF(AND(B:B &gt; TIME(6, 0, 0), B:B &lt;= TIME(18, 0, 0)), "Day", "Night")</f>
        <v>Night</v>
      </c>
      <c r="Z2827">
        <f>COUNTIFS(D:D, "Military - U.S. Army", C:C, "Fort Myer, Virginia")</f>
        <v>1</v>
      </c>
    </row>
    <row r="2828" spans="1:26" x14ac:dyDescent="0.2">
      <c r="A2828">
        <v>27578</v>
      </c>
      <c r="C2828" t="s">
        <v>13836</v>
      </c>
      <c r="D2828" t="s">
        <v>9652</v>
      </c>
      <c r="F2828" t="s">
        <v>2722</v>
      </c>
      <c r="G2828" t="s">
        <v>13837</v>
      </c>
      <c r="H2828" t="s">
        <v>13838</v>
      </c>
      <c r="I2828">
        <v>10</v>
      </c>
      <c r="J2828">
        <v>10</v>
      </c>
      <c r="K2828">
        <v>0</v>
      </c>
      <c r="M2828">
        <f>SUM(B2828,C2828)</f>
        <v>0</v>
      </c>
      <c r="N2828" t="str">
        <f t="shared" si="88"/>
        <v>No</v>
      </c>
      <c r="O2828">
        <f>COUNTIF(C:C,"&lt;0")</f>
        <v>0</v>
      </c>
      <c r="P2828" t="e">
        <f>SUMIF(#REF!,"&gt;"&amp;AVERAGE(#REF!))</f>
        <v>#REF!</v>
      </c>
      <c r="Q2828">
        <f t="shared" si="89"/>
        <v>27.565026697177728</v>
      </c>
      <c r="R2828" t="str">
        <f>CONCATENATE("ID-",A2828,"-",E2828)</f>
        <v>ID-27578-</v>
      </c>
      <c r="S2828">
        <f>INDEX(B:B,MATCH(A2828,A:A,0))</f>
        <v>0</v>
      </c>
      <c r="T2828" t="str">
        <f>IF(OR(B2828&gt;0,C2828&gt;0),"Acceptable","Check")</f>
        <v>Acceptable</v>
      </c>
      <c r="U2828">
        <f>COUNTIF(D:D, "Military - U.S. Army")</f>
        <v>23</v>
      </c>
      <c r="V2828">
        <f>AVERAGEIF(C:C,"Fort Myer, Virginia", I:I)</f>
        <v>2</v>
      </c>
      <c r="X2828" t="str">
        <f>IFERROR(VLOOKUP("FlightNumber", A:D, 4, FALSE), "Flight Not Found")</f>
        <v>Flight Not Found</v>
      </c>
      <c r="Y2828" t="str" cm="1">
        <f t="array" ref="Y2828">IF(AND(B:B &gt; TIME(6, 0, 0), B:B &lt;= TIME(18, 0, 0)), "Day", "Night")</f>
        <v>Night</v>
      </c>
      <c r="Z2828">
        <f>COUNTIFS(D:D, "Military - U.S. Army", C:C, "Fort Myer, Virginia")</f>
        <v>1</v>
      </c>
    </row>
    <row r="2829" spans="1:26" x14ac:dyDescent="0.2">
      <c r="A2829">
        <v>27585</v>
      </c>
      <c r="C2829" t="s">
        <v>5135</v>
      </c>
      <c r="D2829" t="s">
        <v>13839</v>
      </c>
      <c r="E2829" t="s">
        <v>13840</v>
      </c>
      <c r="F2829" t="s">
        <v>13841</v>
      </c>
      <c r="G2829" t="s">
        <v>13842</v>
      </c>
      <c r="H2829" t="s">
        <v>13843</v>
      </c>
      <c r="I2829">
        <v>4</v>
      </c>
      <c r="J2829">
        <v>2</v>
      </c>
      <c r="K2829">
        <v>0</v>
      </c>
      <c r="L2829" t="s">
        <v>13844</v>
      </c>
      <c r="M2829">
        <f>SUM(B2829,C2829)</f>
        <v>0</v>
      </c>
      <c r="N2829" t="str">
        <f t="shared" si="88"/>
        <v>No</v>
      </c>
      <c r="O2829">
        <f>COUNTIF(C:C,"&lt;0")</f>
        <v>0</v>
      </c>
      <c r="P2829" t="e">
        <f>SUMIF(#REF!,"&gt;"&amp;AVERAGE(#REF!))</f>
        <v>#REF!</v>
      </c>
      <c r="Q2829">
        <f t="shared" si="89"/>
        <v>27.565026697177728</v>
      </c>
      <c r="R2829" t="str">
        <f>CONCATENATE("ID-",A2829,"-",E2829)</f>
        <v>ID-27585-Bogota  - Barranquilla</v>
      </c>
      <c r="S2829">
        <f>INDEX(B:B,MATCH(A2829,A:A,0))</f>
        <v>0</v>
      </c>
      <c r="T2829" t="str">
        <f>IF(OR(B2829&gt;0,C2829&gt;0),"Acceptable","Check")</f>
        <v>Acceptable</v>
      </c>
      <c r="U2829">
        <f>COUNTIF(D:D, "Military - U.S. Army")</f>
        <v>23</v>
      </c>
      <c r="V2829">
        <f>AVERAGEIF(C:C,"Fort Myer, Virginia", I:I)</f>
        <v>2</v>
      </c>
      <c r="X2829" t="str">
        <f>IFERROR(VLOOKUP("FlightNumber", A:D, 4, FALSE), "Flight Not Found")</f>
        <v>Flight Not Found</v>
      </c>
      <c r="Y2829" t="str" cm="1">
        <f t="array" ref="Y2829">IF(AND(B:B &gt; TIME(6, 0, 0), B:B &lt;= TIME(18, 0, 0)), "Day", "Night")</f>
        <v>Night</v>
      </c>
      <c r="Z2829">
        <f>COUNTIFS(D:D, "Military - U.S. Army", C:C, "Fort Myer, Virginia")</f>
        <v>1</v>
      </c>
    </row>
    <row r="2830" spans="1:26" x14ac:dyDescent="0.2">
      <c r="A2830">
        <v>27585</v>
      </c>
      <c r="C2830" t="s">
        <v>4446</v>
      </c>
      <c r="D2830" t="s">
        <v>13845</v>
      </c>
      <c r="E2830" t="s">
        <v>13846</v>
      </c>
      <c r="F2830" t="s">
        <v>9285</v>
      </c>
      <c r="G2830" t="s">
        <v>13847</v>
      </c>
      <c r="I2830">
        <v>2</v>
      </c>
      <c r="J2830">
        <v>2</v>
      </c>
      <c r="K2830">
        <v>0</v>
      </c>
      <c r="L2830" t="s">
        <v>13848</v>
      </c>
      <c r="M2830">
        <f>SUM(B2830,C2830)</f>
        <v>0</v>
      </c>
      <c r="N2830" t="str">
        <f t="shared" si="88"/>
        <v>No</v>
      </c>
      <c r="O2830">
        <f>COUNTIF(C:C,"&lt;0")</f>
        <v>0</v>
      </c>
      <c r="P2830" t="e">
        <f>SUMIF(#REF!,"&gt;"&amp;AVERAGE(#REF!))</f>
        <v>#REF!</v>
      </c>
      <c r="Q2830">
        <f t="shared" si="89"/>
        <v>27.565026697177728</v>
      </c>
      <c r="R2830" t="str">
        <f>CONCATENATE("ID-",A2830,"-",E2830)</f>
        <v>ID-27585-Homer, AK - Local</v>
      </c>
      <c r="S2830">
        <f>INDEX(B:B,MATCH(A2830,A:A,0))</f>
        <v>0</v>
      </c>
      <c r="T2830" t="str">
        <f>IF(OR(B2830&gt;0,C2830&gt;0),"Acceptable","Check")</f>
        <v>Acceptable</v>
      </c>
      <c r="U2830">
        <f>COUNTIF(D:D, "Military - U.S. Army")</f>
        <v>23</v>
      </c>
      <c r="V2830">
        <f>AVERAGEIF(C:C,"Fort Myer, Virginia", I:I)</f>
        <v>2</v>
      </c>
      <c r="X2830" t="str">
        <f>IFERROR(VLOOKUP("FlightNumber", A:D, 4, FALSE), "Flight Not Found")</f>
        <v>Flight Not Found</v>
      </c>
      <c r="Y2830" t="str" cm="1">
        <f t="array" ref="Y2830">IF(AND(B:B &gt; TIME(6, 0, 0), B:B &lt;= TIME(18, 0, 0)), "Day", "Night")</f>
        <v>Night</v>
      </c>
      <c r="Z2830">
        <f>COUNTIFS(D:D, "Military - U.S. Army", C:C, "Fort Myer, Virginia")</f>
        <v>1</v>
      </c>
    </row>
    <row r="2831" spans="1:26" x14ac:dyDescent="0.2">
      <c r="A2831">
        <v>27590</v>
      </c>
      <c r="B2831" t="s">
        <v>9531</v>
      </c>
      <c r="C2831" t="s">
        <v>13849</v>
      </c>
      <c r="D2831" t="s">
        <v>13850</v>
      </c>
      <c r="E2831" t="s">
        <v>13851</v>
      </c>
      <c r="F2831" t="s">
        <v>12860</v>
      </c>
      <c r="G2831" t="s">
        <v>13852</v>
      </c>
      <c r="I2831">
        <v>4</v>
      </c>
      <c r="J2831">
        <v>4</v>
      </c>
      <c r="K2831">
        <v>0</v>
      </c>
      <c r="L2831" t="s">
        <v>13853</v>
      </c>
      <c r="M2831">
        <f>SUM(B2831,C2831)</f>
        <v>0</v>
      </c>
      <c r="N2831" t="str">
        <f t="shared" si="88"/>
        <v>No</v>
      </c>
      <c r="O2831">
        <f>COUNTIF(C:C,"&lt;0")</f>
        <v>0</v>
      </c>
      <c r="P2831" t="e">
        <f>SUMIF(#REF!,"&gt;"&amp;AVERAGE(#REF!))</f>
        <v>#REF!</v>
      </c>
      <c r="Q2831">
        <f t="shared" si="89"/>
        <v>27.565026697177728</v>
      </c>
      <c r="R2831" t="str">
        <f>CONCATENATE("ID-",A2831,"-",E2831)</f>
        <v>ID-27590-Poway, CA - Pomona, CA</v>
      </c>
      <c r="S2831" t="str">
        <f>INDEX(B:B,MATCH(A2831,A:A,0))</f>
        <v>23:48</v>
      </c>
      <c r="T2831" t="str">
        <f>IF(OR(B2831&gt;0,C2831&gt;0),"Acceptable","Check")</f>
        <v>Acceptable</v>
      </c>
      <c r="U2831">
        <f>COUNTIF(D:D, "Military - U.S. Army")</f>
        <v>23</v>
      </c>
      <c r="V2831">
        <f>AVERAGEIF(C:C,"Fort Myer, Virginia", I:I)</f>
        <v>2</v>
      </c>
      <c r="X2831" t="str">
        <f>IFERROR(VLOOKUP("FlightNumber", A:D, 4, FALSE), "Flight Not Found")</f>
        <v>Flight Not Found</v>
      </c>
      <c r="Y2831" t="str" cm="1">
        <f t="array" ref="Y2831">IF(AND(B:B &gt; TIME(6, 0, 0), B:B &lt;= TIME(18, 0, 0)), "Day", "Night")</f>
        <v>Night</v>
      </c>
      <c r="Z2831">
        <f>COUNTIFS(D:D, "Military - U.S. Army", C:C, "Fort Myer, Virginia")</f>
        <v>1</v>
      </c>
    </row>
    <row r="2832" spans="1:26" x14ac:dyDescent="0.2">
      <c r="A2832">
        <v>27590</v>
      </c>
      <c r="C2832" t="s">
        <v>13854</v>
      </c>
      <c r="D2832" t="s">
        <v>3546</v>
      </c>
      <c r="F2832" t="s">
        <v>11779</v>
      </c>
      <c r="G2832" t="s">
        <v>13855</v>
      </c>
      <c r="H2832" t="s">
        <v>13856</v>
      </c>
      <c r="I2832">
        <v>41</v>
      </c>
      <c r="J2832">
        <v>41</v>
      </c>
      <c r="K2832">
        <v>0</v>
      </c>
      <c r="L2832" t="s">
        <v>13857</v>
      </c>
      <c r="M2832">
        <f>SUM(B2832,C2832)</f>
        <v>0</v>
      </c>
      <c r="N2832" t="str">
        <f t="shared" si="88"/>
        <v>No</v>
      </c>
      <c r="O2832">
        <f>COUNTIF(C:C,"&lt;0")</f>
        <v>0</v>
      </c>
      <c r="P2832" t="e">
        <f>SUMIF(#REF!,"&gt;"&amp;AVERAGE(#REF!))</f>
        <v>#REF!</v>
      </c>
      <c r="Q2832">
        <f t="shared" si="89"/>
        <v>27.565026697177728</v>
      </c>
      <c r="R2832" t="str">
        <f>CONCATENATE("ID-",A2832,"-",E2832)</f>
        <v>ID-27590-</v>
      </c>
      <c r="S2832" t="str">
        <f>INDEX(B:B,MATCH(A2832,A:A,0))</f>
        <v>23:48</v>
      </c>
      <c r="T2832" t="str">
        <f>IF(OR(B2832&gt;0,C2832&gt;0),"Acceptable","Check")</f>
        <v>Acceptable</v>
      </c>
      <c r="U2832">
        <f>COUNTIF(D:D, "Military - U.S. Army")</f>
        <v>23</v>
      </c>
      <c r="V2832">
        <f>AVERAGEIF(C:C,"Fort Myer, Virginia", I:I)</f>
        <v>2</v>
      </c>
      <c r="X2832" t="str">
        <f>IFERROR(VLOOKUP("FlightNumber", A:D, 4, FALSE), "Flight Not Found")</f>
        <v>Flight Not Found</v>
      </c>
      <c r="Y2832" t="str" cm="1">
        <f t="array" ref="Y2832">IF(AND(B:B &gt; TIME(6, 0, 0), B:B &lt;= TIME(18, 0, 0)), "Day", "Night")</f>
        <v>Night</v>
      </c>
      <c r="Z2832">
        <f>COUNTIFS(D:D, "Military - U.S. Army", C:C, "Fort Myer, Virginia")</f>
        <v>1</v>
      </c>
    </row>
    <row r="2833" spans="1:26" x14ac:dyDescent="0.2">
      <c r="A2833">
        <v>27601</v>
      </c>
      <c r="B2833" t="s">
        <v>2758</v>
      </c>
      <c r="C2833" t="s">
        <v>13858</v>
      </c>
      <c r="D2833" t="s">
        <v>2606</v>
      </c>
      <c r="E2833" t="s">
        <v>13859</v>
      </c>
      <c r="F2833" t="s">
        <v>7352</v>
      </c>
      <c r="G2833" t="s">
        <v>13860</v>
      </c>
      <c r="H2833" t="s">
        <v>13861</v>
      </c>
      <c r="I2833">
        <v>6</v>
      </c>
      <c r="J2833">
        <v>6</v>
      </c>
      <c r="K2833">
        <v>0</v>
      </c>
      <c r="L2833" t="s">
        <v>13862</v>
      </c>
      <c r="M2833">
        <f>SUM(B2833,C2833)</f>
        <v>0</v>
      </c>
      <c r="N2833" t="str">
        <f t="shared" si="88"/>
        <v>No</v>
      </c>
      <c r="O2833">
        <f>COUNTIF(C:C,"&lt;0")</f>
        <v>0</v>
      </c>
      <c r="P2833" t="e">
        <f>SUMIF(#REF!,"&gt;"&amp;AVERAGE(#REF!))</f>
        <v>#REF!</v>
      </c>
      <c r="Q2833">
        <f t="shared" si="89"/>
        <v>27.565026697177728</v>
      </c>
      <c r="R2833" t="str">
        <f>CONCATENATE("ID-",A2833,"-",E2833)</f>
        <v>ID-27601-Exercise</v>
      </c>
      <c r="S2833" t="str">
        <f>INDEX(B:B,MATCH(A2833,A:A,0))</f>
        <v>20:30</v>
      </c>
      <c r="T2833" t="str">
        <f>IF(OR(B2833&gt;0,C2833&gt;0),"Acceptable","Check")</f>
        <v>Acceptable</v>
      </c>
      <c r="U2833">
        <f>COUNTIF(D:D, "Military - U.S. Army")</f>
        <v>23</v>
      </c>
      <c r="V2833">
        <f>AVERAGEIF(C:C,"Fort Myer, Virginia", I:I)</f>
        <v>2</v>
      </c>
      <c r="X2833" t="str">
        <f>IFERROR(VLOOKUP("FlightNumber", A:D, 4, FALSE), "Flight Not Found")</f>
        <v>Flight Not Found</v>
      </c>
      <c r="Y2833" t="str" cm="1">
        <f t="array" ref="Y2833">IF(AND(B:B &gt; TIME(6, 0, 0), B:B &lt;= TIME(18, 0, 0)), "Day", "Night")</f>
        <v>Night</v>
      </c>
      <c r="Z2833">
        <f>COUNTIFS(D:D, "Military - U.S. Army", C:C, "Fort Myer, Virginia")</f>
        <v>1</v>
      </c>
    </row>
    <row r="2834" spans="1:26" x14ac:dyDescent="0.2">
      <c r="A2834">
        <v>27606</v>
      </c>
      <c r="C2834" t="s">
        <v>4364</v>
      </c>
      <c r="D2834" t="s">
        <v>3562</v>
      </c>
      <c r="E2834" t="s">
        <v>13863</v>
      </c>
      <c r="F2834" t="s">
        <v>13864</v>
      </c>
      <c r="G2834" t="s">
        <v>13865</v>
      </c>
      <c r="H2834" t="s">
        <v>477</v>
      </c>
      <c r="I2834">
        <v>76</v>
      </c>
      <c r="J2834">
        <v>28</v>
      </c>
      <c r="K2834">
        <v>0</v>
      </c>
      <c r="L2834" t="s">
        <v>13866</v>
      </c>
      <c r="M2834">
        <f>SUM(B2834,C2834)</f>
        <v>0</v>
      </c>
      <c r="N2834" t="str">
        <f t="shared" si="88"/>
        <v>No</v>
      </c>
      <c r="O2834">
        <f>COUNTIF(C:C,"&lt;0")</f>
        <v>0</v>
      </c>
      <c r="P2834" t="e">
        <f>SUMIF(#REF!,"&gt;"&amp;AVERAGE(#REF!))</f>
        <v>#REF!</v>
      </c>
      <c r="Q2834">
        <f t="shared" si="89"/>
        <v>27.565026697177728</v>
      </c>
      <c r="R2834" t="str">
        <f>CONCATENATE("ID-",A2834,"-",E2834)</f>
        <v>ID-27606-Hualien - Taipei</v>
      </c>
      <c r="S2834">
        <f>INDEX(B:B,MATCH(A2834,A:A,0))</f>
        <v>0</v>
      </c>
      <c r="T2834" t="str">
        <f>IF(OR(B2834&gt;0,C2834&gt;0),"Acceptable","Check")</f>
        <v>Acceptable</v>
      </c>
      <c r="U2834">
        <f>COUNTIF(D:D, "Military - U.S. Army")</f>
        <v>23</v>
      </c>
      <c r="V2834">
        <f>AVERAGEIF(C:C,"Fort Myer, Virginia", I:I)</f>
        <v>2</v>
      </c>
      <c r="X2834" t="str">
        <f>IFERROR(VLOOKUP("FlightNumber", A:D, 4, FALSE), "Flight Not Found")</f>
        <v>Flight Not Found</v>
      </c>
      <c r="Y2834" t="str" cm="1">
        <f t="array" ref="Y2834">IF(AND(B:B &gt; TIME(6, 0, 0), B:B &lt;= TIME(18, 0, 0)), "Day", "Night")</f>
        <v>Night</v>
      </c>
      <c r="Z2834">
        <f>COUNTIFS(D:D, "Military - U.S. Army", C:C, "Fort Myer, Virginia")</f>
        <v>1</v>
      </c>
    </row>
    <row r="2835" spans="1:26" x14ac:dyDescent="0.2">
      <c r="A2835">
        <v>27609</v>
      </c>
      <c r="B2835" t="s">
        <v>3830</v>
      </c>
      <c r="C2835" t="s">
        <v>13867</v>
      </c>
      <c r="D2835" t="s">
        <v>9504</v>
      </c>
      <c r="E2835" t="s">
        <v>13868</v>
      </c>
      <c r="F2835" t="s">
        <v>10790</v>
      </c>
      <c r="G2835" t="s">
        <v>13869</v>
      </c>
      <c r="H2835" t="s">
        <v>13870</v>
      </c>
      <c r="I2835">
        <v>188</v>
      </c>
      <c r="J2835">
        <v>188</v>
      </c>
      <c r="K2835">
        <v>0</v>
      </c>
      <c r="L2835" t="s">
        <v>13871</v>
      </c>
      <c r="M2835">
        <f>SUM(B2835,C2835)</f>
        <v>0</v>
      </c>
      <c r="N2835" t="str">
        <f t="shared" si="88"/>
        <v>No</v>
      </c>
      <c r="O2835">
        <f>COUNTIF(C:C,"&lt;0")</f>
        <v>0</v>
      </c>
      <c r="P2835" t="e">
        <f>SUMIF(#REF!,"&gt;"&amp;AVERAGE(#REF!))</f>
        <v>#REF!</v>
      </c>
      <c r="Q2835">
        <f t="shared" si="89"/>
        <v>27.565026697177728</v>
      </c>
      <c r="R2835" t="str">
        <f>CONCATENATE("ID-",A2835,"-",E2835)</f>
        <v>ID-27609-Paris - Agadir</v>
      </c>
      <c r="S2835" t="str">
        <f>INDEX(B:B,MATCH(A2835,A:A,0))</f>
        <v>04:30</v>
      </c>
      <c r="T2835" t="str">
        <f>IF(OR(B2835&gt;0,C2835&gt;0),"Acceptable","Check")</f>
        <v>Acceptable</v>
      </c>
      <c r="U2835">
        <f>COUNTIF(D:D, "Military - U.S. Army")</f>
        <v>23</v>
      </c>
      <c r="V2835">
        <f>AVERAGEIF(C:C,"Fort Myer, Virginia", I:I)</f>
        <v>2</v>
      </c>
      <c r="X2835" t="str">
        <f>IFERROR(VLOOKUP("FlightNumber", A:D, 4, FALSE), "Flight Not Found")</f>
        <v>Flight Not Found</v>
      </c>
      <c r="Y2835" t="str" cm="1">
        <f t="array" ref="Y2835">IF(AND(B:B &gt; TIME(6, 0, 0), B:B &lt;= TIME(18, 0, 0)), "Day", "Night")</f>
        <v>Night</v>
      </c>
      <c r="Z2835">
        <f>COUNTIFS(D:D, "Military - U.S. Army", C:C, "Fort Myer, Virginia")</f>
        <v>1</v>
      </c>
    </row>
    <row r="2836" spans="1:26" x14ac:dyDescent="0.2">
      <c r="A2836">
        <v>27609</v>
      </c>
      <c r="B2836" t="s">
        <v>8489</v>
      </c>
      <c r="C2836" t="s">
        <v>13872</v>
      </c>
      <c r="D2836" t="s">
        <v>13873</v>
      </c>
      <c r="E2836" t="s">
        <v>13874</v>
      </c>
      <c r="F2836" t="s">
        <v>13875</v>
      </c>
      <c r="G2836" t="s">
        <v>13876</v>
      </c>
      <c r="I2836">
        <v>20</v>
      </c>
      <c r="J2836">
        <v>20</v>
      </c>
      <c r="K2836">
        <v>0</v>
      </c>
      <c r="L2836" t="s">
        <v>13877</v>
      </c>
      <c r="M2836">
        <f>SUM(B2836,C2836)</f>
        <v>0</v>
      </c>
      <c r="N2836" t="str">
        <f t="shared" si="88"/>
        <v>No</v>
      </c>
      <c r="O2836">
        <f>COUNTIF(C:C,"&lt;0")</f>
        <v>0</v>
      </c>
      <c r="P2836" t="e">
        <f>SUMIF(#REF!,"&gt;"&amp;AVERAGE(#REF!))</f>
        <v>#REF!</v>
      </c>
      <c r="Q2836">
        <f t="shared" si="89"/>
        <v>27.565026697177728</v>
      </c>
      <c r="R2836" t="str">
        <f>CONCATENATE("ID-",A2836,"-",E2836)</f>
        <v>ID-27609-Veracruz - Managua</v>
      </c>
      <c r="S2836" t="str">
        <f>INDEX(B:B,MATCH(A2836,A:A,0))</f>
        <v>04:30</v>
      </c>
      <c r="T2836" t="str">
        <f>IF(OR(B2836&gt;0,C2836&gt;0),"Acceptable","Check")</f>
        <v>Acceptable</v>
      </c>
      <c r="U2836">
        <f>COUNTIF(D:D, "Military - U.S. Army")</f>
        <v>23</v>
      </c>
      <c r="V2836">
        <f>AVERAGEIF(C:C,"Fort Myer, Virginia", I:I)</f>
        <v>2</v>
      </c>
      <c r="X2836" t="str">
        <f>IFERROR(VLOOKUP("FlightNumber", A:D, 4, FALSE), "Flight Not Found")</f>
        <v>Flight Not Found</v>
      </c>
      <c r="Y2836" t="str" cm="1">
        <f t="array" ref="Y2836">IF(AND(B:B &gt; TIME(6, 0, 0), B:B &lt;= TIME(18, 0, 0)), "Day", "Night")</f>
        <v>Night</v>
      </c>
      <c r="Z2836">
        <f>COUNTIFS(D:D, "Military - U.S. Army", C:C, "Fort Myer, Virginia")</f>
        <v>1</v>
      </c>
    </row>
    <row r="2837" spans="1:26" x14ac:dyDescent="0.2">
      <c r="A2837">
        <v>27613</v>
      </c>
      <c r="B2837" t="s">
        <v>10575</v>
      </c>
      <c r="C2837" t="s">
        <v>3694</v>
      </c>
      <c r="D2837" t="s">
        <v>6727</v>
      </c>
      <c r="E2837" t="s">
        <v>13879</v>
      </c>
      <c r="F2837" t="s">
        <v>12872</v>
      </c>
      <c r="G2837" t="s">
        <v>13880</v>
      </c>
      <c r="H2837" t="s">
        <v>13881</v>
      </c>
      <c r="I2837">
        <v>131</v>
      </c>
      <c r="J2837">
        <v>0</v>
      </c>
      <c r="K2837">
        <v>0</v>
      </c>
      <c r="L2837" t="s">
        <v>13882</v>
      </c>
      <c r="M2837">
        <f>SUM(B2837,C2837)</f>
        <v>0</v>
      </c>
      <c r="N2837" t="str">
        <f t="shared" si="88"/>
        <v>No</v>
      </c>
      <c r="O2837">
        <f>COUNTIF(C:C,"&lt;0")</f>
        <v>0</v>
      </c>
      <c r="P2837" t="e">
        <f>SUMIF(#REF!,"&gt;"&amp;AVERAGE(#REF!))</f>
        <v>#REF!</v>
      </c>
      <c r="Q2837">
        <f t="shared" si="89"/>
        <v>27.565026697177728</v>
      </c>
      <c r="R2837" t="str">
        <f>CONCATENATE("ID-",A2837,"-",E2837)</f>
        <v>ID-27613-Denver - Wichita</v>
      </c>
      <c r="S2837" t="str">
        <f>INDEX(B:B,MATCH(A2837,A:A,0))</f>
        <v>16:11</v>
      </c>
      <c r="T2837" t="str">
        <f>IF(OR(B2837&gt;0,C2837&gt;0),"Acceptable","Check")</f>
        <v>Acceptable</v>
      </c>
      <c r="U2837">
        <f>COUNTIF(D:D, "Military - U.S. Army")</f>
        <v>23</v>
      </c>
      <c r="V2837">
        <f>AVERAGEIF(C:C,"Fort Myer, Virginia", I:I)</f>
        <v>2</v>
      </c>
      <c r="X2837" t="str">
        <f>IFERROR(VLOOKUP("FlightNumber", A:D, 4, FALSE), "Flight Not Found")</f>
        <v>Flight Not Found</v>
      </c>
      <c r="Y2837" t="str" cm="1">
        <f t="array" ref="Y2837">IF(AND(B:B &gt; TIME(6, 0, 0), B:B &lt;= TIME(18, 0, 0)), "Day", "Night")</f>
        <v>Night</v>
      </c>
      <c r="Z2837">
        <f>COUNTIFS(D:D, "Military - U.S. Army", C:C, "Fort Myer, Virginia")</f>
        <v>1</v>
      </c>
    </row>
    <row r="2838" spans="1:26" x14ac:dyDescent="0.2">
      <c r="A2838">
        <v>27621</v>
      </c>
      <c r="C2838" t="s">
        <v>13883</v>
      </c>
      <c r="D2838" t="s">
        <v>3546</v>
      </c>
      <c r="F2838" t="s">
        <v>11779</v>
      </c>
      <c r="G2838" t="s">
        <v>13884</v>
      </c>
      <c r="H2838" t="s">
        <v>13885</v>
      </c>
      <c r="I2838">
        <v>28</v>
      </c>
      <c r="J2838">
        <v>28</v>
      </c>
      <c r="K2838">
        <v>0</v>
      </c>
      <c r="L2838" t="s">
        <v>13886</v>
      </c>
      <c r="M2838">
        <f>SUM(B2838,C2838)</f>
        <v>0</v>
      </c>
      <c r="N2838" t="str">
        <f t="shared" si="88"/>
        <v>No</v>
      </c>
      <c r="O2838">
        <f>COUNTIF(C:C,"&lt;0")</f>
        <v>0</v>
      </c>
      <c r="P2838" t="e">
        <f>SUMIF(#REF!,"&gt;"&amp;AVERAGE(#REF!))</f>
        <v>#REF!</v>
      </c>
      <c r="Q2838">
        <f t="shared" si="89"/>
        <v>27.565026697177728</v>
      </c>
      <c r="R2838" t="str">
        <f>CONCATENATE("ID-",A2838,"-",E2838)</f>
        <v>ID-27621-</v>
      </c>
      <c r="S2838">
        <f>INDEX(B:B,MATCH(A2838,A:A,0))</f>
        <v>0</v>
      </c>
      <c r="T2838" t="str">
        <f>IF(OR(B2838&gt;0,C2838&gt;0),"Acceptable","Check")</f>
        <v>Acceptable</v>
      </c>
      <c r="U2838">
        <f>COUNTIF(D:D, "Military - U.S. Army")</f>
        <v>23</v>
      </c>
      <c r="V2838">
        <f>AVERAGEIF(C:C,"Fort Myer, Virginia", I:I)</f>
        <v>2</v>
      </c>
      <c r="X2838" t="str">
        <f>IFERROR(VLOOKUP("FlightNumber", A:D, 4, FALSE), "Flight Not Found")</f>
        <v>Flight Not Found</v>
      </c>
      <c r="Y2838" t="str" cm="1">
        <f t="array" ref="Y2838">IF(AND(B:B &gt; TIME(6, 0, 0), B:B &lt;= TIME(18, 0, 0)), "Day", "Night")</f>
        <v>Night</v>
      </c>
      <c r="Z2838">
        <f>COUNTIFS(D:D, "Military - U.S. Army", C:C, "Fort Myer, Virginia")</f>
        <v>1</v>
      </c>
    </row>
    <row r="2839" spans="1:26" x14ac:dyDescent="0.2">
      <c r="A2839">
        <v>27626</v>
      </c>
      <c r="B2839" t="s">
        <v>2725</v>
      </c>
      <c r="C2839" t="s">
        <v>9503</v>
      </c>
      <c r="D2839" t="s">
        <v>766</v>
      </c>
      <c r="E2839" t="s">
        <v>13887</v>
      </c>
      <c r="F2839" t="s">
        <v>12604</v>
      </c>
      <c r="G2839" t="s">
        <v>13888</v>
      </c>
      <c r="H2839" t="s">
        <v>13889</v>
      </c>
      <c r="I2839">
        <v>128</v>
      </c>
      <c r="J2839">
        <v>126</v>
      </c>
      <c r="K2839">
        <v>0</v>
      </c>
      <c r="L2839" t="s">
        <v>13890</v>
      </c>
      <c r="M2839">
        <f>SUM(B2839,C2839)</f>
        <v>0</v>
      </c>
      <c r="N2839" t="str">
        <f t="shared" si="88"/>
        <v>No</v>
      </c>
      <c r="O2839">
        <f>COUNTIF(C:C,"&lt;0")</f>
        <v>0</v>
      </c>
      <c r="P2839" t="e">
        <f>SUMIF(#REF!,"&gt;"&amp;AVERAGE(#REF!))</f>
        <v>#REF!</v>
      </c>
      <c r="Q2839">
        <f t="shared" si="89"/>
        <v>27.565026697177728</v>
      </c>
      <c r="R2839" t="str">
        <f>CONCATENATE("ID-",A2839,"-",E2839)</f>
        <v>ID-27626-Prague, Czechoslovakia - Damascus, Syria</v>
      </c>
      <c r="S2839" t="str">
        <f>INDEX(B:B,MATCH(A2839,A:A,0))</f>
        <v>01:15</v>
      </c>
      <c r="T2839" t="str">
        <f>IF(OR(B2839&gt;0,C2839&gt;0),"Acceptable","Check")</f>
        <v>Acceptable</v>
      </c>
      <c r="U2839">
        <f>COUNTIF(D:D, "Military - U.S. Army")</f>
        <v>23</v>
      </c>
      <c r="V2839">
        <f>AVERAGEIF(C:C,"Fort Myer, Virginia", I:I)</f>
        <v>2</v>
      </c>
      <c r="X2839" t="str">
        <f>IFERROR(VLOOKUP("FlightNumber", A:D, 4, FALSE), "Flight Not Found")</f>
        <v>Flight Not Found</v>
      </c>
      <c r="Y2839" t="str" cm="1">
        <f t="array" ref="Y2839">IF(AND(B:B &gt; TIME(6, 0, 0), B:B &lt;= TIME(18, 0, 0)), "Day", "Night")</f>
        <v>Night</v>
      </c>
      <c r="Z2839">
        <f>COUNTIFS(D:D, "Military - U.S. Army", C:C, "Fort Myer, Virginia")</f>
        <v>1</v>
      </c>
    </row>
    <row r="2840" spans="1:26" x14ac:dyDescent="0.2">
      <c r="A2840">
        <v>27631</v>
      </c>
      <c r="B2840" t="s">
        <v>4183</v>
      </c>
      <c r="C2840" t="s">
        <v>13891</v>
      </c>
      <c r="D2840" t="s">
        <v>13892</v>
      </c>
      <c r="E2840" t="s">
        <v>13893</v>
      </c>
      <c r="F2840" t="s">
        <v>9270</v>
      </c>
      <c r="G2840" t="s">
        <v>13894</v>
      </c>
      <c r="I2840">
        <v>4</v>
      </c>
      <c r="J2840">
        <v>2</v>
      </c>
      <c r="K2840">
        <v>0</v>
      </c>
      <c r="L2840" t="s">
        <v>13895</v>
      </c>
      <c r="M2840">
        <f>SUM(B2840,C2840)</f>
        <v>0</v>
      </c>
      <c r="N2840" t="str">
        <f t="shared" si="88"/>
        <v>No</v>
      </c>
      <c r="O2840">
        <f>COUNTIF(C:C,"&lt;0")</f>
        <v>0</v>
      </c>
      <c r="P2840" t="e">
        <f>SUMIF(#REF!,"&gt;"&amp;AVERAGE(#REF!))</f>
        <v>#REF!</v>
      </c>
      <c r="Q2840">
        <f t="shared" si="89"/>
        <v>27.565026697177728</v>
      </c>
      <c r="R2840" t="str">
        <f>CONCATENATE("ID-",A2840,"-",E2840)</f>
        <v>ID-27631-Monticello, NY - Portsmoutn, OH</v>
      </c>
      <c r="S2840" t="str">
        <f>INDEX(B:B,MATCH(A2840,A:A,0))</f>
        <v>20:42</v>
      </c>
      <c r="T2840" t="str">
        <f>IF(OR(B2840&gt;0,C2840&gt;0),"Acceptable","Check")</f>
        <v>Acceptable</v>
      </c>
      <c r="U2840">
        <f>COUNTIF(D:D, "Military - U.S. Army")</f>
        <v>23</v>
      </c>
      <c r="V2840">
        <f>AVERAGEIF(C:C,"Fort Myer, Virginia", I:I)</f>
        <v>2</v>
      </c>
      <c r="X2840" t="str">
        <f>IFERROR(VLOOKUP("FlightNumber", A:D, 4, FALSE), "Flight Not Found")</f>
        <v>Flight Not Found</v>
      </c>
      <c r="Y2840" t="str" cm="1">
        <f t="array" ref="Y2840">IF(AND(B:B &gt; TIME(6, 0, 0), B:B &lt;= TIME(18, 0, 0)), "Day", "Night")</f>
        <v>Night</v>
      </c>
      <c r="Z2840">
        <f>COUNTIFS(D:D, "Military - U.S. Army", C:C, "Fort Myer, Virginia")</f>
        <v>1</v>
      </c>
    </row>
    <row r="2841" spans="1:26" x14ac:dyDescent="0.2">
      <c r="A2841">
        <v>27636</v>
      </c>
      <c r="C2841" t="s">
        <v>13896</v>
      </c>
      <c r="D2841" t="s">
        <v>13873</v>
      </c>
      <c r="F2841" t="s">
        <v>2465</v>
      </c>
      <c r="G2841" t="s">
        <v>13876</v>
      </c>
      <c r="I2841">
        <v>20</v>
      </c>
      <c r="J2841">
        <v>20</v>
      </c>
      <c r="K2841">
        <v>0</v>
      </c>
      <c r="L2841" t="s">
        <v>13897</v>
      </c>
      <c r="M2841">
        <f>SUM(B2841,C2841)</f>
        <v>0</v>
      </c>
      <c r="N2841" t="str">
        <f t="shared" si="88"/>
        <v>No</v>
      </c>
      <c r="O2841">
        <f>COUNTIF(C:C,"&lt;0")</f>
        <v>0</v>
      </c>
      <c r="P2841" t="e">
        <f>SUMIF(#REF!,"&gt;"&amp;AVERAGE(#REF!))</f>
        <v>#REF!</v>
      </c>
      <c r="Q2841">
        <f t="shared" si="89"/>
        <v>27.565026697177728</v>
      </c>
      <c r="R2841" t="str">
        <f>CONCATENATE("ID-",A2841,"-",E2841)</f>
        <v>ID-27636-</v>
      </c>
      <c r="S2841">
        <f>INDEX(B:B,MATCH(A2841,A:A,0))</f>
        <v>0</v>
      </c>
      <c r="T2841" t="str">
        <f>IF(OR(B2841&gt;0,C2841&gt;0),"Acceptable","Check")</f>
        <v>Acceptable</v>
      </c>
      <c r="U2841">
        <f>COUNTIF(D:D, "Military - U.S. Army")</f>
        <v>23</v>
      </c>
      <c r="V2841">
        <f>AVERAGEIF(C:C,"Fort Myer, Virginia", I:I)</f>
        <v>2</v>
      </c>
      <c r="X2841" t="str">
        <f>IFERROR(VLOOKUP("FlightNumber", A:D, 4, FALSE), "Flight Not Found")</f>
        <v>Flight Not Found</v>
      </c>
      <c r="Y2841" t="str" cm="1">
        <f t="array" ref="Y2841">IF(AND(B:B &gt; TIME(6, 0, 0), B:B &lt;= TIME(18, 0, 0)), "Day", "Night")</f>
        <v>Night</v>
      </c>
      <c r="Z2841">
        <f>COUNTIFS(D:D, "Military - U.S. Army", C:C, "Fort Myer, Virginia")</f>
        <v>1</v>
      </c>
    </row>
    <row r="2842" spans="1:26" x14ac:dyDescent="0.2">
      <c r="A2842">
        <v>27636</v>
      </c>
      <c r="B2842" t="s">
        <v>13898</v>
      </c>
      <c r="C2842" t="s">
        <v>13899</v>
      </c>
      <c r="D2842" t="s">
        <v>13900</v>
      </c>
      <c r="E2842" t="s">
        <v>13901</v>
      </c>
      <c r="F2842" t="s">
        <v>11013</v>
      </c>
      <c r="G2842" t="s">
        <v>13902</v>
      </c>
      <c r="H2842" t="s">
        <v>2273</v>
      </c>
      <c r="I2842">
        <v>32</v>
      </c>
      <c r="J2842">
        <v>10</v>
      </c>
      <c r="K2842">
        <v>0</v>
      </c>
      <c r="L2842" t="s">
        <v>13903</v>
      </c>
      <c r="M2842">
        <f>SUM(B2842,C2842)</f>
        <v>0</v>
      </c>
      <c r="N2842" t="str">
        <f t="shared" si="88"/>
        <v>No</v>
      </c>
      <c r="O2842">
        <f>COUNTIF(C:C,"&lt;0")</f>
        <v>0</v>
      </c>
      <c r="P2842" t="e">
        <f>SUMIF(#REF!,"&gt;"&amp;AVERAGE(#REF!))</f>
        <v>#REF!</v>
      </c>
      <c r="Q2842">
        <f t="shared" si="89"/>
        <v>27.565026697177728</v>
      </c>
      <c r="R2842" t="str">
        <f>CONCATENATE("ID-",A2842,"-",E2842)</f>
        <v>ID-27636-Nome - Gambell</v>
      </c>
      <c r="S2842">
        <f>INDEX(B:B,MATCH(A2842,A:A,0))</f>
        <v>0</v>
      </c>
      <c r="T2842" t="str">
        <f>IF(OR(B2842&gt;0,C2842&gt;0),"Acceptable","Check")</f>
        <v>Acceptable</v>
      </c>
      <c r="U2842">
        <f>COUNTIF(D:D, "Military - U.S. Army")</f>
        <v>23</v>
      </c>
      <c r="V2842">
        <f>AVERAGEIF(C:C,"Fort Myer, Virginia", I:I)</f>
        <v>2</v>
      </c>
      <c r="X2842" t="str">
        <f>IFERROR(VLOOKUP("FlightNumber", A:D, 4, FALSE), "Flight Not Found")</f>
        <v>Flight Not Found</v>
      </c>
      <c r="Y2842" t="str" cm="1">
        <f t="array" ref="Y2842">IF(AND(B:B &gt; TIME(6, 0, 0), B:B &lt;= TIME(18, 0, 0)), "Day", "Night")</f>
        <v>Night</v>
      </c>
      <c r="Z2842">
        <f>COUNTIFS(D:D, "Military - U.S. Army", C:C, "Fort Myer, Virginia")</f>
        <v>1</v>
      </c>
    </row>
    <row r="2843" spans="1:26" x14ac:dyDescent="0.2">
      <c r="A2843">
        <v>27638</v>
      </c>
      <c r="C2843" t="s">
        <v>13904</v>
      </c>
      <c r="D2843" t="s">
        <v>12602</v>
      </c>
      <c r="E2843" t="s">
        <v>13905</v>
      </c>
      <c r="F2843" t="s">
        <v>13906</v>
      </c>
      <c r="G2843" t="s">
        <v>13907</v>
      </c>
      <c r="H2843" t="s">
        <v>13908</v>
      </c>
      <c r="I2843">
        <v>34</v>
      </c>
      <c r="J2843">
        <v>26</v>
      </c>
      <c r="K2843">
        <v>0</v>
      </c>
      <c r="L2843" t="s">
        <v>13909</v>
      </c>
      <c r="M2843">
        <f>SUM(B2843,C2843)</f>
        <v>0</v>
      </c>
      <c r="N2843" t="str">
        <f t="shared" si="88"/>
        <v>No</v>
      </c>
      <c r="O2843">
        <f>COUNTIF(C:C,"&lt;0")</f>
        <v>0</v>
      </c>
      <c r="P2843" t="e">
        <f>SUMIF(#REF!,"&gt;"&amp;AVERAGE(#REF!))</f>
        <v>#REF!</v>
      </c>
      <c r="Q2843">
        <f t="shared" si="89"/>
        <v>27.565026697177728</v>
      </c>
      <c r="R2843" t="str">
        <f>CONCATENATE("ID-",A2843,"-",E2843)</f>
        <v>ID-27638-Stuttgart - Leipzig</v>
      </c>
      <c r="S2843">
        <f>INDEX(B:B,MATCH(A2843,A:A,0))</f>
        <v>0</v>
      </c>
      <c r="T2843" t="str">
        <f>IF(OR(B2843&gt;0,C2843&gt;0),"Acceptable","Check")</f>
        <v>Acceptable</v>
      </c>
      <c r="U2843">
        <f>COUNTIF(D:D, "Military - U.S. Army")</f>
        <v>23</v>
      </c>
      <c r="V2843">
        <f>AVERAGEIF(C:C,"Fort Myer, Virginia", I:I)</f>
        <v>2</v>
      </c>
      <c r="X2843" t="str">
        <f>IFERROR(VLOOKUP("FlightNumber", A:D, 4, FALSE), "Flight Not Found")</f>
        <v>Flight Not Found</v>
      </c>
      <c r="Y2843" t="str" cm="1">
        <f t="array" ref="Y2843">IF(AND(B:B &gt; TIME(6, 0, 0), B:B &lt;= TIME(18, 0, 0)), "Day", "Night")</f>
        <v>Night</v>
      </c>
      <c r="Z2843">
        <f>COUNTIFS(D:D, "Military - U.S. Army", C:C, "Fort Myer, Virginia")</f>
        <v>1</v>
      </c>
    </row>
    <row r="2844" spans="1:26" x14ac:dyDescent="0.2">
      <c r="A2844">
        <v>27648</v>
      </c>
      <c r="C2844" t="s">
        <v>13910</v>
      </c>
      <c r="D2844" t="s">
        <v>7436</v>
      </c>
      <c r="E2844" t="s">
        <v>13911</v>
      </c>
      <c r="F2844" t="s">
        <v>2558</v>
      </c>
      <c r="G2844" t="s">
        <v>13912</v>
      </c>
      <c r="H2844" t="s">
        <v>13913</v>
      </c>
      <c r="I2844">
        <v>9</v>
      </c>
      <c r="J2844">
        <v>1</v>
      </c>
      <c r="K2844">
        <v>0</v>
      </c>
      <c r="L2844" t="s">
        <v>13914</v>
      </c>
      <c r="M2844">
        <f>SUM(B2844,C2844)</f>
        <v>0</v>
      </c>
      <c r="N2844" t="str">
        <f t="shared" si="88"/>
        <v>No</v>
      </c>
      <c r="O2844">
        <f>COUNTIF(C:C,"&lt;0")</f>
        <v>0</v>
      </c>
      <c r="P2844" t="e">
        <f>SUMIF(#REF!,"&gt;"&amp;AVERAGE(#REF!))</f>
        <v>#REF!</v>
      </c>
      <c r="Q2844">
        <f t="shared" si="89"/>
        <v>27.565026697177728</v>
      </c>
      <c r="R2844" t="str">
        <f>CONCATENATE("ID-",A2844,"-",E2844)</f>
        <v>ID-27648-Bahar Dar - Debra Marcos</v>
      </c>
      <c r="S2844">
        <f>INDEX(B:B,MATCH(A2844,A:A,0))</f>
        <v>0</v>
      </c>
      <c r="T2844" t="str">
        <f>IF(OR(B2844&gt;0,C2844&gt;0),"Acceptable","Check")</f>
        <v>Acceptable</v>
      </c>
      <c r="U2844">
        <f>COUNTIF(D:D, "Military - U.S. Army")</f>
        <v>23</v>
      </c>
      <c r="V2844">
        <f>AVERAGEIF(C:C,"Fort Myer, Virginia", I:I)</f>
        <v>2</v>
      </c>
      <c r="X2844" t="str">
        <f>IFERROR(VLOOKUP("FlightNumber", A:D, 4, FALSE), "Flight Not Found")</f>
        <v>Flight Not Found</v>
      </c>
      <c r="Y2844" t="str" cm="1">
        <f t="array" ref="Y2844">IF(AND(B:B &gt; TIME(6, 0, 0), B:B &lt;= TIME(18, 0, 0)), "Day", "Night")</f>
        <v>Night</v>
      </c>
      <c r="Z2844">
        <f>COUNTIFS(D:D, "Military - U.S. Army", C:C, "Fort Myer, Virginia")</f>
        <v>1</v>
      </c>
    </row>
    <row r="2845" spans="1:26" x14ac:dyDescent="0.2">
      <c r="A2845">
        <v>27661</v>
      </c>
      <c r="C2845" t="s">
        <v>13915</v>
      </c>
      <c r="D2845" t="s">
        <v>4985</v>
      </c>
      <c r="E2845" t="s">
        <v>13916</v>
      </c>
      <c r="F2845" t="s">
        <v>12800</v>
      </c>
      <c r="G2845" t="s">
        <v>13917</v>
      </c>
      <c r="H2845" t="s">
        <v>13918</v>
      </c>
      <c r="I2845">
        <v>61</v>
      </c>
      <c r="J2845">
        <v>25</v>
      </c>
      <c r="K2845">
        <v>1</v>
      </c>
      <c r="L2845" t="s">
        <v>13919</v>
      </c>
      <c r="M2845">
        <f>SUM(B2845,C2845)</f>
        <v>0</v>
      </c>
      <c r="N2845" t="str">
        <f t="shared" si="88"/>
        <v>No</v>
      </c>
      <c r="O2845">
        <f>COUNTIF(C:C,"&lt;0")</f>
        <v>0</v>
      </c>
      <c r="P2845" t="e">
        <f>SUMIF(#REF!,"&gt;"&amp;AVERAGE(#REF!))</f>
        <v>#REF!</v>
      </c>
      <c r="Q2845">
        <f t="shared" si="89"/>
        <v>27.565026697177728</v>
      </c>
      <c r="R2845" t="str">
        <f>CONCATENATE("ID-",A2845,"-",E2845)</f>
        <v>ID-27661-Jakarta - Palembang</v>
      </c>
      <c r="S2845">
        <f>INDEX(B:B,MATCH(A2845,A:A,0))</f>
        <v>0</v>
      </c>
      <c r="T2845" t="str">
        <f>IF(OR(B2845&gt;0,C2845&gt;0),"Acceptable","Check")</f>
        <v>Acceptable</v>
      </c>
      <c r="U2845">
        <f>COUNTIF(D:D, "Military - U.S. Army")</f>
        <v>23</v>
      </c>
      <c r="V2845">
        <f>AVERAGEIF(C:C,"Fort Myer, Virginia", I:I)</f>
        <v>2</v>
      </c>
      <c r="X2845" t="str">
        <f>IFERROR(VLOOKUP("FlightNumber", A:D, 4, FALSE), "Flight Not Found")</f>
        <v>Flight Not Found</v>
      </c>
      <c r="Y2845" t="str" cm="1">
        <f t="array" ref="Y2845">IF(AND(B:B &gt; TIME(6, 0, 0), B:B &lt;= TIME(18, 0, 0)), "Day", "Night")</f>
        <v>Night</v>
      </c>
      <c r="Z2845">
        <f>COUNTIFS(D:D, "Military - U.S. Army", C:C, "Fort Myer, Virginia")</f>
        <v>1</v>
      </c>
    </row>
    <row r="2846" spans="1:26" x14ac:dyDescent="0.2">
      <c r="A2846">
        <v>27667</v>
      </c>
      <c r="C2846" t="s">
        <v>13920</v>
      </c>
      <c r="D2846" t="s">
        <v>8244</v>
      </c>
      <c r="E2846" t="s">
        <v>13921</v>
      </c>
      <c r="F2846" t="s">
        <v>13922</v>
      </c>
      <c r="G2846" t="s">
        <v>13923</v>
      </c>
      <c r="H2846" t="s">
        <v>569</v>
      </c>
      <c r="I2846">
        <v>60</v>
      </c>
      <c r="J2846">
        <v>60</v>
      </c>
      <c r="K2846">
        <v>0</v>
      </c>
      <c r="L2846" t="s">
        <v>13924</v>
      </c>
      <c r="M2846">
        <f>SUM(B2846,C2846)</f>
        <v>0</v>
      </c>
      <c r="N2846" t="str">
        <f t="shared" si="88"/>
        <v>No</v>
      </c>
      <c r="O2846">
        <f>COUNTIF(C:C,"&lt;0")</f>
        <v>0</v>
      </c>
      <c r="P2846" t="e">
        <f>SUMIF(#REF!,"&gt;"&amp;AVERAGE(#REF!))</f>
        <v>#REF!</v>
      </c>
      <c r="Q2846">
        <f t="shared" si="89"/>
        <v>27.565026697177728</v>
      </c>
      <c r="R2846" t="str">
        <f>CONCATENATE("ID-",A2846,"-",E2846)</f>
        <v>ID-27667-Budapest - Beirut, Lebanon</v>
      </c>
      <c r="S2846">
        <f>INDEX(B:B,MATCH(A2846,A:A,0))</f>
        <v>0</v>
      </c>
      <c r="T2846" t="str">
        <f>IF(OR(B2846&gt;0,C2846&gt;0),"Acceptable","Check")</f>
        <v>Acceptable</v>
      </c>
      <c r="U2846">
        <f>COUNTIF(D:D, "Military - U.S. Army")</f>
        <v>23</v>
      </c>
      <c r="V2846">
        <f>AVERAGEIF(C:C,"Fort Myer, Virginia", I:I)</f>
        <v>2</v>
      </c>
      <c r="X2846" t="str">
        <f>IFERROR(VLOOKUP("FlightNumber", A:D, 4, FALSE), "Flight Not Found")</f>
        <v>Flight Not Found</v>
      </c>
      <c r="Y2846" t="str" cm="1">
        <f t="array" ref="Y2846">IF(AND(B:B &gt; TIME(6, 0, 0), B:B &lt;= TIME(18, 0, 0)), "Day", "Night")</f>
        <v>Night</v>
      </c>
      <c r="Z2846">
        <f>COUNTIFS(D:D, "Military - U.S. Army", C:C, "Fort Myer, Virginia")</f>
        <v>1</v>
      </c>
    </row>
    <row r="2847" spans="1:26" x14ac:dyDescent="0.2">
      <c r="A2847">
        <v>27667</v>
      </c>
      <c r="C2847" t="s">
        <v>13925</v>
      </c>
      <c r="D2847" t="s">
        <v>13926</v>
      </c>
      <c r="E2847" t="s">
        <v>13927</v>
      </c>
      <c r="F2847" t="s">
        <v>10998</v>
      </c>
      <c r="G2847" t="s">
        <v>13928</v>
      </c>
      <c r="H2847" t="s">
        <v>2934</v>
      </c>
      <c r="I2847">
        <v>7</v>
      </c>
      <c r="J2847">
        <v>7</v>
      </c>
      <c r="K2847">
        <v>0</v>
      </c>
      <c r="L2847" t="s">
        <v>13929</v>
      </c>
      <c r="M2847">
        <f>SUM(B2847,C2847)</f>
        <v>0</v>
      </c>
      <c r="N2847" t="str">
        <f t="shared" si="88"/>
        <v>No</v>
      </c>
      <c r="O2847">
        <f>COUNTIF(C:C,"&lt;0")</f>
        <v>0</v>
      </c>
      <c r="P2847" t="e">
        <f>SUMIF(#REF!,"&gt;"&amp;AVERAGE(#REF!))</f>
        <v>#REF!</v>
      </c>
      <c r="Q2847">
        <f t="shared" si="89"/>
        <v>27.565026697177728</v>
      </c>
      <c r="R2847" t="str">
        <f>CONCATENATE("ID-",A2847,"-",E2847)</f>
        <v>ID-27667-Prince George - Dease Lake</v>
      </c>
      <c r="S2847">
        <f>INDEX(B:B,MATCH(A2847,A:A,0))</f>
        <v>0</v>
      </c>
      <c r="T2847" t="str">
        <f>IF(OR(B2847&gt;0,C2847&gt;0),"Acceptable","Check")</f>
        <v>Acceptable</v>
      </c>
      <c r="U2847">
        <f>COUNTIF(D:D, "Military - U.S. Army")</f>
        <v>23</v>
      </c>
      <c r="V2847">
        <f>AVERAGEIF(C:C,"Fort Myer, Virginia", I:I)</f>
        <v>2</v>
      </c>
      <c r="X2847" t="str">
        <f>IFERROR(VLOOKUP("FlightNumber", A:D, 4, FALSE), "Flight Not Found")</f>
        <v>Flight Not Found</v>
      </c>
      <c r="Y2847" t="str" cm="1">
        <f t="array" ref="Y2847">IF(AND(B:B &gt; TIME(6, 0, 0), B:B &lt;= TIME(18, 0, 0)), "Day", "Night")</f>
        <v>Night</v>
      </c>
      <c r="Z2847">
        <f>COUNTIFS(D:D, "Military - U.S. Army", C:C, "Fort Myer, Virginia")</f>
        <v>1</v>
      </c>
    </row>
    <row r="2848" spans="1:26" x14ac:dyDescent="0.2">
      <c r="A2848">
        <v>27667</v>
      </c>
      <c r="C2848" t="s">
        <v>288</v>
      </c>
      <c r="D2848" t="s">
        <v>3427</v>
      </c>
      <c r="E2848" t="s">
        <v>4368</v>
      </c>
      <c r="F2848" t="s">
        <v>13930</v>
      </c>
      <c r="G2848" t="s">
        <v>13931</v>
      </c>
      <c r="H2848" t="s">
        <v>13932</v>
      </c>
      <c r="I2848">
        <v>4</v>
      </c>
      <c r="J2848">
        <v>4</v>
      </c>
      <c r="K2848">
        <v>0</v>
      </c>
      <c r="L2848" t="s">
        <v>13933</v>
      </c>
      <c r="M2848">
        <f>SUM(B2848,C2848)</f>
        <v>0</v>
      </c>
      <c r="N2848" t="str">
        <f t="shared" si="88"/>
        <v>No</v>
      </c>
      <c r="O2848">
        <f>COUNTIF(C:C,"&lt;0")</f>
        <v>0</v>
      </c>
      <c r="P2848" t="e">
        <f>SUMIF(#REF!,"&gt;"&amp;AVERAGE(#REF!))</f>
        <v>#REF!</v>
      </c>
      <c r="Q2848">
        <f t="shared" si="89"/>
        <v>27.565026697177728</v>
      </c>
      <c r="R2848" t="str">
        <f>CONCATENATE("ID-",A2848,"-",E2848)</f>
        <v>ID-27667-Bogota - Barranquilla</v>
      </c>
      <c r="S2848">
        <f>INDEX(B:B,MATCH(A2848,A:A,0))</f>
        <v>0</v>
      </c>
      <c r="T2848" t="str">
        <f>IF(OR(B2848&gt;0,C2848&gt;0),"Acceptable","Check")</f>
        <v>Acceptable</v>
      </c>
      <c r="U2848">
        <f>COUNTIF(D:D, "Military - U.S. Army")</f>
        <v>23</v>
      </c>
      <c r="V2848">
        <f>AVERAGEIF(C:C,"Fort Myer, Virginia", I:I)</f>
        <v>2</v>
      </c>
      <c r="X2848" t="str">
        <f>IFERROR(VLOOKUP("FlightNumber", A:D, 4, FALSE), "Flight Not Found")</f>
        <v>Flight Not Found</v>
      </c>
      <c r="Y2848" t="str" cm="1">
        <f t="array" ref="Y2848">IF(AND(B:B &gt; TIME(6, 0, 0), B:B &lt;= TIME(18, 0, 0)), "Day", "Night")</f>
        <v>Night</v>
      </c>
      <c r="Z2848">
        <f>COUNTIFS(D:D, "Military - U.S. Army", C:C, "Fort Myer, Virginia")</f>
        <v>1</v>
      </c>
    </row>
    <row r="2849" spans="1:26" x14ac:dyDescent="0.2">
      <c r="A2849">
        <v>27690</v>
      </c>
      <c r="B2849" t="s">
        <v>13347</v>
      </c>
      <c r="C2849" t="s">
        <v>13934</v>
      </c>
      <c r="D2849" t="s">
        <v>13935</v>
      </c>
      <c r="E2849" t="s">
        <v>13936</v>
      </c>
      <c r="F2849" t="s">
        <v>13937</v>
      </c>
      <c r="G2849" t="s">
        <v>13938</v>
      </c>
      <c r="H2849" t="s">
        <v>13939</v>
      </c>
      <c r="I2849">
        <v>11</v>
      </c>
      <c r="J2849">
        <v>11</v>
      </c>
      <c r="K2849">
        <v>0</v>
      </c>
      <c r="L2849" t="s">
        <v>13940</v>
      </c>
      <c r="M2849">
        <f>SUM(B2849,C2849)</f>
        <v>0</v>
      </c>
      <c r="N2849" t="str">
        <f t="shared" si="88"/>
        <v>No</v>
      </c>
      <c r="O2849">
        <f>COUNTIF(C:C,"&lt;0")</f>
        <v>0</v>
      </c>
      <c r="P2849" t="e">
        <f>SUMIF(#REF!,"&gt;"&amp;AVERAGE(#REF!))</f>
        <v>#REF!</v>
      </c>
      <c r="Q2849">
        <f t="shared" si="89"/>
        <v>27.565026697177728</v>
      </c>
      <c r="R2849" t="str">
        <f>CONCATENATE("ID-",A2849,"-",E2849)</f>
        <v>ID-27690-Mount Isa - Cairns</v>
      </c>
      <c r="S2849" t="str">
        <f>INDEX(B:B,MATCH(A2849,A:A,0))</f>
        <v>19:28</v>
      </c>
      <c r="T2849" t="str">
        <f>IF(OR(B2849&gt;0,C2849&gt;0),"Acceptable","Check")</f>
        <v>Acceptable</v>
      </c>
      <c r="U2849">
        <f>COUNTIF(D:D, "Military - U.S. Army")</f>
        <v>23</v>
      </c>
      <c r="V2849">
        <f>AVERAGEIF(C:C,"Fort Myer, Virginia", I:I)</f>
        <v>2</v>
      </c>
      <c r="X2849" t="str">
        <f>IFERROR(VLOOKUP("FlightNumber", A:D, 4, FALSE), "Flight Not Found")</f>
        <v>Flight Not Found</v>
      </c>
      <c r="Y2849" t="str" cm="1">
        <f t="array" ref="Y2849">IF(AND(B:B &gt; TIME(6, 0, 0), B:B &lt;= TIME(18, 0, 0)), "Day", "Night")</f>
        <v>Night</v>
      </c>
      <c r="Z2849">
        <f>COUNTIFS(D:D, "Military - U.S. Army", C:C, "Fort Myer, Virginia")</f>
        <v>1</v>
      </c>
    </row>
    <row r="2850" spans="1:26" x14ac:dyDescent="0.2">
      <c r="A2850">
        <v>27693</v>
      </c>
      <c r="B2850" t="s">
        <v>3090</v>
      </c>
      <c r="C2850" t="s">
        <v>13941</v>
      </c>
      <c r="D2850" t="s">
        <v>9454</v>
      </c>
      <c r="E2850" t="s">
        <v>13942</v>
      </c>
      <c r="F2850" t="s">
        <v>13943</v>
      </c>
      <c r="G2850" t="s">
        <v>13944</v>
      </c>
      <c r="I2850">
        <v>2</v>
      </c>
      <c r="J2850">
        <v>2</v>
      </c>
      <c r="K2850">
        <v>0</v>
      </c>
      <c r="L2850" t="s">
        <v>13945</v>
      </c>
      <c r="M2850">
        <f>SUM(B2850,C2850)</f>
        <v>0</v>
      </c>
      <c r="N2850" t="str">
        <f t="shared" si="88"/>
        <v>No</v>
      </c>
      <c r="O2850">
        <f>COUNTIF(C:C,"&lt;0")</f>
        <v>0</v>
      </c>
      <c r="P2850" t="e">
        <f>SUMIF(#REF!,"&gt;"&amp;AVERAGE(#REF!))</f>
        <v>#REF!</v>
      </c>
      <c r="Q2850">
        <f t="shared" si="89"/>
        <v>27.565026697177728</v>
      </c>
      <c r="R2850" t="str">
        <f>CONCATENATE("ID-",A2850,"-",E2850)</f>
        <v>ID-27693-Las Vegas, NV - So. Lake Tahoe, CA</v>
      </c>
      <c r="S2850" t="str">
        <f>INDEX(B:B,MATCH(A2850,A:A,0))</f>
        <v>11:30</v>
      </c>
      <c r="T2850" t="str">
        <f>IF(OR(B2850&gt;0,C2850&gt;0),"Acceptable","Check")</f>
        <v>Acceptable</v>
      </c>
      <c r="U2850">
        <f>COUNTIF(D:D, "Military - U.S. Army")</f>
        <v>23</v>
      </c>
      <c r="V2850">
        <f>AVERAGEIF(C:C,"Fort Myer, Virginia", I:I)</f>
        <v>2</v>
      </c>
      <c r="X2850" t="str">
        <f>IFERROR(VLOOKUP("FlightNumber", A:D, 4, FALSE), "Flight Not Found")</f>
        <v>Flight Not Found</v>
      </c>
      <c r="Y2850" t="str" cm="1">
        <f t="array" ref="Y2850">IF(AND(B:B &gt; TIME(6, 0, 0), B:B &lt;= TIME(18, 0, 0)), "Day", "Night")</f>
        <v>Night</v>
      </c>
      <c r="Z2850">
        <f>COUNTIFS(D:D, "Military - U.S. Army", C:C, "Fort Myer, Virginia")</f>
        <v>1</v>
      </c>
    </row>
    <row r="2851" spans="1:26" x14ac:dyDescent="0.2">
      <c r="A2851">
        <v>27694</v>
      </c>
      <c r="B2851" t="s">
        <v>12739</v>
      </c>
      <c r="C2851" t="s">
        <v>13946</v>
      </c>
      <c r="D2851" t="s">
        <v>7128</v>
      </c>
      <c r="E2851" t="s">
        <v>13947</v>
      </c>
      <c r="F2851" t="s">
        <v>13948</v>
      </c>
      <c r="G2851" t="s">
        <v>13949</v>
      </c>
      <c r="H2851" t="s">
        <v>9183</v>
      </c>
      <c r="I2851">
        <v>67</v>
      </c>
      <c r="J2851">
        <v>67</v>
      </c>
      <c r="K2851">
        <v>0</v>
      </c>
      <c r="L2851" t="s">
        <v>13950</v>
      </c>
      <c r="M2851">
        <f>SUM(B2851,C2851)</f>
        <v>0</v>
      </c>
      <c r="N2851" t="str">
        <f t="shared" si="88"/>
        <v>No</v>
      </c>
      <c r="O2851">
        <f>COUNTIF(C:C,"&lt;0")</f>
        <v>0</v>
      </c>
      <c r="P2851" t="e">
        <f>SUMIF(#REF!,"&gt;"&amp;AVERAGE(#REF!))</f>
        <v>#REF!</v>
      </c>
      <c r="Q2851">
        <f t="shared" si="89"/>
        <v>27.565026697177728</v>
      </c>
      <c r="R2851" t="str">
        <f>CONCATENATE("ID-",A2851,"-",E2851)</f>
        <v>ID-27694-Tomonoco - La Paz</v>
      </c>
      <c r="S2851" t="str">
        <f>INDEX(B:B,MATCH(A2851,A:A,0))</f>
        <v>06:45</v>
      </c>
      <c r="T2851" t="str">
        <f>IF(OR(B2851&gt;0,C2851&gt;0),"Acceptable","Check")</f>
        <v>Acceptable</v>
      </c>
      <c r="U2851">
        <f>COUNTIF(D:D, "Military - U.S. Army")</f>
        <v>23</v>
      </c>
      <c r="V2851">
        <f>AVERAGEIF(C:C,"Fort Myer, Virginia", I:I)</f>
        <v>2</v>
      </c>
      <c r="X2851" t="str">
        <f>IFERROR(VLOOKUP("FlightNumber", A:D, 4, FALSE), "Flight Not Found")</f>
        <v>Flight Not Found</v>
      </c>
      <c r="Y2851" t="str" cm="1">
        <f t="array" ref="Y2851">IF(AND(B:B &gt; TIME(6, 0, 0), B:B &lt;= TIME(18, 0, 0)), "Day", "Night")</f>
        <v>Night</v>
      </c>
      <c r="Z2851">
        <f>COUNTIFS(D:D, "Military - U.S. Army", C:C, "Fort Myer, Virginia")</f>
        <v>1</v>
      </c>
    </row>
    <row r="2852" spans="1:26" x14ac:dyDescent="0.2">
      <c r="A2852">
        <v>27697</v>
      </c>
      <c r="B2852" t="s">
        <v>2666</v>
      </c>
      <c r="C2852" t="s">
        <v>3235</v>
      </c>
      <c r="D2852" t="s">
        <v>13951</v>
      </c>
      <c r="E2852" t="s">
        <v>13952</v>
      </c>
      <c r="F2852" t="s">
        <v>11155</v>
      </c>
      <c r="G2852" t="s">
        <v>13953</v>
      </c>
      <c r="H2852" t="s">
        <v>13954</v>
      </c>
      <c r="I2852">
        <v>120</v>
      </c>
      <c r="J2852">
        <v>75</v>
      </c>
      <c r="K2852">
        <v>0</v>
      </c>
      <c r="L2852" t="s">
        <v>13955</v>
      </c>
      <c r="M2852">
        <f>SUM(B2852,C2852)</f>
        <v>0</v>
      </c>
      <c r="N2852" t="str">
        <f t="shared" si="88"/>
        <v>No</v>
      </c>
      <c r="O2852">
        <f>COUNTIF(C:C,"&lt;0")</f>
        <v>0</v>
      </c>
      <c r="P2852" t="e">
        <f>SUMIF(#REF!,"&gt;"&amp;AVERAGE(#REF!))</f>
        <v>#REF!</v>
      </c>
      <c r="Q2852">
        <f t="shared" si="89"/>
        <v>27.565026697177728</v>
      </c>
      <c r="R2852" t="str">
        <f>CONCATENATE("ID-",A2852,"-",E2852)</f>
        <v>ID-27697-Tivat - Praha</v>
      </c>
      <c r="S2852" t="str">
        <f>INDEX(B:B,MATCH(A2852,A:A,0))</f>
        <v>09:20</v>
      </c>
      <c r="T2852" t="str">
        <f>IF(OR(B2852&gt;0,C2852&gt;0),"Acceptable","Check")</f>
        <v>Acceptable</v>
      </c>
      <c r="U2852">
        <f>COUNTIF(D:D, "Military - U.S. Army")</f>
        <v>23</v>
      </c>
      <c r="V2852">
        <f>AVERAGEIF(C:C,"Fort Myer, Virginia", I:I)</f>
        <v>2</v>
      </c>
      <c r="X2852" t="str">
        <f>IFERROR(VLOOKUP("FlightNumber", A:D, 4, FALSE), "Flight Not Found")</f>
        <v>Flight Not Found</v>
      </c>
      <c r="Y2852" t="str" cm="1">
        <f t="array" ref="Y2852">IF(AND(B:B &gt; TIME(6, 0, 0), B:B &lt;= TIME(18, 0, 0)), "Day", "Night")</f>
        <v>Night</v>
      </c>
      <c r="Z2852">
        <f>COUNTIFS(D:D, "Military - U.S. Army", C:C, "Fort Myer, Virginia")</f>
        <v>1</v>
      </c>
    </row>
    <row r="2853" spans="1:26" x14ac:dyDescent="0.2">
      <c r="A2853">
        <v>27701</v>
      </c>
      <c r="B2853" t="s">
        <v>13956</v>
      </c>
      <c r="C2853" t="s">
        <v>7715</v>
      </c>
      <c r="D2853" t="s">
        <v>10030</v>
      </c>
      <c r="F2853" t="s">
        <v>13957</v>
      </c>
      <c r="G2853" t="s">
        <v>13958</v>
      </c>
      <c r="I2853">
        <v>9</v>
      </c>
      <c r="J2853">
        <v>9</v>
      </c>
      <c r="K2853">
        <v>0</v>
      </c>
      <c r="L2853" t="s">
        <v>13959</v>
      </c>
      <c r="M2853">
        <f>SUM(B2853,C2853)</f>
        <v>0</v>
      </c>
      <c r="N2853" t="str">
        <f t="shared" si="88"/>
        <v>No</v>
      </c>
      <c r="O2853">
        <f>COUNTIF(C:C,"&lt;0")</f>
        <v>0</v>
      </c>
      <c r="P2853" t="e">
        <f>SUMIF(#REF!,"&gt;"&amp;AVERAGE(#REF!))</f>
        <v>#REF!</v>
      </c>
      <c r="Q2853">
        <f t="shared" si="89"/>
        <v>27.565026697177728</v>
      </c>
      <c r="R2853" t="str">
        <f>CONCATENATE("ID-",A2853,"-",E2853)</f>
        <v>ID-27701-</v>
      </c>
      <c r="S2853" t="str">
        <f>INDEX(B:B,MATCH(A2853,A:A,0))</f>
        <v>13:02</v>
      </c>
      <c r="T2853" t="str">
        <f>IF(OR(B2853&gt;0,C2853&gt;0),"Acceptable","Check")</f>
        <v>Acceptable</v>
      </c>
      <c r="U2853">
        <f>COUNTIF(D:D, "Military - U.S. Army")</f>
        <v>23</v>
      </c>
      <c r="V2853">
        <f>AVERAGEIF(C:C,"Fort Myer, Virginia", I:I)</f>
        <v>2</v>
      </c>
      <c r="X2853" t="str">
        <f>IFERROR(VLOOKUP("FlightNumber", A:D, 4, FALSE), "Flight Not Found")</f>
        <v>Flight Not Found</v>
      </c>
      <c r="Y2853" t="str" cm="1">
        <f t="array" ref="Y2853">IF(AND(B:B &gt; TIME(6, 0, 0), B:B &lt;= TIME(18, 0, 0)), "Day", "Night")</f>
        <v>Night</v>
      </c>
      <c r="Z2853">
        <f>COUNTIFS(D:D, "Military - U.S. Army", C:C, "Fort Myer, Virginia")</f>
        <v>1</v>
      </c>
    </row>
    <row r="2854" spans="1:26" x14ac:dyDescent="0.2">
      <c r="A2854">
        <v>27705</v>
      </c>
      <c r="B2854" t="s">
        <v>1747</v>
      </c>
      <c r="C2854" t="s">
        <v>13960</v>
      </c>
      <c r="D2854" t="s">
        <v>13961</v>
      </c>
      <c r="E2854" t="s">
        <v>13962</v>
      </c>
      <c r="F2854" t="s">
        <v>13963</v>
      </c>
      <c r="G2854" t="s">
        <v>13964</v>
      </c>
      <c r="I2854">
        <v>4</v>
      </c>
      <c r="J2854">
        <v>4</v>
      </c>
      <c r="K2854">
        <v>0</v>
      </c>
      <c r="L2854" t="s">
        <v>13965</v>
      </c>
      <c r="M2854">
        <f>SUM(B2854,C2854)</f>
        <v>0</v>
      </c>
      <c r="N2854" t="str">
        <f t="shared" si="88"/>
        <v>No</v>
      </c>
      <c r="O2854">
        <f>COUNTIF(C:C,"&lt;0")</f>
        <v>0</v>
      </c>
      <c r="P2854" t="e">
        <f>SUMIF(#REF!,"&gt;"&amp;AVERAGE(#REF!))</f>
        <v>#REF!</v>
      </c>
      <c r="Q2854">
        <f t="shared" si="89"/>
        <v>27.565026697177728</v>
      </c>
      <c r="R2854" t="str">
        <f>CONCATENATE("ID-",A2854,"-",E2854)</f>
        <v>ID-27705-Latrobe, PA - State College, PA</v>
      </c>
      <c r="S2854" t="str">
        <f>INDEX(B:B,MATCH(A2854,A:A,0))</f>
        <v>19:25</v>
      </c>
      <c r="T2854" t="str">
        <f>IF(OR(B2854&gt;0,C2854&gt;0),"Acceptable","Check")</f>
        <v>Acceptable</v>
      </c>
      <c r="U2854">
        <f>COUNTIF(D:D, "Military - U.S. Army")</f>
        <v>23</v>
      </c>
      <c r="V2854">
        <f>AVERAGEIF(C:C,"Fort Myer, Virginia", I:I)</f>
        <v>2</v>
      </c>
      <c r="X2854" t="str">
        <f>IFERROR(VLOOKUP("FlightNumber", A:D, 4, FALSE), "Flight Not Found")</f>
        <v>Flight Not Found</v>
      </c>
      <c r="Y2854" t="str" cm="1">
        <f t="array" ref="Y2854">IF(AND(B:B &gt; TIME(6, 0, 0), B:B &lt;= TIME(18, 0, 0)), "Day", "Night")</f>
        <v>Night</v>
      </c>
      <c r="Z2854">
        <f>COUNTIFS(D:D, "Military - U.S. Army", C:C, "Fort Myer, Virginia")</f>
        <v>1</v>
      </c>
    </row>
    <row r="2855" spans="1:26" x14ac:dyDescent="0.2">
      <c r="A2855">
        <v>27716</v>
      </c>
      <c r="C2855" t="s">
        <v>13966</v>
      </c>
      <c r="D2855" t="s">
        <v>5522</v>
      </c>
      <c r="E2855" t="s">
        <v>13967</v>
      </c>
      <c r="F2855" t="s">
        <v>1809</v>
      </c>
      <c r="G2855" t="s">
        <v>13968</v>
      </c>
      <c r="H2855" t="s">
        <v>13969</v>
      </c>
      <c r="I2855">
        <v>22</v>
      </c>
      <c r="J2855">
        <v>15</v>
      </c>
      <c r="K2855">
        <v>0</v>
      </c>
      <c r="L2855" t="s">
        <v>13970</v>
      </c>
      <c r="M2855">
        <f>SUM(B2855,C2855)</f>
        <v>0</v>
      </c>
      <c r="N2855" t="str">
        <f t="shared" si="88"/>
        <v>No</v>
      </c>
      <c r="O2855">
        <f>COUNTIF(C:C,"&lt;0")</f>
        <v>0</v>
      </c>
      <c r="P2855" t="e">
        <f>SUMIF(#REF!,"&gt;"&amp;AVERAGE(#REF!))</f>
        <v>#REF!</v>
      </c>
      <c r="Q2855">
        <f t="shared" si="89"/>
        <v>27.565026697177728</v>
      </c>
      <c r="R2855" t="str">
        <f>CONCATENATE("ID-",A2855,"-",E2855)</f>
        <v>ID-27716-Uaxactun - Flores</v>
      </c>
      <c r="S2855">
        <f>INDEX(B:B,MATCH(A2855,A:A,0))</f>
        <v>0</v>
      </c>
      <c r="T2855" t="str">
        <f>IF(OR(B2855&gt;0,C2855&gt;0),"Acceptable","Check")</f>
        <v>Acceptable</v>
      </c>
      <c r="U2855">
        <f>COUNTIF(D:D, "Military - U.S. Army")</f>
        <v>23</v>
      </c>
      <c r="V2855">
        <f>AVERAGEIF(C:C,"Fort Myer, Virginia", I:I)</f>
        <v>2</v>
      </c>
      <c r="X2855" t="str">
        <f>IFERROR(VLOOKUP("FlightNumber", A:D, 4, FALSE), "Flight Not Found")</f>
        <v>Flight Not Found</v>
      </c>
      <c r="Y2855" t="str" cm="1">
        <f t="array" ref="Y2855">IF(AND(B:B &gt; TIME(6, 0, 0), B:B &lt;= TIME(18, 0, 0)), "Day", "Night")</f>
        <v>Night</v>
      </c>
      <c r="Z2855">
        <f>COUNTIFS(D:D, "Military - U.S. Army", C:C, "Fort Myer, Virginia")</f>
        <v>1</v>
      </c>
    </row>
    <row r="2856" spans="1:26" x14ac:dyDescent="0.2">
      <c r="A2856">
        <v>27718</v>
      </c>
      <c r="C2856" t="s">
        <v>13971</v>
      </c>
      <c r="D2856" t="s">
        <v>3546</v>
      </c>
      <c r="F2856" t="s">
        <v>10036</v>
      </c>
      <c r="G2856" t="s">
        <v>13972</v>
      </c>
      <c r="H2856" t="s">
        <v>13973</v>
      </c>
      <c r="I2856">
        <v>19</v>
      </c>
      <c r="J2856">
        <v>19</v>
      </c>
      <c r="K2856">
        <v>0</v>
      </c>
      <c r="M2856">
        <f>SUM(B2856,C2856)</f>
        <v>0</v>
      </c>
      <c r="N2856" t="str">
        <f t="shared" si="88"/>
        <v>No</v>
      </c>
      <c r="O2856">
        <f>COUNTIF(C:C,"&lt;0")</f>
        <v>0</v>
      </c>
      <c r="P2856" t="e">
        <f>SUMIF(#REF!,"&gt;"&amp;AVERAGE(#REF!))</f>
        <v>#REF!</v>
      </c>
      <c r="Q2856">
        <f t="shared" si="89"/>
        <v>27.565026697177728</v>
      </c>
      <c r="R2856" t="str">
        <f>CONCATENATE("ID-",A2856,"-",E2856)</f>
        <v>ID-27718-</v>
      </c>
      <c r="S2856">
        <f>INDEX(B:B,MATCH(A2856,A:A,0))</f>
        <v>0</v>
      </c>
      <c r="T2856" t="str">
        <f>IF(OR(B2856&gt;0,C2856&gt;0),"Acceptable","Check")</f>
        <v>Acceptable</v>
      </c>
      <c r="U2856">
        <f>COUNTIF(D:D, "Military - U.S. Army")</f>
        <v>23</v>
      </c>
      <c r="V2856">
        <f>AVERAGEIF(C:C,"Fort Myer, Virginia", I:I)</f>
        <v>2</v>
      </c>
      <c r="X2856" t="str">
        <f>IFERROR(VLOOKUP("FlightNumber", A:D, 4, FALSE), "Flight Not Found")</f>
        <v>Flight Not Found</v>
      </c>
      <c r="Y2856" t="str" cm="1">
        <f t="array" ref="Y2856">IF(AND(B:B &gt; TIME(6, 0, 0), B:B &lt;= TIME(18, 0, 0)), "Day", "Night")</f>
        <v>Night</v>
      </c>
      <c r="Z2856">
        <f>COUNTIFS(D:D, "Military - U.S. Army", C:C, "Fort Myer, Virginia")</f>
        <v>1</v>
      </c>
    </row>
    <row r="2857" spans="1:26" x14ac:dyDescent="0.2">
      <c r="A2857">
        <v>27720</v>
      </c>
      <c r="C2857" t="s">
        <v>13974</v>
      </c>
      <c r="D2857" t="s">
        <v>3546</v>
      </c>
      <c r="F2857" t="s">
        <v>13638</v>
      </c>
      <c r="G2857" t="s">
        <v>13975</v>
      </c>
      <c r="H2857" t="s">
        <v>13976</v>
      </c>
      <c r="I2857">
        <v>6</v>
      </c>
      <c r="J2857">
        <v>6</v>
      </c>
      <c r="K2857">
        <v>5</v>
      </c>
      <c r="L2857" t="s">
        <v>13977</v>
      </c>
      <c r="M2857">
        <f>SUM(B2857,C2857)</f>
        <v>0</v>
      </c>
      <c r="N2857" t="str">
        <f t="shared" si="88"/>
        <v>No</v>
      </c>
      <c r="O2857">
        <f>COUNTIF(C:C,"&lt;0")</f>
        <v>0</v>
      </c>
      <c r="P2857" t="e">
        <f>SUMIF(#REF!,"&gt;"&amp;AVERAGE(#REF!))</f>
        <v>#REF!</v>
      </c>
      <c r="Q2857">
        <f t="shared" si="89"/>
        <v>27.565026697177728</v>
      </c>
      <c r="R2857" t="str">
        <f>CONCATENATE("ID-",A2857,"-",E2857)</f>
        <v>ID-27720-</v>
      </c>
      <c r="S2857">
        <f>INDEX(B:B,MATCH(A2857,A:A,0))</f>
        <v>0</v>
      </c>
      <c r="T2857" t="str">
        <f>IF(OR(B2857&gt;0,C2857&gt;0),"Acceptable","Check")</f>
        <v>Acceptable</v>
      </c>
      <c r="U2857">
        <f>COUNTIF(D:D, "Military - U.S. Army")</f>
        <v>23</v>
      </c>
      <c r="V2857">
        <f>AVERAGEIF(C:C,"Fort Myer, Virginia", I:I)</f>
        <v>2</v>
      </c>
      <c r="X2857" t="str">
        <f>IFERROR(VLOOKUP("FlightNumber", A:D, 4, FALSE), "Flight Not Found")</f>
        <v>Flight Not Found</v>
      </c>
      <c r="Y2857" t="str" cm="1">
        <f t="array" ref="Y2857">IF(AND(B:B &gt; TIME(6, 0, 0), B:B &lt;= TIME(18, 0, 0)), "Day", "Night")</f>
        <v>Night</v>
      </c>
      <c r="Z2857">
        <f>COUNTIFS(D:D, "Military - U.S. Army", C:C, "Fort Myer, Virginia")</f>
        <v>1</v>
      </c>
    </row>
    <row r="2858" spans="1:26" x14ac:dyDescent="0.2">
      <c r="A2858">
        <v>27720</v>
      </c>
      <c r="C2858" t="s">
        <v>8528</v>
      </c>
      <c r="D2858" t="s">
        <v>11937</v>
      </c>
      <c r="E2858" t="s">
        <v>5673</v>
      </c>
      <c r="F2858" t="s">
        <v>9859</v>
      </c>
      <c r="G2858" t="s">
        <v>13978</v>
      </c>
      <c r="H2858" t="s">
        <v>13979</v>
      </c>
      <c r="I2858">
        <v>48</v>
      </c>
      <c r="J2858">
        <v>3</v>
      </c>
      <c r="K2858">
        <v>0</v>
      </c>
      <c r="L2858" t="s">
        <v>5134</v>
      </c>
      <c r="M2858">
        <f>SUM(B2858,C2858)</f>
        <v>0</v>
      </c>
      <c r="N2858" t="str">
        <f t="shared" si="88"/>
        <v>No</v>
      </c>
      <c r="O2858">
        <f>COUNTIF(C:C,"&lt;0")</f>
        <v>0</v>
      </c>
      <c r="P2858" t="e">
        <f>SUMIF(#REF!,"&gt;"&amp;AVERAGE(#REF!))</f>
        <v>#REF!</v>
      </c>
      <c r="Q2858">
        <f t="shared" si="89"/>
        <v>27.565026697177728</v>
      </c>
      <c r="R2858" t="str">
        <f>CONCATENATE("ID-",A2858,"-",E2858)</f>
        <v>ID-27720-Sofia - Varna</v>
      </c>
      <c r="S2858">
        <f>INDEX(B:B,MATCH(A2858,A:A,0))</f>
        <v>0</v>
      </c>
      <c r="T2858" t="str">
        <f>IF(OR(B2858&gt;0,C2858&gt;0),"Acceptable","Check")</f>
        <v>Acceptable</v>
      </c>
      <c r="U2858">
        <f>COUNTIF(D:D, "Military - U.S. Army")</f>
        <v>23</v>
      </c>
      <c r="V2858">
        <f>AVERAGEIF(C:C,"Fort Myer, Virginia", I:I)</f>
        <v>2</v>
      </c>
      <c r="X2858" t="str">
        <f>IFERROR(VLOOKUP("FlightNumber", A:D, 4, FALSE), "Flight Not Found")</f>
        <v>Flight Not Found</v>
      </c>
      <c r="Y2858" t="str" cm="1">
        <f t="array" ref="Y2858">IF(AND(B:B &gt; TIME(6, 0, 0), B:B &lt;= TIME(18, 0, 0)), "Day", "Night")</f>
        <v>Night</v>
      </c>
      <c r="Z2858">
        <f>COUNTIFS(D:D, "Military - U.S. Army", C:C, "Fort Myer, Virginia")</f>
        <v>1</v>
      </c>
    </row>
    <row r="2859" spans="1:26" x14ac:dyDescent="0.2">
      <c r="A2859">
        <v>27723</v>
      </c>
      <c r="B2859" t="s">
        <v>10731</v>
      </c>
      <c r="C2859" t="s">
        <v>13980</v>
      </c>
      <c r="D2859" t="s">
        <v>13981</v>
      </c>
      <c r="F2859" t="s">
        <v>13982</v>
      </c>
      <c r="G2859" t="s">
        <v>13983</v>
      </c>
      <c r="I2859">
        <v>20</v>
      </c>
      <c r="J2859">
        <v>20</v>
      </c>
      <c r="K2859">
        <v>0</v>
      </c>
      <c r="L2859" t="s">
        <v>13984</v>
      </c>
      <c r="M2859">
        <f>SUM(B2859,C2859)</f>
        <v>0</v>
      </c>
      <c r="N2859" t="str">
        <f t="shared" si="88"/>
        <v>No</v>
      </c>
      <c r="O2859">
        <f>COUNTIF(C:C,"&lt;0")</f>
        <v>0</v>
      </c>
      <c r="P2859" t="e">
        <f>SUMIF(#REF!,"&gt;"&amp;AVERAGE(#REF!))</f>
        <v>#REF!</v>
      </c>
      <c r="Q2859">
        <f t="shared" si="89"/>
        <v>27.565026697177728</v>
      </c>
      <c r="R2859" t="str">
        <f>CONCATENATE("ID-",A2859,"-",E2859)</f>
        <v>ID-27723-</v>
      </c>
      <c r="S2859" t="str">
        <f>INDEX(B:B,MATCH(A2859,A:A,0))</f>
        <v>18:50</v>
      </c>
      <c r="T2859" t="str">
        <f>IF(OR(B2859&gt;0,C2859&gt;0),"Acceptable","Check")</f>
        <v>Acceptable</v>
      </c>
      <c r="U2859">
        <f>COUNTIF(D:D, "Military - U.S. Army")</f>
        <v>23</v>
      </c>
      <c r="V2859">
        <f>AVERAGEIF(C:C,"Fort Myer, Virginia", I:I)</f>
        <v>2</v>
      </c>
      <c r="X2859" t="str">
        <f>IFERROR(VLOOKUP("FlightNumber", A:D, 4, FALSE), "Flight Not Found")</f>
        <v>Flight Not Found</v>
      </c>
      <c r="Y2859" t="str" cm="1">
        <f t="array" ref="Y2859">IF(AND(B:B &gt; TIME(6, 0, 0), B:B &lt;= TIME(18, 0, 0)), "Day", "Night")</f>
        <v>Night</v>
      </c>
      <c r="Z2859">
        <f>COUNTIFS(D:D, "Military - U.S. Army", C:C, "Fort Myer, Virginia")</f>
        <v>1</v>
      </c>
    </row>
    <row r="2860" spans="1:26" x14ac:dyDescent="0.2">
      <c r="A2860">
        <v>27727</v>
      </c>
      <c r="C2860" t="s">
        <v>13985</v>
      </c>
      <c r="D2860" t="s">
        <v>34</v>
      </c>
      <c r="F2860" t="s">
        <v>13986</v>
      </c>
      <c r="G2860" t="s">
        <v>13987</v>
      </c>
      <c r="H2860" t="s">
        <v>13988</v>
      </c>
      <c r="I2860">
        <v>6</v>
      </c>
      <c r="J2860">
        <v>6</v>
      </c>
      <c r="K2860">
        <v>0</v>
      </c>
      <c r="L2860" t="s">
        <v>13989</v>
      </c>
      <c r="M2860">
        <f>SUM(B2860,C2860)</f>
        <v>0</v>
      </c>
      <c r="N2860" t="str">
        <f t="shared" si="88"/>
        <v>No</v>
      </c>
      <c r="O2860">
        <f>COUNTIF(C:C,"&lt;0")</f>
        <v>0</v>
      </c>
      <c r="P2860" t="e">
        <f>SUMIF(#REF!,"&gt;"&amp;AVERAGE(#REF!))</f>
        <v>#REF!</v>
      </c>
      <c r="Q2860">
        <f t="shared" si="89"/>
        <v>27.565026697177728</v>
      </c>
      <c r="R2860" t="str">
        <f>CONCATENATE("ID-",A2860,"-",E2860)</f>
        <v>ID-27727-</v>
      </c>
      <c r="S2860">
        <f>INDEX(B:B,MATCH(A2860,A:A,0))</f>
        <v>0</v>
      </c>
      <c r="T2860" t="str">
        <f>IF(OR(B2860&gt;0,C2860&gt;0),"Acceptable","Check")</f>
        <v>Acceptable</v>
      </c>
      <c r="U2860">
        <f>COUNTIF(D:D, "Military - U.S. Army")</f>
        <v>23</v>
      </c>
      <c r="V2860">
        <f>AVERAGEIF(C:C,"Fort Myer, Virginia", I:I)</f>
        <v>2</v>
      </c>
      <c r="X2860" t="str">
        <f>IFERROR(VLOOKUP("FlightNumber", A:D, 4, FALSE), "Flight Not Found")</f>
        <v>Flight Not Found</v>
      </c>
      <c r="Y2860" t="str" cm="1">
        <f t="array" ref="Y2860">IF(AND(B:B &gt; TIME(6, 0, 0), B:B &lt;= TIME(18, 0, 0)), "Day", "Night")</f>
        <v>Night</v>
      </c>
      <c r="Z2860">
        <f>COUNTIFS(D:D, "Military - U.S. Army", C:C, "Fort Myer, Virginia")</f>
        <v>1</v>
      </c>
    </row>
    <row r="2861" spans="1:26" x14ac:dyDescent="0.2">
      <c r="A2861">
        <v>27728</v>
      </c>
      <c r="B2861" t="s">
        <v>8938</v>
      </c>
      <c r="C2861" t="s">
        <v>176</v>
      </c>
      <c r="D2861" t="s">
        <v>13990</v>
      </c>
      <c r="E2861" t="s">
        <v>13991</v>
      </c>
      <c r="F2861" t="s">
        <v>5706</v>
      </c>
      <c r="G2861" t="s">
        <v>13992</v>
      </c>
      <c r="I2861">
        <v>2</v>
      </c>
      <c r="J2861">
        <v>2</v>
      </c>
      <c r="K2861">
        <v>0</v>
      </c>
      <c r="L2861" t="s">
        <v>13993</v>
      </c>
      <c r="M2861">
        <f>SUM(B2861,C2861)</f>
        <v>0</v>
      </c>
      <c r="N2861" t="str">
        <f t="shared" si="88"/>
        <v>No</v>
      </c>
      <c r="O2861">
        <f>COUNTIF(C:C,"&lt;0")</f>
        <v>0</v>
      </c>
      <c r="P2861" t="e">
        <f>SUMIF(#REF!,"&gt;"&amp;AVERAGE(#REF!))</f>
        <v>#REF!</v>
      </c>
      <c r="Q2861">
        <f t="shared" si="89"/>
        <v>27.565026697177728</v>
      </c>
      <c r="R2861" t="str">
        <f>CONCATENATE("ID-",A2861,"-",E2861)</f>
        <v>ID-27728-Ely, NV - Elko, NV</v>
      </c>
      <c r="S2861" t="str">
        <f>INDEX(B:B,MATCH(A2861,A:A,0))</f>
        <v>09:09</v>
      </c>
      <c r="T2861" t="str">
        <f>IF(OR(B2861&gt;0,C2861&gt;0),"Acceptable","Check")</f>
        <v>Acceptable</v>
      </c>
      <c r="U2861">
        <f>COUNTIF(D:D, "Military - U.S. Army")</f>
        <v>23</v>
      </c>
      <c r="V2861">
        <f>AVERAGEIF(C:C,"Fort Myer, Virginia", I:I)</f>
        <v>2</v>
      </c>
      <c r="X2861" t="str">
        <f>IFERROR(VLOOKUP("FlightNumber", A:D, 4, FALSE), "Flight Not Found")</f>
        <v>Flight Not Found</v>
      </c>
      <c r="Y2861" t="str" cm="1">
        <f t="array" ref="Y2861">IF(AND(B:B &gt; TIME(6, 0, 0), B:B &lt;= TIME(18, 0, 0)), "Day", "Night")</f>
        <v>Night</v>
      </c>
      <c r="Z2861">
        <f>COUNTIFS(D:D, "Military - U.S. Army", C:C, "Fort Myer, Virginia")</f>
        <v>1</v>
      </c>
    </row>
    <row r="2862" spans="1:26" x14ac:dyDescent="0.2">
      <c r="A2862">
        <v>27749</v>
      </c>
      <c r="C2862" t="s">
        <v>13994</v>
      </c>
      <c r="D2862" t="s">
        <v>13995</v>
      </c>
      <c r="F2862" t="s">
        <v>13996</v>
      </c>
      <c r="G2862" t="s">
        <v>13997</v>
      </c>
      <c r="H2862" t="s">
        <v>11402</v>
      </c>
      <c r="I2862">
        <v>9</v>
      </c>
      <c r="J2862">
        <v>9</v>
      </c>
      <c r="K2862">
        <v>0</v>
      </c>
      <c r="M2862">
        <f>SUM(B2862,C2862)</f>
        <v>0</v>
      </c>
      <c r="N2862" t="str">
        <f t="shared" si="88"/>
        <v>No</v>
      </c>
      <c r="O2862">
        <f>COUNTIF(C:C,"&lt;0")</f>
        <v>0</v>
      </c>
      <c r="P2862" t="e">
        <f>SUMIF(#REF!,"&gt;"&amp;AVERAGE(#REF!))</f>
        <v>#REF!</v>
      </c>
      <c r="Q2862">
        <f t="shared" si="89"/>
        <v>27.565026697177728</v>
      </c>
      <c r="R2862" t="str">
        <f>CONCATENATE("ID-",A2862,"-",E2862)</f>
        <v>ID-27749-</v>
      </c>
      <c r="S2862">
        <f>INDEX(B:B,MATCH(A2862,A:A,0))</f>
        <v>0</v>
      </c>
      <c r="T2862" t="str">
        <f>IF(OR(B2862&gt;0,C2862&gt;0),"Acceptable","Check")</f>
        <v>Acceptable</v>
      </c>
      <c r="U2862">
        <f>COUNTIF(D:D, "Military - U.S. Army")</f>
        <v>23</v>
      </c>
      <c r="V2862">
        <f>AVERAGEIF(C:C,"Fort Myer, Virginia", I:I)</f>
        <v>2</v>
      </c>
      <c r="X2862" t="str">
        <f>IFERROR(VLOOKUP("FlightNumber", A:D, 4, FALSE), "Flight Not Found")</f>
        <v>Flight Not Found</v>
      </c>
      <c r="Y2862" t="str" cm="1">
        <f t="array" ref="Y2862">IF(AND(B:B &gt; TIME(6, 0, 0), B:B &lt;= TIME(18, 0, 0)), "Day", "Night")</f>
        <v>Night</v>
      </c>
      <c r="Z2862">
        <f>COUNTIFS(D:D, "Military - U.S. Army", C:C, "Fort Myer, Virginia")</f>
        <v>1</v>
      </c>
    </row>
    <row r="2863" spans="1:26" x14ac:dyDescent="0.2">
      <c r="A2863">
        <v>27754</v>
      </c>
      <c r="B2863" t="s">
        <v>13998</v>
      </c>
      <c r="C2863" t="s">
        <v>13999</v>
      </c>
      <c r="D2863" t="s">
        <v>14000</v>
      </c>
      <c r="E2863" t="s">
        <v>14001</v>
      </c>
      <c r="F2863" t="s">
        <v>14002</v>
      </c>
      <c r="G2863" t="s">
        <v>14003</v>
      </c>
      <c r="I2863">
        <v>9</v>
      </c>
      <c r="J2863">
        <v>9</v>
      </c>
      <c r="K2863">
        <v>0</v>
      </c>
      <c r="L2863" t="s">
        <v>14004</v>
      </c>
      <c r="M2863">
        <f>SUM(B2863,C2863)</f>
        <v>0</v>
      </c>
      <c r="N2863" t="str">
        <f t="shared" si="88"/>
        <v>No</v>
      </c>
      <c r="O2863">
        <f>COUNTIF(C:C,"&lt;0")</f>
        <v>0</v>
      </c>
      <c r="P2863" t="e">
        <f>SUMIF(#REF!,"&gt;"&amp;AVERAGE(#REF!))</f>
        <v>#REF!</v>
      </c>
      <c r="Q2863">
        <f t="shared" si="89"/>
        <v>27.565026697177728</v>
      </c>
      <c r="R2863" t="str">
        <f>CONCATENATE("ID-",A2863,"-",E2863)</f>
        <v>ID-27754-Denver, CO - Grandby, CO</v>
      </c>
      <c r="S2863" t="str">
        <f>INDEX(B:B,MATCH(A2863,A:A,0))</f>
        <v>14:49</v>
      </c>
      <c r="T2863" t="str">
        <f>IF(OR(B2863&gt;0,C2863&gt;0),"Acceptable","Check")</f>
        <v>Acceptable</v>
      </c>
      <c r="U2863">
        <f>COUNTIF(D:D, "Military - U.S. Army")</f>
        <v>23</v>
      </c>
      <c r="V2863">
        <f>AVERAGEIF(C:C,"Fort Myer, Virginia", I:I)</f>
        <v>2</v>
      </c>
      <c r="X2863" t="str">
        <f>IFERROR(VLOOKUP("FlightNumber", A:D, 4, FALSE), "Flight Not Found")</f>
        <v>Flight Not Found</v>
      </c>
      <c r="Y2863" t="str" cm="1">
        <f t="array" ref="Y2863">IF(AND(B:B &gt; TIME(6, 0, 0), B:B &lt;= TIME(18, 0, 0)), "Day", "Night")</f>
        <v>Night</v>
      </c>
      <c r="Z2863">
        <f>COUNTIFS(D:D, "Military - U.S. Army", C:C, "Fort Myer, Virginia")</f>
        <v>1</v>
      </c>
    </row>
    <row r="2864" spans="1:26" x14ac:dyDescent="0.2">
      <c r="A2864">
        <v>27760</v>
      </c>
      <c r="B2864" t="s">
        <v>320</v>
      </c>
      <c r="C2864" t="s">
        <v>14005</v>
      </c>
      <c r="D2864" t="s">
        <v>7356</v>
      </c>
      <c r="E2864" t="s">
        <v>14007</v>
      </c>
      <c r="F2864" t="s">
        <v>14008</v>
      </c>
      <c r="G2864" t="s">
        <v>14009</v>
      </c>
      <c r="H2864" t="s">
        <v>14010</v>
      </c>
      <c r="I2864">
        <v>82</v>
      </c>
      <c r="J2864">
        <v>82</v>
      </c>
      <c r="K2864">
        <v>0</v>
      </c>
      <c r="L2864" t="s">
        <v>14011</v>
      </c>
      <c r="M2864">
        <f>SUM(B2864,C2864)</f>
        <v>0</v>
      </c>
      <c r="N2864" t="str">
        <f t="shared" si="88"/>
        <v>No</v>
      </c>
      <c r="O2864">
        <f>COUNTIF(C:C,"&lt;0")</f>
        <v>0</v>
      </c>
      <c r="P2864" t="e">
        <f>SUMIF(#REF!,"&gt;"&amp;AVERAGE(#REF!))</f>
        <v>#REF!</v>
      </c>
      <c r="Q2864">
        <f t="shared" si="89"/>
        <v>27.565026697177728</v>
      </c>
      <c r="R2864" t="str">
        <f>CONCATENATE("ID-",A2864,"-",E2864)</f>
        <v>ID-27760-Beirut - Dubai</v>
      </c>
      <c r="S2864" t="str">
        <f>INDEX(B:B,MATCH(A2864,A:A,0))</f>
        <v>05:30</v>
      </c>
      <c r="T2864" t="str">
        <f>IF(OR(B2864&gt;0,C2864&gt;0),"Acceptable","Check")</f>
        <v>Acceptable</v>
      </c>
      <c r="U2864">
        <f>COUNTIF(D:D, "Military - U.S. Army")</f>
        <v>23</v>
      </c>
      <c r="V2864">
        <f>AVERAGEIF(C:C,"Fort Myer, Virginia", I:I)</f>
        <v>2</v>
      </c>
      <c r="X2864" t="str">
        <f>IFERROR(VLOOKUP("FlightNumber", A:D, 4, FALSE), "Flight Not Found")</f>
        <v>Flight Not Found</v>
      </c>
      <c r="Y2864" t="str" cm="1">
        <f t="array" ref="Y2864">IF(AND(B:B &gt; TIME(6, 0, 0), B:B &lt;= TIME(18, 0, 0)), "Day", "Night")</f>
        <v>Night</v>
      </c>
      <c r="Z2864">
        <f>COUNTIFS(D:D, "Military - U.S. Army", C:C, "Fort Myer, Virginia")</f>
        <v>1</v>
      </c>
    </row>
    <row r="2865" spans="1:26" x14ac:dyDescent="0.2">
      <c r="A2865">
        <v>27762</v>
      </c>
      <c r="C2865" t="s">
        <v>5484</v>
      </c>
      <c r="D2865" t="s">
        <v>3546</v>
      </c>
      <c r="E2865" t="s">
        <v>14012</v>
      </c>
      <c r="F2865" t="s">
        <v>9469</v>
      </c>
      <c r="G2865" t="s">
        <v>14013</v>
      </c>
      <c r="H2865" t="s">
        <v>14014</v>
      </c>
      <c r="I2865">
        <v>61</v>
      </c>
      <c r="J2865">
        <v>61</v>
      </c>
      <c r="K2865">
        <v>0</v>
      </c>
      <c r="L2865" t="s">
        <v>14015</v>
      </c>
      <c r="M2865">
        <f>SUM(B2865,C2865)</f>
        <v>0</v>
      </c>
      <c r="N2865" t="str">
        <f t="shared" si="88"/>
        <v>No</v>
      </c>
      <c r="O2865">
        <f>COUNTIF(C:C,"&lt;0")</f>
        <v>0</v>
      </c>
      <c r="P2865" t="e">
        <f>SUMIF(#REF!,"&gt;"&amp;AVERAGE(#REF!))</f>
        <v>#REF!</v>
      </c>
      <c r="Q2865">
        <f t="shared" si="89"/>
        <v>27.565026697177728</v>
      </c>
      <c r="R2865" t="str">
        <f>CONCATENATE("ID-",A2865,"-",E2865)</f>
        <v>ID-27762-Moscow - Vnukovo</v>
      </c>
      <c r="S2865">
        <f>INDEX(B:B,MATCH(A2865,A:A,0))</f>
        <v>0</v>
      </c>
      <c r="T2865" t="str">
        <f>IF(OR(B2865&gt;0,C2865&gt;0),"Acceptable","Check")</f>
        <v>Acceptable</v>
      </c>
      <c r="U2865">
        <f>COUNTIF(D:D, "Military - U.S. Army")</f>
        <v>23</v>
      </c>
      <c r="V2865">
        <f>AVERAGEIF(C:C,"Fort Myer, Virginia", I:I)</f>
        <v>2</v>
      </c>
      <c r="X2865" t="str">
        <f>IFERROR(VLOOKUP("FlightNumber", A:D, 4, FALSE), "Flight Not Found")</f>
        <v>Flight Not Found</v>
      </c>
      <c r="Y2865" t="str" cm="1">
        <f t="array" ref="Y2865">IF(AND(B:B &gt; TIME(6, 0, 0), B:B &lt;= TIME(18, 0, 0)), "Day", "Night")</f>
        <v>Night</v>
      </c>
      <c r="Z2865">
        <f>COUNTIFS(D:D, "Military - U.S. Army", C:C, "Fort Myer, Virginia")</f>
        <v>1</v>
      </c>
    </row>
    <row r="2866" spans="1:26" x14ac:dyDescent="0.2">
      <c r="A2866">
        <v>27762</v>
      </c>
      <c r="B2866" t="s">
        <v>10351</v>
      </c>
      <c r="C2866" t="s">
        <v>9967</v>
      </c>
      <c r="D2866" t="s">
        <v>14016</v>
      </c>
      <c r="E2866" t="s">
        <v>14017</v>
      </c>
      <c r="F2866" t="s">
        <v>14018</v>
      </c>
      <c r="G2866" t="s">
        <v>14019</v>
      </c>
      <c r="H2866" t="s">
        <v>5858</v>
      </c>
      <c r="I2866">
        <v>6</v>
      </c>
      <c r="J2866">
        <v>6</v>
      </c>
      <c r="K2866">
        <v>0</v>
      </c>
      <c r="L2866" t="s">
        <v>14020</v>
      </c>
      <c r="M2866">
        <f>SUM(B2866,C2866)</f>
        <v>0</v>
      </c>
      <c r="N2866" t="str">
        <f t="shared" si="88"/>
        <v>No</v>
      </c>
      <c r="O2866">
        <f>COUNTIF(C:C,"&lt;0")</f>
        <v>0</v>
      </c>
      <c r="P2866" t="e">
        <f>SUMIF(#REF!,"&gt;"&amp;AVERAGE(#REF!))</f>
        <v>#REF!</v>
      </c>
      <c r="Q2866">
        <f t="shared" si="89"/>
        <v>27.565026697177728</v>
      </c>
      <c r="R2866" t="str">
        <f>CONCATENATE("ID-",A2866,"-",E2866)</f>
        <v>ID-27762-Anchorage, AK - Deadhorse, AK</v>
      </c>
      <c r="S2866">
        <f>INDEX(B:B,MATCH(A2866,A:A,0))</f>
        <v>0</v>
      </c>
      <c r="T2866" t="str">
        <f>IF(OR(B2866&gt;0,C2866&gt;0),"Acceptable","Check")</f>
        <v>Acceptable</v>
      </c>
      <c r="U2866">
        <f>COUNTIF(D:D, "Military - U.S. Army")</f>
        <v>23</v>
      </c>
      <c r="V2866">
        <f>AVERAGEIF(C:C,"Fort Myer, Virginia", I:I)</f>
        <v>2</v>
      </c>
      <c r="X2866" t="str">
        <f>IFERROR(VLOOKUP("FlightNumber", A:D, 4, FALSE), "Flight Not Found")</f>
        <v>Flight Not Found</v>
      </c>
      <c r="Y2866" t="str" cm="1">
        <f t="array" ref="Y2866">IF(AND(B:B &gt; TIME(6, 0, 0), B:B &lt;= TIME(18, 0, 0)), "Day", "Night")</f>
        <v>Night</v>
      </c>
      <c r="Z2866">
        <f>COUNTIFS(D:D, "Military - U.S. Army", C:C, "Fort Myer, Virginia")</f>
        <v>1</v>
      </c>
    </row>
    <row r="2867" spans="1:26" x14ac:dyDescent="0.2">
      <c r="A2867">
        <v>27765</v>
      </c>
      <c r="B2867" t="s">
        <v>5662</v>
      </c>
      <c r="C2867" t="s">
        <v>7180</v>
      </c>
      <c r="D2867" t="s">
        <v>14021</v>
      </c>
      <c r="E2867" t="s">
        <v>14022</v>
      </c>
      <c r="F2867" t="s">
        <v>9086</v>
      </c>
      <c r="G2867" t="s">
        <v>14023</v>
      </c>
      <c r="I2867">
        <v>4</v>
      </c>
      <c r="J2867">
        <v>4</v>
      </c>
      <c r="K2867">
        <v>0</v>
      </c>
      <c r="L2867" t="s">
        <v>14024</v>
      </c>
      <c r="M2867">
        <f>SUM(B2867,C2867)</f>
        <v>0</v>
      </c>
      <c r="N2867" t="str">
        <f t="shared" si="88"/>
        <v>No</v>
      </c>
      <c r="O2867">
        <f>COUNTIF(C:C,"&lt;0")</f>
        <v>0</v>
      </c>
      <c r="P2867" t="e">
        <f>SUMIF(#REF!,"&gt;"&amp;AVERAGE(#REF!))</f>
        <v>#REF!</v>
      </c>
      <c r="Q2867">
        <f t="shared" si="89"/>
        <v>27.565026697177728</v>
      </c>
      <c r="R2867" t="str">
        <f>CONCATENATE("ID-",A2867,"-",E2867)</f>
        <v>ID-27765-Albuquerque, NM - Gallup, NM</v>
      </c>
      <c r="S2867" t="str">
        <f>INDEX(B:B,MATCH(A2867,A:A,0))</f>
        <v>20:15</v>
      </c>
      <c r="T2867" t="str">
        <f>IF(OR(B2867&gt;0,C2867&gt;0),"Acceptable","Check")</f>
        <v>Acceptable</v>
      </c>
      <c r="U2867">
        <f>COUNTIF(D:D, "Military - U.S. Army")</f>
        <v>23</v>
      </c>
      <c r="V2867">
        <f>AVERAGEIF(C:C,"Fort Myer, Virginia", I:I)</f>
        <v>2</v>
      </c>
      <c r="X2867" t="str">
        <f>IFERROR(VLOOKUP("FlightNumber", A:D, 4, FALSE), "Flight Not Found")</f>
        <v>Flight Not Found</v>
      </c>
      <c r="Y2867" t="str" cm="1">
        <f t="array" ref="Y2867">IF(AND(B:B &gt; TIME(6, 0, 0), B:B &lt;= TIME(18, 0, 0)), "Day", "Night")</f>
        <v>Night</v>
      </c>
      <c r="Z2867">
        <f>COUNTIFS(D:D, "Military - U.S. Army", C:C, "Fort Myer, Virginia")</f>
        <v>1</v>
      </c>
    </row>
    <row r="2868" spans="1:26" x14ac:dyDescent="0.2">
      <c r="A2868">
        <v>27767</v>
      </c>
      <c r="C2868" t="s">
        <v>14025</v>
      </c>
      <c r="D2868" t="s">
        <v>13995</v>
      </c>
      <c r="F2868" t="s">
        <v>13996</v>
      </c>
      <c r="G2868" t="s">
        <v>14026</v>
      </c>
      <c r="H2868" t="s">
        <v>477</v>
      </c>
      <c r="I2868">
        <v>7</v>
      </c>
      <c r="J2868">
        <v>7</v>
      </c>
      <c r="K2868">
        <v>0</v>
      </c>
      <c r="M2868">
        <f>SUM(B2868,C2868)</f>
        <v>0</v>
      </c>
      <c r="N2868" t="str">
        <f t="shared" si="88"/>
        <v>No</v>
      </c>
      <c r="O2868">
        <f>COUNTIF(C:C,"&lt;0")</f>
        <v>0</v>
      </c>
      <c r="P2868" t="e">
        <f>SUMIF(#REF!,"&gt;"&amp;AVERAGE(#REF!))</f>
        <v>#REF!</v>
      </c>
      <c r="Q2868">
        <f t="shared" si="89"/>
        <v>27.565026697177728</v>
      </c>
      <c r="R2868" t="str">
        <f>CONCATENATE("ID-",A2868,"-",E2868)</f>
        <v>ID-27767-</v>
      </c>
      <c r="S2868">
        <f>INDEX(B:B,MATCH(A2868,A:A,0))</f>
        <v>0</v>
      </c>
      <c r="T2868" t="str">
        <f>IF(OR(B2868&gt;0,C2868&gt;0),"Acceptable","Check")</f>
        <v>Acceptable</v>
      </c>
      <c r="U2868">
        <f>COUNTIF(D:D, "Military - U.S. Army")</f>
        <v>23</v>
      </c>
      <c r="V2868">
        <f>AVERAGEIF(C:C,"Fort Myer, Virginia", I:I)</f>
        <v>2</v>
      </c>
      <c r="X2868" t="str">
        <f>IFERROR(VLOOKUP("FlightNumber", A:D, 4, FALSE), "Flight Not Found")</f>
        <v>Flight Not Found</v>
      </c>
      <c r="Y2868" t="str" cm="1">
        <f t="array" ref="Y2868">IF(AND(B:B &gt; TIME(6, 0, 0), B:B &lt;= TIME(18, 0, 0)), "Day", "Night")</f>
        <v>Night</v>
      </c>
      <c r="Z2868">
        <f>COUNTIFS(D:D, "Military - U.S. Army", C:C, "Fort Myer, Virginia")</f>
        <v>1</v>
      </c>
    </row>
    <row r="2869" spans="1:26" x14ac:dyDescent="0.2">
      <c r="A2869">
        <v>27774</v>
      </c>
      <c r="C2869" t="s">
        <v>3709</v>
      </c>
      <c r="D2869" t="s">
        <v>14027</v>
      </c>
      <c r="E2869" t="s">
        <v>14028</v>
      </c>
      <c r="F2869" t="s">
        <v>2515</v>
      </c>
      <c r="G2869" t="s">
        <v>14029</v>
      </c>
      <c r="H2869" t="s">
        <v>14030</v>
      </c>
      <c r="I2869">
        <v>13</v>
      </c>
      <c r="J2869">
        <v>13</v>
      </c>
      <c r="K2869">
        <v>0</v>
      </c>
      <c r="L2869" t="s">
        <v>14031</v>
      </c>
      <c r="M2869">
        <f>SUM(B2869,C2869)</f>
        <v>0</v>
      </c>
      <c r="N2869" t="str">
        <f t="shared" si="88"/>
        <v>No</v>
      </c>
      <c r="O2869">
        <f>COUNTIF(C:C,"&lt;0")</f>
        <v>0</v>
      </c>
      <c r="P2869" t="e">
        <f>SUMIF(#REF!,"&gt;"&amp;AVERAGE(#REF!))</f>
        <v>#REF!</v>
      </c>
      <c r="Q2869">
        <f t="shared" si="89"/>
        <v>27.565026697177728</v>
      </c>
      <c r="R2869" t="str">
        <f>CONCATENATE("ID-",A2869,"-",E2869)</f>
        <v>ID-27774-Bogota - La Macarene</v>
      </c>
      <c r="S2869">
        <f>INDEX(B:B,MATCH(A2869,A:A,0))</f>
        <v>0</v>
      </c>
      <c r="T2869" t="str">
        <f>IF(OR(B2869&gt;0,C2869&gt;0),"Acceptable","Check")</f>
        <v>Acceptable</v>
      </c>
      <c r="U2869">
        <f>COUNTIF(D:D, "Military - U.S. Army")</f>
        <v>23</v>
      </c>
      <c r="V2869">
        <f>AVERAGEIF(C:C,"Fort Myer, Virginia", I:I)</f>
        <v>2</v>
      </c>
      <c r="X2869" t="str">
        <f>IFERROR(VLOOKUP("FlightNumber", A:D, 4, FALSE), "Flight Not Found")</f>
        <v>Flight Not Found</v>
      </c>
      <c r="Y2869" t="str" cm="1">
        <f t="array" ref="Y2869">IF(AND(B:B &gt; TIME(6, 0, 0), B:B &lt;= TIME(18, 0, 0)), "Day", "Night")</f>
        <v>Night</v>
      </c>
      <c r="Z2869">
        <f>COUNTIFS(D:D, "Military - U.S. Army", C:C, "Fort Myer, Virginia")</f>
        <v>1</v>
      </c>
    </row>
    <row r="2870" spans="1:26" x14ac:dyDescent="0.2">
      <c r="A2870">
        <v>27774</v>
      </c>
      <c r="B2870" t="s">
        <v>14032</v>
      </c>
      <c r="C2870" t="s">
        <v>14033</v>
      </c>
      <c r="D2870" t="s">
        <v>14034</v>
      </c>
      <c r="E2870" t="s">
        <v>14035</v>
      </c>
      <c r="F2870" t="s">
        <v>14036</v>
      </c>
      <c r="G2870" t="s">
        <v>14037</v>
      </c>
      <c r="I2870">
        <v>3</v>
      </c>
      <c r="J2870">
        <v>3</v>
      </c>
      <c r="K2870">
        <v>0</v>
      </c>
      <c r="L2870" t="s">
        <v>14038</v>
      </c>
      <c r="M2870">
        <f>SUM(B2870,C2870)</f>
        <v>0</v>
      </c>
      <c r="N2870" t="str">
        <f t="shared" si="88"/>
        <v>No</v>
      </c>
      <c r="O2870">
        <f>COUNTIF(C:C,"&lt;0")</f>
        <v>0</v>
      </c>
      <c r="P2870" t="e">
        <f>SUMIF(#REF!,"&gt;"&amp;AVERAGE(#REF!))</f>
        <v>#REF!</v>
      </c>
      <c r="Q2870">
        <f t="shared" si="89"/>
        <v>27.565026697177728</v>
      </c>
      <c r="R2870" t="str">
        <f>CONCATENATE("ID-",A2870,"-",E2870)</f>
        <v>ID-27774-Butte, MT - Kooskia, ID</v>
      </c>
      <c r="S2870">
        <f>INDEX(B:B,MATCH(A2870,A:A,0))</f>
        <v>0</v>
      </c>
      <c r="T2870" t="str">
        <f>IF(OR(B2870&gt;0,C2870&gt;0),"Acceptable","Check")</f>
        <v>Acceptable</v>
      </c>
      <c r="U2870">
        <f>COUNTIF(D:D, "Military - U.S. Army")</f>
        <v>23</v>
      </c>
      <c r="V2870">
        <f>AVERAGEIF(C:C,"Fort Myer, Virginia", I:I)</f>
        <v>2</v>
      </c>
      <c r="X2870" t="str">
        <f>IFERROR(VLOOKUP("FlightNumber", A:D, 4, FALSE), "Flight Not Found")</f>
        <v>Flight Not Found</v>
      </c>
      <c r="Y2870" t="str" cm="1">
        <f t="array" ref="Y2870">IF(AND(B:B &gt; TIME(6, 0, 0), B:B &lt;= TIME(18, 0, 0)), "Day", "Night")</f>
        <v>Night</v>
      </c>
      <c r="Z2870">
        <f>COUNTIFS(D:D, "Military - U.S. Army", C:C, "Fort Myer, Virginia")</f>
        <v>1</v>
      </c>
    </row>
    <row r="2871" spans="1:26" x14ac:dyDescent="0.2">
      <c r="A2871">
        <v>27777</v>
      </c>
      <c r="B2871" t="s">
        <v>14039</v>
      </c>
      <c r="C2871" t="s">
        <v>14040</v>
      </c>
      <c r="D2871" t="s">
        <v>14041</v>
      </c>
      <c r="F2871" t="s">
        <v>2465</v>
      </c>
      <c r="G2871" t="s">
        <v>14042</v>
      </c>
      <c r="H2871" t="s">
        <v>14043</v>
      </c>
      <c r="I2871">
        <v>10</v>
      </c>
      <c r="J2871">
        <v>7</v>
      </c>
      <c r="K2871">
        <v>0</v>
      </c>
      <c r="L2871" t="s">
        <v>14044</v>
      </c>
      <c r="M2871">
        <f>SUM(B2871,C2871)</f>
        <v>0</v>
      </c>
      <c r="N2871" t="str">
        <f t="shared" si="88"/>
        <v>No</v>
      </c>
      <c r="O2871">
        <f>COUNTIF(C:C,"&lt;0")</f>
        <v>0</v>
      </c>
      <c r="P2871" t="e">
        <f>SUMIF(#REF!,"&gt;"&amp;AVERAGE(#REF!))</f>
        <v>#REF!</v>
      </c>
      <c r="Q2871">
        <f t="shared" si="89"/>
        <v>27.565026697177728</v>
      </c>
      <c r="R2871" t="str">
        <f>CONCATENATE("ID-",A2871,"-",E2871)</f>
        <v>ID-27777-</v>
      </c>
      <c r="S2871" t="str">
        <f>INDEX(B:B,MATCH(A2871,A:A,0))</f>
        <v>15:44</v>
      </c>
      <c r="T2871" t="str">
        <f>IF(OR(B2871&gt;0,C2871&gt;0),"Acceptable","Check")</f>
        <v>Acceptable</v>
      </c>
      <c r="U2871">
        <f>COUNTIF(D:D, "Military - U.S. Army")</f>
        <v>23</v>
      </c>
      <c r="V2871">
        <f>AVERAGEIF(C:C,"Fort Myer, Virginia", I:I)</f>
        <v>2</v>
      </c>
      <c r="X2871" t="str">
        <f>IFERROR(VLOOKUP("FlightNumber", A:D, 4, FALSE), "Flight Not Found")</f>
        <v>Flight Not Found</v>
      </c>
      <c r="Y2871" t="str" cm="1">
        <f t="array" ref="Y2871">IF(AND(B:B &gt; TIME(6, 0, 0), B:B &lt;= TIME(18, 0, 0)), "Day", "Night")</f>
        <v>Night</v>
      </c>
      <c r="Z2871">
        <f>COUNTIFS(D:D, "Military - U.S. Army", C:C, "Fort Myer, Virginia")</f>
        <v>1</v>
      </c>
    </row>
    <row r="2872" spans="1:26" x14ac:dyDescent="0.2">
      <c r="A2872">
        <v>27779</v>
      </c>
      <c r="B2872" t="s">
        <v>6705</v>
      </c>
      <c r="C2872" t="s">
        <v>14045</v>
      </c>
      <c r="D2872" t="s">
        <v>11986</v>
      </c>
      <c r="E2872" t="s">
        <v>14046</v>
      </c>
      <c r="F2872" t="s">
        <v>14047</v>
      </c>
      <c r="G2872" t="s">
        <v>14048</v>
      </c>
      <c r="H2872" t="s">
        <v>14049</v>
      </c>
      <c r="I2872">
        <v>42</v>
      </c>
      <c r="J2872">
        <v>34</v>
      </c>
      <c r="K2872">
        <v>0</v>
      </c>
      <c r="L2872" t="s">
        <v>14050</v>
      </c>
      <c r="M2872">
        <f>SUM(B2872,C2872)</f>
        <v>0</v>
      </c>
      <c r="N2872" t="str">
        <f t="shared" si="88"/>
        <v>No</v>
      </c>
      <c r="O2872">
        <f>COUNTIF(C:C,"&lt;0")</f>
        <v>0</v>
      </c>
      <c r="P2872" t="e">
        <f>SUMIF(#REF!,"&gt;"&amp;AVERAGE(#REF!))</f>
        <v>#REF!</v>
      </c>
      <c r="Q2872">
        <f t="shared" si="89"/>
        <v>27.565026697177728</v>
      </c>
      <c r="R2872" t="str">
        <f>CONCATENATE("ID-",A2872,"-",E2872)</f>
        <v>ID-27779-Loja - Guayaquil</v>
      </c>
      <c r="S2872" t="str">
        <f>INDEX(B:B,MATCH(A2872,A:A,0))</f>
        <v>07:15</v>
      </c>
      <c r="T2872" t="str">
        <f>IF(OR(B2872&gt;0,C2872&gt;0),"Acceptable","Check")</f>
        <v>Acceptable</v>
      </c>
      <c r="U2872">
        <f>COUNTIF(D:D, "Military - U.S. Army")</f>
        <v>23</v>
      </c>
      <c r="V2872">
        <f>AVERAGEIF(C:C,"Fort Myer, Virginia", I:I)</f>
        <v>2</v>
      </c>
      <c r="X2872" t="str">
        <f>IFERROR(VLOOKUP("FlightNumber", A:D, 4, FALSE), "Flight Not Found")</f>
        <v>Flight Not Found</v>
      </c>
      <c r="Y2872" t="str" cm="1">
        <f t="array" ref="Y2872">IF(AND(B:B &gt; TIME(6, 0, 0), B:B &lt;= TIME(18, 0, 0)), "Day", "Night")</f>
        <v>Night</v>
      </c>
      <c r="Z2872">
        <f>COUNTIFS(D:D, "Military - U.S. Army", C:C, "Fort Myer, Virginia")</f>
        <v>1</v>
      </c>
    </row>
    <row r="2873" spans="1:26" x14ac:dyDescent="0.2">
      <c r="A2873">
        <v>27780</v>
      </c>
      <c r="C2873" t="s">
        <v>14051</v>
      </c>
      <c r="D2873" t="s">
        <v>14052</v>
      </c>
      <c r="E2873" t="s">
        <v>14053</v>
      </c>
      <c r="F2873" t="s">
        <v>10036</v>
      </c>
      <c r="G2873" t="s">
        <v>14054</v>
      </c>
      <c r="I2873">
        <v>40</v>
      </c>
      <c r="J2873">
        <v>40</v>
      </c>
      <c r="K2873">
        <v>0</v>
      </c>
      <c r="L2873" t="s">
        <v>14055</v>
      </c>
      <c r="M2873">
        <f>SUM(B2873,C2873)</f>
        <v>0</v>
      </c>
      <c r="N2873" t="str">
        <f t="shared" si="88"/>
        <v>No</v>
      </c>
      <c r="O2873">
        <f>COUNTIF(C:C,"&lt;0")</f>
        <v>0</v>
      </c>
      <c r="P2873" t="e">
        <f>SUMIF(#REF!,"&gt;"&amp;AVERAGE(#REF!))</f>
        <v>#REF!</v>
      </c>
      <c r="Q2873">
        <f t="shared" si="89"/>
        <v>27.565026697177728</v>
      </c>
      <c r="R2873" t="str">
        <f>CONCATENATE("ID-",A2873,"-",E2873)</f>
        <v>ID-27780-Guangzhou - Changsha</v>
      </c>
      <c r="S2873">
        <f>INDEX(B:B,MATCH(A2873,A:A,0))</f>
        <v>0</v>
      </c>
      <c r="T2873" t="str">
        <f>IF(OR(B2873&gt;0,C2873&gt;0),"Acceptable","Check")</f>
        <v>Acceptable</v>
      </c>
      <c r="U2873">
        <f>COUNTIF(D:D, "Military - U.S. Army")</f>
        <v>23</v>
      </c>
      <c r="V2873">
        <f>AVERAGEIF(C:C,"Fort Myer, Virginia", I:I)</f>
        <v>2</v>
      </c>
      <c r="X2873" t="str">
        <f>IFERROR(VLOOKUP("FlightNumber", A:D, 4, FALSE), "Flight Not Found")</f>
        <v>Flight Not Found</v>
      </c>
      <c r="Y2873" t="str" cm="1">
        <f t="array" ref="Y2873">IF(AND(B:B &gt; TIME(6, 0, 0), B:B &lt;= TIME(18, 0, 0)), "Day", "Night")</f>
        <v>Night</v>
      </c>
      <c r="Z2873">
        <f>COUNTIFS(D:D, "Military - U.S. Army", C:C, "Fort Myer, Virginia")</f>
        <v>1</v>
      </c>
    </row>
    <row r="2874" spans="1:26" x14ac:dyDescent="0.2">
      <c r="A2874">
        <v>27781</v>
      </c>
      <c r="C2874" t="s">
        <v>14056</v>
      </c>
      <c r="D2874" t="s">
        <v>14057</v>
      </c>
      <c r="F2874" t="s">
        <v>13740</v>
      </c>
      <c r="G2874" t="s">
        <v>14058</v>
      </c>
      <c r="H2874" t="s">
        <v>14059</v>
      </c>
      <c r="I2874">
        <v>11</v>
      </c>
      <c r="J2874">
        <v>9</v>
      </c>
      <c r="K2874">
        <v>0</v>
      </c>
      <c r="L2874" t="s">
        <v>2319</v>
      </c>
      <c r="M2874">
        <f>SUM(B2874,C2874)</f>
        <v>0</v>
      </c>
      <c r="N2874" t="str">
        <f t="shared" si="88"/>
        <v>No</v>
      </c>
      <c r="O2874">
        <f>COUNTIF(C:C,"&lt;0")</f>
        <v>0</v>
      </c>
      <c r="P2874" t="e">
        <f>SUMIF(#REF!,"&gt;"&amp;AVERAGE(#REF!))</f>
        <v>#REF!</v>
      </c>
      <c r="Q2874">
        <f t="shared" si="89"/>
        <v>27.565026697177728</v>
      </c>
      <c r="R2874" t="str">
        <f>CONCATENATE("ID-",A2874,"-",E2874)</f>
        <v>ID-27781-</v>
      </c>
      <c r="S2874">
        <f>INDEX(B:B,MATCH(A2874,A:A,0))</f>
        <v>0</v>
      </c>
      <c r="T2874" t="str">
        <f>IF(OR(B2874&gt;0,C2874&gt;0),"Acceptable","Check")</f>
        <v>Acceptable</v>
      </c>
      <c r="U2874">
        <f>COUNTIF(D:D, "Military - U.S. Army")</f>
        <v>23</v>
      </c>
      <c r="V2874">
        <f>AVERAGEIF(C:C,"Fort Myer, Virginia", I:I)</f>
        <v>2</v>
      </c>
      <c r="X2874" t="str">
        <f>IFERROR(VLOOKUP("FlightNumber", A:D, 4, FALSE), "Flight Not Found")</f>
        <v>Flight Not Found</v>
      </c>
      <c r="Y2874" t="str" cm="1">
        <f t="array" ref="Y2874">IF(AND(B:B &gt; TIME(6, 0, 0), B:B &lt;= TIME(18, 0, 0)), "Day", "Night")</f>
        <v>Night</v>
      </c>
      <c r="Z2874">
        <f>COUNTIFS(D:D, "Military - U.S. Army", C:C, "Fort Myer, Virginia")</f>
        <v>1</v>
      </c>
    </row>
    <row r="2875" spans="1:26" x14ac:dyDescent="0.2">
      <c r="A2875">
        <v>27789</v>
      </c>
      <c r="C2875" t="s">
        <v>14060</v>
      </c>
      <c r="D2875" t="s">
        <v>3546</v>
      </c>
      <c r="E2875" t="s">
        <v>994</v>
      </c>
      <c r="F2875" t="s">
        <v>10738</v>
      </c>
      <c r="G2875" t="s">
        <v>14061</v>
      </c>
      <c r="H2875" t="s">
        <v>14062</v>
      </c>
      <c r="I2875">
        <v>6</v>
      </c>
      <c r="J2875">
        <v>6</v>
      </c>
      <c r="K2875">
        <v>0</v>
      </c>
      <c r="L2875" t="s">
        <v>14063</v>
      </c>
      <c r="M2875">
        <f>SUM(B2875,C2875)</f>
        <v>0</v>
      </c>
      <c r="N2875" t="str">
        <f t="shared" si="88"/>
        <v>No</v>
      </c>
      <c r="O2875">
        <f>COUNTIF(C:C,"&lt;0")</f>
        <v>0</v>
      </c>
      <c r="P2875" t="e">
        <f>SUMIF(#REF!,"&gt;"&amp;AVERAGE(#REF!))</f>
        <v>#REF!</v>
      </c>
      <c r="Q2875">
        <f t="shared" si="89"/>
        <v>27.565026697177728</v>
      </c>
      <c r="R2875" t="str">
        <f>CONCATENATE("ID-",A2875,"-",E2875)</f>
        <v>ID-27789-Training</v>
      </c>
      <c r="S2875">
        <f>INDEX(B:B,MATCH(A2875,A:A,0))</f>
        <v>0</v>
      </c>
      <c r="T2875" t="str">
        <f>IF(OR(B2875&gt;0,C2875&gt;0),"Acceptable","Check")</f>
        <v>Acceptable</v>
      </c>
      <c r="U2875">
        <f>COUNTIF(D:D, "Military - U.S. Army")</f>
        <v>23</v>
      </c>
      <c r="V2875">
        <f>AVERAGEIF(C:C,"Fort Myer, Virginia", I:I)</f>
        <v>2</v>
      </c>
      <c r="X2875" t="str">
        <f>IFERROR(VLOOKUP("FlightNumber", A:D, 4, FALSE), "Flight Not Found")</f>
        <v>Flight Not Found</v>
      </c>
      <c r="Y2875" t="str" cm="1">
        <f t="array" ref="Y2875">IF(AND(B:B &gt; TIME(6, 0, 0), B:B &lt;= TIME(18, 0, 0)), "Day", "Night")</f>
        <v>Night</v>
      </c>
      <c r="Z2875">
        <f>COUNTIFS(D:D, "Military - U.S. Army", C:C, "Fort Myer, Virginia")</f>
        <v>1</v>
      </c>
    </row>
    <row r="2876" spans="1:26" x14ac:dyDescent="0.2">
      <c r="A2876">
        <v>27793</v>
      </c>
      <c r="B2876" t="s">
        <v>14064</v>
      </c>
      <c r="C2876" t="s">
        <v>14065</v>
      </c>
      <c r="D2876" t="s">
        <v>14066</v>
      </c>
      <c r="E2876" t="s">
        <v>14067</v>
      </c>
      <c r="F2876" t="s">
        <v>14068</v>
      </c>
      <c r="G2876" t="s">
        <v>14069</v>
      </c>
      <c r="I2876">
        <v>2</v>
      </c>
      <c r="J2876">
        <v>2</v>
      </c>
      <c r="K2876">
        <v>0</v>
      </c>
      <c r="L2876" t="s">
        <v>14070</v>
      </c>
      <c r="M2876">
        <f>SUM(B2876,C2876)</f>
        <v>0</v>
      </c>
      <c r="N2876" t="str">
        <f t="shared" si="88"/>
        <v>No</v>
      </c>
      <c r="O2876">
        <f>COUNTIF(C:C,"&lt;0")</f>
        <v>0</v>
      </c>
      <c r="P2876" t="e">
        <f>SUMIF(#REF!,"&gt;"&amp;AVERAGE(#REF!))</f>
        <v>#REF!</v>
      </c>
      <c r="Q2876">
        <f t="shared" si="89"/>
        <v>27.565026697177728</v>
      </c>
      <c r="R2876" t="str">
        <f>CONCATENATE("ID-",A2876,"-",E2876)</f>
        <v>ID-27793-Lafayette, LA - Patterson, LA</v>
      </c>
      <c r="S2876" t="str">
        <f>INDEX(B:B,MATCH(A2876,A:A,0))</f>
        <v>05:42</v>
      </c>
      <c r="T2876" t="str">
        <f>IF(OR(B2876&gt;0,C2876&gt;0),"Acceptable","Check")</f>
        <v>Acceptable</v>
      </c>
      <c r="U2876">
        <f>COUNTIF(D:D, "Military - U.S. Army")</f>
        <v>23</v>
      </c>
      <c r="V2876">
        <f>AVERAGEIF(C:C,"Fort Myer, Virginia", I:I)</f>
        <v>2</v>
      </c>
      <c r="X2876" t="str">
        <f>IFERROR(VLOOKUP("FlightNumber", A:D, 4, FALSE), "Flight Not Found")</f>
        <v>Flight Not Found</v>
      </c>
      <c r="Y2876" t="str" cm="1">
        <f t="array" ref="Y2876">IF(AND(B:B &gt; TIME(6, 0, 0), B:B &lt;= TIME(18, 0, 0)), "Day", "Night")</f>
        <v>Night</v>
      </c>
      <c r="Z2876">
        <f>COUNTIFS(D:D, "Military - U.S. Army", C:C, "Fort Myer, Virginia")</f>
        <v>1</v>
      </c>
    </row>
    <row r="2877" spans="1:26" x14ac:dyDescent="0.2">
      <c r="A2877">
        <v>27794</v>
      </c>
      <c r="C2877" t="s">
        <v>14071</v>
      </c>
      <c r="D2877" t="s">
        <v>14072</v>
      </c>
      <c r="E2877" t="s">
        <v>14073</v>
      </c>
      <c r="F2877" t="s">
        <v>5890</v>
      </c>
      <c r="G2877" t="s">
        <v>14074</v>
      </c>
      <c r="H2877" t="s">
        <v>14075</v>
      </c>
      <c r="I2877">
        <v>3</v>
      </c>
      <c r="J2877">
        <v>3</v>
      </c>
      <c r="K2877">
        <v>0</v>
      </c>
      <c r="L2877" t="s">
        <v>14076</v>
      </c>
      <c r="M2877">
        <f>SUM(B2877,C2877)</f>
        <v>0</v>
      </c>
      <c r="N2877" t="str">
        <f t="shared" si="88"/>
        <v>No</v>
      </c>
      <c r="O2877">
        <f>COUNTIF(C:C,"&lt;0")</f>
        <v>0</v>
      </c>
      <c r="P2877" t="e">
        <f>SUMIF(#REF!,"&gt;"&amp;AVERAGE(#REF!))</f>
        <v>#REF!</v>
      </c>
      <c r="Q2877">
        <f t="shared" si="89"/>
        <v>27.565026697177728</v>
      </c>
      <c r="R2877" t="str">
        <f>CONCATENATE("ID-",A2877,"-",E2877)</f>
        <v>ID-27794-Santa Maria - Curacao</v>
      </c>
      <c r="S2877">
        <f>INDEX(B:B,MATCH(A2877,A:A,0))</f>
        <v>0</v>
      </c>
      <c r="T2877" t="str">
        <f>IF(OR(B2877&gt;0,C2877&gt;0),"Acceptable","Check")</f>
        <v>Acceptable</v>
      </c>
      <c r="U2877">
        <f>COUNTIF(D:D, "Military - U.S. Army")</f>
        <v>23</v>
      </c>
      <c r="V2877">
        <f>AVERAGEIF(C:C,"Fort Myer, Virginia", I:I)</f>
        <v>2</v>
      </c>
      <c r="X2877" t="str">
        <f>IFERROR(VLOOKUP("FlightNumber", A:D, 4, FALSE), "Flight Not Found")</f>
        <v>Flight Not Found</v>
      </c>
      <c r="Y2877" t="str" cm="1">
        <f t="array" ref="Y2877">IF(AND(B:B &gt; TIME(6, 0, 0), B:B &lt;= TIME(18, 0, 0)), "Day", "Night")</f>
        <v>Night</v>
      </c>
      <c r="Z2877">
        <f>COUNTIFS(D:D, "Military - U.S. Army", C:C, "Fort Myer, Virginia")</f>
        <v>1</v>
      </c>
    </row>
    <row r="2878" spans="1:26" x14ac:dyDescent="0.2">
      <c r="A2878">
        <v>27796</v>
      </c>
      <c r="C2878" t="s">
        <v>7056</v>
      </c>
      <c r="D2878" t="s">
        <v>2606</v>
      </c>
      <c r="E2878" t="s">
        <v>14077</v>
      </c>
      <c r="F2878" t="s">
        <v>7280</v>
      </c>
      <c r="G2878" t="s">
        <v>14078</v>
      </c>
      <c r="H2878" t="s">
        <v>14079</v>
      </c>
      <c r="I2878">
        <v>7</v>
      </c>
      <c r="J2878">
        <v>7</v>
      </c>
      <c r="K2878">
        <v>0</v>
      </c>
      <c r="L2878" t="s">
        <v>6830</v>
      </c>
      <c r="M2878">
        <f>SUM(B2878,C2878)</f>
        <v>0</v>
      </c>
      <c r="N2878" t="str">
        <f t="shared" si="88"/>
        <v>No</v>
      </c>
      <c r="O2878">
        <f>COUNTIF(C:C,"&lt;0")</f>
        <v>0</v>
      </c>
      <c r="P2878" t="e">
        <f>SUMIF(#REF!,"&gt;"&amp;AVERAGE(#REF!))</f>
        <v>#REF!</v>
      </c>
      <c r="Q2878">
        <f t="shared" si="89"/>
        <v>27.565026697177728</v>
      </c>
      <c r="R2878" t="str">
        <f>CONCATENATE("ID-",A2878,"-",E2878)</f>
        <v>ID-27796-Mildenhall, England - Torrejon AFB</v>
      </c>
      <c r="S2878">
        <f>INDEX(B:B,MATCH(A2878,A:A,0))</f>
        <v>0</v>
      </c>
      <c r="T2878" t="str">
        <f>IF(OR(B2878&gt;0,C2878&gt;0),"Acceptable","Check")</f>
        <v>Acceptable</v>
      </c>
      <c r="U2878">
        <f>COUNTIF(D:D, "Military - U.S. Army")</f>
        <v>23</v>
      </c>
      <c r="V2878">
        <f>AVERAGEIF(C:C,"Fort Myer, Virginia", I:I)</f>
        <v>2</v>
      </c>
      <c r="X2878" t="str">
        <f>IFERROR(VLOOKUP("FlightNumber", A:D, 4, FALSE), "Flight Not Found")</f>
        <v>Flight Not Found</v>
      </c>
      <c r="Y2878" t="str" cm="1">
        <f t="array" ref="Y2878">IF(AND(B:B &gt; TIME(6, 0, 0), B:B &lt;= TIME(18, 0, 0)), "Day", "Night")</f>
        <v>Night</v>
      </c>
      <c r="Z2878">
        <f>COUNTIFS(D:D, "Military - U.S. Army", C:C, "Fort Myer, Virginia")</f>
        <v>1</v>
      </c>
    </row>
    <row r="2879" spans="1:26" x14ac:dyDescent="0.2">
      <c r="A2879">
        <v>28005</v>
      </c>
      <c r="B2879" t="s">
        <v>2486</v>
      </c>
      <c r="C2879" t="s">
        <v>14080</v>
      </c>
      <c r="D2879" t="s">
        <v>14081</v>
      </c>
      <c r="F2879" t="s">
        <v>12544</v>
      </c>
      <c r="G2879" t="s">
        <v>14082</v>
      </c>
      <c r="I2879">
        <v>4</v>
      </c>
      <c r="J2879">
        <v>3</v>
      </c>
      <c r="K2879">
        <v>0</v>
      </c>
      <c r="L2879" t="s">
        <v>14083</v>
      </c>
      <c r="M2879">
        <f>SUM(B2879,C2879)</f>
        <v>0</v>
      </c>
      <c r="N2879" t="str">
        <f t="shared" si="88"/>
        <v>No</v>
      </c>
      <c r="O2879">
        <f>COUNTIF(C:C,"&lt;0")</f>
        <v>0</v>
      </c>
      <c r="P2879" t="e">
        <f>SUMIF(#REF!,"&gt;"&amp;AVERAGE(#REF!))</f>
        <v>#REF!</v>
      </c>
      <c r="Q2879">
        <f t="shared" si="89"/>
        <v>27.565026697177728</v>
      </c>
      <c r="R2879" t="str">
        <f>CONCATENATE("ID-",A2879,"-",E2879)</f>
        <v>ID-28005-</v>
      </c>
      <c r="S2879" t="str">
        <f>INDEX(B:B,MATCH(A2879,A:A,0))</f>
        <v>17:15</v>
      </c>
      <c r="T2879" t="str">
        <f>IF(OR(B2879&gt;0,C2879&gt;0),"Acceptable","Check")</f>
        <v>Acceptable</v>
      </c>
      <c r="U2879">
        <f>COUNTIF(D:D, "Military - U.S. Army")</f>
        <v>23</v>
      </c>
      <c r="V2879">
        <f>AVERAGEIF(C:C,"Fort Myer, Virginia", I:I)</f>
        <v>2</v>
      </c>
      <c r="X2879" t="str">
        <f>IFERROR(VLOOKUP("FlightNumber", A:D, 4, FALSE), "Flight Not Found")</f>
        <v>Flight Not Found</v>
      </c>
      <c r="Y2879" t="str" cm="1">
        <f t="array" ref="Y2879">IF(AND(B:B &gt; TIME(6, 0, 0), B:B &lt;= TIME(18, 0, 0)), "Day", "Night")</f>
        <v>Night</v>
      </c>
      <c r="Z2879">
        <f>COUNTIFS(D:D, "Military - U.S. Army", C:C, "Fort Myer, Virginia")</f>
        <v>1</v>
      </c>
    </row>
    <row r="2880" spans="1:26" x14ac:dyDescent="0.2">
      <c r="A2880">
        <v>27798</v>
      </c>
      <c r="B2880" t="s">
        <v>14084</v>
      </c>
      <c r="C2880" t="s">
        <v>2863</v>
      </c>
      <c r="D2880" t="s">
        <v>14085</v>
      </c>
      <c r="E2880" t="s">
        <v>14086</v>
      </c>
      <c r="F2880" t="s">
        <v>3916</v>
      </c>
      <c r="G2880" t="s">
        <v>14087</v>
      </c>
      <c r="H2880" t="s">
        <v>14088</v>
      </c>
      <c r="I2880">
        <v>6</v>
      </c>
      <c r="J2880">
        <v>3</v>
      </c>
      <c r="K2880">
        <v>0</v>
      </c>
      <c r="L2880" t="s">
        <v>14089</v>
      </c>
      <c r="M2880">
        <f>SUM(B2880,C2880)</f>
        <v>0</v>
      </c>
      <c r="N2880" t="str">
        <f t="shared" si="88"/>
        <v>No</v>
      </c>
      <c r="O2880">
        <f>COUNTIF(C:C,"&lt;0")</f>
        <v>0</v>
      </c>
      <c r="P2880" t="e">
        <f>SUMIF(#REF!,"&gt;"&amp;AVERAGE(#REF!))</f>
        <v>#REF!</v>
      </c>
      <c r="Q2880">
        <f t="shared" si="89"/>
        <v>27.565026697177728</v>
      </c>
      <c r="R2880" t="str">
        <f>CONCATENATE("ID-",A2880,"-",E2880)</f>
        <v>ID-27798-Burbank - Ontario</v>
      </c>
      <c r="S2880" t="str">
        <f>INDEX(B:B,MATCH(A2880,A:A,0))</f>
        <v>10:44</v>
      </c>
      <c r="T2880" t="str">
        <f>IF(OR(B2880&gt;0,C2880&gt;0),"Acceptable","Check")</f>
        <v>Acceptable</v>
      </c>
      <c r="U2880">
        <f>COUNTIF(D:D, "Military - U.S. Army")</f>
        <v>23</v>
      </c>
      <c r="V2880">
        <f>AVERAGEIF(C:C,"Fort Myer, Virginia", I:I)</f>
        <v>2</v>
      </c>
      <c r="X2880" t="str">
        <f>IFERROR(VLOOKUP("FlightNumber", A:D, 4, FALSE), "Flight Not Found")</f>
        <v>Flight Not Found</v>
      </c>
      <c r="Y2880" t="str" cm="1">
        <f t="array" ref="Y2880">IF(AND(B:B &gt; TIME(6, 0, 0), B:B &lt;= TIME(18, 0, 0)), "Day", "Night")</f>
        <v>Night</v>
      </c>
      <c r="Z2880">
        <f>COUNTIFS(D:D, "Military - U.S. Army", C:C, "Fort Myer, Virginia")</f>
        <v>1</v>
      </c>
    </row>
    <row r="2881" spans="1:26" x14ac:dyDescent="0.2">
      <c r="A2881">
        <v>27799</v>
      </c>
      <c r="C2881" t="s">
        <v>6294</v>
      </c>
      <c r="D2881" t="s">
        <v>3546</v>
      </c>
      <c r="F2881" t="s">
        <v>7377</v>
      </c>
      <c r="G2881" t="s">
        <v>14090</v>
      </c>
      <c r="H2881" t="s">
        <v>14091</v>
      </c>
      <c r="I2881">
        <v>24</v>
      </c>
      <c r="J2881">
        <v>24</v>
      </c>
      <c r="K2881">
        <v>0</v>
      </c>
      <c r="L2881" t="s">
        <v>2319</v>
      </c>
      <c r="M2881">
        <f>SUM(B2881,C2881)</f>
        <v>0</v>
      </c>
      <c r="N2881" t="str">
        <f t="shared" si="88"/>
        <v>No</v>
      </c>
      <c r="O2881">
        <f>COUNTIF(C:C,"&lt;0")</f>
        <v>0</v>
      </c>
      <c r="P2881" t="e">
        <f>SUMIF(#REF!,"&gt;"&amp;AVERAGE(#REF!))</f>
        <v>#REF!</v>
      </c>
      <c r="Q2881">
        <f t="shared" si="89"/>
        <v>27.565026697177728</v>
      </c>
      <c r="R2881" t="str">
        <f>CONCATENATE("ID-",A2881,"-",E2881)</f>
        <v>ID-27799-</v>
      </c>
      <c r="S2881">
        <f>INDEX(B:B,MATCH(A2881,A:A,0))</f>
        <v>0</v>
      </c>
      <c r="T2881" t="str">
        <f>IF(OR(B2881&gt;0,C2881&gt;0),"Acceptable","Check")</f>
        <v>Acceptable</v>
      </c>
      <c r="U2881">
        <f>COUNTIF(D:D, "Military - U.S. Army")</f>
        <v>23</v>
      </c>
      <c r="V2881">
        <f>AVERAGEIF(C:C,"Fort Myer, Virginia", I:I)</f>
        <v>2</v>
      </c>
      <c r="X2881" t="str">
        <f>IFERROR(VLOOKUP("FlightNumber", A:D, 4, FALSE), "Flight Not Found")</f>
        <v>Flight Not Found</v>
      </c>
      <c r="Y2881" t="str" cm="1">
        <f t="array" ref="Y2881">IF(AND(B:B &gt; TIME(6, 0, 0), B:B &lt;= TIME(18, 0, 0)), "Day", "Night")</f>
        <v>Night</v>
      </c>
      <c r="Z2881">
        <f>COUNTIFS(D:D, "Military - U.S. Army", C:C, "Fort Myer, Virginia")</f>
        <v>1</v>
      </c>
    </row>
    <row r="2882" spans="1:26" x14ac:dyDescent="0.2">
      <c r="A2882">
        <v>27811</v>
      </c>
      <c r="B2882" t="s">
        <v>10263</v>
      </c>
      <c r="C2882" t="s">
        <v>14092</v>
      </c>
      <c r="D2882" t="s">
        <v>14093</v>
      </c>
      <c r="E2882" t="s">
        <v>14094</v>
      </c>
      <c r="F2882" t="s">
        <v>14095</v>
      </c>
      <c r="G2882" t="s">
        <v>14096</v>
      </c>
      <c r="H2882" t="s">
        <v>14097</v>
      </c>
      <c r="I2882">
        <v>11</v>
      </c>
      <c r="J2882">
        <v>5</v>
      </c>
      <c r="K2882">
        <v>0</v>
      </c>
      <c r="L2882" t="s">
        <v>14098</v>
      </c>
      <c r="M2882">
        <f>SUM(B2882,C2882)</f>
        <v>0</v>
      </c>
      <c r="N2882" t="str">
        <f t="shared" ref="N2882:N2945" si="90">IF(E2882="good","Yes","No")</f>
        <v>No</v>
      </c>
      <c r="O2882">
        <f>COUNTIF(C:C,"&lt;0")</f>
        <v>0</v>
      </c>
      <c r="P2882" t="e">
        <f>SUMIF(#REF!,"&gt;"&amp;AVERAGE(#REF!))</f>
        <v>#REF!</v>
      </c>
      <c r="Q2882">
        <f t="shared" si="89"/>
        <v>27.565026697177728</v>
      </c>
      <c r="R2882" t="str">
        <f>CONCATENATE("ID-",A2882,"-",E2882)</f>
        <v>ID-27811-St. Thomas, VI - St. Croix, VI</v>
      </c>
      <c r="S2882" t="str">
        <f>INDEX(B:B,MATCH(A2882,A:A,0))</f>
        <v>16:33</v>
      </c>
      <c r="T2882" t="str">
        <f>IF(OR(B2882&gt;0,C2882&gt;0),"Acceptable","Check")</f>
        <v>Acceptable</v>
      </c>
      <c r="U2882">
        <f>COUNTIF(D:D, "Military - U.S. Army")</f>
        <v>23</v>
      </c>
      <c r="V2882">
        <f>AVERAGEIF(C:C,"Fort Myer, Virginia", I:I)</f>
        <v>2</v>
      </c>
      <c r="X2882" t="str">
        <f>IFERROR(VLOOKUP("FlightNumber", A:D, 4, FALSE), "Flight Not Found")</f>
        <v>Flight Not Found</v>
      </c>
      <c r="Y2882" t="str" cm="1">
        <f t="array" ref="Y2882">IF(AND(B:B &gt; TIME(6, 0, 0), B:B &lt;= TIME(18, 0, 0)), "Day", "Night")</f>
        <v>Night</v>
      </c>
      <c r="Z2882">
        <f>COUNTIFS(D:D, "Military - U.S. Army", C:C, "Fort Myer, Virginia")</f>
        <v>1</v>
      </c>
    </row>
    <row r="2883" spans="1:26" x14ac:dyDescent="0.2">
      <c r="A2883">
        <v>27820</v>
      </c>
      <c r="C2883" t="s">
        <v>14099</v>
      </c>
      <c r="D2883" t="s">
        <v>8907</v>
      </c>
      <c r="F2883" t="s">
        <v>14100</v>
      </c>
      <c r="G2883" t="s">
        <v>14101</v>
      </c>
      <c r="H2883" t="s">
        <v>14102</v>
      </c>
      <c r="I2883">
        <v>9</v>
      </c>
      <c r="J2883">
        <v>6</v>
      </c>
      <c r="K2883">
        <v>0</v>
      </c>
      <c r="L2883" t="s">
        <v>4054</v>
      </c>
      <c r="M2883">
        <f>SUM(B2883,C2883)</f>
        <v>0</v>
      </c>
      <c r="N2883" t="str">
        <f t="shared" si="90"/>
        <v>No</v>
      </c>
      <c r="O2883">
        <f>COUNTIF(C:C,"&lt;0")</f>
        <v>0</v>
      </c>
      <c r="P2883" t="e">
        <f>SUMIF(#REF!,"&gt;"&amp;AVERAGE(#REF!))</f>
        <v>#REF!</v>
      </c>
      <c r="Q2883">
        <f t="shared" ref="Q2883:Q2946" si="91">AVERAGEIF(I:I,"&gt;0")</f>
        <v>27.565026697177728</v>
      </c>
      <c r="R2883" t="str">
        <f>CONCATENATE("ID-",A2883,"-",E2883)</f>
        <v>ID-27820-</v>
      </c>
      <c r="S2883">
        <f>INDEX(B:B,MATCH(A2883,A:A,0))</f>
        <v>0</v>
      </c>
      <c r="T2883" t="str">
        <f>IF(OR(B2883&gt;0,C2883&gt;0),"Acceptable","Check")</f>
        <v>Acceptable</v>
      </c>
      <c r="U2883">
        <f>COUNTIF(D:D, "Military - U.S. Army")</f>
        <v>23</v>
      </c>
      <c r="V2883">
        <f>AVERAGEIF(C:C,"Fort Myer, Virginia", I:I)</f>
        <v>2</v>
      </c>
      <c r="X2883" t="str">
        <f>IFERROR(VLOOKUP("FlightNumber", A:D, 4, FALSE), "Flight Not Found")</f>
        <v>Flight Not Found</v>
      </c>
      <c r="Y2883" t="str" cm="1">
        <f t="array" ref="Y2883">IF(AND(B:B &gt; TIME(6, 0, 0), B:B &lt;= TIME(18, 0, 0)), "Day", "Night")</f>
        <v>Night</v>
      </c>
      <c r="Z2883">
        <f>COUNTIFS(D:D, "Military - U.S. Army", C:C, "Fort Myer, Virginia")</f>
        <v>1</v>
      </c>
    </row>
    <row r="2884" spans="1:26" x14ac:dyDescent="0.2">
      <c r="A2884">
        <v>27821</v>
      </c>
      <c r="C2884" t="s">
        <v>14103</v>
      </c>
      <c r="D2884" t="s">
        <v>7128</v>
      </c>
      <c r="E2884" t="s">
        <v>14104</v>
      </c>
      <c r="F2884" t="s">
        <v>14105</v>
      </c>
      <c r="G2884" t="s">
        <v>14106</v>
      </c>
      <c r="H2884" t="s">
        <v>3112</v>
      </c>
      <c r="I2884">
        <v>22</v>
      </c>
      <c r="J2884">
        <v>19</v>
      </c>
      <c r="K2884">
        <v>0</v>
      </c>
      <c r="L2884" t="s">
        <v>14107</v>
      </c>
      <c r="M2884">
        <f>SUM(B2884,C2884)</f>
        <v>0</v>
      </c>
      <c r="N2884" t="str">
        <f t="shared" si="90"/>
        <v>No</v>
      </c>
      <c r="O2884">
        <f>COUNTIF(C:C,"&lt;0")</f>
        <v>0</v>
      </c>
      <c r="P2884" t="e">
        <f>SUMIF(#REF!,"&gt;"&amp;AVERAGE(#REF!))</f>
        <v>#REF!</v>
      </c>
      <c r="Q2884">
        <f t="shared" si="91"/>
        <v>27.565026697177728</v>
      </c>
      <c r="R2884" t="str">
        <f>CONCATENATE("ID-",A2884,"-",E2884)</f>
        <v>ID-27821-Camiri - Itaguasurenda</v>
      </c>
      <c r="S2884">
        <f>INDEX(B:B,MATCH(A2884,A:A,0))</f>
        <v>0</v>
      </c>
      <c r="T2884" t="str">
        <f>IF(OR(B2884&gt;0,C2884&gt;0),"Acceptable","Check")</f>
        <v>Acceptable</v>
      </c>
      <c r="U2884">
        <f>COUNTIF(D:D, "Military - U.S. Army")</f>
        <v>23</v>
      </c>
      <c r="V2884">
        <f>AVERAGEIF(C:C,"Fort Myer, Virginia", I:I)</f>
        <v>2</v>
      </c>
      <c r="X2884" t="str">
        <f>IFERROR(VLOOKUP("FlightNumber", A:D, 4, FALSE), "Flight Not Found")</f>
        <v>Flight Not Found</v>
      </c>
      <c r="Y2884" t="str" cm="1">
        <f t="array" ref="Y2884">IF(AND(B:B &gt; TIME(6, 0, 0), B:B &lt;= TIME(18, 0, 0)), "Day", "Night")</f>
        <v>Night</v>
      </c>
      <c r="Z2884">
        <f>COUNTIFS(D:D, "Military - U.S. Army", C:C, "Fort Myer, Virginia")</f>
        <v>1</v>
      </c>
    </row>
    <row r="2885" spans="1:26" x14ac:dyDescent="0.2">
      <c r="A2885">
        <v>27825</v>
      </c>
      <c r="B2885" t="s">
        <v>46</v>
      </c>
      <c r="C2885" t="s">
        <v>6453</v>
      </c>
      <c r="D2885" t="s">
        <v>3546</v>
      </c>
      <c r="E2885" t="s">
        <v>14108</v>
      </c>
      <c r="F2885" t="s">
        <v>8696</v>
      </c>
      <c r="G2885" t="s">
        <v>14109</v>
      </c>
      <c r="H2885" t="s">
        <v>14110</v>
      </c>
      <c r="I2885">
        <v>120</v>
      </c>
      <c r="J2885">
        <v>120</v>
      </c>
      <c r="K2885">
        <v>7</v>
      </c>
      <c r="L2885" t="s">
        <v>14111</v>
      </c>
      <c r="M2885">
        <f>SUM(B2885,C2885)</f>
        <v>0</v>
      </c>
      <c r="N2885" t="str">
        <f t="shared" si="90"/>
        <v>No</v>
      </c>
      <c r="O2885">
        <f>COUNTIF(C:C,"&lt;0")</f>
        <v>0</v>
      </c>
      <c r="P2885" t="e">
        <f>SUMIF(#REF!,"&gt;"&amp;AVERAGE(#REF!))</f>
        <v>#REF!</v>
      </c>
      <c r="Q2885">
        <f t="shared" si="91"/>
        <v>27.565026697177728</v>
      </c>
      <c r="R2885" t="str">
        <f>CONCATENATE("ID-",A2885,"-",E2885)</f>
        <v>ID-27825-Moscow - Yerevan</v>
      </c>
      <c r="S2885" t="str">
        <f>INDEX(B:B,MATCH(A2885,A:A,0))</f>
        <v>01:00</v>
      </c>
      <c r="T2885" t="str">
        <f>IF(OR(B2885&gt;0,C2885&gt;0),"Acceptable","Check")</f>
        <v>Acceptable</v>
      </c>
      <c r="U2885">
        <f>COUNTIF(D:D, "Military - U.S. Army")</f>
        <v>23</v>
      </c>
      <c r="V2885">
        <f>AVERAGEIF(C:C,"Fort Myer, Virginia", I:I)</f>
        <v>2</v>
      </c>
      <c r="X2885" t="str">
        <f>IFERROR(VLOOKUP("FlightNumber", A:D, 4, FALSE), "Flight Not Found")</f>
        <v>Flight Not Found</v>
      </c>
      <c r="Y2885" t="str" cm="1">
        <f t="array" ref="Y2885">IF(AND(B:B &gt; TIME(6, 0, 0), B:B &lt;= TIME(18, 0, 0)), "Day", "Night")</f>
        <v>Night</v>
      </c>
      <c r="Z2885">
        <f>COUNTIFS(D:D, "Military - U.S. Army", C:C, "Fort Myer, Virginia")</f>
        <v>1</v>
      </c>
    </row>
    <row r="2886" spans="1:26" x14ac:dyDescent="0.2">
      <c r="A2886">
        <v>27826</v>
      </c>
      <c r="B2886" t="s">
        <v>1700</v>
      </c>
      <c r="C2886" t="s">
        <v>14112</v>
      </c>
      <c r="D2886" t="s">
        <v>14113</v>
      </c>
      <c r="E2886" t="s">
        <v>14114</v>
      </c>
      <c r="F2886" t="s">
        <v>14115</v>
      </c>
      <c r="G2886" t="s">
        <v>14116</v>
      </c>
      <c r="H2886" t="s">
        <v>14117</v>
      </c>
      <c r="I2886">
        <v>4</v>
      </c>
      <c r="J2886">
        <v>4</v>
      </c>
      <c r="K2886">
        <v>0</v>
      </c>
      <c r="L2886" t="s">
        <v>14118</v>
      </c>
      <c r="M2886">
        <f>SUM(B2886,C2886)</f>
        <v>0</v>
      </c>
      <c r="N2886" t="str">
        <f t="shared" si="90"/>
        <v>No</v>
      </c>
      <c r="O2886">
        <f>COUNTIF(C:C,"&lt;0")</f>
        <v>0</v>
      </c>
      <c r="P2886" t="e">
        <f>SUMIF(#REF!,"&gt;"&amp;AVERAGE(#REF!))</f>
        <v>#REF!</v>
      </c>
      <c r="Q2886">
        <f t="shared" si="91"/>
        <v>27.565026697177728</v>
      </c>
      <c r="R2886" t="str">
        <f>CONCATENATE("ID-",A2886,"-",E2886)</f>
        <v>ID-27826-South Nanek, AK - Dillingham, AK</v>
      </c>
      <c r="S2886" t="str">
        <f>INDEX(B:B,MATCH(A2886,A:A,0))</f>
        <v>11:07</v>
      </c>
      <c r="T2886" t="str">
        <f>IF(OR(B2886&gt;0,C2886&gt;0),"Acceptable","Check")</f>
        <v>Acceptable</v>
      </c>
      <c r="U2886">
        <f>COUNTIF(D:D, "Military - U.S. Army")</f>
        <v>23</v>
      </c>
      <c r="V2886">
        <f>AVERAGEIF(C:C,"Fort Myer, Virginia", I:I)</f>
        <v>2</v>
      </c>
      <c r="X2886" t="str">
        <f>IFERROR(VLOOKUP("FlightNumber", A:D, 4, FALSE), "Flight Not Found")</f>
        <v>Flight Not Found</v>
      </c>
      <c r="Y2886" t="str" cm="1">
        <f t="array" ref="Y2886">IF(AND(B:B &gt; TIME(6, 0, 0), B:B &lt;= TIME(18, 0, 0)), "Day", "Night")</f>
        <v>Night</v>
      </c>
      <c r="Z2886">
        <f>COUNTIFS(D:D, "Military - U.S. Army", C:C, "Fort Myer, Virginia")</f>
        <v>1</v>
      </c>
    </row>
    <row r="2887" spans="1:26" x14ac:dyDescent="0.2">
      <c r="A2887">
        <v>27826</v>
      </c>
      <c r="B2887" t="s">
        <v>7748</v>
      </c>
      <c r="C2887" t="s">
        <v>14119</v>
      </c>
      <c r="D2887" t="s">
        <v>14120</v>
      </c>
      <c r="E2887" t="s">
        <v>14121</v>
      </c>
      <c r="F2887" t="s">
        <v>13545</v>
      </c>
      <c r="G2887" t="s">
        <v>14122</v>
      </c>
      <c r="I2887">
        <v>2</v>
      </c>
      <c r="J2887">
        <v>2</v>
      </c>
      <c r="K2887">
        <v>0</v>
      </c>
      <c r="L2887" t="s">
        <v>14123</v>
      </c>
      <c r="M2887">
        <f>SUM(B2887,C2887)</f>
        <v>0</v>
      </c>
      <c r="N2887" t="str">
        <f t="shared" si="90"/>
        <v>No</v>
      </c>
      <c r="O2887">
        <f>COUNTIF(C:C,"&lt;0")</f>
        <v>0</v>
      </c>
      <c r="P2887" t="e">
        <f>SUMIF(#REF!,"&gt;"&amp;AVERAGE(#REF!))</f>
        <v>#REF!</v>
      </c>
      <c r="Q2887">
        <f t="shared" si="91"/>
        <v>27.565026697177728</v>
      </c>
      <c r="R2887" t="str">
        <f>CONCATENATE("ID-",A2887,"-",E2887)</f>
        <v>ID-27826-Palm Springs, CA - Santa Ana, CA</v>
      </c>
      <c r="S2887" t="str">
        <f>INDEX(B:B,MATCH(A2887,A:A,0))</f>
        <v>11:07</v>
      </c>
      <c r="T2887" t="str">
        <f>IF(OR(B2887&gt;0,C2887&gt;0),"Acceptable","Check")</f>
        <v>Acceptable</v>
      </c>
      <c r="U2887">
        <f>COUNTIF(D:D, "Military - U.S. Army")</f>
        <v>23</v>
      </c>
      <c r="V2887">
        <f>AVERAGEIF(C:C,"Fort Myer, Virginia", I:I)</f>
        <v>2</v>
      </c>
      <c r="X2887" t="str">
        <f>IFERROR(VLOOKUP("FlightNumber", A:D, 4, FALSE), "Flight Not Found")</f>
        <v>Flight Not Found</v>
      </c>
      <c r="Y2887" t="str" cm="1">
        <f t="array" ref="Y2887">IF(AND(B:B &gt; TIME(6, 0, 0), B:B &lt;= TIME(18, 0, 0)), "Day", "Night")</f>
        <v>Night</v>
      </c>
      <c r="Z2887">
        <f>COUNTIFS(D:D, "Military - U.S. Army", C:C, "Fort Myer, Virginia")</f>
        <v>1</v>
      </c>
    </row>
    <row r="2888" spans="1:26" x14ac:dyDescent="0.2">
      <c r="A2888">
        <v>27837</v>
      </c>
      <c r="C2888" t="s">
        <v>14124</v>
      </c>
      <c r="D2888" t="s">
        <v>1312</v>
      </c>
      <c r="E2888" t="s">
        <v>994</v>
      </c>
      <c r="F2888" t="s">
        <v>12824</v>
      </c>
      <c r="G2888" t="s">
        <v>14125</v>
      </c>
      <c r="H2888" t="s">
        <v>14126</v>
      </c>
      <c r="I2888">
        <v>5</v>
      </c>
      <c r="J2888">
        <v>5</v>
      </c>
      <c r="K2888">
        <v>0</v>
      </c>
      <c r="L2888" t="s">
        <v>14127</v>
      </c>
      <c r="M2888">
        <f>SUM(B2888,C2888)</f>
        <v>0</v>
      </c>
      <c r="N2888" t="str">
        <f t="shared" si="90"/>
        <v>No</v>
      </c>
      <c r="O2888">
        <f>COUNTIF(C:C,"&lt;0")</f>
        <v>0</v>
      </c>
      <c r="P2888" t="e">
        <f>SUMIF(#REF!,"&gt;"&amp;AVERAGE(#REF!))</f>
        <v>#REF!</v>
      </c>
      <c r="Q2888">
        <f t="shared" si="91"/>
        <v>27.565026697177728</v>
      </c>
      <c r="R2888" t="str">
        <f>CONCATENATE("ID-",A2888,"-",E2888)</f>
        <v>ID-27837-Training</v>
      </c>
      <c r="S2888">
        <f>INDEX(B:B,MATCH(A2888,A:A,0))</f>
        <v>0</v>
      </c>
      <c r="T2888" t="str">
        <f>IF(OR(B2888&gt;0,C2888&gt;0),"Acceptable","Check")</f>
        <v>Acceptable</v>
      </c>
      <c r="U2888">
        <f>COUNTIF(D:D, "Military - U.S. Army")</f>
        <v>23</v>
      </c>
      <c r="V2888">
        <f>AVERAGEIF(C:C,"Fort Myer, Virginia", I:I)</f>
        <v>2</v>
      </c>
      <c r="X2888" t="str">
        <f>IFERROR(VLOOKUP("FlightNumber", A:D, 4, FALSE), "Flight Not Found")</f>
        <v>Flight Not Found</v>
      </c>
      <c r="Y2888" t="str" cm="1">
        <f t="array" ref="Y2888">IF(AND(B:B &gt; TIME(6, 0, 0), B:B &lt;= TIME(18, 0, 0)), "Day", "Night")</f>
        <v>Night</v>
      </c>
      <c r="Z2888">
        <f>COUNTIFS(D:D, "Military - U.S. Army", C:C, "Fort Myer, Virginia")</f>
        <v>1</v>
      </c>
    </row>
    <row r="2889" spans="1:26" x14ac:dyDescent="0.2">
      <c r="A2889">
        <v>27852</v>
      </c>
      <c r="C2889" t="s">
        <v>14128</v>
      </c>
      <c r="D2889" t="s">
        <v>11374</v>
      </c>
      <c r="E2889" t="s">
        <v>14129</v>
      </c>
      <c r="F2889" t="s">
        <v>1809</v>
      </c>
      <c r="G2889" t="s">
        <v>14130</v>
      </c>
      <c r="I2889">
        <v>16</v>
      </c>
      <c r="J2889">
        <v>5</v>
      </c>
      <c r="K2889">
        <v>0</v>
      </c>
      <c r="L2889" t="s">
        <v>14131</v>
      </c>
      <c r="M2889">
        <f>SUM(B2889,C2889)</f>
        <v>0</v>
      </c>
      <c r="N2889" t="str">
        <f t="shared" si="90"/>
        <v>No</v>
      </c>
      <c r="O2889">
        <f>COUNTIF(C:C,"&lt;0")</f>
        <v>0</v>
      </c>
      <c r="P2889" t="e">
        <f>SUMIF(#REF!,"&gt;"&amp;AVERAGE(#REF!))</f>
        <v>#REF!</v>
      </c>
      <c r="Q2889">
        <f t="shared" si="91"/>
        <v>27.565026697177728</v>
      </c>
      <c r="R2889" t="str">
        <f>CONCATENATE("ID-",A2889,"-",E2889)</f>
        <v>ID-27852-Florencia - Puerto Asis</v>
      </c>
      <c r="S2889">
        <f>INDEX(B:B,MATCH(A2889,A:A,0))</f>
        <v>0</v>
      </c>
      <c r="T2889" t="str">
        <f>IF(OR(B2889&gt;0,C2889&gt;0),"Acceptable","Check")</f>
        <v>Acceptable</v>
      </c>
      <c r="U2889">
        <f>COUNTIF(D:D, "Military - U.S. Army")</f>
        <v>23</v>
      </c>
      <c r="V2889">
        <f>AVERAGEIF(C:C,"Fort Myer, Virginia", I:I)</f>
        <v>2</v>
      </c>
      <c r="X2889" t="str">
        <f>IFERROR(VLOOKUP("FlightNumber", A:D, 4, FALSE), "Flight Not Found")</f>
        <v>Flight Not Found</v>
      </c>
      <c r="Y2889" t="str" cm="1">
        <f t="array" ref="Y2889">IF(AND(B:B &gt; TIME(6, 0, 0), B:B &lt;= TIME(18, 0, 0)), "Day", "Night")</f>
        <v>Night</v>
      </c>
      <c r="Z2889">
        <f>COUNTIFS(D:D, "Military - U.S. Army", C:C, "Fort Myer, Virginia")</f>
        <v>1</v>
      </c>
    </row>
    <row r="2890" spans="1:26" x14ac:dyDescent="0.2">
      <c r="A2890">
        <v>27855</v>
      </c>
      <c r="B2890" t="s">
        <v>14132</v>
      </c>
      <c r="C2890" t="s">
        <v>7749</v>
      </c>
      <c r="D2890" t="s">
        <v>3980</v>
      </c>
      <c r="E2890" t="s">
        <v>14133</v>
      </c>
      <c r="F2890" t="s">
        <v>9806</v>
      </c>
      <c r="G2890" t="s">
        <v>14134</v>
      </c>
      <c r="H2890" t="s">
        <v>14135</v>
      </c>
      <c r="I2890">
        <v>50</v>
      </c>
      <c r="J2890">
        <v>1</v>
      </c>
      <c r="K2890">
        <v>0</v>
      </c>
      <c r="L2890" t="s">
        <v>14136</v>
      </c>
      <c r="M2890">
        <f>SUM(B2890,C2890)</f>
        <v>0</v>
      </c>
      <c r="N2890" t="str">
        <f t="shared" si="90"/>
        <v>No</v>
      </c>
      <c r="O2890">
        <f>COUNTIF(C:C,"&lt;0")</f>
        <v>0</v>
      </c>
      <c r="P2890" t="e">
        <f>SUMIF(#REF!,"&gt;"&amp;AVERAGE(#REF!))</f>
        <v>#REF!</v>
      </c>
      <c r="Q2890">
        <f t="shared" si="91"/>
        <v>27.565026697177728</v>
      </c>
      <c r="R2890" t="str">
        <f>CONCATENATE("ID-",A2890,"-",E2890)</f>
        <v>ID-27855-Juneau - Ketchikan</v>
      </c>
      <c r="S2890" t="str">
        <f>INDEX(B:B,MATCH(A2890,A:A,0))</f>
        <v>08:19</v>
      </c>
      <c r="T2890" t="str">
        <f>IF(OR(B2890&gt;0,C2890&gt;0),"Acceptable","Check")</f>
        <v>Acceptable</v>
      </c>
      <c r="U2890">
        <f>COUNTIF(D:D, "Military - U.S. Army")</f>
        <v>23</v>
      </c>
      <c r="V2890">
        <f>AVERAGEIF(C:C,"Fort Myer, Virginia", I:I)</f>
        <v>2</v>
      </c>
      <c r="X2890" t="str">
        <f>IFERROR(VLOOKUP("FlightNumber", A:D, 4, FALSE), "Flight Not Found")</f>
        <v>Flight Not Found</v>
      </c>
      <c r="Y2890" t="str" cm="1">
        <f t="array" ref="Y2890">IF(AND(B:B &gt; TIME(6, 0, 0), B:B &lt;= TIME(18, 0, 0)), "Day", "Night")</f>
        <v>Night</v>
      </c>
      <c r="Z2890">
        <f>COUNTIFS(D:D, "Military - U.S. Army", C:C, "Fort Myer, Virginia")</f>
        <v>1</v>
      </c>
    </row>
    <row r="2891" spans="1:26" x14ac:dyDescent="0.2">
      <c r="A2891">
        <v>27858</v>
      </c>
      <c r="B2891" t="s">
        <v>5354</v>
      </c>
      <c r="C2891" t="s">
        <v>14137</v>
      </c>
      <c r="D2891" t="s">
        <v>14138</v>
      </c>
      <c r="E2891" t="s">
        <v>14139</v>
      </c>
      <c r="F2891" t="s">
        <v>14115</v>
      </c>
      <c r="G2891" t="s">
        <v>14140</v>
      </c>
      <c r="I2891">
        <v>7</v>
      </c>
      <c r="J2891">
        <v>7</v>
      </c>
      <c r="K2891">
        <v>0</v>
      </c>
      <c r="L2891" t="s">
        <v>14141</v>
      </c>
      <c r="M2891">
        <f>SUM(B2891,C2891)</f>
        <v>0</v>
      </c>
      <c r="N2891" t="str">
        <f t="shared" si="90"/>
        <v>No</v>
      </c>
      <c r="O2891">
        <f>COUNTIF(C:C,"&lt;0")</f>
        <v>0</v>
      </c>
      <c r="P2891" t="e">
        <f>SUMIF(#REF!,"&gt;"&amp;AVERAGE(#REF!))</f>
        <v>#REF!</v>
      </c>
      <c r="Q2891">
        <f t="shared" si="91"/>
        <v>27.565026697177728</v>
      </c>
      <c r="R2891" t="str">
        <f>CONCATENATE("ID-",A2891,"-",E2891)</f>
        <v>ID-27858-Burlington, WA - Friday Harbor, WA</v>
      </c>
      <c r="S2891" t="str">
        <f>INDEX(B:B,MATCH(A2891,A:A,0))</f>
        <v>07:25</v>
      </c>
      <c r="T2891" t="str">
        <f>IF(OR(B2891&gt;0,C2891&gt;0),"Acceptable","Check")</f>
        <v>Acceptable</v>
      </c>
      <c r="U2891">
        <f>COUNTIF(D:D, "Military - U.S. Army")</f>
        <v>23</v>
      </c>
      <c r="V2891">
        <f>AVERAGEIF(C:C,"Fort Myer, Virginia", I:I)</f>
        <v>2</v>
      </c>
      <c r="X2891" t="str">
        <f>IFERROR(VLOOKUP("FlightNumber", A:D, 4, FALSE), "Flight Not Found")</f>
        <v>Flight Not Found</v>
      </c>
      <c r="Y2891" t="str" cm="1">
        <f t="array" ref="Y2891">IF(AND(B:B &gt; TIME(6, 0, 0), B:B &lt;= TIME(18, 0, 0)), "Day", "Night")</f>
        <v>Night</v>
      </c>
      <c r="Z2891">
        <f>COUNTIFS(D:D, "Military - U.S. Army", C:C, "Fort Myer, Virginia")</f>
        <v>1</v>
      </c>
    </row>
    <row r="2892" spans="1:26" x14ac:dyDescent="0.2">
      <c r="A2892">
        <v>27858</v>
      </c>
      <c r="B2892" t="s">
        <v>14142</v>
      </c>
      <c r="C2892" t="s">
        <v>14143</v>
      </c>
      <c r="D2892" t="s">
        <v>14144</v>
      </c>
      <c r="E2892" t="s">
        <v>14145</v>
      </c>
      <c r="F2892" t="s">
        <v>14146</v>
      </c>
      <c r="G2892" t="s">
        <v>14147</v>
      </c>
      <c r="I2892">
        <v>2</v>
      </c>
      <c r="J2892">
        <v>2</v>
      </c>
      <c r="K2892">
        <v>0</v>
      </c>
      <c r="L2892" t="s">
        <v>14148</v>
      </c>
      <c r="M2892">
        <f>SUM(B2892,C2892)</f>
        <v>0</v>
      </c>
      <c r="N2892" t="str">
        <f t="shared" si="90"/>
        <v>No</v>
      </c>
      <c r="O2892">
        <f>COUNTIF(C:C,"&lt;0")</f>
        <v>0</v>
      </c>
      <c r="P2892" t="e">
        <f>SUMIF(#REF!,"&gt;"&amp;AVERAGE(#REF!))</f>
        <v>#REF!</v>
      </c>
      <c r="Q2892">
        <f t="shared" si="91"/>
        <v>27.565026697177728</v>
      </c>
      <c r="R2892" t="str">
        <f>CONCATENATE("ID-",A2892,"-",E2892)</f>
        <v>ID-27858-Denver, CO - Aspen, CO</v>
      </c>
      <c r="S2892" t="str">
        <f>INDEX(B:B,MATCH(A2892,A:A,0))</f>
        <v>07:25</v>
      </c>
      <c r="T2892" t="str">
        <f>IF(OR(B2892&gt;0,C2892&gt;0),"Acceptable","Check")</f>
        <v>Acceptable</v>
      </c>
      <c r="U2892">
        <f>COUNTIF(D:D, "Military - U.S. Army")</f>
        <v>23</v>
      </c>
      <c r="V2892">
        <f>AVERAGEIF(C:C,"Fort Myer, Virginia", I:I)</f>
        <v>2</v>
      </c>
      <c r="X2892" t="str">
        <f>IFERROR(VLOOKUP("FlightNumber", A:D, 4, FALSE), "Flight Not Found")</f>
        <v>Flight Not Found</v>
      </c>
      <c r="Y2892" t="str" cm="1">
        <f t="array" ref="Y2892">IF(AND(B:B &gt; TIME(6, 0, 0), B:B &lt;= TIME(18, 0, 0)), "Day", "Night")</f>
        <v>Night</v>
      </c>
      <c r="Z2892">
        <f>COUNTIFS(D:D, "Military - U.S. Army", C:C, "Fort Myer, Virginia")</f>
        <v>1</v>
      </c>
    </row>
    <row r="2893" spans="1:26" x14ac:dyDescent="0.2">
      <c r="A2893">
        <v>27864</v>
      </c>
      <c r="C2893" t="s">
        <v>14149</v>
      </c>
      <c r="D2893" t="s">
        <v>14150</v>
      </c>
      <c r="F2893" t="s">
        <v>13720</v>
      </c>
      <c r="G2893" t="s">
        <v>14151</v>
      </c>
      <c r="H2893" t="s">
        <v>14152</v>
      </c>
      <c r="I2893">
        <v>34</v>
      </c>
      <c r="J2893">
        <v>34</v>
      </c>
      <c r="K2893">
        <v>0</v>
      </c>
      <c r="L2893" t="s">
        <v>14153</v>
      </c>
      <c r="M2893">
        <f>SUM(B2893,C2893)</f>
        <v>0</v>
      </c>
      <c r="N2893" t="str">
        <f t="shared" si="90"/>
        <v>No</v>
      </c>
      <c r="O2893">
        <f>COUNTIF(C:C,"&lt;0")</f>
        <v>0</v>
      </c>
      <c r="P2893" t="e">
        <f>SUMIF(#REF!,"&gt;"&amp;AVERAGE(#REF!))</f>
        <v>#REF!</v>
      </c>
      <c r="Q2893">
        <f t="shared" si="91"/>
        <v>27.565026697177728</v>
      </c>
      <c r="R2893" t="str">
        <f>CONCATENATE("ID-",A2893,"-",E2893)</f>
        <v>ID-27864-</v>
      </c>
      <c r="S2893">
        <f>INDEX(B:B,MATCH(A2893,A:A,0))</f>
        <v>0</v>
      </c>
      <c r="T2893" t="str">
        <f>IF(OR(B2893&gt;0,C2893&gt;0),"Acceptable","Check")</f>
        <v>Acceptable</v>
      </c>
      <c r="U2893">
        <f>COUNTIF(D:D, "Military - U.S. Army")</f>
        <v>23</v>
      </c>
      <c r="V2893">
        <f>AVERAGEIF(C:C,"Fort Myer, Virginia", I:I)</f>
        <v>2</v>
      </c>
      <c r="X2893" t="str">
        <f>IFERROR(VLOOKUP("FlightNumber", A:D, 4, FALSE), "Flight Not Found")</f>
        <v>Flight Not Found</v>
      </c>
      <c r="Y2893" t="str" cm="1">
        <f t="array" ref="Y2893">IF(AND(B:B &gt; TIME(6, 0, 0), B:B &lt;= TIME(18, 0, 0)), "Day", "Night")</f>
        <v>Night</v>
      </c>
      <c r="Z2893">
        <f>COUNTIFS(D:D, "Military - U.S. Army", C:C, "Fort Myer, Virginia")</f>
        <v>1</v>
      </c>
    </row>
    <row r="2894" spans="1:26" x14ac:dyDescent="0.2">
      <c r="A2894">
        <v>27865</v>
      </c>
      <c r="B2894" t="s">
        <v>6613</v>
      </c>
      <c r="C2894" t="s">
        <v>14154</v>
      </c>
      <c r="D2894" t="s">
        <v>14155</v>
      </c>
      <c r="E2894" t="s">
        <v>14156</v>
      </c>
      <c r="F2894" t="s">
        <v>14157</v>
      </c>
      <c r="G2894" t="s">
        <v>14158</v>
      </c>
      <c r="I2894">
        <v>6</v>
      </c>
      <c r="J2894">
        <v>6</v>
      </c>
      <c r="K2894">
        <v>0</v>
      </c>
      <c r="L2894" t="s">
        <v>14159</v>
      </c>
      <c r="M2894">
        <f>SUM(B2894,C2894)</f>
        <v>0</v>
      </c>
      <c r="N2894" t="str">
        <f t="shared" si="90"/>
        <v>No</v>
      </c>
      <c r="O2894">
        <f>COUNTIF(C:C,"&lt;0")</f>
        <v>0</v>
      </c>
      <c r="P2894" t="e">
        <f>SUMIF(#REF!,"&gt;"&amp;AVERAGE(#REF!))</f>
        <v>#REF!</v>
      </c>
      <c r="Q2894">
        <f t="shared" si="91"/>
        <v>27.565026697177728</v>
      </c>
      <c r="R2894" t="str">
        <f>CONCATENATE("ID-",A2894,"-",E2894)</f>
        <v>ID-27865-San Diego, CA - Palm Desert, CA</v>
      </c>
      <c r="S2894" t="str">
        <f>INDEX(B:B,MATCH(A2894,A:A,0))</f>
        <v>14:55</v>
      </c>
      <c r="T2894" t="str">
        <f>IF(OR(B2894&gt;0,C2894&gt;0),"Acceptable","Check")</f>
        <v>Acceptable</v>
      </c>
      <c r="U2894">
        <f>COUNTIF(D:D, "Military - U.S. Army")</f>
        <v>23</v>
      </c>
      <c r="V2894">
        <f>AVERAGEIF(C:C,"Fort Myer, Virginia", I:I)</f>
        <v>2</v>
      </c>
      <c r="X2894" t="str">
        <f>IFERROR(VLOOKUP("FlightNumber", A:D, 4, FALSE), "Flight Not Found")</f>
        <v>Flight Not Found</v>
      </c>
      <c r="Y2894" t="str" cm="1">
        <f t="array" ref="Y2894">IF(AND(B:B &gt; TIME(6, 0, 0), B:B &lt;= TIME(18, 0, 0)), "Day", "Night")</f>
        <v>Night</v>
      </c>
      <c r="Z2894">
        <f>COUNTIFS(D:D, "Military - U.S. Army", C:C, "Fort Myer, Virginia")</f>
        <v>1</v>
      </c>
    </row>
    <row r="2895" spans="1:26" x14ac:dyDescent="0.2">
      <c r="A2895">
        <v>27873</v>
      </c>
      <c r="B2895" t="s">
        <v>14160</v>
      </c>
      <c r="C2895" t="s">
        <v>7715</v>
      </c>
      <c r="D2895" t="s">
        <v>10030</v>
      </c>
      <c r="F2895" t="s">
        <v>14161</v>
      </c>
      <c r="G2895" t="s">
        <v>14162</v>
      </c>
      <c r="H2895" t="s">
        <v>14163</v>
      </c>
      <c r="I2895">
        <v>12</v>
      </c>
      <c r="J2895">
        <v>12</v>
      </c>
      <c r="K2895">
        <v>0</v>
      </c>
      <c r="L2895" t="s">
        <v>14164</v>
      </c>
      <c r="M2895">
        <f>SUM(B2895,C2895)</f>
        <v>0</v>
      </c>
      <c r="N2895" t="str">
        <f t="shared" si="90"/>
        <v>No</v>
      </c>
      <c r="O2895">
        <f>COUNTIF(C:C,"&lt;0")</f>
        <v>0</v>
      </c>
      <c r="P2895" t="e">
        <f>SUMIF(#REF!,"&gt;"&amp;AVERAGE(#REF!))</f>
        <v>#REF!</v>
      </c>
      <c r="Q2895">
        <f t="shared" si="91"/>
        <v>27.565026697177728</v>
      </c>
      <c r="R2895" t="str">
        <f>CONCATENATE("ID-",A2895,"-",E2895)</f>
        <v>ID-27873-</v>
      </c>
      <c r="S2895" t="str">
        <f>INDEX(B:B,MATCH(A2895,A:A,0))</f>
        <v>08:08</v>
      </c>
      <c r="T2895" t="str">
        <f>IF(OR(B2895&gt;0,C2895&gt;0),"Acceptable","Check")</f>
        <v>Acceptable</v>
      </c>
      <c r="U2895">
        <f>COUNTIF(D:D, "Military - U.S. Army")</f>
        <v>23</v>
      </c>
      <c r="V2895">
        <f>AVERAGEIF(C:C,"Fort Myer, Virginia", I:I)</f>
        <v>2</v>
      </c>
      <c r="X2895" t="str">
        <f>IFERROR(VLOOKUP("FlightNumber", A:D, 4, FALSE), "Flight Not Found")</f>
        <v>Flight Not Found</v>
      </c>
      <c r="Y2895" t="str" cm="1">
        <f t="array" ref="Y2895">IF(AND(B:B &gt; TIME(6, 0, 0), B:B &lt;= TIME(18, 0, 0)), "Day", "Night")</f>
        <v>Night</v>
      </c>
      <c r="Z2895">
        <f>COUNTIFS(D:D, "Military - U.S. Army", C:C, "Fort Myer, Virginia")</f>
        <v>1</v>
      </c>
    </row>
    <row r="2896" spans="1:26" x14ac:dyDescent="0.2">
      <c r="A2896">
        <v>27877</v>
      </c>
      <c r="B2896" t="s">
        <v>3265</v>
      </c>
      <c r="C2896" t="s">
        <v>13462</v>
      </c>
      <c r="D2896" t="s">
        <v>13506</v>
      </c>
      <c r="E2896" t="s">
        <v>14165</v>
      </c>
      <c r="F2896" t="s">
        <v>14115</v>
      </c>
      <c r="G2896" t="s">
        <v>14166</v>
      </c>
      <c r="I2896">
        <v>5</v>
      </c>
      <c r="J2896">
        <v>5</v>
      </c>
      <c r="K2896">
        <v>0</v>
      </c>
      <c r="L2896" t="s">
        <v>14167</v>
      </c>
      <c r="M2896">
        <f>SUM(B2896,C2896)</f>
        <v>0</v>
      </c>
      <c r="N2896" t="str">
        <f t="shared" si="90"/>
        <v>No</v>
      </c>
      <c r="O2896">
        <f>COUNTIF(C:C,"&lt;0")</f>
        <v>0</v>
      </c>
      <c r="P2896" t="e">
        <f>SUMIF(#REF!,"&gt;"&amp;AVERAGE(#REF!))</f>
        <v>#REF!</v>
      </c>
      <c r="Q2896">
        <f t="shared" si="91"/>
        <v>27.565026697177728</v>
      </c>
      <c r="R2896" t="str">
        <f>CONCATENATE("ID-",A2896,"-",E2896)</f>
        <v>ID-27877-Anaktuvuk, AK - Bettles, AK</v>
      </c>
      <c r="S2896" t="str">
        <f>INDEX(B:B,MATCH(A2896,A:A,0))</f>
        <v>11:15</v>
      </c>
      <c r="T2896" t="str">
        <f>IF(OR(B2896&gt;0,C2896&gt;0),"Acceptable","Check")</f>
        <v>Acceptable</v>
      </c>
      <c r="U2896">
        <f>COUNTIF(D:D, "Military - U.S. Army")</f>
        <v>23</v>
      </c>
      <c r="V2896">
        <f>AVERAGEIF(C:C,"Fort Myer, Virginia", I:I)</f>
        <v>2</v>
      </c>
      <c r="X2896" t="str">
        <f>IFERROR(VLOOKUP("FlightNumber", A:D, 4, FALSE), "Flight Not Found")</f>
        <v>Flight Not Found</v>
      </c>
      <c r="Y2896" t="str" cm="1">
        <f t="array" ref="Y2896">IF(AND(B:B &gt; TIME(6, 0, 0), B:B &lt;= TIME(18, 0, 0)), "Day", "Night")</f>
        <v>Night</v>
      </c>
      <c r="Z2896">
        <f>COUNTIFS(D:D, "Military - U.S. Army", C:C, "Fort Myer, Virginia")</f>
        <v>1</v>
      </c>
    </row>
    <row r="2897" spans="1:26" x14ac:dyDescent="0.2">
      <c r="A2897">
        <v>27877</v>
      </c>
      <c r="B2897" t="s">
        <v>2846</v>
      </c>
      <c r="C2897" t="s">
        <v>9581</v>
      </c>
      <c r="D2897" t="s">
        <v>1326</v>
      </c>
      <c r="E2897" t="s">
        <v>14168</v>
      </c>
      <c r="F2897" t="s">
        <v>14169</v>
      </c>
      <c r="G2897" t="s">
        <v>14170</v>
      </c>
      <c r="H2897" t="s">
        <v>14171</v>
      </c>
      <c r="I2897">
        <v>88</v>
      </c>
      <c r="J2897">
        <v>37</v>
      </c>
      <c r="K2897">
        <v>0</v>
      </c>
      <c r="L2897" t="s">
        <v>14172</v>
      </c>
      <c r="M2897">
        <f>SUM(B2897,C2897)</f>
        <v>0</v>
      </c>
      <c r="N2897" t="str">
        <f t="shared" si="90"/>
        <v>No</v>
      </c>
      <c r="O2897">
        <f>COUNTIF(C:C,"&lt;0")</f>
        <v>0</v>
      </c>
      <c r="P2897" t="e">
        <f>SUMIF(#REF!,"&gt;"&amp;AVERAGE(#REF!))</f>
        <v>#REF!</v>
      </c>
      <c r="Q2897">
        <f t="shared" si="91"/>
        <v>27.565026697177728</v>
      </c>
      <c r="R2897" t="str">
        <f>CONCATENATE("ID-",A2897,"-",E2897)</f>
        <v>ID-27877-New York City - Saint Thomas</v>
      </c>
      <c r="S2897" t="str">
        <f>INDEX(B:B,MATCH(A2897,A:A,0))</f>
        <v>11:15</v>
      </c>
      <c r="T2897" t="str">
        <f>IF(OR(B2897&gt;0,C2897&gt;0),"Acceptable","Check")</f>
        <v>Acceptable</v>
      </c>
      <c r="U2897">
        <f>COUNTIF(D:D, "Military - U.S. Army")</f>
        <v>23</v>
      </c>
      <c r="V2897">
        <f>AVERAGEIF(C:C,"Fort Myer, Virginia", I:I)</f>
        <v>2</v>
      </c>
      <c r="X2897" t="str">
        <f>IFERROR(VLOOKUP("FlightNumber", A:D, 4, FALSE), "Flight Not Found")</f>
        <v>Flight Not Found</v>
      </c>
      <c r="Y2897" t="str" cm="1">
        <f t="array" ref="Y2897">IF(AND(B:B &gt; TIME(6, 0, 0), B:B &lt;= TIME(18, 0, 0)), "Day", "Night")</f>
        <v>Night</v>
      </c>
      <c r="Z2897">
        <f>COUNTIFS(D:D, "Military - U.S. Army", C:C, "Fort Myer, Virginia")</f>
        <v>1</v>
      </c>
    </row>
    <row r="2898" spans="1:26" x14ac:dyDescent="0.2">
      <c r="A2898">
        <v>27884</v>
      </c>
      <c r="C2898" t="s">
        <v>14173</v>
      </c>
      <c r="D2898" t="s">
        <v>14174</v>
      </c>
      <c r="F2898" t="s">
        <v>12795</v>
      </c>
      <c r="G2898" t="s">
        <v>14175</v>
      </c>
      <c r="H2898" t="s">
        <v>14176</v>
      </c>
      <c r="I2898">
        <v>11</v>
      </c>
      <c r="J2898">
        <v>11</v>
      </c>
      <c r="K2898">
        <v>0</v>
      </c>
      <c r="L2898" t="s">
        <v>14177</v>
      </c>
      <c r="M2898">
        <f>SUM(B2898,C2898)</f>
        <v>0</v>
      </c>
      <c r="N2898" t="str">
        <f t="shared" si="90"/>
        <v>No</v>
      </c>
      <c r="O2898">
        <f>COUNTIF(C:C,"&lt;0")</f>
        <v>0</v>
      </c>
      <c r="P2898" t="e">
        <f>SUMIF(#REF!,"&gt;"&amp;AVERAGE(#REF!))</f>
        <v>#REF!</v>
      </c>
      <c r="Q2898">
        <f t="shared" si="91"/>
        <v>27.565026697177728</v>
      </c>
      <c r="R2898" t="str">
        <f>CONCATENATE("ID-",A2898,"-",E2898)</f>
        <v>ID-27884-</v>
      </c>
      <c r="S2898">
        <f>INDEX(B:B,MATCH(A2898,A:A,0))</f>
        <v>0</v>
      </c>
      <c r="T2898" t="str">
        <f>IF(OR(B2898&gt;0,C2898&gt;0),"Acceptable","Check")</f>
        <v>Acceptable</v>
      </c>
      <c r="U2898">
        <f>COUNTIF(D:D, "Military - U.S. Army")</f>
        <v>23</v>
      </c>
      <c r="V2898">
        <f>AVERAGEIF(C:C,"Fort Myer, Virginia", I:I)</f>
        <v>2</v>
      </c>
      <c r="X2898" t="str">
        <f>IFERROR(VLOOKUP("FlightNumber", A:D, 4, FALSE), "Flight Not Found")</f>
        <v>Flight Not Found</v>
      </c>
      <c r="Y2898" t="str" cm="1">
        <f t="array" ref="Y2898">IF(AND(B:B &gt; TIME(6, 0, 0), B:B &lt;= TIME(18, 0, 0)), "Day", "Night")</f>
        <v>Night</v>
      </c>
      <c r="Z2898">
        <f>COUNTIFS(D:D, "Military - U.S. Army", C:C, "Fort Myer, Virginia")</f>
        <v>1</v>
      </c>
    </row>
    <row r="2899" spans="1:26" x14ac:dyDescent="0.2">
      <c r="A2899">
        <v>27885</v>
      </c>
      <c r="C2899" t="s">
        <v>14178</v>
      </c>
      <c r="D2899" t="s">
        <v>13995</v>
      </c>
      <c r="F2899" t="s">
        <v>13996</v>
      </c>
      <c r="G2899" t="s">
        <v>14179</v>
      </c>
      <c r="H2899" t="s">
        <v>14180</v>
      </c>
      <c r="I2899">
        <v>10</v>
      </c>
      <c r="J2899">
        <v>4</v>
      </c>
      <c r="K2899">
        <v>0</v>
      </c>
      <c r="M2899">
        <f>SUM(B2899,C2899)</f>
        <v>0</v>
      </c>
      <c r="N2899" t="str">
        <f t="shared" si="90"/>
        <v>No</v>
      </c>
      <c r="O2899">
        <f>COUNTIF(C:C,"&lt;0")</f>
        <v>0</v>
      </c>
      <c r="P2899" t="e">
        <f>SUMIF(#REF!,"&gt;"&amp;AVERAGE(#REF!))</f>
        <v>#REF!</v>
      </c>
      <c r="Q2899">
        <f t="shared" si="91"/>
        <v>27.565026697177728</v>
      </c>
      <c r="R2899" t="str">
        <f>CONCATENATE("ID-",A2899,"-",E2899)</f>
        <v>ID-27885-</v>
      </c>
      <c r="S2899">
        <f>INDEX(B:B,MATCH(A2899,A:A,0))</f>
        <v>0</v>
      </c>
      <c r="T2899" t="str">
        <f>IF(OR(B2899&gt;0,C2899&gt;0),"Acceptable","Check")</f>
        <v>Acceptable</v>
      </c>
      <c r="U2899">
        <f>COUNTIF(D:D, "Military - U.S. Army")</f>
        <v>23</v>
      </c>
      <c r="V2899">
        <f>AVERAGEIF(C:C,"Fort Myer, Virginia", I:I)</f>
        <v>2</v>
      </c>
      <c r="X2899" t="str">
        <f>IFERROR(VLOOKUP("FlightNumber", A:D, 4, FALSE), "Flight Not Found")</f>
        <v>Flight Not Found</v>
      </c>
      <c r="Y2899" t="str" cm="1">
        <f t="array" ref="Y2899">IF(AND(B:B &gt; TIME(6, 0, 0), B:B &lt;= TIME(18, 0, 0)), "Day", "Night")</f>
        <v>Night</v>
      </c>
      <c r="Z2899">
        <f>COUNTIFS(D:D, "Military - U.S. Army", C:C, "Fort Myer, Virginia")</f>
        <v>1</v>
      </c>
    </row>
    <row r="2900" spans="1:26" x14ac:dyDescent="0.2">
      <c r="A2900">
        <v>28087</v>
      </c>
      <c r="B2900" t="s">
        <v>787</v>
      </c>
      <c r="C2900" t="s">
        <v>14181</v>
      </c>
      <c r="D2900" t="s">
        <v>7694</v>
      </c>
      <c r="E2900" t="s">
        <v>14182</v>
      </c>
      <c r="F2900" t="s">
        <v>14183</v>
      </c>
      <c r="G2900" t="s">
        <v>14184</v>
      </c>
      <c r="H2900" t="s">
        <v>14185</v>
      </c>
      <c r="I2900">
        <v>50</v>
      </c>
      <c r="J2900">
        <v>50</v>
      </c>
      <c r="K2900">
        <v>0</v>
      </c>
      <c r="L2900" t="s">
        <v>14186</v>
      </c>
      <c r="M2900">
        <f>SUM(B2900,C2900)</f>
        <v>0</v>
      </c>
      <c r="N2900" t="str">
        <f t="shared" si="90"/>
        <v>No</v>
      </c>
      <c r="O2900">
        <f>COUNTIF(C:C,"&lt;0")</f>
        <v>0</v>
      </c>
      <c r="P2900" t="e">
        <f>SUMIF(#REF!,"&gt;"&amp;AVERAGE(#REF!))</f>
        <v>#REF!</v>
      </c>
      <c r="Q2900">
        <f t="shared" si="91"/>
        <v>27.565026697177728</v>
      </c>
      <c r="R2900" t="str">
        <f>CONCATENATE("ID-",A2900,"-",E2900)</f>
        <v>ID-28087-Athens - Larisa</v>
      </c>
      <c r="S2900" t="str">
        <f>INDEX(B:B,MATCH(A2900,A:A,0))</f>
        <v>09:45</v>
      </c>
      <c r="T2900" t="str">
        <f>IF(OR(B2900&gt;0,C2900&gt;0),"Acceptable","Check")</f>
        <v>Acceptable</v>
      </c>
      <c r="U2900">
        <f>COUNTIF(D:D, "Military - U.S. Army")</f>
        <v>23</v>
      </c>
      <c r="V2900">
        <f>AVERAGEIF(C:C,"Fort Myer, Virginia", I:I)</f>
        <v>2</v>
      </c>
      <c r="X2900" t="str">
        <f>IFERROR(VLOOKUP("FlightNumber", A:D, 4, FALSE), "Flight Not Found")</f>
        <v>Flight Not Found</v>
      </c>
      <c r="Y2900" t="str" cm="1">
        <f t="array" ref="Y2900">IF(AND(B:B &gt; TIME(6, 0, 0), B:B &lt;= TIME(18, 0, 0)), "Day", "Night")</f>
        <v>Night</v>
      </c>
      <c r="Z2900">
        <f>COUNTIFS(D:D, "Military - U.S. Army", C:C, "Fort Myer, Virginia")</f>
        <v>1</v>
      </c>
    </row>
    <row r="2901" spans="1:26" x14ac:dyDescent="0.2">
      <c r="A2901">
        <v>27889</v>
      </c>
      <c r="B2901" t="s">
        <v>10082</v>
      </c>
      <c r="C2901" t="s">
        <v>14187</v>
      </c>
      <c r="D2901" t="s">
        <v>10279</v>
      </c>
      <c r="E2901" t="s">
        <v>14188</v>
      </c>
      <c r="F2901" t="s">
        <v>14189</v>
      </c>
      <c r="G2901" t="s">
        <v>14190</v>
      </c>
      <c r="H2901" t="s">
        <v>14191</v>
      </c>
      <c r="I2901">
        <v>17</v>
      </c>
      <c r="J2901">
        <v>17</v>
      </c>
      <c r="K2901">
        <v>0</v>
      </c>
      <c r="L2901" t="s">
        <v>14192</v>
      </c>
      <c r="M2901">
        <f>SUM(B2901,C2901)</f>
        <v>0</v>
      </c>
      <c r="N2901" t="str">
        <f t="shared" si="90"/>
        <v>No</v>
      </c>
      <c r="O2901">
        <f>COUNTIF(C:C,"&lt;0")</f>
        <v>0</v>
      </c>
      <c r="P2901" t="e">
        <f>SUMIF(#REF!,"&gt;"&amp;AVERAGE(#REF!))</f>
        <v>#REF!</v>
      </c>
      <c r="Q2901">
        <f t="shared" si="91"/>
        <v>27.565026697177728</v>
      </c>
      <c r="R2901" t="str">
        <f>CONCATENATE("ID-",A2901,"-",E2901)</f>
        <v>ID-27889-Terhan, Iran - Madrid, Spain - McGuire AFB, New Jersey</v>
      </c>
      <c r="S2901" t="str">
        <f>INDEX(B:B,MATCH(A2901,A:A,0))</f>
        <v>16:30</v>
      </c>
      <c r="T2901" t="str">
        <f>IF(OR(B2901&gt;0,C2901&gt;0),"Acceptable","Check")</f>
        <v>Acceptable</v>
      </c>
      <c r="U2901">
        <f>COUNTIF(D:D, "Military - U.S. Army")</f>
        <v>23</v>
      </c>
      <c r="V2901">
        <f>AVERAGEIF(C:C,"Fort Myer, Virginia", I:I)</f>
        <v>2</v>
      </c>
      <c r="X2901" t="str">
        <f>IFERROR(VLOOKUP("FlightNumber", A:D, 4, FALSE), "Flight Not Found")</f>
        <v>Flight Not Found</v>
      </c>
      <c r="Y2901" t="str" cm="1">
        <f t="array" ref="Y2901">IF(AND(B:B &gt; TIME(6, 0, 0), B:B &lt;= TIME(18, 0, 0)), "Day", "Night")</f>
        <v>Night</v>
      </c>
      <c r="Z2901">
        <f>COUNTIFS(D:D, "Military - U.S. Army", C:C, "Fort Myer, Virginia")</f>
        <v>1</v>
      </c>
    </row>
    <row r="2902" spans="1:26" x14ac:dyDescent="0.2">
      <c r="A2902">
        <v>27895</v>
      </c>
      <c r="C2902" t="s">
        <v>14193</v>
      </c>
      <c r="D2902" t="s">
        <v>3546</v>
      </c>
      <c r="F2902" t="s">
        <v>10036</v>
      </c>
      <c r="G2902" t="s">
        <v>14194</v>
      </c>
      <c r="H2902" t="s">
        <v>14195</v>
      </c>
      <c r="I2902">
        <v>52</v>
      </c>
      <c r="J2902">
        <v>52</v>
      </c>
      <c r="K2902">
        <v>0</v>
      </c>
      <c r="L2902" t="s">
        <v>14196</v>
      </c>
      <c r="M2902">
        <f>SUM(B2902,C2902)</f>
        <v>0</v>
      </c>
      <c r="N2902" t="str">
        <f t="shared" si="90"/>
        <v>No</v>
      </c>
      <c r="O2902">
        <f>COUNTIF(C:C,"&lt;0")</f>
        <v>0</v>
      </c>
      <c r="P2902" t="e">
        <f>SUMIF(#REF!,"&gt;"&amp;AVERAGE(#REF!))</f>
        <v>#REF!</v>
      </c>
      <c r="Q2902">
        <f t="shared" si="91"/>
        <v>27.565026697177728</v>
      </c>
      <c r="R2902" t="str">
        <f>CONCATENATE("ID-",A2902,"-",E2902)</f>
        <v>ID-27895-</v>
      </c>
      <c r="S2902">
        <f>INDEX(B:B,MATCH(A2902,A:A,0))</f>
        <v>0</v>
      </c>
      <c r="T2902" t="str">
        <f>IF(OR(B2902&gt;0,C2902&gt;0),"Acceptable","Check")</f>
        <v>Acceptable</v>
      </c>
      <c r="U2902">
        <f>COUNTIF(D:D, "Military - U.S. Army")</f>
        <v>23</v>
      </c>
      <c r="V2902">
        <f>AVERAGEIF(C:C,"Fort Myer, Virginia", I:I)</f>
        <v>2</v>
      </c>
      <c r="X2902" t="str">
        <f>IFERROR(VLOOKUP("FlightNumber", A:D, 4, FALSE), "Flight Not Found")</f>
        <v>Flight Not Found</v>
      </c>
      <c r="Y2902" t="str" cm="1">
        <f t="array" ref="Y2902">IF(AND(B:B &gt; TIME(6, 0, 0), B:B &lt;= TIME(18, 0, 0)), "Day", "Night")</f>
        <v>Night</v>
      </c>
      <c r="Z2902">
        <f>COUNTIFS(D:D, "Military - U.S. Army", C:C, "Fort Myer, Virginia")</f>
        <v>1</v>
      </c>
    </row>
    <row r="2903" spans="1:26" x14ac:dyDescent="0.2">
      <c r="A2903">
        <v>27898</v>
      </c>
      <c r="B2903" t="s">
        <v>14197</v>
      </c>
      <c r="C2903" t="s">
        <v>14198</v>
      </c>
      <c r="D2903" t="s">
        <v>14199</v>
      </c>
      <c r="E2903" t="s">
        <v>14200</v>
      </c>
      <c r="F2903" t="s">
        <v>13943</v>
      </c>
      <c r="G2903" t="s">
        <v>14201</v>
      </c>
      <c r="I2903">
        <v>6</v>
      </c>
      <c r="J2903">
        <v>6</v>
      </c>
      <c r="K2903">
        <v>0</v>
      </c>
      <c r="L2903" t="s">
        <v>14202</v>
      </c>
      <c r="M2903">
        <f>SUM(B2903,C2903)</f>
        <v>0</v>
      </c>
      <c r="N2903" t="str">
        <f t="shared" si="90"/>
        <v>No</v>
      </c>
      <c r="O2903">
        <f>COUNTIF(C:C,"&lt;0")</f>
        <v>0</v>
      </c>
      <c r="P2903" t="e">
        <f>SUMIF(#REF!,"&gt;"&amp;AVERAGE(#REF!))</f>
        <v>#REF!</v>
      </c>
      <c r="Q2903">
        <f t="shared" si="91"/>
        <v>27.565026697177728</v>
      </c>
      <c r="R2903" t="str">
        <f>CONCATENATE("ID-",A2903,"-",E2903)</f>
        <v>ID-27898-Haines, AK - Wrangell, AK</v>
      </c>
      <c r="S2903" t="str">
        <f>INDEX(B:B,MATCH(A2903,A:A,0))</f>
        <v>08:56</v>
      </c>
      <c r="T2903" t="str">
        <f>IF(OR(B2903&gt;0,C2903&gt;0),"Acceptable","Check")</f>
        <v>Acceptable</v>
      </c>
      <c r="U2903">
        <f>COUNTIF(D:D, "Military - U.S. Army")</f>
        <v>23</v>
      </c>
      <c r="V2903">
        <f>AVERAGEIF(C:C,"Fort Myer, Virginia", I:I)</f>
        <v>2</v>
      </c>
      <c r="X2903" t="str">
        <f>IFERROR(VLOOKUP("FlightNumber", A:D, 4, FALSE), "Flight Not Found")</f>
        <v>Flight Not Found</v>
      </c>
      <c r="Y2903" t="str" cm="1">
        <f t="array" ref="Y2903">IF(AND(B:B &gt; TIME(6, 0, 0), B:B &lt;= TIME(18, 0, 0)), "Day", "Night")</f>
        <v>Night</v>
      </c>
      <c r="Z2903">
        <f>COUNTIFS(D:D, "Military - U.S. Army", C:C, "Fort Myer, Virginia")</f>
        <v>1</v>
      </c>
    </row>
    <row r="2904" spans="1:26" x14ac:dyDescent="0.2">
      <c r="A2904">
        <v>27903</v>
      </c>
      <c r="C2904" t="s">
        <v>14203</v>
      </c>
      <c r="D2904" t="s">
        <v>3661</v>
      </c>
      <c r="E2904" t="s">
        <v>14204</v>
      </c>
      <c r="F2904" t="s">
        <v>14205</v>
      </c>
      <c r="G2904" t="s">
        <v>14206</v>
      </c>
      <c r="H2904" t="s">
        <v>9073</v>
      </c>
      <c r="I2904">
        <v>87</v>
      </c>
      <c r="J2904">
        <v>14</v>
      </c>
      <c r="K2904">
        <v>3</v>
      </c>
      <c r="L2904" t="s">
        <v>14207</v>
      </c>
      <c r="M2904">
        <f>SUM(B2904,C2904)</f>
        <v>0</v>
      </c>
      <c r="N2904" t="str">
        <f t="shared" si="90"/>
        <v>No</v>
      </c>
      <c r="O2904">
        <f>COUNTIF(C:C,"&lt;0")</f>
        <v>0</v>
      </c>
      <c r="P2904" t="e">
        <f>SUMIF(#REF!,"&gt;"&amp;AVERAGE(#REF!))</f>
        <v>#REF!</v>
      </c>
      <c r="Q2904">
        <f t="shared" si="91"/>
        <v>27.565026697177728</v>
      </c>
      <c r="R2904" t="str">
        <f>CONCATENATE("ID-",A2904,"-",E2904)</f>
        <v>ID-27903-Davao - Manila</v>
      </c>
      <c r="S2904">
        <f>INDEX(B:B,MATCH(A2904,A:A,0))</f>
        <v>0</v>
      </c>
      <c r="T2904" t="str">
        <f>IF(OR(B2904&gt;0,C2904&gt;0),"Acceptable","Check")</f>
        <v>Acceptable</v>
      </c>
      <c r="U2904">
        <f>COUNTIF(D:D, "Military - U.S. Army")</f>
        <v>23</v>
      </c>
      <c r="V2904">
        <f>AVERAGEIF(C:C,"Fort Myer, Virginia", I:I)</f>
        <v>2</v>
      </c>
      <c r="X2904" t="str">
        <f>IFERROR(VLOOKUP("FlightNumber", A:D, 4, FALSE), "Flight Not Found")</f>
        <v>Flight Not Found</v>
      </c>
      <c r="Y2904" t="str" cm="1">
        <f t="array" ref="Y2904">IF(AND(B:B &gt; TIME(6, 0, 0), B:B &lt;= TIME(18, 0, 0)), "Day", "Night")</f>
        <v>Night</v>
      </c>
      <c r="Z2904">
        <f>COUNTIFS(D:D, "Military - U.S. Army", C:C, "Fort Myer, Virginia")</f>
        <v>1</v>
      </c>
    </row>
    <row r="2905" spans="1:26" x14ac:dyDescent="0.2">
      <c r="A2905">
        <v>27912</v>
      </c>
      <c r="C2905" t="s">
        <v>14208</v>
      </c>
      <c r="D2905" t="s">
        <v>3546</v>
      </c>
      <c r="E2905" t="s">
        <v>14209</v>
      </c>
      <c r="F2905" t="s">
        <v>14210</v>
      </c>
      <c r="G2905" t="s">
        <v>14211</v>
      </c>
      <c r="H2905" t="s">
        <v>7293</v>
      </c>
      <c r="I2905">
        <v>46</v>
      </c>
      <c r="J2905">
        <v>46</v>
      </c>
      <c r="K2905">
        <v>0</v>
      </c>
      <c r="L2905" t="s">
        <v>7131</v>
      </c>
      <c r="M2905">
        <f>SUM(B2905,C2905)</f>
        <v>0</v>
      </c>
      <c r="N2905" t="str">
        <f t="shared" si="90"/>
        <v>No</v>
      </c>
      <c r="O2905">
        <f>COUNTIF(C:C,"&lt;0")</f>
        <v>0</v>
      </c>
      <c r="P2905" t="e">
        <f>SUMIF(#REF!,"&gt;"&amp;AVERAGE(#REF!))</f>
        <v>#REF!</v>
      </c>
      <c r="Q2905">
        <f t="shared" si="91"/>
        <v>27.565026697177728</v>
      </c>
      <c r="R2905" t="str">
        <f>CONCATENATE("ID-",A2905,"-",E2905)</f>
        <v>ID-27912-Luanda - Moscow</v>
      </c>
      <c r="S2905">
        <f>INDEX(B:B,MATCH(A2905,A:A,0))</f>
        <v>0</v>
      </c>
      <c r="T2905" t="str">
        <f>IF(OR(B2905&gt;0,C2905&gt;0),"Acceptable","Check")</f>
        <v>Acceptable</v>
      </c>
      <c r="U2905">
        <f>COUNTIF(D:D, "Military - U.S. Army")</f>
        <v>23</v>
      </c>
      <c r="V2905">
        <f>AVERAGEIF(C:C,"Fort Myer, Virginia", I:I)</f>
        <v>2</v>
      </c>
      <c r="X2905" t="str">
        <f>IFERROR(VLOOKUP("FlightNumber", A:D, 4, FALSE), "Flight Not Found")</f>
        <v>Flight Not Found</v>
      </c>
      <c r="Y2905" t="str" cm="1">
        <f t="array" ref="Y2905">IF(AND(B:B &gt; TIME(6, 0, 0), B:B &lt;= TIME(18, 0, 0)), "Day", "Night")</f>
        <v>Night</v>
      </c>
      <c r="Z2905">
        <f>COUNTIFS(D:D, "Military - U.S. Army", C:C, "Fort Myer, Virginia")</f>
        <v>1</v>
      </c>
    </row>
    <row r="2906" spans="1:26" x14ac:dyDescent="0.2">
      <c r="A2906">
        <v>27915</v>
      </c>
      <c r="B2906" t="s">
        <v>2126</v>
      </c>
      <c r="C2906" t="s">
        <v>14212</v>
      </c>
      <c r="D2906" t="s">
        <v>9757</v>
      </c>
      <c r="E2906" t="s">
        <v>14213</v>
      </c>
      <c r="F2906" t="s">
        <v>7682</v>
      </c>
      <c r="G2906" t="s">
        <v>14214</v>
      </c>
      <c r="H2906" t="s">
        <v>14215</v>
      </c>
      <c r="I2906">
        <v>45</v>
      </c>
      <c r="J2906">
        <v>45</v>
      </c>
      <c r="K2906">
        <v>1</v>
      </c>
      <c r="L2906" t="s">
        <v>14216</v>
      </c>
      <c r="M2906">
        <f>SUM(B2906,C2906)</f>
        <v>0</v>
      </c>
      <c r="N2906" t="str">
        <f t="shared" si="90"/>
        <v>No</v>
      </c>
      <c r="O2906">
        <f>COUNTIF(C:C,"&lt;0")</f>
        <v>0</v>
      </c>
      <c r="P2906" t="e">
        <f>SUMIF(#REF!,"&gt;"&amp;AVERAGE(#REF!))</f>
        <v>#REF!</v>
      </c>
      <c r="Q2906">
        <f t="shared" si="91"/>
        <v>27.565026697177728</v>
      </c>
      <c r="R2906" t="str">
        <f>CONCATENATE("ID-",A2906,"-",E2906)</f>
        <v>ID-27915-Wake Island - Guam - Manila</v>
      </c>
      <c r="S2906" t="str">
        <f>INDEX(B:B,MATCH(A2906,A:A,0))</f>
        <v>14:48</v>
      </c>
      <c r="T2906" t="str">
        <f>IF(OR(B2906&gt;0,C2906&gt;0),"Acceptable","Check")</f>
        <v>Acceptable</v>
      </c>
      <c r="U2906">
        <f>COUNTIF(D:D, "Military - U.S. Army")</f>
        <v>23</v>
      </c>
      <c r="V2906">
        <f>AVERAGEIF(C:C,"Fort Myer, Virginia", I:I)</f>
        <v>2</v>
      </c>
      <c r="X2906" t="str">
        <f>IFERROR(VLOOKUP("FlightNumber", A:D, 4, FALSE), "Flight Not Found")</f>
        <v>Flight Not Found</v>
      </c>
      <c r="Y2906" t="str" cm="1">
        <f t="array" ref="Y2906">IF(AND(B:B &gt; TIME(6, 0, 0), B:B &lt;= TIME(18, 0, 0)), "Day", "Night")</f>
        <v>Night</v>
      </c>
      <c r="Z2906">
        <f>COUNTIFS(D:D, "Military - U.S. Army", C:C, "Fort Myer, Virginia")</f>
        <v>1</v>
      </c>
    </row>
    <row r="2907" spans="1:26" x14ac:dyDescent="0.2">
      <c r="A2907">
        <v>27917</v>
      </c>
      <c r="C2907" t="s">
        <v>14217</v>
      </c>
      <c r="D2907" t="s">
        <v>14218</v>
      </c>
      <c r="F2907" t="s">
        <v>14219</v>
      </c>
      <c r="G2907" t="s">
        <v>14220</v>
      </c>
      <c r="H2907" t="s">
        <v>1682</v>
      </c>
      <c r="I2907">
        <v>12</v>
      </c>
      <c r="J2907">
        <v>12</v>
      </c>
      <c r="K2907">
        <v>0</v>
      </c>
      <c r="L2907" t="s">
        <v>14221</v>
      </c>
      <c r="M2907">
        <f>SUM(B2907,C2907)</f>
        <v>0</v>
      </c>
      <c r="N2907" t="str">
        <f t="shared" si="90"/>
        <v>No</v>
      </c>
      <c r="O2907">
        <f>COUNTIF(C:C,"&lt;0")</f>
        <v>0</v>
      </c>
      <c r="P2907" t="e">
        <f>SUMIF(#REF!,"&gt;"&amp;AVERAGE(#REF!))</f>
        <v>#REF!</v>
      </c>
      <c r="Q2907">
        <f t="shared" si="91"/>
        <v>27.565026697177728</v>
      </c>
      <c r="R2907" t="str">
        <f>CONCATENATE("ID-",A2907,"-",E2907)</f>
        <v>ID-27917-</v>
      </c>
      <c r="S2907">
        <f>INDEX(B:B,MATCH(A2907,A:A,0))</f>
        <v>0</v>
      </c>
      <c r="T2907" t="str">
        <f>IF(OR(B2907&gt;0,C2907&gt;0),"Acceptable","Check")</f>
        <v>Acceptable</v>
      </c>
      <c r="U2907">
        <f>COUNTIF(D:D, "Military - U.S. Army")</f>
        <v>23</v>
      </c>
      <c r="V2907">
        <f>AVERAGEIF(C:C,"Fort Myer, Virginia", I:I)</f>
        <v>2</v>
      </c>
      <c r="X2907" t="str">
        <f>IFERROR(VLOOKUP("FlightNumber", A:D, 4, FALSE), "Flight Not Found")</f>
        <v>Flight Not Found</v>
      </c>
      <c r="Y2907" t="str" cm="1">
        <f t="array" ref="Y2907">IF(AND(B:B &gt; TIME(6, 0, 0), B:B &lt;= TIME(18, 0, 0)), "Day", "Night")</f>
        <v>Night</v>
      </c>
      <c r="Z2907">
        <f>COUNTIFS(D:D, "Military - U.S. Army", C:C, "Fort Myer, Virginia")</f>
        <v>1</v>
      </c>
    </row>
    <row r="2908" spans="1:26" x14ac:dyDescent="0.2">
      <c r="A2908">
        <v>27921</v>
      </c>
      <c r="B2908" t="s">
        <v>13665</v>
      </c>
      <c r="C2908" t="s">
        <v>14222</v>
      </c>
      <c r="D2908" t="s">
        <v>14223</v>
      </c>
      <c r="E2908" t="s">
        <v>14224</v>
      </c>
      <c r="F2908" t="s">
        <v>11327</v>
      </c>
      <c r="G2908" t="s">
        <v>14225</v>
      </c>
      <c r="I2908">
        <v>2</v>
      </c>
      <c r="J2908">
        <v>2</v>
      </c>
      <c r="K2908">
        <v>0</v>
      </c>
      <c r="L2908" t="s">
        <v>14226</v>
      </c>
      <c r="M2908">
        <f>SUM(B2908,C2908)</f>
        <v>0</v>
      </c>
      <c r="N2908" t="str">
        <f t="shared" si="90"/>
        <v>No</v>
      </c>
      <c r="O2908">
        <f>COUNTIF(C:C,"&lt;0")</f>
        <v>0</v>
      </c>
      <c r="P2908" t="e">
        <f>SUMIF(#REF!,"&gt;"&amp;AVERAGE(#REF!))</f>
        <v>#REF!</v>
      </c>
      <c r="Q2908">
        <f t="shared" si="91"/>
        <v>27.565026697177728</v>
      </c>
      <c r="R2908" t="str">
        <f>CONCATENATE("ID-",A2908,"-",E2908)</f>
        <v>ID-27921-Grand Junction, CO - Somerset, CO</v>
      </c>
      <c r="S2908" t="str">
        <f>INDEX(B:B,MATCH(A2908,A:A,0))</f>
        <v>10:07</v>
      </c>
      <c r="T2908" t="str">
        <f>IF(OR(B2908&gt;0,C2908&gt;0),"Acceptable","Check")</f>
        <v>Acceptable</v>
      </c>
      <c r="U2908">
        <f>COUNTIF(D:D, "Military - U.S. Army")</f>
        <v>23</v>
      </c>
      <c r="V2908">
        <f>AVERAGEIF(C:C,"Fort Myer, Virginia", I:I)</f>
        <v>2</v>
      </c>
      <c r="X2908" t="str">
        <f>IFERROR(VLOOKUP("FlightNumber", A:D, 4, FALSE), "Flight Not Found")</f>
        <v>Flight Not Found</v>
      </c>
      <c r="Y2908" t="str" cm="1">
        <f t="array" ref="Y2908">IF(AND(B:B &gt; TIME(6, 0, 0), B:B &lt;= TIME(18, 0, 0)), "Day", "Night")</f>
        <v>Night</v>
      </c>
      <c r="Z2908">
        <f>COUNTIFS(D:D, "Military - U.S. Army", C:C, "Fort Myer, Virginia")</f>
        <v>1</v>
      </c>
    </row>
    <row r="2909" spans="1:26" x14ac:dyDescent="0.2">
      <c r="A2909">
        <v>27938</v>
      </c>
      <c r="C2909" t="s">
        <v>14227</v>
      </c>
      <c r="D2909" t="s">
        <v>1150</v>
      </c>
      <c r="E2909" t="s">
        <v>14228</v>
      </c>
      <c r="F2909" t="s">
        <v>14229</v>
      </c>
      <c r="G2909" t="s">
        <v>14230</v>
      </c>
      <c r="H2909" t="s">
        <v>1528</v>
      </c>
      <c r="I2909">
        <v>258</v>
      </c>
      <c r="J2909">
        <v>7</v>
      </c>
      <c r="K2909">
        <v>0</v>
      </c>
      <c r="L2909" t="s">
        <v>14231</v>
      </c>
      <c r="M2909">
        <f>SUM(B2909,C2909)</f>
        <v>0</v>
      </c>
      <c r="N2909" t="str">
        <f t="shared" si="90"/>
        <v>No</v>
      </c>
      <c r="O2909">
        <f>COUNTIF(C:C,"&lt;0")</f>
        <v>0</v>
      </c>
      <c r="P2909" t="e">
        <f>SUMIF(#REF!,"&gt;"&amp;AVERAGE(#REF!))</f>
        <v>#REF!</v>
      </c>
      <c r="Q2909">
        <f t="shared" si="91"/>
        <v>27.565026697177728</v>
      </c>
      <c r="R2909" t="str">
        <f>CONCATENATE("ID-",A2909,"-",E2909)</f>
        <v>ID-27938-Tel-Aviv - Athens - Paris</v>
      </c>
      <c r="S2909">
        <f>INDEX(B:B,MATCH(A2909,A:A,0))</f>
        <v>0</v>
      </c>
      <c r="T2909" t="str">
        <f>IF(OR(B2909&gt;0,C2909&gt;0),"Acceptable","Check")</f>
        <v>Acceptable</v>
      </c>
      <c r="U2909">
        <f>COUNTIF(D:D, "Military - U.S. Army")</f>
        <v>23</v>
      </c>
      <c r="V2909">
        <f>AVERAGEIF(C:C,"Fort Myer, Virginia", I:I)</f>
        <v>2</v>
      </c>
      <c r="X2909" t="str">
        <f>IFERROR(VLOOKUP("FlightNumber", A:D, 4, FALSE), "Flight Not Found")</f>
        <v>Flight Not Found</v>
      </c>
      <c r="Y2909" t="str" cm="1">
        <f t="array" ref="Y2909">IF(AND(B:B &gt; TIME(6, 0, 0), B:B &lt;= TIME(18, 0, 0)), "Day", "Night")</f>
        <v>Night</v>
      </c>
      <c r="Z2909">
        <f>COUNTIFS(D:D, "Military - U.S. Army", C:C, "Fort Myer, Virginia")</f>
        <v>1</v>
      </c>
    </row>
    <row r="2910" spans="1:26" x14ac:dyDescent="0.2">
      <c r="A2910">
        <v>27946</v>
      </c>
      <c r="C2910" t="s">
        <v>14232</v>
      </c>
      <c r="D2910" t="s">
        <v>14233</v>
      </c>
      <c r="F2910" t="s">
        <v>2465</v>
      </c>
      <c r="I2910">
        <v>17</v>
      </c>
      <c r="J2910">
        <v>17</v>
      </c>
      <c r="K2910">
        <v>0</v>
      </c>
      <c r="L2910" t="s">
        <v>14234</v>
      </c>
      <c r="M2910">
        <f>SUM(B2910,C2910)</f>
        <v>0</v>
      </c>
      <c r="N2910" t="str">
        <f t="shared" si="90"/>
        <v>No</v>
      </c>
      <c r="O2910">
        <f>COUNTIF(C:C,"&lt;0")</f>
        <v>0</v>
      </c>
      <c r="P2910" t="e">
        <f>SUMIF(#REF!,"&gt;"&amp;AVERAGE(#REF!))</f>
        <v>#REF!</v>
      </c>
      <c r="Q2910">
        <f t="shared" si="91"/>
        <v>27.565026697177728</v>
      </c>
      <c r="R2910" t="str">
        <f>CONCATENATE("ID-",A2910,"-",E2910)</f>
        <v>ID-27946-</v>
      </c>
      <c r="S2910">
        <f>INDEX(B:B,MATCH(A2910,A:A,0))</f>
        <v>0</v>
      </c>
      <c r="T2910" t="str">
        <f>IF(OR(B2910&gt;0,C2910&gt;0),"Acceptable","Check")</f>
        <v>Acceptable</v>
      </c>
      <c r="U2910">
        <f>COUNTIF(D:D, "Military - U.S. Army")</f>
        <v>23</v>
      </c>
      <c r="V2910">
        <f>AVERAGEIF(C:C,"Fort Myer, Virginia", I:I)</f>
        <v>2</v>
      </c>
      <c r="X2910" t="str">
        <f>IFERROR(VLOOKUP("FlightNumber", A:D, 4, FALSE), "Flight Not Found")</f>
        <v>Flight Not Found</v>
      </c>
      <c r="Y2910" t="str" cm="1">
        <f t="array" ref="Y2910">IF(AND(B:B &gt; TIME(6, 0, 0), B:B &lt;= TIME(18, 0, 0)), "Day", "Night")</f>
        <v>Night</v>
      </c>
      <c r="Z2910">
        <f>COUNTIFS(D:D, "Military - U.S. Army", C:C, "Fort Myer, Virginia")</f>
        <v>1</v>
      </c>
    </row>
    <row r="2911" spans="1:26" x14ac:dyDescent="0.2">
      <c r="A2911">
        <v>27965</v>
      </c>
      <c r="B2911" t="s">
        <v>14235</v>
      </c>
      <c r="C2911" t="s">
        <v>14236</v>
      </c>
      <c r="D2911" t="s">
        <v>14237</v>
      </c>
      <c r="F2911" t="s">
        <v>11850</v>
      </c>
      <c r="G2911" t="s">
        <v>14238</v>
      </c>
      <c r="I2911">
        <v>5</v>
      </c>
      <c r="J2911">
        <v>5</v>
      </c>
      <c r="K2911">
        <v>0</v>
      </c>
      <c r="L2911" t="s">
        <v>14239</v>
      </c>
      <c r="M2911">
        <f>SUM(B2911,C2911)</f>
        <v>0</v>
      </c>
      <c r="N2911" t="str">
        <f t="shared" si="90"/>
        <v>No</v>
      </c>
      <c r="O2911">
        <f>COUNTIF(C:C,"&lt;0")</f>
        <v>0</v>
      </c>
      <c r="P2911" t="e">
        <f>SUMIF(#REF!,"&gt;"&amp;AVERAGE(#REF!))</f>
        <v>#REF!</v>
      </c>
      <c r="Q2911">
        <f t="shared" si="91"/>
        <v>27.565026697177728</v>
      </c>
      <c r="R2911" t="str">
        <f>CONCATENATE("ID-",A2911,"-",E2911)</f>
        <v>ID-27965-</v>
      </c>
      <c r="S2911" t="str">
        <f>INDEX(B:B,MATCH(A2911,A:A,0))</f>
        <v>09:21</v>
      </c>
      <c r="T2911" t="str">
        <f>IF(OR(B2911&gt;0,C2911&gt;0),"Acceptable","Check")</f>
        <v>Acceptable</v>
      </c>
      <c r="U2911">
        <f>COUNTIF(D:D, "Military - U.S. Army")</f>
        <v>23</v>
      </c>
      <c r="V2911">
        <f>AVERAGEIF(C:C,"Fort Myer, Virginia", I:I)</f>
        <v>2</v>
      </c>
      <c r="X2911" t="str">
        <f>IFERROR(VLOOKUP("FlightNumber", A:D, 4, FALSE), "Flight Not Found")</f>
        <v>Flight Not Found</v>
      </c>
      <c r="Y2911" t="str" cm="1">
        <f t="array" ref="Y2911">IF(AND(B:B &gt; TIME(6, 0, 0), B:B &lt;= TIME(18, 0, 0)), "Day", "Night")</f>
        <v>Night</v>
      </c>
      <c r="Z2911">
        <f>COUNTIFS(D:D, "Military - U.S. Army", C:C, "Fort Myer, Virginia")</f>
        <v>1</v>
      </c>
    </row>
    <row r="2912" spans="1:26" x14ac:dyDescent="0.2">
      <c r="A2912">
        <v>27968</v>
      </c>
      <c r="B2912" t="s">
        <v>4402</v>
      </c>
      <c r="C2912" t="s">
        <v>14240</v>
      </c>
      <c r="D2912" t="s">
        <v>13218</v>
      </c>
      <c r="E2912" t="s">
        <v>14241</v>
      </c>
      <c r="F2912" t="s">
        <v>13943</v>
      </c>
      <c r="G2912" t="s">
        <v>14242</v>
      </c>
      <c r="I2912">
        <v>3</v>
      </c>
      <c r="J2912">
        <v>2</v>
      </c>
      <c r="K2912">
        <v>0</v>
      </c>
      <c r="L2912" t="s">
        <v>14243</v>
      </c>
      <c r="M2912">
        <f>SUM(B2912,C2912)</f>
        <v>0</v>
      </c>
      <c r="N2912" t="str">
        <f t="shared" si="90"/>
        <v>No</v>
      </c>
      <c r="O2912">
        <f>COUNTIF(C:C,"&lt;0")</f>
        <v>0</v>
      </c>
      <c r="P2912" t="e">
        <f>SUMIF(#REF!,"&gt;"&amp;AVERAGE(#REF!))</f>
        <v>#REF!</v>
      </c>
      <c r="Q2912">
        <f t="shared" si="91"/>
        <v>27.565026697177728</v>
      </c>
      <c r="R2912" t="str">
        <f>CONCATENATE("ID-",A2912,"-",E2912)</f>
        <v>ID-27968-Ulysses, KS - Greensburg, KS</v>
      </c>
      <c r="S2912" t="str">
        <f>INDEX(B:B,MATCH(A2912,A:A,0))</f>
        <v>22:05</v>
      </c>
      <c r="T2912" t="str">
        <f>IF(OR(B2912&gt;0,C2912&gt;0),"Acceptable","Check")</f>
        <v>Acceptable</v>
      </c>
      <c r="U2912">
        <f>COUNTIF(D:D, "Military - U.S. Army")</f>
        <v>23</v>
      </c>
      <c r="V2912">
        <f>AVERAGEIF(C:C,"Fort Myer, Virginia", I:I)</f>
        <v>2</v>
      </c>
      <c r="X2912" t="str">
        <f>IFERROR(VLOOKUP("FlightNumber", A:D, 4, FALSE), "Flight Not Found")</f>
        <v>Flight Not Found</v>
      </c>
      <c r="Y2912" t="str" cm="1">
        <f t="array" ref="Y2912">IF(AND(B:B &gt; TIME(6, 0, 0), B:B &lt;= TIME(18, 0, 0)), "Day", "Night")</f>
        <v>Night</v>
      </c>
      <c r="Z2912">
        <f>COUNTIFS(D:D, "Military - U.S. Army", C:C, "Fort Myer, Virginia")</f>
        <v>1</v>
      </c>
    </row>
    <row r="2913" spans="1:26" x14ac:dyDescent="0.2">
      <c r="A2913">
        <v>27969</v>
      </c>
      <c r="C2913" t="s">
        <v>14244</v>
      </c>
      <c r="D2913" t="s">
        <v>766</v>
      </c>
      <c r="E2913" t="s">
        <v>14245</v>
      </c>
      <c r="F2913" t="s">
        <v>14246</v>
      </c>
      <c r="G2913" t="s">
        <v>14247</v>
      </c>
      <c r="H2913" t="s">
        <v>14248</v>
      </c>
      <c r="I2913">
        <v>79</v>
      </c>
      <c r="J2913">
        <v>76</v>
      </c>
      <c r="K2913">
        <v>0</v>
      </c>
      <c r="L2913" t="s">
        <v>14249</v>
      </c>
      <c r="M2913">
        <f>SUM(B2913,C2913)</f>
        <v>0</v>
      </c>
      <c r="N2913" t="str">
        <f t="shared" si="90"/>
        <v>No</v>
      </c>
      <c r="O2913">
        <f>COUNTIF(C:C,"&lt;0")</f>
        <v>0</v>
      </c>
      <c r="P2913" t="e">
        <f>SUMIF(#REF!,"&gt;"&amp;AVERAGE(#REF!))</f>
        <v>#REF!</v>
      </c>
      <c r="Q2913">
        <f t="shared" si="91"/>
        <v>27.565026697177728</v>
      </c>
      <c r="R2913" t="str">
        <f>CONCATENATE("ID-",A2913,"-",E2913)</f>
        <v>ID-27969-Prague - Bratislava</v>
      </c>
      <c r="S2913">
        <f>INDEX(B:B,MATCH(A2913,A:A,0))</f>
        <v>0</v>
      </c>
      <c r="T2913" t="str">
        <f>IF(OR(B2913&gt;0,C2913&gt;0),"Acceptable","Check")</f>
        <v>Acceptable</v>
      </c>
      <c r="U2913">
        <f>COUNTIF(D:D, "Military - U.S. Army")</f>
        <v>23</v>
      </c>
      <c r="V2913">
        <f>AVERAGEIF(C:C,"Fort Myer, Virginia", I:I)</f>
        <v>2</v>
      </c>
      <c r="X2913" t="str">
        <f>IFERROR(VLOOKUP("FlightNumber", A:D, 4, FALSE), "Flight Not Found")</f>
        <v>Flight Not Found</v>
      </c>
      <c r="Y2913" t="str" cm="1">
        <f t="array" ref="Y2913">IF(AND(B:B &gt; TIME(6, 0, 0), B:B &lt;= TIME(18, 0, 0)), "Day", "Night")</f>
        <v>Night</v>
      </c>
      <c r="Z2913">
        <f>COUNTIFS(D:D, "Military - U.S. Army", C:C, "Fort Myer, Virginia")</f>
        <v>1</v>
      </c>
    </row>
    <row r="2914" spans="1:26" x14ac:dyDescent="0.2">
      <c r="A2914">
        <v>27973</v>
      </c>
      <c r="B2914" t="s">
        <v>1164</v>
      </c>
      <c r="C2914" t="s">
        <v>14250</v>
      </c>
      <c r="D2914" t="s">
        <v>14251</v>
      </c>
      <c r="E2914" t="s">
        <v>14252</v>
      </c>
      <c r="F2914" t="s">
        <v>12342</v>
      </c>
      <c r="G2914" t="s">
        <v>14253</v>
      </c>
      <c r="I2914">
        <v>4</v>
      </c>
      <c r="J2914">
        <v>3</v>
      </c>
      <c r="K2914">
        <v>0</v>
      </c>
      <c r="L2914" t="s">
        <v>14254</v>
      </c>
      <c r="M2914">
        <f>SUM(B2914,C2914)</f>
        <v>0</v>
      </c>
      <c r="N2914" t="str">
        <f t="shared" si="90"/>
        <v>No</v>
      </c>
      <c r="O2914">
        <f>COUNTIF(C:C,"&lt;0")</f>
        <v>0</v>
      </c>
      <c r="P2914" t="e">
        <f>SUMIF(#REF!,"&gt;"&amp;AVERAGE(#REF!))</f>
        <v>#REF!</v>
      </c>
      <c r="Q2914">
        <f t="shared" si="91"/>
        <v>27.565026697177728</v>
      </c>
      <c r="R2914" t="str">
        <f>CONCATENATE("ID-",A2914,"-",E2914)</f>
        <v>ID-27973-Billings, MT - Cody, WY</v>
      </c>
      <c r="S2914" t="str">
        <f>INDEX(B:B,MATCH(A2914,A:A,0))</f>
        <v>15:00</v>
      </c>
      <c r="T2914" t="str">
        <f>IF(OR(B2914&gt;0,C2914&gt;0),"Acceptable","Check")</f>
        <v>Acceptable</v>
      </c>
      <c r="U2914">
        <f>COUNTIF(D:D, "Military - U.S. Army")</f>
        <v>23</v>
      </c>
      <c r="V2914">
        <f>AVERAGEIF(C:C,"Fort Myer, Virginia", I:I)</f>
        <v>2</v>
      </c>
      <c r="X2914" t="str">
        <f>IFERROR(VLOOKUP("FlightNumber", A:D, 4, FALSE), "Flight Not Found")</f>
        <v>Flight Not Found</v>
      </c>
      <c r="Y2914" t="str" cm="1">
        <f t="array" ref="Y2914">IF(AND(B:B &gt; TIME(6, 0, 0), B:B &lt;= TIME(18, 0, 0)), "Day", "Night")</f>
        <v>Night</v>
      </c>
      <c r="Z2914">
        <f>COUNTIFS(D:D, "Military - U.S. Army", C:C, "Fort Myer, Virginia")</f>
        <v>1</v>
      </c>
    </row>
    <row r="2915" spans="1:26" x14ac:dyDescent="0.2">
      <c r="A2915">
        <v>27974</v>
      </c>
      <c r="C2915" t="s">
        <v>14255</v>
      </c>
      <c r="D2915" t="s">
        <v>11963</v>
      </c>
      <c r="E2915" t="s">
        <v>14256</v>
      </c>
      <c r="F2915" t="s">
        <v>14257</v>
      </c>
      <c r="G2915" t="s">
        <v>14258</v>
      </c>
      <c r="H2915" t="s">
        <v>14259</v>
      </c>
      <c r="I2915">
        <v>5</v>
      </c>
      <c r="J2915">
        <v>5</v>
      </c>
      <c r="K2915">
        <v>0</v>
      </c>
      <c r="L2915" t="s">
        <v>14260</v>
      </c>
      <c r="M2915">
        <f>SUM(B2915,C2915)</f>
        <v>0</v>
      </c>
      <c r="N2915" t="str">
        <f t="shared" si="90"/>
        <v>No</v>
      </c>
      <c r="O2915">
        <f>COUNTIF(C:C,"&lt;0")</f>
        <v>0</v>
      </c>
      <c r="P2915" t="e">
        <f>SUMIF(#REF!,"&gt;"&amp;AVERAGE(#REF!))</f>
        <v>#REF!</v>
      </c>
      <c r="Q2915">
        <f t="shared" si="91"/>
        <v>27.565026697177728</v>
      </c>
      <c r="R2915" t="str">
        <f>CONCATENATE("ID-",A2915,"-",E2915)</f>
        <v>ID-27974-Tehran, Iran - Seoul, Korea</v>
      </c>
      <c r="S2915">
        <f>INDEX(B:B,MATCH(A2915,A:A,0))</f>
        <v>0</v>
      </c>
      <c r="T2915" t="str">
        <f>IF(OR(B2915&gt;0,C2915&gt;0),"Acceptable","Check")</f>
        <v>Acceptable</v>
      </c>
      <c r="U2915">
        <f>COUNTIF(D:D, "Military - U.S. Army")</f>
        <v>23</v>
      </c>
      <c r="V2915">
        <f>AVERAGEIF(C:C,"Fort Myer, Virginia", I:I)</f>
        <v>2</v>
      </c>
      <c r="X2915" t="str">
        <f>IFERROR(VLOOKUP("FlightNumber", A:D, 4, FALSE), "Flight Not Found")</f>
        <v>Flight Not Found</v>
      </c>
      <c r="Y2915" t="str" cm="1">
        <f t="array" ref="Y2915">IF(AND(B:B &gt; TIME(6, 0, 0), B:B &lt;= TIME(18, 0, 0)), "Day", "Night")</f>
        <v>Night</v>
      </c>
      <c r="Z2915">
        <f>COUNTIFS(D:D, "Military - U.S. Army", C:C, "Fort Myer, Virginia")</f>
        <v>1</v>
      </c>
    </row>
    <row r="2916" spans="1:26" x14ac:dyDescent="0.2">
      <c r="A2916">
        <v>27981</v>
      </c>
      <c r="D2916" t="s">
        <v>14261</v>
      </c>
      <c r="E2916" t="s">
        <v>14262</v>
      </c>
      <c r="F2916" t="s">
        <v>14263</v>
      </c>
      <c r="G2916" t="s">
        <v>14264</v>
      </c>
      <c r="H2916" t="s">
        <v>14265</v>
      </c>
      <c r="I2916">
        <v>33</v>
      </c>
      <c r="J2916">
        <v>11</v>
      </c>
      <c r="K2916">
        <v>0</v>
      </c>
      <c r="L2916" t="s">
        <v>14266</v>
      </c>
      <c r="M2916">
        <f>SUM(B2916,C2916)</f>
        <v>0</v>
      </c>
      <c r="N2916" t="str">
        <f t="shared" si="90"/>
        <v>No</v>
      </c>
      <c r="O2916">
        <f>COUNTIF(C:C,"&lt;0")</f>
        <v>0</v>
      </c>
      <c r="P2916" t="e">
        <f>SUMIF(#REF!,"&gt;"&amp;AVERAGE(#REF!))</f>
        <v>#REF!</v>
      </c>
      <c r="Q2916">
        <f t="shared" si="91"/>
        <v>27.565026697177728</v>
      </c>
      <c r="R2916" t="str">
        <f>CONCATENATE("ID-",A2916,"-",E2916)</f>
        <v>ID-27981-Moron - Canary Islands</v>
      </c>
      <c r="S2916">
        <f>INDEX(B:B,MATCH(A2916,A:A,0))</f>
        <v>0</v>
      </c>
      <c r="T2916" t="str">
        <f>IF(OR(B2916&gt;0,C2916&gt;0),"Acceptable","Check")</f>
        <v>Check</v>
      </c>
      <c r="U2916">
        <f>COUNTIF(D:D, "Military - U.S. Army")</f>
        <v>23</v>
      </c>
      <c r="V2916">
        <f>AVERAGEIF(C:C,"Fort Myer, Virginia", I:I)</f>
        <v>2</v>
      </c>
      <c r="X2916" t="str">
        <f>IFERROR(VLOOKUP("FlightNumber", A:D, 4, FALSE), "Flight Not Found")</f>
        <v>Flight Not Found</v>
      </c>
      <c r="Y2916" t="str" cm="1">
        <f t="array" ref="Y2916">IF(AND(B:B &gt; TIME(6, 0, 0), B:B &lt;= TIME(18, 0, 0)), "Day", "Night")</f>
        <v>Night</v>
      </c>
      <c r="Z2916">
        <f>COUNTIFS(D:D, "Military - U.S. Army", C:C, "Fort Myer, Virginia")</f>
        <v>1</v>
      </c>
    </row>
    <row r="2917" spans="1:26" x14ac:dyDescent="0.2">
      <c r="A2917">
        <v>27987</v>
      </c>
      <c r="C2917" t="s">
        <v>14267</v>
      </c>
      <c r="D2917" t="s">
        <v>4161</v>
      </c>
      <c r="E2917" t="s">
        <v>14268</v>
      </c>
      <c r="F2917" t="s">
        <v>9181</v>
      </c>
      <c r="G2917" t="s">
        <v>14269</v>
      </c>
      <c r="H2917" t="s">
        <v>14270</v>
      </c>
      <c r="I2917">
        <v>59</v>
      </c>
      <c r="J2917">
        <v>59</v>
      </c>
      <c r="K2917">
        <v>0</v>
      </c>
      <c r="L2917" t="s">
        <v>341</v>
      </c>
      <c r="M2917">
        <f>SUM(B2917,C2917)</f>
        <v>0</v>
      </c>
      <c r="N2917" t="str">
        <f t="shared" si="90"/>
        <v>No</v>
      </c>
      <c r="O2917">
        <f>COUNTIF(C:C,"&lt;0")</f>
        <v>0</v>
      </c>
      <c r="P2917" t="e">
        <f>SUMIF(#REF!,"&gt;"&amp;AVERAGE(#REF!))</f>
        <v>#REF!</v>
      </c>
      <c r="Q2917">
        <f t="shared" si="91"/>
        <v>27.565026697177728</v>
      </c>
      <c r="R2917" t="str">
        <f>CONCATENATE("ID-",A2917,"-",E2917)</f>
        <v>ID-27987-Quito - Cuenca</v>
      </c>
      <c r="S2917">
        <f>INDEX(B:B,MATCH(A2917,A:A,0))</f>
        <v>0</v>
      </c>
      <c r="T2917" t="str">
        <f>IF(OR(B2917&gt;0,C2917&gt;0),"Acceptable","Check")</f>
        <v>Acceptable</v>
      </c>
      <c r="U2917">
        <f>COUNTIF(D:D, "Military - U.S. Army")</f>
        <v>23</v>
      </c>
      <c r="V2917">
        <f>AVERAGEIF(C:C,"Fort Myer, Virginia", I:I)</f>
        <v>2</v>
      </c>
      <c r="X2917" t="str">
        <f>IFERROR(VLOOKUP("FlightNumber", A:D, 4, FALSE), "Flight Not Found")</f>
        <v>Flight Not Found</v>
      </c>
      <c r="Y2917" t="str" cm="1">
        <f t="array" ref="Y2917">IF(AND(B:B &gt; TIME(6, 0, 0), B:B &lt;= TIME(18, 0, 0)), "Day", "Night")</f>
        <v>Night</v>
      </c>
      <c r="Z2917">
        <f>COUNTIFS(D:D, "Military - U.S. Army", C:C, "Fort Myer, Virginia")</f>
        <v>1</v>
      </c>
    </row>
    <row r="2918" spans="1:26" x14ac:dyDescent="0.2">
      <c r="A2918">
        <v>27997</v>
      </c>
      <c r="B2918" t="s">
        <v>11424</v>
      </c>
      <c r="C2918" t="s">
        <v>14271</v>
      </c>
      <c r="D2918" t="s">
        <v>14272</v>
      </c>
      <c r="E2918" t="s">
        <v>14273</v>
      </c>
      <c r="F2918" t="s">
        <v>9201</v>
      </c>
      <c r="G2918" t="s">
        <v>14274</v>
      </c>
      <c r="I2918">
        <v>3</v>
      </c>
      <c r="J2918">
        <v>3</v>
      </c>
      <c r="K2918">
        <v>0</v>
      </c>
      <c r="L2918" t="s">
        <v>14275</v>
      </c>
      <c r="M2918">
        <f>SUM(B2918,C2918)</f>
        <v>0</v>
      </c>
      <c r="N2918" t="str">
        <f t="shared" si="90"/>
        <v>No</v>
      </c>
      <c r="O2918">
        <f>COUNTIF(C:C,"&lt;0")</f>
        <v>0</v>
      </c>
      <c r="P2918" t="e">
        <f>SUMIF(#REF!,"&gt;"&amp;AVERAGE(#REF!))</f>
        <v>#REF!</v>
      </c>
      <c r="Q2918">
        <f t="shared" si="91"/>
        <v>27.565026697177728</v>
      </c>
      <c r="R2918" t="str">
        <f>CONCATENATE("ID-",A2918,"-",E2918)</f>
        <v>ID-27997-Sunnyside, UT - Salt Lake City, UT</v>
      </c>
      <c r="S2918" t="str">
        <f>INDEX(B:B,MATCH(A2918,A:A,0))</f>
        <v>07:10</v>
      </c>
      <c r="T2918" t="str">
        <f>IF(OR(B2918&gt;0,C2918&gt;0),"Acceptable","Check")</f>
        <v>Acceptable</v>
      </c>
      <c r="U2918">
        <f>COUNTIF(D:D, "Military - U.S. Army")</f>
        <v>23</v>
      </c>
      <c r="V2918">
        <f>AVERAGEIF(C:C,"Fort Myer, Virginia", I:I)</f>
        <v>2</v>
      </c>
      <c r="X2918" t="str">
        <f>IFERROR(VLOOKUP("FlightNumber", A:D, 4, FALSE), "Flight Not Found")</f>
        <v>Flight Not Found</v>
      </c>
      <c r="Y2918" t="str" cm="1">
        <f t="array" ref="Y2918">IF(AND(B:B &gt; TIME(6, 0, 0), B:B &lt;= TIME(18, 0, 0)), "Day", "Night")</f>
        <v>Night</v>
      </c>
      <c r="Z2918">
        <f>COUNTIFS(D:D, "Military - U.S. Army", C:C, "Fort Myer, Virginia")</f>
        <v>1</v>
      </c>
    </row>
    <row r="2919" spans="1:26" x14ac:dyDescent="0.2">
      <c r="A2919">
        <v>28000</v>
      </c>
      <c r="C2919" t="s">
        <v>14276</v>
      </c>
      <c r="D2919" t="s">
        <v>14277</v>
      </c>
      <c r="E2919" t="s">
        <v>14278</v>
      </c>
      <c r="F2919" t="s">
        <v>13737</v>
      </c>
      <c r="G2919" t="s">
        <v>14279</v>
      </c>
      <c r="I2919">
        <v>6</v>
      </c>
      <c r="J2919">
        <v>6</v>
      </c>
      <c r="K2919">
        <v>0</v>
      </c>
      <c r="M2919">
        <f>SUM(B2919,C2919)</f>
        <v>0</v>
      </c>
      <c r="N2919" t="str">
        <f t="shared" si="90"/>
        <v>No</v>
      </c>
      <c r="O2919">
        <f>COUNTIF(C:C,"&lt;0")</f>
        <v>0</v>
      </c>
      <c r="P2919" t="e">
        <f>SUMIF(#REF!,"&gt;"&amp;AVERAGE(#REF!))</f>
        <v>#REF!</v>
      </c>
      <c r="Q2919">
        <f t="shared" si="91"/>
        <v>27.565026697177728</v>
      </c>
      <c r="R2919" t="str">
        <f>CONCATENATE("ID-",A2919,"-",E2919)</f>
        <v>ID-28000-Lima - Caracas</v>
      </c>
      <c r="S2919">
        <f>INDEX(B:B,MATCH(A2919,A:A,0))</f>
        <v>0</v>
      </c>
      <c r="T2919" t="str">
        <f>IF(OR(B2919&gt;0,C2919&gt;0),"Acceptable","Check")</f>
        <v>Acceptable</v>
      </c>
      <c r="U2919">
        <f>COUNTIF(D:D, "Military - U.S. Army")</f>
        <v>23</v>
      </c>
      <c r="V2919">
        <f>AVERAGEIF(C:C,"Fort Myer, Virginia", I:I)</f>
        <v>2</v>
      </c>
      <c r="X2919" t="str">
        <f>IFERROR(VLOOKUP("FlightNumber", A:D, 4, FALSE), "Flight Not Found")</f>
        <v>Flight Not Found</v>
      </c>
      <c r="Y2919" t="str" cm="1">
        <f t="array" ref="Y2919">IF(AND(B:B &gt; TIME(6, 0, 0), B:B &lt;= TIME(18, 0, 0)), "Day", "Night")</f>
        <v>Night</v>
      </c>
      <c r="Z2919">
        <f>COUNTIFS(D:D, "Military - U.S. Army", C:C, "Fort Myer, Virginia")</f>
        <v>1</v>
      </c>
    </row>
    <row r="2920" spans="1:26" x14ac:dyDescent="0.2">
      <c r="A2920">
        <v>28000</v>
      </c>
      <c r="B2920" t="s">
        <v>2957</v>
      </c>
      <c r="C2920" t="s">
        <v>14280</v>
      </c>
      <c r="D2920" t="s">
        <v>2606</v>
      </c>
      <c r="E2920" t="s">
        <v>14281</v>
      </c>
      <c r="F2920" t="s">
        <v>13763</v>
      </c>
      <c r="G2920" t="s">
        <v>14282</v>
      </c>
      <c r="H2920" t="s">
        <v>14283</v>
      </c>
      <c r="I2920">
        <v>27</v>
      </c>
      <c r="J2920">
        <v>23</v>
      </c>
      <c r="K2920">
        <v>0</v>
      </c>
      <c r="L2920" t="s">
        <v>14284</v>
      </c>
      <c r="M2920">
        <f>SUM(B2920,C2920)</f>
        <v>0</v>
      </c>
      <c r="N2920" t="str">
        <f t="shared" si="90"/>
        <v>No</v>
      </c>
      <c r="O2920">
        <f>COUNTIF(C:C,"&lt;0")</f>
        <v>0</v>
      </c>
      <c r="P2920" t="e">
        <f>SUMIF(#REF!,"&gt;"&amp;AVERAGE(#REF!))</f>
        <v>#REF!</v>
      </c>
      <c r="Q2920">
        <f t="shared" si="91"/>
        <v>27.565026697177728</v>
      </c>
      <c r="R2920" t="str">
        <f>CONCATENATE("ID-",A2920,"-",E2920)</f>
        <v>ID-28000-Thule AB - Sondrestrom AB</v>
      </c>
      <c r="S2920">
        <f>INDEX(B:B,MATCH(A2920,A:A,0))</f>
        <v>0</v>
      </c>
      <c r="T2920" t="str">
        <f>IF(OR(B2920&gt;0,C2920&gt;0),"Acceptable","Check")</f>
        <v>Acceptable</v>
      </c>
      <c r="U2920">
        <f>COUNTIF(D:D, "Military - U.S. Army")</f>
        <v>23</v>
      </c>
      <c r="V2920">
        <f>AVERAGEIF(C:C,"Fort Myer, Virginia", I:I)</f>
        <v>2</v>
      </c>
      <c r="X2920" t="str">
        <f>IFERROR(VLOOKUP("FlightNumber", A:D, 4, FALSE), "Flight Not Found")</f>
        <v>Flight Not Found</v>
      </c>
      <c r="Y2920" t="str" cm="1">
        <f t="array" ref="Y2920">IF(AND(B:B &gt; TIME(6, 0, 0), B:B &lt;= TIME(18, 0, 0)), "Day", "Night")</f>
        <v>Night</v>
      </c>
      <c r="Z2920">
        <f>COUNTIFS(D:D, "Military - U.S. Army", C:C, "Fort Myer, Virginia")</f>
        <v>1</v>
      </c>
    </row>
    <row r="2921" spans="1:26" x14ac:dyDescent="0.2">
      <c r="A2921">
        <v>28000</v>
      </c>
      <c r="B2921" t="s">
        <v>2957</v>
      </c>
      <c r="C2921" t="s">
        <v>14285</v>
      </c>
      <c r="D2921" t="s">
        <v>2606</v>
      </c>
      <c r="E2921" t="s">
        <v>14286</v>
      </c>
      <c r="F2921" t="s">
        <v>13763</v>
      </c>
      <c r="G2921" t="s">
        <v>14287</v>
      </c>
      <c r="H2921" t="s">
        <v>6477</v>
      </c>
      <c r="I2921">
        <v>18</v>
      </c>
      <c r="J2921">
        <v>18</v>
      </c>
      <c r="K2921">
        <v>0</v>
      </c>
      <c r="L2921" t="s">
        <v>14288</v>
      </c>
      <c r="M2921">
        <f>SUM(B2921,C2921)</f>
        <v>0</v>
      </c>
      <c r="N2921" t="str">
        <f t="shared" si="90"/>
        <v>No</v>
      </c>
      <c r="O2921">
        <f>COUNTIF(C:C,"&lt;0")</f>
        <v>0</v>
      </c>
      <c r="P2921" t="e">
        <f>SUMIF(#REF!,"&gt;"&amp;AVERAGE(#REF!))</f>
        <v>#REF!</v>
      </c>
      <c r="Q2921">
        <f t="shared" si="91"/>
        <v>27.565026697177728</v>
      </c>
      <c r="R2921" t="str">
        <f>CONCATENATE("ID-",A2921,"-",E2921)</f>
        <v>ID-28000-McGuire AFB - Mildenhall RAF</v>
      </c>
      <c r="S2921">
        <f>INDEX(B:B,MATCH(A2921,A:A,0))</f>
        <v>0</v>
      </c>
      <c r="T2921" t="str">
        <f>IF(OR(B2921&gt;0,C2921&gt;0),"Acceptable","Check")</f>
        <v>Acceptable</v>
      </c>
      <c r="U2921">
        <f>COUNTIF(D:D, "Military - U.S. Army")</f>
        <v>23</v>
      </c>
      <c r="V2921">
        <f>AVERAGEIF(C:C,"Fort Myer, Virginia", I:I)</f>
        <v>2</v>
      </c>
      <c r="X2921" t="str">
        <f>IFERROR(VLOOKUP("FlightNumber", A:D, 4, FALSE), "Flight Not Found")</f>
        <v>Flight Not Found</v>
      </c>
      <c r="Y2921" t="str" cm="1">
        <f t="array" ref="Y2921">IF(AND(B:B &gt; TIME(6, 0, 0), B:B &lt;= TIME(18, 0, 0)), "Day", "Night")</f>
        <v>Night</v>
      </c>
      <c r="Z2921">
        <f>COUNTIFS(D:D, "Military - U.S. Army", C:C, "Fort Myer, Virginia")</f>
        <v>1</v>
      </c>
    </row>
    <row r="2922" spans="1:26" x14ac:dyDescent="0.2">
      <c r="A2922">
        <v>28000</v>
      </c>
      <c r="C2922" t="s">
        <v>14289</v>
      </c>
      <c r="D2922" t="s">
        <v>1150</v>
      </c>
      <c r="E2922" t="s">
        <v>14290</v>
      </c>
      <c r="F2922" t="s">
        <v>14291</v>
      </c>
      <c r="G2922" t="s">
        <v>14292</v>
      </c>
      <c r="H2922" t="s">
        <v>2664</v>
      </c>
      <c r="I2922">
        <v>20</v>
      </c>
      <c r="J2922">
        <v>1</v>
      </c>
      <c r="K2922">
        <v>0</v>
      </c>
      <c r="L2922" t="s">
        <v>14293</v>
      </c>
      <c r="M2922">
        <f>SUM(B2922,C2922)</f>
        <v>0</v>
      </c>
      <c r="N2922" t="str">
        <f t="shared" si="90"/>
        <v>No</v>
      </c>
      <c r="O2922">
        <f>COUNTIF(C:C,"&lt;0")</f>
        <v>0</v>
      </c>
      <c r="P2922" t="e">
        <f>SUMIF(#REF!,"&gt;"&amp;AVERAGE(#REF!))</f>
        <v>#REF!</v>
      </c>
      <c r="Q2922">
        <f t="shared" si="91"/>
        <v>27.565026697177728</v>
      </c>
      <c r="R2922" t="str">
        <f>CONCATENATE("ID-",A2922,"-",E2922)</f>
        <v>ID-28000-Ho Chi Minh City - Bangkok</v>
      </c>
      <c r="S2922">
        <f>INDEX(B:B,MATCH(A2922,A:A,0))</f>
        <v>0</v>
      </c>
      <c r="T2922" t="str">
        <f>IF(OR(B2922&gt;0,C2922&gt;0),"Acceptable","Check")</f>
        <v>Acceptable</v>
      </c>
      <c r="U2922">
        <f>COUNTIF(D:D, "Military - U.S. Army")</f>
        <v>23</v>
      </c>
      <c r="V2922">
        <f>AVERAGEIF(C:C,"Fort Myer, Virginia", I:I)</f>
        <v>2</v>
      </c>
      <c r="X2922" t="str">
        <f>IFERROR(VLOOKUP("FlightNumber", A:D, 4, FALSE), "Flight Not Found")</f>
        <v>Flight Not Found</v>
      </c>
      <c r="Y2922" t="str" cm="1">
        <f t="array" ref="Y2922">IF(AND(B:B &gt; TIME(6, 0, 0), B:B &lt;= TIME(18, 0, 0)), "Day", "Night")</f>
        <v>Night</v>
      </c>
      <c r="Z2922">
        <f>COUNTIFS(D:D, "Military - U.S. Army", C:C, "Fort Myer, Virginia")</f>
        <v>1</v>
      </c>
    </row>
    <row r="2923" spans="1:26" x14ac:dyDescent="0.2">
      <c r="A2923">
        <v>28006</v>
      </c>
      <c r="B2923" t="s">
        <v>8714</v>
      </c>
      <c r="C2923" t="s">
        <v>14294</v>
      </c>
      <c r="D2923" t="s">
        <v>14295</v>
      </c>
      <c r="E2923" t="s">
        <v>14296</v>
      </c>
      <c r="F2923" t="s">
        <v>11133</v>
      </c>
      <c r="G2923" t="s">
        <v>14297</v>
      </c>
      <c r="H2923" t="s">
        <v>14298</v>
      </c>
      <c r="I2923">
        <v>68</v>
      </c>
      <c r="J2923">
        <v>68</v>
      </c>
      <c r="K2923">
        <v>0</v>
      </c>
      <c r="L2923" t="s">
        <v>14299</v>
      </c>
      <c r="M2923">
        <f>SUM(B2923,C2923)</f>
        <v>0</v>
      </c>
      <c r="N2923" t="str">
        <f t="shared" si="90"/>
        <v>No</v>
      </c>
      <c r="O2923">
        <f>COUNTIF(C:C,"&lt;0")</f>
        <v>0</v>
      </c>
      <c r="P2923" t="e">
        <f>SUMIF(#REF!,"&gt;"&amp;AVERAGE(#REF!))</f>
        <v>#REF!</v>
      </c>
      <c r="Q2923">
        <f t="shared" si="91"/>
        <v>27.565026697177728</v>
      </c>
      <c r="R2923" t="str">
        <f>CONCATENATE("ID-",A2923,"-",E2923)</f>
        <v>ID-28006-Caracas - Praira da Vitoria</v>
      </c>
      <c r="S2923" t="str">
        <f>INDEX(B:B,MATCH(A2923,A:A,0))</f>
        <v>21:45</v>
      </c>
      <c r="T2923" t="str">
        <f>IF(OR(B2923&gt;0,C2923&gt;0),"Acceptable","Check")</f>
        <v>Acceptable</v>
      </c>
      <c r="U2923">
        <f>COUNTIF(D:D, "Military - U.S. Army")</f>
        <v>23</v>
      </c>
      <c r="V2923">
        <f>AVERAGEIF(C:C,"Fort Myer, Virginia", I:I)</f>
        <v>2</v>
      </c>
      <c r="X2923" t="str">
        <f>IFERROR(VLOOKUP("FlightNumber", A:D, 4, FALSE), "Flight Not Found")</f>
        <v>Flight Not Found</v>
      </c>
      <c r="Y2923" t="str" cm="1">
        <f t="array" ref="Y2923">IF(AND(B:B &gt; TIME(6, 0, 0), B:B &lt;= TIME(18, 0, 0)), "Day", "Night")</f>
        <v>Night</v>
      </c>
      <c r="Z2923">
        <f>COUNTIFS(D:D, "Military - U.S. Army", C:C, "Fort Myer, Virginia")</f>
        <v>1</v>
      </c>
    </row>
    <row r="2924" spans="1:26" x14ac:dyDescent="0.2">
      <c r="A2924">
        <v>28006</v>
      </c>
      <c r="C2924" t="s">
        <v>14300</v>
      </c>
      <c r="D2924" t="s">
        <v>11434</v>
      </c>
      <c r="E2924" t="s">
        <v>14301</v>
      </c>
      <c r="F2924" t="s">
        <v>7112</v>
      </c>
      <c r="G2924" t="s">
        <v>14302</v>
      </c>
      <c r="I2924">
        <v>10</v>
      </c>
      <c r="J2924">
        <v>10</v>
      </c>
      <c r="K2924">
        <v>0</v>
      </c>
      <c r="L2924" t="s">
        <v>14303</v>
      </c>
      <c r="M2924">
        <f>SUM(B2924,C2924)</f>
        <v>0</v>
      </c>
      <c r="N2924" t="str">
        <f t="shared" si="90"/>
        <v>No</v>
      </c>
      <c r="O2924">
        <f>COUNTIF(C:C,"&lt;0")</f>
        <v>0</v>
      </c>
      <c r="P2924" t="e">
        <f>SUMIF(#REF!,"&gt;"&amp;AVERAGE(#REF!))</f>
        <v>#REF!</v>
      </c>
      <c r="Q2924">
        <f t="shared" si="91"/>
        <v>27.565026697177728</v>
      </c>
      <c r="R2924" t="str">
        <f>CONCATENATE("ID-",A2924,"-",E2924)</f>
        <v>ID-28006-Moosonee - Timmins</v>
      </c>
      <c r="S2924" t="str">
        <f>INDEX(B:B,MATCH(A2924,A:A,0))</f>
        <v>21:45</v>
      </c>
      <c r="T2924" t="str">
        <f>IF(OR(B2924&gt;0,C2924&gt;0),"Acceptable","Check")</f>
        <v>Acceptable</v>
      </c>
      <c r="U2924">
        <f>COUNTIF(D:D, "Military - U.S. Army")</f>
        <v>23</v>
      </c>
      <c r="V2924">
        <f>AVERAGEIF(C:C,"Fort Myer, Virginia", I:I)</f>
        <v>2</v>
      </c>
      <c r="X2924" t="str">
        <f>IFERROR(VLOOKUP("FlightNumber", A:D, 4, FALSE), "Flight Not Found")</f>
        <v>Flight Not Found</v>
      </c>
      <c r="Y2924" t="str" cm="1">
        <f t="array" ref="Y2924">IF(AND(B:B &gt; TIME(6, 0, 0), B:B &lt;= TIME(18, 0, 0)), "Day", "Night")</f>
        <v>Night</v>
      </c>
      <c r="Z2924">
        <f>COUNTIFS(D:D, "Military - U.S. Army", C:C, "Fort Myer, Virginia")</f>
        <v>1</v>
      </c>
    </row>
    <row r="2925" spans="1:26" x14ac:dyDescent="0.2">
      <c r="A2925">
        <v>28012</v>
      </c>
      <c r="B2925" t="s">
        <v>4768</v>
      </c>
      <c r="C2925" t="s">
        <v>14304</v>
      </c>
      <c r="D2925" t="s">
        <v>14305</v>
      </c>
      <c r="E2925" t="s">
        <v>14306</v>
      </c>
      <c r="F2925" t="s">
        <v>14307</v>
      </c>
      <c r="G2925" t="s">
        <v>14308</v>
      </c>
      <c r="H2925" t="s">
        <v>14309</v>
      </c>
      <c r="I2925">
        <v>90</v>
      </c>
      <c r="J2925">
        <v>90</v>
      </c>
      <c r="K2925">
        <v>0</v>
      </c>
      <c r="L2925" t="s">
        <v>14310</v>
      </c>
      <c r="M2925">
        <f>SUM(B2925,C2925)</f>
        <v>0</v>
      </c>
      <c r="N2925" t="str">
        <f t="shared" si="90"/>
        <v>No</v>
      </c>
      <c r="O2925">
        <f>COUNTIF(C:C,"&lt;0")</f>
        <v>0</v>
      </c>
      <c r="P2925" t="e">
        <f>SUMIF(#REF!,"&gt;"&amp;AVERAGE(#REF!))</f>
        <v>#REF!</v>
      </c>
      <c r="Q2925">
        <f t="shared" si="91"/>
        <v>27.565026697177728</v>
      </c>
      <c r="R2925" t="str">
        <f>CONCATENATE("ID-",A2925,"-",E2925)</f>
        <v>ID-28012-Donetsk - Sochi /Rostov na Donu - Kerch</v>
      </c>
      <c r="S2925" t="str">
        <f>INDEX(B:B,MATCH(A2925,A:A,0))</f>
        <v>14:50</v>
      </c>
      <c r="T2925" t="str">
        <f>IF(OR(B2925&gt;0,C2925&gt;0),"Acceptable","Check")</f>
        <v>Acceptable</v>
      </c>
      <c r="U2925">
        <f>COUNTIF(D:D, "Military - U.S. Army")</f>
        <v>23</v>
      </c>
      <c r="V2925">
        <f>AVERAGEIF(C:C,"Fort Myer, Virginia", I:I)</f>
        <v>2</v>
      </c>
      <c r="X2925" t="str">
        <f>IFERROR(VLOOKUP("FlightNumber", A:D, 4, FALSE), "Flight Not Found")</f>
        <v>Flight Not Found</v>
      </c>
      <c r="Y2925" t="str" cm="1">
        <f t="array" ref="Y2925">IF(AND(B:B &gt; TIME(6, 0, 0), B:B &lt;= TIME(18, 0, 0)), "Day", "Night")</f>
        <v>Night</v>
      </c>
      <c r="Z2925">
        <f>COUNTIFS(D:D, "Military - U.S. Army", C:C, "Fort Myer, Virginia")</f>
        <v>1</v>
      </c>
    </row>
    <row r="2926" spans="1:26" x14ac:dyDescent="0.2">
      <c r="A2926">
        <v>28013</v>
      </c>
      <c r="B2926" t="s">
        <v>2232</v>
      </c>
      <c r="C2926" t="s">
        <v>14311</v>
      </c>
      <c r="D2926" t="s">
        <v>14312</v>
      </c>
      <c r="E2926" t="s">
        <v>14313</v>
      </c>
      <c r="F2926" t="s">
        <v>14314</v>
      </c>
      <c r="G2926" t="s">
        <v>14315</v>
      </c>
      <c r="H2926" t="s">
        <v>14316</v>
      </c>
      <c r="I2926">
        <v>176</v>
      </c>
      <c r="J2926">
        <v>176</v>
      </c>
      <c r="K2926">
        <v>0</v>
      </c>
      <c r="L2926" t="s">
        <v>14317</v>
      </c>
      <c r="M2926">
        <f>SUM(B2926,C2926)</f>
        <v>0</v>
      </c>
      <c r="N2926" t="str">
        <f t="shared" si="90"/>
        <v>No</v>
      </c>
      <c r="O2926">
        <f>COUNTIF(C:C,"&lt;0")</f>
        <v>0</v>
      </c>
      <c r="P2926" t="e">
        <f>SUMIF(#REF!,"&gt;"&amp;AVERAGE(#REF!))</f>
        <v>#REF!</v>
      </c>
      <c r="Q2926">
        <f t="shared" si="91"/>
        <v>27.565026697177728</v>
      </c>
      <c r="R2926" t="str">
        <f>CONCATENATE("ID-",A2926,"-",E2926)</f>
        <v>ID-28013-Split - Koln / London - Istanbul</v>
      </c>
      <c r="S2926" t="str">
        <f>INDEX(B:B,MATCH(A2926,A:A,0))</f>
        <v>10:15</v>
      </c>
      <c r="T2926" t="str">
        <f>IF(OR(B2926&gt;0,C2926&gt;0),"Acceptable","Check")</f>
        <v>Acceptable</v>
      </c>
      <c r="U2926">
        <f>COUNTIF(D:D, "Military - U.S. Army")</f>
        <v>23</v>
      </c>
      <c r="V2926">
        <f>AVERAGEIF(C:C,"Fort Myer, Virginia", I:I)</f>
        <v>2</v>
      </c>
      <c r="X2926" t="str">
        <f>IFERROR(VLOOKUP("FlightNumber", A:D, 4, FALSE), "Flight Not Found")</f>
        <v>Flight Not Found</v>
      </c>
      <c r="Y2926" t="str" cm="1">
        <f t="array" ref="Y2926">IF(AND(B:B &gt; TIME(6, 0, 0), B:B &lt;= TIME(18, 0, 0)), "Day", "Night")</f>
        <v>Night</v>
      </c>
      <c r="Z2926">
        <f>COUNTIFS(D:D, "Military - U.S. Army", C:C, "Fort Myer, Virginia")</f>
        <v>1</v>
      </c>
    </row>
    <row r="2927" spans="1:26" x14ac:dyDescent="0.2">
      <c r="A2927">
        <v>28022</v>
      </c>
      <c r="B2927" t="s">
        <v>5894</v>
      </c>
      <c r="C2927" t="s">
        <v>14318</v>
      </c>
      <c r="D2927" t="s">
        <v>7510</v>
      </c>
      <c r="E2927" t="s">
        <v>14319</v>
      </c>
      <c r="F2927" t="s">
        <v>14320</v>
      </c>
      <c r="G2927" t="s">
        <v>14321</v>
      </c>
      <c r="H2927" t="s">
        <v>14322</v>
      </c>
      <c r="I2927">
        <v>154</v>
      </c>
      <c r="J2927">
        <v>154</v>
      </c>
      <c r="K2927">
        <v>0</v>
      </c>
      <c r="L2927" t="s">
        <v>14323</v>
      </c>
      <c r="M2927">
        <f>SUM(B2927,C2927)</f>
        <v>0</v>
      </c>
      <c r="N2927" t="str">
        <f t="shared" si="90"/>
        <v>No</v>
      </c>
      <c r="O2927">
        <f>COUNTIF(C:C,"&lt;0")</f>
        <v>0</v>
      </c>
      <c r="P2927" t="e">
        <f>SUMIF(#REF!,"&gt;"&amp;AVERAGE(#REF!))</f>
        <v>#REF!</v>
      </c>
      <c r="Q2927">
        <f t="shared" si="91"/>
        <v>27.565026697177728</v>
      </c>
      <c r="R2927" t="str">
        <f>CONCATENATE("ID-",A2927,"-",E2927)</f>
        <v>ID-28022-Istanbul - Antalya</v>
      </c>
      <c r="S2927" t="str">
        <f>INDEX(B:B,MATCH(A2927,A:A,0))</f>
        <v>23:15</v>
      </c>
      <c r="T2927" t="str">
        <f>IF(OR(B2927&gt;0,C2927&gt;0),"Acceptable","Check")</f>
        <v>Acceptable</v>
      </c>
      <c r="U2927">
        <f>COUNTIF(D:D, "Military - U.S. Army")</f>
        <v>23</v>
      </c>
      <c r="V2927">
        <f>AVERAGEIF(C:C,"Fort Myer, Virginia", I:I)</f>
        <v>2</v>
      </c>
      <c r="X2927" t="str">
        <f>IFERROR(VLOOKUP("FlightNumber", A:D, 4, FALSE), "Flight Not Found")</f>
        <v>Flight Not Found</v>
      </c>
      <c r="Y2927" t="str" cm="1">
        <f t="array" ref="Y2927">IF(AND(B:B &gt; TIME(6, 0, 0), B:B &lt;= TIME(18, 0, 0)), "Day", "Night")</f>
        <v>Night</v>
      </c>
      <c r="Z2927">
        <f>COUNTIFS(D:D, "Military - U.S. Army", C:C, "Fort Myer, Virginia")</f>
        <v>1</v>
      </c>
    </row>
    <row r="2928" spans="1:26" x14ac:dyDescent="0.2">
      <c r="A2928">
        <v>28025</v>
      </c>
      <c r="C2928" t="s">
        <v>14324</v>
      </c>
      <c r="D2928" t="s">
        <v>14325</v>
      </c>
      <c r="F2928" t="s">
        <v>10229</v>
      </c>
      <c r="G2928" t="s">
        <v>14326</v>
      </c>
      <c r="H2928" t="s">
        <v>177</v>
      </c>
      <c r="I2928">
        <v>19</v>
      </c>
      <c r="J2928">
        <v>1</v>
      </c>
      <c r="K2928">
        <v>0</v>
      </c>
      <c r="L2928" t="s">
        <v>14327</v>
      </c>
      <c r="M2928">
        <f>SUM(B2928,C2928)</f>
        <v>0</v>
      </c>
      <c r="N2928" t="str">
        <f t="shared" si="90"/>
        <v>No</v>
      </c>
      <c r="O2928">
        <f>COUNTIF(C:C,"&lt;0")</f>
        <v>0</v>
      </c>
      <c r="P2928" t="e">
        <f>SUMIF(#REF!,"&gt;"&amp;AVERAGE(#REF!))</f>
        <v>#REF!</v>
      </c>
      <c r="Q2928">
        <f t="shared" si="91"/>
        <v>27.565026697177728</v>
      </c>
      <c r="R2928" t="str">
        <f>CONCATENATE("ID-",A2928,"-",E2928)</f>
        <v>ID-28025-</v>
      </c>
      <c r="S2928">
        <f>INDEX(B:B,MATCH(A2928,A:A,0))</f>
        <v>0</v>
      </c>
      <c r="T2928" t="str">
        <f>IF(OR(B2928&gt;0,C2928&gt;0),"Acceptable","Check")</f>
        <v>Acceptable</v>
      </c>
      <c r="U2928">
        <f>COUNTIF(D:D, "Military - U.S. Army")</f>
        <v>23</v>
      </c>
      <c r="V2928">
        <f>AVERAGEIF(C:C,"Fort Myer, Virginia", I:I)</f>
        <v>2</v>
      </c>
      <c r="X2928" t="str">
        <f>IFERROR(VLOOKUP("FlightNumber", A:D, 4, FALSE), "Flight Not Found")</f>
        <v>Flight Not Found</v>
      </c>
      <c r="Y2928" t="str" cm="1">
        <f t="array" ref="Y2928">IF(AND(B:B &gt; TIME(6, 0, 0), B:B &lt;= TIME(18, 0, 0)), "Day", "Night")</f>
        <v>Night</v>
      </c>
      <c r="Z2928">
        <f>COUNTIFS(D:D, "Military - U.S. Army", C:C, "Fort Myer, Virginia")</f>
        <v>1</v>
      </c>
    </row>
    <row r="2929" spans="1:26" x14ac:dyDescent="0.2">
      <c r="A2929">
        <v>28025</v>
      </c>
      <c r="B2929" t="s">
        <v>4469</v>
      </c>
      <c r="C2929" t="s">
        <v>1253</v>
      </c>
      <c r="D2929" t="s">
        <v>14328</v>
      </c>
      <c r="E2929" t="s">
        <v>14329</v>
      </c>
      <c r="F2929" t="s">
        <v>12154</v>
      </c>
      <c r="G2929" t="s">
        <v>14330</v>
      </c>
      <c r="I2929">
        <v>4</v>
      </c>
      <c r="J2929">
        <v>4</v>
      </c>
      <c r="K2929">
        <v>0</v>
      </c>
      <c r="L2929" t="s">
        <v>14331</v>
      </c>
      <c r="M2929">
        <f>SUM(B2929,C2929)</f>
        <v>0</v>
      </c>
      <c r="N2929" t="str">
        <f t="shared" si="90"/>
        <v>No</v>
      </c>
      <c r="O2929">
        <f>COUNTIF(C:C,"&lt;0")</f>
        <v>0</v>
      </c>
      <c r="P2929" t="e">
        <f>SUMIF(#REF!,"&gt;"&amp;AVERAGE(#REF!))</f>
        <v>#REF!</v>
      </c>
      <c r="Q2929">
        <f t="shared" si="91"/>
        <v>27.565026697177728</v>
      </c>
      <c r="R2929" t="str">
        <f>CONCATENATE("ID-",A2929,"-",E2929)</f>
        <v>ID-28025-Dagget, CA - Loma Linda, CA</v>
      </c>
      <c r="S2929">
        <f>INDEX(B:B,MATCH(A2929,A:A,0))</f>
        <v>0</v>
      </c>
      <c r="T2929" t="str">
        <f>IF(OR(B2929&gt;0,C2929&gt;0),"Acceptable","Check")</f>
        <v>Acceptable</v>
      </c>
      <c r="U2929">
        <f>COUNTIF(D:D, "Military - U.S. Army")</f>
        <v>23</v>
      </c>
      <c r="V2929">
        <f>AVERAGEIF(C:C,"Fort Myer, Virginia", I:I)</f>
        <v>2</v>
      </c>
      <c r="X2929" t="str">
        <f>IFERROR(VLOOKUP("FlightNumber", A:D, 4, FALSE), "Flight Not Found")</f>
        <v>Flight Not Found</v>
      </c>
      <c r="Y2929" t="str" cm="1">
        <f t="array" ref="Y2929">IF(AND(B:B &gt; TIME(6, 0, 0), B:B &lt;= TIME(18, 0, 0)), "Day", "Night")</f>
        <v>Night</v>
      </c>
      <c r="Z2929">
        <f>COUNTIFS(D:D, "Military - U.S. Army", C:C, "Fort Myer, Virginia")</f>
        <v>1</v>
      </c>
    </row>
    <row r="2930" spans="1:26" x14ac:dyDescent="0.2">
      <c r="A2930">
        <v>28029</v>
      </c>
      <c r="C2930" t="s">
        <v>14332</v>
      </c>
      <c r="D2930" t="s">
        <v>2606</v>
      </c>
      <c r="F2930" t="s">
        <v>7280</v>
      </c>
      <c r="G2930" t="s">
        <v>14333</v>
      </c>
      <c r="H2930" t="s">
        <v>14334</v>
      </c>
      <c r="I2930">
        <v>20</v>
      </c>
      <c r="J2930">
        <v>15</v>
      </c>
      <c r="K2930">
        <v>0</v>
      </c>
      <c r="L2930" t="s">
        <v>14335</v>
      </c>
      <c r="M2930">
        <f>SUM(B2930,C2930)</f>
        <v>0</v>
      </c>
      <c r="N2930" t="str">
        <f t="shared" si="90"/>
        <v>No</v>
      </c>
      <c r="O2930">
        <f>COUNTIF(C:C,"&lt;0")</f>
        <v>0</v>
      </c>
      <c r="P2930" t="e">
        <f>SUMIF(#REF!,"&gt;"&amp;AVERAGE(#REF!))</f>
        <v>#REF!</v>
      </c>
      <c r="Q2930">
        <f t="shared" si="91"/>
        <v>27.565026697177728</v>
      </c>
      <c r="R2930" t="str">
        <f>CONCATENATE("ID-",A2930,"-",E2930)</f>
        <v>ID-28029-</v>
      </c>
      <c r="S2930">
        <f>INDEX(B:B,MATCH(A2930,A:A,0))</f>
        <v>0</v>
      </c>
      <c r="T2930" t="str">
        <f>IF(OR(B2930&gt;0,C2930&gt;0),"Acceptable","Check")</f>
        <v>Acceptable</v>
      </c>
      <c r="U2930">
        <f>COUNTIF(D:D, "Military - U.S. Army")</f>
        <v>23</v>
      </c>
      <c r="V2930">
        <f>AVERAGEIF(C:C,"Fort Myer, Virginia", I:I)</f>
        <v>2</v>
      </c>
      <c r="X2930" t="str">
        <f>IFERROR(VLOOKUP("FlightNumber", A:D, 4, FALSE), "Flight Not Found")</f>
        <v>Flight Not Found</v>
      </c>
      <c r="Y2930" t="str" cm="1">
        <f t="array" ref="Y2930">IF(AND(B:B &gt; TIME(6, 0, 0), B:B &lt;= TIME(18, 0, 0)), "Day", "Night")</f>
        <v>Night</v>
      </c>
      <c r="Z2930">
        <f>COUNTIFS(D:D, "Military - U.S. Army", C:C, "Fort Myer, Virginia")</f>
        <v>1</v>
      </c>
    </row>
    <row r="2931" spans="1:26" x14ac:dyDescent="0.2">
      <c r="A2931">
        <v>28037</v>
      </c>
      <c r="C2931" t="s">
        <v>14336</v>
      </c>
      <c r="D2931" t="s">
        <v>14337</v>
      </c>
      <c r="F2931" t="s">
        <v>8891</v>
      </c>
      <c r="G2931" t="s">
        <v>14338</v>
      </c>
      <c r="H2931" t="s">
        <v>14339</v>
      </c>
      <c r="I2931">
        <v>4</v>
      </c>
      <c r="J2931">
        <v>4</v>
      </c>
      <c r="K2931">
        <v>0</v>
      </c>
      <c r="L2931" t="s">
        <v>14340</v>
      </c>
      <c r="M2931">
        <f>SUM(B2931,C2931)</f>
        <v>0</v>
      </c>
      <c r="N2931" t="str">
        <f t="shared" si="90"/>
        <v>No</v>
      </c>
      <c r="O2931">
        <f>COUNTIF(C:C,"&lt;0")</f>
        <v>0</v>
      </c>
      <c r="P2931" t="e">
        <f>SUMIF(#REF!,"&gt;"&amp;AVERAGE(#REF!))</f>
        <v>#REF!</v>
      </c>
      <c r="Q2931">
        <f t="shared" si="91"/>
        <v>27.565026697177728</v>
      </c>
      <c r="R2931" t="str">
        <f>CONCATENATE("ID-",A2931,"-",E2931)</f>
        <v>ID-28037-</v>
      </c>
      <c r="S2931">
        <f>INDEX(B:B,MATCH(A2931,A:A,0))</f>
        <v>0</v>
      </c>
      <c r="T2931" t="str">
        <f>IF(OR(B2931&gt;0,C2931&gt;0),"Acceptable","Check")</f>
        <v>Acceptable</v>
      </c>
      <c r="U2931">
        <f>COUNTIF(D:D, "Military - U.S. Army")</f>
        <v>23</v>
      </c>
      <c r="V2931">
        <f>AVERAGEIF(C:C,"Fort Myer, Virginia", I:I)</f>
        <v>2</v>
      </c>
      <c r="X2931" t="str">
        <f>IFERROR(VLOOKUP("FlightNumber", A:D, 4, FALSE), "Flight Not Found")</f>
        <v>Flight Not Found</v>
      </c>
      <c r="Y2931" t="str" cm="1">
        <f t="array" ref="Y2931">IF(AND(B:B &gt; TIME(6, 0, 0), B:B &lt;= TIME(18, 0, 0)), "Day", "Night")</f>
        <v>Night</v>
      </c>
      <c r="Z2931">
        <f>COUNTIFS(D:D, "Military - U.S. Army", C:C, "Fort Myer, Virginia")</f>
        <v>1</v>
      </c>
    </row>
    <row r="2932" spans="1:26" x14ac:dyDescent="0.2">
      <c r="A2932">
        <v>28039</v>
      </c>
      <c r="B2932" t="s">
        <v>14341</v>
      </c>
      <c r="C2932" t="s">
        <v>14342</v>
      </c>
      <c r="D2932" t="s">
        <v>1312</v>
      </c>
      <c r="E2932" t="s">
        <v>14343</v>
      </c>
      <c r="F2932" t="s">
        <v>8550</v>
      </c>
      <c r="G2932" t="s">
        <v>14344</v>
      </c>
      <c r="H2932" t="s">
        <v>14345</v>
      </c>
      <c r="I2932">
        <v>73</v>
      </c>
      <c r="J2932">
        <v>73</v>
      </c>
      <c r="K2932">
        <v>0</v>
      </c>
      <c r="L2932" t="s">
        <v>14346</v>
      </c>
      <c r="M2932">
        <f>SUM(B2932,C2932)</f>
        <v>0</v>
      </c>
      <c r="N2932" t="str">
        <f t="shared" si="90"/>
        <v>No</v>
      </c>
      <c r="O2932">
        <f>COUNTIF(C:C,"&lt;0")</f>
        <v>0</v>
      </c>
      <c r="P2932" t="e">
        <f>SUMIF(#REF!,"&gt;"&amp;AVERAGE(#REF!))</f>
        <v>#REF!</v>
      </c>
      <c r="Q2932">
        <f t="shared" si="91"/>
        <v>27.565026697177728</v>
      </c>
      <c r="R2932" t="str">
        <f>CONCATENATE("ID-",A2932,"-",E2932)</f>
        <v>ID-28039-Bridgetown - Kingston</v>
      </c>
      <c r="S2932" t="str">
        <f>INDEX(B:B,MATCH(A2932,A:A,0))</f>
        <v>13:24</v>
      </c>
      <c r="T2932" t="str">
        <f>IF(OR(B2932&gt;0,C2932&gt;0),"Acceptable","Check")</f>
        <v>Acceptable</v>
      </c>
      <c r="U2932">
        <f>COUNTIF(D:D, "Military - U.S. Army")</f>
        <v>23</v>
      </c>
      <c r="V2932">
        <f>AVERAGEIF(C:C,"Fort Myer, Virginia", I:I)</f>
        <v>2</v>
      </c>
      <c r="X2932" t="str">
        <f>IFERROR(VLOOKUP("FlightNumber", A:D, 4, FALSE), "Flight Not Found")</f>
        <v>Flight Not Found</v>
      </c>
      <c r="Y2932" t="str" cm="1">
        <f t="array" ref="Y2932">IF(AND(B:B &gt; TIME(6, 0, 0), B:B &lt;= TIME(18, 0, 0)), "Day", "Night")</f>
        <v>Night</v>
      </c>
      <c r="Z2932">
        <f>COUNTIFS(D:D, "Military - U.S. Army", C:C, "Fort Myer, Virginia")</f>
        <v>1</v>
      </c>
    </row>
    <row r="2933" spans="1:26" x14ac:dyDescent="0.2">
      <c r="A2933">
        <v>28042</v>
      </c>
      <c r="B2933" t="s">
        <v>13956</v>
      </c>
      <c r="C2933" t="s">
        <v>14347</v>
      </c>
      <c r="D2933" t="s">
        <v>14348</v>
      </c>
      <c r="E2933" t="s">
        <v>14349</v>
      </c>
      <c r="F2933" t="s">
        <v>13943</v>
      </c>
      <c r="G2933" t="s">
        <v>14350</v>
      </c>
      <c r="I2933">
        <v>4</v>
      </c>
      <c r="J2933">
        <v>4</v>
      </c>
      <c r="K2933">
        <v>0</v>
      </c>
      <c r="L2933" t="s">
        <v>14351</v>
      </c>
      <c r="M2933">
        <f>SUM(B2933,C2933)</f>
        <v>0</v>
      </c>
      <c r="N2933" t="str">
        <f t="shared" si="90"/>
        <v>No</v>
      </c>
      <c r="O2933">
        <f>COUNTIF(C:C,"&lt;0")</f>
        <v>0</v>
      </c>
      <c r="P2933" t="e">
        <f>SUMIF(#REF!,"&gt;"&amp;AVERAGE(#REF!))</f>
        <v>#REF!</v>
      </c>
      <c r="Q2933">
        <f t="shared" si="91"/>
        <v>27.565026697177728</v>
      </c>
      <c r="R2933" t="str">
        <f>CONCATENATE("ID-",A2933,"-",E2933)</f>
        <v>ID-28042-Greensville, NC - Philadelphia, PA</v>
      </c>
      <c r="S2933" t="str">
        <f>INDEX(B:B,MATCH(A2933,A:A,0))</f>
        <v>13:02</v>
      </c>
      <c r="T2933" t="str">
        <f>IF(OR(B2933&gt;0,C2933&gt;0),"Acceptable","Check")</f>
        <v>Acceptable</v>
      </c>
      <c r="U2933">
        <f>COUNTIF(D:D, "Military - U.S. Army")</f>
        <v>23</v>
      </c>
      <c r="V2933">
        <f>AVERAGEIF(C:C,"Fort Myer, Virginia", I:I)</f>
        <v>2</v>
      </c>
      <c r="X2933" t="str">
        <f>IFERROR(VLOOKUP("FlightNumber", A:D, 4, FALSE), "Flight Not Found")</f>
        <v>Flight Not Found</v>
      </c>
      <c r="Y2933" t="str" cm="1">
        <f t="array" ref="Y2933">IF(AND(B:B &gt; TIME(6, 0, 0), B:B &lt;= TIME(18, 0, 0)), "Day", "Night")</f>
        <v>Night</v>
      </c>
      <c r="Z2933">
        <f>COUNTIFS(D:D, "Military - U.S. Army", C:C, "Fort Myer, Virginia")</f>
        <v>1</v>
      </c>
    </row>
    <row r="2934" spans="1:26" x14ac:dyDescent="0.2">
      <c r="A2934">
        <v>28046</v>
      </c>
      <c r="B2934" t="s">
        <v>14352</v>
      </c>
      <c r="C2934" t="s">
        <v>4551</v>
      </c>
      <c r="D2934" t="s">
        <v>6005</v>
      </c>
      <c r="E2934" t="s">
        <v>14353</v>
      </c>
      <c r="F2934" t="s">
        <v>13230</v>
      </c>
      <c r="G2934" t="s">
        <v>14354</v>
      </c>
      <c r="H2934" t="s">
        <v>14355</v>
      </c>
      <c r="I2934">
        <v>95</v>
      </c>
      <c r="J2934">
        <v>95</v>
      </c>
      <c r="K2934">
        <v>0</v>
      </c>
      <c r="L2934" t="s">
        <v>14356</v>
      </c>
      <c r="M2934">
        <f>SUM(B2934,C2934)</f>
        <v>0</v>
      </c>
      <c r="N2934" t="str">
        <f t="shared" si="90"/>
        <v>No</v>
      </c>
      <c r="O2934">
        <f>COUNTIF(C:C,"&lt;0")</f>
        <v>0</v>
      </c>
      <c r="P2934" t="e">
        <f>SUMIF(#REF!,"&gt;"&amp;AVERAGE(#REF!))</f>
        <v>#REF!</v>
      </c>
      <c r="Q2934">
        <f t="shared" si="91"/>
        <v>27.565026697177728</v>
      </c>
      <c r="R2934" t="str">
        <f>CONCATENATE("ID-",A2934,"-",E2934)</f>
        <v>ID-28046-Mumbai - Chennai</v>
      </c>
      <c r="S2934" t="str">
        <f>INDEX(B:B,MATCH(A2934,A:A,0))</f>
        <v>01:37</v>
      </c>
      <c r="T2934" t="str">
        <f>IF(OR(B2934&gt;0,C2934&gt;0),"Acceptable","Check")</f>
        <v>Acceptable</v>
      </c>
      <c r="U2934">
        <f>COUNTIF(D:D, "Military - U.S. Army")</f>
        <v>23</v>
      </c>
      <c r="V2934">
        <f>AVERAGEIF(C:C,"Fort Myer, Virginia", I:I)</f>
        <v>2</v>
      </c>
      <c r="X2934" t="str">
        <f>IFERROR(VLOOKUP("FlightNumber", A:D, 4, FALSE), "Flight Not Found")</f>
        <v>Flight Not Found</v>
      </c>
      <c r="Y2934" t="str" cm="1">
        <f t="array" ref="Y2934">IF(AND(B:B &gt; TIME(6, 0, 0), B:B &lt;= TIME(18, 0, 0)), "Day", "Night")</f>
        <v>Night</v>
      </c>
      <c r="Z2934">
        <f>COUNTIFS(D:D, "Military - U.S. Army", C:C, "Fort Myer, Virginia")</f>
        <v>1</v>
      </c>
    </row>
    <row r="2935" spans="1:26" x14ac:dyDescent="0.2">
      <c r="A2935">
        <v>28046</v>
      </c>
      <c r="C2935" t="s">
        <v>14357</v>
      </c>
      <c r="D2935" t="s">
        <v>9101</v>
      </c>
      <c r="E2935" t="s">
        <v>14358</v>
      </c>
      <c r="F2935" t="s">
        <v>14359</v>
      </c>
      <c r="G2935" t="s">
        <v>14360</v>
      </c>
      <c r="H2935" t="s">
        <v>14361</v>
      </c>
      <c r="I2935">
        <v>3</v>
      </c>
      <c r="J2935">
        <v>3</v>
      </c>
      <c r="K2935">
        <v>113</v>
      </c>
      <c r="L2935" t="s">
        <v>14362</v>
      </c>
      <c r="M2935">
        <f>SUM(B2935,C2935)</f>
        <v>0</v>
      </c>
      <c r="N2935" t="str">
        <f t="shared" si="90"/>
        <v>No</v>
      </c>
      <c r="O2935">
        <f>COUNTIF(C:C,"&lt;0")</f>
        <v>0</v>
      </c>
      <c r="P2935" t="e">
        <f>SUMIF(#REF!,"&gt;"&amp;AVERAGE(#REF!))</f>
        <v>#REF!</v>
      </c>
      <c r="Q2935">
        <f t="shared" si="91"/>
        <v>27.565026697177728</v>
      </c>
      <c r="R2935" t="str">
        <f>CONCATENATE("ID-",A2935,"-",E2935)</f>
        <v>ID-28046-Santa Cruz - Viru</v>
      </c>
      <c r="S2935" t="str">
        <f>INDEX(B:B,MATCH(A2935,A:A,0))</f>
        <v>01:37</v>
      </c>
      <c r="T2935" t="str">
        <f>IF(OR(B2935&gt;0,C2935&gt;0),"Acceptable","Check")</f>
        <v>Acceptable</v>
      </c>
      <c r="U2935">
        <f>COUNTIF(D:D, "Military - U.S. Army")</f>
        <v>23</v>
      </c>
      <c r="V2935">
        <f>AVERAGEIF(C:C,"Fort Myer, Virginia", I:I)</f>
        <v>2</v>
      </c>
      <c r="X2935" t="str">
        <f>IFERROR(VLOOKUP("FlightNumber", A:D, 4, FALSE), "Flight Not Found")</f>
        <v>Flight Not Found</v>
      </c>
      <c r="Y2935" t="str" cm="1">
        <f t="array" ref="Y2935">IF(AND(B:B &gt; TIME(6, 0, 0), B:B &lt;= TIME(18, 0, 0)), "Day", "Night")</f>
        <v>Night</v>
      </c>
      <c r="Z2935">
        <f>COUNTIFS(D:D, "Military - U.S. Army", C:C, "Fort Myer, Virginia")</f>
        <v>1</v>
      </c>
    </row>
    <row r="2936" spans="1:26" x14ac:dyDescent="0.2">
      <c r="A2936">
        <v>28053</v>
      </c>
      <c r="B2936" t="s">
        <v>14363</v>
      </c>
      <c r="C2936" t="s">
        <v>14364</v>
      </c>
      <c r="D2936" t="s">
        <v>14365</v>
      </c>
      <c r="E2936" t="s">
        <v>14366</v>
      </c>
      <c r="F2936" t="s">
        <v>12165</v>
      </c>
      <c r="G2936" t="s">
        <v>14367</v>
      </c>
      <c r="I2936">
        <v>4</v>
      </c>
      <c r="J2936">
        <v>4</v>
      </c>
      <c r="K2936">
        <v>0</v>
      </c>
      <c r="L2936" t="s">
        <v>14368</v>
      </c>
      <c r="M2936">
        <f>SUM(B2936,C2936)</f>
        <v>0</v>
      </c>
      <c r="N2936" t="str">
        <f t="shared" si="90"/>
        <v>No</v>
      </c>
      <c r="O2936">
        <f>COUNTIF(C:C,"&lt;0")</f>
        <v>0</v>
      </c>
      <c r="P2936" t="e">
        <f>SUMIF(#REF!,"&gt;"&amp;AVERAGE(#REF!))</f>
        <v>#REF!</v>
      </c>
      <c r="Q2936">
        <f t="shared" si="91"/>
        <v>27.565026697177728</v>
      </c>
      <c r="R2936" t="str">
        <f>CONCATENATE("ID-",A2936,"-",E2936)</f>
        <v>ID-28053-Washington D.C. - Baltimore, MD</v>
      </c>
      <c r="S2936" t="str">
        <f>INDEX(B:B,MATCH(A2936,A:A,0))</f>
        <v>19:08</v>
      </c>
      <c r="T2936" t="str">
        <f>IF(OR(B2936&gt;0,C2936&gt;0),"Acceptable","Check")</f>
        <v>Acceptable</v>
      </c>
      <c r="U2936">
        <f>COUNTIF(D:D, "Military - U.S. Army")</f>
        <v>23</v>
      </c>
      <c r="V2936">
        <f>AVERAGEIF(C:C,"Fort Myer, Virginia", I:I)</f>
        <v>2</v>
      </c>
      <c r="X2936" t="str">
        <f>IFERROR(VLOOKUP("FlightNumber", A:D, 4, FALSE), "Flight Not Found")</f>
        <v>Flight Not Found</v>
      </c>
      <c r="Y2936" t="str" cm="1">
        <f t="array" ref="Y2936">IF(AND(B:B &gt; TIME(6, 0, 0), B:B &lt;= TIME(18, 0, 0)), "Day", "Night")</f>
        <v>Night</v>
      </c>
      <c r="Z2936">
        <f>COUNTIFS(D:D, "Military - U.S. Army", C:C, "Fort Myer, Virginia")</f>
        <v>1</v>
      </c>
    </row>
    <row r="2937" spans="1:26" x14ac:dyDescent="0.2">
      <c r="A2937">
        <v>28058</v>
      </c>
      <c r="B2937" t="s">
        <v>4413</v>
      </c>
      <c r="C2937" t="s">
        <v>13066</v>
      </c>
      <c r="D2937" t="s">
        <v>14027</v>
      </c>
      <c r="E2937" t="s">
        <v>14369</v>
      </c>
      <c r="F2937" t="s">
        <v>4804</v>
      </c>
      <c r="G2937" t="s">
        <v>14370</v>
      </c>
      <c r="H2937" t="s">
        <v>14371</v>
      </c>
      <c r="I2937">
        <v>32</v>
      </c>
      <c r="J2937">
        <v>32</v>
      </c>
      <c r="K2937">
        <v>0</v>
      </c>
      <c r="L2937" t="s">
        <v>14372</v>
      </c>
      <c r="M2937">
        <f>SUM(B2937,C2937)</f>
        <v>0</v>
      </c>
      <c r="N2937" t="str">
        <f t="shared" si="90"/>
        <v>No</v>
      </c>
      <c r="O2937">
        <f>COUNTIF(C:C,"&lt;0")</f>
        <v>0</v>
      </c>
      <c r="P2937" t="e">
        <f>SUMIF(#REF!,"&gt;"&amp;AVERAGE(#REF!))</f>
        <v>#REF!</v>
      </c>
      <c r="Q2937">
        <f t="shared" si="91"/>
        <v>27.565026697177728</v>
      </c>
      <c r="R2937" t="str">
        <f>CONCATENATE("ID-",A2937,"-",E2937)</f>
        <v>ID-28058-Villavicencio - Cucuta</v>
      </c>
      <c r="S2937" t="str">
        <f>INDEX(B:B,MATCH(A2937,A:A,0))</f>
        <v>07:20</v>
      </c>
      <c r="T2937" t="str">
        <f>IF(OR(B2937&gt;0,C2937&gt;0),"Acceptable","Check")</f>
        <v>Acceptable</v>
      </c>
      <c r="U2937">
        <f>COUNTIF(D:D, "Military - U.S. Army")</f>
        <v>23</v>
      </c>
      <c r="V2937">
        <f>AVERAGEIF(C:C,"Fort Myer, Virginia", I:I)</f>
        <v>2</v>
      </c>
      <c r="X2937" t="str">
        <f>IFERROR(VLOOKUP("FlightNumber", A:D, 4, FALSE), "Flight Not Found")</f>
        <v>Flight Not Found</v>
      </c>
      <c r="Y2937" t="str" cm="1">
        <f t="array" ref="Y2937">IF(AND(B:B &gt; TIME(6, 0, 0), B:B &lt;= TIME(18, 0, 0)), "Day", "Night")</f>
        <v>Night</v>
      </c>
      <c r="Z2937">
        <f>COUNTIFS(D:D, "Military - U.S. Army", C:C, "Fort Myer, Virginia")</f>
        <v>1</v>
      </c>
    </row>
    <row r="2938" spans="1:26" x14ac:dyDescent="0.2">
      <c r="A2938">
        <v>28061</v>
      </c>
      <c r="C2938" t="s">
        <v>14373</v>
      </c>
      <c r="D2938" t="s">
        <v>14374</v>
      </c>
      <c r="F2938" t="s">
        <v>13740</v>
      </c>
      <c r="G2938" t="s">
        <v>14375</v>
      </c>
      <c r="H2938" t="s">
        <v>14376</v>
      </c>
      <c r="I2938">
        <v>6</v>
      </c>
      <c r="J2938">
        <v>2</v>
      </c>
      <c r="K2938">
        <v>0</v>
      </c>
      <c r="M2938">
        <f>SUM(B2938,C2938)</f>
        <v>0</v>
      </c>
      <c r="N2938" t="str">
        <f t="shared" si="90"/>
        <v>No</v>
      </c>
      <c r="O2938">
        <f>COUNTIF(C:C,"&lt;0")</f>
        <v>0</v>
      </c>
      <c r="P2938" t="e">
        <f>SUMIF(#REF!,"&gt;"&amp;AVERAGE(#REF!))</f>
        <v>#REF!</v>
      </c>
      <c r="Q2938">
        <f t="shared" si="91"/>
        <v>27.565026697177728</v>
      </c>
      <c r="R2938" t="str">
        <f>CONCATENATE("ID-",A2938,"-",E2938)</f>
        <v>ID-28061-</v>
      </c>
      <c r="S2938">
        <f>INDEX(B:B,MATCH(A2938,A:A,0))</f>
        <v>0</v>
      </c>
      <c r="T2938" t="str">
        <f>IF(OR(B2938&gt;0,C2938&gt;0),"Acceptable","Check")</f>
        <v>Acceptable</v>
      </c>
      <c r="U2938">
        <f>COUNTIF(D:D, "Military - U.S. Army")</f>
        <v>23</v>
      </c>
      <c r="V2938">
        <f>AVERAGEIF(C:C,"Fort Myer, Virginia", I:I)</f>
        <v>2</v>
      </c>
      <c r="X2938" t="str">
        <f>IFERROR(VLOOKUP("FlightNumber", A:D, 4, FALSE), "Flight Not Found")</f>
        <v>Flight Not Found</v>
      </c>
      <c r="Y2938" t="str" cm="1">
        <f t="array" ref="Y2938">IF(AND(B:B &gt; TIME(6, 0, 0), B:B &lt;= TIME(18, 0, 0)), "Day", "Night")</f>
        <v>Night</v>
      </c>
      <c r="Z2938">
        <f>COUNTIFS(D:D, "Military - U.S. Army", C:C, "Fort Myer, Virginia")</f>
        <v>1</v>
      </c>
    </row>
    <row r="2939" spans="1:26" x14ac:dyDescent="0.2">
      <c r="A2939">
        <v>28068</v>
      </c>
      <c r="C2939" t="s">
        <v>14377</v>
      </c>
      <c r="D2939" t="s">
        <v>14378</v>
      </c>
      <c r="F2939" t="s">
        <v>7919</v>
      </c>
      <c r="G2939" t="s">
        <v>14379</v>
      </c>
      <c r="H2939" t="s">
        <v>14380</v>
      </c>
      <c r="I2939">
        <v>38</v>
      </c>
      <c r="J2939">
        <v>29</v>
      </c>
      <c r="K2939">
        <v>0</v>
      </c>
      <c r="L2939" t="s">
        <v>14381</v>
      </c>
      <c r="M2939">
        <f>SUM(B2939,C2939)</f>
        <v>0</v>
      </c>
      <c r="N2939" t="str">
        <f t="shared" si="90"/>
        <v>No</v>
      </c>
      <c r="O2939">
        <f>COUNTIF(C:C,"&lt;0")</f>
        <v>0</v>
      </c>
      <c r="P2939" t="e">
        <f>SUMIF(#REF!,"&gt;"&amp;AVERAGE(#REF!))</f>
        <v>#REF!</v>
      </c>
      <c r="Q2939">
        <f t="shared" si="91"/>
        <v>27.565026697177728</v>
      </c>
      <c r="R2939" t="str">
        <f>CONCATENATE("ID-",A2939,"-",E2939)</f>
        <v>ID-28068-</v>
      </c>
      <c r="S2939">
        <f>INDEX(B:B,MATCH(A2939,A:A,0))</f>
        <v>0</v>
      </c>
      <c r="T2939" t="str">
        <f>IF(OR(B2939&gt;0,C2939&gt;0),"Acceptable","Check")</f>
        <v>Acceptable</v>
      </c>
      <c r="U2939">
        <f>COUNTIF(D:D, "Military - U.S. Army")</f>
        <v>23</v>
      </c>
      <c r="V2939">
        <f>AVERAGEIF(C:C,"Fort Myer, Virginia", I:I)</f>
        <v>2</v>
      </c>
      <c r="X2939" t="str">
        <f>IFERROR(VLOOKUP("FlightNumber", A:D, 4, FALSE), "Flight Not Found")</f>
        <v>Flight Not Found</v>
      </c>
      <c r="Y2939" t="str" cm="1">
        <f t="array" ref="Y2939">IF(AND(B:B &gt; TIME(6, 0, 0), B:B &lt;= TIME(18, 0, 0)), "Day", "Night")</f>
        <v>Night</v>
      </c>
      <c r="Z2939">
        <f>COUNTIFS(D:D, "Military - U.S. Army", C:C, "Fort Myer, Virginia")</f>
        <v>1</v>
      </c>
    </row>
    <row r="2940" spans="1:26" x14ac:dyDescent="0.2">
      <c r="A2940">
        <v>28069</v>
      </c>
      <c r="C2940" t="s">
        <v>2120</v>
      </c>
      <c r="D2940" t="s">
        <v>14382</v>
      </c>
      <c r="E2940" t="s">
        <v>14383</v>
      </c>
      <c r="F2940" t="s">
        <v>1809</v>
      </c>
      <c r="G2940" t="s">
        <v>14384</v>
      </c>
      <c r="I2940">
        <v>2</v>
      </c>
      <c r="J2940">
        <v>2</v>
      </c>
      <c r="K2940">
        <v>0</v>
      </c>
      <c r="L2940" t="s">
        <v>14385</v>
      </c>
      <c r="M2940">
        <f>SUM(B2940,C2940)</f>
        <v>0</v>
      </c>
      <c r="N2940" t="str">
        <f t="shared" si="90"/>
        <v>No</v>
      </c>
      <c r="O2940">
        <f>COUNTIF(C:C,"&lt;0")</f>
        <v>0</v>
      </c>
      <c r="P2940" t="e">
        <f>SUMIF(#REF!,"&gt;"&amp;AVERAGE(#REF!))</f>
        <v>#REF!</v>
      </c>
      <c r="Q2940">
        <f t="shared" si="91"/>
        <v>27.565026697177728</v>
      </c>
      <c r="R2940" t="str">
        <f>CONCATENATE("ID-",A2940,"-",E2940)</f>
        <v>ID-28069-Curacao - Port-au-Prince</v>
      </c>
      <c r="S2940">
        <f>INDEX(B:B,MATCH(A2940,A:A,0))</f>
        <v>0</v>
      </c>
      <c r="T2940" t="str">
        <f>IF(OR(B2940&gt;0,C2940&gt;0),"Acceptable","Check")</f>
        <v>Acceptable</v>
      </c>
      <c r="U2940">
        <f>COUNTIF(D:D, "Military - U.S. Army")</f>
        <v>23</v>
      </c>
      <c r="V2940">
        <f>AVERAGEIF(C:C,"Fort Myer, Virginia", I:I)</f>
        <v>2</v>
      </c>
      <c r="X2940" t="str">
        <f>IFERROR(VLOOKUP("FlightNumber", A:D, 4, FALSE), "Flight Not Found")</f>
        <v>Flight Not Found</v>
      </c>
      <c r="Y2940" t="str" cm="1">
        <f t="array" ref="Y2940">IF(AND(B:B &gt; TIME(6, 0, 0), B:B &lt;= TIME(18, 0, 0)), "Day", "Night")</f>
        <v>Night</v>
      </c>
      <c r="Z2940">
        <f>COUNTIFS(D:D, "Military - U.S. Army", C:C, "Fort Myer, Virginia")</f>
        <v>1</v>
      </c>
    </row>
    <row r="2941" spans="1:26" x14ac:dyDescent="0.2">
      <c r="A2941">
        <v>28076</v>
      </c>
      <c r="B2941" t="s">
        <v>9755</v>
      </c>
      <c r="C2941" t="s">
        <v>4155</v>
      </c>
      <c r="D2941" t="s">
        <v>14386</v>
      </c>
      <c r="E2941" t="s">
        <v>14387</v>
      </c>
      <c r="F2941" t="s">
        <v>14388</v>
      </c>
      <c r="G2941" t="s">
        <v>14389</v>
      </c>
      <c r="I2941">
        <v>5</v>
      </c>
      <c r="J2941">
        <v>5</v>
      </c>
      <c r="K2941">
        <v>0</v>
      </c>
      <c r="L2941" t="s">
        <v>14390</v>
      </c>
      <c r="M2941">
        <f>SUM(B2941,C2941)</f>
        <v>0</v>
      </c>
      <c r="N2941" t="str">
        <f t="shared" si="90"/>
        <v>No</v>
      </c>
      <c r="O2941">
        <f>COUNTIF(C:C,"&lt;0")</f>
        <v>0</v>
      </c>
      <c r="P2941" t="e">
        <f>SUMIF(#REF!,"&gt;"&amp;AVERAGE(#REF!))</f>
        <v>#REF!</v>
      </c>
      <c r="Q2941">
        <f t="shared" si="91"/>
        <v>27.565026697177728</v>
      </c>
      <c r="R2941" t="str">
        <f>CONCATENATE("ID-",A2941,"-",E2941)</f>
        <v>ID-28076-Shannon, Ireland - Geneva, Switzerland</v>
      </c>
      <c r="S2941" t="str">
        <f>INDEX(B:B,MATCH(A2941,A:A,0))</f>
        <v>17:22</v>
      </c>
      <c r="T2941" t="str">
        <f>IF(OR(B2941&gt;0,C2941&gt;0),"Acceptable","Check")</f>
        <v>Acceptable</v>
      </c>
      <c r="U2941">
        <f>COUNTIF(D:D, "Military - U.S. Army")</f>
        <v>23</v>
      </c>
      <c r="V2941">
        <f>AVERAGEIF(C:C,"Fort Myer, Virginia", I:I)</f>
        <v>2</v>
      </c>
      <c r="X2941" t="str">
        <f>IFERROR(VLOOKUP("FlightNumber", A:D, 4, FALSE), "Flight Not Found")</f>
        <v>Flight Not Found</v>
      </c>
      <c r="Y2941" t="str" cm="1">
        <f t="array" ref="Y2941">IF(AND(B:B &gt; TIME(6, 0, 0), B:B &lt;= TIME(18, 0, 0)), "Day", "Night")</f>
        <v>Night</v>
      </c>
      <c r="Z2941">
        <f>COUNTIFS(D:D, "Military - U.S. Army", C:C, "Fort Myer, Virginia")</f>
        <v>1</v>
      </c>
    </row>
    <row r="2942" spans="1:26" x14ac:dyDescent="0.2">
      <c r="A2942">
        <v>28087</v>
      </c>
      <c r="C2942" t="s">
        <v>14391</v>
      </c>
      <c r="D2942" t="s">
        <v>6485</v>
      </c>
      <c r="F2942" t="s">
        <v>14392</v>
      </c>
      <c r="G2942" t="s">
        <v>14393</v>
      </c>
      <c r="H2942" t="s">
        <v>14394</v>
      </c>
      <c r="I2942">
        <v>6</v>
      </c>
      <c r="J2942">
        <v>6</v>
      </c>
      <c r="K2942">
        <v>0</v>
      </c>
      <c r="M2942">
        <f>SUM(B2942,C2942)</f>
        <v>0</v>
      </c>
      <c r="N2942" t="str">
        <f t="shared" si="90"/>
        <v>No</v>
      </c>
      <c r="O2942">
        <f>COUNTIF(C:C,"&lt;0")</f>
        <v>0</v>
      </c>
      <c r="P2942" t="e">
        <f>SUMIF(#REF!,"&gt;"&amp;AVERAGE(#REF!))</f>
        <v>#REF!</v>
      </c>
      <c r="Q2942">
        <f t="shared" si="91"/>
        <v>27.565026697177728</v>
      </c>
      <c r="R2942" t="str">
        <f>CONCATENATE("ID-",A2942,"-",E2942)</f>
        <v>ID-28087-</v>
      </c>
      <c r="S2942" t="str">
        <f>INDEX(B:B,MATCH(A2942,A:A,0))</f>
        <v>09:45</v>
      </c>
      <c r="T2942" t="str">
        <f>IF(OR(B2942&gt;0,C2942&gt;0),"Acceptable","Check")</f>
        <v>Acceptable</v>
      </c>
      <c r="U2942">
        <f>COUNTIF(D:D, "Military - U.S. Army")</f>
        <v>23</v>
      </c>
      <c r="V2942">
        <f>AVERAGEIF(C:C,"Fort Myer, Virginia", I:I)</f>
        <v>2</v>
      </c>
      <c r="X2942" t="str">
        <f>IFERROR(VLOOKUP("FlightNumber", A:D, 4, FALSE), "Flight Not Found")</f>
        <v>Flight Not Found</v>
      </c>
      <c r="Y2942" t="str" cm="1">
        <f t="array" ref="Y2942">IF(AND(B:B &gt; TIME(6, 0, 0), B:B &lt;= TIME(18, 0, 0)), "Day", "Night")</f>
        <v>Night</v>
      </c>
      <c r="Z2942">
        <f>COUNTIFS(D:D, "Military - U.S. Army", C:C, "Fort Myer, Virginia")</f>
        <v>1</v>
      </c>
    </row>
    <row r="2943" spans="1:26" x14ac:dyDescent="0.2">
      <c r="A2943">
        <v>28092</v>
      </c>
      <c r="B2943" t="s">
        <v>4834</v>
      </c>
      <c r="C2943" t="s">
        <v>5484</v>
      </c>
      <c r="D2943" t="s">
        <v>3546</v>
      </c>
      <c r="E2943" t="s">
        <v>14395</v>
      </c>
      <c r="F2943" t="s">
        <v>8219</v>
      </c>
      <c r="G2943" t="s">
        <v>14396</v>
      </c>
      <c r="H2943" t="s">
        <v>14397</v>
      </c>
      <c r="I2943">
        <v>72</v>
      </c>
      <c r="J2943">
        <v>72</v>
      </c>
      <c r="K2943">
        <v>0</v>
      </c>
      <c r="L2943" t="s">
        <v>14398</v>
      </c>
      <c r="M2943">
        <f>SUM(B2943,C2943)</f>
        <v>0</v>
      </c>
      <c r="N2943" t="str">
        <f t="shared" si="90"/>
        <v>No</v>
      </c>
      <c r="O2943">
        <f>COUNTIF(C:C,"&lt;0")</f>
        <v>0</v>
      </c>
      <c r="P2943" t="e">
        <f>SUMIF(#REF!,"&gt;"&amp;AVERAGE(#REF!))</f>
        <v>#REF!</v>
      </c>
      <c r="Q2943">
        <f t="shared" si="91"/>
        <v>27.565026697177728</v>
      </c>
      <c r="R2943" t="str">
        <f>CONCATENATE("ID-",A2943,"-",E2943)</f>
        <v>ID-28092-Moscow - Leningrad</v>
      </c>
      <c r="S2943" t="str">
        <f>INDEX(B:B,MATCH(A2943,A:A,0))</f>
        <v>19:00</v>
      </c>
      <c r="T2943" t="str">
        <f>IF(OR(B2943&gt;0,C2943&gt;0),"Acceptable","Check")</f>
        <v>Acceptable</v>
      </c>
      <c r="U2943">
        <f>COUNTIF(D:D, "Military - U.S. Army")</f>
        <v>23</v>
      </c>
      <c r="V2943">
        <f>AVERAGEIF(C:C,"Fort Myer, Virginia", I:I)</f>
        <v>2</v>
      </c>
      <c r="X2943" t="str">
        <f>IFERROR(VLOOKUP("FlightNumber", A:D, 4, FALSE), "Flight Not Found")</f>
        <v>Flight Not Found</v>
      </c>
      <c r="Y2943" t="str" cm="1">
        <f t="array" ref="Y2943">IF(AND(B:B &gt; TIME(6, 0, 0), B:B &lt;= TIME(18, 0, 0)), "Day", "Night")</f>
        <v>Night</v>
      </c>
      <c r="Z2943">
        <f>COUNTIFS(D:D, "Military - U.S. Army", C:C, "Fort Myer, Virginia")</f>
        <v>1</v>
      </c>
    </row>
    <row r="2944" spans="1:26" x14ac:dyDescent="0.2">
      <c r="A2944">
        <v>28093</v>
      </c>
      <c r="B2944" t="s">
        <v>1415</v>
      </c>
      <c r="C2944" t="s">
        <v>6686</v>
      </c>
      <c r="D2944" t="s">
        <v>14399</v>
      </c>
      <c r="E2944" t="s">
        <v>14400</v>
      </c>
      <c r="F2944" t="s">
        <v>14401</v>
      </c>
      <c r="G2944" t="s">
        <v>14402</v>
      </c>
      <c r="I2944">
        <v>2</v>
      </c>
      <c r="J2944">
        <v>2</v>
      </c>
      <c r="K2944">
        <v>0</v>
      </c>
      <c r="L2944" t="s">
        <v>14403</v>
      </c>
      <c r="M2944">
        <f>SUM(B2944,C2944)</f>
        <v>0</v>
      </c>
      <c r="N2944" t="str">
        <f t="shared" si="90"/>
        <v>No</v>
      </c>
      <c r="O2944">
        <f>COUNTIF(C:C,"&lt;0")</f>
        <v>0</v>
      </c>
      <c r="P2944" t="e">
        <f>SUMIF(#REF!,"&gt;"&amp;AVERAGE(#REF!))</f>
        <v>#REF!</v>
      </c>
      <c r="Q2944">
        <f t="shared" si="91"/>
        <v>27.565026697177728</v>
      </c>
      <c r="R2944" t="str">
        <f>CONCATENATE("ID-",A2944,"-",E2944)</f>
        <v>ID-28093-Grand Canyon, AZ - Denver, CO</v>
      </c>
      <c r="S2944" t="str">
        <f>INDEX(B:B,MATCH(A2944,A:A,0))</f>
        <v>14:20</v>
      </c>
      <c r="T2944" t="str">
        <f>IF(OR(B2944&gt;0,C2944&gt;0),"Acceptable","Check")</f>
        <v>Acceptable</v>
      </c>
      <c r="U2944">
        <f>COUNTIF(D:D, "Military - U.S. Army")</f>
        <v>23</v>
      </c>
      <c r="V2944">
        <f>AVERAGEIF(C:C,"Fort Myer, Virginia", I:I)</f>
        <v>2</v>
      </c>
      <c r="X2944" t="str">
        <f>IFERROR(VLOOKUP("FlightNumber", A:D, 4, FALSE), "Flight Not Found")</f>
        <v>Flight Not Found</v>
      </c>
      <c r="Y2944" t="str" cm="1">
        <f t="array" ref="Y2944">IF(AND(B:B &gt; TIME(6, 0, 0), B:B &lt;= TIME(18, 0, 0)), "Day", "Night")</f>
        <v>Night</v>
      </c>
      <c r="Z2944">
        <f>COUNTIFS(D:D, "Military - U.S. Army", C:C, "Fort Myer, Virginia")</f>
        <v>1</v>
      </c>
    </row>
    <row r="2945" spans="1:26" x14ac:dyDescent="0.2">
      <c r="A2945">
        <v>28106</v>
      </c>
      <c r="B2945" t="s">
        <v>14404</v>
      </c>
      <c r="C2945" t="s">
        <v>14405</v>
      </c>
      <c r="D2945" t="s">
        <v>14406</v>
      </c>
      <c r="E2945" t="s">
        <v>14407</v>
      </c>
      <c r="F2945" t="s">
        <v>12795</v>
      </c>
      <c r="G2945" t="s">
        <v>14408</v>
      </c>
      <c r="H2945" t="s">
        <v>5702</v>
      </c>
      <c r="I2945">
        <v>10</v>
      </c>
      <c r="J2945">
        <v>3</v>
      </c>
      <c r="K2945">
        <v>0</v>
      </c>
      <c r="L2945" t="s">
        <v>14409</v>
      </c>
      <c r="M2945">
        <f>SUM(B2945,C2945)</f>
        <v>0</v>
      </c>
      <c r="N2945" t="str">
        <f t="shared" si="90"/>
        <v>No</v>
      </c>
      <c r="O2945">
        <f>COUNTIF(C:C,"&lt;0")</f>
        <v>0</v>
      </c>
      <c r="P2945" t="e">
        <f>SUMIF(#REF!,"&gt;"&amp;AVERAGE(#REF!))</f>
        <v>#REF!</v>
      </c>
      <c r="Q2945">
        <f t="shared" si="91"/>
        <v>27.565026697177728</v>
      </c>
      <c r="R2945" t="str">
        <f>CONCATENATE("ID-",A2945,"-",E2945)</f>
        <v>ID-28106-AtlantiCity - Cap May</v>
      </c>
      <c r="S2945" t="str">
        <f>INDEX(B:B,MATCH(A2945,A:A,0))</f>
        <v>23:26</v>
      </c>
      <c r="T2945" t="str">
        <f>IF(OR(B2945&gt;0,C2945&gt;0),"Acceptable","Check")</f>
        <v>Acceptable</v>
      </c>
      <c r="U2945">
        <f>COUNTIF(D:D, "Military - U.S. Army")</f>
        <v>23</v>
      </c>
      <c r="V2945">
        <f>AVERAGEIF(C:C,"Fort Myer, Virginia", I:I)</f>
        <v>2</v>
      </c>
      <c r="X2945" t="str">
        <f>IFERROR(VLOOKUP("FlightNumber", A:D, 4, FALSE), "Flight Not Found")</f>
        <v>Flight Not Found</v>
      </c>
      <c r="Y2945" t="str" cm="1">
        <f t="array" ref="Y2945">IF(AND(B:B &gt; TIME(6, 0, 0), B:B &lt;= TIME(18, 0, 0)), "Day", "Night")</f>
        <v>Night</v>
      </c>
      <c r="Z2945">
        <f>COUNTIFS(D:D, "Military - U.S. Army", C:C, "Fort Myer, Virginia")</f>
        <v>1</v>
      </c>
    </row>
    <row r="2946" spans="1:26" x14ac:dyDescent="0.2">
      <c r="A2946">
        <v>28111</v>
      </c>
      <c r="C2946" t="s">
        <v>14410</v>
      </c>
      <c r="D2946" t="s">
        <v>3546</v>
      </c>
      <c r="F2946" t="s">
        <v>13654</v>
      </c>
      <c r="G2946" t="s">
        <v>14411</v>
      </c>
      <c r="H2946" t="s">
        <v>14412</v>
      </c>
      <c r="I2946">
        <v>55</v>
      </c>
      <c r="J2946">
        <v>48</v>
      </c>
      <c r="K2946">
        <v>0</v>
      </c>
      <c r="L2946" t="s">
        <v>14413</v>
      </c>
      <c r="M2946">
        <f>SUM(B2946,C2946)</f>
        <v>0</v>
      </c>
      <c r="N2946" t="str">
        <f t="shared" ref="N2946:N3009" si="92">IF(E2946="good","Yes","No")</f>
        <v>No</v>
      </c>
      <c r="O2946">
        <f>COUNTIF(C:C,"&lt;0")</f>
        <v>0</v>
      </c>
      <c r="P2946" t="e">
        <f>SUMIF(#REF!,"&gt;"&amp;AVERAGE(#REF!))</f>
        <v>#REF!</v>
      </c>
      <c r="Q2946">
        <f t="shared" si="91"/>
        <v>27.565026697177728</v>
      </c>
      <c r="R2946" t="str">
        <f>CONCATENATE("ID-",A2946,"-",E2946)</f>
        <v>ID-28111-</v>
      </c>
      <c r="S2946">
        <f>INDEX(B:B,MATCH(A2946,A:A,0))</f>
        <v>0</v>
      </c>
      <c r="T2946" t="str">
        <f>IF(OR(B2946&gt;0,C2946&gt;0),"Acceptable","Check")</f>
        <v>Acceptable</v>
      </c>
      <c r="U2946">
        <f>COUNTIF(D:D, "Military - U.S. Army")</f>
        <v>23</v>
      </c>
      <c r="V2946">
        <f>AVERAGEIF(C:C,"Fort Myer, Virginia", I:I)</f>
        <v>2</v>
      </c>
      <c r="X2946" t="str">
        <f>IFERROR(VLOOKUP("FlightNumber", A:D, 4, FALSE), "Flight Not Found")</f>
        <v>Flight Not Found</v>
      </c>
      <c r="Y2946" t="str" cm="1">
        <f t="array" ref="Y2946">IF(AND(B:B &gt; TIME(6, 0, 0), B:B &lt;= TIME(18, 0, 0)), "Day", "Night")</f>
        <v>Night</v>
      </c>
      <c r="Z2946">
        <f>COUNTIFS(D:D, "Military - U.S. Army", C:C, "Fort Myer, Virginia")</f>
        <v>1</v>
      </c>
    </row>
    <row r="2947" spans="1:26" x14ac:dyDescent="0.2">
      <c r="A2947">
        <v>28119</v>
      </c>
      <c r="B2947" t="s">
        <v>7305</v>
      </c>
      <c r="C2947" t="s">
        <v>8570</v>
      </c>
      <c r="D2947" t="s">
        <v>12395</v>
      </c>
      <c r="E2947" t="s">
        <v>14415</v>
      </c>
      <c r="F2947" t="s">
        <v>14416</v>
      </c>
      <c r="G2947" t="s">
        <v>14417</v>
      </c>
      <c r="H2947" t="s">
        <v>14418</v>
      </c>
      <c r="I2947">
        <v>53</v>
      </c>
      <c r="J2947">
        <v>53</v>
      </c>
      <c r="K2947">
        <v>19</v>
      </c>
      <c r="L2947" t="s">
        <v>14419</v>
      </c>
      <c r="M2947">
        <f>SUM(B2947,C2947)</f>
        <v>0</v>
      </c>
      <c r="N2947" t="str">
        <f t="shared" si="92"/>
        <v>No</v>
      </c>
      <c r="O2947">
        <f>COUNTIF(C:C,"&lt;0")</f>
        <v>0</v>
      </c>
      <c r="P2947" t="e">
        <f>SUMIF(#REF!,"&gt;"&amp;AVERAGE(#REF!))</f>
        <v>#REF!</v>
      </c>
      <c r="Q2947">
        <f t="shared" ref="Q2947:Q3010" si="93">AVERAGEIF(I:I,"&gt;0")</f>
        <v>27.565026697177728</v>
      </c>
      <c r="R2947" t="str">
        <f>CONCATENATE("ID-",A2947,"-",E2947)</f>
        <v>ID-28119-Cairo - Bangkok</v>
      </c>
      <c r="S2947" t="str">
        <f>INDEX(B:B,MATCH(A2947,A:A,0))</f>
        <v>03:45</v>
      </c>
      <c r="T2947" t="str">
        <f>IF(OR(B2947&gt;0,C2947&gt;0),"Acceptable","Check")</f>
        <v>Acceptable</v>
      </c>
      <c r="U2947">
        <f>COUNTIF(D:D, "Military - U.S. Army")</f>
        <v>23</v>
      </c>
      <c r="V2947">
        <f>AVERAGEIF(C:C,"Fort Myer, Virginia", I:I)</f>
        <v>2</v>
      </c>
      <c r="X2947" t="str">
        <f>IFERROR(VLOOKUP("FlightNumber", A:D, 4, FALSE), "Flight Not Found")</f>
        <v>Flight Not Found</v>
      </c>
      <c r="Y2947" t="str" cm="1">
        <f t="array" ref="Y2947">IF(AND(B:B &gt; TIME(6, 0, 0), B:B &lt;= TIME(18, 0, 0)), "Day", "Night")</f>
        <v>Night</v>
      </c>
      <c r="Z2947">
        <f>COUNTIFS(D:D, "Military - U.S. Army", C:C, "Fort Myer, Virginia")</f>
        <v>1</v>
      </c>
    </row>
    <row r="2948" spans="1:26" x14ac:dyDescent="0.2">
      <c r="A2948">
        <v>28122</v>
      </c>
      <c r="C2948" t="s">
        <v>14420</v>
      </c>
      <c r="D2948" t="s">
        <v>14421</v>
      </c>
      <c r="E2948" t="s">
        <v>14422</v>
      </c>
      <c r="F2948" t="s">
        <v>13794</v>
      </c>
      <c r="G2948" t="s">
        <v>14423</v>
      </c>
      <c r="H2948" t="s">
        <v>14424</v>
      </c>
      <c r="I2948">
        <v>6</v>
      </c>
      <c r="J2948">
        <v>6</v>
      </c>
      <c r="K2948">
        <v>0</v>
      </c>
      <c r="L2948" t="s">
        <v>14425</v>
      </c>
      <c r="M2948">
        <f>SUM(B2948,C2948)</f>
        <v>0</v>
      </c>
      <c r="N2948" t="str">
        <f t="shared" si="92"/>
        <v>No</v>
      </c>
      <c r="O2948">
        <f>COUNTIF(C:C,"&lt;0")</f>
        <v>0</v>
      </c>
      <c r="P2948" t="e">
        <f>SUMIF(#REF!,"&gt;"&amp;AVERAGE(#REF!))</f>
        <v>#REF!</v>
      </c>
      <c r="Q2948">
        <f t="shared" si="93"/>
        <v>27.565026697177728</v>
      </c>
      <c r="R2948" t="str">
        <f>CONCATENATE("ID-",A2948,"-",E2948)</f>
        <v>ID-28122-Anguilla Island, WI - Beef Island, WI</v>
      </c>
      <c r="S2948">
        <f>INDEX(B:B,MATCH(A2948,A:A,0))</f>
        <v>0</v>
      </c>
      <c r="T2948" t="str">
        <f>IF(OR(B2948&gt;0,C2948&gt;0),"Acceptable","Check")</f>
        <v>Acceptable</v>
      </c>
      <c r="U2948">
        <f>COUNTIF(D:D, "Military - U.S. Army")</f>
        <v>23</v>
      </c>
      <c r="V2948">
        <f>AVERAGEIF(C:C,"Fort Myer, Virginia", I:I)</f>
        <v>2</v>
      </c>
      <c r="X2948" t="str">
        <f>IFERROR(VLOOKUP("FlightNumber", A:D, 4, FALSE), "Flight Not Found")</f>
        <v>Flight Not Found</v>
      </c>
      <c r="Y2948" t="str" cm="1">
        <f t="array" ref="Y2948">IF(AND(B:B &gt; TIME(6, 0, 0), B:B &lt;= TIME(18, 0, 0)), "Day", "Night")</f>
        <v>Night</v>
      </c>
      <c r="Z2948">
        <f>COUNTIFS(D:D, "Military - U.S. Army", C:C, "Fort Myer, Virginia")</f>
        <v>1</v>
      </c>
    </row>
    <row r="2949" spans="1:26" x14ac:dyDescent="0.2">
      <c r="A2949">
        <v>28125</v>
      </c>
      <c r="C2949" t="s">
        <v>14426</v>
      </c>
      <c r="D2949" t="s">
        <v>3109</v>
      </c>
      <c r="E2949" t="s">
        <v>14427</v>
      </c>
      <c r="F2949" t="s">
        <v>4629</v>
      </c>
      <c r="G2949" t="s">
        <v>14428</v>
      </c>
      <c r="H2949" t="s">
        <v>14429</v>
      </c>
      <c r="I2949">
        <v>19</v>
      </c>
      <c r="J2949">
        <v>19</v>
      </c>
      <c r="K2949">
        <v>0</v>
      </c>
      <c r="L2949" t="s">
        <v>14430</v>
      </c>
      <c r="M2949">
        <f>SUM(B2949,C2949)</f>
        <v>0</v>
      </c>
      <c r="N2949" t="str">
        <f t="shared" si="92"/>
        <v>No</v>
      </c>
      <c r="O2949">
        <f>COUNTIF(C:C,"&lt;0")</f>
        <v>0</v>
      </c>
      <c r="P2949" t="e">
        <f>SUMIF(#REF!,"&gt;"&amp;AVERAGE(#REF!))</f>
        <v>#REF!</v>
      </c>
      <c r="Q2949">
        <f t="shared" si="93"/>
        <v>27.565026697177728</v>
      </c>
      <c r="R2949" t="str">
        <f>CONCATENATE("ID-",A2949,"-",E2949)</f>
        <v>ID-28125-Trujillo - Tarapoto</v>
      </c>
      <c r="S2949">
        <f>INDEX(B:B,MATCH(A2949,A:A,0))</f>
        <v>0</v>
      </c>
      <c r="T2949" t="str">
        <f>IF(OR(B2949&gt;0,C2949&gt;0),"Acceptable","Check")</f>
        <v>Acceptable</v>
      </c>
      <c r="U2949">
        <f>COUNTIF(D:D, "Military - U.S. Army")</f>
        <v>23</v>
      </c>
      <c r="V2949">
        <f>AVERAGEIF(C:C,"Fort Myer, Virginia", I:I)</f>
        <v>2</v>
      </c>
      <c r="X2949" t="str">
        <f>IFERROR(VLOOKUP("FlightNumber", A:D, 4, FALSE), "Flight Not Found")</f>
        <v>Flight Not Found</v>
      </c>
      <c r="Y2949" t="str" cm="1">
        <f t="array" ref="Y2949">IF(AND(B:B &gt; TIME(6, 0, 0), B:B &lt;= TIME(18, 0, 0)), "Day", "Night")</f>
        <v>Night</v>
      </c>
      <c r="Z2949">
        <f>COUNTIFS(D:D, "Military - U.S. Army", C:C, "Fort Myer, Virginia")</f>
        <v>1</v>
      </c>
    </row>
    <row r="2950" spans="1:26" x14ac:dyDescent="0.2">
      <c r="A2950">
        <v>28131</v>
      </c>
      <c r="B2950" t="s">
        <v>4287</v>
      </c>
      <c r="C2950" t="s">
        <v>9713</v>
      </c>
      <c r="D2950" t="s">
        <v>14431</v>
      </c>
      <c r="E2950" t="s">
        <v>14432</v>
      </c>
      <c r="F2950" t="s">
        <v>14433</v>
      </c>
      <c r="G2950" t="s">
        <v>14434</v>
      </c>
      <c r="H2950" t="s">
        <v>14435</v>
      </c>
      <c r="I2950">
        <v>4</v>
      </c>
      <c r="J2950">
        <v>4</v>
      </c>
      <c r="K2950">
        <v>0</v>
      </c>
      <c r="L2950" t="s">
        <v>14436</v>
      </c>
      <c r="M2950">
        <f>SUM(B2950,C2950)</f>
        <v>0</v>
      </c>
      <c r="N2950" t="str">
        <f t="shared" si="92"/>
        <v>No</v>
      </c>
      <c r="O2950">
        <f>COUNTIF(C:C,"&lt;0")</f>
        <v>0</v>
      </c>
      <c r="P2950" t="e">
        <f>SUMIF(#REF!,"&gt;"&amp;AVERAGE(#REF!))</f>
        <v>#REF!</v>
      </c>
      <c r="Q2950">
        <f t="shared" si="93"/>
        <v>27.565026697177728</v>
      </c>
      <c r="R2950" t="str">
        <f>CONCATENATE("ID-",A2950,"-",E2950)</f>
        <v>ID-28131-Palm Springs - Las Vegas</v>
      </c>
      <c r="S2950" t="str">
        <f>INDEX(B:B,MATCH(A2950,A:A,0))</f>
        <v>17:05</v>
      </c>
      <c r="T2950" t="str">
        <f>IF(OR(B2950&gt;0,C2950&gt;0),"Acceptable","Check")</f>
        <v>Acceptable</v>
      </c>
      <c r="U2950">
        <f>COUNTIF(D:D, "Military - U.S. Army")</f>
        <v>23</v>
      </c>
      <c r="V2950">
        <f>AVERAGEIF(C:C,"Fort Myer, Virginia", I:I)</f>
        <v>2</v>
      </c>
      <c r="X2950" t="str">
        <f>IFERROR(VLOOKUP("FlightNumber", A:D, 4, FALSE), "Flight Not Found")</f>
        <v>Flight Not Found</v>
      </c>
      <c r="Y2950" t="str" cm="1">
        <f t="array" ref="Y2950">IF(AND(B:B &gt; TIME(6, 0, 0), B:B &lt;= TIME(18, 0, 0)), "Day", "Night")</f>
        <v>Night</v>
      </c>
      <c r="Z2950">
        <f>COUNTIFS(D:D, "Military - U.S. Army", C:C, "Fort Myer, Virginia")</f>
        <v>1</v>
      </c>
    </row>
    <row r="2951" spans="1:26" x14ac:dyDescent="0.2">
      <c r="A2951">
        <v>28138</v>
      </c>
      <c r="B2951" t="s">
        <v>1185</v>
      </c>
      <c r="C2951" t="s">
        <v>14437</v>
      </c>
      <c r="D2951" t="s">
        <v>3546</v>
      </c>
      <c r="E2951" t="s">
        <v>14438</v>
      </c>
      <c r="F2951" t="s">
        <v>7377</v>
      </c>
      <c r="G2951" t="s">
        <v>14439</v>
      </c>
      <c r="H2951" t="s">
        <v>14440</v>
      </c>
      <c r="I2951">
        <v>96</v>
      </c>
      <c r="J2951">
        <v>96</v>
      </c>
      <c r="K2951">
        <v>0</v>
      </c>
      <c r="L2951" t="s">
        <v>14441</v>
      </c>
      <c r="M2951">
        <f>SUM(B2951,C2951)</f>
        <v>0</v>
      </c>
      <c r="N2951" t="str">
        <f t="shared" si="92"/>
        <v>No</v>
      </c>
      <c r="O2951">
        <f>COUNTIF(C:C,"&lt;0")</f>
        <v>0</v>
      </c>
      <c r="P2951" t="e">
        <f>SUMIF(#REF!,"&gt;"&amp;AVERAGE(#REF!))</f>
        <v>#REF!</v>
      </c>
      <c r="Q2951">
        <f t="shared" si="93"/>
        <v>27.565026697177728</v>
      </c>
      <c r="R2951" t="str">
        <f>CONCATENATE("ID-",A2951,"-",E2951)</f>
        <v>ID-28138-Novosibirsk - Alma Ata</v>
      </c>
      <c r="S2951" t="str">
        <f>INDEX(B:B,MATCH(A2951,A:A,0))</f>
        <v>18:15</v>
      </c>
      <c r="T2951" t="str">
        <f>IF(OR(B2951&gt;0,C2951&gt;0),"Acceptable","Check")</f>
        <v>Acceptable</v>
      </c>
      <c r="U2951">
        <f>COUNTIF(D:D, "Military - U.S. Army")</f>
        <v>23</v>
      </c>
      <c r="V2951">
        <f>AVERAGEIF(C:C,"Fort Myer, Virginia", I:I)</f>
        <v>2</v>
      </c>
      <c r="X2951" t="str">
        <f>IFERROR(VLOOKUP("FlightNumber", A:D, 4, FALSE), "Flight Not Found")</f>
        <v>Flight Not Found</v>
      </c>
      <c r="Y2951" t="str" cm="1">
        <f t="array" ref="Y2951">IF(AND(B:B &gt; TIME(6, 0, 0), B:B &lt;= TIME(18, 0, 0)), "Day", "Night")</f>
        <v>Night</v>
      </c>
      <c r="Z2951">
        <f>COUNTIFS(D:D, "Military - U.S. Army", C:C, "Fort Myer, Virginia")</f>
        <v>1</v>
      </c>
    </row>
    <row r="2952" spans="1:26" x14ac:dyDescent="0.2">
      <c r="A2952">
        <v>28138</v>
      </c>
      <c r="B2952" t="s">
        <v>14442</v>
      </c>
      <c r="C2952" t="s">
        <v>9967</v>
      </c>
      <c r="D2952" t="s">
        <v>5499</v>
      </c>
      <c r="E2952" t="s">
        <v>14443</v>
      </c>
      <c r="F2952" t="s">
        <v>14444</v>
      </c>
      <c r="G2952" t="s">
        <v>14445</v>
      </c>
      <c r="H2952" t="s">
        <v>14446</v>
      </c>
      <c r="I2952">
        <v>5</v>
      </c>
      <c r="J2952">
        <v>5</v>
      </c>
      <c r="K2952">
        <v>0</v>
      </c>
      <c r="L2952" t="s">
        <v>14447</v>
      </c>
      <c r="M2952">
        <f>SUM(B2952,C2952)</f>
        <v>0</v>
      </c>
      <c r="N2952" t="str">
        <f t="shared" si="92"/>
        <v>No</v>
      </c>
      <c r="O2952">
        <f>COUNTIF(C:C,"&lt;0")</f>
        <v>0</v>
      </c>
      <c r="P2952" t="e">
        <f>SUMIF(#REF!,"&gt;"&amp;AVERAGE(#REF!))</f>
        <v>#REF!</v>
      </c>
      <c r="Q2952">
        <f t="shared" si="93"/>
        <v>27.565026697177728</v>
      </c>
      <c r="R2952" t="str">
        <f>CONCATENATE("ID-",A2952,"-",E2952)</f>
        <v>ID-28138-Mosses Lake, WA - Tokyo, Japan</v>
      </c>
      <c r="S2952" t="str">
        <f>INDEX(B:B,MATCH(A2952,A:A,0))</f>
        <v>18:15</v>
      </c>
      <c r="T2952" t="str">
        <f>IF(OR(B2952&gt;0,C2952&gt;0),"Acceptable","Check")</f>
        <v>Acceptable</v>
      </c>
      <c r="U2952">
        <f>COUNTIF(D:D, "Military - U.S. Army")</f>
        <v>23</v>
      </c>
      <c r="V2952">
        <f>AVERAGEIF(C:C,"Fort Myer, Virginia", I:I)</f>
        <v>2</v>
      </c>
      <c r="X2952" t="str">
        <f>IFERROR(VLOOKUP("FlightNumber", A:D, 4, FALSE), "Flight Not Found")</f>
        <v>Flight Not Found</v>
      </c>
      <c r="Y2952" t="str" cm="1">
        <f t="array" ref="Y2952">IF(AND(B:B &gt; TIME(6, 0, 0), B:B &lt;= TIME(18, 0, 0)), "Day", "Night")</f>
        <v>Night</v>
      </c>
      <c r="Z2952">
        <f>COUNTIFS(D:D, "Military - U.S. Army", C:C, "Fort Myer, Virginia")</f>
        <v>1</v>
      </c>
    </row>
    <row r="2953" spans="1:26" x14ac:dyDescent="0.2">
      <c r="A2953">
        <v>28139</v>
      </c>
      <c r="C2953" t="s">
        <v>14448</v>
      </c>
      <c r="D2953" t="s">
        <v>14449</v>
      </c>
      <c r="E2953" t="s">
        <v>14450</v>
      </c>
      <c r="F2953" t="s">
        <v>12795</v>
      </c>
      <c r="G2953" t="s">
        <v>14451</v>
      </c>
      <c r="H2953" t="s">
        <v>14452</v>
      </c>
      <c r="I2953">
        <v>12</v>
      </c>
      <c r="J2953">
        <v>12</v>
      </c>
      <c r="K2953">
        <v>0</v>
      </c>
      <c r="L2953" t="s">
        <v>14453</v>
      </c>
      <c r="M2953">
        <f>SUM(B2953,C2953)</f>
        <v>0</v>
      </c>
      <c r="N2953" t="str">
        <f t="shared" si="92"/>
        <v>No</v>
      </c>
      <c r="O2953">
        <f>COUNTIF(C:C,"&lt;0")</f>
        <v>0</v>
      </c>
      <c r="P2953" t="e">
        <f>SUMIF(#REF!,"&gt;"&amp;AVERAGE(#REF!))</f>
        <v>#REF!</v>
      </c>
      <c r="Q2953">
        <f t="shared" si="93"/>
        <v>27.565026697177728</v>
      </c>
      <c r="R2953" t="str">
        <f>CONCATENATE("ID-",A2953,"-",E2953)</f>
        <v>ID-28139-Prince George - Prince Rupert</v>
      </c>
      <c r="S2953">
        <f>INDEX(B:B,MATCH(A2953,A:A,0))</f>
        <v>0</v>
      </c>
      <c r="T2953" t="str">
        <f>IF(OR(B2953&gt;0,C2953&gt;0),"Acceptable","Check")</f>
        <v>Acceptable</v>
      </c>
      <c r="U2953">
        <f>COUNTIF(D:D, "Military - U.S. Army")</f>
        <v>23</v>
      </c>
      <c r="V2953">
        <f>AVERAGEIF(C:C,"Fort Myer, Virginia", I:I)</f>
        <v>2</v>
      </c>
      <c r="X2953" t="str">
        <f>IFERROR(VLOOKUP("FlightNumber", A:D, 4, FALSE), "Flight Not Found")</f>
        <v>Flight Not Found</v>
      </c>
      <c r="Y2953" t="str" cm="1">
        <f t="array" ref="Y2953">IF(AND(B:B &gt; TIME(6, 0, 0), B:B &lt;= TIME(18, 0, 0)), "Day", "Night")</f>
        <v>Night</v>
      </c>
      <c r="Z2953">
        <f>COUNTIFS(D:D, "Military - U.S. Army", C:C, "Fort Myer, Virginia")</f>
        <v>1</v>
      </c>
    </row>
    <row r="2954" spans="1:26" x14ac:dyDescent="0.2">
      <c r="A2954">
        <v>28140</v>
      </c>
      <c r="C2954" t="s">
        <v>14454</v>
      </c>
      <c r="D2954" t="s">
        <v>14455</v>
      </c>
      <c r="E2954" t="s">
        <v>14456</v>
      </c>
      <c r="F2954" t="s">
        <v>14457</v>
      </c>
      <c r="G2954" t="s">
        <v>14458</v>
      </c>
      <c r="H2954" t="s">
        <v>7957</v>
      </c>
      <c r="I2954">
        <v>22</v>
      </c>
      <c r="J2954">
        <v>22</v>
      </c>
      <c r="K2954">
        <v>0</v>
      </c>
      <c r="L2954" t="s">
        <v>14459</v>
      </c>
      <c r="M2954">
        <f>SUM(B2954,C2954)</f>
        <v>0</v>
      </c>
      <c r="N2954" t="str">
        <f t="shared" si="92"/>
        <v>No</v>
      </c>
      <c r="O2954">
        <f>COUNTIF(C:C,"&lt;0")</f>
        <v>0</v>
      </c>
      <c r="P2954" t="e">
        <f>SUMIF(#REF!,"&gt;"&amp;AVERAGE(#REF!))</f>
        <v>#REF!</v>
      </c>
      <c r="Q2954">
        <f t="shared" si="93"/>
        <v>27.565026697177728</v>
      </c>
      <c r="R2954" t="str">
        <f>CONCATENATE("ID-",A2954,"-",E2954)</f>
        <v>ID-28140-Malmo - Bromma</v>
      </c>
      <c r="S2954">
        <f>INDEX(B:B,MATCH(A2954,A:A,0))</f>
        <v>0</v>
      </c>
      <c r="T2954" t="str">
        <f>IF(OR(B2954&gt;0,C2954&gt;0),"Acceptable","Check")</f>
        <v>Acceptable</v>
      </c>
      <c r="U2954">
        <f>COUNTIF(D:D, "Military - U.S. Army")</f>
        <v>23</v>
      </c>
      <c r="V2954">
        <f>AVERAGEIF(C:C,"Fort Myer, Virginia", I:I)</f>
        <v>2</v>
      </c>
      <c r="X2954" t="str">
        <f>IFERROR(VLOOKUP("FlightNumber", A:D, 4, FALSE), "Flight Not Found")</f>
        <v>Flight Not Found</v>
      </c>
      <c r="Y2954" t="str" cm="1">
        <f t="array" ref="Y2954">IF(AND(B:B &gt; TIME(6, 0, 0), B:B &lt;= TIME(18, 0, 0)), "Day", "Night")</f>
        <v>Night</v>
      </c>
      <c r="Z2954">
        <f>COUNTIFS(D:D, "Military - U.S. Army", C:C, "Fort Myer, Virginia")</f>
        <v>1</v>
      </c>
    </row>
    <row r="2955" spans="1:26" x14ac:dyDescent="0.2">
      <c r="A2955">
        <v>28145</v>
      </c>
      <c r="D2955" t="s">
        <v>14460</v>
      </c>
      <c r="F2955" t="s">
        <v>8323</v>
      </c>
      <c r="G2955" t="s">
        <v>14461</v>
      </c>
      <c r="H2955" t="s">
        <v>14462</v>
      </c>
      <c r="I2955">
        <v>2</v>
      </c>
      <c r="J2955">
        <v>1</v>
      </c>
      <c r="K2955">
        <v>0</v>
      </c>
      <c r="L2955" t="s">
        <v>14463</v>
      </c>
      <c r="M2955">
        <f>SUM(B2955,C2955)</f>
        <v>0</v>
      </c>
      <c r="N2955" t="str">
        <f t="shared" si="92"/>
        <v>No</v>
      </c>
      <c r="O2955">
        <f>COUNTIF(C:C,"&lt;0")</f>
        <v>0</v>
      </c>
      <c r="P2955" t="e">
        <f>SUMIF(#REF!,"&gt;"&amp;AVERAGE(#REF!))</f>
        <v>#REF!</v>
      </c>
      <c r="Q2955">
        <f t="shared" si="93"/>
        <v>27.565026697177728</v>
      </c>
      <c r="R2955" t="str">
        <f>CONCATENATE("ID-",A2955,"-",E2955)</f>
        <v>ID-28145-</v>
      </c>
      <c r="S2955">
        <f>INDEX(B:B,MATCH(A2955,A:A,0))</f>
        <v>0</v>
      </c>
      <c r="T2955" t="str">
        <f>IF(OR(B2955&gt;0,C2955&gt;0),"Acceptable","Check")</f>
        <v>Check</v>
      </c>
      <c r="U2955">
        <f>COUNTIF(D:D, "Military - U.S. Army")</f>
        <v>23</v>
      </c>
      <c r="V2955">
        <f>AVERAGEIF(C:C,"Fort Myer, Virginia", I:I)</f>
        <v>2</v>
      </c>
      <c r="X2955" t="str">
        <f>IFERROR(VLOOKUP("FlightNumber", A:D, 4, FALSE), "Flight Not Found")</f>
        <v>Flight Not Found</v>
      </c>
      <c r="Y2955" t="str" cm="1">
        <f t="array" ref="Y2955">IF(AND(B:B &gt; TIME(6, 0, 0), B:B &lt;= TIME(18, 0, 0)), "Day", "Night")</f>
        <v>Night</v>
      </c>
      <c r="Z2955">
        <f>COUNTIFS(D:D, "Military - U.S. Army", C:C, "Fort Myer, Virginia")</f>
        <v>1</v>
      </c>
    </row>
    <row r="2956" spans="1:26" x14ac:dyDescent="0.2">
      <c r="A2956">
        <v>28152</v>
      </c>
      <c r="C2956" t="s">
        <v>14464</v>
      </c>
      <c r="D2956" t="s">
        <v>14465</v>
      </c>
      <c r="F2956" t="s">
        <v>5184</v>
      </c>
      <c r="G2956" t="s">
        <v>14466</v>
      </c>
      <c r="H2956" t="s">
        <v>10187</v>
      </c>
      <c r="I2956">
        <v>6</v>
      </c>
      <c r="J2956">
        <v>6</v>
      </c>
      <c r="K2956">
        <v>0</v>
      </c>
      <c r="M2956">
        <f>SUM(B2956,C2956)</f>
        <v>0</v>
      </c>
      <c r="N2956" t="str">
        <f t="shared" si="92"/>
        <v>No</v>
      </c>
      <c r="O2956">
        <f>COUNTIF(C:C,"&lt;0")</f>
        <v>0</v>
      </c>
      <c r="P2956" t="e">
        <f>SUMIF(#REF!,"&gt;"&amp;AVERAGE(#REF!))</f>
        <v>#REF!</v>
      </c>
      <c r="Q2956">
        <f t="shared" si="93"/>
        <v>27.565026697177728</v>
      </c>
      <c r="R2956" t="str">
        <f>CONCATENATE("ID-",A2956,"-",E2956)</f>
        <v>ID-28152-</v>
      </c>
      <c r="S2956">
        <f>INDEX(B:B,MATCH(A2956,A:A,0))</f>
        <v>0</v>
      </c>
      <c r="T2956" t="str">
        <f>IF(OR(B2956&gt;0,C2956&gt;0),"Acceptable","Check")</f>
        <v>Acceptable</v>
      </c>
      <c r="U2956">
        <f>COUNTIF(D:D, "Military - U.S. Army")</f>
        <v>23</v>
      </c>
      <c r="V2956">
        <f>AVERAGEIF(C:C,"Fort Myer, Virginia", I:I)</f>
        <v>2</v>
      </c>
      <c r="X2956" t="str">
        <f>IFERROR(VLOOKUP("FlightNumber", A:D, 4, FALSE), "Flight Not Found")</f>
        <v>Flight Not Found</v>
      </c>
      <c r="Y2956" t="str" cm="1">
        <f t="array" ref="Y2956">IF(AND(B:B &gt; TIME(6, 0, 0), B:B &lt;= TIME(18, 0, 0)), "Day", "Night")</f>
        <v>Night</v>
      </c>
      <c r="Z2956">
        <f>COUNTIFS(D:D, "Military - U.S. Army", C:C, "Fort Myer, Virginia")</f>
        <v>1</v>
      </c>
    </row>
    <row r="2957" spans="1:26" x14ac:dyDescent="0.2">
      <c r="A2957">
        <v>28167</v>
      </c>
      <c r="C2957" t="s">
        <v>6272</v>
      </c>
      <c r="D2957" t="s">
        <v>6273</v>
      </c>
      <c r="F2957" t="s">
        <v>14467</v>
      </c>
      <c r="G2957" t="s">
        <v>14468</v>
      </c>
      <c r="H2957" t="s">
        <v>14469</v>
      </c>
      <c r="I2957">
        <v>5</v>
      </c>
      <c r="J2957">
        <v>5</v>
      </c>
      <c r="K2957">
        <v>0</v>
      </c>
      <c r="L2957" t="s">
        <v>14470</v>
      </c>
      <c r="M2957">
        <f>SUM(B2957,C2957)</f>
        <v>0</v>
      </c>
      <c r="N2957" t="str">
        <f t="shared" si="92"/>
        <v>No</v>
      </c>
      <c r="O2957">
        <f>COUNTIF(C:C,"&lt;0")</f>
        <v>0</v>
      </c>
      <c r="P2957" t="e">
        <f>SUMIF(#REF!,"&gt;"&amp;AVERAGE(#REF!))</f>
        <v>#REF!</v>
      </c>
      <c r="Q2957">
        <f t="shared" si="93"/>
        <v>27.565026697177728</v>
      </c>
      <c r="R2957" t="str">
        <f>CONCATENATE("ID-",A2957,"-",E2957)</f>
        <v>ID-28167-</v>
      </c>
      <c r="S2957">
        <f>INDEX(B:B,MATCH(A2957,A:A,0))</f>
        <v>0</v>
      </c>
      <c r="T2957" t="str">
        <f>IF(OR(B2957&gt;0,C2957&gt;0),"Acceptable","Check")</f>
        <v>Acceptable</v>
      </c>
      <c r="U2957">
        <f>COUNTIF(D:D, "Military - U.S. Army")</f>
        <v>23</v>
      </c>
      <c r="V2957">
        <f>AVERAGEIF(C:C,"Fort Myer, Virginia", I:I)</f>
        <v>2</v>
      </c>
      <c r="X2957" t="str">
        <f>IFERROR(VLOOKUP("FlightNumber", A:D, 4, FALSE), "Flight Not Found")</f>
        <v>Flight Not Found</v>
      </c>
      <c r="Y2957" t="str" cm="1">
        <f t="array" ref="Y2957">IF(AND(B:B &gt; TIME(6, 0, 0), B:B &lt;= TIME(18, 0, 0)), "Day", "Night")</f>
        <v>Night</v>
      </c>
      <c r="Z2957">
        <f>COUNTIFS(D:D, "Military - U.S. Army", C:C, "Fort Myer, Virginia")</f>
        <v>1</v>
      </c>
    </row>
    <row r="2958" spans="1:26" x14ac:dyDescent="0.2">
      <c r="A2958">
        <v>28171</v>
      </c>
      <c r="C2958" t="s">
        <v>14471</v>
      </c>
      <c r="D2958" t="s">
        <v>3546</v>
      </c>
      <c r="E2958" t="s">
        <v>14472</v>
      </c>
      <c r="F2958" t="s">
        <v>10738</v>
      </c>
      <c r="G2958" t="s">
        <v>14473</v>
      </c>
      <c r="H2958" t="s">
        <v>14474</v>
      </c>
      <c r="I2958">
        <v>77</v>
      </c>
      <c r="J2958">
        <v>77</v>
      </c>
      <c r="K2958">
        <v>0</v>
      </c>
      <c r="L2958" t="s">
        <v>14475</v>
      </c>
      <c r="M2958">
        <f>SUM(B2958,C2958)</f>
        <v>0</v>
      </c>
      <c r="N2958" t="str">
        <f t="shared" si="92"/>
        <v>No</v>
      </c>
      <c r="O2958">
        <f>COUNTIF(C:C,"&lt;0")</f>
        <v>0</v>
      </c>
      <c r="P2958" t="e">
        <f>SUMIF(#REF!,"&gt;"&amp;AVERAGE(#REF!))</f>
        <v>#REF!</v>
      </c>
      <c r="Q2958">
        <f t="shared" si="93"/>
        <v>27.565026697177728</v>
      </c>
      <c r="R2958" t="str">
        <f>CONCATENATE("ID-",A2958,"-",E2958)</f>
        <v>ID-28171-Tashkent - Mineralnyye Vody</v>
      </c>
      <c r="S2958">
        <f>INDEX(B:B,MATCH(A2958,A:A,0))</f>
        <v>0</v>
      </c>
      <c r="T2958" t="str">
        <f>IF(OR(B2958&gt;0,C2958&gt;0),"Acceptable","Check")</f>
        <v>Acceptable</v>
      </c>
      <c r="U2958">
        <f>COUNTIF(D:D, "Military - U.S. Army")</f>
        <v>23</v>
      </c>
      <c r="V2958">
        <f>AVERAGEIF(C:C,"Fort Myer, Virginia", I:I)</f>
        <v>2</v>
      </c>
      <c r="X2958" t="str">
        <f>IFERROR(VLOOKUP("FlightNumber", A:D, 4, FALSE), "Flight Not Found")</f>
        <v>Flight Not Found</v>
      </c>
      <c r="Y2958" t="str" cm="1">
        <f t="array" ref="Y2958">IF(AND(B:B &gt; TIME(6, 0, 0), B:B &lt;= TIME(18, 0, 0)), "Day", "Night")</f>
        <v>Night</v>
      </c>
      <c r="Z2958">
        <f>COUNTIFS(D:D, "Military - U.S. Army", C:C, "Fort Myer, Virginia")</f>
        <v>1</v>
      </c>
    </row>
    <row r="2959" spans="1:26" x14ac:dyDescent="0.2">
      <c r="A2959">
        <v>28184</v>
      </c>
      <c r="C2959" t="s">
        <v>14476</v>
      </c>
      <c r="D2959" t="s">
        <v>14477</v>
      </c>
      <c r="F2959" t="s">
        <v>1809</v>
      </c>
      <c r="G2959" t="s">
        <v>14478</v>
      </c>
      <c r="H2959" t="s">
        <v>14479</v>
      </c>
      <c r="I2959">
        <v>10</v>
      </c>
      <c r="J2959">
        <v>4</v>
      </c>
      <c r="K2959">
        <v>0</v>
      </c>
      <c r="L2959" t="s">
        <v>14480</v>
      </c>
      <c r="M2959">
        <f>SUM(B2959,C2959)</f>
        <v>0</v>
      </c>
      <c r="N2959" t="str">
        <f t="shared" si="92"/>
        <v>No</v>
      </c>
      <c r="O2959">
        <f>COUNTIF(C:C,"&lt;0")</f>
        <v>0</v>
      </c>
      <c r="P2959" t="e">
        <f>SUMIF(#REF!,"&gt;"&amp;AVERAGE(#REF!))</f>
        <v>#REF!</v>
      </c>
      <c r="Q2959">
        <f t="shared" si="93"/>
        <v>27.565026697177728</v>
      </c>
      <c r="R2959" t="str">
        <f>CONCATENATE("ID-",A2959,"-",E2959)</f>
        <v>ID-28184-</v>
      </c>
      <c r="S2959">
        <f>INDEX(B:B,MATCH(A2959,A:A,0))</f>
        <v>0</v>
      </c>
      <c r="T2959" t="str">
        <f>IF(OR(B2959&gt;0,C2959&gt;0),"Acceptable","Check")</f>
        <v>Acceptable</v>
      </c>
      <c r="U2959">
        <f>COUNTIF(D:D, "Military - U.S. Army")</f>
        <v>23</v>
      </c>
      <c r="V2959">
        <f>AVERAGEIF(C:C,"Fort Myer, Virginia", I:I)</f>
        <v>2</v>
      </c>
      <c r="X2959" t="str">
        <f>IFERROR(VLOOKUP("FlightNumber", A:D, 4, FALSE), "Flight Not Found")</f>
        <v>Flight Not Found</v>
      </c>
      <c r="Y2959" t="str" cm="1">
        <f t="array" ref="Y2959">IF(AND(B:B &gt; TIME(6, 0, 0), B:B &lt;= TIME(18, 0, 0)), "Day", "Night")</f>
        <v>Night</v>
      </c>
      <c r="Z2959">
        <f>COUNTIFS(D:D, "Military - U.S. Army", C:C, "Fort Myer, Virginia")</f>
        <v>1</v>
      </c>
    </row>
    <row r="2960" spans="1:26" x14ac:dyDescent="0.2">
      <c r="A2960">
        <v>28185</v>
      </c>
      <c r="C2960" t="s">
        <v>14481</v>
      </c>
      <c r="D2960" t="s">
        <v>14482</v>
      </c>
      <c r="E2960" t="s">
        <v>14483</v>
      </c>
      <c r="F2960" t="s">
        <v>1809</v>
      </c>
      <c r="G2960" t="s">
        <v>14484</v>
      </c>
      <c r="H2960" t="s">
        <v>14485</v>
      </c>
      <c r="I2960">
        <v>21</v>
      </c>
      <c r="J2960">
        <v>20</v>
      </c>
      <c r="K2960">
        <v>0</v>
      </c>
      <c r="L2960" t="s">
        <v>2610</v>
      </c>
      <c r="M2960">
        <f>SUM(B2960,C2960)</f>
        <v>0</v>
      </c>
      <c r="N2960" t="str">
        <f t="shared" si="92"/>
        <v>No</v>
      </c>
      <c r="O2960">
        <f>COUNTIF(C:C,"&lt;0")</f>
        <v>0</v>
      </c>
      <c r="P2960" t="e">
        <f>SUMIF(#REF!,"&gt;"&amp;AVERAGE(#REF!))</f>
        <v>#REF!</v>
      </c>
      <c r="Q2960">
        <f t="shared" si="93"/>
        <v>27.565026697177728</v>
      </c>
      <c r="R2960" t="str">
        <f>CONCATENATE("ID-",A2960,"-",E2960)</f>
        <v>ID-28185-Aden - Al Kari</v>
      </c>
      <c r="S2960">
        <f>INDEX(B:B,MATCH(A2960,A:A,0))</f>
        <v>0</v>
      </c>
      <c r="T2960" t="str">
        <f>IF(OR(B2960&gt;0,C2960&gt;0),"Acceptable","Check")</f>
        <v>Acceptable</v>
      </c>
      <c r="U2960">
        <f>COUNTIF(D:D, "Military - U.S. Army")</f>
        <v>23</v>
      </c>
      <c r="V2960">
        <f>AVERAGEIF(C:C,"Fort Myer, Virginia", I:I)</f>
        <v>2</v>
      </c>
      <c r="X2960" t="str">
        <f>IFERROR(VLOOKUP("FlightNumber", A:D, 4, FALSE), "Flight Not Found")</f>
        <v>Flight Not Found</v>
      </c>
      <c r="Y2960" t="str" cm="1">
        <f t="array" ref="Y2960">IF(AND(B:B &gt; TIME(6, 0, 0), B:B &lt;= TIME(18, 0, 0)), "Day", "Night")</f>
        <v>Night</v>
      </c>
      <c r="Z2960">
        <f>COUNTIFS(D:D, "Military - U.S. Army", C:C, "Fort Myer, Virginia")</f>
        <v>1</v>
      </c>
    </row>
    <row r="2961" spans="1:26" x14ac:dyDescent="0.2">
      <c r="A2961">
        <v>28187</v>
      </c>
      <c r="B2961" t="s">
        <v>1164</v>
      </c>
      <c r="C2961" t="s">
        <v>14486</v>
      </c>
      <c r="D2961" t="s">
        <v>11634</v>
      </c>
      <c r="E2961" t="s">
        <v>994</v>
      </c>
      <c r="F2961" t="s">
        <v>11133</v>
      </c>
      <c r="G2961" t="s">
        <v>14487</v>
      </c>
      <c r="H2961" t="s">
        <v>11371</v>
      </c>
      <c r="I2961">
        <v>44</v>
      </c>
      <c r="J2961">
        <v>44</v>
      </c>
      <c r="K2961">
        <v>0</v>
      </c>
      <c r="L2961" t="s">
        <v>14488</v>
      </c>
      <c r="M2961">
        <f>SUM(B2961,C2961)</f>
        <v>0</v>
      </c>
      <c r="N2961" t="str">
        <f t="shared" si="92"/>
        <v>No</v>
      </c>
      <c r="O2961">
        <f>COUNTIF(C:C,"&lt;0")</f>
        <v>0</v>
      </c>
      <c r="P2961" t="e">
        <f>SUMIF(#REF!,"&gt;"&amp;AVERAGE(#REF!))</f>
        <v>#REF!</v>
      </c>
      <c r="Q2961">
        <f t="shared" si="93"/>
        <v>27.565026697177728</v>
      </c>
      <c r="R2961" t="str">
        <f>CONCATENATE("ID-",A2961,"-",E2961)</f>
        <v>ID-28187-Training</v>
      </c>
      <c r="S2961" t="str">
        <f>INDEX(B:B,MATCH(A2961,A:A,0))</f>
        <v>15:00</v>
      </c>
      <c r="T2961" t="str">
        <f>IF(OR(B2961&gt;0,C2961&gt;0),"Acceptable","Check")</f>
        <v>Acceptable</v>
      </c>
      <c r="U2961">
        <f>COUNTIF(D:D, "Military - U.S. Army")</f>
        <v>23</v>
      </c>
      <c r="V2961">
        <f>AVERAGEIF(C:C,"Fort Myer, Virginia", I:I)</f>
        <v>2</v>
      </c>
      <c r="X2961" t="str">
        <f>IFERROR(VLOOKUP("FlightNumber", A:D, 4, FALSE), "Flight Not Found")</f>
        <v>Flight Not Found</v>
      </c>
      <c r="Y2961" t="str" cm="1">
        <f t="array" ref="Y2961">IF(AND(B:B &gt; TIME(6, 0, 0), B:B &lt;= TIME(18, 0, 0)), "Day", "Night")</f>
        <v>Night</v>
      </c>
      <c r="Z2961">
        <f>COUNTIFS(D:D, "Military - U.S. Army", C:C, "Fort Myer, Virginia")</f>
        <v>1</v>
      </c>
    </row>
    <row r="2962" spans="1:26" x14ac:dyDescent="0.2">
      <c r="A2962">
        <v>28188</v>
      </c>
      <c r="B2962" t="s">
        <v>5750</v>
      </c>
      <c r="C2962" t="s">
        <v>14489</v>
      </c>
      <c r="D2962" t="s">
        <v>14490</v>
      </c>
      <c r="E2962" t="s">
        <v>14491</v>
      </c>
      <c r="F2962" t="s">
        <v>11785</v>
      </c>
      <c r="G2962" t="s">
        <v>14492</v>
      </c>
      <c r="H2962" t="s">
        <v>14493</v>
      </c>
      <c r="I2962">
        <v>4</v>
      </c>
      <c r="J2962">
        <v>2</v>
      </c>
      <c r="K2962">
        <v>0</v>
      </c>
      <c r="L2962" t="s">
        <v>14494</v>
      </c>
      <c r="M2962">
        <f>SUM(B2962,C2962)</f>
        <v>0</v>
      </c>
      <c r="N2962" t="str">
        <f t="shared" si="92"/>
        <v>No</v>
      </c>
      <c r="O2962">
        <f>COUNTIF(C:C,"&lt;0")</f>
        <v>0</v>
      </c>
      <c r="P2962" t="e">
        <f>SUMIF(#REF!,"&gt;"&amp;AVERAGE(#REF!))</f>
        <v>#REF!</v>
      </c>
      <c r="Q2962">
        <f t="shared" si="93"/>
        <v>27.565026697177728</v>
      </c>
      <c r="R2962" t="str">
        <f>CONCATENATE("ID-",A2962,"-",E2962)</f>
        <v>ID-28188-Paris, France - Niamey, Nigher</v>
      </c>
      <c r="S2962" t="str">
        <f>INDEX(B:B,MATCH(A2962,A:A,0))</f>
        <v>03:35</v>
      </c>
      <c r="T2962" t="str">
        <f>IF(OR(B2962&gt;0,C2962&gt;0),"Acceptable","Check")</f>
        <v>Acceptable</v>
      </c>
      <c r="U2962">
        <f>COUNTIF(D:D, "Military - U.S. Army")</f>
        <v>23</v>
      </c>
      <c r="V2962">
        <f>AVERAGEIF(C:C,"Fort Myer, Virginia", I:I)</f>
        <v>2</v>
      </c>
      <c r="X2962" t="str">
        <f>IFERROR(VLOOKUP("FlightNumber", A:D, 4, FALSE), "Flight Not Found")</f>
        <v>Flight Not Found</v>
      </c>
      <c r="Y2962" t="str" cm="1">
        <f t="array" ref="Y2962">IF(AND(B:B &gt; TIME(6, 0, 0), B:B &lt;= TIME(18, 0, 0)), "Day", "Night")</f>
        <v>Night</v>
      </c>
      <c r="Z2962">
        <f>COUNTIFS(D:D, "Military - U.S. Army", C:C, "Fort Myer, Virginia")</f>
        <v>1</v>
      </c>
    </row>
    <row r="2963" spans="1:26" x14ac:dyDescent="0.2">
      <c r="A2963">
        <v>28312</v>
      </c>
      <c r="B2963" t="s">
        <v>861</v>
      </c>
      <c r="C2963" t="s">
        <v>14495</v>
      </c>
      <c r="D2963" t="s">
        <v>14496</v>
      </c>
      <c r="E2963" t="s">
        <v>14497</v>
      </c>
      <c r="F2963" t="s">
        <v>13841</v>
      </c>
      <c r="G2963" t="s">
        <v>14498</v>
      </c>
      <c r="H2963" t="s">
        <v>14499</v>
      </c>
      <c r="I2963">
        <v>3</v>
      </c>
      <c r="J2963">
        <v>3</v>
      </c>
      <c r="K2963">
        <v>0</v>
      </c>
      <c r="L2963" t="s">
        <v>14500</v>
      </c>
      <c r="M2963">
        <f>SUM(B2963,C2963)</f>
        <v>0</v>
      </c>
      <c r="N2963" t="str">
        <f t="shared" si="92"/>
        <v>No</v>
      </c>
      <c r="O2963">
        <f>COUNTIF(C:C,"&lt;0")</f>
        <v>0</v>
      </c>
      <c r="P2963" t="e">
        <f>SUMIF(#REF!,"&gt;"&amp;AVERAGE(#REF!))</f>
        <v>#REF!</v>
      </c>
      <c r="Q2963">
        <f t="shared" si="93"/>
        <v>27.565026697177728</v>
      </c>
      <c r="R2963" t="str">
        <f>CONCATENATE("ID-",A2963,"-",E2963)</f>
        <v>ID-28312-Saint Louis, MO - Detroit, MI</v>
      </c>
      <c r="S2963" t="str">
        <f>INDEX(B:B,MATCH(A2963,A:A,0))</f>
        <v>23:30</v>
      </c>
      <c r="T2963" t="str">
        <f>IF(OR(B2963&gt;0,C2963&gt;0),"Acceptable","Check")</f>
        <v>Acceptable</v>
      </c>
      <c r="U2963">
        <f>COUNTIF(D:D, "Military - U.S. Army")</f>
        <v>23</v>
      </c>
      <c r="V2963">
        <f>AVERAGEIF(C:C,"Fort Myer, Virginia", I:I)</f>
        <v>2</v>
      </c>
      <c r="X2963" t="str">
        <f>IFERROR(VLOOKUP("FlightNumber", A:D, 4, FALSE), "Flight Not Found")</f>
        <v>Flight Not Found</v>
      </c>
      <c r="Y2963" t="str" cm="1">
        <f t="array" ref="Y2963">IF(AND(B:B &gt; TIME(6, 0, 0), B:B &lt;= TIME(18, 0, 0)), "Day", "Night")</f>
        <v>Night</v>
      </c>
      <c r="Z2963">
        <f>COUNTIFS(D:D, "Military - U.S. Army", C:C, "Fort Myer, Virginia")</f>
        <v>1</v>
      </c>
    </row>
    <row r="2964" spans="1:26" x14ac:dyDescent="0.2">
      <c r="A2964">
        <v>28188</v>
      </c>
      <c r="B2964" t="s">
        <v>99</v>
      </c>
      <c r="C2964" t="s">
        <v>14501</v>
      </c>
      <c r="D2964" t="s">
        <v>34</v>
      </c>
      <c r="E2964" t="s">
        <v>14502</v>
      </c>
      <c r="F2964" t="s">
        <v>14503</v>
      </c>
      <c r="G2964" t="s">
        <v>14504</v>
      </c>
      <c r="I2964">
        <v>5</v>
      </c>
      <c r="J2964">
        <v>5</v>
      </c>
      <c r="K2964">
        <v>0</v>
      </c>
      <c r="L2964" t="s">
        <v>14505</v>
      </c>
      <c r="M2964">
        <f>SUM(B2964,C2964)</f>
        <v>0</v>
      </c>
      <c r="N2964" t="str">
        <f t="shared" si="92"/>
        <v>No</v>
      </c>
      <c r="O2964">
        <f>COUNTIF(C:C,"&lt;0")</f>
        <v>0</v>
      </c>
      <c r="P2964" t="e">
        <f>SUMIF(#REF!,"&gt;"&amp;AVERAGE(#REF!))</f>
        <v>#REF!</v>
      </c>
      <c r="Q2964">
        <f t="shared" si="93"/>
        <v>27.565026697177728</v>
      </c>
      <c r="R2964" t="str">
        <f>CONCATENATE("ID-",A2964,"-",E2964)</f>
        <v>ID-28188-Prince George - Tezzeron Lake</v>
      </c>
      <c r="S2964" t="str">
        <f>INDEX(B:B,MATCH(A2964,A:A,0))</f>
        <v>03:35</v>
      </c>
      <c r="T2964" t="str">
        <f>IF(OR(B2964&gt;0,C2964&gt;0),"Acceptable","Check")</f>
        <v>Acceptable</v>
      </c>
      <c r="U2964">
        <f>COUNTIF(D:D, "Military - U.S. Army")</f>
        <v>23</v>
      </c>
      <c r="V2964">
        <f>AVERAGEIF(C:C,"Fort Myer, Virginia", I:I)</f>
        <v>2</v>
      </c>
      <c r="X2964" t="str">
        <f>IFERROR(VLOOKUP("FlightNumber", A:D, 4, FALSE), "Flight Not Found")</f>
        <v>Flight Not Found</v>
      </c>
      <c r="Y2964" t="str" cm="1">
        <f t="array" ref="Y2964">IF(AND(B:B &gt; TIME(6, 0, 0), B:B &lt;= TIME(18, 0, 0)), "Day", "Night")</f>
        <v>Night</v>
      </c>
      <c r="Z2964">
        <f>COUNTIFS(D:D, "Military - U.S. Army", C:C, "Fort Myer, Virginia")</f>
        <v>1</v>
      </c>
    </row>
    <row r="2965" spans="1:26" x14ac:dyDescent="0.2">
      <c r="A2965">
        <v>28211</v>
      </c>
      <c r="B2965" t="s">
        <v>14506</v>
      </c>
      <c r="C2965" t="s">
        <v>9739</v>
      </c>
      <c r="D2965" t="s">
        <v>14507</v>
      </c>
      <c r="E2965" t="s">
        <v>14508</v>
      </c>
      <c r="F2965" t="s">
        <v>14509</v>
      </c>
      <c r="G2965" t="s">
        <v>14510</v>
      </c>
      <c r="H2965" t="s">
        <v>14511</v>
      </c>
      <c r="I2965">
        <v>644</v>
      </c>
      <c r="J2965">
        <v>583</v>
      </c>
      <c r="K2965">
        <v>0</v>
      </c>
      <c r="L2965" t="s">
        <v>14512</v>
      </c>
      <c r="M2965">
        <f>SUM(B2965,C2965)</f>
        <v>0</v>
      </c>
      <c r="N2965" t="str">
        <f t="shared" si="92"/>
        <v>No</v>
      </c>
      <c r="O2965">
        <f>COUNTIF(C:C,"&lt;0")</f>
        <v>0</v>
      </c>
      <c r="P2965" t="e">
        <f>SUMIF(#REF!,"&gt;"&amp;AVERAGE(#REF!))</f>
        <v>#REF!</v>
      </c>
      <c r="Q2965">
        <f t="shared" si="93"/>
        <v>27.565026697177728</v>
      </c>
      <c r="R2965" t="str">
        <f>CONCATENATE("ID-",A2965,"-",E2965)</f>
        <v>ID-28211-Tenerife - Las Palmas / Tenerife - Las Palmas</v>
      </c>
      <c r="S2965" t="str">
        <f>INDEX(B:B,MATCH(A2965,A:A,0))</f>
        <v>17:07</v>
      </c>
      <c r="T2965" t="str">
        <f>IF(OR(B2965&gt;0,C2965&gt;0),"Acceptable","Check")</f>
        <v>Acceptable</v>
      </c>
      <c r="U2965">
        <f>COUNTIF(D:D, "Military - U.S. Army")</f>
        <v>23</v>
      </c>
      <c r="V2965">
        <f>AVERAGEIF(C:C,"Fort Myer, Virginia", I:I)</f>
        <v>2</v>
      </c>
      <c r="X2965" t="str">
        <f>IFERROR(VLOOKUP("FlightNumber", A:D, 4, FALSE), "Flight Not Found")</f>
        <v>Flight Not Found</v>
      </c>
      <c r="Y2965" t="str" cm="1">
        <f t="array" ref="Y2965">IF(AND(B:B &gt; TIME(6, 0, 0), B:B &lt;= TIME(18, 0, 0)), "Day", "Night")</f>
        <v>Night</v>
      </c>
      <c r="Z2965">
        <f>COUNTIFS(D:D, "Military - U.S. Army", C:C, "Fort Myer, Virginia")</f>
        <v>1</v>
      </c>
    </row>
    <row r="2966" spans="1:26" x14ac:dyDescent="0.2">
      <c r="A2966">
        <v>28213</v>
      </c>
      <c r="C2966" t="s">
        <v>14513</v>
      </c>
      <c r="D2966" t="s">
        <v>12247</v>
      </c>
      <c r="E2966" t="s">
        <v>14514</v>
      </c>
      <c r="F2966" t="s">
        <v>12795</v>
      </c>
      <c r="G2966" t="s">
        <v>14515</v>
      </c>
      <c r="H2966" t="s">
        <v>14516</v>
      </c>
      <c r="I2966">
        <v>23</v>
      </c>
      <c r="J2966">
        <v>15</v>
      </c>
      <c r="K2966">
        <v>0</v>
      </c>
      <c r="L2966" t="s">
        <v>14517</v>
      </c>
      <c r="M2966">
        <f>SUM(B2966,C2966)</f>
        <v>0</v>
      </c>
      <c r="N2966" t="str">
        <f t="shared" si="92"/>
        <v>No</v>
      </c>
      <c r="O2966">
        <f>COUNTIF(C:C,"&lt;0")</f>
        <v>0</v>
      </c>
      <c r="P2966" t="e">
        <f>SUMIF(#REF!,"&gt;"&amp;AVERAGE(#REF!))</f>
        <v>#REF!</v>
      </c>
      <c r="Q2966">
        <f t="shared" si="93"/>
        <v>27.565026697177728</v>
      </c>
      <c r="R2966" t="str">
        <f>CONCATENATE("ID-",A2966,"-",E2966)</f>
        <v>ID-28213-Palu - Toli Toli</v>
      </c>
      <c r="S2966">
        <f>INDEX(B:B,MATCH(A2966,A:A,0))</f>
        <v>0</v>
      </c>
      <c r="T2966" t="str">
        <f>IF(OR(B2966&gt;0,C2966&gt;0),"Acceptable","Check")</f>
        <v>Acceptable</v>
      </c>
      <c r="U2966">
        <f>COUNTIF(D:D, "Military - U.S. Army")</f>
        <v>23</v>
      </c>
      <c r="V2966">
        <f>AVERAGEIF(C:C,"Fort Myer, Virginia", I:I)</f>
        <v>2</v>
      </c>
      <c r="X2966" t="str">
        <f>IFERROR(VLOOKUP("FlightNumber", A:D, 4, FALSE), "Flight Not Found")</f>
        <v>Flight Not Found</v>
      </c>
      <c r="Y2966" t="str" cm="1">
        <f t="array" ref="Y2966">IF(AND(B:B &gt; TIME(6, 0, 0), B:B &lt;= TIME(18, 0, 0)), "Day", "Night")</f>
        <v>Night</v>
      </c>
      <c r="Z2966">
        <f>COUNTIFS(D:D, "Military - U.S. Army", C:C, "Fort Myer, Virginia")</f>
        <v>1</v>
      </c>
    </row>
    <row r="2967" spans="1:26" x14ac:dyDescent="0.2">
      <c r="A2967">
        <v>28214</v>
      </c>
      <c r="C2967" t="s">
        <v>14518</v>
      </c>
      <c r="D2967" t="s">
        <v>3546</v>
      </c>
      <c r="F2967" t="s">
        <v>11779</v>
      </c>
      <c r="G2967" t="s">
        <v>14519</v>
      </c>
      <c r="H2967" t="s">
        <v>14520</v>
      </c>
      <c r="I2967">
        <v>27</v>
      </c>
      <c r="J2967">
        <v>8</v>
      </c>
      <c r="K2967">
        <v>0</v>
      </c>
      <c r="L2967" t="s">
        <v>463</v>
      </c>
      <c r="M2967">
        <f>SUM(B2967,C2967)</f>
        <v>0</v>
      </c>
      <c r="N2967" t="str">
        <f t="shared" si="92"/>
        <v>No</v>
      </c>
      <c r="O2967">
        <f>COUNTIF(C:C,"&lt;0")</f>
        <v>0</v>
      </c>
      <c r="P2967" t="e">
        <f>SUMIF(#REF!,"&gt;"&amp;AVERAGE(#REF!))</f>
        <v>#REF!</v>
      </c>
      <c r="Q2967">
        <f t="shared" si="93"/>
        <v>27.565026697177728</v>
      </c>
      <c r="R2967" t="str">
        <f>CONCATENATE("ID-",A2967,"-",E2967)</f>
        <v>ID-28214-</v>
      </c>
      <c r="S2967">
        <f>INDEX(B:B,MATCH(A2967,A:A,0))</f>
        <v>0</v>
      </c>
      <c r="T2967" t="str">
        <f>IF(OR(B2967&gt;0,C2967&gt;0),"Acceptable","Check")</f>
        <v>Acceptable</v>
      </c>
      <c r="U2967">
        <f>COUNTIF(D:D, "Military - U.S. Army")</f>
        <v>23</v>
      </c>
      <c r="V2967">
        <f>AVERAGEIF(C:C,"Fort Myer, Virginia", I:I)</f>
        <v>2</v>
      </c>
      <c r="X2967" t="str">
        <f>IFERROR(VLOOKUP("FlightNumber", A:D, 4, FALSE), "Flight Not Found")</f>
        <v>Flight Not Found</v>
      </c>
      <c r="Y2967" t="str" cm="1">
        <f t="array" ref="Y2967">IF(AND(B:B &gt; TIME(6, 0, 0), B:B &lt;= TIME(18, 0, 0)), "Day", "Night")</f>
        <v>Night</v>
      </c>
      <c r="Z2967">
        <f>COUNTIFS(D:D, "Military - U.S. Army", C:C, "Fort Myer, Virginia")</f>
        <v>1</v>
      </c>
    </row>
    <row r="2968" spans="1:26" x14ac:dyDescent="0.2">
      <c r="A2968">
        <v>28219</v>
      </c>
      <c r="B2968" t="s">
        <v>14521</v>
      </c>
      <c r="C2968" t="s">
        <v>14522</v>
      </c>
      <c r="D2968" t="s">
        <v>11860</v>
      </c>
      <c r="E2968" t="s">
        <v>14523</v>
      </c>
      <c r="F2968" t="s">
        <v>11862</v>
      </c>
      <c r="G2968" t="s">
        <v>14524</v>
      </c>
      <c r="H2968" t="s">
        <v>14525</v>
      </c>
      <c r="I2968">
        <v>85</v>
      </c>
      <c r="J2968">
        <v>62</v>
      </c>
      <c r="K2968">
        <v>8</v>
      </c>
      <c r="L2968" t="s">
        <v>14526</v>
      </c>
      <c r="M2968">
        <f>SUM(B2968,C2968)</f>
        <v>0</v>
      </c>
      <c r="N2968" t="str">
        <f t="shared" si="92"/>
        <v>No</v>
      </c>
      <c r="O2968">
        <f>COUNTIF(C:C,"&lt;0")</f>
        <v>0</v>
      </c>
      <c r="P2968" t="e">
        <f>SUMIF(#REF!,"&gt;"&amp;AVERAGE(#REF!))</f>
        <v>#REF!</v>
      </c>
      <c r="Q2968">
        <f t="shared" si="93"/>
        <v>27.565026697177728</v>
      </c>
      <c r="R2968" t="str">
        <f>CONCATENATE("ID-",A2968,"-",E2968)</f>
        <v>ID-28219-Huntsville - Atlanta</v>
      </c>
      <c r="S2968" t="str">
        <f>INDEX(B:B,MATCH(A2968,A:A,0))</f>
        <v>16:19</v>
      </c>
      <c r="T2968" t="str">
        <f>IF(OR(B2968&gt;0,C2968&gt;0),"Acceptable","Check")</f>
        <v>Acceptable</v>
      </c>
      <c r="U2968">
        <f>COUNTIF(D:D, "Military - U.S. Army")</f>
        <v>23</v>
      </c>
      <c r="V2968">
        <f>AVERAGEIF(C:C,"Fort Myer, Virginia", I:I)</f>
        <v>2</v>
      </c>
      <c r="X2968" t="str">
        <f>IFERROR(VLOOKUP("FlightNumber", A:D, 4, FALSE), "Flight Not Found")</f>
        <v>Flight Not Found</v>
      </c>
      <c r="Y2968" t="str" cm="1">
        <f t="array" ref="Y2968">IF(AND(B:B &gt; TIME(6, 0, 0), B:B &lt;= TIME(18, 0, 0)), "Day", "Night")</f>
        <v>Night</v>
      </c>
      <c r="Z2968">
        <f>COUNTIFS(D:D, "Military - U.S. Army", C:C, "Fort Myer, Virginia")</f>
        <v>1</v>
      </c>
    </row>
    <row r="2969" spans="1:26" x14ac:dyDescent="0.2">
      <c r="A2969">
        <v>28225</v>
      </c>
      <c r="C2969" t="s">
        <v>14527</v>
      </c>
      <c r="D2969" t="s">
        <v>14027</v>
      </c>
      <c r="E2969" t="s">
        <v>3724</v>
      </c>
      <c r="F2969" t="s">
        <v>14528</v>
      </c>
      <c r="G2969" t="s">
        <v>14529</v>
      </c>
      <c r="H2969" t="s">
        <v>14530</v>
      </c>
      <c r="I2969">
        <v>35</v>
      </c>
      <c r="J2969">
        <v>35</v>
      </c>
      <c r="K2969">
        <v>0</v>
      </c>
      <c r="L2969" t="s">
        <v>14531</v>
      </c>
      <c r="M2969">
        <f>SUM(B2969,C2969)</f>
        <v>0</v>
      </c>
      <c r="N2969" t="str">
        <f t="shared" si="92"/>
        <v>No</v>
      </c>
      <c r="O2969">
        <f>COUNTIF(C:C,"&lt;0")</f>
        <v>0</v>
      </c>
      <c r="P2969" t="e">
        <f>SUMIF(#REF!,"&gt;"&amp;AVERAGE(#REF!))</f>
        <v>#REF!</v>
      </c>
      <c r="Q2969">
        <f t="shared" si="93"/>
        <v>27.565026697177728</v>
      </c>
      <c r="R2969" t="str">
        <f>CONCATENATE("ID-",A2969,"-",E2969)</f>
        <v>ID-28225-Villavicencio - Bogota</v>
      </c>
      <c r="S2969">
        <f>INDEX(B:B,MATCH(A2969,A:A,0))</f>
        <v>0</v>
      </c>
      <c r="T2969" t="str">
        <f>IF(OR(B2969&gt;0,C2969&gt;0),"Acceptable","Check")</f>
        <v>Acceptable</v>
      </c>
      <c r="U2969">
        <f>COUNTIF(D:D, "Military - U.S. Army")</f>
        <v>23</v>
      </c>
      <c r="V2969">
        <f>AVERAGEIF(C:C,"Fort Myer, Virginia", I:I)</f>
        <v>2</v>
      </c>
      <c r="X2969" t="str">
        <f>IFERROR(VLOOKUP("FlightNumber", A:D, 4, FALSE), "Flight Not Found")</f>
        <v>Flight Not Found</v>
      </c>
      <c r="Y2969" t="str" cm="1">
        <f t="array" ref="Y2969">IF(AND(B:B &gt; TIME(6, 0, 0), B:B &lt;= TIME(18, 0, 0)), "Day", "Night")</f>
        <v>Night</v>
      </c>
      <c r="Z2969">
        <f>COUNTIFS(D:D, "Military - U.S. Army", C:C, "Fort Myer, Virginia")</f>
        <v>1</v>
      </c>
    </row>
    <row r="2970" spans="1:26" x14ac:dyDescent="0.2">
      <c r="A2970">
        <v>28234</v>
      </c>
      <c r="C2970" t="s">
        <v>14532</v>
      </c>
      <c r="D2970" t="s">
        <v>9030</v>
      </c>
      <c r="E2970" t="s">
        <v>14533</v>
      </c>
      <c r="F2970" t="s">
        <v>13340</v>
      </c>
      <c r="I2970">
        <v>21</v>
      </c>
      <c r="J2970">
        <v>21</v>
      </c>
      <c r="K2970">
        <v>0</v>
      </c>
      <c r="L2970" t="s">
        <v>14534</v>
      </c>
      <c r="M2970">
        <f>SUM(B2970,C2970)</f>
        <v>0</v>
      </c>
      <c r="N2970" t="str">
        <f t="shared" si="92"/>
        <v>No</v>
      </c>
      <c r="O2970">
        <f>COUNTIF(C:C,"&lt;0")</f>
        <v>0</v>
      </c>
      <c r="P2970" t="e">
        <f>SUMIF(#REF!,"&gt;"&amp;AVERAGE(#REF!))</f>
        <v>#REF!</v>
      </c>
      <c r="Q2970">
        <f t="shared" si="93"/>
        <v>27.565026697177728</v>
      </c>
      <c r="R2970" t="str">
        <f>CONCATENATE("ID-",A2970,"-",E2970)</f>
        <v>ID-28234-Parnu - Tapa</v>
      </c>
      <c r="S2970">
        <f>INDEX(B:B,MATCH(A2970,A:A,0))</f>
        <v>0</v>
      </c>
      <c r="T2970" t="str">
        <f>IF(OR(B2970&gt;0,C2970&gt;0),"Acceptable","Check")</f>
        <v>Acceptable</v>
      </c>
      <c r="U2970">
        <f>COUNTIF(D:D, "Military - U.S. Army")</f>
        <v>23</v>
      </c>
      <c r="V2970">
        <f>AVERAGEIF(C:C,"Fort Myer, Virginia", I:I)</f>
        <v>2</v>
      </c>
      <c r="X2970" t="str">
        <f>IFERROR(VLOOKUP("FlightNumber", A:D, 4, FALSE), "Flight Not Found")</f>
        <v>Flight Not Found</v>
      </c>
      <c r="Y2970" t="str" cm="1">
        <f t="array" ref="Y2970">IF(AND(B:B &gt; TIME(6, 0, 0), B:B &lt;= TIME(18, 0, 0)), "Day", "Night")</f>
        <v>Night</v>
      </c>
      <c r="Z2970">
        <f>COUNTIFS(D:D, "Military - U.S. Army", C:C, "Fort Myer, Virginia")</f>
        <v>1</v>
      </c>
    </row>
    <row r="2971" spans="1:26" x14ac:dyDescent="0.2">
      <c r="A2971">
        <v>28242</v>
      </c>
      <c r="C2971" t="s">
        <v>6670</v>
      </c>
      <c r="D2971" t="s">
        <v>5522</v>
      </c>
      <c r="F2971" t="s">
        <v>8860</v>
      </c>
      <c r="G2971" t="s">
        <v>14535</v>
      </c>
      <c r="H2971" t="s">
        <v>14536</v>
      </c>
      <c r="I2971">
        <v>28</v>
      </c>
      <c r="J2971">
        <v>28</v>
      </c>
      <c r="K2971">
        <v>0</v>
      </c>
      <c r="L2971" t="s">
        <v>14537</v>
      </c>
      <c r="M2971">
        <f>SUM(B2971,C2971)</f>
        <v>0</v>
      </c>
      <c r="N2971" t="str">
        <f t="shared" si="92"/>
        <v>No</v>
      </c>
      <c r="O2971">
        <f>COUNTIF(C:C,"&lt;0")</f>
        <v>0</v>
      </c>
      <c r="P2971" t="e">
        <f>SUMIF(#REF!,"&gt;"&amp;AVERAGE(#REF!))</f>
        <v>#REF!</v>
      </c>
      <c r="Q2971">
        <f t="shared" si="93"/>
        <v>27.565026697177728</v>
      </c>
      <c r="R2971" t="str">
        <f>CONCATENATE("ID-",A2971,"-",E2971)</f>
        <v>ID-28242-</v>
      </c>
      <c r="S2971">
        <f>INDEX(B:B,MATCH(A2971,A:A,0))</f>
        <v>0</v>
      </c>
      <c r="T2971" t="str">
        <f>IF(OR(B2971&gt;0,C2971&gt;0),"Acceptable","Check")</f>
        <v>Acceptable</v>
      </c>
      <c r="U2971">
        <f>COUNTIF(D:D, "Military - U.S. Army")</f>
        <v>23</v>
      </c>
      <c r="V2971">
        <f>AVERAGEIF(C:C,"Fort Myer, Virginia", I:I)</f>
        <v>2</v>
      </c>
      <c r="X2971" t="str">
        <f>IFERROR(VLOOKUP("FlightNumber", A:D, 4, FALSE), "Flight Not Found")</f>
        <v>Flight Not Found</v>
      </c>
      <c r="Y2971" t="str" cm="1">
        <f t="array" ref="Y2971">IF(AND(B:B &gt; TIME(6, 0, 0), B:B &lt;= TIME(18, 0, 0)), "Day", "Night")</f>
        <v>Night</v>
      </c>
      <c r="Z2971">
        <f>COUNTIFS(D:D, "Military - U.S. Army", C:C, "Fort Myer, Virginia")</f>
        <v>1</v>
      </c>
    </row>
    <row r="2972" spans="1:26" x14ac:dyDescent="0.2">
      <c r="A2972">
        <v>28255</v>
      </c>
      <c r="B2972" t="s">
        <v>2758</v>
      </c>
      <c r="C2972" t="s">
        <v>14538</v>
      </c>
      <c r="D2972" t="s">
        <v>14539</v>
      </c>
      <c r="F2972" t="s">
        <v>12576</v>
      </c>
      <c r="G2972" t="s">
        <v>14540</v>
      </c>
      <c r="I2972">
        <v>54</v>
      </c>
      <c r="J2972">
        <v>54</v>
      </c>
      <c r="K2972">
        <v>0</v>
      </c>
      <c r="L2972" t="s">
        <v>14541</v>
      </c>
      <c r="M2972">
        <f>SUM(B2972,C2972)</f>
        <v>0</v>
      </c>
      <c r="N2972" t="str">
        <f t="shared" si="92"/>
        <v>No</v>
      </c>
      <c r="O2972">
        <f>COUNTIF(C:C,"&lt;0")</f>
        <v>0</v>
      </c>
      <c r="P2972" t="e">
        <f>SUMIF(#REF!,"&gt;"&amp;AVERAGE(#REF!))</f>
        <v>#REF!</v>
      </c>
      <c r="Q2972">
        <f t="shared" si="93"/>
        <v>27.565026697177728</v>
      </c>
      <c r="R2972" t="str">
        <f>CONCATENATE("ID-",A2972,"-",E2972)</f>
        <v>ID-28255-</v>
      </c>
      <c r="S2972" t="str">
        <f>INDEX(B:B,MATCH(A2972,A:A,0))</f>
        <v>20:30</v>
      </c>
      <c r="T2972" t="str">
        <f>IF(OR(B2972&gt;0,C2972&gt;0),"Acceptable","Check")</f>
        <v>Acceptable</v>
      </c>
      <c r="U2972">
        <f>COUNTIF(D:D, "Military - U.S. Army")</f>
        <v>23</v>
      </c>
      <c r="V2972">
        <f>AVERAGEIF(C:C,"Fort Myer, Virginia", I:I)</f>
        <v>2</v>
      </c>
      <c r="X2972" t="str">
        <f>IFERROR(VLOOKUP("FlightNumber", A:D, 4, FALSE), "Flight Not Found")</f>
        <v>Flight Not Found</v>
      </c>
      <c r="Y2972" t="str" cm="1">
        <f t="array" ref="Y2972">IF(AND(B:B &gt; TIME(6, 0, 0), B:B &lt;= TIME(18, 0, 0)), "Day", "Night")</f>
        <v>Night</v>
      </c>
      <c r="Z2972">
        <f>COUNTIFS(D:D, "Military - U.S. Army", C:C, "Fort Myer, Virginia")</f>
        <v>1</v>
      </c>
    </row>
    <row r="2973" spans="1:26" x14ac:dyDescent="0.2">
      <c r="A2973">
        <v>28258</v>
      </c>
      <c r="B2973" t="s">
        <v>81</v>
      </c>
      <c r="C2973" t="s">
        <v>14542</v>
      </c>
      <c r="D2973" t="s">
        <v>1960</v>
      </c>
      <c r="E2973" t="s">
        <v>14543</v>
      </c>
      <c r="F2973" t="s">
        <v>14544</v>
      </c>
      <c r="G2973" t="s">
        <v>14545</v>
      </c>
      <c r="H2973" t="s">
        <v>14546</v>
      </c>
      <c r="I2973">
        <v>9</v>
      </c>
      <c r="J2973">
        <v>9</v>
      </c>
      <c r="K2973">
        <v>0</v>
      </c>
      <c r="L2973" t="s">
        <v>14547</v>
      </c>
      <c r="M2973">
        <f>SUM(B2973,C2973)</f>
        <v>0</v>
      </c>
      <c r="N2973" t="str">
        <f t="shared" si="92"/>
        <v>No</v>
      </c>
      <c r="O2973">
        <f>COUNTIF(C:C,"&lt;0")</f>
        <v>0</v>
      </c>
      <c r="P2973" t="e">
        <f>SUMIF(#REF!,"&gt;"&amp;AVERAGE(#REF!))</f>
        <v>#REF!</v>
      </c>
      <c r="Q2973">
        <f t="shared" si="93"/>
        <v>27.565026697177728</v>
      </c>
      <c r="R2973" t="str">
        <f>CONCATENATE("ID-",A2973,"-",E2973)</f>
        <v>ID-28258-Varna, Bulgaria  - Beiruit, Lebanon</v>
      </c>
      <c r="S2973" t="str">
        <f>INDEX(B:B,MATCH(A2973,A:A,0))</f>
        <v>08:45</v>
      </c>
      <c r="T2973" t="str">
        <f>IF(OR(B2973&gt;0,C2973&gt;0),"Acceptable","Check")</f>
        <v>Acceptable</v>
      </c>
      <c r="U2973">
        <f>COUNTIF(D:D, "Military - U.S. Army")</f>
        <v>23</v>
      </c>
      <c r="V2973">
        <f>AVERAGEIF(C:C,"Fort Myer, Virginia", I:I)</f>
        <v>2</v>
      </c>
      <c r="X2973" t="str">
        <f>IFERROR(VLOOKUP("FlightNumber", A:D, 4, FALSE), "Flight Not Found")</f>
        <v>Flight Not Found</v>
      </c>
      <c r="Y2973" t="str" cm="1">
        <f t="array" ref="Y2973">IF(AND(B:B &gt; TIME(6, 0, 0), B:B &lt;= TIME(18, 0, 0)), "Day", "Night")</f>
        <v>Night</v>
      </c>
      <c r="Z2973">
        <f>COUNTIFS(D:D, "Military - U.S. Army", C:C, "Fort Myer, Virginia")</f>
        <v>1</v>
      </c>
    </row>
    <row r="2974" spans="1:26" x14ac:dyDescent="0.2">
      <c r="A2974">
        <v>28259</v>
      </c>
      <c r="B2974" t="s">
        <v>14548</v>
      </c>
      <c r="C2974" t="s">
        <v>14549</v>
      </c>
      <c r="D2974" t="s">
        <v>14550</v>
      </c>
      <c r="E2974" t="s">
        <v>14551</v>
      </c>
      <c r="F2974" t="s">
        <v>12815</v>
      </c>
      <c r="G2974" t="s">
        <v>14552</v>
      </c>
      <c r="H2974" t="s">
        <v>14553</v>
      </c>
      <c r="I2974">
        <v>6</v>
      </c>
      <c r="J2974">
        <v>6</v>
      </c>
      <c r="K2974">
        <v>0</v>
      </c>
      <c r="L2974" t="s">
        <v>14554</v>
      </c>
      <c r="M2974">
        <f>SUM(B2974,C2974)</f>
        <v>0</v>
      </c>
      <c r="N2974" t="str">
        <f t="shared" si="92"/>
        <v>No</v>
      </c>
      <c r="O2974">
        <f>COUNTIF(C:C,"&lt;0")</f>
        <v>0</v>
      </c>
      <c r="P2974" t="e">
        <f>SUMIF(#REF!,"&gt;"&amp;AVERAGE(#REF!))</f>
        <v>#REF!</v>
      </c>
      <c r="Q2974">
        <f t="shared" si="93"/>
        <v>27.565026697177728</v>
      </c>
      <c r="R2974" t="str">
        <f>CONCATENATE("ID-",A2974,"-",E2974)</f>
        <v>ID-28259-Nairobi, Kenya  - Luskaka, Zambia</v>
      </c>
      <c r="S2974" t="str">
        <f>INDEX(B:B,MATCH(A2974,A:A,0))</f>
        <v>09:33</v>
      </c>
      <c r="T2974" t="str">
        <f>IF(OR(B2974&gt;0,C2974&gt;0),"Acceptable","Check")</f>
        <v>Acceptable</v>
      </c>
      <c r="U2974">
        <f>COUNTIF(D:D, "Military - U.S. Army")</f>
        <v>23</v>
      </c>
      <c r="V2974">
        <f>AVERAGEIF(C:C,"Fort Myer, Virginia", I:I)</f>
        <v>2</v>
      </c>
      <c r="X2974" t="str">
        <f>IFERROR(VLOOKUP("FlightNumber", A:D, 4, FALSE), "Flight Not Found")</f>
        <v>Flight Not Found</v>
      </c>
      <c r="Y2974" t="str" cm="1">
        <f t="array" ref="Y2974">IF(AND(B:B &gt; TIME(6, 0, 0), B:B &lt;= TIME(18, 0, 0)), "Day", "Night")</f>
        <v>Night</v>
      </c>
      <c r="Z2974">
        <f>COUNTIFS(D:D, "Military - U.S. Army", C:C, "Fort Myer, Virginia")</f>
        <v>1</v>
      </c>
    </row>
    <row r="2975" spans="1:26" x14ac:dyDescent="0.2">
      <c r="A2975">
        <v>28261</v>
      </c>
      <c r="B2975" t="s">
        <v>7614</v>
      </c>
      <c r="C2975" t="s">
        <v>356</v>
      </c>
      <c r="D2975" t="s">
        <v>14555</v>
      </c>
      <c r="E2975" t="s">
        <v>14556</v>
      </c>
      <c r="F2975" t="s">
        <v>14557</v>
      </c>
      <c r="G2975" t="s">
        <v>14558</v>
      </c>
      <c r="H2975" t="s">
        <v>14559</v>
      </c>
      <c r="I2975">
        <v>25</v>
      </c>
      <c r="J2975">
        <v>4</v>
      </c>
      <c r="K2975">
        <v>1</v>
      </c>
      <c r="L2975" t="s">
        <v>14560</v>
      </c>
      <c r="M2975">
        <f>SUM(B2975,C2975)</f>
        <v>0</v>
      </c>
      <c r="N2975" t="str">
        <f t="shared" si="92"/>
        <v>No</v>
      </c>
      <c r="O2975">
        <f>COUNTIF(C:C,"&lt;0")</f>
        <v>0</v>
      </c>
      <c r="P2975" t="e">
        <f>SUMIF(#REF!,"&gt;"&amp;AVERAGE(#REF!))</f>
        <v>#REF!</v>
      </c>
      <c r="Q2975">
        <f t="shared" si="93"/>
        <v>27.565026697177728</v>
      </c>
      <c r="R2975" t="str">
        <f>CONCATENATE("ID-",A2975,"-",E2975)</f>
        <v>ID-28261-Pan Am building - JFK Airport</v>
      </c>
      <c r="S2975" t="str">
        <f>INDEX(B:B,MATCH(A2975,A:A,0))</f>
        <v>17:35</v>
      </c>
      <c r="T2975" t="str">
        <f>IF(OR(B2975&gt;0,C2975&gt;0),"Acceptable","Check")</f>
        <v>Acceptable</v>
      </c>
      <c r="U2975">
        <f>COUNTIF(D:D, "Military - U.S. Army")</f>
        <v>23</v>
      </c>
      <c r="V2975">
        <f>AVERAGEIF(C:C,"Fort Myer, Virginia", I:I)</f>
        <v>2</v>
      </c>
      <c r="X2975" t="str">
        <f>IFERROR(VLOOKUP("FlightNumber", A:D, 4, FALSE), "Flight Not Found")</f>
        <v>Flight Not Found</v>
      </c>
      <c r="Y2975" t="str" cm="1">
        <f t="array" ref="Y2975">IF(AND(B:B &gt; TIME(6, 0, 0), B:B &lt;= TIME(18, 0, 0)), "Day", "Night")</f>
        <v>Night</v>
      </c>
      <c r="Z2975">
        <f>COUNTIFS(D:D, "Military - U.S. Army", C:C, "Fort Myer, Virginia")</f>
        <v>1</v>
      </c>
    </row>
    <row r="2976" spans="1:26" x14ac:dyDescent="0.2">
      <c r="A2976">
        <v>28272</v>
      </c>
      <c r="C2976" t="s">
        <v>14561</v>
      </c>
      <c r="D2976" t="s">
        <v>3546</v>
      </c>
      <c r="F2976" t="s">
        <v>14562</v>
      </c>
      <c r="G2976" t="s">
        <v>14563</v>
      </c>
      <c r="H2976" t="s">
        <v>14564</v>
      </c>
      <c r="I2976">
        <v>70</v>
      </c>
      <c r="J2976">
        <v>68</v>
      </c>
      <c r="K2976">
        <v>1</v>
      </c>
      <c r="L2976" t="s">
        <v>14565</v>
      </c>
      <c r="M2976">
        <f>SUM(B2976,C2976)</f>
        <v>0</v>
      </c>
      <c r="N2976" t="str">
        <f t="shared" si="92"/>
        <v>No</v>
      </c>
      <c r="O2976">
        <f>COUNTIF(C:C,"&lt;0")</f>
        <v>0</v>
      </c>
      <c r="P2976" t="e">
        <f>SUMIF(#REF!,"&gt;"&amp;AVERAGE(#REF!))</f>
        <v>#REF!</v>
      </c>
      <c r="Q2976">
        <f t="shared" si="93"/>
        <v>27.565026697177728</v>
      </c>
      <c r="R2976" t="str">
        <f>CONCATENATE("ID-",A2976,"-",E2976)</f>
        <v>ID-28272-</v>
      </c>
      <c r="S2976">
        <f>INDEX(B:B,MATCH(A2976,A:A,0))</f>
        <v>0</v>
      </c>
      <c r="T2976" t="str">
        <f>IF(OR(B2976&gt;0,C2976&gt;0),"Acceptable","Check")</f>
        <v>Acceptable</v>
      </c>
      <c r="U2976">
        <f>COUNTIF(D:D, "Military - U.S. Army")</f>
        <v>23</v>
      </c>
      <c r="V2976">
        <f>AVERAGEIF(C:C,"Fort Myer, Virginia", I:I)</f>
        <v>2</v>
      </c>
      <c r="X2976" t="str">
        <f>IFERROR(VLOOKUP("FlightNumber", A:D, 4, FALSE), "Flight Not Found")</f>
        <v>Flight Not Found</v>
      </c>
      <c r="Y2976" t="str" cm="1">
        <f t="array" ref="Y2976">IF(AND(B:B &gt; TIME(6, 0, 0), B:B &lt;= TIME(18, 0, 0)), "Day", "Night")</f>
        <v>Night</v>
      </c>
      <c r="Z2976">
        <f>COUNTIFS(D:D, "Military - U.S. Army", C:C, "Fort Myer, Virginia")</f>
        <v>1</v>
      </c>
    </row>
    <row r="2977" spans="1:26" x14ac:dyDescent="0.2">
      <c r="A2977">
        <v>28276</v>
      </c>
      <c r="B2977" t="s">
        <v>2696</v>
      </c>
      <c r="C2977" t="s">
        <v>14566</v>
      </c>
      <c r="D2977" t="s">
        <v>14567</v>
      </c>
      <c r="E2977" t="s">
        <v>14568</v>
      </c>
      <c r="F2977" t="s">
        <v>9201</v>
      </c>
      <c r="G2977" t="s">
        <v>14569</v>
      </c>
      <c r="I2977">
        <v>3</v>
      </c>
      <c r="J2977">
        <v>3</v>
      </c>
      <c r="K2977">
        <v>0</v>
      </c>
      <c r="L2977" t="s">
        <v>14570</v>
      </c>
      <c r="M2977">
        <f>SUM(B2977,C2977)</f>
        <v>0</v>
      </c>
      <c r="N2977" t="str">
        <f t="shared" si="92"/>
        <v>No</v>
      </c>
      <c r="O2977">
        <f>COUNTIF(C:C,"&lt;0")</f>
        <v>0</v>
      </c>
      <c r="P2977" t="e">
        <f>SUMIF(#REF!,"&gt;"&amp;AVERAGE(#REF!))</f>
        <v>#REF!</v>
      </c>
      <c r="Q2977">
        <f t="shared" si="93"/>
        <v>27.565026697177728</v>
      </c>
      <c r="R2977" t="str">
        <f>CONCATENATE("ID-",A2977,"-",E2977)</f>
        <v>ID-28276-Houma, LA - Return</v>
      </c>
      <c r="S2977" t="str">
        <f>INDEX(B:B,MATCH(A2977,A:A,0))</f>
        <v>15:48</v>
      </c>
      <c r="T2977" t="str">
        <f>IF(OR(B2977&gt;0,C2977&gt;0),"Acceptable","Check")</f>
        <v>Acceptable</v>
      </c>
      <c r="U2977">
        <f>COUNTIF(D:D, "Military - U.S. Army")</f>
        <v>23</v>
      </c>
      <c r="V2977">
        <f>AVERAGEIF(C:C,"Fort Myer, Virginia", I:I)</f>
        <v>2</v>
      </c>
      <c r="X2977" t="str">
        <f>IFERROR(VLOOKUP("FlightNumber", A:D, 4, FALSE), "Flight Not Found")</f>
        <v>Flight Not Found</v>
      </c>
      <c r="Y2977" t="str" cm="1">
        <f t="array" ref="Y2977">IF(AND(B:B &gt; TIME(6, 0, 0), B:B &lt;= TIME(18, 0, 0)), "Day", "Night")</f>
        <v>Night</v>
      </c>
      <c r="Z2977">
        <f>COUNTIFS(D:D, "Military - U.S. Army", C:C, "Fort Myer, Virginia")</f>
        <v>1</v>
      </c>
    </row>
    <row r="2978" spans="1:26" x14ac:dyDescent="0.2">
      <c r="A2978">
        <v>28279</v>
      </c>
      <c r="C2978" t="s">
        <v>14571</v>
      </c>
      <c r="D2978" t="s">
        <v>4101</v>
      </c>
      <c r="F2978" t="s">
        <v>14572</v>
      </c>
      <c r="G2978" t="s">
        <v>14573</v>
      </c>
      <c r="H2978" t="s">
        <v>14574</v>
      </c>
      <c r="I2978">
        <v>18</v>
      </c>
      <c r="J2978">
        <v>18</v>
      </c>
      <c r="K2978">
        <v>0</v>
      </c>
      <c r="M2978">
        <f>SUM(B2978,C2978)</f>
        <v>0</v>
      </c>
      <c r="N2978" t="str">
        <f t="shared" si="92"/>
        <v>No</v>
      </c>
      <c r="O2978">
        <f>COUNTIF(C:C,"&lt;0")</f>
        <v>0</v>
      </c>
      <c r="P2978" t="e">
        <f>SUMIF(#REF!,"&gt;"&amp;AVERAGE(#REF!))</f>
        <v>#REF!</v>
      </c>
      <c r="Q2978">
        <f t="shared" si="93"/>
        <v>27.565026697177728</v>
      </c>
      <c r="R2978" t="str">
        <f>CONCATENATE("ID-",A2978,"-",E2978)</f>
        <v>ID-28279-</v>
      </c>
      <c r="S2978">
        <f>INDEX(B:B,MATCH(A2978,A:A,0))</f>
        <v>0</v>
      </c>
      <c r="T2978" t="str">
        <f>IF(OR(B2978&gt;0,C2978&gt;0),"Acceptable","Check")</f>
        <v>Acceptable</v>
      </c>
      <c r="U2978">
        <f>COUNTIF(D:D, "Military - U.S. Army")</f>
        <v>23</v>
      </c>
      <c r="V2978">
        <f>AVERAGEIF(C:C,"Fort Myer, Virginia", I:I)</f>
        <v>2</v>
      </c>
      <c r="X2978" t="str">
        <f>IFERROR(VLOOKUP("FlightNumber", A:D, 4, FALSE), "Flight Not Found")</f>
        <v>Flight Not Found</v>
      </c>
      <c r="Y2978" t="str" cm="1">
        <f t="array" ref="Y2978">IF(AND(B:B &gt; TIME(6, 0, 0), B:B &lt;= TIME(18, 0, 0)), "Day", "Night")</f>
        <v>Night</v>
      </c>
      <c r="Z2978">
        <f>COUNTIFS(D:D, "Military - U.S. Army", C:C, "Fort Myer, Virginia")</f>
        <v>1</v>
      </c>
    </row>
    <row r="2979" spans="1:26" x14ac:dyDescent="0.2">
      <c r="A2979">
        <v>28296</v>
      </c>
      <c r="C2979" t="s">
        <v>14575</v>
      </c>
      <c r="D2979" t="s">
        <v>14576</v>
      </c>
      <c r="E2979" t="s">
        <v>14577</v>
      </c>
      <c r="F2979" t="s">
        <v>13740</v>
      </c>
      <c r="G2979" t="s">
        <v>14578</v>
      </c>
      <c r="H2979" t="s">
        <v>14579</v>
      </c>
      <c r="I2979">
        <v>15</v>
      </c>
      <c r="J2979">
        <v>5</v>
      </c>
      <c r="K2979">
        <v>0</v>
      </c>
      <c r="L2979" t="s">
        <v>14580</v>
      </c>
      <c r="M2979">
        <f>SUM(B2979,C2979)</f>
        <v>0</v>
      </c>
      <c r="N2979" t="str">
        <f t="shared" si="92"/>
        <v>No</v>
      </c>
      <c r="O2979">
        <f>COUNTIF(C:C,"&lt;0")</f>
        <v>0</v>
      </c>
      <c r="P2979" t="e">
        <f>SUMIF(#REF!,"&gt;"&amp;AVERAGE(#REF!))</f>
        <v>#REF!</v>
      </c>
      <c r="Q2979">
        <f t="shared" si="93"/>
        <v>27.565026697177728</v>
      </c>
      <c r="R2979" t="str">
        <f>CONCATENATE("ID-",A2979,"-",E2979)</f>
        <v>ID-28296-Carrasco - Salto-Nueva Hesperides</v>
      </c>
      <c r="S2979">
        <f>INDEX(B:B,MATCH(A2979,A:A,0))</f>
        <v>0</v>
      </c>
      <c r="T2979" t="str">
        <f>IF(OR(B2979&gt;0,C2979&gt;0),"Acceptable","Check")</f>
        <v>Acceptable</v>
      </c>
      <c r="U2979">
        <f>COUNTIF(D:D, "Military - U.S. Army")</f>
        <v>23</v>
      </c>
      <c r="V2979">
        <f>AVERAGEIF(C:C,"Fort Myer, Virginia", I:I)</f>
        <v>2</v>
      </c>
      <c r="X2979" t="str">
        <f>IFERROR(VLOOKUP("FlightNumber", A:D, 4, FALSE), "Flight Not Found")</f>
        <v>Flight Not Found</v>
      </c>
      <c r="Y2979" t="str" cm="1">
        <f t="array" ref="Y2979">IF(AND(B:B &gt; TIME(6, 0, 0), B:B &lt;= TIME(18, 0, 0)), "Day", "Night")</f>
        <v>Night</v>
      </c>
      <c r="Z2979">
        <f>COUNTIFS(D:D, "Military - U.S. Army", C:C, "Fort Myer, Virginia")</f>
        <v>1</v>
      </c>
    </row>
    <row r="2980" spans="1:26" x14ac:dyDescent="0.2">
      <c r="A2980">
        <v>28297</v>
      </c>
      <c r="B2980" t="s">
        <v>870</v>
      </c>
      <c r="C2980" t="s">
        <v>14581</v>
      </c>
      <c r="D2980" t="s">
        <v>29</v>
      </c>
      <c r="F2980" t="s">
        <v>14582</v>
      </c>
      <c r="G2980" t="s">
        <v>14583</v>
      </c>
      <c r="H2980" t="s">
        <v>11222</v>
      </c>
      <c r="I2980">
        <v>16</v>
      </c>
      <c r="J2980">
        <v>16</v>
      </c>
      <c r="K2980">
        <v>0</v>
      </c>
      <c r="L2980" t="s">
        <v>14584</v>
      </c>
      <c r="M2980">
        <f>SUM(B2980,C2980)</f>
        <v>0</v>
      </c>
      <c r="N2980" t="str">
        <f t="shared" si="92"/>
        <v>No</v>
      </c>
      <c r="O2980">
        <f>COUNTIF(C:C,"&lt;0")</f>
        <v>0</v>
      </c>
      <c r="P2980" t="e">
        <f>SUMIF(#REF!,"&gt;"&amp;AVERAGE(#REF!))</f>
        <v>#REF!</v>
      </c>
      <c r="Q2980">
        <f t="shared" si="93"/>
        <v>27.565026697177728</v>
      </c>
      <c r="R2980" t="str">
        <f>CONCATENATE("ID-",A2980,"-",E2980)</f>
        <v>ID-28297-</v>
      </c>
      <c r="S2980" t="str">
        <f>INDEX(B:B,MATCH(A2980,A:A,0))</f>
        <v>22:30</v>
      </c>
      <c r="T2980" t="str">
        <f>IF(OR(B2980&gt;0,C2980&gt;0),"Acceptable","Check")</f>
        <v>Acceptable</v>
      </c>
      <c r="U2980">
        <f>COUNTIF(D:D, "Military - U.S. Army")</f>
        <v>23</v>
      </c>
      <c r="V2980">
        <f>AVERAGEIF(C:C,"Fort Myer, Virginia", I:I)</f>
        <v>2</v>
      </c>
      <c r="X2980" t="str">
        <f>IFERROR(VLOOKUP("FlightNumber", A:D, 4, FALSE), "Flight Not Found")</f>
        <v>Flight Not Found</v>
      </c>
      <c r="Y2980" t="str" cm="1">
        <f t="array" ref="Y2980">IF(AND(B:B &gt; TIME(6, 0, 0), B:B &lt;= TIME(18, 0, 0)), "Day", "Night")</f>
        <v>Night</v>
      </c>
      <c r="Z2980">
        <f>COUNTIFS(D:D, "Military - U.S. Army", C:C, "Fort Myer, Virginia")</f>
        <v>1</v>
      </c>
    </row>
    <row r="2981" spans="1:26" x14ac:dyDescent="0.2">
      <c r="A2981">
        <v>28314</v>
      </c>
      <c r="C2981" t="s">
        <v>14585</v>
      </c>
      <c r="D2981" t="s">
        <v>3546</v>
      </c>
      <c r="F2981" t="s">
        <v>10036</v>
      </c>
      <c r="G2981" t="s">
        <v>14586</v>
      </c>
      <c r="H2981" t="s">
        <v>14587</v>
      </c>
      <c r="I2981">
        <v>7</v>
      </c>
      <c r="J2981">
        <v>6</v>
      </c>
      <c r="K2981">
        <v>0</v>
      </c>
      <c r="L2981" t="s">
        <v>14588</v>
      </c>
      <c r="M2981">
        <f>SUM(B2981,C2981)</f>
        <v>0</v>
      </c>
      <c r="N2981" t="str">
        <f t="shared" si="92"/>
        <v>No</v>
      </c>
      <c r="O2981">
        <f>COUNTIF(C:C,"&lt;0")</f>
        <v>0</v>
      </c>
      <c r="P2981" t="e">
        <f>SUMIF(#REF!,"&gt;"&amp;AVERAGE(#REF!))</f>
        <v>#REF!</v>
      </c>
      <c r="Q2981">
        <f t="shared" si="93"/>
        <v>27.565026697177728</v>
      </c>
      <c r="R2981" t="str">
        <f>CONCATENATE("ID-",A2981,"-",E2981)</f>
        <v>ID-28314-</v>
      </c>
      <c r="S2981">
        <f>INDEX(B:B,MATCH(A2981,A:A,0))</f>
        <v>0</v>
      </c>
      <c r="T2981" t="str">
        <f>IF(OR(B2981&gt;0,C2981&gt;0),"Acceptable","Check")</f>
        <v>Acceptable</v>
      </c>
      <c r="U2981">
        <f>COUNTIF(D:D, "Military - U.S. Army")</f>
        <v>23</v>
      </c>
      <c r="V2981">
        <f>AVERAGEIF(C:C,"Fort Myer, Virginia", I:I)</f>
        <v>2</v>
      </c>
      <c r="X2981" t="str">
        <f>IFERROR(VLOOKUP("FlightNumber", A:D, 4, FALSE), "Flight Not Found")</f>
        <v>Flight Not Found</v>
      </c>
      <c r="Y2981" t="str" cm="1">
        <f t="array" ref="Y2981">IF(AND(B:B &gt; TIME(6, 0, 0), B:B &lt;= TIME(18, 0, 0)), "Day", "Night")</f>
        <v>Night</v>
      </c>
      <c r="Z2981">
        <f>COUNTIFS(D:D, "Military - U.S. Army", C:C, "Fort Myer, Virginia")</f>
        <v>1</v>
      </c>
    </row>
    <row r="2982" spans="1:26" x14ac:dyDescent="0.2">
      <c r="A2982">
        <v>28320</v>
      </c>
      <c r="B2982" t="s">
        <v>1109</v>
      </c>
      <c r="C2982" t="s">
        <v>14589</v>
      </c>
      <c r="D2982" t="s">
        <v>14590</v>
      </c>
      <c r="F2982" t="s">
        <v>12279</v>
      </c>
      <c r="I2982">
        <v>30</v>
      </c>
      <c r="J2982">
        <v>30</v>
      </c>
      <c r="K2982">
        <v>0</v>
      </c>
      <c r="L2982" t="s">
        <v>14591</v>
      </c>
      <c r="M2982">
        <f>SUM(B2982,C2982)</f>
        <v>0</v>
      </c>
      <c r="N2982" t="str">
        <f t="shared" si="92"/>
        <v>No</v>
      </c>
      <c r="O2982">
        <f>COUNTIF(C:C,"&lt;0")</f>
        <v>0</v>
      </c>
      <c r="P2982" t="e">
        <f>SUMIF(#REF!,"&gt;"&amp;AVERAGE(#REF!))</f>
        <v>#REF!</v>
      </c>
      <c r="Q2982">
        <f t="shared" si="93"/>
        <v>27.565026697177728</v>
      </c>
      <c r="R2982" t="str">
        <f>CONCATENATE("ID-",A2982,"-",E2982)</f>
        <v>ID-28320-</v>
      </c>
      <c r="S2982" t="str">
        <f>INDEX(B:B,MATCH(A2982,A:A,0))</f>
        <v>12:30</v>
      </c>
      <c r="T2982" t="str">
        <f>IF(OR(B2982&gt;0,C2982&gt;0),"Acceptable","Check")</f>
        <v>Acceptable</v>
      </c>
      <c r="U2982">
        <f>COUNTIF(D:D, "Military - U.S. Army")</f>
        <v>23</v>
      </c>
      <c r="V2982">
        <f>AVERAGEIF(C:C,"Fort Myer, Virginia", I:I)</f>
        <v>2</v>
      </c>
      <c r="X2982" t="str">
        <f>IFERROR(VLOOKUP("FlightNumber", A:D, 4, FALSE), "Flight Not Found")</f>
        <v>Flight Not Found</v>
      </c>
      <c r="Y2982" t="str" cm="1">
        <f t="array" ref="Y2982">IF(AND(B:B &gt; TIME(6, 0, 0), B:B &lt;= TIME(18, 0, 0)), "Day", "Night")</f>
        <v>Night</v>
      </c>
      <c r="Z2982">
        <f>COUNTIFS(D:D, "Military - U.S. Army", C:C, "Fort Myer, Virginia")</f>
        <v>1</v>
      </c>
    </row>
    <row r="2983" spans="1:26" x14ac:dyDescent="0.2">
      <c r="A2983">
        <v>28326</v>
      </c>
      <c r="B2983" t="s">
        <v>729</v>
      </c>
      <c r="C2983" t="s">
        <v>14592</v>
      </c>
      <c r="D2983" t="s">
        <v>7436</v>
      </c>
      <c r="E2983" t="s">
        <v>14593</v>
      </c>
      <c r="F2983" t="s">
        <v>1809</v>
      </c>
      <c r="G2983" t="s">
        <v>14594</v>
      </c>
      <c r="H2983" t="s">
        <v>14595</v>
      </c>
      <c r="I2983">
        <v>5</v>
      </c>
      <c r="J2983">
        <v>5</v>
      </c>
      <c r="K2983">
        <v>0</v>
      </c>
      <c r="L2983" t="s">
        <v>14596</v>
      </c>
      <c r="M2983">
        <f>SUM(B2983,C2983)</f>
        <v>0</v>
      </c>
      <c r="N2983" t="str">
        <f t="shared" si="92"/>
        <v>No</v>
      </c>
      <c r="O2983">
        <f>COUNTIF(C:C,"&lt;0")</f>
        <v>0</v>
      </c>
      <c r="P2983" t="e">
        <f>SUMIF(#REF!,"&gt;"&amp;AVERAGE(#REF!))</f>
        <v>#REF!</v>
      </c>
      <c r="Q2983">
        <f t="shared" si="93"/>
        <v>27.565026697177728</v>
      </c>
      <c r="R2983" t="str">
        <f>CONCATENATE("ID-",A2983,"-",E2983)</f>
        <v>ID-28326-Tippi - Jima</v>
      </c>
      <c r="S2983" t="str">
        <f>INDEX(B:B,MATCH(A2983,A:A,0))</f>
        <v>17:30</v>
      </c>
      <c r="T2983" t="str">
        <f>IF(OR(B2983&gt;0,C2983&gt;0),"Acceptable","Check")</f>
        <v>Acceptable</v>
      </c>
      <c r="U2983">
        <f>COUNTIF(D:D, "Military - U.S. Army")</f>
        <v>23</v>
      </c>
      <c r="V2983">
        <f>AVERAGEIF(C:C,"Fort Myer, Virginia", I:I)</f>
        <v>2</v>
      </c>
      <c r="X2983" t="str">
        <f>IFERROR(VLOOKUP("FlightNumber", A:D, 4, FALSE), "Flight Not Found")</f>
        <v>Flight Not Found</v>
      </c>
      <c r="Y2983" t="str" cm="1">
        <f t="array" ref="Y2983">IF(AND(B:B &gt; TIME(6, 0, 0), B:B &lt;= TIME(18, 0, 0)), "Day", "Night")</f>
        <v>Night</v>
      </c>
      <c r="Z2983">
        <f>COUNTIFS(D:D, "Military - U.S. Army", C:C, "Fort Myer, Virginia")</f>
        <v>1</v>
      </c>
    </row>
    <row r="2984" spans="1:26" x14ac:dyDescent="0.2">
      <c r="A2984">
        <v>28327</v>
      </c>
      <c r="B2984" t="s">
        <v>8079</v>
      </c>
      <c r="C2984" t="s">
        <v>14597</v>
      </c>
      <c r="D2984" t="s">
        <v>14598</v>
      </c>
      <c r="E2984" t="s">
        <v>14599</v>
      </c>
      <c r="F2984" t="s">
        <v>12702</v>
      </c>
      <c r="G2984" t="s">
        <v>14600</v>
      </c>
      <c r="H2984" t="s">
        <v>14601</v>
      </c>
      <c r="I2984">
        <v>4</v>
      </c>
      <c r="J2984">
        <v>1</v>
      </c>
      <c r="K2984">
        <v>0</v>
      </c>
      <c r="L2984" t="s">
        <v>14602</v>
      </c>
      <c r="M2984">
        <f>SUM(B2984,C2984)</f>
        <v>0</v>
      </c>
      <c r="N2984" t="str">
        <f t="shared" si="92"/>
        <v>No</v>
      </c>
      <c r="O2984">
        <f>COUNTIF(C:C,"&lt;0")</f>
        <v>0</v>
      </c>
      <c r="P2984" t="e">
        <f>SUMIF(#REF!,"&gt;"&amp;AVERAGE(#REF!))</f>
        <v>#REF!</v>
      </c>
      <c r="Q2984">
        <f t="shared" si="93"/>
        <v>27.565026697177728</v>
      </c>
      <c r="R2984" t="str">
        <f>CONCATENATE("ID-",A2984,"-",E2984)</f>
        <v>ID-28327-Ruby - Colorado Creek</v>
      </c>
      <c r="S2984" t="str">
        <f>INDEX(B:B,MATCH(A2984,A:A,0))</f>
        <v>18:45</v>
      </c>
      <c r="T2984" t="str">
        <f>IF(OR(B2984&gt;0,C2984&gt;0),"Acceptable","Check")</f>
        <v>Acceptable</v>
      </c>
      <c r="U2984">
        <f>COUNTIF(D:D, "Military - U.S. Army")</f>
        <v>23</v>
      </c>
      <c r="V2984">
        <f>AVERAGEIF(C:C,"Fort Myer, Virginia", I:I)</f>
        <v>2</v>
      </c>
      <c r="X2984" t="str">
        <f>IFERROR(VLOOKUP("FlightNumber", A:D, 4, FALSE), "Flight Not Found")</f>
        <v>Flight Not Found</v>
      </c>
      <c r="Y2984" t="str" cm="1">
        <f t="array" ref="Y2984">IF(AND(B:B &gt; TIME(6, 0, 0), B:B &lt;= TIME(18, 0, 0)), "Day", "Night")</f>
        <v>Night</v>
      </c>
      <c r="Z2984">
        <f>COUNTIFS(D:D, "Military - U.S. Army", C:C, "Fort Myer, Virginia")</f>
        <v>1</v>
      </c>
    </row>
    <row r="2985" spans="1:26" x14ac:dyDescent="0.2">
      <c r="A2985">
        <v>28330</v>
      </c>
      <c r="B2985" t="s">
        <v>4834</v>
      </c>
      <c r="C2985" t="s">
        <v>14603</v>
      </c>
      <c r="D2985" t="s">
        <v>8914</v>
      </c>
      <c r="E2985" t="s">
        <v>14604</v>
      </c>
      <c r="F2985" t="s">
        <v>5206</v>
      </c>
      <c r="G2985" t="s">
        <v>14605</v>
      </c>
      <c r="H2985" t="s">
        <v>14606</v>
      </c>
      <c r="I2985">
        <v>82</v>
      </c>
      <c r="J2985">
        <v>38</v>
      </c>
      <c r="K2985">
        <v>0</v>
      </c>
      <c r="L2985" t="s">
        <v>14607</v>
      </c>
      <c r="M2985">
        <f>SUM(B2985,C2985)</f>
        <v>0</v>
      </c>
      <c r="N2985" t="str">
        <f t="shared" si="92"/>
        <v>No</v>
      </c>
      <c r="O2985">
        <f>COUNTIF(C:C,"&lt;0")</f>
        <v>0</v>
      </c>
      <c r="P2985" t="e">
        <f>SUMIF(#REF!,"&gt;"&amp;AVERAGE(#REF!))</f>
        <v>#REF!</v>
      </c>
      <c r="Q2985">
        <f t="shared" si="93"/>
        <v>27.565026697177728</v>
      </c>
      <c r="R2985" t="str">
        <f>CONCATENATE("ID-",A2985,"-",E2985)</f>
        <v>ID-28330-Punta Arenas - Santiago</v>
      </c>
      <c r="S2985" t="str">
        <f>INDEX(B:B,MATCH(A2985,A:A,0))</f>
        <v>19:00</v>
      </c>
      <c r="T2985" t="str">
        <f>IF(OR(B2985&gt;0,C2985&gt;0),"Acceptable","Check")</f>
        <v>Acceptable</v>
      </c>
      <c r="U2985">
        <f>COUNTIF(D:D, "Military - U.S. Army")</f>
        <v>23</v>
      </c>
      <c r="V2985">
        <f>AVERAGEIF(C:C,"Fort Myer, Virginia", I:I)</f>
        <v>2</v>
      </c>
      <c r="X2985" t="str">
        <f>IFERROR(VLOOKUP("FlightNumber", A:D, 4, FALSE), "Flight Not Found")</f>
        <v>Flight Not Found</v>
      </c>
      <c r="Y2985" t="str" cm="1">
        <f t="array" ref="Y2985">IF(AND(B:B &gt; TIME(6, 0, 0), B:B &lt;= TIME(18, 0, 0)), "Day", "Night")</f>
        <v>Night</v>
      </c>
      <c r="Z2985">
        <f>COUNTIFS(D:D, "Military - U.S. Army", C:C, "Fort Myer, Virginia")</f>
        <v>1</v>
      </c>
    </row>
    <row r="2986" spans="1:26" x14ac:dyDescent="0.2">
      <c r="A2986">
        <v>28331</v>
      </c>
      <c r="B2986" t="s">
        <v>538</v>
      </c>
      <c r="C2986" t="s">
        <v>14608</v>
      </c>
      <c r="D2986" t="s">
        <v>14609</v>
      </c>
      <c r="E2986" t="s">
        <v>14610</v>
      </c>
      <c r="F2986" t="s">
        <v>2465</v>
      </c>
      <c r="G2986" t="s">
        <v>14611</v>
      </c>
      <c r="H2986" t="s">
        <v>14612</v>
      </c>
      <c r="I2986">
        <v>40</v>
      </c>
      <c r="J2986">
        <v>25</v>
      </c>
      <c r="K2986">
        <v>0</v>
      </c>
      <c r="L2986" t="s">
        <v>14613</v>
      </c>
      <c r="M2986">
        <f>SUM(B2986,C2986)</f>
        <v>0</v>
      </c>
      <c r="N2986" t="str">
        <f t="shared" si="92"/>
        <v>No</v>
      </c>
      <c r="O2986">
        <f>COUNTIF(C:C,"&lt;0")</f>
        <v>0</v>
      </c>
      <c r="P2986" t="e">
        <f>SUMIF(#REF!,"&gt;"&amp;AVERAGE(#REF!))</f>
        <v>#REF!</v>
      </c>
      <c r="Q2986">
        <f t="shared" si="93"/>
        <v>27.565026697177728</v>
      </c>
      <c r="R2986" t="str">
        <f>CONCATENATE("ID-",A2986,"-",E2986)</f>
        <v>ID-28331-Yoro - Honduran</v>
      </c>
      <c r="S2986" t="str">
        <f>INDEX(B:B,MATCH(A2986,A:A,0))</f>
        <v>08:00</v>
      </c>
      <c r="T2986" t="str">
        <f>IF(OR(B2986&gt;0,C2986&gt;0),"Acceptable","Check")</f>
        <v>Acceptable</v>
      </c>
      <c r="U2986">
        <f>COUNTIF(D:D, "Military - U.S. Army")</f>
        <v>23</v>
      </c>
      <c r="V2986">
        <f>AVERAGEIF(C:C,"Fort Myer, Virginia", I:I)</f>
        <v>2</v>
      </c>
      <c r="X2986" t="str">
        <f>IFERROR(VLOOKUP("FlightNumber", A:D, 4, FALSE), "Flight Not Found")</f>
        <v>Flight Not Found</v>
      </c>
      <c r="Y2986" t="str" cm="1">
        <f t="array" ref="Y2986">IF(AND(B:B &gt; TIME(6, 0, 0), B:B &lt;= TIME(18, 0, 0)), "Day", "Night")</f>
        <v>Night</v>
      </c>
      <c r="Z2986">
        <f>COUNTIFS(D:D, "Military - U.S. Army", C:C, "Fort Myer, Virginia")</f>
        <v>1</v>
      </c>
    </row>
    <row r="2987" spans="1:26" x14ac:dyDescent="0.2">
      <c r="A2987">
        <v>28331</v>
      </c>
      <c r="B2987" t="s">
        <v>14614</v>
      </c>
      <c r="C2987" t="s">
        <v>14615</v>
      </c>
      <c r="D2987" t="s">
        <v>14616</v>
      </c>
      <c r="E2987" t="s">
        <v>14617</v>
      </c>
      <c r="F2987" t="s">
        <v>14618</v>
      </c>
      <c r="G2987" t="s">
        <v>14619</v>
      </c>
      <c r="I2987">
        <v>5</v>
      </c>
      <c r="J2987">
        <v>5</v>
      </c>
      <c r="K2987">
        <v>0</v>
      </c>
      <c r="L2987" t="s">
        <v>14620</v>
      </c>
      <c r="M2987">
        <f>SUM(B2987,C2987)</f>
        <v>0</v>
      </c>
      <c r="N2987" t="str">
        <f t="shared" si="92"/>
        <v>No</v>
      </c>
      <c r="O2987">
        <f>COUNTIF(C:C,"&lt;0")</f>
        <v>0</v>
      </c>
      <c r="P2987" t="e">
        <f>SUMIF(#REF!,"&gt;"&amp;AVERAGE(#REF!))</f>
        <v>#REF!</v>
      </c>
      <c r="Q2987">
        <f t="shared" si="93"/>
        <v>27.565026697177728</v>
      </c>
      <c r="R2987" t="str">
        <f>CONCATENATE("ID-",A2987,"-",E2987)</f>
        <v>ID-28331-Boise, ID - Flying B Ranch, ID</v>
      </c>
      <c r="S2987" t="str">
        <f>INDEX(B:B,MATCH(A2987,A:A,0))</f>
        <v>08:00</v>
      </c>
      <c r="T2987" t="str">
        <f>IF(OR(B2987&gt;0,C2987&gt;0),"Acceptable","Check")</f>
        <v>Acceptable</v>
      </c>
      <c r="U2987">
        <f>COUNTIF(D:D, "Military - U.S. Army")</f>
        <v>23</v>
      </c>
      <c r="V2987">
        <f>AVERAGEIF(C:C,"Fort Myer, Virginia", I:I)</f>
        <v>2</v>
      </c>
      <c r="X2987" t="str">
        <f>IFERROR(VLOOKUP("FlightNumber", A:D, 4, FALSE), "Flight Not Found")</f>
        <v>Flight Not Found</v>
      </c>
      <c r="Y2987" t="str" cm="1">
        <f t="array" ref="Y2987">IF(AND(B:B &gt; TIME(6, 0, 0), B:B &lt;= TIME(18, 0, 0)), "Day", "Night")</f>
        <v>Night</v>
      </c>
      <c r="Z2987">
        <f>COUNTIFS(D:D, "Military - U.S. Army", C:C, "Fort Myer, Virginia")</f>
        <v>1</v>
      </c>
    </row>
    <row r="2988" spans="1:26" x14ac:dyDescent="0.2">
      <c r="A2988">
        <v>28338</v>
      </c>
      <c r="B2988" t="s">
        <v>12285</v>
      </c>
      <c r="C2988" t="s">
        <v>14621</v>
      </c>
      <c r="D2988" t="s">
        <v>14622</v>
      </c>
      <c r="E2988" t="s">
        <v>14623</v>
      </c>
      <c r="F2988" t="s">
        <v>14624</v>
      </c>
      <c r="G2988" t="s">
        <v>14625</v>
      </c>
      <c r="I2988">
        <v>2</v>
      </c>
      <c r="J2988">
        <v>2</v>
      </c>
      <c r="K2988">
        <v>0</v>
      </c>
      <c r="L2988" t="s">
        <v>14626</v>
      </c>
      <c r="M2988">
        <f>SUM(B2988,C2988)</f>
        <v>0</v>
      </c>
      <c r="N2988" t="str">
        <f t="shared" si="92"/>
        <v>No</v>
      </c>
      <c r="O2988">
        <f>COUNTIF(C:C,"&lt;0")</f>
        <v>0</v>
      </c>
      <c r="P2988" t="e">
        <f>SUMIF(#REF!,"&gt;"&amp;AVERAGE(#REF!))</f>
        <v>#REF!</v>
      </c>
      <c r="Q2988">
        <f t="shared" si="93"/>
        <v>27.565026697177728</v>
      </c>
      <c r="R2988" t="str">
        <f>CONCATENATE("ID-",A2988,"-",E2988)</f>
        <v>ID-28338-Burbank - Santa Barbara</v>
      </c>
      <c r="S2988" t="str">
        <f>INDEX(B:B,MATCH(A2988,A:A,0))</f>
        <v>12:36</v>
      </c>
      <c r="T2988" t="str">
        <f>IF(OR(B2988&gt;0,C2988&gt;0),"Acceptable","Check")</f>
        <v>Acceptable</v>
      </c>
      <c r="U2988">
        <f>COUNTIF(D:D, "Military - U.S. Army")</f>
        <v>23</v>
      </c>
      <c r="V2988">
        <f>AVERAGEIF(C:C,"Fort Myer, Virginia", I:I)</f>
        <v>2</v>
      </c>
      <c r="X2988" t="str">
        <f>IFERROR(VLOOKUP("FlightNumber", A:D, 4, FALSE), "Flight Not Found")</f>
        <v>Flight Not Found</v>
      </c>
      <c r="Y2988" t="str" cm="1">
        <f t="array" ref="Y2988">IF(AND(B:B &gt; TIME(6, 0, 0), B:B &lt;= TIME(18, 0, 0)), "Day", "Night")</f>
        <v>Night</v>
      </c>
      <c r="Z2988">
        <f>COUNTIFS(D:D, "Military - U.S. Army", C:C, "Fort Myer, Virginia")</f>
        <v>1</v>
      </c>
    </row>
    <row r="2989" spans="1:26" x14ac:dyDescent="0.2">
      <c r="A2989">
        <v>28344</v>
      </c>
      <c r="C2989" t="s">
        <v>14627</v>
      </c>
      <c r="D2989" t="s">
        <v>11697</v>
      </c>
      <c r="E2989" t="s">
        <v>14628</v>
      </c>
      <c r="F2989" t="s">
        <v>10998</v>
      </c>
      <c r="G2989" t="s">
        <v>14629</v>
      </c>
      <c r="H2989" t="s">
        <v>10872</v>
      </c>
      <c r="I2989">
        <v>6</v>
      </c>
      <c r="J2989">
        <v>6</v>
      </c>
      <c r="K2989">
        <v>0</v>
      </c>
      <c r="L2989" t="s">
        <v>14630</v>
      </c>
      <c r="M2989">
        <f>SUM(B2989,C2989)</f>
        <v>0</v>
      </c>
      <c r="N2989" t="str">
        <f t="shared" si="92"/>
        <v>No</v>
      </c>
      <c r="O2989">
        <f>COUNTIF(C:C,"&lt;0")</f>
        <v>0</v>
      </c>
      <c r="P2989" t="e">
        <f>SUMIF(#REF!,"&gt;"&amp;AVERAGE(#REF!))</f>
        <v>#REF!</v>
      </c>
      <c r="Q2989">
        <f t="shared" si="93"/>
        <v>27.565026697177728</v>
      </c>
      <c r="R2989" t="str">
        <f>CONCATENATE("ID-",A2989,"-",E2989)</f>
        <v>ID-28344-El Bolson - Rivadavia</v>
      </c>
      <c r="S2989">
        <f>INDEX(B:B,MATCH(A2989,A:A,0))</f>
        <v>0</v>
      </c>
      <c r="T2989" t="str">
        <f>IF(OR(B2989&gt;0,C2989&gt;0),"Acceptable","Check")</f>
        <v>Acceptable</v>
      </c>
      <c r="U2989">
        <f>COUNTIF(D:D, "Military - U.S. Army")</f>
        <v>23</v>
      </c>
      <c r="V2989">
        <f>AVERAGEIF(C:C,"Fort Myer, Virginia", I:I)</f>
        <v>2</v>
      </c>
      <c r="X2989" t="str">
        <f>IFERROR(VLOOKUP("FlightNumber", A:D, 4, FALSE), "Flight Not Found")</f>
        <v>Flight Not Found</v>
      </c>
      <c r="Y2989" t="str" cm="1">
        <f t="array" ref="Y2989">IF(AND(B:B &gt; TIME(6, 0, 0), B:B &lt;= TIME(18, 0, 0)), "Day", "Night")</f>
        <v>Night</v>
      </c>
      <c r="Z2989">
        <f>COUNTIFS(D:D, "Military - U.S. Army", C:C, "Fort Myer, Virginia")</f>
        <v>1</v>
      </c>
    </row>
    <row r="2990" spans="1:26" x14ac:dyDescent="0.2">
      <c r="A2990">
        <v>28348</v>
      </c>
      <c r="C2990" t="s">
        <v>14631</v>
      </c>
      <c r="D2990" t="s">
        <v>14632</v>
      </c>
      <c r="E2990" t="s">
        <v>14633</v>
      </c>
      <c r="F2990" t="s">
        <v>14634</v>
      </c>
      <c r="G2990" t="s">
        <v>14635</v>
      </c>
      <c r="I2990">
        <v>4</v>
      </c>
      <c r="J2990">
        <v>4</v>
      </c>
      <c r="K2990">
        <v>0</v>
      </c>
      <c r="L2990" t="s">
        <v>14636</v>
      </c>
      <c r="M2990">
        <f>SUM(B2990,C2990)</f>
        <v>0</v>
      </c>
      <c r="N2990" t="str">
        <f t="shared" si="92"/>
        <v>No</v>
      </c>
      <c r="O2990">
        <f>COUNTIF(C:C,"&lt;0")</f>
        <v>0</v>
      </c>
      <c r="P2990" t="e">
        <f>SUMIF(#REF!,"&gt;"&amp;AVERAGE(#REF!))</f>
        <v>#REF!</v>
      </c>
      <c r="Q2990">
        <f t="shared" si="93"/>
        <v>27.565026697177728</v>
      </c>
      <c r="R2990" t="str">
        <f>CONCATENATE("ID-",A2990,"-",E2990)</f>
        <v>ID-28348-Albuquerque, NM - Las Cruces, NM</v>
      </c>
      <c r="S2990">
        <f>INDEX(B:B,MATCH(A2990,A:A,0))</f>
        <v>0</v>
      </c>
      <c r="T2990" t="str">
        <f>IF(OR(B2990&gt;0,C2990&gt;0),"Acceptable","Check")</f>
        <v>Acceptable</v>
      </c>
      <c r="U2990">
        <f>COUNTIF(D:D, "Military - U.S. Army")</f>
        <v>23</v>
      </c>
      <c r="V2990">
        <f>AVERAGEIF(C:C,"Fort Myer, Virginia", I:I)</f>
        <v>2</v>
      </c>
      <c r="X2990" t="str">
        <f>IFERROR(VLOOKUP("FlightNumber", A:D, 4, FALSE), "Flight Not Found")</f>
        <v>Flight Not Found</v>
      </c>
      <c r="Y2990" t="str" cm="1">
        <f t="array" ref="Y2990">IF(AND(B:B &gt; TIME(6, 0, 0), B:B &lt;= TIME(18, 0, 0)), "Day", "Night")</f>
        <v>Night</v>
      </c>
      <c r="Z2990">
        <f>COUNTIFS(D:D, "Military - U.S. Army", C:C, "Fort Myer, Virginia")</f>
        <v>1</v>
      </c>
    </row>
    <row r="2991" spans="1:26" x14ac:dyDescent="0.2">
      <c r="A2991">
        <v>28349</v>
      </c>
      <c r="B2991" t="s">
        <v>13820</v>
      </c>
      <c r="C2991" t="s">
        <v>14637</v>
      </c>
      <c r="D2991" t="s">
        <v>14638</v>
      </c>
      <c r="E2991" t="s">
        <v>14639</v>
      </c>
      <c r="F2991" t="s">
        <v>14640</v>
      </c>
      <c r="G2991" t="s">
        <v>14641</v>
      </c>
      <c r="I2991">
        <v>4</v>
      </c>
      <c r="J2991">
        <v>4</v>
      </c>
      <c r="K2991">
        <v>0</v>
      </c>
      <c r="L2991" t="s">
        <v>14642</v>
      </c>
      <c r="M2991">
        <f>SUM(B2991,C2991)</f>
        <v>0</v>
      </c>
      <c r="N2991" t="str">
        <f t="shared" si="92"/>
        <v>No</v>
      </c>
      <c r="O2991">
        <f>COUNTIF(C:C,"&lt;0")</f>
        <v>0</v>
      </c>
      <c r="P2991" t="e">
        <f>SUMIF(#REF!,"&gt;"&amp;AVERAGE(#REF!))</f>
        <v>#REF!</v>
      </c>
      <c r="Q2991">
        <f t="shared" si="93"/>
        <v>27.565026697177728</v>
      </c>
      <c r="R2991" t="str">
        <f>CONCATENATE("ID-",A2991,"-",E2991)</f>
        <v>ID-28349-Buffalo, NY - Parkersburg, WV</v>
      </c>
      <c r="S2991" t="str">
        <f>INDEX(B:B,MATCH(A2991,A:A,0))</f>
        <v>22:28</v>
      </c>
      <c r="T2991" t="str">
        <f>IF(OR(B2991&gt;0,C2991&gt;0),"Acceptable","Check")</f>
        <v>Acceptable</v>
      </c>
      <c r="U2991">
        <f>COUNTIF(D:D, "Military - U.S. Army")</f>
        <v>23</v>
      </c>
      <c r="V2991">
        <f>AVERAGEIF(C:C,"Fort Myer, Virginia", I:I)</f>
        <v>2</v>
      </c>
      <c r="X2991" t="str">
        <f>IFERROR(VLOOKUP("FlightNumber", A:D, 4, FALSE), "Flight Not Found")</f>
        <v>Flight Not Found</v>
      </c>
      <c r="Y2991" t="str" cm="1">
        <f t="array" ref="Y2991">IF(AND(B:B &gt; TIME(6, 0, 0), B:B &lt;= TIME(18, 0, 0)), "Day", "Night")</f>
        <v>Night</v>
      </c>
      <c r="Z2991">
        <f>COUNTIFS(D:D, "Military - U.S. Army", C:C, "Fort Myer, Virginia")</f>
        <v>1</v>
      </c>
    </row>
    <row r="2992" spans="1:26" x14ac:dyDescent="0.2">
      <c r="A2992">
        <v>28357</v>
      </c>
      <c r="C2992" t="s">
        <v>3533</v>
      </c>
      <c r="D2992" t="s">
        <v>14643</v>
      </c>
      <c r="F2992" t="s">
        <v>7913</v>
      </c>
      <c r="G2992" t="s">
        <v>14644</v>
      </c>
      <c r="I2992">
        <v>3</v>
      </c>
      <c r="J2992">
        <v>3</v>
      </c>
      <c r="K2992">
        <v>0</v>
      </c>
      <c r="L2992" t="s">
        <v>14645</v>
      </c>
      <c r="M2992">
        <f>SUM(B2992,C2992)</f>
        <v>0</v>
      </c>
      <c r="N2992" t="str">
        <f t="shared" si="92"/>
        <v>No</v>
      </c>
      <c r="O2992">
        <f>COUNTIF(C:C,"&lt;0")</f>
        <v>0</v>
      </c>
      <c r="P2992" t="e">
        <f>SUMIF(#REF!,"&gt;"&amp;AVERAGE(#REF!))</f>
        <v>#REF!</v>
      </c>
      <c r="Q2992">
        <f t="shared" si="93"/>
        <v>27.565026697177728</v>
      </c>
      <c r="R2992" t="str">
        <f>CONCATENATE("ID-",A2992,"-",E2992)</f>
        <v>ID-28357-</v>
      </c>
      <c r="S2992">
        <f>INDEX(B:B,MATCH(A2992,A:A,0))</f>
        <v>0</v>
      </c>
      <c r="T2992" t="str">
        <f>IF(OR(B2992&gt;0,C2992&gt;0),"Acceptable","Check")</f>
        <v>Acceptable</v>
      </c>
      <c r="U2992">
        <f>COUNTIF(D:D, "Military - U.S. Army")</f>
        <v>23</v>
      </c>
      <c r="V2992">
        <f>AVERAGEIF(C:C,"Fort Myer, Virginia", I:I)</f>
        <v>2</v>
      </c>
      <c r="X2992" t="str">
        <f>IFERROR(VLOOKUP("FlightNumber", A:D, 4, FALSE), "Flight Not Found")</f>
        <v>Flight Not Found</v>
      </c>
      <c r="Y2992" t="str" cm="1">
        <f t="array" ref="Y2992">IF(AND(B:B &gt; TIME(6, 0, 0), B:B &lt;= TIME(18, 0, 0)), "Day", "Night")</f>
        <v>Night</v>
      </c>
      <c r="Z2992">
        <f>COUNTIFS(D:D, "Military - U.S. Army", C:C, "Fort Myer, Virginia")</f>
        <v>1</v>
      </c>
    </row>
    <row r="2993" spans="1:26" x14ac:dyDescent="0.2">
      <c r="A2993">
        <v>28357</v>
      </c>
      <c r="C2993" t="s">
        <v>12960</v>
      </c>
      <c r="D2993" t="s">
        <v>10931</v>
      </c>
      <c r="E2993" t="s">
        <v>14646</v>
      </c>
      <c r="F2993" t="s">
        <v>12860</v>
      </c>
      <c r="G2993" t="s">
        <v>14647</v>
      </c>
      <c r="I2993">
        <v>3</v>
      </c>
      <c r="J2993">
        <v>3</v>
      </c>
      <c r="K2993">
        <v>0</v>
      </c>
      <c r="L2993" t="s">
        <v>14648</v>
      </c>
      <c r="M2993">
        <f>SUM(B2993,C2993)</f>
        <v>0</v>
      </c>
      <c r="N2993" t="str">
        <f t="shared" si="92"/>
        <v>No</v>
      </c>
      <c r="O2993">
        <f>COUNTIF(C:C,"&lt;0")</f>
        <v>0</v>
      </c>
      <c r="P2993" t="e">
        <f>SUMIF(#REF!,"&gt;"&amp;AVERAGE(#REF!))</f>
        <v>#REF!</v>
      </c>
      <c r="Q2993">
        <f t="shared" si="93"/>
        <v>27.565026697177728</v>
      </c>
      <c r="R2993" t="str">
        <f>CONCATENATE("ID-",A2993,"-",E2993)</f>
        <v>ID-28357-Deadhorse, AK - Eskimo Island, AK</v>
      </c>
      <c r="S2993">
        <f>INDEX(B:B,MATCH(A2993,A:A,0))</f>
        <v>0</v>
      </c>
      <c r="T2993" t="str">
        <f>IF(OR(B2993&gt;0,C2993&gt;0),"Acceptable","Check")</f>
        <v>Acceptable</v>
      </c>
      <c r="U2993">
        <f>COUNTIF(D:D, "Military - U.S. Army")</f>
        <v>23</v>
      </c>
      <c r="V2993">
        <f>AVERAGEIF(C:C,"Fort Myer, Virginia", I:I)</f>
        <v>2</v>
      </c>
      <c r="X2993" t="str">
        <f>IFERROR(VLOOKUP("FlightNumber", A:D, 4, FALSE), "Flight Not Found")</f>
        <v>Flight Not Found</v>
      </c>
      <c r="Y2993" t="str" cm="1">
        <f t="array" ref="Y2993">IF(AND(B:B &gt; TIME(6, 0, 0), B:B &lt;= TIME(18, 0, 0)), "Day", "Night")</f>
        <v>Night</v>
      </c>
      <c r="Z2993">
        <f>COUNTIFS(D:D, "Military - U.S. Army", C:C, "Fort Myer, Virginia")</f>
        <v>1</v>
      </c>
    </row>
    <row r="2994" spans="1:26" x14ac:dyDescent="0.2">
      <c r="A2994">
        <v>28362</v>
      </c>
      <c r="B2994" t="s">
        <v>8345</v>
      </c>
      <c r="C2994" t="s">
        <v>14649</v>
      </c>
      <c r="D2994" t="s">
        <v>14650</v>
      </c>
      <c r="E2994" t="s">
        <v>14651</v>
      </c>
      <c r="F2994" t="s">
        <v>14652</v>
      </c>
      <c r="G2994" t="s">
        <v>14653</v>
      </c>
      <c r="H2994" t="s">
        <v>14654</v>
      </c>
      <c r="I2994">
        <v>2</v>
      </c>
      <c r="J2994">
        <v>2</v>
      </c>
      <c r="K2994">
        <v>0</v>
      </c>
      <c r="L2994" t="s">
        <v>14655</v>
      </c>
      <c r="M2994">
        <f>SUM(B2994,C2994)</f>
        <v>0</v>
      </c>
      <c r="N2994" t="str">
        <f t="shared" si="92"/>
        <v>No</v>
      </c>
      <c r="O2994">
        <f>COUNTIF(C:C,"&lt;0")</f>
        <v>0</v>
      </c>
      <c r="P2994" t="e">
        <f>SUMIF(#REF!,"&gt;"&amp;AVERAGE(#REF!))</f>
        <v>#REF!</v>
      </c>
      <c r="Q2994">
        <f t="shared" si="93"/>
        <v>27.565026697177728</v>
      </c>
      <c r="R2994" t="str">
        <f>CONCATENATE("ID-",A2994,"-",E2994)</f>
        <v>ID-28362-Honolulu - Kona</v>
      </c>
      <c r="S2994" t="str">
        <f>INDEX(B:B,MATCH(A2994,A:A,0))</f>
        <v>05:40</v>
      </c>
      <c r="T2994" t="str">
        <f>IF(OR(B2994&gt;0,C2994&gt;0),"Acceptable","Check")</f>
        <v>Acceptable</v>
      </c>
      <c r="U2994">
        <f>COUNTIF(D:D, "Military - U.S. Army")</f>
        <v>23</v>
      </c>
      <c r="V2994">
        <f>AVERAGEIF(C:C,"Fort Myer, Virginia", I:I)</f>
        <v>2</v>
      </c>
      <c r="X2994" t="str">
        <f>IFERROR(VLOOKUP("FlightNumber", A:D, 4, FALSE), "Flight Not Found")</f>
        <v>Flight Not Found</v>
      </c>
      <c r="Y2994" t="str" cm="1">
        <f t="array" ref="Y2994">IF(AND(B:B &gt; TIME(6, 0, 0), B:B &lt;= TIME(18, 0, 0)), "Day", "Night")</f>
        <v>Night</v>
      </c>
      <c r="Z2994">
        <f>COUNTIFS(D:D, "Military - U.S. Army", C:C, "Fort Myer, Virginia")</f>
        <v>1</v>
      </c>
    </row>
    <row r="2995" spans="1:26" x14ac:dyDescent="0.2">
      <c r="A2995">
        <v>28370</v>
      </c>
      <c r="B2995" t="s">
        <v>14656</v>
      </c>
      <c r="C2995" t="s">
        <v>14657</v>
      </c>
      <c r="D2995" t="s">
        <v>14658</v>
      </c>
      <c r="F2995" t="s">
        <v>14659</v>
      </c>
      <c r="G2995" t="s">
        <v>14660</v>
      </c>
      <c r="H2995" t="s">
        <v>2273</v>
      </c>
      <c r="I2995">
        <v>4</v>
      </c>
      <c r="J2995">
        <v>4</v>
      </c>
      <c r="K2995">
        <v>0</v>
      </c>
      <c r="L2995" t="s">
        <v>14661</v>
      </c>
      <c r="M2995">
        <f>SUM(B2995,C2995)</f>
        <v>0</v>
      </c>
      <c r="N2995" t="str">
        <f t="shared" si="92"/>
        <v>No</v>
      </c>
      <c r="O2995">
        <f>COUNTIF(C:C,"&lt;0")</f>
        <v>0</v>
      </c>
      <c r="P2995" t="e">
        <f>SUMIF(#REF!,"&gt;"&amp;AVERAGE(#REF!))</f>
        <v>#REF!</v>
      </c>
      <c r="Q2995">
        <f t="shared" si="93"/>
        <v>27.565026697177728</v>
      </c>
      <c r="R2995" t="str">
        <f>CONCATENATE("ID-",A2995,"-",E2995)</f>
        <v>ID-28370-</v>
      </c>
      <c r="S2995" t="str">
        <f>INDEX(B:B,MATCH(A2995,A:A,0))</f>
        <v>00:35</v>
      </c>
      <c r="T2995" t="str">
        <f>IF(OR(B2995&gt;0,C2995&gt;0),"Acceptable","Check")</f>
        <v>Acceptable</v>
      </c>
      <c r="U2995">
        <f>COUNTIF(D:D, "Military - U.S. Army")</f>
        <v>23</v>
      </c>
      <c r="V2995">
        <f>AVERAGEIF(C:C,"Fort Myer, Virginia", I:I)</f>
        <v>2</v>
      </c>
      <c r="X2995" t="str">
        <f>IFERROR(VLOOKUP("FlightNumber", A:D, 4, FALSE), "Flight Not Found")</f>
        <v>Flight Not Found</v>
      </c>
      <c r="Y2995" t="str" cm="1">
        <f t="array" ref="Y2995">IF(AND(B:B &gt; TIME(6, 0, 0), B:B &lt;= TIME(18, 0, 0)), "Day", "Night")</f>
        <v>Night</v>
      </c>
      <c r="Z2995">
        <f>COUNTIFS(D:D, "Military - U.S. Army", C:C, "Fort Myer, Virginia")</f>
        <v>1</v>
      </c>
    </row>
    <row r="2996" spans="1:26" x14ac:dyDescent="0.2">
      <c r="A2996">
        <v>28370</v>
      </c>
      <c r="B2996" t="s">
        <v>14662</v>
      </c>
      <c r="C2996" t="s">
        <v>14663</v>
      </c>
      <c r="D2996" t="s">
        <v>14664</v>
      </c>
      <c r="E2996" t="s">
        <v>14665</v>
      </c>
      <c r="F2996" t="s">
        <v>14666</v>
      </c>
      <c r="G2996" t="s">
        <v>14667</v>
      </c>
      <c r="H2996" t="s">
        <v>14668</v>
      </c>
      <c r="I2996">
        <v>3</v>
      </c>
      <c r="J2996">
        <v>3</v>
      </c>
      <c r="K2996">
        <v>0</v>
      </c>
      <c r="L2996" t="s">
        <v>14669</v>
      </c>
      <c r="M2996">
        <f>SUM(B2996,C2996)</f>
        <v>0</v>
      </c>
      <c r="N2996" t="str">
        <f t="shared" si="92"/>
        <v>No</v>
      </c>
      <c r="O2996">
        <f>COUNTIF(C:C,"&lt;0")</f>
        <v>0</v>
      </c>
      <c r="P2996" t="e">
        <f>SUMIF(#REF!,"&gt;"&amp;AVERAGE(#REF!))</f>
        <v>#REF!</v>
      </c>
      <c r="Q2996">
        <f t="shared" si="93"/>
        <v>27.565026697177728</v>
      </c>
      <c r="R2996" t="str">
        <f>CONCATENATE("ID-",A2996,"-",E2996)</f>
        <v>ID-28370-Minto Lake, AK - Fairbanks, AK</v>
      </c>
      <c r="S2996" t="str">
        <f>INDEX(B:B,MATCH(A2996,A:A,0))</f>
        <v>00:35</v>
      </c>
      <c r="T2996" t="str">
        <f>IF(OR(B2996&gt;0,C2996&gt;0),"Acceptable","Check")</f>
        <v>Acceptable</v>
      </c>
      <c r="U2996">
        <f>COUNTIF(D:D, "Military - U.S. Army")</f>
        <v>23</v>
      </c>
      <c r="V2996">
        <f>AVERAGEIF(C:C,"Fort Myer, Virginia", I:I)</f>
        <v>2</v>
      </c>
      <c r="X2996" t="str">
        <f>IFERROR(VLOOKUP("FlightNumber", A:D, 4, FALSE), "Flight Not Found")</f>
        <v>Flight Not Found</v>
      </c>
      <c r="Y2996" t="str" cm="1">
        <f t="array" ref="Y2996">IF(AND(B:B &gt; TIME(6, 0, 0), B:B &lt;= TIME(18, 0, 0)), "Day", "Night")</f>
        <v>Night</v>
      </c>
      <c r="Z2996">
        <f>COUNTIFS(D:D, "Military - U.S. Army", C:C, "Fort Myer, Virginia")</f>
        <v>1</v>
      </c>
    </row>
    <row r="2997" spans="1:26" x14ac:dyDescent="0.2">
      <c r="A2997">
        <v>28372</v>
      </c>
      <c r="C2997" t="s">
        <v>14670</v>
      </c>
      <c r="D2997" t="s">
        <v>14671</v>
      </c>
      <c r="E2997" t="s">
        <v>3339</v>
      </c>
      <c r="F2997" t="s">
        <v>14672</v>
      </c>
      <c r="G2997" t="s">
        <v>14673</v>
      </c>
      <c r="H2997" t="s">
        <v>14674</v>
      </c>
      <c r="I2997">
        <v>33</v>
      </c>
      <c r="J2997">
        <v>33</v>
      </c>
      <c r="K2997">
        <v>0</v>
      </c>
      <c r="L2997" t="s">
        <v>14675</v>
      </c>
      <c r="M2997">
        <f>SUM(B2997,C2997)</f>
        <v>0</v>
      </c>
      <c r="N2997" t="str">
        <f t="shared" si="92"/>
        <v>No</v>
      </c>
      <c r="O2997">
        <f>COUNTIF(C:C,"&lt;0")</f>
        <v>0</v>
      </c>
      <c r="P2997" t="e">
        <f>SUMIF(#REF!,"&gt;"&amp;AVERAGE(#REF!))</f>
        <v>#REF!</v>
      </c>
      <c r="Q2997">
        <f t="shared" si="93"/>
        <v>27.565026697177728</v>
      </c>
      <c r="R2997" t="str">
        <f>CONCATENATE("ID-",A2997,"-",E2997)</f>
        <v>ID-28372-Guayaquil - Cuenca</v>
      </c>
      <c r="S2997">
        <f>INDEX(B:B,MATCH(A2997,A:A,0))</f>
        <v>0</v>
      </c>
      <c r="T2997" t="str">
        <f>IF(OR(B2997&gt;0,C2997&gt;0),"Acceptable","Check")</f>
        <v>Acceptable</v>
      </c>
      <c r="U2997">
        <f>COUNTIF(D:D, "Military - U.S. Army")</f>
        <v>23</v>
      </c>
      <c r="V2997">
        <f>AVERAGEIF(C:C,"Fort Myer, Virginia", I:I)</f>
        <v>2</v>
      </c>
      <c r="X2997" t="str">
        <f>IFERROR(VLOOKUP("FlightNumber", A:D, 4, FALSE), "Flight Not Found")</f>
        <v>Flight Not Found</v>
      </c>
      <c r="Y2997" t="str" cm="1">
        <f t="array" ref="Y2997">IF(AND(B:B &gt; TIME(6, 0, 0), B:B &lt;= TIME(18, 0, 0)), "Day", "Night")</f>
        <v>Night</v>
      </c>
      <c r="Z2997">
        <f>COUNTIFS(D:D, "Military - U.S. Army", C:C, "Fort Myer, Virginia")</f>
        <v>1</v>
      </c>
    </row>
    <row r="2998" spans="1:26" x14ac:dyDescent="0.2">
      <c r="A2998">
        <v>28374</v>
      </c>
      <c r="B2998" t="s">
        <v>14676</v>
      </c>
      <c r="C2998" t="s">
        <v>14677</v>
      </c>
      <c r="D2998" t="s">
        <v>14678</v>
      </c>
      <c r="E2998" t="s">
        <v>14679</v>
      </c>
      <c r="F2998" t="s">
        <v>10998</v>
      </c>
      <c r="G2998" t="s">
        <v>14680</v>
      </c>
      <c r="H2998" t="s">
        <v>183</v>
      </c>
      <c r="I2998">
        <v>13</v>
      </c>
      <c r="J2998">
        <v>13</v>
      </c>
      <c r="K2998">
        <v>0</v>
      </c>
      <c r="L2998" t="s">
        <v>14681</v>
      </c>
      <c r="M2998">
        <f>SUM(B2998,C2998)</f>
        <v>0</v>
      </c>
      <c r="N2998" t="str">
        <f t="shared" si="92"/>
        <v>No</v>
      </c>
      <c r="O2998">
        <f>COUNTIF(C:C,"&lt;0")</f>
        <v>0</v>
      </c>
      <c r="P2998" t="e">
        <f>SUMIF(#REF!,"&gt;"&amp;AVERAGE(#REF!))</f>
        <v>#REF!</v>
      </c>
      <c r="Q2998">
        <f t="shared" si="93"/>
        <v>27.565026697177728</v>
      </c>
      <c r="R2998" t="str">
        <f>CONCATENATE("ID-",A2998,"-",E2998)</f>
        <v>ID-28374-Iliamna - Anchorage</v>
      </c>
      <c r="S2998" t="str">
        <f>INDEX(B:B,MATCH(A2998,A:A,0))</f>
        <v>14:52</v>
      </c>
      <c r="T2998" t="str">
        <f>IF(OR(B2998&gt;0,C2998&gt;0),"Acceptable","Check")</f>
        <v>Acceptable</v>
      </c>
      <c r="U2998">
        <f>COUNTIF(D:D, "Military - U.S. Army")</f>
        <v>23</v>
      </c>
      <c r="V2998">
        <f>AVERAGEIF(C:C,"Fort Myer, Virginia", I:I)</f>
        <v>2</v>
      </c>
      <c r="X2998" t="str">
        <f>IFERROR(VLOOKUP("FlightNumber", A:D, 4, FALSE), "Flight Not Found")</f>
        <v>Flight Not Found</v>
      </c>
      <c r="Y2998" t="str" cm="1">
        <f t="array" ref="Y2998">IF(AND(B:B &gt; TIME(6, 0, 0), B:B &lt;= TIME(18, 0, 0)), "Day", "Night")</f>
        <v>Night</v>
      </c>
      <c r="Z2998">
        <f>COUNTIFS(D:D, "Military - U.S. Army", C:C, "Fort Myer, Virginia")</f>
        <v>1</v>
      </c>
    </row>
    <row r="2999" spans="1:26" x14ac:dyDescent="0.2">
      <c r="A2999">
        <v>28376</v>
      </c>
      <c r="C2999" t="s">
        <v>14682</v>
      </c>
      <c r="D2999" t="s">
        <v>12609</v>
      </c>
      <c r="E2999" t="s">
        <v>14683</v>
      </c>
      <c r="F2999" t="s">
        <v>12795</v>
      </c>
      <c r="G2999" t="s">
        <v>14684</v>
      </c>
      <c r="H2999" t="s">
        <v>13600</v>
      </c>
      <c r="I2999">
        <v>19</v>
      </c>
      <c r="J2999">
        <v>19</v>
      </c>
      <c r="K2999">
        <v>0</v>
      </c>
      <c r="L2999" t="s">
        <v>14685</v>
      </c>
      <c r="M2999">
        <f>SUM(B2999,C2999)</f>
        <v>0</v>
      </c>
      <c r="N2999" t="str">
        <f t="shared" si="92"/>
        <v>No</v>
      </c>
      <c r="O2999">
        <f>COUNTIF(C:C,"&lt;0")</f>
        <v>0</v>
      </c>
      <c r="P2999" t="e">
        <f>SUMIF(#REF!,"&gt;"&amp;AVERAGE(#REF!))</f>
        <v>#REF!</v>
      </c>
      <c r="Q2999">
        <f t="shared" si="93"/>
        <v>27.565026697177728</v>
      </c>
      <c r="R2999" t="str">
        <f>CONCATENATE("ID-",A2999,"-",E2999)</f>
        <v>ID-28376-Mongasat - Keng Tung</v>
      </c>
      <c r="S2999">
        <f>INDEX(B:B,MATCH(A2999,A:A,0))</f>
        <v>0</v>
      </c>
      <c r="T2999" t="str">
        <f>IF(OR(B2999&gt;0,C2999&gt;0),"Acceptable","Check")</f>
        <v>Acceptable</v>
      </c>
      <c r="U2999">
        <f>COUNTIF(D:D, "Military - U.S. Army")</f>
        <v>23</v>
      </c>
      <c r="V2999">
        <f>AVERAGEIF(C:C,"Fort Myer, Virginia", I:I)</f>
        <v>2</v>
      </c>
      <c r="X2999" t="str">
        <f>IFERROR(VLOOKUP("FlightNumber", A:D, 4, FALSE), "Flight Not Found")</f>
        <v>Flight Not Found</v>
      </c>
      <c r="Y2999" t="str" cm="1">
        <f t="array" ref="Y2999">IF(AND(B:B &gt; TIME(6, 0, 0), B:B &lt;= TIME(18, 0, 0)), "Day", "Night")</f>
        <v>Night</v>
      </c>
      <c r="Z2999">
        <f>COUNTIFS(D:D, "Military - U.S. Army", C:C, "Fort Myer, Virginia")</f>
        <v>1</v>
      </c>
    </row>
    <row r="3000" spans="1:26" x14ac:dyDescent="0.2">
      <c r="A3000">
        <v>28380</v>
      </c>
      <c r="B3000" t="s">
        <v>14686</v>
      </c>
      <c r="C3000" t="s">
        <v>3964</v>
      </c>
      <c r="D3000" t="s">
        <v>14687</v>
      </c>
      <c r="E3000" t="s">
        <v>14688</v>
      </c>
      <c r="F3000" t="s">
        <v>14689</v>
      </c>
      <c r="G3000" t="s">
        <v>14690</v>
      </c>
      <c r="H3000" t="s">
        <v>14691</v>
      </c>
      <c r="I3000">
        <v>4</v>
      </c>
      <c r="J3000">
        <v>4</v>
      </c>
      <c r="K3000">
        <v>0</v>
      </c>
      <c r="L3000" t="s">
        <v>14692</v>
      </c>
      <c r="M3000">
        <f>SUM(B3000,C3000)</f>
        <v>0</v>
      </c>
      <c r="N3000" t="str">
        <f t="shared" si="92"/>
        <v>No</v>
      </c>
      <c r="O3000">
        <f>COUNTIF(C:C,"&lt;0")</f>
        <v>0</v>
      </c>
      <c r="P3000" t="e">
        <f>SUMIF(#REF!,"&gt;"&amp;AVERAGE(#REF!))</f>
        <v>#REF!</v>
      </c>
      <c r="Q3000">
        <f t="shared" si="93"/>
        <v>27.565026697177728</v>
      </c>
      <c r="R3000" t="str">
        <f>CONCATENATE("ID-",A3000,"-",E3000)</f>
        <v>ID-28380-Yakutat - Anchorage</v>
      </c>
      <c r="S3000" t="str">
        <f>INDEX(B:B,MATCH(A3000,A:A,0))</f>
        <v>00:12</v>
      </c>
      <c r="T3000" t="str">
        <f>IF(OR(B3000&gt;0,C3000&gt;0),"Acceptable","Check")</f>
        <v>Acceptable</v>
      </c>
      <c r="U3000">
        <f>COUNTIF(D:D, "Military - U.S. Army")</f>
        <v>23</v>
      </c>
      <c r="V3000">
        <f>AVERAGEIF(C:C,"Fort Myer, Virginia", I:I)</f>
        <v>2</v>
      </c>
      <c r="X3000" t="str">
        <f>IFERROR(VLOOKUP("FlightNumber", A:D, 4, FALSE), "Flight Not Found")</f>
        <v>Flight Not Found</v>
      </c>
      <c r="Y3000" t="str" cm="1">
        <f t="array" ref="Y3000">IF(AND(B:B &gt; TIME(6, 0, 0), B:B &lt;= TIME(18, 0, 0)), "Day", "Night")</f>
        <v>Night</v>
      </c>
      <c r="Z3000">
        <f>COUNTIFS(D:D, "Military - U.S. Army", C:C, "Fort Myer, Virginia")</f>
        <v>1</v>
      </c>
    </row>
    <row r="3001" spans="1:26" x14ac:dyDescent="0.2">
      <c r="A3001">
        <v>28382</v>
      </c>
      <c r="B3001" t="s">
        <v>9531</v>
      </c>
      <c r="C3001" t="s">
        <v>5167</v>
      </c>
      <c r="D3001" t="s">
        <v>2606</v>
      </c>
      <c r="E3001" t="s">
        <v>14693</v>
      </c>
      <c r="F3001" t="s">
        <v>14694</v>
      </c>
      <c r="G3001" t="s">
        <v>14695</v>
      </c>
      <c r="I3001">
        <v>20</v>
      </c>
      <c r="J3001">
        <v>20</v>
      </c>
      <c r="K3001">
        <v>0</v>
      </c>
      <c r="L3001" t="s">
        <v>14696</v>
      </c>
      <c r="M3001">
        <f>SUM(B3001,C3001)</f>
        <v>0</v>
      </c>
      <c r="N3001" t="str">
        <f t="shared" si="92"/>
        <v>No</v>
      </c>
      <c r="O3001">
        <f>COUNTIF(C:C,"&lt;0")</f>
        <v>0</v>
      </c>
      <c r="P3001" t="e">
        <f>SUMIF(#REF!,"&gt;"&amp;AVERAGE(#REF!))</f>
        <v>#REF!</v>
      </c>
      <c r="Q3001">
        <f t="shared" si="93"/>
        <v>27.565026697177728</v>
      </c>
      <c r="R3001" t="str">
        <f>CONCATENATE("ID-",A3001,"-",E3001)</f>
        <v>ID-28382-Kirkland AFB - Nellis AFB</v>
      </c>
      <c r="S3001" t="str">
        <f>INDEX(B:B,MATCH(A3001,A:A,0))</f>
        <v>23:48</v>
      </c>
      <c r="T3001" t="str">
        <f>IF(OR(B3001&gt;0,C3001&gt;0),"Acceptable","Check")</f>
        <v>Acceptable</v>
      </c>
      <c r="U3001">
        <f>COUNTIF(D:D, "Military - U.S. Army")</f>
        <v>23</v>
      </c>
      <c r="V3001">
        <f>AVERAGEIF(C:C,"Fort Myer, Virginia", I:I)</f>
        <v>2</v>
      </c>
      <c r="X3001" t="str">
        <f>IFERROR(VLOOKUP("FlightNumber", A:D, 4, FALSE), "Flight Not Found")</f>
        <v>Flight Not Found</v>
      </c>
      <c r="Y3001" t="str" cm="1">
        <f t="array" ref="Y3001">IF(AND(B:B &gt; TIME(6, 0, 0), B:B &lt;= TIME(18, 0, 0)), "Day", "Night")</f>
        <v>Night</v>
      </c>
      <c r="Z3001">
        <f>COUNTIFS(D:D, "Military - U.S. Army", C:C, "Fort Myer, Virginia")</f>
        <v>1</v>
      </c>
    </row>
    <row r="3002" spans="1:26" x14ac:dyDescent="0.2">
      <c r="A3002">
        <v>28390</v>
      </c>
      <c r="B3002" t="s">
        <v>14697</v>
      </c>
      <c r="C3002" t="s">
        <v>255</v>
      </c>
      <c r="D3002" t="s">
        <v>8244</v>
      </c>
      <c r="E3002" t="s">
        <v>14698</v>
      </c>
      <c r="F3002" t="s">
        <v>13906</v>
      </c>
      <c r="G3002" t="s">
        <v>14699</v>
      </c>
      <c r="H3002" t="s">
        <v>14700</v>
      </c>
      <c r="I3002">
        <v>53</v>
      </c>
      <c r="J3002">
        <v>29</v>
      </c>
      <c r="K3002">
        <v>0</v>
      </c>
      <c r="L3002" t="s">
        <v>14701</v>
      </c>
      <c r="M3002">
        <f>SUM(B3002,C3002)</f>
        <v>0</v>
      </c>
      <c r="N3002" t="str">
        <f t="shared" si="92"/>
        <v>No</v>
      </c>
      <c r="O3002">
        <f>COUNTIF(C:C,"&lt;0")</f>
        <v>0</v>
      </c>
      <c r="P3002" t="e">
        <f>SUMIF(#REF!,"&gt;"&amp;AVERAGE(#REF!))</f>
        <v>#REF!</v>
      </c>
      <c r="Q3002">
        <f t="shared" si="93"/>
        <v>27.565026697177728</v>
      </c>
      <c r="R3002" t="str">
        <f>CONCATENATE("ID-",A3002,"-",E3002)</f>
        <v>ID-28390-Istanbul - Bucharest</v>
      </c>
      <c r="S3002" t="str">
        <f>INDEX(B:B,MATCH(A3002,A:A,0))</f>
        <v>16:59</v>
      </c>
      <c r="T3002" t="str">
        <f>IF(OR(B3002&gt;0,C3002&gt;0),"Acceptable","Check")</f>
        <v>Acceptable</v>
      </c>
      <c r="U3002">
        <f>COUNTIF(D:D, "Military - U.S. Army")</f>
        <v>23</v>
      </c>
      <c r="V3002">
        <f>AVERAGEIF(C:C,"Fort Myer, Virginia", I:I)</f>
        <v>2</v>
      </c>
      <c r="X3002" t="str">
        <f>IFERROR(VLOOKUP("FlightNumber", A:D, 4, FALSE), "Flight Not Found")</f>
        <v>Flight Not Found</v>
      </c>
      <c r="Y3002" t="str" cm="1">
        <f t="array" ref="Y3002">IF(AND(B:B &gt; TIME(6, 0, 0), B:B &lt;= TIME(18, 0, 0)), "Day", "Night")</f>
        <v>Night</v>
      </c>
      <c r="Z3002">
        <f>COUNTIFS(D:D, "Military - U.S. Army", C:C, "Fort Myer, Virginia")</f>
        <v>1</v>
      </c>
    </row>
    <row r="3003" spans="1:26" x14ac:dyDescent="0.2">
      <c r="A3003">
        <v>28391</v>
      </c>
      <c r="B3003" t="s">
        <v>5354</v>
      </c>
      <c r="C3003" t="s">
        <v>14702</v>
      </c>
      <c r="D3003" t="s">
        <v>14703</v>
      </c>
      <c r="E3003" t="s">
        <v>14704</v>
      </c>
      <c r="F3003" t="s">
        <v>14634</v>
      </c>
      <c r="G3003" t="s">
        <v>14705</v>
      </c>
      <c r="I3003">
        <v>6</v>
      </c>
      <c r="J3003">
        <v>6</v>
      </c>
      <c r="K3003">
        <v>0</v>
      </c>
      <c r="L3003" t="s">
        <v>14706</v>
      </c>
      <c r="M3003">
        <f>SUM(B3003,C3003)</f>
        <v>0</v>
      </c>
      <c r="N3003" t="str">
        <f t="shared" si="92"/>
        <v>No</v>
      </c>
      <c r="O3003">
        <f>COUNTIF(C:C,"&lt;0")</f>
        <v>0</v>
      </c>
      <c r="P3003" t="e">
        <f>SUMIF(#REF!,"&gt;"&amp;AVERAGE(#REF!))</f>
        <v>#REF!</v>
      </c>
      <c r="Q3003">
        <f t="shared" si="93"/>
        <v>27.565026697177728</v>
      </c>
      <c r="R3003" t="str">
        <f>CONCATENATE("ID-",A3003,"-",E3003)</f>
        <v>ID-28391-Salida, CO - Cortez, CO</v>
      </c>
      <c r="S3003" t="str">
        <f>INDEX(B:B,MATCH(A3003,A:A,0))</f>
        <v>07:25</v>
      </c>
      <c r="T3003" t="str">
        <f>IF(OR(B3003&gt;0,C3003&gt;0),"Acceptable","Check")</f>
        <v>Acceptable</v>
      </c>
      <c r="U3003">
        <f>COUNTIF(D:D, "Military - U.S. Army")</f>
        <v>23</v>
      </c>
      <c r="V3003">
        <f>AVERAGEIF(C:C,"Fort Myer, Virginia", I:I)</f>
        <v>2</v>
      </c>
      <c r="X3003" t="str">
        <f>IFERROR(VLOOKUP("FlightNumber", A:D, 4, FALSE), "Flight Not Found")</f>
        <v>Flight Not Found</v>
      </c>
      <c r="Y3003" t="str" cm="1">
        <f t="array" ref="Y3003">IF(AND(B:B &gt; TIME(6, 0, 0), B:B &lt;= TIME(18, 0, 0)), "Day", "Night")</f>
        <v>Night</v>
      </c>
      <c r="Z3003">
        <f>COUNTIFS(D:D, "Military - U.S. Army", C:C, "Fort Myer, Virginia")</f>
        <v>1</v>
      </c>
    </row>
    <row r="3004" spans="1:26" x14ac:dyDescent="0.2">
      <c r="A3004">
        <v>28395</v>
      </c>
      <c r="C3004" t="s">
        <v>14707</v>
      </c>
      <c r="D3004" t="s">
        <v>5499</v>
      </c>
      <c r="E3004" t="s">
        <v>14708</v>
      </c>
      <c r="F3004" t="s">
        <v>14709</v>
      </c>
      <c r="G3004" t="s">
        <v>14710</v>
      </c>
      <c r="H3004" t="s">
        <v>14711</v>
      </c>
      <c r="I3004">
        <v>79</v>
      </c>
      <c r="J3004">
        <v>34</v>
      </c>
      <c r="K3004">
        <v>0</v>
      </c>
      <c r="L3004" t="s">
        <v>14712</v>
      </c>
      <c r="M3004">
        <f>SUM(B3004,C3004)</f>
        <v>0</v>
      </c>
      <c r="N3004" t="str">
        <f t="shared" si="92"/>
        <v>No</v>
      </c>
      <c r="O3004">
        <f>COUNTIF(C:C,"&lt;0")</f>
        <v>0</v>
      </c>
      <c r="P3004" t="e">
        <f>SUMIF(#REF!,"&gt;"&amp;AVERAGE(#REF!))</f>
        <v>#REF!</v>
      </c>
      <c r="Q3004">
        <f t="shared" si="93"/>
        <v>27.565026697177728</v>
      </c>
      <c r="R3004" t="str">
        <f>CONCATENATE("ID-",A3004,"-",E3004)</f>
        <v>ID-28395-Hong Kong - Kuala Lumpur</v>
      </c>
      <c r="S3004">
        <f>INDEX(B:B,MATCH(A3004,A:A,0))</f>
        <v>0</v>
      </c>
      <c r="T3004" t="str">
        <f>IF(OR(B3004&gt;0,C3004&gt;0),"Acceptable","Check")</f>
        <v>Acceptable</v>
      </c>
      <c r="U3004">
        <f>COUNTIF(D:D, "Military - U.S. Army")</f>
        <v>23</v>
      </c>
      <c r="V3004">
        <f>AVERAGEIF(C:C,"Fort Myer, Virginia", I:I)</f>
        <v>2</v>
      </c>
      <c r="X3004" t="str">
        <f>IFERROR(VLOOKUP("FlightNumber", A:D, 4, FALSE), "Flight Not Found")</f>
        <v>Flight Not Found</v>
      </c>
      <c r="Y3004" t="str" cm="1">
        <f t="array" ref="Y3004">IF(AND(B:B &gt; TIME(6, 0, 0), B:B &lt;= TIME(18, 0, 0)), "Day", "Night")</f>
        <v>Night</v>
      </c>
      <c r="Z3004">
        <f>COUNTIFS(D:D, "Military - U.S. Army", C:C, "Fort Myer, Virginia")</f>
        <v>1</v>
      </c>
    </row>
    <row r="3005" spans="1:26" x14ac:dyDescent="0.2">
      <c r="A3005">
        <v>28399</v>
      </c>
      <c r="B3005" t="s">
        <v>2219</v>
      </c>
      <c r="C3005" t="s">
        <v>14713</v>
      </c>
      <c r="D3005" t="s">
        <v>14714</v>
      </c>
      <c r="E3005" t="s">
        <v>14715</v>
      </c>
      <c r="F3005" t="s">
        <v>11200</v>
      </c>
      <c r="G3005" t="s">
        <v>14716</v>
      </c>
      <c r="I3005">
        <v>7</v>
      </c>
      <c r="J3005">
        <v>7</v>
      </c>
      <c r="K3005">
        <v>0</v>
      </c>
      <c r="L3005" t="s">
        <v>14717</v>
      </c>
      <c r="M3005">
        <f>SUM(B3005,C3005)</f>
        <v>0</v>
      </c>
      <c r="N3005" t="str">
        <f t="shared" si="92"/>
        <v>No</v>
      </c>
      <c r="O3005">
        <f>COUNTIF(C:C,"&lt;0")</f>
        <v>0</v>
      </c>
      <c r="P3005" t="e">
        <f>SUMIF(#REF!,"&gt;"&amp;AVERAGE(#REF!))</f>
        <v>#REF!</v>
      </c>
      <c r="Q3005">
        <f t="shared" si="93"/>
        <v>27.565026697177728</v>
      </c>
      <c r="R3005" t="str">
        <f>CONCATENATE("ID-",A3005,"-",E3005)</f>
        <v>ID-28399-Kenmore, WA - Lake Hatheume, Canada</v>
      </c>
      <c r="S3005" t="str">
        <f>INDEX(B:B,MATCH(A3005,A:A,0))</f>
        <v>14:00</v>
      </c>
      <c r="T3005" t="str">
        <f>IF(OR(B3005&gt;0,C3005&gt;0),"Acceptable","Check")</f>
        <v>Acceptable</v>
      </c>
      <c r="U3005">
        <f>COUNTIF(D:D, "Military - U.S. Army")</f>
        <v>23</v>
      </c>
      <c r="V3005">
        <f>AVERAGEIF(C:C,"Fort Myer, Virginia", I:I)</f>
        <v>2</v>
      </c>
      <c r="X3005" t="str">
        <f>IFERROR(VLOOKUP("FlightNumber", A:D, 4, FALSE), "Flight Not Found")</f>
        <v>Flight Not Found</v>
      </c>
      <c r="Y3005" t="str" cm="1">
        <f t="array" ref="Y3005">IF(AND(B:B &gt; TIME(6, 0, 0), B:B &lt;= TIME(18, 0, 0)), "Day", "Night")</f>
        <v>Night</v>
      </c>
      <c r="Z3005">
        <f>COUNTIFS(D:D, "Military - U.S. Army", C:C, "Fort Myer, Virginia")</f>
        <v>1</v>
      </c>
    </row>
    <row r="3006" spans="1:26" x14ac:dyDescent="0.2">
      <c r="A3006">
        <v>28408</v>
      </c>
      <c r="B3006" t="s">
        <v>7170</v>
      </c>
      <c r="C3006" t="s">
        <v>14718</v>
      </c>
      <c r="D3006" t="s">
        <v>14719</v>
      </c>
      <c r="E3006" t="s">
        <v>14720</v>
      </c>
      <c r="F3006" t="s">
        <v>12860</v>
      </c>
      <c r="G3006" t="s">
        <v>14721</v>
      </c>
      <c r="I3006">
        <v>2</v>
      </c>
      <c r="J3006">
        <v>2</v>
      </c>
      <c r="K3006">
        <v>0</v>
      </c>
      <c r="L3006" t="s">
        <v>14722</v>
      </c>
      <c r="M3006">
        <f>SUM(B3006,C3006)</f>
        <v>0</v>
      </c>
      <c r="N3006" t="str">
        <f t="shared" si="92"/>
        <v>No</v>
      </c>
      <c r="O3006">
        <f>COUNTIF(C:C,"&lt;0")</f>
        <v>0</v>
      </c>
      <c r="P3006" t="e">
        <f>SUMIF(#REF!,"&gt;"&amp;AVERAGE(#REF!))</f>
        <v>#REF!</v>
      </c>
      <c r="Q3006">
        <f t="shared" si="93"/>
        <v>27.565026697177728</v>
      </c>
      <c r="R3006" t="str">
        <f>CONCATENATE("ID-",A3006,"-",E3006)</f>
        <v>ID-28408-New Iberia, LA - Grand Chenier, LA</v>
      </c>
      <c r="S3006" t="str">
        <f>INDEX(B:B,MATCH(A3006,A:A,0))</f>
        <v>19:45</v>
      </c>
      <c r="T3006" t="str">
        <f>IF(OR(B3006&gt;0,C3006&gt;0),"Acceptable","Check")</f>
        <v>Acceptable</v>
      </c>
      <c r="U3006">
        <f>COUNTIF(D:D, "Military - U.S. Army")</f>
        <v>23</v>
      </c>
      <c r="V3006">
        <f>AVERAGEIF(C:C,"Fort Myer, Virginia", I:I)</f>
        <v>2</v>
      </c>
      <c r="X3006" t="str">
        <f>IFERROR(VLOOKUP("FlightNumber", A:D, 4, FALSE), "Flight Not Found")</f>
        <v>Flight Not Found</v>
      </c>
      <c r="Y3006" t="str" cm="1">
        <f t="array" ref="Y3006">IF(AND(B:B &gt; TIME(6, 0, 0), B:B &lt;= TIME(18, 0, 0)), "Day", "Night")</f>
        <v>Night</v>
      </c>
      <c r="Z3006">
        <f>COUNTIFS(D:D, "Military - U.S. Army", C:C, "Fort Myer, Virginia")</f>
        <v>1</v>
      </c>
    </row>
    <row r="3007" spans="1:26" x14ac:dyDescent="0.2">
      <c r="A3007">
        <v>28418</v>
      </c>
      <c r="B3007" t="s">
        <v>14723</v>
      </c>
      <c r="C3007" t="s">
        <v>14724</v>
      </c>
      <c r="D3007" t="s">
        <v>14725</v>
      </c>
      <c r="E3007" t="s">
        <v>14726</v>
      </c>
      <c r="F3007" t="s">
        <v>14727</v>
      </c>
      <c r="G3007" t="s">
        <v>14728</v>
      </c>
      <c r="H3007" t="s">
        <v>14729</v>
      </c>
      <c r="I3007">
        <v>26</v>
      </c>
      <c r="J3007">
        <v>6</v>
      </c>
      <c r="K3007">
        <v>0</v>
      </c>
      <c r="L3007" t="s">
        <v>14730</v>
      </c>
      <c r="M3007">
        <f>SUM(B3007,C3007)</f>
        <v>0</v>
      </c>
      <c r="N3007" t="str">
        <f t="shared" si="92"/>
        <v>No</v>
      </c>
      <c r="O3007">
        <f>COUNTIF(C:C,"&lt;0")</f>
        <v>0</v>
      </c>
      <c r="P3007" t="e">
        <f>SUMIF(#REF!,"&gt;"&amp;AVERAGE(#REF!))</f>
        <v>#REF!</v>
      </c>
      <c r="Q3007">
        <f t="shared" si="93"/>
        <v>27.565026697177728</v>
      </c>
      <c r="R3007" t="str">
        <f>CONCATENATE("ID-",A3007,"-",E3007)</f>
        <v>ID-28418-Greenville - Baton Rouge</v>
      </c>
      <c r="S3007" t="str">
        <f>INDEX(B:B,MATCH(A3007,A:A,0))</f>
        <v>18:52</v>
      </c>
      <c r="T3007" t="str">
        <f>IF(OR(B3007&gt;0,C3007&gt;0),"Acceptable","Check")</f>
        <v>Acceptable</v>
      </c>
      <c r="U3007">
        <f>COUNTIF(D:D, "Military - U.S. Army")</f>
        <v>23</v>
      </c>
      <c r="V3007">
        <f>AVERAGEIF(C:C,"Fort Myer, Virginia", I:I)</f>
        <v>2</v>
      </c>
      <c r="X3007" t="str">
        <f>IFERROR(VLOOKUP("FlightNumber", A:D, 4, FALSE), "Flight Not Found")</f>
        <v>Flight Not Found</v>
      </c>
      <c r="Y3007" t="str" cm="1">
        <f t="array" ref="Y3007">IF(AND(B:B &gt; TIME(6, 0, 0), B:B &lt;= TIME(18, 0, 0)), "Day", "Night")</f>
        <v>Night</v>
      </c>
      <c r="Z3007">
        <f>COUNTIFS(D:D, "Military - U.S. Army", C:C, "Fort Myer, Virginia")</f>
        <v>1</v>
      </c>
    </row>
    <row r="3008" spans="1:26" x14ac:dyDescent="0.2">
      <c r="A3008">
        <v>28419</v>
      </c>
      <c r="B3008" t="s">
        <v>42</v>
      </c>
      <c r="C3008" t="s">
        <v>14731</v>
      </c>
      <c r="D3008" t="s">
        <v>3551</v>
      </c>
      <c r="F3008" t="s">
        <v>14732</v>
      </c>
      <c r="G3008" t="s">
        <v>14733</v>
      </c>
      <c r="I3008">
        <v>37</v>
      </c>
      <c r="J3008">
        <v>24</v>
      </c>
      <c r="K3008">
        <v>0</v>
      </c>
      <c r="L3008" t="s">
        <v>14734</v>
      </c>
      <c r="M3008">
        <f>SUM(B3008,C3008)</f>
        <v>0</v>
      </c>
      <c r="N3008" t="str">
        <f t="shared" si="92"/>
        <v>No</v>
      </c>
      <c r="O3008">
        <f>COUNTIF(C:C,"&lt;0")</f>
        <v>0</v>
      </c>
      <c r="P3008" t="e">
        <f>SUMIF(#REF!,"&gt;"&amp;AVERAGE(#REF!))</f>
        <v>#REF!</v>
      </c>
      <c r="Q3008">
        <f t="shared" si="93"/>
        <v>27.565026697177728</v>
      </c>
      <c r="R3008" t="str">
        <f>CONCATENATE("ID-",A3008,"-",E3008)</f>
        <v>ID-28419-</v>
      </c>
      <c r="S3008" t="str">
        <f>INDEX(B:B,MATCH(A3008,A:A,0))</f>
        <v>10:30</v>
      </c>
      <c r="T3008" t="str">
        <f>IF(OR(B3008&gt;0,C3008&gt;0),"Acceptable","Check")</f>
        <v>Acceptable</v>
      </c>
      <c r="U3008">
        <f>COUNTIF(D:D, "Military - U.S. Army")</f>
        <v>23</v>
      </c>
      <c r="V3008">
        <f>AVERAGEIF(C:C,"Fort Myer, Virginia", I:I)</f>
        <v>2</v>
      </c>
      <c r="X3008" t="str">
        <f>IFERROR(VLOOKUP("FlightNumber", A:D, 4, FALSE), "Flight Not Found")</f>
        <v>Flight Not Found</v>
      </c>
      <c r="Y3008" t="str" cm="1">
        <f t="array" ref="Y3008">IF(AND(B:B &gt; TIME(6, 0, 0), B:B &lt;= TIME(18, 0, 0)), "Day", "Night")</f>
        <v>Night</v>
      </c>
      <c r="Z3008">
        <f>COUNTIFS(D:D, "Military - U.S. Army", C:C, "Fort Myer, Virginia")</f>
        <v>1</v>
      </c>
    </row>
    <row r="3009" spans="1:26" x14ac:dyDescent="0.2">
      <c r="A3009">
        <v>28432</v>
      </c>
      <c r="C3009" t="s">
        <v>14735</v>
      </c>
      <c r="D3009" t="s">
        <v>5344</v>
      </c>
      <c r="F3009" t="s">
        <v>13308</v>
      </c>
      <c r="J3009">
        <v>1</v>
      </c>
      <c r="K3009">
        <v>0</v>
      </c>
      <c r="L3009" t="s">
        <v>14736</v>
      </c>
      <c r="M3009">
        <f>SUM(B3009,C3009)</f>
        <v>0</v>
      </c>
      <c r="N3009" t="str">
        <f t="shared" si="92"/>
        <v>No</v>
      </c>
      <c r="O3009">
        <f>COUNTIF(C:C,"&lt;0")</f>
        <v>0</v>
      </c>
      <c r="P3009" t="e">
        <f>SUMIF(#REF!,"&gt;"&amp;AVERAGE(#REF!))</f>
        <v>#REF!</v>
      </c>
      <c r="Q3009">
        <f t="shared" si="93"/>
        <v>27.565026697177728</v>
      </c>
      <c r="R3009" t="str">
        <f>CONCATENATE("ID-",A3009,"-",E3009)</f>
        <v>ID-28432-</v>
      </c>
      <c r="S3009">
        <f>INDEX(B:B,MATCH(A3009,A:A,0))</f>
        <v>0</v>
      </c>
      <c r="T3009" t="str">
        <f>IF(OR(B3009&gt;0,C3009&gt;0),"Acceptable","Check")</f>
        <v>Acceptable</v>
      </c>
      <c r="U3009">
        <f>COUNTIF(D:D, "Military - U.S. Army")</f>
        <v>23</v>
      </c>
      <c r="V3009">
        <f>AVERAGEIF(C:C,"Fort Myer, Virginia", I:I)</f>
        <v>2</v>
      </c>
      <c r="X3009" t="str">
        <f>IFERROR(VLOOKUP("FlightNumber", A:D, 4, FALSE), "Flight Not Found")</f>
        <v>Flight Not Found</v>
      </c>
      <c r="Y3009" t="str" cm="1">
        <f t="array" ref="Y3009">IF(AND(B:B &gt; TIME(6, 0, 0), B:B &lt;= TIME(18, 0, 0)), "Day", "Night")</f>
        <v>Night</v>
      </c>
      <c r="Z3009">
        <f>COUNTIFS(D:D, "Military - U.S. Army", C:C, "Fort Myer, Virginia")</f>
        <v>1</v>
      </c>
    </row>
    <row r="3010" spans="1:26" x14ac:dyDescent="0.2">
      <c r="A3010">
        <v>28432</v>
      </c>
      <c r="C3010" t="s">
        <v>14737</v>
      </c>
      <c r="D3010" t="s">
        <v>14738</v>
      </c>
      <c r="E3010" t="s">
        <v>14739</v>
      </c>
      <c r="F3010" t="s">
        <v>14740</v>
      </c>
      <c r="G3010" t="s">
        <v>14741</v>
      </c>
      <c r="H3010" t="s">
        <v>14742</v>
      </c>
      <c r="I3010">
        <v>13</v>
      </c>
      <c r="J3010">
        <v>13</v>
      </c>
      <c r="K3010">
        <v>0</v>
      </c>
      <c r="L3010" t="s">
        <v>14743</v>
      </c>
      <c r="M3010">
        <f>SUM(B3010,C3010)</f>
        <v>0</v>
      </c>
      <c r="N3010" t="str">
        <f t="shared" ref="N3010:N3073" si="94">IF(E3010="good","Yes","No")</f>
        <v>No</v>
      </c>
      <c r="O3010">
        <f>COUNTIF(C:C,"&lt;0")</f>
        <v>0</v>
      </c>
      <c r="P3010" t="e">
        <f>SUMIF(#REF!,"&gt;"&amp;AVERAGE(#REF!))</f>
        <v>#REF!</v>
      </c>
      <c r="Q3010">
        <f t="shared" si="93"/>
        <v>27.565026697177728</v>
      </c>
      <c r="R3010" t="str">
        <f>CONCATENATE("ID-",A3010,"-",E3010)</f>
        <v>ID-28432-Palenque - San Cristobal de las Casas</v>
      </c>
      <c r="S3010">
        <f>INDEX(B:B,MATCH(A3010,A:A,0))</f>
        <v>0</v>
      </c>
      <c r="T3010" t="str">
        <f>IF(OR(B3010&gt;0,C3010&gt;0),"Acceptable","Check")</f>
        <v>Acceptable</v>
      </c>
      <c r="U3010">
        <f>COUNTIF(D:D, "Military - U.S. Army")</f>
        <v>23</v>
      </c>
      <c r="V3010">
        <f>AVERAGEIF(C:C,"Fort Myer, Virginia", I:I)</f>
        <v>2</v>
      </c>
      <c r="X3010" t="str">
        <f>IFERROR(VLOOKUP("FlightNumber", A:D, 4, FALSE), "Flight Not Found")</f>
        <v>Flight Not Found</v>
      </c>
      <c r="Y3010" t="str" cm="1">
        <f t="array" ref="Y3010">IF(AND(B:B &gt; TIME(6, 0, 0), B:B &lt;= TIME(18, 0, 0)), "Day", "Night")</f>
        <v>Night</v>
      </c>
      <c r="Z3010">
        <f>COUNTIFS(D:D, "Military - U.S. Army", C:C, "Fort Myer, Virginia")</f>
        <v>1</v>
      </c>
    </row>
    <row r="3011" spans="1:26" x14ac:dyDescent="0.2">
      <c r="A3011">
        <v>28448</v>
      </c>
      <c r="B3011" t="s">
        <v>14744</v>
      </c>
      <c r="C3011" t="s">
        <v>14745</v>
      </c>
      <c r="D3011" t="s">
        <v>14746</v>
      </c>
      <c r="E3011" t="s">
        <v>14748</v>
      </c>
      <c r="F3011" t="s">
        <v>14749</v>
      </c>
      <c r="G3011" t="s">
        <v>14750</v>
      </c>
      <c r="H3011" t="s">
        <v>14751</v>
      </c>
      <c r="I3011">
        <v>164</v>
      </c>
      <c r="J3011">
        <v>131</v>
      </c>
      <c r="K3011">
        <v>0</v>
      </c>
      <c r="L3011" t="s">
        <v>14752</v>
      </c>
      <c r="M3011">
        <f>SUM(B3011,C3011)</f>
        <v>0</v>
      </c>
      <c r="N3011" t="str">
        <f t="shared" si="94"/>
        <v>No</v>
      </c>
      <c r="O3011">
        <f>COUNTIF(C:C,"&lt;0")</f>
        <v>0</v>
      </c>
      <c r="P3011" t="e">
        <f>SUMIF(#REF!,"&gt;"&amp;AVERAGE(#REF!))</f>
        <v>#REF!</v>
      </c>
      <c r="Q3011">
        <f t="shared" ref="Q3011:Q3074" si="95">AVERAGEIF(I:I,"&gt;0")</f>
        <v>27.565026697177728</v>
      </c>
      <c r="R3011" t="str">
        <f>CONCATENATE("ID-",A3011,"-",E3011)</f>
        <v>ID-28448-Brussels - Funchal</v>
      </c>
      <c r="S3011" t="str">
        <f>INDEX(B:B,MATCH(A3011,A:A,0))</f>
        <v>21:48</v>
      </c>
      <c r="T3011" t="str">
        <f>IF(OR(B3011&gt;0,C3011&gt;0),"Acceptable","Check")</f>
        <v>Acceptable</v>
      </c>
      <c r="U3011">
        <f>COUNTIF(D:D, "Military - U.S. Army")</f>
        <v>23</v>
      </c>
      <c r="V3011">
        <f>AVERAGEIF(C:C,"Fort Myer, Virginia", I:I)</f>
        <v>2</v>
      </c>
      <c r="X3011" t="str">
        <f>IFERROR(VLOOKUP("FlightNumber", A:D, 4, FALSE), "Flight Not Found")</f>
        <v>Flight Not Found</v>
      </c>
      <c r="Y3011" t="str" cm="1">
        <f t="array" ref="Y3011">IF(AND(B:B &gt; TIME(6, 0, 0), B:B &lt;= TIME(18, 0, 0)), "Day", "Night")</f>
        <v>Night</v>
      </c>
      <c r="Z3011">
        <f>COUNTIFS(D:D, "Military - U.S. Army", C:C, "Fort Myer, Virginia")</f>
        <v>1</v>
      </c>
    </row>
    <row r="3012" spans="1:26" x14ac:dyDescent="0.2">
      <c r="A3012">
        <v>28448</v>
      </c>
      <c r="B3012" t="s">
        <v>5709</v>
      </c>
      <c r="C3012" t="s">
        <v>6040</v>
      </c>
      <c r="D3012" t="s">
        <v>7436</v>
      </c>
      <c r="E3012" t="s">
        <v>14753</v>
      </c>
      <c r="F3012" t="s">
        <v>14754</v>
      </c>
      <c r="G3012" t="s">
        <v>14755</v>
      </c>
      <c r="H3012" t="s">
        <v>14756</v>
      </c>
      <c r="I3012">
        <v>5</v>
      </c>
      <c r="J3012">
        <v>5</v>
      </c>
      <c r="K3012">
        <v>0</v>
      </c>
      <c r="L3012" t="s">
        <v>14757</v>
      </c>
      <c r="M3012">
        <f>SUM(B3012,C3012)</f>
        <v>0</v>
      </c>
      <c r="N3012" t="str">
        <f t="shared" si="94"/>
        <v>No</v>
      </c>
      <c r="O3012">
        <f>COUNTIF(C:C,"&lt;0")</f>
        <v>0</v>
      </c>
      <c r="P3012" t="e">
        <f>SUMIF(#REF!,"&gt;"&amp;AVERAGE(#REF!))</f>
        <v>#REF!</v>
      </c>
      <c r="Q3012">
        <f t="shared" si="95"/>
        <v>27.565026697177728</v>
      </c>
      <c r="R3012" t="str">
        <f>CONCATENATE("ID-",A3012,"-",E3012)</f>
        <v>ID-28448-Rome, Italy - Asmara, Ethiopia</v>
      </c>
      <c r="S3012" t="str">
        <f>INDEX(B:B,MATCH(A3012,A:A,0))</f>
        <v>21:48</v>
      </c>
      <c r="T3012" t="str">
        <f>IF(OR(B3012&gt;0,C3012&gt;0),"Acceptable","Check")</f>
        <v>Acceptable</v>
      </c>
      <c r="U3012">
        <f>COUNTIF(D:D, "Military - U.S. Army")</f>
        <v>23</v>
      </c>
      <c r="V3012">
        <f>AVERAGEIF(C:C,"Fort Myer, Virginia", I:I)</f>
        <v>2</v>
      </c>
      <c r="X3012" t="str">
        <f>IFERROR(VLOOKUP("FlightNumber", A:D, 4, FALSE), "Flight Not Found")</f>
        <v>Flight Not Found</v>
      </c>
      <c r="Y3012" t="str" cm="1">
        <f t="array" ref="Y3012">IF(AND(B:B &gt; TIME(6, 0, 0), B:B &lt;= TIME(18, 0, 0)), "Day", "Night")</f>
        <v>Night</v>
      </c>
      <c r="Z3012">
        <f>COUNTIFS(D:D, "Military - U.S. Army", C:C, "Fort Myer, Virginia")</f>
        <v>1</v>
      </c>
    </row>
    <row r="3013" spans="1:26" x14ac:dyDescent="0.2">
      <c r="A3013">
        <v>28450</v>
      </c>
      <c r="C3013" t="s">
        <v>14758</v>
      </c>
      <c r="D3013" t="s">
        <v>14759</v>
      </c>
      <c r="F3013" t="s">
        <v>14760</v>
      </c>
      <c r="G3013" t="s">
        <v>14761</v>
      </c>
      <c r="H3013" t="s">
        <v>14762</v>
      </c>
      <c r="I3013">
        <v>2</v>
      </c>
      <c r="J3013">
        <v>2</v>
      </c>
      <c r="K3013">
        <v>0</v>
      </c>
      <c r="L3013" t="s">
        <v>14763</v>
      </c>
      <c r="M3013">
        <f>SUM(B3013,C3013)</f>
        <v>0</v>
      </c>
      <c r="N3013" t="str">
        <f t="shared" si="94"/>
        <v>No</v>
      </c>
      <c r="O3013">
        <f>COUNTIF(C:C,"&lt;0")</f>
        <v>0</v>
      </c>
      <c r="P3013" t="e">
        <f>SUMIF(#REF!,"&gt;"&amp;AVERAGE(#REF!))</f>
        <v>#REF!</v>
      </c>
      <c r="Q3013">
        <f t="shared" si="95"/>
        <v>27.565026697177728</v>
      </c>
      <c r="R3013" t="str">
        <f>CONCATENATE("ID-",A3013,"-",E3013)</f>
        <v>ID-28450-</v>
      </c>
      <c r="S3013">
        <f>INDEX(B:B,MATCH(A3013,A:A,0))</f>
        <v>0</v>
      </c>
      <c r="T3013" t="str">
        <f>IF(OR(B3013&gt;0,C3013&gt;0),"Acceptable","Check")</f>
        <v>Acceptable</v>
      </c>
      <c r="U3013">
        <f>COUNTIF(D:D, "Military - U.S. Army")</f>
        <v>23</v>
      </c>
      <c r="V3013">
        <f>AVERAGEIF(C:C,"Fort Myer, Virginia", I:I)</f>
        <v>2</v>
      </c>
      <c r="X3013" t="str">
        <f>IFERROR(VLOOKUP("FlightNumber", A:D, 4, FALSE), "Flight Not Found")</f>
        <v>Flight Not Found</v>
      </c>
      <c r="Y3013" t="str" cm="1">
        <f t="array" ref="Y3013">IF(AND(B:B &gt; TIME(6, 0, 0), B:B &lt;= TIME(18, 0, 0)), "Day", "Night")</f>
        <v>Night</v>
      </c>
      <c r="Z3013">
        <f>COUNTIFS(D:D, "Military - U.S. Army", C:C, "Fort Myer, Virginia")</f>
        <v>1</v>
      </c>
    </row>
    <row r="3014" spans="1:26" x14ac:dyDescent="0.2">
      <c r="A3014">
        <v>28450</v>
      </c>
      <c r="B3014" t="s">
        <v>99</v>
      </c>
      <c r="C3014" t="s">
        <v>14764</v>
      </c>
      <c r="D3014" t="s">
        <v>7467</v>
      </c>
      <c r="E3014" t="s">
        <v>14765</v>
      </c>
      <c r="F3014" t="s">
        <v>14766</v>
      </c>
      <c r="G3014" t="s">
        <v>14767</v>
      </c>
      <c r="H3014" t="s">
        <v>4960</v>
      </c>
      <c r="I3014">
        <v>79</v>
      </c>
      <c r="J3014">
        <v>46</v>
      </c>
      <c r="K3014">
        <v>0</v>
      </c>
      <c r="L3014" t="s">
        <v>14768</v>
      </c>
      <c r="M3014">
        <f>SUM(B3014,C3014)</f>
        <v>0</v>
      </c>
      <c r="N3014" t="str">
        <f t="shared" si="94"/>
        <v>No</v>
      </c>
      <c r="O3014">
        <f>COUNTIF(C:C,"&lt;0")</f>
        <v>0</v>
      </c>
      <c r="P3014" t="e">
        <f>SUMIF(#REF!,"&gt;"&amp;AVERAGE(#REF!))</f>
        <v>#REF!</v>
      </c>
      <c r="Q3014">
        <f t="shared" si="95"/>
        <v>27.565026697177728</v>
      </c>
      <c r="R3014" t="str">
        <f>CONCATENATE("ID-",A3014,"-",E3014)</f>
        <v>ID-28450-Buenos  Aires - San Carlos de Bariloche</v>
      </c>
      <c r="S3014">
        <f>INDEX(B:B,MATCH(A3014,A:A,0))</f>
        <v>0</v>
      </c>
      <c r="T3014" t="str">
        <f>IF(OR(B3014&gt;0,C3014&gt;0),"Acceptable","Check")</f>
        <v>Acceptable</v>
      </c>
      <c r="U3014">
        <f>COUNTIF(D:D, "Military - U.S. Army")</f>
        <v>23</v>
      </c>
      <c r="V3014">
        <f>AVERAGEIF(C:C,"Fort Myer, Virginia", I:I)</f>
        <v>2</v>
      </c>
      <c r="X3014" t="str">
        <f>IFERROR(VLOOKUP("FlightNumber", A:D, 4, FALSE), "Flight Not Found")</f>
        <v>Flight Not Found</v>
      </c>
      <c r="Y3014" t="str" cm="1">
        <f t="array" ref="Y3014">IF(AND(B:B &gt; TIME(6, 0, 0), B:B &lt;= TIME(18, 0, 0)), "Day", "Night")</f>
        <v>Night</v>
      </c>
      <c r="Z3014">
        <f>COUNTIFS(D:D, "Military - U.S. Army", C:C, "Fort Myer, Virginia")</f>
        <v>1</v>
      </c>
    </row>
    <row r="3015" spans="1:26" x14ac:dyDescent="0.2">
      <c r="A3015">
        <v>28455</v>
      </c>
      <c r="B3015" t="s">
        <v>271</v>
      </c>
      <c r="C3015" t="s">
        <v>14769</v>
      </c>
      <c r="D3015" t="s">
        <v>8456</v>
      </c>
      <c r="F3015" t="s">
        <v>7541</v>
      </c>
      <c r="G3015" t="s">
        <v>14770</v>
      </c>
      <c r="I3015">
        <v>34</v>
      </c>
      <c r="J3015">
        <v>34</v>
      </c>
      <c r="K3015">
        <v>0</v>
      </c>
      <c r="L3015" t="s">
        <v>14771</v>
      </c>
      <c r="M3015">
        <f>SUM(B3015,C3015)</f>
        <v>0</v>
      </c>
      <c r="N3015" t="str">
        <f t="shared" si="94"/>
        <v>No</v>
      </c>
      <c r="O3015">
        <f>COUNTIF(C:C,"&lt;0")</f>
        <v>0</v>
      </c>
      <c r="P3015" t="e">
        <f>SUMIF(#REF!,"&gt;"&amp;AVERAGE(#REF!))</f>
        <v>#REF!</v>
      </c>
      <c r="Q3015">
        <f t="shared" si="95"/>
        <v>27.565026697177728</v>
      </c>
      <c r="R3015" t="str">
        <f>CONCATENATE("ID-",A3015,"-",E3015)</f>
        <v>ID-28455-</v>
      </c>
      <c r="S3015" t="str">
        <f>INDEX(B:B,MATCH(A3015,A:A,0))</f>
        <v>02:30</v>
      </c>
      <c r="T3015" t="str">
        <f>IF(OR(B3015&gt;0,C3015&gt;0),"Acceptable","Check")</f>
        <v>Acceptable</v>
      </c>
      <c r="U3015">
        <f>COUNTIF(D:D, "Military - U.S. Army")</f>
        <v>23</v>
      </c>
      <c r="V3015">
        <f>AVERAGEIF(C:C,"Fort Myer, Virginia", I:I)</f>
        <v>2</v>
      </c>
      <c r="X3015" t="str">
        <f>IFERROR(VLOOKUP("FlightNumber", A:D, 4, FALSE), "Flight Not Found")</f>
        <v>Flight Not Found</v>
      </c>
      <c r="Y3015" t="str" cm="1">
        <f t="array" ref="Y3015">IF(AND(B:B &gt; TIME(6, 0, 0), B:B &lt;= TIME(18, 0, 0)), "Day", "Night")</f>
        <v>Night</v>
      </c>
      <c r="Z3015">
        <f>COUNTIFS(D:D, "Military - U.S. Army", C:C, "Fort Myer, Virginia")</f>
        <v>1</v>
      </c>
    </row>
    <row r="3016" spans="1:26" x14ac:dyDescent="0.2">
      <c r="A3016">
        <v>28458</v>
      </c>
      <c r="B3016" t="s">
        <v>14772</v>
      </c>
      <c r="C3016" t="s">
        <v>14773</v>
      </c>
      <c r="D3016" t="s">
        <v>14774</v>
      </c>
      <c r="E3016" t="s">
        <v>14775</v>
      </c>
      <c r="F3016" t="s">
        <v>14640</v>
      </c>
      <c r="G3016" t="s">
        <v>14776</v>
      </c>
      <c r="I3016">
        <v>2</v>
      </c>
      <c r="J3016">
        <v>2</v>
      </c>
      <c r="K3016">
        <v>0</v>
      </c>
      <c r="L3016" t="s">
        <v>14777</v>
      </c>
      <c r="M3016">
        <f>SUM(B3016,C3016)</f>
        <v>0</v>
      </c>
      <c r="N3016" t="str">
        <f t="shared" si="94"/>
        <v>No</v>
      </c>
      <c r="O3016">
        <f>COUNTIF(C:C,"&lt;0")</f>
        <v>0</v>
      </c>
      <c r="P3016" t="e">
        <f>SUMIF(#REF!,"&gt;"&amp;AVERAGE(#REF!))</f>
        <v>#REF!</v>
      </c>
      <c r="Q3016">
        <f t="shared" si="95"/>
        <v>27.565026697177728</v>
      </c>
      <c r="R3016" t="str">
        <f>CONCATENATE("ID-",A3016,"-",E3016)</f>
        <v>ID-28458-Charlotte, NC - Pinehurst, NC</v>
      </c>
      <c r="S3016" t="str">
        <f>INDEX(B:B,MATCH(A3016,A:A,0))</f>
        <v>19:17</v>
      </c>
      <c r="T3016" t="str">
        <f>IF(OR(B3016&gt;0,C3016&gt;0),"Acceptable","Check")</f>
        <v>Acceptable</v>
      </c>
      <c r="U3016">
        <f>COUNTIF(D:D, "Military - U.S. Army")</f>
        <v>23</v>
      </c>
      <c r="V3016">
        <f>AVERAGEIF(C:C,"Fort Myer, Virginia", I:I)</f>
        <v>2</v>
      </c>
      <c r="X3016" t="str">
        <f>IFERROR(VLOOKUP("FlightNumber", A:D, 4, FALSE), "Flight Not Found")</f>
        <v>Flight Not Found</v>
      </c>
      <c r="Y3016" t="str" cm="1">
        <f t="array" ref="Y3016">IF(AND(B:B &gt; TIME(6, 0, 0), B:B &lt;= TIME(18, 0, 0)), "Day", "Night")</f>
        <v>Night</v>
      </c>
      <c r="Z3016">
        <f>COUNTIFS(D:D, "Military - U.S. Army", C:C, "Fort Myer, Virginia")</f>
        <v>1</v>
      </c>
    </row>
    <row r="3017" spans="1:26" x14ac:dyDescent="0.2">
      <c r="A3017">
        <v>28461</v>
      </c>
      <c r="C3017" t="s">
        <v>14778</v>
      </c>
      <c r="D3017" t="s">
        <v>11937</v>
      </c>
      <c r="E3017" t="s">
        <v>14779</v>
      </c>
      <c r="F3017" t="s">
        <v>13922</v>
      </c>
      <c r="G3017" t="s">
        <v>14780</v>
      </c>
      <c r="H3017" t="s">
        <v>5415</v>
      </c>
      <c r="I3017">
        <v>165</v>
      </c>
      <c r="J3017">
        <v>59</v>
      </c>
      <c r="K3017">
        <v>0</v>
      </c>
      <c r="L3017" t="s">
        <v>14781</v>
      </c>
      <c r="M3017">
        <f>SUM(B3017,C3017)</f>
        <v>0</v>
      </c>
      <c r="N3017" t="str">
        <f t="shared" si="94"/>
        <v>No</v>
      </c>
      <c r="O3017">
        <f>COUNTIF(C:C,"&lt;0")</f>
        <v>0</v>
      </c>
      <c r="P3017" t="e">
        <f>SUMIF(#REF!,"&gt;"&amp;AVERAGE(#REF!))</f>
        <v>#REF!</v>
      </c>
      <c r="Q3017">
        <f t="shared" si="95"/>
        <v>27.565026697177728</v>
      </c>
      <c r="R3017" t="str">
        <f>CONCATENATE("ID-",A3017,"-",E3017)</f>
        <v>ID-28461-Jeddah - Benghazi</v>
      </c>
      <c r="S3017">
        <f>INDEX(B:B,MATCH(A3017,A:A,0))</f>
        <v>0</v>
      </c>
      <c r="T3017" t="str">
        <f>IF(OR(B3017&gt;0,C3017&gt;0),"Acceptable","Check")</f>
        <v>Acceptable</v>
      </c>
      <c r="U3017">
        <f>COUNTIF(D:D, "Military - U.S. Army")</f>
        <v>23</v>
      </c>
      <c r="V3017">
        <f>AVERAGEIF(C:C,"Fort Myer, Virginia", I:I)</f>
        <v>2</v>
      </c>
      <c r="X3017" t="str">
        <f>IFERROR(VLOOKUP("FlightNumber", A:D, 4, FALSE), "Flight Not Found")</f>
        <v>Flight Not Found</v>
      </c>
      <c r="Y3017" t="str" cm="1">
        <f t="array" ref="Y3017">IF(AND(B:B &gt; TIME(6, 0, 0), B:B &lt;= TIME(18, 0, 0)), "Day", "Night")</f>
        <v>Night</v>
      </c>
      <c r="Z3017">
        <f>COUNTIFS(D:D, "Military - U.S. Army", C:C, "Fort Myer, Virginia")</f>
        <v>1</v>
      </c>
    </row>
    <row r="3018" spans="1:26" x14ac:dyDescent="0.2">
      <c r="A3018">
        <v>28463</v>
      </c>
      <c r="B3018" t="s">
        <v>5662</v>
      </c>
      <c r="C3018" t="s">
        <v>14782</v>
      </c>
      <c r="D3018" t="s">
        <v>14783</v>
      </c>
      <c r="E3018" t="s">
        <v>14784</v>
      </c>
      <c r="F3018" t="s">
        <v>14785</v>
      </c>
      <c r="G3018" t="s">
        <v>14786</v>
      </c>
      <c r="H3018" t="s">
        <v>14787</v>
      </c>
      <c r="I3018">
        <v>100</v>
      </c>
      <c r="J3018">
        <v>100</v>
      </c>
      <c r="K3018">
        <v>0</v>
      </c>
      <c r="L3018" t="s">
        <v>14788</v>
      </c>
      <c r="M3018">
        <f>SUM(B3018,C3018)</f>
        <v>0</v>
      </c>
      <c r="N3018" t="str">
        <f t="shared" si="94"/>
        <v>No</v>
      </c>
      <c r="O3018">
        <f>COUNTIF(C:C,"&lt;0")</f>
        <v>0</v>
      </c>
      <c r="P3018" t="e">
        <f>SUMIF(#REF!,"&gt;"&amp;AVERAGE(#REF!))</f>
        <v>#REF!</v>
      </c>
      <c r="Q3018">
        <f t="shared" si="95"/>
        <v>27.565026697177728</v>
      </c>
      <c r="R3018" t="str">
        <f>CONCATENATE("ID-",A3018,"-",E3018)</f>
        <v>ID-28463-Penang - Kuala Lumpur</v>
      </c>
      <c r="S3018" t="str">
        <f>INDEX(B:B,MATCH(A3018,A:A,0))</f>
        <v>20:15</v>
      </c>
      <c r="T3018" t="str">
        <f>IF(OR(B3018&gt;0,C3018&gt;0),"Acceptable","Check")</f>
        <v>Acceptable</v>
      </c>
      <c r="U3018">
        <f>COUNTIF(D:D, "Military - U.S. Army")</f>
        <v>23</v>
      </c>
      <c r="V3018">
        <f>AVERAGEIF(C:C,"Fort Myer, Virginia", I:I)</f>
        <v>2</v>
      </c>
      <c r="X3018" t="str">
        <f>IFERROR(VLOOKUP("FlightNumber", A:D, 4, FALSE), "Flight Not Found")</f>
        <v>Flight Not Found</v>
      </c>
      <c r="Y3018" t="str" cm="1">
        <f t="array" ref="Y3018">IF(AND(B:B &gt; TIME(6, 0, 0), B:B &lt;= TIME(18, 0, 0)), "Day", "Night")</f>
        <v>Night</v>
      </c>
      <c r="Z3018">
        <f>COUNTIFS(D:D, "Military - U.S. Army", C:C, "Fort Myer, Virginia")</f>
        <v>1</v>
      </c>
    </row>
    <row r="3019" spans="1:26" x14ac:dyDescent="0.2">
      <c r="A3019">
        <v>28467</v>
      </c>
      <c r="B3019" t="s">
        <v>2141</v>
      </c>
      <c r="C3019" t="s">
        <v>14789</v>
      </c>
      <c r="D3019" t="s">
        <v>10030</v>
      </c>
      <c r="F3019" t="s">
        <v>14790</v>
      </c>
      <c r="G3019" t="s">
        <v>14791</v>
      </c>
      <c r="I3019">
        <v>19</v>
      </c>
      <c r="J3019">
        <v>17</v>
      </c>
      <c r="K3019">
        <v>0</v>
      </c>
      <c r="L3019" t="s">
        <v>14792</v>
      </c>
      <c r="M3019">
        <f>SUM(B3019,C3019)</f>
        <v>0</v>
      </c>
      <c r="N3019" t="str">
        <f t="shared" si="94"/>
        <v>No</v>
      </c>
      <c r="O3019">
        <f>COUNTIF(C:C,"&lt;0")</f>
        <v>0</v>
      </c>
      <c r="P3019" t="e">
        <f>SUMIF(#REF!,"&gt;"&amp;AVERAGE(#REF!))</f>
        <v>#REF!</v>
      </c>
      <c r="Q3019">
        <f t="shared" si="95"/>
        <v>27.565026697177728</v>
      </c>
      <c r="R3019" t="str">
        <f>CONCATENATE("ID-",A3019,"-",E3019)</f>
        <v>ID-28467-</v>
      </c>
      <c r="S3019" t="str">
        <f>INDEX(B:B,MATCH(A3019,A:A,0))</f>
        <v>12:00</v>
      </c>
      <c r="T3019" t="str">
        <f>IF(OR(B3019&gt;0,C3019&gt;0),"Acceptable","Check")</f>
        <v>Acceptable</v>
      </c>
      <c r="U3019">
        <f>COUNTIF(D:D, "Military - U.S. Army")</f>
        <v>23</v>
      </c>
      <c r="V3019">
        <f>AVERAGEIF(C:C,"Fort Myer, Virginia", I:I)</f>
        <v>2</v>
      </c>
      <c r="X3019" t="str">
        <f>IFERROR(VLOOKUP("FlightNumber", A:D, 4, FALSE), "Flight Not Found")</f>
        <v>Flight Not Found</v>
      </c>
      <c r="Y3019" t="str" cm="1">
        <f t="array" ref="Y3019">IF(AND(B:B &gt; TIME(6, 0, 0), B:B &lt;= TIME(18, 0, 0)), "Day", "Night")</f>
        <v>Night</v>
      </c>
      <c r="Z3019">
        <f>COUNTIFS(D:D, "Military - U.S. Army", C:C, "Fort Myer, Virginia")</f>
        <v>1</v>
      </c>
    </row>
    <row r="3020" spans="1:26" x14ac:dyDescent="0.2">
      <c r="A3020">
        <v>28468</v>
      </c>
      <c r="C3020" t="s">
        <v>14793</v>
      </c>
      <c r="D3020" t="s">
        <v>3546</v>
      </c>
      <c r="F3020" t="s">
        <v>10036</v>
      </c>
      <c r="G3020" t="s">
        <v>14794</v>
      </c>
      <c r="H3020" t="s">
        <v>14795</v>
      </c>
      <c r="I3020">
        <v>23</v>
      </c>
      <c r="J3020">
        <v>17</v>
      </c>
      <c r="K3020">
        <v>0</v>
      </c>
      <c r="M3020">
        <f>SUM(B3020,C3020)</f>
        <v>0</v>
      </c>
      <c r="N3020" t="str">
        <f t="shared" si="94"/>
        <v>No</v>
      </c>
      <c r="O3020">
        <f>COUNTIF(C:C,"&lt;0")</f>
        <v>0</v>
      </c>
      <c r="P3020" t="e">
        <f>SUMIF(#REF!,"&gt;"&amp;AVERAGE(#REF!))</f>
        <v>#REF!</v>
      </c>
      <c r="Q3020">
        <f t="shared" si="95"/>
        <v>27.565026697177728</v>
      </c>
      <c r="R3020" t="str">
        <f>CONCATENATE("ID-",A3020,"-",E3020)</f>
        <v>ID-28468-</v>
      </c>
      <c r="S3020">
        <f>INDEX(B:B,MATCH(A3020,A:A,0))</f>
        <v>0</v>
      </c>
      <c r="T3020" t="str">
        <f>IF(OR(B3020&gt;0,C3020&gt;0),"Acceptable","Check")</f>
        <v>Acceptable</v>
      </c>
      <c r="U3020">
        <f>COUNTIF(D:D, "Military - U.S. Army")</f>
        <v>23</v>
      </c>
      <c r="V3020">
        <f>AVERAGEIF(C:C,"Fort Myer, Virginia", I:I)</f>
        <v>2</v>
      </c>
      <c r="X3020" t="str">
        <f>IFERROR(VLOOKUP("FlightNumber", A:D, 4, FALSE), "Flight Not Found")</f>
        <v>Flight Not Found</v>
      </c>
      <c r="Y3020" t="str" cm="1">
        <f t="array" ref="Y3020">IF(AND(B:B &gt; TIME(6, 0, 0), B:B &lt;= TIME(18, 0, 0)), "Day", "Night")</f>
        <v>Night</v>
      </c>
      <c r="Z3020">
        <f>COUNTIFS(D:D, "Military - U.S. Army", C:C, "Fort Myer, Virginia")</f>
        <v>1</v>
      </c>
    </row>
    <row r="3021" spans="1:26" x14ac:dyDescent="0.2">
      <c r="A3021">
        <v>28470</v>
      </c>
      <c r="B3021" t="s">
        <v>2567</v>
      </c>
      <c r="C3021" t="s">
        <v>14796</v>
      </c>
      <c r="D3021" t="s">
        <v>29</v>
      </c>
      <c r="F3021" t="s">
        <v>10611</v>
      </c>
      <c r="G3021" t="s">
        <v>14797</v>
      </c>
      <c r="H3021" t="s">
        <v>14798</v>
      </c>
      <c r="I3021">
        <v>13</v>
      </c>
      <c r="J3021">
        <v>13</v>
      </c>
      <c r="K3021">
        <v>0</v>
      </c>
      <c r="L3021" t="s">
        <v>14799</v>
      </c>
      <c r="M3021">
        <f>SUM(B3021,C3021)</f>
        <v>0</v>
      </c>
      <c r="N3021" t="str">
        <f t="shared" si="94"/>
        <v>No</v>
      </c>
      <c r="O3021">
        <f>COUNTIF(C:C,"&lt;0")</f>
        <v>0</v>
      </c>
      <c r="P3021" t="e">
        <f>SUMIF(#REF!,"&gt;"&amp;AVERAGE(#REF!))</f>
        <v>#REF!</v>
      </c>
      <c r="Q3021">
        <f t="shared" si="95"/>
        <v>27.565026697177728</v>
      </c>
      <c r="R3021" t="str">
        <f>CONCATENATE("ID-",A3021,"-",E3021)</f>
        <v>ID-28470-</v>
      </c>
      <c r="S3021" t="str">
        <f>INDEX(B:B,MATCH(A3021,A:A,0))</f>
        <v>11:00</v>
      </c>
      <c r="T3021" t="str">
        <f>IF(OR(B3021&gt;0,C3021&gt;0),"Acceptable","Check")</f>
        <v>Acceptable</v>
      </c>
      <c r="U3021">
        <f>COUNTIF(D:D, "Military - U.S. Army")</f>
        <v>23</v>
      </c>
      <c r="V3021">
        <f>AVERAGEIF(C:C,"Fort Myer, Virginia", I:I)</f>
        <v>2</v>
      </c>
      <c r="X3021" t="str">
        <f>IFERROR(VLOOKUP("FlightNumber", A:D, 4, FALSE), "Flight Not Found")</f>
        <v>Flight Not Found</v>
      </c>
      <c r="Y3021" t="str" cm="1">
        <f t="array" ref="Y3021">IF(AND(B:B &gt; TIME(6, 0, 0), B:B &lt;= TIME(18, 0, 0)), "Day", "Night")</f>
        <v>Night</v>
      </c>
      <c r="Z3021">
        <f>COUNTIFS(D:D, "Military - U.S. Army", C:C, "Fort Myer, Virginia")</f>
        <v>1</v>
      </c>
    </row>
    <row r="3022" spans="1:26" x14ac:dyDescent="0.2">
      <c r="A3022">
        <v>28472</v>
      </c>
      <c r="B3022" t="s">
        <v>14800</v>
      </c>
      <c r="C3022" t="s">
        <v>14801</v>
      </c>
      <c r="D3022" t="s">
        <v>14802</v>
      </c>
      <c r="E3022" t="s">
        <v>14803</v>
      </c>
      <c r="F3022" t="s">
        <v>1809</v>
      </c>
      <c r="G3022" t="s">
        <v>14804</v>
      </c>
      <c r="H3022" t="s">
        <v>14805</v>
      </c>
      <c r="I3022">
        <v>29</v>
      </c>
      <c r="J3022">
        <v>29</v>
      </c>
      <c r="K3022">
        <v>0</v>
      </c>
      <c r="L3022" t="s">
        <v>14806</v>
      </c>
      <c r="M3022">
        <f>SUM(B3022,C3022)</f>
        <v>0</v>
      </c>
      <c r="N3022" t="str">
        <f t="shared" si="94"/>
        <v>No</v>
      </c>
      <c r="O3022">
        <f>COUNTIF(C:C,"&lt;0")</f>
        <v>0</v>
      </c>
      <c r="P3022" t="e">
        <f>SUMIF(#REF!,"&gt;"&amp;AVERAGE(#REF!))</f>
        <v>#REF!</v>
      </c>
      <c r="Q3022">
        <f t="shared" si="95"/>
        <v>27.565026697177728</v>
      </c>
      <c r="R3022" t="str">
        <f>CONCATENATE("ID-",A3022,"-",E3022)</f>
        <v>ID-28472-Evansville - Nashville</v>
      </c>
      <c r="S3022" t="str">
        <f>INDEX(B:B,MATCH(A3022,A:A,0))</f>
        <v>19:22</v>
      </c>
      <c r="T3022" t="str">
        <f>IF(OR(B3022&gt;0,C3022&gt;0),"Acceptable","Check")</f>
        <v>Acceptable</v>
      </c>
      <c r="U3022">
        <f>COUNTIF(D:D, "Military - U.S. Army")</f>
        <v>23</v>
      </c>
      <c r="V3022">
        <f>AVERAGEIF(C:C,"Fort Myer, Virginia", I:I)</f>
        <v>2</v>
      </c>
      <c r="X3022" t="str">
        <f>IFERROR(VLOOKUP("FlightNumber", A:D, 4, FALSE), "Flight Not Found")</f>
        <v>Flight Not Found</v>
      </c>
      <c r="Y3022" t="str" cm="1">
        <f t="array" ref="Y3022">IF(AND(B:B &gt; TIME(6, 0, 0), B:B &lt;= TIME(18, 0, 0)), "Day", "Night")</f>
        <v>Night</v>
      </c>
      <c r="Z3022">
        <f>COUNTIFS(D:D, "Military - U.S. Army", C:C, "Fort Myer, Virginia")</f>
        <v>1</v>
      </c>
    </row>
    <row r="3023" spans="1:26" x14ac:dyDescent="0.2">
      <c r="A3023">
        <v>28473</v>
      </c>
      <c r="B3023" t="s">
        <v>5850</v>
      </c>
      <c r="C3023" t="s">
        <v>14807</v>
      </c>
      <c r="D3023" t="s">
        <v>14808</v>
      </c>
      <c r="E3023" t="s">
        <v>14809</v>
      </c>
      <c r="F3023" t="s">
        <v>13943</v>
      </c>
      <c r="G3023" t="s">
        <v>14810</v>
      </c>
      <c r="I3023">
        <v>2</v>
      </c>
      <c r="J3023">
        <v>2</v>
      </c>
      <c r="K3023">
        <v>0</v>
      </c>
      <c r="L3023" t="s">
        <v>14811</v>
      </c>
      <c r="M3023">
        <f>SUM(B3023,C3023)</f>
        <v>0</v>
      </c>
      <c r="N3023" t="str">
        <f t="shared" si="94"/>
        <v>No</v>
      </c>
      <c r="O3023">
        <f>COUNTIF(C:C,"&lt;0")</f>
        <v>0</v>
      </c>
      <c r="P3023" t="e">
        <f>SUMIF(#REF!,"&gt;"&amp;AVERAGE(#REF!))</f>
        <v>#REF!</v>
      </c>
      <c r="Q3023">
        <f t="shared" si="95"/>
        <v>27.565026697177728</v>
      </c>
      <c r="R3023" t="str">
        <f>CONCATENATE("ID-",A3023,"-",E3023)</f>
        <v>ID-28473-Davenport, IA - Davenport, IA</v>
      </c>
      <c r="S3023" t="str">
        <f>INDEX(B:B,MATCH(A3023,A:A,0))</f>
        <v>14:15</v>
      </c>
      <c r="T3023" t="str">
        <f>IF(OR(B3023&gt;0,C3023&gt;0),"Acceptable","Check")</f>
        <v>Acceptable</v>
      </c>
      <c r="U3023">
        <f>COUNTIF(D:D, "Military - U.S. Army")</f>
        <v>23</v>
      </c>
      <c r="V3023">
        <f>AVERAGEIF(C:C,"Fort Myer, Virginia", I:I)</f>
        <v>2</v>
      </c>
      <c r="X3023" t="str">
        <f>IFERROR(VLOOKUP("FlightNumber", A:D, 4, FALSE), "Flight Not Found")</f>
        <v>Flight Not Found</v>
      </c>
      <c r="Y3023" t="str" cm="1">
        <f t="array" ref="Y3023">IF(AND(B:B &gt; TIME(6, 0, 0), B:B &lt;= TIME(18, 0, 0)), "Day", "Night")</f>
        <v>Night</v>
      </c>
      <c r="Z3023">
        <f>COUNTIFS(D:D, "Military - U.S. Army", C:C, "Fort Myer, Virginia")</f>
        <v>1</v>
      </c>
    </row>
    <row r="3024" spans="1:26" x14ac:dyDescent="0.2">
      <c r="A3024">
        <v>28477</v>
      </c>
      <c r="C3024" t="s">
        <v>14812</v>
      </c>
      <c r="D3024" t="s">
        <v>14813</v>
      </c>
      <c r="E3024" t="s">
        <v>14815</v>
      </c>
      <c r="F3024" t="s">
        <v>14816</v>
      </c>
      <c r="G3024" t="s">
        <v>14817</v>
      </c>
      <c r="H3024" t="s">
        <v>14818</v>
      </c>
      <c r="I3024">
        <v>57</v>
      </c>
      <c r="J3024">
        <v>36</v>
      </c>
      <c r="K3024">
        <v>0</v>
      </c>
      <c r="L3024" t="s">
        <v>14819</v>
      </c>
      <c r="M3024">
        <f>SUM(B3024,C3024)</f>
        <v>0</v>
      </c>
      <c r="N3024" t="str">
        <f t="shared" si="94"/>
        <v>No</v>
      </c>
      <c r="O3024">
        <f>COUNTIF(C:C,"&lt;0")</f>
        <v>0</v>
      </c>
      <c r="P3024" t="e">
        <f>SUMIF(#REF!,"&gt;"&amp;AVERAGE(#REF!))</f>
        <v>#REF!</v>
      </c>
      <c r="Q3024">
        <f t="shared" si="95"/>
        <v>27.565026697177728</v>
      </c>
      <c r="R3024" t="str">
        <f>CONCATENATE("ID-",A3024,"-",E3024)</f>
        <v>ID-28477-Geneva - Funchal</v>
      </c>
      <c r="S3024">
        <f>INDEX(B:B,MATCH(A3024,A:A,0))</f>
        <v>0</v>
      </c>
      <c r="T3024" t="str">
        <f>IF(OR(B3024&gt;0,C3024&gt;0),"Acceptable","Check")</f>
        <v>Acceptable</v>
      </c>
      <c r="U3024">
        <f>COUNTIF(D:D, "Military - U.S. Army")</f>
        <v>23</v>
      </c>
      <c r="V3024">
        <f>AVERAGEIF(C:C,"Fort Myer, Virginia", I:I)</f>
        <v>2</v>
      </c>
      <c r="X3024" t="str">
        <f>IFERROR(VLOOKUP("FlightNumber", A:D, 4, FALSE), "Flight Not Found")</f>
        <v>Flight Not Found</v>
      </c>
      <c r="Y3024" t="str" cm="1">
        <f t="array" ref="Y3024">IF(AND(B:B &gt; TIME(6, 0, 0), B:B &lt;= TIME(18, 0, 0)), "Day", "Night")</f>
        <v>Night</v>
      </c>
      <c r="Z3024">
        <f>COUNTIFS(D:D, "Military - U.S. Army", C:C, "Fort Myer, Virginia")</f>
        <v>1</v>
      </c>
    </row>
    <row r="3025" spans="1:26" x14ac:dyDescent="0.2">
      <c r="A3025">
        <v>28477</v>
      </c>
      <c r="B3025" t="s">
        <v>3638</v>
      </c>
      <c r="C3025" t="s">
        <v>1195</v>
      </c>
      <c r="D3025" t="s">
        <v>1144</v>
      </c>
      <c r="E3025" t="s">
        <v>14820</v>
      </c>
      <c r="F3025" t="s">
        <v>10330</v>
      </c>
      <c r="G3025" t="s">
        <v>14821</v>
      </c>
      <c r="H3025" t="s">
        <v>14822</v>
      </c>
      <c r="I3025">
        <v>3</v>
      </c>
      <c r="J3025">
        <v>3</v>
      </c>
      <c r="K3025">
        <v>0</v>
      </c>
      <c r="L3025" t="s">
        <v>14823</v>
      </c>
      <c r="M3025">
        <f>SUM(B3025,C3025)</f>
        <v>0</v>
      </c>
      <c r="N3025" t="str">
        <f t="shared" si="94"/>
        <v>No</v>
      </c>
      <c r="O3025">
        <f>COUNTIF(C:C,"&lt;0")</f>
        <v>0</v>
      </c>
      <c r="P3025" t="e">
        <f>SUMIF(#REF!,"&gt;"&amp;AVERAGE(#REF!))</f>
        <v>#REF!</v>
      </c>
      <c r="Q3025">
        <f t="shared" si="95"/>
        <v>27.565026697177728</v>
      </c>
      <c r="R3025" t="str">
        <f>CONCATENATE("ID-",A3025,"-",E3025)</f>
        <v>ID-28477-San Francisco, CA - Salt Lake City, Utah</v>
      </c>
      <c r="S3025">
        <f>INDEX(B:B,MATCH(A3025,A:A,0))</f>
        <v>0</v>
      </c>
      <c r="T3025" t="str">
        <f>IF(OR(B3025&gt;0,C3025&gt;0),"Acceptable","Check")</f>
        <v>Acceptable</v>
      </c>
      <c r="U3025">
        <f>COUNTIF(D:D, "Military - U.S. Army")</f>
        <v>23</v>
      </c>
      <c r="V3025">
        <f>AVERAGEIF(C:C,"Fort Myer, Virginia", I:I)</f>
        <v>2</v>
      </c>
      <c r="X3025" t="str">
        <f>IFERROR(VLOOKUP("FlightNumber", A:D, 4, FALSE), "Flight Not Found")</f>
        <v>Flight Not Found</v>
      </c>
      <c r="Y3025" t="str" cm="1">
        <f t="array" ref="Y3025">IF(AND(B:B &gt; TIME(6, 0, 0), B:B &lt;= TIME(18, 0, 0)), "Day", "Night")</f>
        <v>Night</v>
      </c>
      <c r="Z3025">
        <f>COUNTIFS(D:D, "Military - U.S. Army", C:C, "Fort Myer, Virginia")</f>
        <v>1</v>
      </c>
    </row>
    <row r="3026" spans="1:26" x14ac:dyDescent="0.2">
      <c r="A3026">
        <v>28478</v>
      </c>
      <c r="B3026" t="s">
        <v>14824</v>
      </c>
      <c r="C3026" t="s">
        <v>14825</v>
      </c>
      <c r="D3026" t="s">
        <v>14826</v>
      </c>
      <c r="E3026" t="s">
        <v>14827</v>
      </c>
      <c r="F3026" t="s">
        <v>11771</v>
      </c>
      <c r="G3026" t="s">
        <v>14828</v>
      </c>
      <c r="H3026" t="s">
        <v>1098</v>
      </c>
      <c r="I3026">
        <v>10</v>
      </c>
      <c r="J3026">
        <v>5</v>
      </c>
      <c r="K3026">
        <v>0</v>
      </c>
      <c r="L3026" t="s">
        <v>14829</v>
      </c>
      <c r="M3026">
        <f>SUM(B3026,C3026)</f>
        <v>0</v>
      </c>
      <c r="N3026" t="str">
        <f t="shared" si="94"/>
        <v>No</v>
      </c>
      <c r="O3026">
        <f>COUNTIF(C:C,"&lt;0")</f>
        <v>0</v>
      </c>
      <c r="P3026" t="e">
        <f>SUMIF(#REF!,"&gt;"&amp;AVERAGE(#REF!))</f>
        <v>#REF!</v>
      </c>
      <c r="Q3026">
        <f t="shared" si="95"/>
        <v>27.565026697177728</v>
      </c>
      <c r="R3026" t="str">
        <f>CONCATENATE("ID-",A3026,"-",E3026)</f>
        <v>ID-28478-St Croix, VI - Vieques, PR</v>
      </c>
      <c r="S3026" t="str">
        <f>INDEX(B:B,MATCH(A3026,A:A,0))</f>
        <v>07:48</v>
      </c>
      <c r="T3026" t="str">
        <f>IF(OR(B3026&gt;0,C3026&gt;0),"Acceptable","Check")</f>
        <v>Acceptable</v>
      </c>
      <c r="U3026">
        <f>COUNTIF(D:D, "Military - U.S. Army")</f>
        <v>23</v>
      </c>
      <c r="V3026">
        <f>AVERAGEIF(C:C,"Fort Myer, Virginia", I:I)</f>
        <v>2</v>
      </c>
      <c r="X3026" t="str">
        <f>IFERROR(VLOOKUP("FlightNumber", A:D, 4, FALSE), "Flight Not Found")</f>
        <v>Flight Not Found</v>
      </c>
      <c r="Y3026" t="str" cm="1">
        <f t="array" ref="Y3026">IF(AND(B:B &gt; TIME(6, 0, 0), B:B &lt;= TIME(18, 0, 0)), "Day", "Night")</f>
        <v>Night</v>
      </c>
      <c r="Z3026">
        <f>COUNTIFS(D:D, "Military - U.S. Army", C:C, "Fort Myer, Virginia")</f>
        <v>1</v>
      </c>
    </row>
    <row r="3027" spans="1:26" x14ac:dyDescent="0.2">
      <c r="A3027">
        <v>28480</v>
      </c>
      <c r="C3027" t="s">
        <v>14830</v>
      </c>
      <c r="D3027" t="s">
        <v>14831</v>
      </c>
      <c r="F3027" t="s">
        <v>12795</v>
      </c>
      <c r="G3027" t="s">
        <v>14832</v>
      </c>
      <c r="H3027" t="s">
        <v>14833</v>
      </c>
      <c r="I3027">
        <v>8</v>
      </c>
      <c r="J3027">
        <v>8</v>
      </c>
      <c r="K3027">
        <v>0</v>
      </c>
      <c r="L3027" t="s">
        <v>14834</v>
      </c>
      <c r="M3027">
        <f>SUM(B3027,C3027)</f>
        <v>0</v>
      </c>
      <c r="N3027" t="str">
        <f t="shared" si="94"/>
        <v>No</v>
      </c>
      <c r="O3027">
        <f>COUNTIF(C:C,"&lt;0")</f>
        <v>0</v>
      </c>
      <c r="P3027" t="e">
        <f>SUMIF(#REF!,"&gt;"&amp;AVERAGE(#REF!))</f>
        <v>#REF!</v>
      </c>
      <c r="Q3027">
        <f t="shared" si="95"/>
        <v>27.565026697177728</v>
      </c>
      <c r="R3027" t="str">
        <f>CONCATENATE("ID-",A3027,"-",E3027)</f>
        <v>ID-28480-</v>
      </c>
      <c r="S3027">
        <f>INDEX(B:B,MATCH(A3027,A:A,0))</f>
        <v>0</v>
      </c>
      <c r="T3027" t="str">
        <f>IF(OR(B3027&gt;0,C3027&gt;0),"Acceptable","Check")</f>
        <v>Acceptable</v>
      </c>
      <c r="U3027">
        <f>COUNTIF(D:D, "Military - U.S. Army")</f>
        <v>23</v>
      </c>
      <c r="V3027">
        <f>AVERAGEIF(C:C,"Fort Myer, Virginia", I:I)</f>
        <v>2</v>
      </c>
      <c r="X3027" t="str">
        <f>IFERROR(VLOOKUP("FlightNumber", A:D, 4, FALSE), "Flight Not Found")</f>
        <v>Flight Not Found</v>
      </c>
      <c r="Y3027" t="str" cm="1">
        <f t="array" ref="Y3027">IF(AND(B:B &gt; TIME(6, 0, 0), B:B &lt;= TIME(18, 0, 0)), "Day", "Night")</f>
        <v>Night</v>
      </c>
      <c r="Z3027">
        <f>COUNTIFS(D:D, "Military - U.S. Army", C:C, "Fort Myer, Virginia")</f>
        <v>1</v>
      </c>
    </row>
    <row r="3028" spans="1:26" x14ac:dyDescent="0.2">
      <c r="A3028">
        <v>28481</v>
      </c>
      <c r="B3028" t="s">
        <v>14835</v>
      </c>
      <c r="C3028" t="s">
        <v>14836</v>
      </c>
      <c r="D3028" t="s">
        <v>14837</v>
      </c>
      <c r="E3028" t="s">
        <v>14838</v>
      </c>
      <c r="F3028" t="s">
        <v>11850</v>
      </c>
      <c r="G3028" t="s">
        <v>14839</v>
      </c>
      <c r="I3028">
        <v>2</v>
      </c>
      <c r="J3028">
        <v>2</v>
      </c>
      <c r="K3028">
        <v>0</v>
      </c>
      <c r="L3028" t="s">
        <v>14840</v>
      </c>
      <c r="M3028">
        <f>SUM(B3028,C3028)</f>
        <v>0</v>
      </c>
      <c r="N3028" t="str">
        <f t="shared" si="94"/>
        <v>No</v>
      </c>
      <c r="O3028">
        <f>COUNTIF(C:C,"&lt;0")</f>
        <v>0</v>
      </c>
      <c r="P3028" t="e">
        <f>SUMIF(#REF!,"&gt;"&amp;AVERAGE(#REF!))</f>
        <v>#REF!</v>
      </c>
      <c r="Q3028">
        <f t="shared" si="95"/>
        <v>27.565026697177728</v>
      </c>
      <c r="R3028" t="str">
        <f>CONCATENATE("ID-",A3028,"-",E3028)</f>
        <v>ID-28481-Houston, TX - Austin, TX</v>
      </c>
      <c r="S3028" t="str">
        <f>INDEX(B:B,MATCH(A3028,A:A,0))</f>
        <v>12:42</v>
      </c>
      <c r="T3028" t="str">
        <f>IF(OR(B3028&gt;0,C3028&gt;0),"Acceptable","Check")</f>
        <v>Acceptable</v>
      </c>
      <c r="U3028">
        <f>COUNTIF(D:D, "Military - U.S. Army")</f>
        <v>23</v>
      </c>
      <c r="V3028">
        <f>AVERAGEIF(C:C,"Fort Myer, Virginia", I:I)</f>
        <v>2</v>
      </c>
      <c r="X3028" t="str">
        <f>IFERROR(VLOOKUP("FlightNumber", A:D, 4, FALSE), "Flight Not Found")</f>
        <v>Flight Not Found</v>
      </c>
      <c r="Y3028" t="str" cm="1">
        <f t="array" ref="Y3028">IF(AND(B:B &gt; TIME(6, 0, 0), B:B &lt;= TIME(18, 0, 0)), "Day", "Night")</f>
        <v>Night</v>
      </c>
      <c r="Z3028">
        <f>COUNTIFS(D:D, "Military - U.S. Army", C:C, "Fort Myer, Virginia")</f>
        <v>1</v>
      </c>
    </row>
    <row r="3029" spans="1:26" x14ac:dyDescent="0.2">
      <c r="A3029">
        <v>28483</v>
      </c>
      <c r="C3029" t="s">
        <v>14841</v>
      </c>
      <c r="D3029" t="s">
        <v>14842</v>
      </c>
      <c r="F3029" t="s">
        <v>14843</v>
      </c>
      <c r="I3029">
        <v>10</v>
      </c>
      <c r="J3029">
        <v>10</v>
      </c>
      <c r="K3029">
        <v>0</v>
      </c>
      <c r="M3029">
        <f>SUM(B3029,C3029)</f>
        <v>0</v>
      </c>
      <c r="N3029" t="str">
        <f t="shared" si="94"/>
        <v>No</v>
      </c>
      <c r="O3029">
        <f>COUNTIF(C:C,"&lt;0")</f>
        <v>0</v>
      </c>
      <c r="P3029" t="e">
        <f>SUMIF(#REF!,"&gt;"&amp;AVERAGE(#REF!))</f>
        <v>#REF!</v>
      </c>
      <c r="Q3029">
        <f t="shared" si="95"/>
        <v>27.565026697177728</v>
      </c>
      <c r="R3029" t="str">
        <f>CONCATENATE("ID-",A3029,"-",E3029)</f>
        <v>ID-28483-</v>
      </c>
      <c r="S3029">
        <f>INDEX(B:B,MATCH(A3029,A:A,0))</f>
        <v>0</v>
      </c>
      <c r="T3029" t="str">
        <f>IF(OR(B3029&gt;0,C3029&gt;0),"Acceptable","Check")</f>
        <v>Acceptable</v>
      </c>
      <c r="U3029">
        <f>COUNTIF(D:D, "Military - U.S. Army")</f>
        <v>23</v>
      </c>
      <c r="V3029">
        <f>AVERAGEIF(C:C,"Fort Myer, Virginia", I:I)</f>
        <v>2</v>
      </c>
      <c r="X3029" t="str">
        <f>IFERROR(VLOOKUP("FlightNumber", A:D, 4, FALSE), "Flight Not Found")</f>
        <v>Flight Not Found</v>
      </c>
      <c r="Y3029" t="str" cm="1">
        <f t="array" ref="Y3029">IF(AND(B:B &gt; TIME(6, 0, 0), B:B &lt;= TIME(18, 0, 0)), "Day", "Night")</f>
        <v>Night</v>
      </c>
      <c r="Z3029">
        <f>COUNTIFS(D:D, "Military - U.S. Army", C:C, "Fort Myer, Virginia")</f>
        <v>1</v>
      </c>
    </row>
    <row r="3030" spans="1:26" x14ac:dyDescent="0.2">
      <c r="A3030">
        <v>28488</v>
      </c>
      <c r="C3030" t="s">
        <v>3337</v>
      </c>
      <c r="D3030" t="s">
        <v>14844</v>
      </c>
      <c r="E3030" t="s">
        <v>3339</v>
      </c>
      <c r="F3030" t="s">
        <v>14845</v>
      </c>
      <c r="G3030" t="s">
        <v>14846</v>
      </c>
      <c r="H3030" t="s">
        <v>8730</v>
      </c>
      <c r="I3030">
        <v>24</v>
      </c>
      <c r="J3030">
        <v>24</v>
      </c>
      <c r="K3030">
        <v>0</v>
      </c>
      <c r="L3030" t="s">
        <v>14847</v>
      </c>
      <c r="M3030">
        <f>SUM(B3030,C3030)</f>
        <v>0</v>
      </c>
      <c r="N3030" t="str">
        <f t="shared" si="94"/>
        <v>No</v>
      </c>
      <c r="O3030">
        <f>COUNTIF(C:C,"&lt;0")</f>
        <v>0</v>
      </c>
      <c r="P3030" t="e">
        <f>SUMIF(#REF!,"&gt;"&amp;AVERAGE(#REF!))</f>
        <v>#REF!</v>
      </c>
      <c r="Q3030">
        <f t="shared" si="95"/>
        <v>27.565026697177728</v>
      </c>
      <c r="R3030" t="str">
        <f>CONCATENATE("ID-",A3030,"-",E3030)</f>
        <v>ID-28488-Guayaquil - Cuenca</v>
      </c>
      <c r="S3030">
        <f>INDEX(B:B,MATCH(A3030,A:A,0))</f>
        <v>0</v>
      </c>
      <c r="T3030" t="str">
        <f>IF(OR(B3030&gt;0,C3030&gt;0),"Acceptable","Check")</f>
        <v>Acceptable</v>
      </c>
      <c r="U3030">
        <f>COUNTIF(D:D, "Military - U.S. Army")</f>
        <v>23</v>
      </c>
      <c r="V3030">
        <f>AVERAGEIF(C:C,"Fort Myer, Virginia", I:I)</f>
        <v>2</v>
      </c>
      <c r="X3030" t="str">
        <f>IFERROR(VLOOKUP("FlightNumber", A:D, 4, FALSE), "Flight Not Found")</f>
        <v>Flight Not Found</v>
      </c>
      <c r="Y3030" t="str" cm="1">
        <f t="array" ref="Y3030">IF(AND(B:B &gt; TIME(6, 0, 0), B:B &lt;= TIME(18, 0, 0)), "Day", "Night")</f>
        <v>Night</v>
      </c>
      <c r="Z3030">
        <f>COUNTIFS(D:D, "Military - U.S. Army", C:C, "Fort Myer, Virginia")</f>
        <v>1</v>
      </c>
    </row>
    <row r="3031" spans="1:26" x14ac:dyDescent="0.2">
      <c r="A3031">
        <v>28491</v>
      </c>
      <c r="B3031" t="s">
        <v>5662</v>
      </c>
      <c r="C3031" t="s">
        <v>8959</v>
      </c>
      <c r="D3031" t="s">
        <v>4002</v>
      </c>
      <c r="E3031" t="s">
        <v>14848</v>
      </c>
      <c r="F3031" t="s">
        <v>14849</v>
      </c>
      <c r="G3031" t="s">
        <v>14850</v>
      </c>
      <c r="H3031" t="s">
        <v>14851</v>
      </c>
      <c r="I3031">
        <v>213</v>
      </c>
      <c r="J3031">
        <v>213</v>
      </c>
      <c r="K3031">
        <v>0</v>
      </c>
      <c r="L3031" t="s">
        <v>14852</v>
      </c>
      <c r="M3031">
        <f>SUM(B3031,C3031)</f>
        <v>0</v>
      </c>
      <c r="N3031" t="str">
        <f t="shared" si="94"/>
        <v>No</v>
      </c>
      <c r="O3031">
        <f>COUNTIF(C:C,"&lt;0")</f>
        <v>0</v>
      </c>
      <c r="P3031" t="e">
        <f>SUMIF(#REF!,"&gt;"&amp;AVERAGE(#REF!))</f>
        <v>#REF!</v>
      </c>
      <c r="Q3031">
        <f t="shared" si="95"/>
        <v>27.565026697177728</v>
      </c>
      <c r="R3031" t="str">
        <f>CONCATENATE("ID-",A3031,"-",E3031)</f>
        <v>ID-28491-Bombay - Dubai</v>
      </c>
      <c r="S3031" t="str">
        <f>INDEX(B:B,MATCH(A3031,A:A,0))</f>
        <v>20:15</v>
      </c>
      <c r="T3031" t="str">
        <f>IF(OR(B3031&gt;0,C3031&gt;0),"Acceptable","Check")</f>
        <v>Acceptable</v>
      </c>
      <c r="U3031">
        <f>COUNTIF(D:D, "Military - U.S. Army")</f>
        <v>23</v>
      </c>
      <c r="V3031">
        <f>AVERAGEIF(C:C,"Fort Myer, Virginia", I:I)</f>
        <v>2</v>
      </c>
      <c r="X3031" t="str">
        <f>IFERROR(VLOOKUP("FlightNumber", A:D, 4, FALSE), "Flight Not Found")</f>
        <v>Flight Not Found</v>
      </c>
      <c r="Y3031" t="str" cm="1">
        <f t="array" ref="Y3031">IF(AND(B:B &gt; TIME(6, 0, 0), B:B &lt;= TIME(18, 0, 0)), "Day", "Night")</f>
        <v>Night</v>
      </c>
      <c r="Z3031">
        <f>COUNTIFS(D:D, "Military - U.S. Army", C:C, "Fort Myer, Virginia")</f>
        <v>1</v>
      </c>
    </row>
    <row r="3032" spans="1:26" x14ac:dyDescent="0.2">
      <c r="A3032">
        <v>28496</v>
      </c>
      <c r="B3032" t="s">
        <v>10731</v>
      </c>
      <c r="C3032" t="s">
        <v>14853</v>
      </c>
      <c r="D3032" t="s">
        <v>14837</v>
      </c>
      <c r="E3032" t="s">
        <v>14854</v>
      </c>
      <c r="F3032" t="s">
        <v>14855</v>
      </c>
      <c r="G3032" t="s">
        <v>14856</v>
      </c>
      <c r="I3032">
        <v>2</v>
      </c>
      <c r="J3032">
        <v>2</v>
      </c>
      <c r="K3032">
        <v>0</v>
      </c>
      <c r="L3032" t="s">
        <v>14857</v>
      </c>
      <c r="M3032">
        <f>SUM(B3032,C3032)</f>
        <v>0</v>
      </c>
      <c r="N3032" t="str">
        <f t="shared" si="94"/>
        <v>No</v>
      </c>
      <c r="O3032">
        <f>COUNTIF(C:C,"&lt;0")</f>
        <v>0</v>
      </c>
      <c r="P3032" t="e">
        <f>SUMIF(#REF!,"&gt;"&amp;AVERAGE(#REF!))</f>
        <v>#REF!</v>
      </c>
      <c r="Q3032">
        <f t="shared" si="95"/>
        <v>27.565026697177728</v>
      </c>
      <c r="R3032" t="str">
        <f>CONCATENATE("ID-",A3032,"-",E3032)</f>
        <v>ID-28496-Greenville, KY - Marion, IL</v>
      </c>
      <c r="S3032" t="str">
        <f>INDEX(B:B,MATCH(A3032,A:A,0))</f>
        <v>18:50</v>
      </c>
      <c r="T3032" t="str">
        <f>IF(OR(B3032&gt;0,C3032&gt;0),"Acceptable","Check")</f>
        <v>Acceptable</v>
      </c>
      <c r="U3032">
        <f>COUNTIF(D:D, "Military - U.S. Army")</f>
        <v>23</v>
      </c>
      <c r="V3032">
        <f>AVERAGEIF(C:C,"Fort Myer, Virginia", I:I)</f>
        <v>2</v>
      </c>
      <c r="X3032" t="str">
        <f>IFERROR(VLOOKUP("FlightNumber", A:D, 4, FALSE), "Flight Not Found")</f>
        <v>Flight Not Found</v>
      </c>
      <c r="Y3032" t="str" cm="1">
        <f t="array" ref="Y3032">IF(AND(B:B &gt; TIME(6, 0, 0), B:B &lt;= TIME(18, 0, 0)), "Day", "Night")</f>
        <v>Night</v>
      </c>
      <c r="Z3032">
        <f>COUNTIFS(D:D, "Military - U.S. Army", C:C, "Fort Myer, Virginia")</f>
        <v>1</v>
      </c>
    </row>
    <row r="3033" spans="1:26" x14ac:dyDescent="0.2">
      <c r="A3033">
        <v>28514</v>
      </c>
      <c r="B3033" t="s">
        <v>4445</v>
      </c>
      <c r="C3033" t="s">
        <v>14858</v>
      </c>
      <c r="D3033" t="s">
        <v>14859</v>
      </c>
      <c r="E3033" t="s">
        <v>14860</v>
      </c>
      <c r="F3033" t="s">
        <v>14861</v>
      </c>
      <c r="G3033" t="s">
        <v>14862</v>
      </c>
      <c r="H3033" t="s">
        <v>14863</v>
      </c>
      <c r="I3033">
        <v>2</v>
      </c>
      <c r="J3033">
        <v>2</v>
      </c>
      <c r="K3033">
        <v>0</v>
      </c>
      <c r="L3033" t="s">
        <v>14864</v>
      </c>
      <c r="M3033">
        <f>SUM(B3033,C3033)</f>
        <v>0</v>
      </c>
      <c r="N3033" t="str">
        <f t="shared" si="94"/>
        <v>No</v>
      </c>
      <c r="O3033">
        <f>COUNTIF(C:C,"&lt;0")</f>
        <v>0</v>
      </c>
      <c r="P3033" t="e">
        <f>SUMIF(#REF!,"&gt;"&amp;AVERAGE(#REF!))</f>
        <v>#REF!</v>
      </c>
      <c r="Q3033">
        <f t="shared" si="95"/>
        <v>27.565026697177728</v>
      </c>
      <c r="R3033" t="str">
        <f>CONCATENATE("ID-",A3033,"-",E3033)</f>
        <v>ID-28514-Dubois, PA - Lancaster, PA</v>
      </c>
      <c r="S3033" t="str">
        <f>INDEX(B:B,MATCH(A3033,A:A,0))</f>
        <v>20:05</v>
      </c>
      <c r="T3033" t="str">
        <f>IF(OR(B3033&gt;0,C3033&gt;0),"Acceptable","Check")</f>
        <v>Acceptable</v>
      </c>
      <c r="U3033">
        <f>COUNTIF(D:D, "Military - U.S. Army")</f>
        <v>23</v>
      </c>
      <c r="V3033">
        <f>AVERAGEIF(C:C,"Fort Myer, Virginia", I:I)</f>
        <v>2</v>
      </c>
      <c r="X3033" t="str">
        <f>IFERROR(VLOOKUP("FlightNumber", A:D, 4, FALSE), "Flight Not Found")</f>
        <v>Flight Not Found</v>
      </c>
      <c r="Y3033" t="str" cm="1">
        <f t="array" ref="Y3033">IF(AND(B:B &gt; TIME(6, 0, 0), B:B &lt;= TIME(18, 0, 0)), "Day", "Night")</f>
        <v>Night</v>
      </c>
      <c r="Z3033">
        <f>COUNTIFS(D:D, "Military - U.S. Army", C:C, "Fort Myer, Virginia")</f>
        <v>1</v>
      </c>
    </row>
    <row r="3034" spans="1:26" x14ac:dyDescent="0.2">
      <c r="A3034">
        <v>28517</v>
      </c>
      <c r="B3034" t="s">
        <v>6054</v>
      </c>
      <c r="C3034" t="s">
        <v>14865</v>
      </c>
      <c r="D3034" t="s">
        <v>14866</v>
      </c>
      <c r="E3034" t="s">
        <v>14867</v>
      </c>
      <c r="F3034" t="s">
        <v>1809</v>
      </c>
      <c r="G3034" t="s">
        <v>14868</v>
      </c>
      <c r="H3034" t="s">
        <v>14869</v>
      </c>
      <c r="I3034">
        <v>14</v>
      </c>
      <c r="J3034">
        <v>14</v>
      </c>
      <c r="K3034">
        <v>0</v>
      </c>
      <c r="L3034" t="s">
        <v>14870</v>
      </c>
      <c r="M3034">
        <f>SUM(B3034,C3034)</f>
        <v>0</v>
      </c>
      <c r="N3034" t="str">
        <f t="shared" si="94"/>
        <v>No</v>
      </c>
      <c r="O3034">
        <f>COUNTIF(C:C,"&lt;0")</f>
        <v>0</v>
      </c>
      <c r="P3034" t="e">
        <f>SUMIF(#REF!,"&gt;"&amp;AVERAGE(#REF!))</f>
        <v>#REF!</v>
      </c>
      <c r="Q3034">
        <f t="shared" si="95"/>
        <v>27.565026697177728</v>
      </c>
      <c r="R3034" t="str">
        <f>CONCATENATE("ID-",A3034,"-",E3034)</f>
        <v>ID-28517-Neiva - San Vincente</v>
      </c>
      <c r="S3034" t="str">
        <f>INDEX(B:B,MATCH(A3034,A:A,0))</f>
        <v>13:50</v>
      </c>
      <c r="T3034" t="str">
        <f>IF(OR(B3034&gt;0,C3034&gt;0),"Acceptable","Check")</f>
        <v>Acceptable</v>
      </c>
      <c r="U3034">
        <f>COUNTIF(D:D, "Military - U.S. Army")</f>
        <v>23</v>
      </c>
      <c r="V3034">
        <f>AVERAGEIF(C:C,"Fort Myer, Virginia", I:I)</f>
        <v>2</v>
      </c>
      <c r="X3034" t="str">
        <f>IFERROR(VLOOKUP("FlightNumber", A:D, 4, FALSE), "Flight Not Found")</f>
        <v>Flight Not Found</v>
      </c>
      <c r="Y3034" t="str" cm="1">
        <f t="array" ref="Y3034">IF(AND(B:B &gt; TIME(6, 0, 0), B:B &lt;= TIME(18, 0, 0)), "Day", "Night")</f>
        <v>Night</v>
      </c>
      <c r="Z3034">
        <f>COUNTIFS(D:D, "Military - U.S. Army", C:C, "Fort Myer, Virginia")</f>
        <v>1</v>
      </c>
    </row>
    <row r="3035" spans="1:26" x14ac:dyDescent="0.2">
      <c r="A3035">
        <v>28521</v>
      </c>
      <c r="C3035" t="s">
        <v>14871</v>
      </c>
      <c r="D3035" t="s">
        <v>14872</v>
      </c>
      <c r="F3035" t="s">
        <v>14873</v>
      </c>
      <c r="G3035" t="s">
        <v>14874</v>
      </c>
      <c r="H3035" t="s">
        <v>14875</v>
      </c>
      <c r="I3035">
        <v>14</v>
      </c>
      <c r="J3035">
        <v>2</v>
      </c>
      <c r="K3035">
        <v>0</v>
      </c>
      <c r="L3035" t="s">
        <v>2319</v>
      </c>
      <c r="M3035">
        <f>SUM(B3035,C3035)</f>
        <v>0</v>
      </c>
      <c r="N3035" t="str">
        <f t="shared" si="94"/>
        <v>No</v>
      </c>
      <c r="O3035">
        <f>COUNTIF(C:C,"&lt;0")</f>
        <v>0</v>
      </c>
      <c r="P3035" t="e">
        <f>SUMIF(#REF!,"&gt;"&amp;AVERAGE(#REF!))</f>
        <v>#REF!</v>
      </c>
      <c r="Q3035">
        <f t="shared" si="95"/>
        <v>27.565026697177728</v>
      </c>
      <c r="R3035" t="str">
        <f>CONCATENATE("ID-",A3035,"-",E3035)</f>
        <v>ID-28521-</v>
      </c>
      <c r="S3035">
        <f>INDEX(B:B,MATCH(A3035,A:A,0))</f>
        <v>0</v>
      </c>
      <c r="T3035" t="str">
        <f>IF(OR(B3035&gt;0,C3035&gt;0),"Acceptable","Check")</f>
        <v>Acceptable</v>
      </c>
      <c r="U3035">
        <f>COUNTIF(D:D, "Military - U.S. Army")</f>
        <v>23</v>
      </c>
      <c r="V3035">
        <f>AVERAGEIF(C:C,"Fort Myer, Virginia", I:I)</f>
        <v>2</v>
      </c>
      <c r="X3035" t="str">
        <f>IFERROR(VLOOKUP("FlightNumber", A:D, 4, FALSE), "Flight Not Found")</f>
        <v>Flight Not Found</v>
      </c>
      <c r="Y3035" t="str" cm="1">
        <f t="array" ref="Y3035">IF(AND(B:B &gt; TIME(6, 0, 0), B:B &lt;= TIME(18, 0, 0)), "Day", "Night")</f>
        <v>Night</v>
      </c>
      <c r="Z3035">
        <f>COUNTIFS(D:D, "Military - U.S. Army", C:C, "Fort Myer, Virginia")</f>
        <v>1</v>
      </c>
    </row>
    <row r="3036" spans="1:26" x14ac:dyDescent="0.2">
      <c r="A3036">
        <v>28531</v>
      </c>
      <c r="B3036" t="s">
        <v>3467</v>
      </c>
      <c r="C3036" t="s">
        <v>14876</v>
      </c>
      <c r="D3036" t="s">
        <v>14877</v>
      </c>
      <c r="E3036" t="s">
        <v>14878</v>
      </c>
      <c r="F3036" t="s">
        <v>2575</v>
      </c>
      <c r="G3036" t="s">
        <v>14879</v>
      </c>
      <c r="H3036" t="s">
        <v>14880</v>
      </c>
      <c r="I3036">
        <v>44</v>
      </c>
      <c r="J3036">
        <v>44</v>
      </c>
      <c r="K3036">
        <v>0</v>
      </c>
      <c r="L3036" t="s">
        <v>14881</v>
      </c>
      <c r="M3036">
        <f>SUM(B3036,C3036)</f>
        <v>0</v>
      </c>
      <c r="N3036" t="str">
        <f t="shared" si="94"/>
        <v>No</v>
      </c>
      <c r="O3036">
        <f>COUNTIF(C:C,"&lt;0")</f>
        <v>0</v>
      </c>
      <c r="P3036" t="e">
        <f>SUMIF(#REF!,"&gt;"&amp;AVERAGE(#REF!))</f>
        <v>#REF!</v>
      </c>
      <c r="Q3036">
        <f t="shared" si="95"/>
        <v>27.565026697177728</v>
      </c>
      <c r="R3036" t="str">
        <f>CONCATENATE("ID-",A3036,"-",E3036)</f>
        <v>ID-28531-Artigas - Montevideo</v>
      </c>
      <c r="S3036" t="str">
        <f>INDEX(B:B,MATCH(A3036,A:A,0))</f>
        <v>11:20</v>
      </c>
      <c r="T3036" t="str">
        <f>IF(OR(B3036&gt;0,C3036&gt;0),"Acceptable","Check")</f>
        <v>Acceptable</v>
      </c>
      <c r="U3036">
        <f>COUNTIF(D:D, "Military - U.S. Army")</f>
        <v>23</v>
      </c>
      <c r="V3036">
        <f>AVERAGEIF(C:C,"Fort Myer, Virginia", I:I)</f>
        <v>2</v>
      </c>
      <c r="X3036" t="str">
        <f>IFERROR(VLOOKUP("FlightNumber", A:D, 4, FALSE), "Flight Not Found")</f>
        <v>Flight Not Found</v>
      </c>
      <c r="Y3036" t="str" cm="1">
        <f t="array" ref="Y3036">IF(AND(B:B &gt; TIME(6, 0, 0), B:B &lt;= TIME(18, 0, 0)), "Day", "Night")</f>
        <v>Night</v>
      </c>
      <c r="Z3036">
        <f>COUNTIFS(D:D, "Military - U.S. Army", C:C, "Fort Myer, Virginia")</f>
        <v>1</v>
      </c>
    </row>
    <row r="3037" spans="1:26" x14ac:dyDescent="0.2">
      <c r="A3037">
        <v>28531</v>
      </c>
      <c r="B3037" t="s">
        <v>4322</v>
      </c>
      <c r="C3037" t="s">
        <v>14882</v>
      </c>
      <c r="D3037" t="s">
        <v>14883</v>
      </c>
      <c r="E3037" t="s">
        <v>14884</v>
      </c>
      <c r="F3037" t="s">
        <v>11274</v>
      </c>
      <c r="G3037" t="s">
        <v>14885</v>
      </c>
      <c r="H3037" t="s">
        <v>14886</v>
      </c>
      <c r="I3037">
        <v>17</v>
      </c>
      <c r="J3037">
        <v>17</v>
      </c>
      <c r="K3037">
        <v>0</v>
      </c>
      <c r="L3037" t="s">
        <v>14887</v>
      </c>
      <c r="M3037">
        <f>SUM(B3037,C3037)</f>
        <v>0</v>
      </c>
      <c r="N3037" t="str">
        <f t="shared" si="94"/>
        <v>No</v>
      </c>
      <c r="O3037">
        <f>COUNTIF(C:C,"&lt;0")</f>
        <v>0</v>
      </c>
      <c r="P3037" t="e">
        <f>SUMIF(#REF!,"&gt;"&amp;AVERAGE(#REF!))</f>
        <v>#REF!</v>
      </c>
      <c r="Q3037">
        <f t="shared" si="95"/>
        <v>27.565026697177728</v>
      </c>
      <c r="R3037" t="str">
        <f>CONCATENATE("ID-",A3037,"-",E3037)</f>
        <v>ID-28531-Richland, WA - Seattle, WA</v>
      </c>
      <c r="S3037" t="str">
        <f>INDEX(B:B,MATCH(A3037,A:A,0))</f>
        <v>11:20</v>
      </c>
      <c r="T3037" t="str">
        <f>IF(OR(B3037&gt;0,C3037&gt;0),"Acceptable","Check")</f>
        <v>Acceptable</v>
      </c>
      <c r="U3037">
        <f>COUNTIF(D:D, "Military - U.S. Army")</f>
        <v>23</v>
      </c>
      <c r="V3037">
        <f>AVERAGEIF(C:C,"Fort Myer, Virginia", I:I)</f>
        <v>2</v>
      </c>
      <c r="X3037" t="str">
        <f>IFERROR(VLOOKUP("FlightNumber", A:D, 4, FALSE), "Flight Not Found")</f>
        <v>Flight Not Found</v>
      </c>
      <c r="Y3037" t="str" cm="1">
        <f t="array" ref="Y3037">IF(AND(B:B &gt; TIME(6, 0, 0), B:B &lt;= TIME(18, 0, 0)), "Day", "Night")</f>
        <v>Night</v>
      </c>
      <c r="Z3037">
        <f>COUNTIFS(D:D, "Military - U.S. Army", C:C, "Fort Myer, Virginia")</f>
        <v>1</v>
      </c>
    </row>
    <row r="3038" spans="1:26" x14ac:dyDescent="0.2">
      <c r="A3038">
        <v>28532</v>
      </c>
      <c r="B3038" t="s">
        <v>2970</v>
      </c>
      <c r="C3038" t="s">
        <v>14888</v>
      </c>
      <c r="D3038" t="s">
        <v>6485</v>
      </c>
      <c r="E3038" t="s">
        <v>14889</v>
      </c>
      <c r="F3038" t="s">
        <v>14890</v>
      </c>
      <c r="G3038" t="s">
        <v>14891</v>
      </c>
      <c r="H3038" t="s">
        <v>14892</v>
      </c>
      <c r="I3038">
        <v>49</v>
      </c>
      <c r="J3038">
        <v>42</v>
      </c>
      <c r="K3038">
        <v>0</v>
      </c>
      <c r="L3038" t="s">
        <v>14893</v>
      </c>
      <c r="M3038">
        <f>SUM(B3038,C3038)</f>
        <v>0</v>
      </c>
      <c r="N3038" t="str">
        <f t="shared" si="94"/>
        <v>No</v>
      </c>
      <c r="O3038">
        <f>COUNTIF(C:C,"&lt;0")</f>
        <v>0</v>
      </c>
      <c r="P3038" t="e">
        <f>SUMIF(#REF!,"&gt;"&amp;AVERAGE(#REF!))</f>
        <v>#REF!</v>
      </c>
      <c r="Q3038">
        <f t="shared" si="95"/>
        <v>27.565026697177728</v>
      </c>
      <c r="R3038" t="str">
        <f>CONCATENATE("ID-",A3038,"-",E3038)</f>
        <v>ID-28532-Calgary - Cranbrook</v>
      </c>
      <c r="S3038" t="str">
        <f>INDEX(B:B,MATCH(A3038,A:A,0))</f>
        <v>12:55</v>
      </c>
      <c r="T3038" t="str">
        <f>IF(OR(B3038&gt;0,C3038&gt;0),"Acceptable","Check")</f>
        <v>Acceptable</v>
      </c>
      <c r="U3038">
        <f>COUNTIF(D:D, "Military - U.S. Army")</f>
        <v>23</v>
      </c>
      <c r="V3038">
        <f>AVERAGEIF(C:C,"Fort Myer, Virginia", I:I)</f>
        <v>2</v>
      </c>
      <c r="X3038" t="str">
        <f>IFERROR(VLOOKUP("FlightNumber", A:D, 4, FALSE), "Flight Not Found")</f>
        <v>Flight Not Found</v>
      </c>
      <c r="Y3038" t="str" cm="1">
        <f t="array" ref="Y3038">IF(AND(B:B &gt; TIME(6, 0, 0), B:B &lt;= TIME(18, 0, 0)), "Day", "Night")</f>
        <v>Night</v>
      </c>
      <c r="Z3038">
        <f>COUNTIFS(D:D, "Military - U.S. Army", C:C, "Fort Myer, Virginia")</f>
        <v>1</v>
      </c>
    </row>
    <row r="3039" spans="1:26" x14ac:dyDescent="0.2">
      <c r="A3039">
        <v>28539</v>
      </c>
      <c r="B3039" t="s">
        <v>14894</v>
      </c>
      <c r="C3039" t="s">
        <v>14895</v>
      </c>
      <c r="D3039" t="s">
        <v>14155</v>
      </c>
      <c r="E3039" t="s">
        <v>14896</v>
      </c>
      <c r="F3039" t="s">
        <v>14640</v>
      </c>
      <c r="G3039" t="s">
        <v>14897</v>
      </c>
      <c r="I3039">
        <v>4</v>
      </c>
      <c r="J3039">
        <v>4</v>
      </c>
      <c r="K3039">
        <v>0</v>
      </c>
      <c r="L3039" t="s">
        <v>14898</v>
      </c>
      <c r="M3039">
        <f>SUM(B3039,C3039)</f>
        <v>0</v>
      </c>
      <c r="N3039" t="str">
        <f t="shared" si="94"/>
        <v>No</v>
      </c>
      <c r="O3039">
        <f>COUNTIF(C:C,"&lt;0")</f>
        <v>0</v>
      </c>
      <c r="P3039" t="e">
        <f>SUMIF(#REF!,"&gt;"&amp;AVERAGE(#REF!))</f>
        <v>#REF!</v>
      </c>
      <c r="Q3039">
        <f t="shared" si="95"/>
        <v>27.565026697177728</v>
      </c>
      <c r="R3039" t="str">
        <f>CONCATENATE("ID-",A3039,"-",E3039)</f>
        <v>ID-28539-Los Angeles, CA - Lake Tahoe, CA</v>
      </c>
      <c r="S3039" t="str">
        <f>INDEX(B:B,MATCH(A3039,A:A,0))</f>
        <v>04:55</v>
      </c>
      <c r="T3039" t="str">
        <f>IF(OR(B3039&gt;0,C3039&gt;0),"Acceptable","Check")</f>
        <v>Acceptable</v>
      </c>
      <c r="U3039">
        <f>COUNTIF(D:D, "Military - U.S. Army")</f>
        <v>23</v>
      </c>
      <c r="V3039">
        <f>AVERAGEIF(C:C,"Fort Myer, Virginia", I:I)</f>
        <v>2</v>
      </c>
      <c r="X3039" t="str">
        <f>IFERROR(VLOOKUP("FlightNumber", A:D, 4, FALSE), "Flight Not Found")</f>
        <v>Flight Not Found</v>
      </c>
      <c r="Y3039" t="str" cm="1">
        <f t="array" ref="Y3039">IF(AND(B:B &gt; TIME(6, 0, 0), B:B &lt;= TIME(18, 0, 0)), "Day", "Night")</f>
        <v>Night</v>
      </c>
      <c r="Z3039">
        <f>COUNTIFS(D:D, "Military - U.S. Army", C:C, "Fort Myer, Virginia")</f>
        <v>1</v>
      </c>
    </row>
    <row r="3040" spans="1:26" x14ac:dyDescent="0.2">
      <c r="A3040">
        <v>28548</v>
      </c>
      <c r="B3040" t="s">
        <v>11004</v>
      </c>
      <c r="C3040" t="s">
        <v>14899</v>
      </c>
      <c r="D3040" t="s">
        <v>14900</v>
      </c>
      <c r="E3040" t="s">
        <v>14901</v>
      </c>
      <c r="F3040" t="s">
        <v>14902</v>
      </c>
      <c r="G3040" t="s">
        <v>14903</v>
      </c>
      <c r="I3040">
        <v>3</v>
      </c>
      <c r="J3040">
        <v>3</v>
      </c>
      <c r="K3040">
        <v>0</v>
      </c>
      <c r="L3040" t="s">
        <v>14904</v>
      </c>
      <c r="M3040">
        <f>SUM(B3040,C3040)</f>
        <v>0</v>
      </c>
      <c r="N3040" t="str">
        <f t="shared" si="94"/>
        <v>No</v>
      </c>
      <c r="O3040">
        <f>COUNTIF(C:C,"&lt;0")</f>
        <v>0</v>
      </c>
      <c r="P3040" t="e">
        <f>SUMIF(#REF!,"&gt;"&amp;AVERAGE(#REF!))</f>
        <v>#REF!</v>
      </c>
      <c r="Q3040">
        <f t="shared" si="95"/>
        <v>27.565026697177728</v>
      </c>
      <c r="R3040" t="str">
        <f>CONCATENATE("ID-",A3040,"-",E3040)</f>
        <v>ID-28548-Dillingham, AK - Anchorage, AK</v>
      </c>
      <c r="S3040" t="str">
        <f>INDEX(B:B,MATCH(A3040,A:A,0))</f>
        <v>13:25</v>
      </c>
      <c r="T3040" t="str">
        <f>IF(OR(B3040&gt;0,C3040&gt;0),"Acceptable","Check")</f>
        <v>Acceptable</v>
      </c>
      <c r="U3040">
        <f>COUNTIF(D:D, "Military - U.S. Army")</f>
        <v>23</v>
      </c>
      <c r="V3040">
        <f>AVERAGEIF(C:C,"Fort Myer, Virginia", I:I)</f>
        <v>2</v>
      </c>
      <c r="X3040" t="str">
        <f>IFERROR(VLOOKUP("FlightNumber", A:D, 4, FALSE), "Flight Not Found")</f>
        <v>Flight Not Found</v>
      </c>
      <c r="Y3040" t="str" cm="1">
        <f t="array" ref="Y3040">IF(AND(B:B &gt; TIME(6, 0, 0), B:B &lt;= TIME(18, 0, 0)), "Day", "Night")</f>
        <v>Night</v>
      </c>
      <c r="Z3040">
        <f>COUNTIFS(D:D, "Military - U.S. Army", C:C, "Fort Myer, Virginia")</f>
        <v>1</v>
      </c>
    </row>
    <row r="3041" spans="1:26" x14ac:dyDescent="0.2">
      <c r="A3041">
        <v>28549</v>
      </c>
      <c r="B3041" t="s">
        <v>42</v>
      </c>
      <c r="C3041" t="s">
        <v>14905</v>
      </c>
      <c r="D3041" t="s">
        <v>14906</v>
      </c>
      <c r="E3041" t="s">
        <v>14907</v>
      </c>
      <c r="F3041" t="s">
        <v>14908</v>
      </c>
      <c r="G3041" t="s">
        <v>14909</v>
      </c>
      <c r="I3041">
        <v>7</v>
      </c>
      <c r="J3041">
        <v>7</v>
      </c>
      <c r="K3041">
        <v>0</v>
      </c>
      <c r="L3041" t="s">
        <v>14910</v>
      </c>
      <c r="M3041">
        <f>SUM(B3041,C3041)</f>
        <v>0</v>
      </c>
      <c r="N3041" t="str">
        <f t="shared" si="94"/>
        <v>No</v>
      </c>
      <c r="O3041">
        <f>COUNTIF(C:C,"&lt;0")</f>
        <v>0</v>
      </c>
      <c r="P3041" t="e">
        <f>SUMIF(#REF!,"&gt;"&amp;AVERAGE(#REF!))</f>
        <v>#REF!</v>
      </c>
      <c r="Q3041">
        <f t="shared" si="95"/>
        <v>27.565026697177728</v>
      </c>
      <c r="R3041" t="str">
        <f>CONCATENATE("ID-",A3041,"-",E3041)</f>
        <v>ID-28549-Visalia, CA - Santa Barbara, CA - Santa Maria, CA</v>
      </c>
      <c r="S3041" t="str">
        <f>INDEX(B:B,MATCH(A3041,A:A,0))</f>
        <v>10:30</v>
      </c>
      <c r="T3041" t="str">
        <f>IF(OR(B3041&gt;0,C3041&gt;0),"Acceptable","Check")</f>
        <v>Acceptable</v>
      </c>
      <c r="U3041">
        <f>COUNTIF(D:D, "Military - U.S. Army")</f>
        <v>23</v>
      </c>
      <c r="V3041">
        <f>AVERAGEIF(C:C,"Fort Myer, Virginia", I:I)</f>
        <v>2</v>
      </c>
      <c r="X3041" t="str">
        <f>IFERROR(VLOOKUP("FlightNumber", A:D, 4, FALSE), "Flight Not Found")</f>
        <v>Flight Not Found</v>
      </c>
      <c r="Y3041" t="str" cm="1">
        <f t="array" ref="Y3041">IF(AND(B:B &gt; TIME(6, 0, 0), B:B &lt;= TIME(18, 0, 0)), "Day", "Night")</f>
        <v>Night</v>
      </c>
      <c r="Z3041">
        <f>COUNTIFS(D:D, "Military - U.S. Army", C:C, "Fort Myer, Virginia")</f>
        <v>1</v>
      </c>
    </row>
    <row r="3042" spans="1:26" x14ac:dyDescent="0.2">
      <c r="A3042">
        <v>28550</v>
      </c>
      <c r="B3042" t="s">
        <v>5258</v>
      </c>
      <c r="C3042" t="s">
        <v>14911</v>
      </c>
      <c r="D3042" t="s">
        <v>6727</v>
      </c>
      <c r="E3042" t="s">
        <v>14912</v>
      </c>
      <c r="F3042" t="s">
        <v>13180</v>
      </c>
      <c r="G3042" t="s">
        <v>14913</v>
      </c>
      <c r="H3042" t="s">
        <v>14914</v>
      </c>
      <c r="I3042">
        <v>200</v>
      </c>
      <c r="J3042">
        <v>2</v>
      </c>
      <c r="K3042">
        <v>0</v>
      </c>
      <c r="L3042" t="s">
        <v>14915</v>
      </c>
      <c r="M3042">
        <f>SUM(B3042,C3042)</f>
        <v>0</v>
      </c>
      <c r="N3042" t="str">
        <f t="shared" si="94"/>
        <v>No</v>
      </c>
      <c r="O3042">
        <f>COUNTIF(C:C,"&lt;0")</f>
        <v>0</v>
      </c>
      <c r="P3042" t="e">
        <f>SUMIF(#REF!,"&gt;"&amp;AVERAGE(#REF!))</f>
        <v>#REF!</v>
      </c>
      <c r="Q3042">
        <f t="shared" si="95"/>
        <v>27.565026697177728</v>
      </c>
      <c r="R3042" t="str">
        <f>CONCATENATE("ID-",A3042,"-",E3042)</f>
        <v>ID-28550-Los Angeles - Honolulu</v>
      </c>
      <c r="S3042" t="str">
        <f>INDEX(B:B,MATCH(A3042,A:A,0))</f>
        <v>09:25</v>
      </c>
      <c r="T3042" t="str">
        <f>IF(OR(B3042&gt;0,C3042&gt;0),"Acceptable","Check")</f>
        <v>Acceptable</v>
      </c>
      <c r="U3042">
        <f>COUNTIF(D:D, "Military - U.S. Army")</f>
        <v>23</v>
      </c>
      <c r="V3042">
        <f>AVERAGEIF(C:C,"Fort Myer, Virginia", I:I)</f>
        <v>2</v>
      </c>
      <c r="X3042" t="str">
        <f>IFERROR(VLOOKUP("FlightNumber", A:D, 4, FALSE), "Flight Not Found")</f>
        <v>Flight Not Found</v>
      </c>
      <c r="Y3042" t="str" cm="1">
        <f t="array" ref="Y3042">IF(AND(B:B &gt; TIME(6, 0, 0), B:B &lt;= TIME(18, 0, 0)), "Day", "Night")</f>
        <v>Night</v>
      </c>
      <c r="Z3042">
        <f>COUNTIFS(D:D, "Military - U.S. Army", C:C, "Fort Myer, Virginia")</f>
        <v>1</v>
      </c>
    </row>
    <row r="3043" spans="1:26" x14ac:dyDescent="0.2">
      <c r="A3043">
        <v>28550</v>
      </c>
      <c r="B3043" t="s">
        <v>10939</v>
      </c>
      <c r="C3043" t="s">
        <v>14212</v>
      </c>
      <c r="D3043" t="s">
        <v>13366</v>
      </c>
      <c r="E3043" t="s">
        <v>14916</v>
      </c>
      <c r="F3043" t="s">
        <v>14917</v>
      </c>
      <c r="G3043" t="s">
        <v>14918</v>
      </c>
      <c r="I3043">
        <v>6</v>
      </c>
      <c r="J3043">
        <v>2</v>
      </c>
      <c r="K3043">
        <v>0</v>
      </c>
      <c r="L3043" t="s">
        <v>14919</v>
      </c>
      <c r="M3043">
        <f>SUM(B3043,C3043)</f>
        <v>0</v>
      </c>
      <c r="N3043" t="str">
        <f t="shared" si="94"/>
        <v>No</v>
      </c>
      <c r="O3043">
        <f>COUNTIF(C:C,"&lt;0")</f>
        <v>0</v>
      </c>
      <c r="P3043" t="e">
        <f>SUMIF(#REF!,"&gt;"&amp;AVERAGE(#REF!))</f>
        <v>#REF!</v>
      </c>
      <c r="Q3043">
        <f t="shared" si="95"/>
        <v>27.565026697177728</v>
      </c>
      <c r="R3043" t="str">
        <f>CONCATENATE("ID-",A3043,"-",E3043)</f>
        <v>ID-28550-Agana, Guam - Rota, TT</v>
      </c>
      <c r="S3043" t="str">
        <f>INDEX(B:B,MATCH(A3043,A:A,0))</f>
        <v>09:25</v>
      </c>
      <c r="T3043" t="str">
        <f>IF(OR(B3043&gt;0,C3043&gt;0),"Acceptable","Check")</f>
        <v>Acceptable</v>
      </c>
      <c r="U3043">
        <f>COUNTIF(D:D, "Military - U.S. Army")</f>
        <v>23</v>
      </c>
      <c r="V3043">
        <f>AVERAGEIF(C:C,"Fort Myer, Virginia", I:I)</f>
        <v>2</v>
      </c>
      <c r="X3043" t="str">
        <f>IFERROR(VLOOKUP("FlightNumber", A:D, 4, FALSE), "Flight Not Found")</f>
        <v>Flight Not Found</v>
      </c>
      <c r="Y3043" t="str" cm="1">
        <f t="array" ref="Y3043">IF(AND(B:B &gt; TIME(6, 0, 0), B:B &lt;= TIME(18, 0, 0)), "Day", "Night")</f>
        <v>Night</v>
      </c>
      <c r="Z3043">
        <f>COUNTIFS(D:D, "Military - U.S. Army", C:C, "Fort Myer, Virginia")</f>
        <v>1</v>
      </c>
    </row>
    <row r="3044" spans="1:26" x14ac:dyDescent="0.2">
      <c r="A3044">
        <v>28551</v>
      </c>
      <c r="B3044" t="s">
        <v>11084</v>
      </c>
      <c r="C3044" t="s">
        <v>6682</v>
      </c>
      <c r="D3044" t="s">
        <v>11455</v>
      </c>
      <c r="F3044" t="s">
        <v>14920</v>
      </c>
      <c r="G3044" t="s">
        <v>14921</v>
      </c>
      <c r="H3044" t="s">
        <v>14922</v>
      </c>
      <c r="I3044">
        <v>18</v>
      </c>
      <c r="J3044">
        <v>18</v>
      </c>
      <c r="K3044">
        <v>0</v>
      </c>
      <c r="L3044" t="s">
        <v>14923</v>
      </c>
      <c r="M3044">
        <f>SUM(B3044,C3044)</f>
        <v>0</v>
      </c>
      <c r="N3044" t="str">
        <f t="shared" si="94"/>
        <v>No</v>
      </c>
      <c r="O3044">
        <f>COUNTIF(C:C,"&lt;0")</f>
        <v>0</v>
      </c>
      <c r="P3044" t="e">
        <f>SUMIF(#REF!,"&gt;"&amp;AVERAGE(#REF!))</f>
        <v>#REF!</v>
      </c>
      <c r="Q3044">
        <f t="shared" si="95"/>
        <v>27.565026697177728</v>
      </c>
      <c r="R3044" t="str">
        <f>CONCATENATE("ID-",A3044,"-",E3044)</f>
        <v>ID-28551-</v>
      </c>
      <c r="S3044" t="str">
        <f>INDEX(B:B,MATCH(A3044,A:A,0))</f>
        <v>12:43</v>
      </c>
      <c r="T3044" t="str">
        <f>IF(OR(B3044&gt;0,C3044&gt;0),"Acceptable","Check")</f>
        <v>Acceptable</v>
      </c>
      <c r="U3044">
        <f>COUNTIF(D:D, "Military - U.S. Army")</f>
        <v>23</v>
      </c>
      <c r="V3044">
        <f>AVERAGEIF(C:C,"Fort Myer, Virginia", I:I)</f>
        <v>2</v>
      </c>
      <c r="X3044" t="str">
        <f>IFERROR(VLOOKUP("FlightNumber", A:D, 4, FALSE), "Flight Not Found")</f>
        <v>Flight Not Found</v>
      </c>
      <c r="Y3044" t="str" cm="1">
        <f t="array" ref="Y3044">IF(AND(B:B &gt; TIME(6, 0, 0), B:B &lt;= TIME(18, 0, 0)), "Day", "Night")</f>
        <v>Night</v>
      </c>
      <c r="Z3044">
        <f>COUNTIFS(D:D, "Military - U.S. Army", C:C, "Fort Myer, Virginia")</f>
        <v>1</v>
      </c>
    </row>
    <row r="3045" spans="1:26" x14ac:dyDescent="0.2">
      <c r="A3045">
        <v>28552</v>
      </c>
      <c r="C3045" t="s">
        <v>5687</v>
      </c>
      <c r="D3045" t="s">
        <v>14924</v>
      </c>
      <c r="E3045" t="s">
        <v>14925</v>
      </c>
      <c r="F3045" t="s">
        <v>14926</v>
      </c>
      <c r="G3045" t="s">
        <v>14927</v>
      </c>
      <c r="H3045" t="s">
        <v>14928</v>
      </c>
      <c r="I3045">
        <v>47</v>
      </c>
      <c r="J3045">
        <v>47</v>
      </c>
      <c r="K3045">
        <v>0</v>
      </c>
      <c r="L3045" t="s">
        <v>14929</v>
      </c>
      <c r="M3045">
        <f>SUM(B3045,C3045)</f>
        <v>0</v>
      </c>
      <c r="N3045" t="str">
        <f t="shared" si="94"/>
        <v>No</v>
      </c>
      <c r="O3045">
        <f>COUNTIF(C:C,"&lt;0")</f>
        <v>0</v>
      </c>
      <c r="P3045" t="e">
        <f>SUMIF(#REF!,"&gt;"&amp;AVERAGE(#REF!))</f>
        <v>#REF!</v>
      </c>
      <c r="Q3045">
        <f t="shared" si="95"/>
        <v>27.565026697177728</v>
      </c>
      <c r="R3045" t="str">
        <f>CONCATENATE("ID-",A3045,"-",E3045)</f>
        <v>ID-28552-Caracas - Cumana</v>
      </c>
      <c r="S3045">
        <f>INDEX(B:B,MATCH(A3045,A:A,0))</f>
        <v>0</v>
      </c>
      <c r="T3045" t="str">
        <f>IF(OR(B3045&gt;0,C3045&gt;0),"Acceptable","Check")</f>
        <v>Acceptable</v>
      </c>
      <c r="U3045">
        <f>COUNTIF(D:D, "Military - U.S. Army")</f>
        <v>23</v>
      </c>
      <c r="V3045">
        <f>AVERAGEIF(C:C,"Fort Myer, Virginia", I:I)</f>
        <v>2</v>
      </c>
      <c r="X3045" t="str">
        <f>IFERROR(VLOOKUP("FlightNumber", A:D, 4, FALSE), "Flight Not Found")</f>
        <v>Flight Not Found</v>
      </c>
      <c r="Y3045" t="str" cm="1">
        <f t="array" ref="Y3045">IF(AND(B:B &gt; TIME(6, 0, 0), B:B &lt;= TIME(18, 0, 0)), "Day", "Night")</f>
        <v>Night</v>
      </c>
      <c r="Z3045">
        <f>COUNTIFS(D:D, "Military - U.S. Army", C:C, "Fort Myer, Virginia")</f>
        <v>1</v>
      </c>
    </row>
    <row r="3046" spans="1:26" x14ac:dyDescent="0.2">
      <c r="A3046">
        <v>28556</v>
      </c>
      <c r="B3046" t="s">
        <v>3084</v>
      </c>
      <c r="C3046" t="s">
        <v>14930</v>
      </c>
      <c r="D3046" t="s">
        <v>14931</v>
      </c>
      <c r="E3046" t="s">
        <v>14932</v>
      </c>
      <c r="F3046" t="s">
        <v>14933</v>
      </c>
      <c r="G3046" t="s">
        <v>14934</v>
      </c>
      <c r="I3046">
        <v>2</v>
      </c>
      <c r="J3046">
        <v>2</v>
      </c>
      <c r="K3046">
        <v>0</v>
      </c>
      <c r="L3046" t="s">
        <v>14935</v>
      </c>
      <c r="M3046">
        <f>SUM(B3046,C3046)</f>
        <v>0</v>
      </c>
      <c r="N3046" t="str">
        <f t="shared" si="94"/>
        <v>No</v>
      </c>
      <c r="O3046">
        <f>COUNTIF(C:C,"&lt;0")</f>
        <v>0</v>
      </c>
      <c r="P3046" t="e">
        <f>SUMIF(#REF!,"&gt;"&amp;AVERAGE(#REF!))</f>
        <v>#REF!</v>
      </c>
      <c r="Q3046">
        <f t="shared" si="95"/>
        <v>27.565026697177728</v>
      </c>
      <c r="R3046" t="str">
        <f>CONCATENATE("ID-",A3046,"-",E3046)</f>
        <v>ID-28556-Jackson, MS - Laurel, MS</v>
      </c>
      <c r="S3046" t="str">
        <f>INDEX(B:B,MATCH(A3046,A:A,0))</f>
        <v>20:45</v>
      </c>
      <c r="T3046" t="str">
        <f>IF(OR(B3046&gt;0,C3046&gt;0),"Acceptable","Check")</f>
        <v>Acceptable</v>
      </c>
      <c r="U3046">
        <f>COUNTIF(D:D, "Military - U.S. Army")</f>
        <v>23</v>
      </c>
      <c r="V3046">
        <f>AVERAGEIF(C:C,"Fort Myer, Virginia", I:I)</f>
        <v>2</v>
      </c>
      <c r="X3046" t="str">
        <f>IFERROR(VLOOKUP("FlightNumber", A:D, 4, FALSE), "Flight Not Found")</f>
        <v>Flight Not Found</v>
      </c>
      <c r="Y3046" t="str" cm="1">
        <f t="array" ref="Y3046">IF(AND(B:B &gt; TIME(6, 0, 0), B:B &lt;= TIME(18, 0, 0)), "Day", "Night")</f>
        <v>Night</v>
      </c>
      <c r="Z3046">
        <f>COUNTIFS(D:D, "Military - U.S. Army", C:C, "Fort Myer, Virginia")</f>
        <v>1</v>
      </c>
    </row>
    <row r="3047" spans="1:26" x14ac:dyDescent="0.2">
      <c r="A3047">
        <v>28563</v>
      </c>
      <c r="B3047" t="s">
        <v>2290</v>
      </c>
      <c r="C3047" t="s">
        <v>14936</v>
      </c>
      <c r="D3047" t="s">
        <v>14937</v>
      </c>
      <c r="E3047" t="s">
        <v>14938</v>
      </c>
      <c r="F3047" t="s">
        <v>14939</v>
      </c>
      <c r="G3047" t="s">
        <v>14940</v>
      </c>
      <c r="I3047">
        <v>2</v>
      </c>
      <c r="J3047">
        <v>2</v>
      </c>
      <c r="K3047">
        <v>0</v>
      </c>
      <c r="L3047" t="s">
        <v>14941</v>
      </c>
      <c r="M3047">
        <f>SUM(B3047,C3047)</f>
        <v>0</v>
      </c>
      <c r="N3047" t="str">
        <f t="shared" si="94"/>
        <v>No</v>
      </c>
      <c r="O3047">
        <f>COUNTIF(C:C,"&lt;0")</f>
        <v>0</v>
      </c>
      <c r="P3047" t="e">
        <f>SUMIF(#REF!,"&gt;"&amp;AVERAGE(#REF!))</f>
        <v>#REF!</v>
      </c>
      <c r="Q3047">
        <f t="shared" si="95"/>
        <v>27.565026697177728</v>
      </c>
      <c r="R3047" t="str">
        <f>CONCATENATE("ID-",A3047,"-",E3047)</f>
        <v>ID-28563-Flint, MI - Whitelake, MI</v>
      </c>
      <c r="S3047" t="str">
        <f>INDEX(B:B,MATCH(A3047,A:A,0))</f>
        <v>04:13</v>
      </c>
      <c r="T3047" t="str">
        <f>IF(OR(B3047&gt;0,C3047&gt;0),"Acceptable","Check")</f>
        <v>Acceptable</v>
      </c>
      <c r="U3047">
        <f>COUNTIF(D:D, "Military - U.S. Army")</f>
        <v>23</v>
      </c>
      <c r="V3047">
        <f>AVERAGEIF(C:C,"Fort Myer, Virginia", I:I)</f>
        <v>2</v>
      </c>
      <c r="X3047" t="str">
        <f>IFERROR(VLOOKUP("FlightNumber", A:D, 4, FALSE), "Flight Not Found")</f>
        <v>Flight Not Found</v>
      </c>
      <c r="Y3047" t="str" cm="1">
        <f t="array" ref="Y3047">IF(AND(B:B &gt; TIME(6, 0, 0), B:B &lt;= TIME(18, 0, 0)), "Day", "Night")</f>
        <v>Night</v>
      </c>
      <c r="Z3047">
        <f>COUNTIFS(D:D, "Military - U.S. Army", C:C, "Fort Myer, Virginia")</f>
        <v>1</v>
      </c>
    </row>
    <row r="3048" spans="1:26" x14ac:dyDescent="0.2">
      <c r="A3048">
        <v>28565</v>
      </c>
      <c r="C3048" t="s">
        <v>14942</v>
      </c>
      <c r="D3048" t="s">
        <v>11937</v>
      </c>
      <c r="E3048" t="s">
        <v>14943</v>
      </c>
      <c r="F3048" t="s">
        <v>13906</v>
      </c>
      <c r="G3048" t="s">
        <v>14944</v>
      </c>
      <c r="H3048" t="s">
        <v>14945</v>
      </c>
      <c r="I3048">
        <v>73</v>
      </c>
      <c r="J3048">
        <v>73</v>
      </c>
      <c r="K3048">
        <v>0</v>
      </c>
      <c r="L3048" t="s">
        <v>14946</v>
      </c>
      <c r="M3048">
        <f>SUM(B3048,C3048)</f>
        <v>0</v>
      </c>
      <c r="N3048" t="str">
        <f t="shared" si="94"/>
        <v>No</v>
      </c>
      <c r="O3048">
        <f>COUNTIF(C:C,"&lt;0")</f>
        <v>0</v>
      </c>
      <c r="P3048" t="e">
        <f>SUMIF(#REF!,"&gt;"&amp;AVERAGE(#REF!))</f>
        <v>#REF!</v>
      </c>
      <c r="Q3048">
        <f t="shared" si="95"/>
        <v>27.565026697177728</v>
      </c>
      <c r="R3048" t="str">
        <f>CONCATENATE("ID-",A3048,"-",E3048)</f>
        <v>ID-28565-Sofia - Warszawa</v>
      </c>
      <c r="S3048">
        <f>INDEX(B:B,MATCH(A3048,A:A,0))</f>
        <v>0</v>
      </c>
      <c r="T3048" t="str">
        <f>IF(OR(B3048&gt;0,C3048&gt;0),"Acceptable","Check")</f>
        <v>Acceptable</v>
      </c>
      <c r="U3048">
        <f>COUNTIF(D:D, "Military - U.S. Army")</f>
        <v>23</v>
      </c>
      <c r="V3048">
        <f>AVERAGEIF(C:C,"Fort Myer, Virginia", I:I)</f>
        <v>2</v>
      </c>
      <c r="X3048" t="str">
        <f>IFERROR(VLOOKUP("FlightNumber", A:D, 4, FALSE), "Flight Not Found")</f>
        <v>Flight Not Found</v>
      </c>
      <c r="Y3048" t="str" cm="1">
        <f t="array" ref="Y3048">IF(AND(B:B &gt; TIME(6, 0, 0), B:B &lt;= TIME(18, 0, 0)), "Day", "Night")</f>
        <v>Night</v>
      </c>
      <c r="Z3048">
        <f>COUNTIFS(D:D, "Military - U.S. Army", C:C, "Fort Myer, Virginia")</f>
        <v>1</v>
      </c>
    </row>
    <row r="3049" spans="1:26" x14ac:dyDescent="0.2">
      <c r="A3049">
        <v>28571</v>
      </c>
      <c r="B3049" t="s">
        <v>4183</v>
      </c>
      <c r="C3049" t="s">
        <v>14947</v>
      </c>
      <c r="D3049" t="s">
        <v>14948</v>
      </c>
      <c r="E3049" t="s">
        <v>14949</v>
      </c>
      <c r="F3049" t="s">
        <v>14950</v>
      </c>
      <c r="G3049" t="s">
        <v>14951</v>
      </c>
      <c r="I3049">
        <v>6</v>
      </c>
      <c r="J3049">
        <v>6</v>
      </c>
      <c r="K3049">
        <v>0</v>
      </c>
      <c r="L3049" t="s">
        <v>14952</v>
      </c>
      <c r="M3049">
        <f>SUM(B3049,C3049)</f>
        <v>0</v>
      </c>
      <c r="N3049" t="str">
        <f t="shared" si="94"/>
        <v>No</v>
      </c>
      <c r="O3049">
        <f>COUNTIF(C:C,"&lt;0")</f>
        <v>0</v>
      </c>
      <c r="P3049" t="e">
        <f>SUMIF(#REF!,"&gt;"&amp;AVERAGE(#REF!))</f>
        <v>#REF!</v>
      </c>
      <c r="Q3049">
        <f t="shared" si="95"/>
        <v>27.565026697177728</v>
      </c>
      <c r="R3049" t="str">
        <f>CONCATENATE("ID-",A3049,"-",E3049)</f>
        <v>ID-28571-Santa Ana, CA - Lake Havasu, AZ</v>
      </c>
      <c r="S3049" t="str">
        <f>INDEX(B:B,MATCH(A3049,A:A,0))</f>
        <v>20:42</v>
      </c>
      <c r="T3049" t="str">
        <f>IF(OR(B3049&gt;0,C3049&gt;0),"Acceptable","Check")</f>
        <v>Acceptable</v>
      </c>
      <c r="U3049">
        <f>COUNTIF(D:D, "Military - U.S. Army")</f>
        <v>23</v>
      </c>
      <c r="V3049">
        <f>AVERAGEIF(C:C,"Fort Myer, Virginia", I:I)</f>
        <v>2</v>
      </c>
      <c r="X3049" t="str">
        <f>IFERROR(VLOOKUP("FlightNumber", A:D, 4, FALSE), "Flight Not Found")</f>
        <v>Flight Not Found</v>
      </c>
      <c r="Y3049" t="str" cm="1">
        <f t="array" ref="Y3049">IF(AND(B:B &gt; TIME(6, 0, 0), B:B &lt;= TIME(18, 0, 0)), "Day", "Night")</f>
        <v>Night</v>
      </c>
      <c r="Z3049">
        <f>COUNTIFS(D:D, "Military - U.S. Army", C:C, "Fort Myer, Virginia")</f>
        <v>1</v>
      </c>
    </row>
    <row r="3050" spans="1:26" x14ac:dyDescent="0.2">
      <c r="A3050">
        <v>28574</v>
      </c>
      <c r="B3050" t="s">
        <v>10120</v>
      </c>
      <c r="C3050" t="s">
        <v>14953</v>
      </c>
      <c r="D3050" t="s">
        <v>12609</v>
      </c>
      <c r="E3050" t="s">
        <v>14954</v>
      </c>
      <c r="F3050" t="s">
        <v>9559</v>
      </c>
      <c r="G3050" t="s">
        <v>14955</v>
      </c>
      <c r="H3050" t="s">
        <v>14956</v>
      </c>
      <c r="I3050">
        <v>48</v>
      </c>
      <c r="J3050">
        <v>48</v>
      </c>
      <c r="K3050">
        <v>0</v>
      </c>
      <c r="L3050" t="s">
        <v>14957</v>
      </c>
      <c r="M3050">
        <f>SUM(B3050,C3050)</f>
        <v>0</v>
      </c>
      <c r="N3050" t="str">
        <f t="shared" si="94"/>
        <v>No</v>
      </c>
      <c r="O3050">
        <f>COUNTIF(C:C,"&lt;0")</f>
        <v>0</v>
      </c>
      <c r="P3050" t="e">
        <f>SUMIF(#REF!,"&gt;"&amp;AVERAGE(#REF!))</f>
        <v>#REF!</v>
      </c>
      <c r="Q3050">
        <f t="shared" si="95"/>
        <v>27.565026697177728</v>
      </c>
      <c r="R3050" t="str">
        <f>CONCATENATE("ID-",A3050,"-",E3050)</f>
        <v>ID-28574-Yangon - Myitkyina</v>
      </c>
      <c r="S3050" t="str">
        <f>INDEX(B:B,MATCH(A3050,A:A,0))</f>
        <v>06:55</v>
      </c>
      <c r="T3050" t="str">
        <f>IF(OR(B3050&gt;0,C3050&gt;0),"Acceptable","Check")</f>
        <v>Acceptable</v>
      </c>
      <c r="U3050">
        <f>COUNTIF(D:D, "Military - U.S. Army")</f>
        <v>23</v>
      </c>
      <c r="V3050">
        <f>AVERAGEIF(C:C,"Fort Myer, Virginia", I:I)</f>
        <v>2</v>
      </c>
      <c r="X3050" t="str">
        <f>IFERROR(VLOOKUP("FlightNumber", A:D, 4, FALSE), "Flight Not Found")</f>
        <v>Flight Not Found</v>
      </c>
      <c r="Y3050" t="str" cm="1">
        <f t="array" ref="Y3050">IF(AND(B:B &gt; TIME(6, 0, 0), B:B &lt;= TIME(18, 0, 0)), "Day", "Night")</f>
        <v>Night</v>
      </c>
      <c r="Z3050">
        <f>COUNTIFS(D:D, "Military - U.S. Army", C:C, "Fort Myer, Virginia")</f>
        <v>1</v>
      </c>
    </row>
    <row r="3051" spans="1:26" x14ac:dyDescent="0.2">
      <c r="A3051">
        <v>28575</v>
      </c>
      <c r="B3051" t="s">
        <v>14662</v>
      </c>
      <c r="C3051" t="s">
        <v>14958</v>
      </c>
      <c r="D3051" t="s">
        <v>14959</v>
      </c>
      <c r="E3051" t="s">
        <v>14960</v>
      </c>
      <c r="F3051" t="s">
        <v>14961</v>
      </c>
      <c r="G3051" t="s">
        <v>14962</v>
      </c>
      <c r="I3051">
        <v>4</v>
      </c>
      <c r="J3051">
        <v>4</v>
      </c>
      <c r="K3051">
        <v>0</v>
      </c>
      <c r="L3051" t="s">
        <v>14963</v>
      </c>
      <c r="M3051">
        <f>SUM(B3051,C3051)</f>
        <v>0</v>
      </c>
      <c r="N3051" t="str">
        <f t="shared" si="94"/>
        <v>No</v>
      </c>
      <c r="O3051">
        <f>COUNTIF(C:C,"&lt;0")</f>
        <v>0</v>
      </c>
      <c r="P3051" t="e">
        <f>SUMIF(#REF!,"&gt;"&amp;AVERAGE(#REF!))</f>
        <v>#REF!</v>
      </c>
      <c r="Q3051">
        <f t="shared" si="95"/>
        <v>27.565026697177728</v>
      </c>
      <c r="R3051" t="str">
        <f>CONCATENATE("ID-",A3051,"-",E3051)</f>
        <v>ID-28575-Local tour</v>
      </c>
      <c r="S3051" t="str">
        <f>INDEX(B:B,MATCH(A3051,A:A,0))</f>
        <v>09:10</v>
      </c>
      <c r="T3051" t="str">
        <f>IF(OR(B3051&gt;0,C3051&gt;0),"Acceptable","Check")</f>
        <v>Acceptable</v>
      </c>
      <c r="U3051">
        <f>COUNTIF(D:D, "Military - U.S. Army")</f>
        <v>23</v>
      </c>
      <c r="V3051">
        <f>AVERAGEIF(C:C,"Fort Myer, Virginia", I:I)</f>
        <v>2</v>
      </c>
      <c r="X3051" t="str">
        <f>IFERROR(VLOOKUP("FlightNumber", A:D, 4, FALSE), "Flight Not Found")</f>
        <v>Flight Not Found</v>
      </c>
      <c r="Y3051" t="str" cm="1">
        <f t="array" ref="Y3051">IF(AND(B:B &gt; TIME(6, 0, 0), B:B &lt;= TIME(18, 0, 0)), "Day", "Night")</f>
        <v>Night</v>
      </c>
      <c r="Z3051">
        <f>COUNTIFS(D:D, "Military - U.S. Army", C:C, "Fort Myer, Virginia")</f>
        <v>1</v>
      </c>
    </row>
    <row r="3052" spans="1:26" x14ac:dyDescent="0.2">
      <c r="A3052">
        <v>28584</v>
      </c>
      <c r="B3052" t="s">
        <v>10668</v>
      </c>
      <c r="C3052" t="s">
        <v>2619</v>
      </c>
      <c r="D3052" t="s">
        <v>14719</v>
      </c>
      <c r="F3052" t="s">
        <v>13957</v>
      </c>
      <c r="G3052" t="s">
        <v>14964</v>
      </c>
      <c r="I3052">
        <v>6</v>
      </c>
      <c r="J3052">
        <v>3</v>
      </c>
      <c r="K3052">
        <v>0</v>
      </c>
      <c r="L3052" t="s">
        <v>14965</v>
      </c>
      <c r="M3052">
        <f>SUM(B3052,C3052)</f>
        <v>0</v>
      </c>
      <c r="N3052" t="str">
        <f t="shared" si="94"/>
        <v>No</v>
      </c>
      <c r="O3052">
        <f>COUNTIF(C:C,"&lt;0")</f>
        <v>0</v>
      </c>
      <c r="P3052" t="e">
        <f>SUMIF(#REF!,"&gt;"&amp;AVERAGE(#REF!))</f>
        <v>#REF!</v>
      </c>
      <c r="Q3052">
        <f t="shared" si="95"/>
        <v>27.565026697177728</v>
      </c>
      <c r="R3052" t="str">
        <f>CONCATENATE("ID-",A3052,"-",E3052)</f>
        <v>ID-28584-</v>
      </c>
      <c r="S3052" t="str">
        <f>INDEX(B:B,MATCH(A3052,A:A,0))</f>
        <v>23:20</v>
      </c>
      <c r="T3052" t="str">
        <f>IF(OR(B3052&gt;0,C3052&gt;0),"Acceptable","Check")</f>
        <v>Acceptable</v>
      </c>
      <c r="U3052">
        <f>COUNTIF(D:D, "Military - U.S. Army")</f>
        <v>23</v>
      </c>
      <c r="V3052">
        <f>AVERAGEIF(C:C,"Fort Myer, Virginia", I:I)</f>
        <v>2</v>
      </c>
      <c r="X3052" t="str">
        <f>IFERROR(VLOOKUP("FlightNumber", A:D, 4, FALSE), "Flight Not Found")</f>
        <v>Flight Not Found</v>
      </c>
      <c r="Y3052" t="str" cm="1">
        <f t="array" ref="Y3052">IF(AND(B:B &gt; TIME(6, 0, 0), B:B &lt;= TIME(18, 0, 0)), "Day", "Night")</f>
        <v>Night</v>
      </c>
      <c r="Z3052">
        <f>COUNTIFS(D:D, "Military - U.S. Army", C:C, "Fort Myer, Virginia")</f>
        <v>1</v>
      </c>
    </row>
    <row r="3053" spans="1:26" x14ac:dyDescent="0.2">
      <c r="A3053">
        <v>28585</v>
      </c>
      <c r="B3053" t="s">
        <v>4663</v>
      </c>
      <c r="C3053" t="s">
        <v>9581</v>
      </c>
      <c r="D3053" t="s">
        <v>14093</v>
      </c>
      <c r="E3053" t="s">
        <v>14966</v>
      </c>
      <c r="F3053" t="s">
        <v>13632</v>
      </c>
      <c r="G3053" t="s">
        <v>14967</v>
      </c>
      <c r="I3053">
        <v>9</v>
      </c>
      <c r="J3053">
        <v>2</v>
      </c>
      <c r="K3053">
        <v>0</v>
      </c>
      <c r="L3053" t="s">
        <v>14968</v>
      </c>
      <c r="M3053">
        <f>SUM(B3053,C3053)</f>
        <v>0</v>
      </c>
      <c r="N3053" t="str">
        <f t="shared" si="94"/>
        <v>No</v>
      </c>
      <c r="O3053">
        <f>COUNTIF(C:C,"&lt;0")</f>
        <v>0</v>
      </c>
      <c r="P3053" t="e">
        <f>SUMIF(#REF!,"&gt;"&amp;AVERAGE(#REF!))</f>
        <v>#REF!</v>
      </c>
      <c r="Q3053">
        <f t="shared" si="95"/>
        <v>27.565026697177728</v>
      </c>
      <c r="R3053" t="str">
        <f>CONCATENATE("ID-",A3053,"-",E3053)</f>
        <v>ID-28585-St. John, VI - St. Croix, VI</v>
      </c>
      <c r="S3053" t="str">
        <f>INDEX(B:B,MATCH(A3053,A:A,0))</f>
        <v>16:45</v>
      </c>
      <c r="T3053" t="str">
        <f>IF(OR(B3053&gt;0,C3053&gt;0),"Acceptable","Check")</f>
        <v>Acceptable</v>
      </c>
      <c r="U3053">
        <f>COUNTIF(D:D, "Military - U.S. Army")</f>
        <v>23</v>
      </c>
      <c r="V3053">
        <f>AVERAGEIF(C:C,"Fort Myer, Virginia", I:I)</f>
        <v>2</v>
      </c>
      <c r="X3053" t="str">
        <f>IFERROR(VLOOKUP("FlightNumber", A:D, 4, FALSE), "Flight Not Found")</f>
        <v>Flight Not Found</v>
      </c>
      <c r="Y3053" t="str" cm="1">
        <f t="array" ref="Y3053">IF(AND(B:B &gt; TIME(6, 0, 0), B:B &lt;= TIME(18, 0, 0)), "Day", "Night")</f>
        <v>Night</v>
      </c>
      <c r="Z3053">
        <f>COUNTIFS(D:D, "Military - U.S. Army", C:C, "Fort Myer, Virginia")</f>
        <v>1</v>
      </c>
    </row>
    <row r="3054" spans="1:26" x14ac:dyDescent="0.2">
      <c r="A3054">
        <v>28600</v>
      </c>
      <c r="C3054" t="s">
        <v>11532</v>
      </c>
      <c r="D3054" t="s">
        <v>11963</v>
      </c>
      <c r="E3054" t="s">
        <v>14969</v>
      </c>
      <c r="F3054" t="s">
        <v>9549</v>
      </c>
      <c r="G3054" t="s">
        <v>14970</v>
      </c>
      <c r="H3054" t="s">
        <v>14971</v>
      </c>
      <c r="I3054">
        <v>109</v>
      </c>
      <c r="J3054">
        <v>2</v>
      </c>
      <c r="K3054">
        <v>0</v>
      </c>
      <c r="L3054" t="s">
        <v>14972</v>
      </c>
      <c r="M3054">
        <f>SUM(B3054,C3054)</f>
        <v>0</v>
      </c>
      <c r="N3054" t="str">
        <f t="shared" si="94"/>
        <v>No</v>
      </c>
      <c r="O3054">
        <f>COUNTIF(C:C,"&lt;0")</f>
        <v>0</v>
      </c>
      <c r="P3054" t="e">
        <f>SUMIF(#REF!,"&gt;"&amp;AVERAGE(#REF!))</f>
        <v>#REF!</v>
      </c>
      <c r="Q3054">
        <f t="shared" si="95"/>
        <v>27.565026697177728</v>
      </c>
      <c r="R3054" t="str">
        <f>CONCATENATE("ID-",A3054,"-",E3054)</f>
        <v>ID-28600-Paris - Seoul</v>
      </c>
      <c r="S3054">
        <f>INDEX(B:B,MATCH(A3054,A:A,0))</f>
        <v>0</v>
      </c>
      <c r="T3054" t="str">
        <f>IF(OR(B3054&gt;0,C3054&gt;0),"Acceptable","Check")</f>
        <v>Acceptable</v>
      </c>
      <c r="U3054">
        <f>COUNTIF(D:D, "Military - U.S. Army")</f>
        <v>23</v>
      </c>
      <c r="V3054">
        <f>AVERAGEIF(C:C,"Fort Myer, Virginia", I:I)</f>
        <v>2</v>
      </c>
      <c r="X3054" t="str">
        <f>IFERROR(VLOOKUP("FlightNumber", A:D, 4, FALSE), "Flight Not Found")</f>
        <v>Flight Not Found</v>
      </c>
      <c r="Y3054" t="str" cm="1">
        <f t="array" ref="Y3054">IF(AND(B:B &gt; TIME(6, 0, 0), B:B &lt;= TIME(18, 0, 0)), "Day", "Night")</f>
        <v>Night</v>
      </c>
      <c r="Z3054">
        <f>COUNTIFS(D:D, "Military - U.S. Army", C:C, "Fort Myer, Virginia")</f>
        <v>1</v>
      </c>
    </row>
    <row r="3055" spans="1:26" x14ac:dyDescent="0.2">
      <c r="A3055">
        <v>28603</v>
      </c>
      <c r="B3055" t="s">
        <v>14973</v>
      </c>
      <c r="C3055" t="s">
        <v>14974</v>
      </c>
      <c r="D3055" t="s">
        <v>9454</v>
      </c>
      <c r="E3055" t="s">
        <v>14975</v>
      </c>
      <c r="F3055" t="s">
        <v>12165</v>
      </c>
      <c r="G3055" t="s">
        <v>14976</v>
      </c>
      <c r="I3055">
        <v>9</v>
      </c>
      <c r="J3055">
        <v>9</v>
      </c>
      <c r="K3055">
        <v>0</v>
      </c>
      <c r="L3055" t="s">
        <v>14977</v>
      </c>
      <c r="M3055">
        <f>SUM(B3055,C3055)</f>
        <v>0</v>
      </c>
      <c r="N3055" t="str">
        <f t="shared" si="94"/>
        <v>No</v>
      </c>
      <c r="O3055">
        <f>COUNTIF(C:C,"&lt;0")</f>
        <v>0</v>
      </c>
      <c r="P3055" t="e">
        <f>SUMIF(#REF!,"&gt;"&amp;AVERAGE(#REF!))</f>
        <v>#REF!</v>
      </c>
      <c r="Q3055">
        <f t="shared" si="95"/>
        <v>27.565026697177728</v>
      </c>
      <c r="R3055" t="str">
        <f>CONCATENATE("ID-",A3055,"-",E3055)</f>
        <v>ID-28603-Trenton, NJ - Indianappolis, IN</v>
      </c>
      <c r="S3055" t="str">
        <f>INDEX(B:B,MATCH(A3055,A:A,0))</f>
        <v>21:47</v>
      </c>
      <c r="T3055" t="str">
        <f>IF(OR(B3055&gt;0,C3055&gt;0),"Acceptable","Check")</f>
        <v>Acceptable</v>
      </c>
      <c r="U3055">
        <f>COUNTIF(D:D, "Military - U.S. Army")</f>
        <v>23</v>
      </c>
      <c r="V3055">
        <f>AVERAGEIF(C:C,"Fort Myer, Virginia", I:I)</f>
        <v>2</v>
      </c>
      <c r="X3055" t="str">
        <f>IFERROR(VLOOKUP("FlightNumber", A:D, 4, FALSE), "Flight Not Found")</f>
        <v>Flight Not Found</v>
      </c>
      <c r="Y3055" t="str" cm="1">
        <f t="array" ref="Y3055">IF(AND(B:B &gt; TIME(6, 0, 0), B:B &lt;= TIME(18, 0, 0)), "Day", "Night")</f>
        <v>Night</v>
      </c>
      <c r="Z3055">
        <f>COUNTIFS(D:D, "Military - U.S. Army", C:C, "Fort Myer, Virginia")</f>
        <v>1</v>
      </c>
    </row>
    <row r="3056" spans="1:26" x14ac:dyDescent="0.2">
      <c r="A3056">
        <v>28607</v>
      </c>
      <c r="C3056" t="s">
        <v>14978</v>
      </c>
      <c r="D3056" t="s">
        <v>14979</v>
      </c>
      <c r="E3056" t="s">
        <v>14980</v>
      </c>
      <c r="F3056" t="s">
        <v>12957</v>
      </c>
      <c r="G3056" t="s">
        <v>14981</v>
      </c>
      <c r="H3056" t="s">
        <v>14982</v>
      </c>
      <c r="I3056">
        <v>10</v>
      </c>
      <c r="J3056">
        <v>10</v>
      </c>
      <c r="K3056">
        <v>0</v>
      </c>
      <c r="L3056" t="s">
        <v>14983</v>
      </c>
      <c r="M3056">
        <f>SUM(B3056,C3056)</f>
        <v>0</v>
      </c>
      <c r="N3056" t="str">
        <f t="shared" si="94"/>
        <v>No</v>
      </c>
      <c r="O3056">
        <f>COUNTIF(C:C,"&lt;0")</f>
        <v>0</v>
      </c>
      <c r="P3056" t="e">
        <f>SUMIF(#REF!,"&gt;"&amp;AVERAGE(#REF!))</f>
        <v>#REF!</v>
      </c>
      <c r="Q3056">
        <f t="shared" si="95"/>
        <v>27.565026697177728</v>
      </c>
      <c r="R3056" t="str">
        <f>CONCATENATE("ID-",A3056,"-",E3056)</f>
        <v>ID-28607-Pago Pago, American Samoa - Apia, Western Samoa</v>
      </c>
      <c r="S3056">
        <f>INDEX(B:B,MATCH(A3056,A:A,0))</f>
        <v>0</v>
      </c>
      <c r="T3056" t="str">
        <f>IF(OR(B3056&gt;0,C3056&gt;0),"Acceptable","Check")</f>
        <v>Acceptable</v>
      </c>
      <c r="U3056">
        <f>COUNTIF(D:D, "Military - U.S. Army")</f>
        <v>23</v>
      </c>
      <c r="V3056">
        <f>AVERAGEIF(C:C,"Fort Myer, Virginia", I:I)</f>
        <v>2</v>
      </c>
      <c r="X3056" t="str">
        <f>IFERROR(VLOOKUP("FlightNumber", A:D, 4, FALSE), "Flight Not Found")</f>
        <v>Flight Not Found</v>
      </c>
      <c r="Y3056" t="str" cm="1">
        <f t="array" ref="Y3056">IF(AND(B:B &gt; TIME(6, 0, 0), B:B &lt;= TIME(18, 0, 0)), "Day", "Night")</f>
        <v>Night</v>
      </c>
      <c r="Z3056">
        <f>COUNTIFS(D:D, "Military - U.S. Army", C:C, "Fort Myer, Virginia")</f>
        <v>1</v>
      </c>
    </row>
    <row r="3057" spans="1:26" x14ac:dyDescent="0.2">
      <c r="A3057">
        <v>28609</v>
      </c>
      <c r="C3057" t="s">
        <v>5135</v>
      </c>
      <c r="D3057" t="s">
        <v>14072</v>
      </c>
      <c r="E3057" t="s">
        <v>4368</v>
      </c>
      <c r="F3057" t="s">
        <v>6702</v>
      </c>
      <c r="G3057" t="s">
        <v>14984</v>
      </c>
      <c r="H3057" t="s">
        <v>14985</v>
      </c>
      <c r="I3057">
        <v>12</v>
      </c>
      <c r="J3057">
        <v>8</v>
      </c>
      <c r="K3057">
        <v>0</v>
      </c>
      <c r="L3057" t="s">
        <v>14986</v>
      </c>
      <c r="M3057">
        <f>SUM(B3057,C3057)</f>
        <v>0</v>
      </c>
      <c r="N3057" t="str">
        <f t="shared" si="94"/>
        <v>No</v>
      </c>
      <c r="O3057">
        <f>COUNTIF(C:C,"&lt;0")</f>
        <v>0</v>
      </c>
      <c r="P3057" t="e">
        <f>SUMIF(#REF!,"&gt;"&amp;AVERAGE(#REF!))</f>
        <v>#REF!</v>
      </c>
      <c r="Q3057">
        <f t="shared" si="95"/>
        <v>27.565026697177728</v>
      </c>
      <c r="R3057" t="str">
        <f>CONCATENATE("ID-",A3057,"-",E3057)</f>
        <v>ID-28609-Bogota - Barranquilla</v>
      </c>
      <c r="S3057">
        <f>INDEX(B:B,MATCH(A3057,A:A,0))</f>
        <v>0</v>
      </c>
      <c r="T3057" t="str">
        <f>IF(OR(B3057&gt;0,C3057&gt;0),"Acceptable","Check")</f>
        <v>Acceptable</v>
      </c>
      <c r="U3057">
        <f>COUNTIF(D:D, "Military - U.S. Army")</f>
        <v>23</v>
      </c>
      <c r="V3057">
        <f>AVERAGEIF(C:C,"Fort Myer, Virginia", I:I)</f>
        <v>2</v>
      </c>
      <c r="X3057" t="str">
        <f>IFERROR(VLOOKUP("FlightNumber", A:D, 4, FALSE), "Flight Not Found")</f>
        <v>Flight Not Found</v>
      </c>
      <c r="Y3057" t="str" cm="1">
        <f t="array" ref="Y3057">IF(AND(B:B &gt; TIME(6, 0, 0), B:B &lt;= TIME(18, 0, 0)), "Day", "Night")</f>
        <v>Night</v>
      </c>
      <c r="Z3057">
        <f>COUNTIFS(D:D, "Military - U.S. Army", C:C, "Fort Myer, Virginia")</f>
        <v>1</v>
      </c>
    </row>
    <row r="3058" spans="1:26" x14ac:dyDescent="0.2">
      <c r="A3058">
        <v>28746</v>
      </c>
      <c r="B3058" t="s">
        <v>3090</v>
      </c>
      <c r="C3058" t="s">
        <v>14987</v>
      </c>
      <c r="D3058" t="s">
        <v>14988</v>
      </c>
      <c r="E3058" t="s">
        <v>14989</v>
      </c>
      <c r="F3058" t="s">
        <v>11200</v>
      </c>
      <c r="G3058" t="s">
        <v>14990</v>
      </c>
      <c r="I3058">
        <v>6</v>
      </c>
      <c r="J3058">
        <v>6</v>
      </c>
      <c r="K3058">
        <v>0</v>
      </c>
      <c r="L3058" t="s">
        <v>14991</v>
      </c>
      <c r="M3058">
        <f>SUM(B3058,C3058)</f>
        <v>0</v>
      </c>
      <c r="N3058" t="str">
        <f t="shared" si="94"/>
        <v>No</v>
      </c>
      <c r="O3058">
        <f>COUNTIF(C:C,"&lt;0")</f>
        <v>0</v>
      </c>
      <c r="P3058" t="e">
        <f>SUMIF(#REF!,"&gt;"&amp;AVERAGE(#REF!))</f>
        <v>#REF!</v>
      </c>
      <c r="Q3058">
        <f t="shared" si="95"/>
        <v>27.565026697177728</v>
      </c>
      <c r="R3058" t="str">
        <f>CONCATENATE("ID-",A3058,"-",E3058)</f>
        <v>ID-28746-Anchorage, AK - Whittier, AK</v>
      </c>
      <c r="S3058" t="str">
        <f>INDEX(B:B,MATCH(A3058,A:A,0))</f>
        <v>11:30</v>
      </c>
      <c r="T3058" t="str">
        <f>IF(OR(B3058&gt;0,C3058&gt;0),"Acceptable","Check")</f>
        <v>Acceptable</v>
      </c>
      <c r="U3058">
        <f>COUNTIF(D:D, "Military - U.S. Army")</f>
        <v>23</v>
      </c>
      <c r="V3058">
        <f>AVERAGEIF(C:C,"Fort Myer, Virginia", I:I)</f>
        <v>2</v>
      </c>
      <c r="X3058" t="str">
        <f>IFERROR(VLOOKUP("FlightNumber", A:D, 4, FALSE), "Flight Not Found")</f>
        <v>Flight Not Found</v>
      </c>
      <c r="Y3058" t="str" cm="1">
        <f t="array" ref="Y3058">IF(AND(B:B &gt; TIME(6, 0, 0), B:B &lt;= TIME(18, 0, 0)), "Day", "Night")</f>
        <v>Night</v>
      </c>
      <c r="Z3058">
        <f>COUNTIFS(D:D, "Military - U.S. Army", C:C, "Fort Myer, Virginia")</f>
        <v>1</v>
      </c>
    </row>
    <row r="3059" spans="1:26" x14ac:dyDescent="0.2">
      <c r="A3059">
        <v>28618</v>
      </c>
      <c r="B3059" t="s">
        <v>6939</v>
      </c>
      <c r="C3059" t="s">
        <v>14992</v>
      </c>
      <c r="D3059" t="s">
        <v>3068</v>
      </c>
      <c r="E3059" t="s">
        <v>14993</v>
      </c>
      <c r="F3059" t="s">
        <v>14994</v>
      </c>
      <c r="G3059" t="s">
        <v>14995</v>
      </c>
      <c r="H3059" t="s">
        <v>14996</v>
      </c>
      <c r="I3059">
        <v>58</v>
      </c>
      <c r="J3059">
        <v>3</v>
      </c>
      <c r="K3059">
        <v>0</v>
      </c>
      <c r="L3059" t="s">
        <v>14997</v>
      </c>
      <c r="M3059">
        <f>SUM(B3059,C3059)</f>
        <v>0</v>
      </c>
      <c r="N3059" t="str">
        <f t="shared" si="94"/>
        <v>No</v>
      </c>
      <c r="O3059">
        <f>COUNTIF(C:C,"&lt;0")</f>
        <v>0</v>
      </c>
      <c r="P3059" t="e">
        <f>SUMIF(#REF!,"&gt;"&amp;AVERAGE(#REF!))</f>
        <v>#REF!</v>
      </c>
      <c r="Q3059">
        <f t="shared" si="95"/>
        <v>27.565026697177728</v>
      </c>
      <c r="R3059" t="str">
        <f>CONCATENATE("ID-",A3059,"-",E3059)</f>
        <v>ID-28618-Miami, FL - Pensacola, FL - Mobile, AL</v>
      </c>
      <c r="S3059" t="str">
        <f>INDEX(B:B,MATCH(A3059,A:A,0))</f>
        <v>21:20</v>
      </c>
      <c r="T3059" t="str">
        <f>IF(OR(B3059&gt;0,C3059&gt;0),"Acceptable","Check")</f>
        <v>Acceptable</v>
      </c>
      <c r="U3059">
        <f>COUNTIF(D:D, "Military - U.S. Army")</f>
        <v>23</v>
      </c>
      <c r="V3059">
        <f>AVERAGEIF(C:C,"Fort Myer, Virginia", I:I)</f>
        <v>2</v>
      </c>
      <c r="X3059" t="str">
        <f>IFERROR(VLOOKUP("FlightNumber", A:D, 4, FALSE), "Flight Not Found")</f>
        <v>Flight Not Found</v>
      </c>
      <c r="Y3059" t="str" cm="1">
        <f t="array" ref="Y3059">IF(AND(B:B &gt; TIME(6, 0, 0), B:B &lt;= TIME(18, 0, 0)), "Day", "Night")</f>
        <v>Night</v>
      </c>
      <c r="Z3059">
        <f>COUNTIFS(D:D, "Military - U.S. Army", C:C, "Fort Myer, Virginia")</f>
        <v>1</v>
      </c>
    </row>
    <row r="3060" spans="1:26" x14ac:dyDescent="0.2">
      <c r="A3060">
        <v>28628</v>
      </c>
      <c r="C3060" t="s">
        <v>14998</v>
      </c>
      <c r="D3060" t="s">
        <v>8619</v>
      </c>
      <c r="F3060" t="s">
        <v>14999</v>
      </c>
      <c r="I3060">
        <v>13</v>
      </c>
      <c r="J3060">
        <v>13</v>
      </c>
      <c r="K3060">
        <v>0</v>
      </c>
      <c r="L3060" t="s">
        <v>15000</v>
      </c>
      <c r="M3060">
        <f>SUM(B3060,C3060)</f>
        <v>0</v>
      </c>
      <c r="N3060" t="str">
        <f t="shared" si="94"/>
        <v>No</v>
      </c>
      <c r="O3060">
        <f>COUNTIF(C:C,"&lt;0")</f>
        <v>0</v>
      </c>
      <c r="P3060" t="e">
        <f>SUMIF(#REF!,"&gt;"&amp;AVERAGE(#REF!))</f>
        <v>#REF!</v>
      </c>
      <c r="Q3060">
        <f t="shared" si="95"/>
        <v>27.565026697177728</v>
      </c>
      <c r="R3060" t="str">
        <f>CONCATENATE("ID-",A3060,"-",E3060)</f>
        <v>ID-28628-</v>
      </c>
      <c r="S3060">
        <f>INDEX(B:B,MATCH(A3060,A:A,0))</f>
        <v>0</v>
      </c>
      <c r="T3060" t="str">
        <f>IF(OR(B3060&gt;0,C3060&gt;0),"Acceptable","Check")</f>
        <v>Acceptable</v>
      </c>
      <c r="U3060">
        <f>COUNTIF(D:D, "Military - U.S. Army")</f>
        <v>23</v>
      </c>
      <c r="V3060">
        <f>AVERAGEIF(C:C,"Fort Myer, Virginia", I:I)</f>
        <v>2</v>
      </c>
      <c r="X3060" t="str">
        <f>IFERROR(VLOOKUP("FlightNumber", A:D, 4, FALSE), "Flight Not Found")</f>
        <v>Flight Not Found</v>
      </c>
      <c r="Y3060" t="str" cm="1">
        <f t="array" ref="Y3060">IF(AND(B:B &gt; TIME(6, 0, 0), B:B &lt;= TIME(18, 0, 0)), "Day", "Night")</f>
        <v>Night</v>
      </c>
      <c r="Z3060">
        <f>COUNTIFS(D:D, "Military - U.S. Army", C:C, "Fort Myer, Virginia")</f>
        <v>1</v>
      </c>
    </row>
    <row r="3061" spans="1:26" x14ac:dyDescent="0.2">
      <c r="A3061">
        <v>28629</v>
      </c>
      <c r="C3061" t="s">
        <v>15001</v>
      </c>
      <c r="D3061" t="s">
        <v>3546</v>
      </c>
      <c r="E3061" t="s">
        <v>15002</v>
      </c>
      <c r="F3061" t="s">
        <v>13922</v>
      </c>
      <c r="G3061" t="s">
        <v>15003</v>
      </c>
      <c r="H3061" t="s">
        <v>15004</v>
      </c>
      <c r="I3061">
        <v>134</v>
      </c>
      <c r="J3061">
        <v>4</v>
      </c>
      <c r="K3061">
        <v>0</v>
      </c>
      <c r="L3061" t="s">
        <v>15005</v>
      </c>
      <c r="M3061">
        <f>SUM(B3061,C3061)</f>
        <v>0</v>
      </c>
      <c r="N3061" t="str">
        <f t="shared" si="94"/>
        <v>No</v>
      </c>
      <c r="O3061">
        <f>COUNTIF(C:C,"&lt;0")</f>
        <v>0</v>
      </c>
      <c r="P3061" t="e">
        <f>SUMIF(#REF!,"&gt;"&amp;AVERAGE(#REF!))</f>
        <v>#REF!</v>
      </c>
      <c r="Q3061">
        <f t="shared" si="95"/>
        <v>27.565026697177728</v>
      </c>
      <c r="R3061" t="str">
        <f>CONCATENATE("ID-",A3061,"-",E3061)</f>
        <v>ID-28629-Baku - Leningrad</v>
      </c>
      <c r="S3061">
        <f>INDEX(B:B,MATCH(A3061,A:A,0))</f>
        <v>0</v>
      </c>
      <c r="T3061" t="str">
        <f>IF(OR(B3061&gt;0,C3061&gt;0),"Acceptable","Check")</f>
        <v>Acceptable</v>
      </c>
      <c r="U3061">
        <f>COUNTIF(D:D, "Military - U.S. Army")</f>
        <v>23</v>
      </c>
      <c r="V3061">
        <f>AVERAGEIF(C:C,"Fort Myer, Virginia", I:I)</f>
        <v>2</v>
      </c>
      <c r="X3061" t="str">
        <f>IFERROR(VLOOKUP("FlightNumber", A:D, 4, FALSE), "Flight Not Found")</f>
        <v>Flight Not Found</v>
      </c>
      <c r="Y3061" t="str" cm="1">
        <f t="array" ref="Y3061">IF(AND(B:B &gt; TIME(6, 0, 0), B:B &lt;= TIME(18, 0, 0)), "Day", "Night")</f>
        <v>Night</v>
      </c>
      <c r="Z3061">
        <f>COUNTIFS(D:D, "Military - U.S. Army", C:C, "Fort Myer, Virginia")</f>
        <v>1</v>
      </c>
    </row>
    <row r="3062" spans="1:26" x14ac:dyDescent="0.2">
      <c r="A3062">
        <v>28664</v>
      </c>
      <c r="C3062" t="s">
        <v>15006</v>
      </c>
      <c r="D3062" t="s">
        <v>15007</v>
      </c>
      <c r="E3062" t="s">
        <v>15008</v>
      </c>
      <c r="F3062" t="s">
        <v>15009</v>
      </c>
      <c r="G3062" t="s">
        <v>15010</v>
      </c>
      <c r="I3062">
        <v>10</v>
      </c>
      <c r="J3062">
        <v>10</v>
      </c>
      <c r="K3062">
        <v>0</v>
      </c>
      <c r="L3062" t="s">
        <v>15011</v>
      </c>
      <c r="M3062">
        <f>SUM(B3062,C3062)</f>
        <v>0</v>
      </c>
      <c r="N3062" t="str">
        <f t="shared" si="94"/>
        <v>No</v>
      </c>
      <c r="O3062">
        <f>COUNTIF(C:C,"&lt;0")</f>
        <v>0</v>
      </c>
      <c r="P3062" t="e">
        <f>SUMIF(#REF!,"&gt;"&amp;AVERAGE(#REF!))</f>
        <v>#REF!</v>
      </c>
      <c r="Q3062">
        <f t="shared" si="95"/>
        <v>27.565026697177728</v>
      </c>
      <c r="R3062" t="str">
        <f>CONCATENATE("ID-",A3062,"-",E3062)</f>
        <v>ID-28664-Survey</v>
      </c>
      <c r="S3062">
        <f>INDEX(B:B,MATCH(A3062,A:A,0))</f>
        <v>0</v>
      </c>
      <c r="T3062" t="str">
        <f>IF(OR(B3062&gt;0,C3062&gt;0),"Acceptable","Check")</f>
        <v>Acceptable</v>
      </c>
      <c r="U3062">
        <f>COUNTIF(D:D, "Military - U.S. Army")</f>
        <v>23</v>
      </c>
      <c r="V3062">
        <f>AVERAGEIF(C:C,"Fort Myer, Virginia", I:I)</f>
        <v>2</v>
      </c>
      <c r="X3062" t="str">
        <f>IFERROR(VLOOKUP("FlightNumber", A:D, 4, FALSE), "Flight Not Found")</f>
        <v>Flight Not Found</v>
      </c>
      <c r="Y3062" t="str" cm="1">
        <f t="array" ref="Y3062">IF(AND(B:B &gt; TIME(6, 0, 0), B:B &lt;= TIME(18, 0, 0)), "Day", "Night")</f>
        <v>Night</v>
      </c>
      <c r="Z3062">
        <f>COUNTIFS(D:D, "Military - U.S. Army", C:C, "Fort Myer, Virginia")</f>
        <v>1</v>
      </c>
    </row>
    <row r="3063" spans="1:26" x14ac:dyDescent="0.2">
      <c r="A3063">
        <v>28667</v>
      </c>
      <c r="B3063" t="s">
        <v>14160</v>
      </c>
      <c r="C3063" t="s">
        <v>11715</v>
      </c>
      <c r="D3063" t="s">
        <v>10328</v>
      </c>
      <c r="E3063" t="s">
        <v>15012</v>
      </c>
      <c r="F3063" t="s">
        <v>11155</v>
      </c>
      <c r="G3063" t="s">
        <v>15013</v>
      </c>
      <c r="H3063" t="s">
        <v>15014</v>
      </c>
      <c r="I3063">
        <v>107</v>
      </c>
      <c r="J3063">
        <v>2</v>
      </c>
      <c r="K3063">
        <v>0</v>
      </c>
      <c r="L3063" t="s">
        <v>15015</v>
      </c>
      <c r="M3063">
        <f>SUM(B3063,C3063)</f>
        <v>0</v>
      </c>
      <c r="N3063" t="str">
        <f t="shared" si="94"/>
        <v>No</v>
      </c>
      <c r="O3063">
        <f>COUNTIF(C:C,"&lt;0")</f>
        <v>0</v>
      </c>
      <c r="P3063" t="e">
        <f>SUMIF(#REF!,"&gt;"&amp;AVERAGE(#REF!))</f>
        <v>#REF!</v>
      </c>
      <c r="Q3063">
        <f t="shared" si="95"/>
        <v>27.565026697177728</v>
      </c>
      <c r="R3063" t="str">
        <f>CONCATENATE("ID-",A3063,"-",E3063)</f>
        <v>ID-28667-Toronto - Winnipeg</v>
      </c>
      <c r="S3063" t="str">
        <f>INDEX(B:B,MATCH(A3063,A:A,0))</f>
        <v>08:08</v>
      </c>
      <c r="T3063" t="str">
        <f>IF(OR(B3063&gt;0,C3063&gt;0),"Acceptable","Check")</f>
        <v>Acceptable</v>
      </c>
      <c r="U3063">
        <f>COUNTIF(D:D, "Military - U.S. Army")</f>
        <v>23</v>
      </c>
      <c r="V3063">
        <f>AVERAGEIF(C:C,"Fort Myer, Virginia", I:I)</f>
        <v>2</v>
      </c>
      <c r="X3063" t="str">
        <f>IFERROR(VLOOKUP("FlightNumber", A:D, 4, FALSE), "Flight Not Found")</f>
        <v>Flight Not Found</v>
      </c>
      <c r="Y3063" t="str" cm="1">
        <f t="array" ref="Y3063">IF(AND(B:B &gt; TIME(6, 0, 0), B:B &lt;= TIME(18, 0, 0)), "Day", "Night")</f>
        <v>Night</v>
      </c>
      <c r="Z3063">
        <f>COUNTIFS(D:D, "Military - U.S. Army", C:C, "Fort Myer, Virginia")</f>
        <v>1</v>
      </c>
    </row>
    <row r="3064" spans="1:26" x14ac:dyDescent="0.2">
      <c r="A3064">
        <v>28667</v>
      </c>
      <c r="C3064" t="s">
        <v>15016</v>
      </c>
      <c r="D3064" t="s">
        <v>15017</v>
      </c>
      <c r="E3064" t="s">
        <v>15018</v>
      </c>
      <c r="F3064" t="s">
        <v>15019</v>
      </c>
      <c r="G3064" t="s">
        <v>15020</v>
      </c>
      <c r="I3064">
        <v>18</v>
      </c>
      <c r="J3064">
        <v>18</v>
      </c>
      <c r="K3064">
        <v>0</v>
      </c>
      <c r="L3064" t="s">
        <v>15021</v>
      </c>
      <c r="M3064">
        <f>SUM(B3064,C3064)</f>
        <v>0</v>
      </c>
      <c r="N3064" t="str">
        <f t="shared" si="94"/>
        <v>No</v>
      </c>
      <c r="O3064">
        <f>COUNTIF(C:C,"&lt;0")</f>
        <v>0</v>
      </c>
      <c r="P3064" t="e">
        <f>SUMIF(#REF!,"&gt;"&amp;AVERAGE(#REF!))</f>
        <v>#REF!</v>
      </c>
      <c r="Q3064">
        <f t="shared" si="95"/>
        <v>27.565026697177728</v>
      </c>
      <c r="R3064" t="str">
        <f>CONCATENATE("ID-",A3064,"-",E3064)</f>
        <v>ID-28667-Bergen - Stratjford-A</v>
      </c>
      <c r="S3064" t="str">
        <f>INDEX(B:B,MATCH(A3064,A:A,0))</f>
        <v>08:08</v>
      </c>
      <c r="T3064" t="str">
        <f>IF(OR(B3064&gt;0,C3064&gt;0),"Acceptable","Check")</f>
        <v>Acceptable</v>
      </c>
      <c r="U3064">
        <f>COUNTIF(D:D, "Military - U.S. Army")</f>
        <v>23</v>
      </c>
      <c r="V3064">
        <f>AVERAGEIF(C:C,"Fort Myer, Virginia", I:I)</f>
        <v>2</v>
      </c>
      <c r="X3064" t="str">
        <f>IFERROR(VLOOKUP("FlightNumber", A:D, 4, FALSE), "Flight Not Found")</f>
        <v>Flight Not Found</v>
      </c>
      <c r="Y3064" t="str" cm="1">
        <f t="array" ref="Y3064">IF(AND(B:B &gt; TIME(6, 0, 0), B:B &lt;= TIME(18, 0, 0)), "Day", "Night")</f>
        <v>Night</v>
      </c>
      <c r="Z3064">
        <f>COUNTIFS(D:D, "Military - U.S. Army", C:C, "Fort Myer, Virginia")</f>
        <v>1</v>
      </c>
    </row>
    <row r="3065" spans="1:26" x14ac:dyDescent="0.2">
      <c r="A3065">
        <v>28695</v>
      </c>
      <c r="C3065" t="s">
        <v>8504</v>
      </c>
      <c r="D3065" t="s">
        <v>15022</v>
      </c>
      <c r="E3065" t="s">
        <v>15023</v>
      </c>
      <c r="F3065" t="s">
        <v>15024</v>
      </c>
      <c r="G3065" t="s">
        <v>15025</v>
      </c>
      <c r="H3065" t="s">
        <v>15026</v>
      </c>
      <c r="I3065">
        <v>11</v>
      </c>
      <c r="J3065">
        <v>5</v>
      </c>
      <c r="K3065">
        <v>0</v>
      </c>
      <c r="L3065" t="s">
        <v>15027</v>
      </c>
      <c r="M3065">
        <f>SUM(B3065,C3065)</f>
        <v>0</v>
      </c>
      <c r="N3065" t="str">
        <f t="shared" si="94"/>
        <v>No</v>
      </c>
      <c r="O3065">
        <f>COUNTIF(C:C,"&lt;0")</f>
        <v>0</v>
      </c>
      <c r="P3065" t="e">
        <f>SUMIF(#REF!,"&gt;"&amp;AVERAGE(#REF!))</f>
        <v>#REF!</v>
      </c>
      <c r="Q3065">
        <f t="shared" si="95"/>
        <v>27.565026697177728</v>
      </c>
      <c r="R3065" t="str">
        <f>CONCATENATE("ID-",A3065,"-",E3065)</f>
        <v>ID-28695-Samburu - Nairobi</v>
      </c>
      <c r="S3065">
        <f>INDEX(B:B,MATCH(A3065,A:A,0))</f>
        <v>0</v>
      </c>
      <c r="T3065" t="str">
        <f>IF(OR(B3065&gt;0,C3065&gt;0),"Acceptable","Check")</f>
        <v>Acceptable</v>
      </c>
      <c r="U3065">
        <f>COUNTIF(D:D, "Military - U.S. Army")</f>
        <v>23</v>
      </c>
      <c r="V3065">
        <f>AVERAGEIF(C:C,"Fort Myer, Virginia", I:I)</f>
        <v>2</v>
      </c>
      <c r="X3065" t="str">
        <f>IFERROR(VLOOKUP("FlightNumber", A:D, 4, FALSE), "Flight Not Found")</f>
        <v>Flight Not Found</v>
      </c>
      <c r="Y3065" t="str" cm="1">
        <f t="array" ref="Y3065">IF(AND(B:B &gt; TIME(6, 0, 0), B:B &lt;= TIME(18, 0, 0)), "Day", "Night")</f>
        <v>Night</v>
      </c>
      <c r="Z3065">
        <f>COUNTIFS(D:D, "Military - U.S. Army", C:C, "Fort Myer, Virginia")</f>
        <v>1</v>
      </c>
    </row>
    <row r="3066" spans="1:26" x14ac:dyDescent="0.2">
      <c r="A3066">
        <v>28716</v>
      </c>
      <c r="C3066" t="s">
        <v>15028</v>
      </c>
      <c r="D3066" t="s">
        <v>15029</v>
      </c>
      <c r="F3066" t="s">
        <v>3335</v>
      </c>
      <c r="G3066" t="s">
        <v>15030</v>
      </c>
      <c r="H3066" t="s">
        <v>15031</v>
      </c>
      <c r="I3066">
        <v>18</v>
      </c>
      <c r="J3066">
        <v>18</v>
      </c>
      <c r="K3066">
        <v>0</v>
      </c>
      <c r="L3066" t="s">
        <v>15032</v>
      </c>
      <c r="M3066">
        <f>SUM(B3066,C3066)</f>
        <v>0</v>
      </c>
      <c r="N3066" t="str">
        <f t="shared" si="94"/>
        <v>No</v>
      </c>
      <c r="O3066">
        <f>COUNTIF(C:C,"&lt;0")</f>
        <v>0</v>
      </c>
      <c r="P3066" t="e">
        <f>SUMIF(#REF!,"&gt;"&amp;AVERAGE(#REF!))</f>
        <v>#REF!</v>
      </c>
      <c r="Q3066">
        <f t="shared" si="95"/>
        <v>27.565026697177728</v>
      </c>
      <c r="R3066" t="str">
        <f>CONCATENATE("ID-",A3066,"-",E3066)</f>
        <v>ID-28716-</v>
      </c>
      <c r="S3066">
        <f>INDEX(B:B,MATCH(A3066,A:A,0))</f>
        <v>0</v>
      </c>
      <c r="T3066" t="str">
        <f>IF(OR(B3066&gt;0,C3066&gt;0),"Acceptable","Check")</f>
        <v>Acceptable</v>
      </c>
      <c r="U3066">
        <f>COUNTIF(D:D, "Military - U.S. Army")</f>
        <v>23</v>
      </c>
      <c r="V3066">
        <f>AVERAGEIF(C:C,"Fort Myer, Virginia", I:I)</f>
        <v>2</v>
      </c>
      <c r="X3066" t="str">
        <f>IFERROR(VLOOKUP("FlightNumber", A:D, 4, FALSE), "Flight Not Found")</f>
        <v>Flight Not Found</v>
      </c>
      <c r="Y3066" t="str" cm="1">
        <f t="array" ref="Y3066">IF(AND(B:B &gt; TIME(6, 0, 0), B:B &lt;= TIME(18, 0, 0)), "Day", "Night")</f>
        <v>Night</v>
      </c>
      <c r="Z3066">
        <f>COUNTIFS(D:D, "Military - U.S. Army", C:C, "Fort Myer, Virginia")</f>
        <v>1</v>
      </c>
    </row>
    <row r="3067" spans="1:26" x14ac:dyDescent="0.2">
      <c r="A3067">
        <v>28727</v>
      </c>
      <c r="C3067" t="s">
        <v>15033</v>
      </c>
      <c r="D3067" t="s">
        <v>15034</v>
      </c>
      <c r="E3067" t="s">
        <v>15035</v>
      </c>
      <c r="F3067" t="s">
        <v>2390</v>
      </c>
      <c r="G3067" t="s">
        <v>15036</v>
      </c>
      <c r="H3067" t="s">
        <v>15037</v>
      </c>
      <c r="I3067">
        <v>12</v>
      </c>
      <c r="J3067">
        <v>12</v>
      </c>
      <c r="K3067">
        <v>0</v>
      </c>
      <c r="L3067" t="s">
        <v>15038</v>
      </c>
      <c r="M3067">
        <f>SUM(B3067,C3067)</f>
        <v>0</v>
      </c>
      <c r="N3067" t="str">
        <f t="shared" si="94"/>
        <v>No</v>
      </c>
      <c r="O3067">
        <f>COUNTIF(C:C,"&lt;0")</f>
        <v>0</v>
      </c>
      <c r="P3067" t="e">
        <f>SUMIF(#REF!,"&gt;"&amp;AVERAGE(#REF!))</f>
        <v>#REF!</v>
      </c>
      <c r="Q3067">
        <f t="shared" si="95"/>
        <v>27.565026697177728</v>
      </c>
      <c r="R3067" t="str">
        <f>CONCATENATE("ID-",A3067,"-",E3067)</f>
        <v>ID-28727-Laboucher, AK - Ketchican, AK</v>
      </c>
      <c r="S3067">
        <f>INDEX(B:B,MATCH(A3067,A:A,0))</f>
        <v>0</v>
      </c>
      <c r="T3067" t="str">
        <f>IF(OR(B3067&gt;0,C3067&gt;0),"Acceptable","Check")</f>
        <v>Acceptable</v>
      </c>
      <c r="U3067">
        <f>COUNTIF(D:D, "Military - U.S. Army")</f>
        <v>23</v>
      </c>
      <c r="V3067">
        <f>AVERAGEIF(C:C,"Fort Myer, Virginia", I:I)</f>
        <v>2</v>
      </c>
      <c r="X3067" t="str">
        <f>IFERROR(VLOOKUP("FlightNumber", A:D, 4, FALSE), "Flight Not Found")</f>
        <v>Flight Not Found</v>
      </c>
      <c r="Y3067" t="str" cm="1">
        <f t="array" ref="Y3067">IF(AND(B:B &gt; TIME(6, 0, 0), B:B &lt;= TIME(18, 0, 0)), "Day", "Night")</f>
        <v>Night</v>
      </c>
      <c r="Z3067">
        <f>COUNTIFS(D:D, "Military - U.S. Army", C:C, "Fort Myer, Virginia")</f>
        <v>1</v>
      </c>
    </row>
    <row r="3068" spans="1:26" x14ac:dyDescent="0.2">
      <c r="A3068">
        <v>28727</v>
      </c>
      <c r="B3068" t="s">
        <v>7490</v>
      </c>
      <c r="C3068" t="s">
        <v>15039</v>
      </c>
      <c r="D3068" t="s">
        <v>9454</v>
      </c>
      <c r="E3068" t="s">
        <v>15040</v>
      </c>
      <c r="F3068" t="s">
        <v>15041</v>
      </c>
      <c r="G3068" t="s">
        <v>15042</v>
      </c>
      <c r="I3068">
        <v>6</v>
      </c>
      <c r="J3068">
        <v>6</v>
      </c>
      <c r="K3068">
        <v>0</v>
      </c>
      <c r="L3068" t="s">
        <v>15043</v>
      </c>
      <c r="M3068">
        <f>SUM(B3068,C3068)</f>
        <v>0</v>
      </c>
      <c r="N3068" t="str">
        <f t="shared" si="94"/>
        <v>No</v>
      </c>
      <c r="O3068">
        <f>COUNTIF(C:C,"&lt;0")</f>
        <v>0</v>
      </c>
      <c r="P3068" t="e">
        <f>SUMIF(#REF!,"&gt;"&amp;AVERAGE(#REF!))</f>
        <v>#REF!</v>
      </c>
      <c r="Q3068">
        <f t="shared" si="95"/>
        <v>27.565026697177728</v>
      </c>
      <c r="R3068" t="str">
        <f>CONCATENATE("ID-",A3068,"-",E3068)</f>
        <v>ID-28727-Kansas City, MO - Raton, NM</v>
      </c>
      <c r="S3068">
        <f>INDEX(B:B,MATCH(A3068,A:A,0))</f>
        <v>0</v>
      </c>
      <c r="T3068" t="str">
        <f>IF(OR(B3068&gt;0,C3068&gt;0),"Acceptable","Check")</f>
        <v>Acceptable</v>
      </c>
      <c r="U3068">
        <f>COUNTIF(D:D, "Military - U.S. Army")</f>
        <v>23</v>
      </c>
      <c r="V3068">
        <f>AVERAGEIF(C:C,"Fort Myer, Virginia", I:I)</f>
        <v>2</v>
      </c>
      <c r="X3068" t="str">
        <f>IFERROR(VLOOKUP("FlightNumber", A:D, 4, FALSE), "Flight Not Found")</f>
        <v>Flight Not Found</v>
      </c>
      <c r="Y3068" t="str" cm="1">
        <f t="array" ref="Y3068">IF(AND(B:B &gt; TIME(6, 0, 0), B:B &lt;= TIME(18, 0, 0)), "Day", "Night")</f>
        <v>Night</v>
      </c>
      <c r="Z3068">
        <f>COUNTIFS(D:D, "Military - U.S. Army", C:C, "Fort Myer, Virginia")</f>
        <v>1</v>
      </c>
    </row>
    <row r="3069" spans="1:26" x14ac:dyDescent="0.2">
      <c r="A3069">
        <v>28728</v>
      </c>
      <c r="C3069" t="s">
        <v>15044</v>
      </c>
      <c r="D3069" t="s">
        <v>12609</v>
      </c>
      <c r="F3069" t="s">
        <v>12795</v>
      </c>
      <c r="G3069" t="s">
        <v>15045</v>
      </c>
      <c r="H3069" t="s">
        <v>12380</v>
      </c>
      <c r="I3069">
        <v>14</v>
      </c>
      <c r="J3069">
        <v>14</v>
      </c>
      <c r="K3069">
        <v>0</v>
      </c>
      <c r="L3069" t="s">
        <v>3742</v>
      </c>
      <c r="M3069">
        <f>SUM(B3069,C3069)</f>
        <v>0</v>
      </c>
      <c r="N3069" t="str">
        <f t="shared" si="94"/>
        <v>No</v>
      </c>
      <c r="O3069">
        <f>COUNTIF(C:C,"&lt;0")</f>
        <v>0</v>
      </c>
      <c r="P3069" t="e">
        <f>SUMIF(#REF!,"&gt;"&amp;AVERAGE(#REF!))</f>
        <v>#REF!</v>
      </c>
      <c r="Q3069">
        <f t="shared" si="95"/>
        <v>27.565026697177728</v>
      </c>
      <c r="R3069" t="str">
        <f>CONCATENATE("ID-",A3069,"-",E3069)</f>
        <v>ID-28728-</v>
      </c>
      <c r="S3069">
        <f>INDEX(B:B,MATCH(A3069,A:A,0))</f>
        <v>0</v>
      </c>
      <c r="T3069" t="str">
        <f>IF(OR(B3069&gt;0,C3069&gt;0),"Acceptable","Check")</f>
        <v>Acceptable</v>
      </c>
      <c r="U3069">
        <f>COUNTIF(D:D, "Military - U.S. Army")</f>
        <v>23</v>
      </c>
      <c r="V3069">
        <f>AVERAGEIF(C:C,"Fort Myer, Virginia", I:I)</f>
        <v>2</v>
      </c>
      <c r="X3069" t="str">
        <f>IFERROR(VLOOKUP("FlightNumber", A:D, 4, FALSE), "Flight Not Found")</f>
        <v>Flight Not Found</v>
      </c>
      <c r="Y3069" t="str" cm="1">
        <f t="array" ref="Y3069">IF(AND(B:B &gt; TIME(6, 0, 0), B:B &lt;= TIME(18, 0, 0)), "Day", "Night")</f>
        <v>Night</v>
      </c>
      <c r="Z3069">
        <f>COUNTIFS(D:D, "Military - U.S. Army", C:C, "Fort Myer, Virginia")</f>
        <v>1</v>
      </c>
    </row>
    <row r="3070" spans="1:26" x14ac:dyDescent="0.2">
      <c r="A3070">
        <v>28732</v>
      </c>
      <c r="B3070" t="s">
        <v>15046</v>
      </c>
      <c r="C3070" t="s">
        <v>9345</v>
      </c>
      <c r="D3070" t="s">
        <v>15047</v>
      </c>
      <c r="E3070" t="s">
        <v>15048</v>
      </c>
      <c r="F3070" t="s">
        <v>15049</v>
      </c>
      <c r="G3070" t="s">
        <v>15050</v>
      </c>
      <c r="I3070">
        <v>10</v>
      </c>
      <c r="J3070">
        <v>10</v>
      </c>
      <c r="K3070">
        <v>0</v>
      </c>
      <c r="L3070" t="s">
        <v>15051</v>
      </c>
      <c r="M3070">
        <f>SUM(B3070,C3070)</f>
        <v>0</v>
      </c>
      <c r="N3070" t="str">
        <f t="shared" si="94"/>
        <v>No</v>
      </c>
      <c r="O3070">
        <f>COUNTIF(C:C,"&lt;0")</f>
        <v>0</v>
      </c>
      <c r="P3070" t="e">
        <f>SUMIF(#REF!,"&gt;"&amp;AVERAGE(#REF!))</f>
        <v>#REF!</v>
      </c>
      <c r="Q3070">
        <f t="shared" si="95"/>
        <v>27.565026697177728</v>
      </c>
      <c r="R3070" t="str">
        <f>CONCATENATE("ID-",A3070,"-",E3070)</f>
        <v>ID-28732-Las Vegas, NV - Santa Ana, CA</v>
      </c>
      <c r="S3070" t="str">
        <f>INDEX(B:B,MATCH(A3070,A:A,0))</f>
        <v>07:47</v>
      </c>
      <c r="T3070" t="str">
        <f>IF(OR(B3070&gt;0,C3070&gt;0),"Acceptable","Check")</f>
        <v>Acceptable</v>
      </c>
      <c r="U3070">
        <f>COUNTIF(D:D, "Military - U.S. Army")</f>
        <v>23</v>
      </c>
      <c r="V3070">
        <f>AVERAGEIF(C:C,"Fort Myer, Virginia", I:I)</f>
        <v>2</v>
      </c>
      <c r="X3070" t="str">
        <f>IFERROR(VLOOKUP("FlightNumber", A:D, 4, FALSE), "Flight Not Found")</f>
        <v>Flight Not Found</v>
      </c>
      <c r="Y3070" t="str" cm="1">
        <f t="array" ref="Y3070">IF(AND(B:B &gt; TIME(6, 0, 0), B:B &lt;= TIME(18, 0, 0)), "Day", "Night")</f>
        <v>Night</v>
      </c>
      <c r="Z3070">
        <f>COUNTIFS(D:D, "Military - U.S. Army", C:C, "Fort Myer, Virginia")</f>
        <v>1</v>
      </c>
    </row>
    <row r="3071" spans="1:26" x14ac:dyDescent="0.2">
      <c r="A3071">
        <v>28735</v>
      </c>
      <c r="B3071" t="s">
        <v>15052</v>
      </c>
      <c r="C3071" t="s">
        <v>2120</v>
      </c>
      <c r="D3071" t="s">
        <v>15053</v>
      </c>
      <c r="E3071" t="s">
        <v>13319</v>
      </c>
      <c r="F3071" t="s">
        <v>9850</v>
      </c>
      <c r="G3071" t="s">
        <v>15054</v>
      </c>
      <c r="I3071">
        <v>11</v>
      </c>
      <c r="J3071">
        <v>4</v>
      </c>
      <c r="K3071">
        <v>0</v>
      </c>
      <c r="L3071" t="s">
        <v>15055</v>
      </c>
      <c r="M3071">
        <f>SUM(B3071,C3071)</f>
        <v>0</v>
      </c>
      <c r="N3071" t="str">
        <f t="shared" si="94"/>
        <v>No</v>
      </c>
      <c r="O3071">
        <f>COUNTIF(C:C,"&lt;0")</f>
        <v>0</v>
      </c>
      <c r="P3071" t="e">
        <f>SUMIF(#REF!,"&gt;"&amp;AVERAGE(#REF!))</f>
        <v>#REF!</v>
      </c>
      <c r="Q3071">
        <f t="shared" si="95"/>
        <v>27.565026697177728</v>
      </c>
      <c r="R3071" t="str">
        <f>CONCATENATE("ID-",A3071,"-",E3071)</f>
        <v>ID-28735-St. Croix, VI - St. Thomas, VI</v>
      </c>
      <c r="S3071" t="str">
        <f>INDEX(B:B,MATCH(A3071,A:A,0))</f>
        <v>10:21</v>
      </c>
      <c r="T3071" t="str">
        <f>IF(OR(B3071&gt;0,C3071&gt;0),"Acceptable","Check")</f>
        <v>Acceptable</v>
      </c>
      <c r="U3071">
        <f>COUNTIF(D:D, "Military - U.S. Army")</f>
        <v>23</v>
      </c>
      <c r="V3071">
        <f>AVERAGEIF(C:C,"Fort Myer, Virginia", I:I)</f>
        <v>2</v>
      </c>
      <c r="X3071" t="str">
        <f>IFERROR(VLOOKUP("FlightNumber", A:D, 4, FALSE), "Flight Not Found")</f>
        <v>Flight Not Found</v>
      </c>
      <c r="Y3071" t="str" cm="1">
        <f t="array" ref="Y3071">IF(AND(B:B &gt; TIME(6, 0, 0), B:B &lt;= TIME(18, 0, 0)), "Day", "Night")</f>
        <v>Night</v>
      </c>
      <c r="Z3071">
        <f>COUNTIFS(D:D, "Military - U.S. Army", C:C, "Fort Myer, Virginia")</f>
        <v>1</v>
      </c>
    </row>
    <row r="3072" spans="1:26" x14ac:dyDescent="0.2">
      <c r="A3072">
        <v>28736</v>
      </c>
      <c r="C3072" t="s">
        <v>15056</v>
      </c>
      <c r="D3072" t="s">
        <v>15057</v>
      </c>
      <c r="E3072" t="s">
        <v>15058</v>
      </c>
      <c r="F3072" t="s">
        <v>15059</v>
      </c>
      <c r="G3072" t="s">
        <v>15060</v>
      </c>
      <c r="H3072" t="s">
        <v>11627</v>
      </c>
      <c r="I3072">
        <v>13</v>
      </c>
      <c r="J3072">
        <v>11</v>
      </c>
      <c r="K3072">
        <v>0</v>
      </c>
      <c r="L3072" t="s">
        <v>15061</v>
      </c>
      <c r="M3072">
        <f>SUM(B3072,C3072)</f>
        <v>0</v>
      </c>
      <c r="N3072" t="str">
        <f t="shared" si="94"/>
        <v>No</v>
      </c>
      <c r="O3072">
        <f>COUNTIF(C:C,"&lt;0")</f>
        <v>0</v>
      </c>
      <c r="P3072" t="e">
        <f>SUMIF(#REF!,"&gt;"&amp;AVERAGE(#REF!))</f>
        <v>#REF!</v>
      </c>
      <c r="Q3072">
        <f t="shared" si="95"/>
        <v>27.565026697177728</v>
      </c>
      <c r="R3072" t="str">
        <f>CONCATENATE("ID-",A3072,"-",E3072)</f>
        <v>ID-28736-Victoria harbor - Victoria Harbor Water Aerodome</v>
      </c>
      <c r="S3072">
        <f>INDEX(B:B,MATCH(A3072,A:A,0))</f>
        <v>0</v>
      </c>
      <c r="T3072" t="str">
        <f>IF(OR(B3072&gt;0,C3072&gt;0),"Acceptable","Check")</f>
        <v>Acceptable</v>
      </c>
      <c r="U3072">
        <f>COUNTIF(D:D, "Military - U.S. Army")</f>
        <v>23</v>
      </c>
      <c r="V3072">
        <f>AVERAGEIF(C:C,"Fort Myer, Virginia", I:I)</f>
        <v>2</v>
      </c>
      <c r="X3072" t="str">
        <f>IFERROR(VLOOKUP("FlightNumber", A:D, 4, FALSE), "Flight Not Found")</f>
        <v>Flight Not Found</v>
      </c>
      <c r="Y3072" t="str" cm="1">
        <f t="array" ref="Y3072">IF(AND(B:B &gt; TIME(6, 0, 0), B:B &lt;= TIME(18, 0, 0)), "Day", "Night")</f>
        <v>Night</v>
      </c>
      <c r="Z3072">
        <f>COUNTIFS(D:D, "Military - U.S. Army", C:C, "Fort Myer, Virginia")</f>
        <v>1</v>
      </c>
    </row>
    <row r="3073" spans="1:26" x14ac:dyDescent="0.2">
      <c r="A3073">
        <v>28736</v>
      </c>
      <c r="C3073" t="s">
        <v>15062</v>
      </c>
      <c r="D3073" t="s">
        <v>15063</v>
      </c>
      <c r="F3073" t="s">
        <v>7747</v>
      </c>
      <c r="G3073" t="s">
        <v>15064</v>
      </c>
      <c r="H3073" t="s">
        <v>15065</v>
      </c>
      <c r="I3073">
        <v>17</v>
      </c>
      <c r="J3073">
        <v>15</v>
      </c>
      <c r="K3073">
        <v>0</v>
      </c>
      <c r="M3073">
        <f>SUM(B3073,C3073)</f>
        <v>0</v>
      </c>
      <c r="N3073" t="str">
        <f t="shared" si="94"/>
        <v>No</v>
      </c>
      <c r="O3073">
        <f>COUNTIF(C:C,"&lt;0")</f>
        <v>0</v>
      </c>
      <c r="P3073" t="e">
        <f>SUMIF(#REF!,"&gt;"&amp;AVERAGE(#REF!))</f>
        <v>#REF!</v>
      </c>
      <c r="Q3073">
        <f t="shared" si="95"/>
        <v>27.565026697177728</v>
      </c>
      <c r="R3073" t="str">
        <f>CONCATENATE("ID-",A3073,"-",E3073)</f>
        <v>ID-28736-</v>
      </c>
      <c r="S3073">
        <f>INDEX(B:B,MATCH(A3073,A:A,0))</f>
        <v>0</v>
      </c>
      <c r="T3073" t="str">
        <f>IF(OR(B3073&gt;0,C3073&gt;0),"Acceptable","Check")</f>
        <v>Acceptable</v>
      </c>
      <c r="U3073">
        <f>COUNTIF(D:D, "Military - U.S. Army")</f>
        <v>23</v>
      </c>
      <c r="V3073">
        <f>AVERAGEIF(C:C,"Fort Myer, Virginia", I:I)</f>
        <v>2</v>
      </c>
      <c r="X3073" t="str">
        <f>IFERROR(VLOOKUP("FlightNumber", A:D, 4, FALSE), "Flight Not Found")</f>
        <v>Flight Not Found</v>
      </c>
      <c r="Y3073" t="str" cm="1">
        <f t="array" ref="Y3073">IF(AND(B:B &gt; TIME(6, 0, 0), B:B &lt;= TIME(18, 0, 0)), "Day", "Night")</f>
        <v>Night</v>
      </c>
      <c r="Z3073">
        <f>COUNTIFS(D:D, "Military - U.S. Army", C:C, "Fort Myer, Virginia")</f>
        <v>1</v>
      </c>
    </row>
    <row r="3074" spans="1:26" x14ac:dyDescent="0.2">
      <c r="A3074">
        <v>28736</v>
      </c>
      <c r="B3074" t="s">
        <v>729</v>
      </c>
      <c r="C3074" t="s">
        <v>15066</v>
      </c>
      <c r="D3074" t="s">
        <v>15067</v>
      </c>
      <c r="E3074" t="s">
        <v>15068</v>
      </c>
      <c r="F3074" t="s">
        <v>15069</v>
      </c>
      <c r="G3074" t="s">
        <v>15070</v>
      </c>
      <c r="H3074" t="s">
        <v>292</v>
      </c>
      <c r="I3074">
        <v>56</v>
      </c>
      <c r="J3074">
        <v>38</v>
      </c>
      <c r="K3074">
        <v>0</v>
      </c>
      <c r="L3074" t="s">
        <v>15071</v>
      </c>
      <c r="M3074">
        <f>SUM(B3074,C3074)</f>
        <v>0</v>
      </c>
      <c r="N3074" t="str">
        <f t="shared" ref="N3074:N3137" si="96">IF(E3074="good","Yes","No")</f>
        <v>No</v>
      </c>
      <c r="O3074">
        <f>COUNTIF(C:C,"&lt;0")</f>
        <v>0</v>
      </c>
      <c r="P3074" t="e">
        <f>SUMIF(#REF!,"&gt;"&amp;AVERAGE(#REF!))</f>
        <v>#REF!</v>
      </c>
      <c r="Q3074">
        <f t="shared" si="95"/>
        <v>27.565026697177728</v>
      </c>
      <c r="R3074" t="str">
        <f>CONCATENATE("ID-",A3074,"-",E3074)</f>
        <v>ID-28736-Kariba - Salisbury</v>
      </c>
      <c r="S3074">
        <f>INDEX(B:B,MATCH(A3074,A:A,0))</f>
        <v>0</v>
      </c>
      <c r="T3074" t="str">
        <f>IF(OR(B3074&gt;0,C3074&gt;0),"Acceptable","Check")</f>
        <v>Acceptable</v>
      </c>
      <c r="U3074">
        <f>COUNTIF(D:D, "Military - U.S. Army")</f>
        <v>23</v>
      </c>
      <c r="V3074">
        <f>AVERAGEIF(C:C,"Fort Myer, Virginia", I:I)</f>
        <v>2</v>
      </c>
      <c r="X3074" t="str">
        <f>IFERROR(VLOOKUP("FlightNumber", A:D, 4, FALSE), "Flight Not Found")</f>
        <v>Flight Not Found</v>
      </c>
      <c r="Y3074" t="str" cm="1">
        <f t="array" ref="Y3074">IF(AND(B:B &gt; TIME(6, 0, 0), B:B &lt;= TIME(18, 0, 0)), "Day", "Night")</f>
        <v>Night</v>
      </c>
      <c r="Z3074">
        <f>COUNTIFS(D:D, "Military - U.S. Army", C:C, "Fort Myer, Virginia")</f>
        <v>1</v>
      </c>
    </row>
    <row r="3075" spans="1:26" x14ac:dyDescent="0.2">
      <c r="A3075">
        <v>28742</v>
      </c>
      <c r="B3075" t="s">
        <v>9438</v>
      </c>
      <c r="C3075" t="s">
        <v>15072</v>
      </c>
      <c r="D3075" t="s">
        <v>9454</v>
      </c>
      <c r="E3075" t="s">
        <v>15073</v>
      </c>
      <c r="F3075" t="s">
        <v>12165</v>
      </c>
      <c r="G3075" t="s">
        <v>15074</v>
      </c>
      <c r="I3075">
        <v>6</v>
      </c>
      <c r="J3075">
        <v>6</v>
      </c>
      <c r="K3075">
        <v>0</v>
      </c>
      <c r="L3075" t="s">
        <v>15075</v>
      </c>
      <c r="M3075">
        <f>SUM(B3075,C3075)</f>
        <v>0</v>
      </c>
      <c r="N3075" t="str">
        <f t="shared" si="96"/>
        <v>No</v>
      </c>
      <c r="O3075">
        <f>COUNTIF(C:C,"&lt;0")</f>
        <v>0</v>
      </c>
      <c r="P3075" t="e">
        <f>SUMIF(#REF!,"&gt;"&amp;AVERAGE(#REF!))</f>
        <v>#REF!</v>
      </c>
      <c r="Q3075">
        <f t="shared" ref="Q3075:Q3138" si="97">AVERAGEIF(I:I,"&gt;0")</f>
        <v>27.565026697177728</v>
      </c>
      <c r="R3075" t="str">
        <f>CONCATENATE("ID-",A3075,"-",E3075)</f>
        <v>ID-28742-Savoy, IL - Cleveland, OH</v>
      </c>
      <c r="S3075" t="str">
        <f>INDEX(B:B,MATCH(A3075,A:A,0))</f>
        <v>18:26</v>
      </c>
      <c r="T3075" t="str">
        <f>IF(OR(B3075&gt;0,C3075&gt;0),"Acceptable","Check")</f>
        <v>Acceptable</v>
      </c>
      <c r="U3075">
        <f>COUNTIF(D:D, "Military - U.S. Army")</f>
        <v>23</v>
      </c>
      <c r="V3075">
        <f>AVERAGEIF(C:C,"Fort Myer, Virginia", I:I)</f>
        <v>2</v>
      </c>
      <c r="X3075" t="str">
        <f>IFERROR(VLOOKUP("FlightNumber", A:D, 4, FALSE), "Flight Not Found")</f>
        <v>Flight Not Found</v>
      </c>
      <c r="Y3075" t="str" cm="1">
        <f t="array" ref="Y3075">IF(AND(B:B &gt; TIME(6, 0, 0), B:B &lt;= TIME(18, 0, 0)), "Day", "Night")</f>
        <v>Night</v>
      </c>
      <c r="Z3075">
        <f>COUNTIFS(D:D, "Military - U.S. Army", C:C, "Fort Myer, Virginia")</f>
        <v>1</v>
      </c>
    </row>
    <row r="3076" spans="1:26" x14ac:dyDescent="0.2">
      <c r="A3076">
        <v>28742</v>
      </c>
      <c r="C3076" t="s">
        <v>10161</v>
      </c>
      <c r="D3076" t="s">
        <v>15076</v>
      </c>
      <c r="E3076" t="s">
        <v>15077</v>
      </c>
      <c r="F3076" t="s">
        <v>10229</v>
      </c>
      <c r="G3076" t="s">
        <v>15078</v>
      </c>
      <c r="H3076" t="s">
        <v>9486</v>
      </c>
      <c r="I3076">
        <v>21</v>
      </c>
      <c r="J3076">
        <v>18</v>
      </c>
      <c r="K3076">
        <v>0</v>
      </c>
      <c r="L3076" t="s">
        <v>4807</v>
      </c>
      <c r="M3076">
        <f>SUM(B3076,C3076)</f>
        <v>0</v>
      </c>
      <c r="N3076" t="str">
        <f t="shared" si="96"/>
        <v>No</v>
      </c>
      <c r="O3076">
        <f>COUNTIF(C:C,"&lt;0")</f>
        <v>0</v>
      </c>
      <c r="P3076" t="e">
        <f>SUMIF(#REF!,"&gt;"&amp;AVERAGE(#REF!))</f>
        <v>#REF!</v>
      </c>
      <c r="Q3076">
        <f t="shared" si="97"/>
        <v>27.565026697177728</v>
      </c>
      <c r="R3076" t="str">
        <f>CONCATENATE("ID-",A3076,"-",E3076)</f>
        <v>ID-28742-Mexico City - Morelia</v>
      </c>
      <c r="S3076" t="str">
        <f>INDEX(B:B,MATCH(A3076,A:A,0))</f>
        <v>18:26</v>
      </c>
      <c r="T3076" t="str">
        <f>IF(OR(B3076&gt;0,C3076&gt;0),"Acceptable","Check")</f>
        <v>Acceptable</v>
      </c>
      <c r="U3076">
        <f>COUNTIF(D:D, "Military - U.S. Army")</f>
        <v>23</v>
      </c>
      <c r="V3076">
        <f>AVERAGEIF(C:C,"Fort Myer, Virginia", I:I)</f>
        <v>2</v>
      </c>
      <c r="X3076" t="str">
        <f>IFERROR(VLOOKUP("FlightNumber", A:D, 4, FALSE), "Flight Not Found")</f>
        <v>Flight Not Found</v>
      </c>
      <c r="Y3076" t="str" cm="1">
        <f t="array" ref="Y3076">IF(AND(B:B &gt; TIME(6, 0, 0), B:B &lt;= TIME(18, 0, 0)), "Day", "Night")</f>
        <v>Night</v>
      </c>
      <c r="Z3076">
        <f>COUNTIFS(D:D, "Military - U.S. Army", C:C, "Fort Myer, Virginia")</f>
        <v>1</v>
      </c>
    </row>
    <row r="3077" spans="1:26" x14ac:dyDescent="0.2">
      <c r="A3077">
        <v>28742</v>
      </c>
      <c r="B3077" t="s">
        <v>15079</v>
      </c>
      <c r="C3077" t="s">
        <v>15080</v>
      </c>
      <c r="D3077" t="s">
        <v>15081</v>
      </c>
      <c r="E3077" t="s">
        <v>15082</v>
      </c>
      <c r="F3077" t="s">
        <v>15083</v>
      </c>
      <c r="G3077" t="s">
        <v>15084</v>
      </c>
      <c r="I3077">
        <v>3</v>
      </c>
      <c r="J3077">
        <v>3</v>
      </c>
      <c r="K3077">
        <v>0</v>
      </c>
      <c r="L3077" t="s">
        <v>15085</v>
      </c>
      <c r="M3077">
        <f>SUM(B3077,C3077)</f>
        <v>0</v>
      </c>
      <c r="N3077" t="str">
        <f t="shared" si="96"/>
        <v>No</v>
      </c>
      <c r="O3077">
        <f>COUNTIF(C:C,"&lt;0")</f>
        <v>0</v>
      </c>
      <c r="P3077" t="e">
        <f>SUMIF(#REF!,"&gt;"&amp;AVERAGE(#REF!))</f>
        <v>#REF!</v>
      </c>
      <c r="Q3077">
        <f t="shared" si="97"/>
        <v>27.565026697177728</v>
      </c>
      <c r="R3077" t="str">
        <f>CONCATENATE("ID-",A3077,"-",E3077)</f>
        <v>ID-28742-Wrangell, AK - Return</v>
      </c>
      <c r="S3077" t="str">
        <f>INDEX(B:B,MATCH(A3077,A:A,0))</f>
        <v>18:26</v>
      </c>
      <c r="T3077" t="str">
        <f>IF(OR(B3077&gt;0,C3077&gt;0),"Acceptable","Check")</f>
        <v>Acceptable</v>
      </c>
      <c r="U3077">
        <f>COUNTIF(D:D, "Military - U.S. Army")</f>
        <v>23</v>
      </c>
      <c r="V3077">
        <f>AVERAGEIF(C:C,"Fort Myer, Virginia", I:I)</f>
        <v>2</v>
      </c>
      <c r="X3077" t="str">
        <f>IFERROR(VLOOKUP("FlightNumber", A:D, 4, FALSE), "Flight Not Found")</f>
        <v>Flight Not Found</v>
      </c>
      <c r="Y3077" t="str" cm="1">
        <f t="array" ref="Y3077">IF(AND(B:B &gt; TIME(6, 0, 0), B:B &lt;= TIME(18, 0, 0)), "Day", "Night")</f>
        <v>Night</v>
      </c>
      <c r="Z3077">
        <f>COUNTIFS(D:D, "Military - U.S. Army", C:C, "Fort Myer, Virginia")</f>
        <v>1</v>
      </c>
    </row>
    <row r="3078" spans="1:26" x14ac:dyDescent="0.2">
      <c r="A3078">
        <v>28747</v>
      </c>
      <c r="B3078" t="s">
        <v>4768</v>
      </c>
      <c r="C3078" t="s">
        <v>15086</v>
      </c>
      <c r="D3078" t="s">
        <v>6896</v>
      </c>
      <c r="E3078" t="s">
        <v>15087</v>
      </c>
      <c r="F3078" t="s">
        <v>9559</v>
      </c>
      <c r="G3078" t="s">
        <v>15088</v>
      </c>
      <c r="H3078" t="s">
        <v>15089</v>
      </c>
      <c r="I3078">
        <v>28</v>
      </c>
      <c r="J3078">
        <v>21</v>
      </c>
      <c r="K3078">
        <v>12</v>
      </c>
      <c r="L3078" t="s">
        <v>15090</v>
      </c>
      <c r="M3078">
        <f>SUM(B3078,C3078)</f>
        <v>0</v>
      </c>
      <c r="N3078" t="str">
        <f t="shared" si="96"/>
        <v>No</v>
      </c>
      <c r="O3078">
        <f>COUNTIF(C:C,"&lt;0")</f>
        <v>0</v>
      </c>
      <c r="P3078" t="e">
        <f>SUMIF(#REF!,"&gt;"&amp;AVERAGE(#REF!))</f>
        <v>#REF!</v>
      </c>
      <c r="Q3078">
        <f t="shared" si="97"/>
        <v>27.565026697177728</v>
      </c>
      <c r="R3078" t="str">
        <f>CONCATENATE("ID-",A3078,"-",E3078)</f>
        <v>ID-28747-Laoag - Paranaque</v>
      </c>
      <c r="S3078" t="str">
        <f>INDEX(B:B,MATCH(A3078,A:A,0))</f>
        <v>14:50</v>
      </c>
      <c r="T3078" t="str">
        <f>IF(OR(B3078&gt;0,C3078&gt;0),"Acceptable","Check")</f>
        <v>Acceptable</v>
      </c>
      <c r="U3078">
        <f>COUNTIF(D:D, "Military - U.S. Army")</f>
        <v>23</v>
      </c>
      <c r="V3078">
        <f>AVERAGEIF(C:C,"Fort Myer, Virginia", I:I)</f>
        <v>2</v>
      </c>
      <c r="X3078" t="str">
        <f>IFERROR(VLOOKUP("FlightNumber", A:D, 4, FALSE), "Flight Not Found")</f>
        <v>Flight Not Found</v>
      </c>
      <c r="Y3078" t="str" cm="1">
        <f t="array" ref="Y3078">IF(AND(B:B &gt; TIME(6, 0, 0), B:B &lt;= TIME(18, 0, 0)), "Day", "Night")</f>
        <v>Night</v>
      </c>
      <c r="Z3078">
        <f>COUNTIFS(D:D, "Military - U.S. Army", C:C, "Fort Myer, Virginia")</f>
        <v>1</v>
      </c>
    </row>
    <row r="3079" spans="1:26" x14ac:dyDescent="0.2">
      <c r="A3079">
        <v>28750</v>
      </c>
      <c r="C3079" t="s">
        <v>2120</v>
      </c>
      <c r="D3079" t="s">
        <v>15091</v>
      </c>
      <c r="E3079" t="s">
        <v>15092</v>
      </c>
      <c r="F3079" t="s">
        <v>10785</v>
      </c>
      <c r="G3079" t="s">
        <v>15093</v>
      </c>
      <c r="I3079">
        <v>3</v>
      </c>
      <c r="J3079">
        <v>3</v>
      </c>
      <c r="K3079">
        <v>0</v>
      </c>
      <c r="L3079" t="s">
        <v>15094</v>
      </c>
      <c r="M3079">
        <f>SUM(B3079,C3079)</f>
        <v>0</v>
      </c>
      <c r="N3079" t="str">
        <f t="shared" si="96"/>
        <v>No</v>
      </c>
      <c r="O3079">
        <f>COUNTIF(C:C,"&lt;0")</f>
        <v>0</v>
      </c>
      <c r="P3079" t="e">
        <f>SUMIF(#REF!,"&gt;"&amp;AVERAGE(#REF!))</f>
        <v>#REF!</v>
      </c>
      <c r="Q3079">
        <f t="shared" si="97"/>
        <v>27.565026697177728</v>
      </c>
      <c r="R3079" t="str">
        <f>CONCATENATE("ID-",A3079,"-",E3079)</f>
        <v>ID-28750-King Salmon, AK - Kodiak, AK</v>
      </c>
      <c r="S3079">
        <f>INDEX(B:B,MATCH(A3079,A:A,0))</f>
        <v>0</v>
      </c>
      <c r="T3079" t="str">
        <f>IF(OR(B3079&gt;0,C3079&gt;0),"Acceptable","Check")</f>
        <v>Acceptable</v>
      </c>
      <c r="U3079">
        <f>COUNTIF(D:D, "Military - U.S. Army")</f>
        <v>23</v>
      </c>
      <c r="V3079">
        <f>AVERAGEIF(C:C,"Fort Myer, Virginia", I:I)</f>
        <v>2</v>
      </c>
      <c r="X3079" t="str">
        <f>IFERROR(VLOOKUP("FlightNumber", A:D, 4, FALSE), "Flight Not Found")</f>
        <v>Flight Not Found</v>
      </c>
      <c r="Y3079" t="str" cm="1">
        <f t="array" ref="Y3079">IF(AND(B:B &gt; TIME(6, 0, 0), B:B &lt;= TIME(18, 0, 0)), "Day", "Night")</f>
        <v>Night</v>
      </c>
      <c r="Z3079">
        <f>COUNTIFS(D:D, "Military - U.S. Army", C:C, "Fort Myer, Virginia")</f>
        <v>1</v>
      </c>
    </row>
    <row r="3080" spans="1:26" x14ac:dyDescent="0.2">
      <c r="A3080">
        <v>28758</v>
      </c>
      <c r="C3080" t="s">
        <v>15095</v>
      </c>
      <c r="D3080" t="s">
        <v>15096</v>
      </c>
      <c r="E3080" t="s">
        <v>15097</v>
      </c>
      <c r="F3080" t="s">
        <v>15098</v>
      </c>
      <c r="G3080" t="s">
        <v>15099</v>
      </c>
      <c r="I3080">
        <v>3</v>
      </c>
      <c r="J3080">
        <v>3</v>
      </c>
      <c r="K3080">
        <v>0</v>
      </c>
      <c r="L3080" t="s">
        <v>15100</v>
      </c>
      <c r="M3080">
        <f>SUM(B3080,C3080)</f>
        <v>0</v>
      </c>
      <c r="N3080" t="str">
        <f t="shared" si="96"/>
        <v>No</v>
      </c>
      <c r="O3080">
        <f>COUNTIF(C:C,"&lt;0")</f>
        <v>0</v>
      </c>
      <c r="P3080" t="e">
        <f>SUMIF(#REF!,"&gt;"&amp;AVERAGE(#REF!))</f>
        <v>#REF!</v>
      </c>
      <c r="Q3080">
        <f t="shared" si="97"/>
        <v>27.565026697177728</v>
      </c>
      <c r="R3080" t="str">
        <f>CONCATENATE("ID-",A3080,"-",E3080)</f>
        <v>ID-28758-Bridgeport, CT - Albany, NY</v>
      </c>
      <c r="S3080">
        <f>INDEX(B:B,MATCH(A3080,A:A,0))</f>
        <v>0</v>
      </c>
      <c r="T3080" t="str">
        <f>IF(OR(B3080&gt;0,C3080&gt;0),"Acceptable","Check")</f>
        <v>Acceptable</v>
      </c>
      <c r="U3080">
        <f>COUNTIF(D:D, "Military - U.S. Army")</f>
        <v>23</v>
      </c>
      <c r="V3080">
        <f>AVERAGEIF(C:C,"Fort Myer, Virginia", I:I)</f>
        <v>2</v>
      </c>
      <c r="X3080" t="str">
        <f>IFERROR(VLOOKUP("FlightNumber", A:D, 4, FALSE), "Flight Not Found")</f>
        <v>Flight Not Found</v>
      </c>
      <c r="Y3080" t="str" cm="1">
        <f t="array" ref="Y3080">IF(AND(B:B &gt; TIME(6, 0, 0), B:B &lt;= TIME(18, 0, 0)), "Day", "Night")</f>
        <v>Night</v>
      </c>
      <c r="Z3080">
        <f>COUNTIFS(D:D, "Military - U.S. Army", C:C, "Fort Myer, Virginia")</f>
        <v>1</v>
      </c>
    </row>
    <row r="3081" spans="1:26" x14ac:dyDescent="0.2">
      <c r="A3081">
        <v>28758</v>
      </c>
      <c r="B3081" t="s">
        <v>15101</v>
      </c>
      <c r="C3081" t="s">
        <v>585</v>
      </c>
      <c r="D3081" t="s">
        <v>15102</v>
      </c>
      <c r="E3081" t="s">
        <v>15103</v>
      </c>
      <c r="F3081" t="s">
        <v>15104</v>
      </c>
      <c r="G3081" t="s">
        <v>15105</v>
      </c>
      <c r="H3081" t="s">
        <v>15106</v>
      </c>
      <c r="I3081">
        <v>137</v>
      </c>
      <c r="J3081">
        <v>137</v>
      </c>
      <c r="K3081">
        <v>7</v>
      </c>
      <c r="L3081" t="s">
        <v>15107</v>
      </c>
      <c r="M3081">
        <f>SUM(B3081,C3081)</f>
        <v>0</v>
      </c>
      <c r="N3081" t="str">
        <f t="shared" si="96"/>
        <v>No</v>
      </c>
      <c r="O3081">
        <f>COUNTIF(C:C,"&lt;0")</f>
        <v>0</v>
      </c>
      <c r="P3081" t="e">
        <f>SUMIF(#REF!,"&gt;"&amp;AVERAGE(#REF!))</f>
        <v>#REF!</v>
      </c>
      <c r="Q3081">
        <f t="shared" si="97"/>
        <v>27.565026697177728</v>
      </c>
      <c r="R3081" t="str">
        <f>CONCATENATE("ID-",A3081,"-",E3081)</f>
        <v>ID-28758-Los Angeles - San Diego</v>
      </c>
      <c r="S3081">
        <f>INDEX(B:B,MATCH(A3081,A:A,0))</f>
        <v>0</v>
      </c>
      <c r="T3081" t="str">
        <f>IF(OR(B3081&gt;0,C3081&gt;0),"Acceptable","Check")</f>
        <v>Acceptable</v>
      </c>
      <c r="U3081">
        <f>COUNTIF(D:D, "Military - U.S. Army")</f>
        <v>23</v>
      </c>
      <c r="V3081">
        <f>AVERAGEIF(C:C,"Fort Myer, Virginia", I:I)</f>
        <v>2</v>
      </c>
      <c r="X3081" t="str">
        <f>IFERROR(VLOOKUP("FlightNumber", A:D, 4, FALSE), "Flight Not Found")</f>
        <v>Flight Not Found</v>
      </c>
      <c r="Y3081" t="str" cm="1">
        <f t="array" ref="Y3081">IF(AND(B:B &gt; TIME(6, 0, 0), B:B &lt;= TIME(18, 0, 0)), "Day", "Night")</f>
        <v>Night</v>
      </c>
      <c r="Z3081">
        <f>COUNTIFS(D:D, "Military - U.S. Army", C:C, "Fort Myer, Virginia")</f>
        <v>1</v>
      </c>
    </row>
    <row r="3082" spans="1:26" x14ac:dyDescent="0.2">
      <c r="A3082">
        <v>28759</v>
      </c>
      <c r="B3082" t="s">
        <v>8079</v>
      </c>
      <c r="C3082" t="s">
        <v>2350</v>
      </c>
      <c r="D3082" t="s">
        <v>15108</v>
      </c>
      <c r="E3082" t="s">
        <v>15109</v>
      </c>
      <c r="F3082" t="s">
        <v>15110</v>
      </c>
      <c r="G3082" t="s">
        <v>15111</v>
      </c>
      <c r="H3082" t="s">
        <v>15112</v>
      </c>
      <c r="I3082">
        <v>6</v>
      </c>
      <c r="J3082">
        <v>6</v>
      </c>
      <c r="K3082">
        <v>0</v>
      </c>
      <c r="L3082" t="s">
        <v>15113</v>
      </c>
      <c r="M3082">
        <f>SUM(B3082,C3082)</f>
        <v>0</v>
      </c>
      <c r="N3082" t="str">
        <f t="shared" si="96"/>
        <v>No</v>
      </c>
      <c r="O3082">
        <f>COUNTIF(C:C,"&lt;0")</f>
        <v>0</v>
      </c>
      <c r="P3082" t="e">
        <f>SUMIF(#REF!,"&gt;"&amp;AVERAGE(#REF!))</f>
        <v>#REF!</v>
      </c>
      <c r="Q3082">
        <f t="shared" si="97"/>
        <v>27.565026697177728</v>
      </c>
      <c r="R3082" t="str">
        <f>CONCATENATE("ID-",A3082,"-",E3082)</f>
        <v>ID-28759-Borinquen, PR - San Juan, PR</v>
      </c>
      <c r="S3082" t="str">
        <f>INDEX(B:B,MATCH(A3082,A:A,0))</f>
        <v>18:45</v>
      </c>
      <c r="T3082" t="str">
        <f>IF(OR(B3082&gt;0,C3082&gt;0),"Acceptable","Check")</f>
        <v>Acceptable</v>
      </c>
      <c r="U3082">
        <f>COUNTIF(D:D, "Military - U.S. Army")</f>
        <v>23</v>
      </c>
      <c r="V3082">
        <f>AVERAGEIF(C:C,"Fort Myer, Virginia", I:I)</f>
        <v>2</v>
      </c>
      <c r="X3082" t="str">
        <f>IFERROR(VLOOKUP("FlightNumber", A:D, 4, FALSE), "Flight Not Found")</f>
        <v>Flight Not Found</v>
      </c>
      <c r="Y3082" t="str" cm="1">
        <f t="array" ref="Y3082">IF(AND(B:B &gt; TIME(6, 0, 0), B:B &lt;= TIME(18, 0, 0)), "Day", "Night")</f>
        <v>Night</v>
      </c>
      <c r="Z3082">
        <f>COUNTIFS(D:D, "Military - U.S. Army", C:C, "Fort Myer, Virginia")</f>
        <v>1</v>
      </c>
    </row>
    <row r="3083" spans="1:26" x14ac:dyDescent="0.2">
      <c r="A3083">
        <v>28766</v>
      </c>
      <c r="C3083" t="s">
        <v>15114</v>
      </c>
      <c r="D3083" t="s">
        <v>15115</v>
      </c>
      <c r="E3083" t="s">
        <v>15116</v>
      </c>
      <c r="F3083" t="s">
        <v>3634</v>
      </c>
      <c r="G3083" t="s">
        <v>15117</v>
      </c>
      <c r="H3083" t="s">
        <v>15118</v>
      </c>
      <c r="I3083">
        <v>15</v>
      </c>
      <c r="J3083">
        <v>15</v>
      </c>
      <c r="K3083">
        <v>0</v>
      </c>
      <c r="L3083" t="s">
        <v>15119</v>
      </c>
      <c r="M3083">
        <f>SUM(B3083,C3083)</f>
        <v>0</v>
      </c>
      <c r="N3083" t="str">
        <f t="shared" si="96"/>
        <v>No</v>
      </c>
      <c r="O3083">
        <f>COUNTIF(C:C,"&lt;0")</f>
        <v>0</v>
      </c>
      <c r="P3083" t="e">
        <f>SUMIF(#REF!,"&gt;"&amp;AVERAGE(#REF!))</f>
        <v>#REF!</v>
      </c>
      <c r="Q3083">
        <f t="shared" si="97"/>
        <v>27.565026697177728</v>
      </c>
      <c r="R3083" t="str">
        <f>CONCATENATE("ID-",A3083,"-",E3083)</f>
        <v>ID-28766-Kuopio - Helsinki</v>
      </c>
      <c r="S3083">
        <f>INDEX(B:B,MATCH(A3083,A:A,0))</f>
        <v>0</v>
      </c>
      <c r="T3083" t="str">
        <f>IF(OR(B3083&gt;0,C3083&gt;0),"Acceptable","Check")</f>
        <v>Acceptable</v>
      </c>
      <c r="U3083">
        <f>COUNTIF(D:D, "Military - U.S. Army")</f>
        <v>23</v>
      </c>
      <c r="V3083">
        <f>AVERAGEIF(C:C,"Fort Myer, Virginia", I:I)</f>
        <v>2</v>
      </c>
      <c r="X3083" t="str">
        <f>IFERROR(VLOOKUP("FlightNumber", A:D, 4, FALSE), "Flight Not Found")</f>
        <v>Flight Not Found</v>
      </c>
      <c r="Y3083" t="str" cm="1">
        <f t="array" ref="Y3083">IF(AND(B:B &gt; TIME(6, 0, 0), B:B &lt;= TIME(18, 0, 0)), "Day", "Night")</f>
        <v>Night</v>
      </c>
      <c r="Z3083">
        <f>COUNTIFS(D:D, "Military - U.S. Army", C:C, "Fort Myer, Virginia")</f>
        <v>1</v>
      </c>
    </row>
    <row r="3084" spans="1:26" x14ac:dyDescent="0.2">
      <c r="A3084">
        <v>28766</v>
      </c>
      <c r="C3084" t="s">
        <v>15120</v>
      </c>
      <c r="D3084" t="s">
        <v>12609</v>
      </c>
      <c r="F3084" t="s">
        <v>11247</v>
      </c>
      <c r="G3084" t="s">
        <v>15121</v>
      </c>
      <c r="H3084" t="s">
        <v>15122</v>
      </c>
      <c r="I3084">
        <v>44</v>
      </c>
      <c r="J3084">
        <v>2</v>
      </c>
      <c r="K3084">
        <v>0</v>
      </c>
      <c r="L3084" t="s">
        <v>15123</v>
      </c>
      <c r="M3084">
        <f>SUM(B3084,C3084)</f>
        <v>0</v>
      </c>
      <c r="N3084" t="str">
        <f t="shared" si="96"/>
        <v>No</v>
      </c>
      <c r="O3084">
        <f>COUNTIF(C:C,"&lt;0")</f>
        <v>0</v>
      </c>
      <c r="P3084" t="e">
        <f>SUMIF(#REF!,"&gt;"&amp;AVERAGE(#REF!))</f>
        <v>#REF!</v>
      </c>
      <c r="Q3084">
        <f t="shared" si="97"/>
        <v>27.565026697177728</v>
      </c>
      <c r="R3084" t="str">
        <f>CONCATENATE("ID-",A3084,"-",E3084)</f>
        <v>ID-28766-</v>
      </c>
      <c r="S3084">
        <f>INDEX(B:B,MATCH(A3084,A:A,0))</f>
        <v>0</v>
      </c>
      <c r="T3084" t="str">
        <f>IF(OR(B3084&gt;0,C3084&gt;0),"Acceptable","Check")</f>
        <v>Acceptable</v>
      </c>
      <c r="U3084">
        <f>COUNTIF(D:D, "Military - U.S. Army")</f>
        <v>23</v>
      </c>
      <c r="V3084">
        <f>AVERAGEIF(C:C,"Fort Myer, Virginia", I:I)</f>
        <v>2</v>
      </c>
      <c r="X3084" t="str">
        <f>IFERROR(VLOOKUP("FlightNumber", A:D, 4, FALSE), "Flight Not Found")</f>
        <v>Flight Not Found</v>
      </c>
      <c r="Y3084" t="str" cm="1">
        <f t="array" ref="Y3084">IF(AND(B:B &gt; TIME(6, 0, 0), B:B &lt;= TIME(18, 0, 0)), "Day", "Night")</f>
        <v>Night</v>
      </c>
      <c r="Z3084">
        <f>COUNTIFS(D:D, "Military - U.S. Army", C:C, "Fort Myer, Virginia")</f>
        <v>1</v>
      </c>
    </row>
    <row r="3085" spans="1:26" x14ac:dyDescent="0.2">
      <c r="A3085">
        <v>28770</v>
      </c>
      <c r="C3085" t="s">
        <v>15124</v>
      </c>
      <c r="D3085" t="s">
        <v>3546</v>
      </c>
      <c r="F3085" t="s">
        <v>11779</v>
      </c>
      <c r="G3085" t="s">
        <v>15125</v>
      </c>
      <c r="H3085" t="s">
        <v>15126</v>
      </c>
      <c r="I3085">
        <v>38</v>
      </c>
      <c r="J3085">
        <v>38</v>
      </c>
      <c r="K3085">
        <v>0</v>
      </c>
      <c r="L3085" t="s">
        <v>15127</v>
      </c>
      <c r="M3085">
        <f>SUM(B3085,C3085)</f>
        <v>0</v>
      </c>
      <c r="N3085" t="str">
        <f t="shared" si="96"/>
        <v>No</v>
      </c>
      <c r="O3085">
        <f>COUNTIF(C:C,"&lt;0")</f>
        <v>0</v>
      </c>
      <c r="P3085" t="e">
        <f>SUMIF(#REF!,"&gt;"&amp;AVERAGE(#REF!))</f>
        <v>#REF!</v>
      </c>
      <c r="Q3085">
        <f t="shared" si="97"/>
        <v>27.565026697177728</v>
      </c>
      <c r="R3085" t="str">
        <f>CONCATENATE("ID-",A3085,"-",E3085)</f>
        <v>ID-28770-</v>
      </c>
      <c r="S3085">
        <f>INDEX(B:B,MATCH(A3085,A:A,0))</f>
        <v>0</v>
      </c>
      <c r="T3085" t="str">
        <f>IF(OR(B3085&gt;0,C3085&gt;0),"Acceptable","Check")</f>
        <v>Acceptable</v>
      </c>
      <c r="U3085">
        <f>COUNTIF(D:D, "Military - U.S. Army")</f>
        <v>23</v>
      </c>
      <c r="V3085">
        <f>AVERAGEIF(C:C,"Fort Myer, Virginia", I:I)</f>
        <v>2</v>
      </c>
      <c r="X3085" t="str">
        <f>IFERROR(VLOOKUP("FlightNumber", A:D, 4, FALSE), "Flight Not Found")</f>
        <v>Flight Not Found</v>
      </c>
      <c r="Y3085" t="str" cm="1">
        <f t="array" ref="Y3085">IF(AND(B:B &gt; TIME(6, 0, 0), B:B &lt;= TIME(18, 0, 0)), "Day", "Night")</f>
        <v>Night</v>
      </c>
      <c r="Z3085">
        <f>COUNTIFS(D:D, "Military - U.S. Army", C:C, "Fort Myer, Virginia")</f>
        <v>1</v>
      </c>
    </row>
    <row r="3086" spans="1:26" x14ac:dyDescent="0.2">
      <c r="A3086">
        <v>28771</v>
      </c>
      <c r="B3086" t="s">
        <v>5258</v>
      </c>
      <c r="C3086" t="s">
        <v>10930</v>
      </c>
      <c r="D3086" t="s">
        <v>15128</v>
      </c>
      <c r="E3086" t="s">
        <v>15129</v>
      </c>
      <c r="F3086" t="s">
        <v>15130</v>
      </c>
      <c r="G3086" t="s">
        <v>15131</v>
      </c>
      <c r="I3086">
        <v>7</v>
      </c>
      <c r="J3086">
        <v>2</v>
      </c>
      <c r="K3086">
        <v>0</v>
      </c>
      <c r="L3086" t="s">
        <v>15132</v>
      </c>
      <c r="M3086">
        <f>SUM(B3086,C3086)</f>
        <v>0</v>
      </c>
      <c r="N3086" t="str">
        <f t="shared" si="96"/>
        <v>No</v>
      </c>
      <c r="O3086">
        <f>COUNTIF(C:C,"&lt;0")</f>
        <v>0</v>
      </c>
      <c r="P3086" t="e">
        <f>SUMIF(#REF!,"&gt;"&amp;AVERAGE(#REF!))</f>
        <v>#REF!</v>
      </c>
      <c r="Q3086">
        <f t="shared" si="97"/>
        <v>27.565026697177728</v>
      </c>
      <c r="R3086" t="str">
        <f>CONCATENATE("ID-",A3086,"-",E3086)</f>
        <v>ID-28771-Kenai, AK - Return</v>
      </c>
      <c r="S3086" t="str">
        <f>INDEX(B:B,MATCH(A3086,A:A,0))</f>
        <v>09:25</v>
      </c>
      <c r="T3086" t="str">
        <f>IF(OR(B3086&gt;0,C3086&gt;0),"Acceptable","Check")</f>
        <v>Acceptable</v>
      </c>
      <c r="U3086">
        <f>COUNTIF(D:D, "Military - U.S. Army")</f>
        <v>23</v>
      </c>
      <c r="V3086">
        <f>AVERAGEIF(C:C,"Fort Myer, Virginia", I:I)</f>
        <v>2</v>
      </c>
      <c r="X3086" t="str">
        <f>IFERROR(VLOOKUP("FlightNumber", A:D, 4, FALSE), "Flight Not Found")</f>
        <v>Flight Not Found</v>
      </c>
      <c r="Y3086" t="str" cm="1">
        <f t="array" ref="Y3086">IF(AND(B:B &gt; TIME(6, 0, 0), B:B &lt;= TIME(18, 0, 0)), "Day", "Night")</f>
        <v>Night</v>
      </c>
      <c r="Z3086">
        <f>COUNTIFS(D:D, "Military - U.S. Army", C:C, "Fort Myer, Virginia")</f>
        <v>1</v>
      </c>
    </row>
    <row r="3087" spans="1:26" x14ac:dyDescent="0.2">
      <c r="A3087">
        <v>28785</v>
      </c>
      <c r="C3087" t="s">
        <v>15133</v>
      </c>
      <c r="D3087" t="s">
        <v>15134</v>
      </c>
      <c r="F3087" t="s">
        <v>15135</v>
      </c>
      <c r="G3087" t="s">
        <v>15136</v>
      </c>
      <c r="H3087" t="s">
        <v>15137</v>
      </c>
      <c r="I3087">
        <v>11</v>
      </c>
      <c r="J3087">
        <v>11</v>
      </c>
      <c r="K3087">
        <v>0</v>
      </c>
      <c r="M3087">
        <f>SUM(B3087,C3087)</f>
        <v>0</v>
      </c>
      <c r="N3087" t="str">
        <f t="shared" si="96"/>
        <v>No</v>
      </c>
      <c r="O3087">
        <f>COUNTIF(C:C,"&lt;0")</f>
        <v>0</v>
      </c>
      <c r="P3087" t="e">
        <f>SUMIF(#REF!,"&gt;"&amp;AVERAGE(#REF!))</f>
        <v>#REF!</v>
      </c>
      <c r="Q3087">
        <f t="shared" si="97"/>
        <v>27.565026697177728</v>
      </c>
      <c r="R3087" t="str">
        <f>CONCATENATE("ID-",A3087,"-",E3087)</f>
        <v>ID-28785-</v>
      </c>
      <c r="S3087">
        <f>INDEX(B:B,MATCH(A3087,A:A,0))</f>
        <v>0</v>
      </c>
      <c r="T3087" t="str">
        <f>IF(OR(B3087&gt;0,C3087&gt;0),"Acceptable","Check")</f>
        <v>Acceptable</v>
      </c>
      <c r="U3087">
        <f>COUNTIF(D:D, "Military - U.S. Army")</f>
        <v>23</v>
      </c>
      <c r="V3087">
        <f>AVERAGEIF(C:C,"Fort Myer, Virginia", I:I)</f>
        <v>2</v>
      </c>
      <c r="X3087" t="str">
        <f>IFERROR(VLOOKUP("FlightNumber", A:D, 4, FALSE), "Flight Not Found")</f>
        <v>Flight Not Found</v>
      </c>
      <c r="Y3087" t="str" cm="1">
        <f t="array" ref="Y3087">IF(AND(B:B &gt; TIME(6, 0, 0), B:B &lt;= TIME(18, 0, 0)), "Day", "Night")</f>
        <v>Night</v>
      </c>
      <c r="Z3087">
        <f>COUNTIFS(D:D, "Military - U.S. Army", C:C, "Fort Myer, Virginia")</f>
        <v>1</v>
      </c>
    </row>
    <row r="3088" spans="1:26" x14ac:dyDescent="0.2">
      <c r="A3088">
        <v>28786</v>
      </c>
      <c r="C3088" t="s">
        <v>15138</v>
      </c>
      <c r="D3088" t="s">
        <v>3546</v>
      </c>
      <c r="F3088" t="s">
        <v>9859</v>
      </c>
      <c r="G3088" t="s">
        <v>15139</v>
      </c>
      <c r="H3088" t="s">
        <v>15140</v>
      </c>
      <c r="I3088">
        <v>26</v>
      </c>
      <c r="J3088">
        <v>26</v>
      </c>
      <c r="K3088">
        <v>0</v>
      </c>
      <c r="M3088">
        <f>SUM(B3088,C3088)</f>
        <v>0</v>
      </c>
      <c r="N3088" t="str">
        <f t="shared" si="96"/>
        <v>No</v>
      </c>
      <c r="O3088">
        <f>COUNTIF(C:C,"&lt;0")</f>
        <v>0</v>
      </c>
      <c r="P3088" t="e">
        <f>SUMIF(#REF!,"&gt;"&amp;AVERAGE(#REF!))</f>
        <v>#REF!</v>
      </c>
      <c r="Q3088">
        <f t="shared" si="97"/>
        <v>27.565026697177728</v>
      </c>
      <c r="R3088" t="str">
        <f>CONCATENATE("ID-",A3088,"-",E3088)</f>
        <v>ID-28786-</v>
      </c>
      <c r="S3088">
        <f>INDEX(B:B,MATCH(A3088,A:A,0))</f>
        <v>0</v>
      </c>
      <c r="T3088" t="str">
        <f>IF(OR(B3088&gt;0,C3088&gt;0),"Acceptable","Check")</f>
        <v>Acceptable</v>
      </c>
      <c r="U3088">
        <f>COUNTIF(D:D, "Military - U.S. Army")</f>
        <v>23</v>
      </c>
      <c r="V3088">
        <f>AVERAGEIF(C:C,"Fort Myer, Virginia", I:I)</f>
        <v>2</v>
      </c>
      <c r="X3088" t="str">
        <f>IFERROR(VLOOKUP("FlightNumber", A:D, 4, FALSE), "Flight Not Found")</f>
        <v>Flight Not Found</v>
      </c>
      <c r="Y3088" t="str" cm="1">
        <f t="array" ref="Y3088">IF(AND(B:B &gt; TIME(6, 0, 0), B:B &lt;= TIME(18, 0, 0)), "Day", "Night")</f>
        <v>Night</v>
      </c>
      <c r="Z3088">
        <f>COUNTIFS(D:D, "Military - U.S. Army", C:C, "Fort Myer, Virginia")</f>
        <v>1</v>
      </c>
    </row>
    <row r="3089" spans="1:26" x14ac:dyDescent="0.2">
      <c r="A3089">
        <v>28787</v>
      </c>
      <c r="B3089" t="s">
        <v>6326</v>
      </c>
      <c r="C3089" t="s">
        <v>15141</v>
      </c>
      <c r="D3089" t="s">
        <v>15142</v>
      </c>
      <c r="E3089" t="s">
        <v>15143</v>
      </c>
      <c r="F3089" t="s">
        <v>15144</v>
      </c>
      <c r="G3089" t="s">
        <v>15145</v>
      </c>
      <c r="I3089">
        <v>4</v>
      </c>
      <c r="J3089">
        <v>4</v>
      </c>
      <c r="K3089">
        <v>0</v>
      </c>
      <c r="L3089" t="s">
        <v>15146</v>
      </c>
      <c r="M3089">
        <f>SUM(B3089,C3089)</f>
        <v>0</v>
      </c>
      <c r="N3089" t="str">
        <f t="shared" si="96"/>
        <v>No</v>
      </c>
      <c r="O3089">
        <f>COUNTIF(C:C,"&lt;0")</f>
        <v>0</v>
      </c>
      <c r="P3089" t="e">
        <f>SUMIF(#REF!,"&gt;"&amp;AVERAGE(#REF!))</f>
        <v>#REF!</v>
      </c>
      <c r="Q3089">
        <f t="shared" si="97"/>
        <v>27.565026697177728</v>
      </c>
      <c r="R3089" t="str">
        <f>CONCATENATE("ID-",A3089,"-",E3089)</f>
        <v>ID-28787-Oberlin, KS - Phoenix, NM</v>
      </c>
      <c r="S3089" t="str">
        <f>INDEX(B:B,MATCH(A3089,A:A,0))</f>
        <v>10:04</v>
      </c>
      <c r="T3089" t="str">
        <f>IF(OR(B3089&gt;0,C3089&gt;0),"Acceptable","Check")</f>
        <v>Acceptable</v>
      </c>
      <c r="U3089">
        <f>COUNTIF(D:D, "Military - U.S. Army")</f>
        <v>23</v>
      </c>
      <c r="V3089">
        <f>AVERAGEIF(C:C,"Fort Myer, Virginia", I:I)</f>
        <v>2</v>
      </c>
      <c r="X3089" t="str">
        <f>IFERROR(VLOOKUP("FlightNumber", A:D, 4, FALSE), "Flight Not Found")</f>
        <v>Flight Not Found</v>
      </c>
      <c r="Y3089" t="str" cm="1">
        <f t="array" ref="Y3089">IF(AND(B:B &gt; TIME(6, 0, 0), B:B &lt;= TIME(18, 0, 0)), "Day", "Night")</f>
        <v>Night</v>
      </c>
      <c r="Z3089">
        <f>COUNTIFS(D:D, "Military - U.S. Army", C:C, "Fort Myer, Virginia")</f>
        <v>1</v>
      </c>
    </row>
    <row r="3090" spans="1:26" x14ac:dyDescent="0.2">
      <c r="A3090">
        <v>28794</v>
      </c>
      <c r="C3090" t="s">
        <v>15147</v>
      </c>
      <c r="D3090" t="s">
        <v>15148</v>
      </c>
      <c r="F3090" t="s">
        <v>5706</v>
      </c>
      <c r="G3090" t="s">
        <v>15149</v>
      </c>
      <c r="I3090">
        <v>9</v>
      </c>
      <c r="J3090">
        <v>9</v>
      </c>
      <c r="K3090">
        <v>0</v>
      </c>
      <c r="M3090">
        <f>SUM(B3090,C3090)</f>
        <v>0</v>
      </c>
      <c r="N3090" t="str">
        <f t="shared" si="96"/>
        <v>No</v>
      </c>
      <c r="O3090">
        <f>COUNTIF(C:C,"&lt;0")</f>
        <v>0</v>
      </c>
      <c r="P3090" t="e">
        <f>SUMIF(#REF!,"&gt;"&amp;AVERAGE(#REF!))</f>
        <v>#REF!</v>
      </c>
      <c r="Q3090">
        <f t="shared" si="97"/>
        <v>27.565026697177728</v>
      </c>
      <c r="R3090" t="str">
        <f>CONCATENATE("ID-",A3090,"-",E3090)</f>
        <v>ID-28794-</v>
      </c>
      <c r="S3090">
        <f>INDEX(B:B,MATCH(A3090,A:A,0))</f>
        <v>0</v>
      </c>
      <c r="T3090" t="str">
        <f>IF(OR(B3090&gt;0,C3090&gt;0),"Acceptable","Check")</f>
        <v>Acceptable</v>
      </c>
      <c r="U3090">
        <f>COUNTIF(D:D, "Military - U.S. Army")</f>
        <v>23</v>
      </c>
      <c r="V3090">
        <f>AVERAGEIF(C:C,"Fort Myer, Virginia", I:I)</f>
        <v>2</v>
      </c>
      <c r="X3090" t="str">
        <f>IFERROR(VLOOKUP("FlightNumber", A:D, 4, FALSE), "Flight Not Found")</f>
        <v>Flight Not Found</v>
      </c>
      <c r="Y3090" t="str" cm="1">
        <f t="array" ref="Y3090">IF(AND(B:B &gt; TIME(6, 0, 0), B:B &lt;= TIME(18, 0, 0)), "Day", "Night")</f>
        <v>Night</v>
      </c>
      <c r="Z3090">
        <f>COUNTIFS(D:D, "Military - U.S. Army", C:C, "Fort Myer, Virginia")</f>
        <v>1</v>
      </c>
    </row>
    <row r="3091" spans="1:26" x14ac:dyDescent="0.2">
      <c r="A3091">
        <v>28799</v>
      </c>
      <c r="C3091" t="s">
        <v>1507</v>
      </c>
      <c r="D3091" t="s">
        <v>15150</v>
      </c>
      <c r="F3091" t="s">
        <v>1809</v>
      </c>
      <c r="G3091" t="s">
        <v>15151</v>
      </c>
      <c r="I3091">
        <v>18</v>
      </c>
      <c r="J3091">
        <v>18</v>
      </c>
      <c r="K3091">
        <v>0</v>
      </c>
      <c r="L3091" t="s">
        <v>2610</v>
      </c>
      <c r="M3091">
        <f>SUM(B3091,C3091)</f>
        <v>0</v>
      </c>
      <c r="N3091" t="str">
        <f t="shared" si="96"/>
        <v>No</v>
      </c>
      <c r="O3091">
        <f>COUNTIF(C:C,"&lt;0")</f>
        <v>0</v>
      </c>
      <c r="P3091" t="e">
        <f>SUMIF(#REF!,"&gt;"&amp;AVERAGE(#REF!))</f>
        <v>#REF!</v>
      </c>
      <c r="Q3091">
        <f t="shared" si="97"/>
        <v>27.565026697177728</v>
      </c>
      <c r="R3091" t="str">
        <f>CONCATENATE("ID-",A3091,"-",E3091)</f>
        <v>ID-28799-</v>
      </c>
      <c r="S3091">
        <f>INDEX(B:B,MATCH(A3091,A:A,0))</f>
        <v>0</v>
      </c>
      <c r="T3091" t="str">
        <f>IF(OR(B3091&gt;0,C3091&gt;0),"Acceptable","Check")</f>
        <v>Acceptable</v>
      </c>
      <c r="U3091">
        <f>COUNTIF(D:D, "Military - U.S. Army")</f>
        <v>23</v>
      </c>
      <c r="V3091">
        <f>AVERAGEIF(C:C,"Fort Myer, Virginia", I:I)</f>
        <v>2</v>
      </c>
      <c r="X3091" t="str">
        <f>IFERROR(VLOOKUP("FlightNumber", A:D, 4, FALSE), "Flight Not Found")</f>
        <v>Flight Not Found</v>
      </c>
      <c r="Y3091" t="str" cm="1">
        <f t="array" ref="Y3091">IF(AND(B:B &gt; TIME(6, 0, 0), B:B &lt;= TIME(18, 0, 0)), "Day", "Night")</f>
        <v>Night</v>
      </c>
      <c r="Z3091">
        <f>COUNTIFS(D:D, "Military - U.S. Army", C:C, "Fort Myer, Virginia")</f>
        <v>1</v>
      </c>
    </row>
    <row r="3092" spans="1:26" x14ac:dyDescent="0.2">
      <c r="A3092">
        <v>28807</v>
      </c>
      <c r="B3092" t="s">
        <v>4154</v>
      </c>
      <c r="C3092" t="s">
        <v>15152</v>
      </c>
      <c r="D3092" t="s">
        <v>15153</v>
      </c>
      <c r="E3092" t="s">
        <v>15154</v>
      </c>
      <c r="F3092" t="s">
        <v>11729</v>
      </c>
      <c r="G3092" t="s">
        <v>15155</v>
      </c>
      <c r="I3092">
        <v>2</v>
      </c>
      <c r="J3092">
        <v>2</v>
      </c>
      <c r="K3092">
        <v>0</v>
      </c>
      <c r="L3092" t="s">
        <v>15156</v>
      </c>
      <c r="M3092">
        <f>SUM(B3092,C3092)</f>
        <v>0</v>
      </c>
      <c r="N3092" t="str">
        <f t="shared" si="96"/>
        <v>No</v>
      </c>
      <c r="O3092">
        <f>COUNTIF(C:C,"&lt;0")</f>
        <v>0</v>
      </c>
      <c r="P3092" t="e">
        <f>SUMIF(#REF!,"&gt;"&amp;AVERAGE(#REF!))</f>
        <v>#REF!</v>
      </c>
      <c r="Q3092">
        <f t="shared" si="97"/>
        <v>27.565026697177728</v>
      </c>
      <c r="R3092" t="str">
        <f>CONCATENATE("ID-",A3092,"-",E3092)</f>
        <v>ID-28807-Dallas, TX - Lubbox, TX</v>
      </c>
      <c r="S3092" t="str">
        <f>INDEX(B:B,MATCH(A3092,A:A,0))</f>
        <v>02:35</v>
      </c>
      <c r="T3092" t="str">
        <f>IF(OR(B3092&gt;0,C3092&gt;0),"Acceptable","Check")</f>
        <v>Acceptable</v>
      </c>
      <c r="U3092">
        <f>COUNTIF(D:D, "Military - U.S. Army")</f>
        <v>23</v>
      </c>
      <c r="V3092">
        <f>AVERAGEIF(C:C,"Fort Myer, Virginia", I:I)</f>
        <v>2</v>
      </c>
      <c r="X3092" t="str">
        <f>IFERROR(VLOOKUP("FlightNumber", A:D, 4, FALSE), "Flight Not Found")</f>
        <v>Flight Not Found</v>
      </c>
      <c r="Y3092" t="str" cm="1">
        <f t="array" ref="Y3092">IF(AND(B:B &gt; TIME(6, 0, 0), B:B &lt;= TIME(18, 0, 0)), "Day", "Night")</f>
        <v>Night</v>
      </c>
      <c r="Z3092">
        <f>COUNTIFS(D:D, "Military - U.S. Army", C:C, "Fort Myer, Virginia")</f>
        <v>1</v>
      </c>
    </row>
    <row r="3093" spans="1:26" x14ac:dyDescent="0.2">
      <c r="A3093">
        <v>28809</v>
      </c>
      <c r="B3093" t="s">
        <v>861</v>
      </c>
      <c r="C3093" t="s">
        <v>15157</v>
      </c>
      <c r="D3093" t="s">
        <v>4117</v>
      </c>
      <c r="E3093" t="s">
        <v>15158</v>
      </c>
      <c r="F3093" t="s">
        <v>15159</v>
      </c>
      <c r="G3093" t="s">
        <v>15160</v>
      </c>
      <c r="H3093" t="s">
        <v>15161</v>
      </c>
      <c r="I3093">
        <v>262</v>
      </c>
      <c r="J3093">
        <v>183</v>
      </c>
      <c r="K3093">
        <v>0</v>
      </c>
      <c r="L3093" t="s">
        <v>15162</v>
      </c>
      <c r="M3093">
        <f>SUM(B3093,C3093)</f>
        <v>0</v>
      </c>
      <c r="N3093" t="str">
        <f t="shared" si="96"/>
        <v>No</v>
      </c>
      <c r="O3093">
        <f>COUNTIF(C:C,"&lt;0")</f>
        <v>0</v>
      </c>
      <c r="P3093" t="e">
        <f>SUMIF(#REF!,"&gt;"&amp;AVERAGE(#REF!))</f>
        <v>#REF!</v>
      </c>
      <c r="Q3093">
        <f t="shared" si="97"/>
        <v>27.565026697177728</v>
      </c>
      <c r="R3093" t="str">
        <f>CONCATENATE("ID-",A3093,"-",E3093)</f>
        <v>ID-28809-Jeddah - Colombo</v>
      </c>
      <c r="S3093" t="str">
        <f>INDEX(B:B,MATCH(A3093,A:A,0))</f>
        <v>23:30</v>
      </c>
      <c r="T3093" t="str">
        <f>IF(OR(B3093&gt;0,C3093&gt;0),"Acceptable","Check")</f>
        <v>Acceptable</v>
      </c>
      <c r="U3093">
        <f>COUNTIF(D:D, "Military - U.S. Army")</f>
        <v>23</v>
      </c>
      <c r="V3093">
        <f>AVERAGEIF(C:C,"Fort Myer, Virginia", I:I)</f>
        <v>2</v>
      </c>
      <c r="X3093" t="str">
        <f>IFERROR(VLOOKUP("FlightNumber", A:D, 4, FALSE), "Flight Not Found")</f>
        <v>Flight Not Found</v>
      </c>
      <c r="Y3093" t="str" cm="1">
        <f t="array" ref="Y3093">IF(AND(B:B &gt; TIME(6, 0, 0), B:B &lt;= TIME(18, 0, 0)), "Day", "Night")</f>
        <v>Night</v>
      </c>
      <c r="Z3093">
        <f>COUNTIFS(D:D, "Military - U.S. Army", C:C, "Fort Myer, Virginia")</f>
        <v>1</v>
      </c>
    </row>
    <row r="3094" spans="1:26" x14ac:dyDescent="0.2">
      <c r="A3094">
        <v>28810</v>
      </c>
      <c r="B3094" t="s">
        <v>2741</v>
      </c>
      <c r="C3094" t="s">
        <v>15163</v>
      </c>
      <c r="D3094" t="s">
        <v>15164</v>
      </c>
      <c r="E3094" t="s">
        <v>15165</v>
      </c>
      <c r="F3094" t="s">
        <v>15166</v>
      </c>
      <c r="G3094" t="s">
        <v>15167</v>
      </c>
      <c r="I3094">
        <v>2</v>
      </c>
      <c r="J3094">
        <v>2</v>
      </c>
      <c r="K3094">
        <v>0</v>
      </c>
      <c r="L3094" t="s">
        <v>15168</v>
      </c>
      <c r="M3094">
        <f>SUM(B3094,C3094)</f>
        <v>0</v>
      </c>
      <c r="N3094" t="str">
        <f t="shared" si="96"/>
        <v>No</v>
      </c>
      <c r="O3094">
        <f>COUNTIF(C:C,"&lt;0")</f>
        <v>0</v>
      </c>
      <c r="P3094" t="e">
        <f>SUMIF(#REF!,"&gt;"&amp;AVERAGE(#REF!))</f>
        <v>#REF!</v>
      </c>
      <c r="Q3094">
        <f t="shared" si="97"/>
        <v>27.565026697177728</v>
      </c>
      <c r="R3094" t="str">
        <f>CONCATENATE("ID-",A3094,"-",E3094)</f>
        <v>ID-28810-Wichita, KS - Hays, KS</v>
      </c>
      <c r="S3094" t="str">
        <f>INDEX(B:B,MATCH(A3094,A:A,0))</f>
        <v>03:00</v>
      </c>
      <c r="T3094" t="str">
        <f>IF(OR(B3094&gt;0,C3094&gt;0),"Acceptable","Check")</f>
        <v>Acceptable</v>
      </c>
      <c r="U3094">
        <f>COUNTIF(D:D, "Military - U.S. Army")</f>
        <v>23</v>
      </c>
      <c r="V3094">
        <f>AVERAGEIF(C:C,"Fort Myer, Virginia", I:I)</f>
        <v>2</v>
      </c>
      <c r="X3094" t="str">
        <f>IFERROR(VLOOKUP("FlightNumber", A:D, 4, FALSE), "Flight Not Found")</f>
        <v>Flight Not Found</v>
      </c>
      <c r="Y3094" t="str" cm="1">
        <f t="array" ref="Y3094">IF(AND(B:B &gt; TIME(6, 0, 0), B:B &lt;= TIME(18, 0, 0)), "Day", "Night")</f>
        <v>Night</v>
      </c>
      <c r="Z3094">
        <f>COUNTIFS(D:D, "Military - U.S. Army", C:C, "Fort Myer, Virginia")</f>
        <v>1</v>
      </c>
    </row>
    <row r="3095" spans="1:26" x14ac:dyDescent="0.2">
      <c r="A3095">
        <v>28812</v>
      </c>
      <c r="C3095" t="s">
        <v>15169</v>
      </c>
      <c r="D3095" t="s">
        <v>12793</v>
      </c>
      <c r="F3095" t="s">
        <v>12795</v>
      </c>
      <c r="G3095" t="s">
        <v>15170</v>
      </c>
      <c r="H3095" t="s">
        <v>15171</v>
      </c>
      <c r="I3095">
        <v>20</v>
      </c>
      <c r="J3095">
        <v>15</v>
      </c>
      <c r="K3095">
        <v>0</v>
      </c>
      <c r="L3095" t="s">
        <v>15172</v>
      </c>
      <c r="M3095">
        <f>SUM(B3095,C3095)</f>
        <v>0</v>
      </c>
      <c r="N3095" t="str">
        <f t="shared" si="96"/>
        <v>No</v>
      </c>
      <c r="O3095">
        <f>COUNTIF(C:C,"&lt;0")</f>
        <v>0</v>
      </c>
      <c r="P3095" t="e">
        <f>SUMIF(#REF!,"&gt;"&amp;AVERAGE(#REF!))</f>
        <v>#REF!</v>
      </c>
      <c r="Q3095">
        <f t="shared" si="97"/>
        <v>27.565026697177728</v>
      </c>
      <c r="R3095" t="str">
        <f>CONCATENATE("ID-",A3095,"-",E3095)</f>
        <v>ID-28812-</v>
      </c>
      <c r="S3095">
        <f>INDEX(B:B,MATCH(A3095,A:A,0))</f>
        <v>0</v>
      </c>
      <c r="T3095" t="str">
        <f>IF(OR(B3095&gt;0,C3095&gt;0),"Acceptable","Check")</f>
        <v>Acceptable</v>
      </c>
      <c r="U3095">
        <f>COUNTIF(D:D, "Military - U.S. Army")</f>
        <v>23</v>
      </c>
      <c r="V3095">
        <f>AVERAGEIF(C:C,"Fort Myer, Virginia", I:I)</f>
        <v>2</v>
      </c>
      <c r="X3095" t="str">
        <f>IFERROR(VLOOKUP("FlightNumber", A:D, 4, FALSE), "Flight Not Found")</f>
        <v>Flight Not Found</v>
      </c>
      <c r="Y3095" t="str" cm="1">
        <f t="array" ref="Y3095">IF(AND(B:B &gt; TIME(6, 0, 0), B:B &lt;= TIME(18, 0, 0)), "Day", "Night")</f>
        <v>Night</v>
      </c>
      <c r="Z3095">
        <f>COUNTIFS(D:D, "Military - U.S. Army", C:C, "Fort Myer, Virginia")</f>
        <v>1</v>
      </c>
    </row>
    <row r="3096" spans="1:26" x14ac:dyDescent="0.2">
      <c r="A3096">
        <v>28813</v>
      </c>
      <c r="B3096" t="s">
        <v>2567</v>
      </c>
      <c r="C3096" t="s">
        <v>15173</v>
      </c>
      <c r="D3096" t="s">
        <v>2654</v>
      </c>
      <c r="E3096" t="s">
        <v>15174</v>
      </c>
      <c r="F3096" t="s">
        <v>15175</v>
      </c>
      <c r="I3096">
        <v>77</v>
      </c>
      <c r="J3096">
        <v>77</v>
      </c>
      <c r="K3096">
        <v>1</v>
      </c>
      <c r="L3096" t="s">
        <v>15176</v>
      </c>
      <c r="M3096">
        <f>SUM(B3096,C3096)</f>
        <v>0</v>
      </c>
      <c r="N3096" t="str">
        <f t="shared" si="96"/>
        <v>No</v>
      </c>
      <c r="O3096">
        <f>COUNTIF(C:C,"&lt;0")</f>
        <v>0</v>
      </c>
      <c r="P3096" t="e">
        <f>SUMIF(#REF!,"&gt;"&amp;AVERAGE(#REF!))</f>
        <v>#REF!</v>
      </c>
      <c r="Q3096">
        <f t="shared" si="97"/>
        <v>27.565026697177728</v>
      </c>
      <c r="R3096" t="str">
        <f>CONCATENATE("ID-",A3096,"-",E3096)</f>
        <v>ID-28813-Chandigarh - Leh</v>
      </c>
      <c r="S3096" t="str">
        <f>INDEX(B:B,MATCH(A3096,A:A,0))</f>
        <v>11:00</v>
      </c>
      <c r="T3096" t="str">
        <f>IF(OR(B3096&gt;0,C3096&gt;0),"Acceptable","Check")</f>
        <v>Acceptable</v>
      </c>
      <c r="U3096">
        <f>COUNTIF(D:D, "Military - U.S. Army")</f>
        <v>23</v>
      </c>
      <c r="V3096">
        <f>AVERAGEIF(C:C,"Fort Myer, Virginia", I:I)</f>
        <v>2</v>
      </c>
      <c r="X3096" t="str">
        <f>IFERROR(VLOOKUP("FlightNumber", A:D, 4, FALSE), "Flight Not Found")</f>
        <v>Flight Not Found</v>
      </c>
      <c r="Y3096" t="str" cm="1">
        <f t="array" ref="Y3096">IF(AND(B:B &gt; TIME(6, 0, 0), B:B &lt;= TIME(18, 0, 0)), "Day", "Night")</f>
        <v>Night</v>
      </c>
      <c r="Z3096">
        <f>COUNTIFS(D:D, "Military - U.S. Army", C:C, "Fort Myer, Virginia")</f>
        <v>1</v>
      </c>
    </row>
    <row r="3097" spans="1:26" x14ac:dyDescent="0.2">
      <c r="A3097">
        <v>28815</v>
      </c>
      <c r="C3097" t="s">
        <v>15177</v>
      </c>
      <c r="D3097" t="s">
        <v>14027</v>
      </c>
      <c r="E3097" t="s">
        <v>15178</v>
      </c>
      <c r="F3097" t="s">
        <v>2722</v>
      </c>
      <c r="G3097" t="s">
        <v>15179</v>
      </c>
      <c r="H3097" t="s">
        <v>15180</v>
      </c>
      <c r="I3097">
        <v>27</v>
      </c>
      <c r="J3097">
        <v>27</v>
      </c>
      <c r="K3097">
        <v>0</v>
      </c>
      <c r="L3097" t="s">
        <v>15181</v>
      </c>
      <c r="M3097">
        <f>SUM(B3097,C3097)</f>
        <v>0</v>
      </c>
      <c r="N3097" t="str">
        <f t="shared" si="96"/>
        <v>No</v>
      </c>
      <c r="O3097">
        <f>COUNTIF(C:C,"&lt;0")</f>
        <v>0</v>
      </c>
      <c r="P3097" t="e">
        <f>SUMIF(#REF!,"&gt;"&amp;AVERAGE(#REF!))</f>
        <v>#REF!</v>
      </c>
      <c r="Q3097">
        <f t="shared" si="97"/>
        <v>27.565026697177728</v>
      </c>
      <c r="R3097" t="str">
        <f>CONCATENATE("ID-",A3097,"-",E3097)</f>
        <v>ID-28815-Cucuta - Arauca</v>
      </c>
      <c r="S3097">
        <f>INDEX(B:B,MATCH(A3097,A:A,0))</f>
        <v>0</v>
      </c>
      <c r="T3097" t="str">
        <f>IF(OR(B3097&gt;0,C3097&gt;0),"Acceptable","Check")</f>
        <v>Acceptable</v>
      </c>
      <c r="U3097">
        <f>COUNTIF(D:D, "Military - U.S. Army")</f>
        <v>23</v>
      </c>
      <c r="V3097">
        <f>AVERAGEIF(C:C,"Fort Myer, Virginia", I:I)</f>
        <v>2</v>
      </c>
      <c r="X3097" t="str">
        <f>IFERROR(VLOOKUP("FlightNumber", A:D, 4, FALSE), "Flight Not Found")</f>
        <v>Flight Not Found</v>
      </c>
      <c r="Y3097" t="str" cm="1">
        <f t="array" ref="Y3097">IF(AND(B:B &gt; TIME(6, 0, 0), B:B &lt;= TIME(18, 0, 0)), "Day", "Night")</f>
        <v>Night</v>
      </c>
      <c r="Z3097">
        <f>COUNTIFS(D:D, "Military - U.S. Army", C:C, "Fort Myer, Virginia")</f>
        <v>1</v>
      </c>
    </row>
    <row r="3098" spans="1:26" x14ac:dyDescent="0.2">
      <c r="A3098">
        <v>28819</v>
      </c>
      <c r="B3098" t="s">
        <v>6388</v>
      </c>
      <c r="C3098" t="s">
        <v>15182</v>
      </c>
      <c r="D3098" t="s">
        <v>15183</v>
      </c>
      <c r="E3098" t="s">
        <v>15184</v>
      </c>
      <c r="F3098" t="s">
        <v>11200</v>
      </c>
      <c r="G3098" t="s">
        <v>15185</v>
      </c>
      <c r="I3098">
        <v>5</v>
      </c>
      <c r="J3098">
        <v>5</v>
      </c>
      <c r="K3098">
        <v>0</v>
      </c>
      <c r="L3098" t="s">
        <v>15186</v>
      </c>
      <c r="M3098">
        <f>SUM(B3098,C3098)</f>
        <v>0</v>
      </c>
      <c r="N3098" t="str">
        <f t="shared" si="96"/>
        <v>No</v>
      </c>
      <c r="O3098">
        <f>COUNTIF(C:C,"&lt;0")</f>
        <v>0</v>
      </c>
      <c r="P3098" t="e">
        <f>SUMIF(#REF!,"&gt;"&amp;AVERAGE(#REF!))</f>
        <v>#REF!</v>
      </c>
      <c r="Q3098">
        <f t="shared" si="97"/>
        <v>27.565026697177728</v>
      </c>
      <c r="R3098" t="str">
        <f>CONCATENATE("ID-",A3098,"-",E3098)</f>
        <v>ID-28819-Ketchikan, AK - Hydaburg, AK</v>
      </c>
      <c r="S3098" t="str">
        <f>INDEX(B:B,MATCH(A3098,A:A,0))</f>
        <v>15:55</v>
      </c>
      <c r="T3098" t="str">
        <f>IF(OR(B3098&gt;0,C3098&gt;0),"Acceptable","Check")</f>
        <v>Acceptable</v>
      </c>
      <c r="U3098">
        <f>COUNTIF(D:D, "Military - U.S. Army")</f>
        <v>23</v>
      </c>
      <c r="V3098">
        <f>AVERAGEIF(C:C,"Fort Myer, Virginia", I:I)</f>
        <v>2</v>
      </c>
      <c r="X3098" t="str">
        <f>IFERROR(VLOOKUP("FlightNumber", A:D, 4, FALSE), "Flight Not Found")</f>
        <v>Flight Not Found</v>
      </c>
      <c r="Y3098" t="str" cm="1">
        <f t="array" ref="Y3098">IF(AND(B:B &gt; TIME(6, 0, 0), B:B &lt;= TIME(18, 0, 0)), "Day", "Night")</f>
        <v>Night</v>
      </c>
      <c r="Z3098">
        <f>COUNTIFS(D:D, "Military - U.S. Army", C:C, "Fort Myer, Virginia")</f>
        <v>1</v>
      </c>
    </row>
    <row r="3099" spans="1:26" x14ac:dyDescent="0.2">
      <c r="A3099">
        <v>28822</v>
      </c>
      <c r="B3099" t="s">
        <v>15187</v>
      </c>
      <c r="C3099" t="s">
        <v>736</v>
      </c>
      <c r="D3099" t="s">
        <v>15188</v>
      </c>
      <c r="E3099" t="s">
        <v>15189</v>
      </c>
      <c r="F3099" t="s">
        <v>14861</v>
      </c>
      <c r="G3099" t="s">
        <v>15190</v>
      </c>
      <c r="H3099" t="s">
        <v>15191</v>
      </c>
      <c r="I3099">
        <v>3</v>
      </c>
      <c r="J3099">
        <v>3</v>
      </c>
      <c r="K3099">
        <v>0</v>
      </c>
      <c r="L3099" t="s">
        <v>15192</v>
      </c>
      <c r="M3099">
        <f>SUM(B3099,C3099)</f>
        <v>0</v>
      </c>
      <c r="N3099" t="str">
        <f t="shared" si="96"/>
        <v>No</v>
      </c>
      <c r="O3099">
        <f>COUNTIF(C:C,"&lt;0")</f>
        <v>0</v>
      </c>
      <c r="P3099" t="e">
        <f>SUMIF(#REF!,"&gt;"&amp;AVERAGE(#REF!))</f>
        <v>#REF!</v>
      </c>
      <c r="Q3099">
        <f t="shared" si="97"/>
        <v>27.565026697177728</v>
      </c>
      <c r="R3099" t="str">
        <f>CONCATENATE("ID-",A3099,"-",E3099)</f>
        <v>ID-28822-Hartford, CT - Newburg, NY</v>
      </c>
      <c r="S3099" t="str">
        <f>INDEX(B:B,MATCH(A3099,A:A,0))</f>
        <v>09:03</v>
      </c>
      <c r="T3099" t="str">
        <f>IF(OR(B3099&gt;0,C3099&gt;0),"Acceptable","Check")</f>
        <v>Acceptable</v>
      </c>
      <c r="U3099">
        <f>COUNTIF(D:D, "Military - U.S. Army")</f>
        <v>23</v>
      </c>
      <c r="V3099">
        <f>AVERAGEIF(C:C,"Fort Myer, Virginia", I:I)</f>
        <v>2</v>
      </c>
      <c r="X3099" t="str">
        <f>IFERROR(VLOOKUP("FlightNumber", A:D, 4, FALSE), "Flight Not Found")</f>
        <v>Flight Not Found</v>
      </c>
      <c r="Y3099" t="str" cm="1">
        <f t="array" ref="Y3099">IF(AND(B:B &gt; TIME(6, 0, 0), B:B &lt;= TIME(18, 0, 0)), "Day", "Night")</f>
        <v>Night</v>
      </c>
      <c r="Z3099">
        <f>COUNTIFS(D:D, "Military - U.S. Army", C:C, "Fort Myer, Virginia")</f>
        <v>1</v>
      </c>
    </row>
    <row r="3100" spans="1:26" x14ac:dyDescent="0.2">
      <c r="A3100">
        <v>28828</v>
      </c>
      <c r="B3100" t="s">
        <v>7170</v>
      </c>
      <c r="C3100" t="s">
        <v>15193</v>
      </c>
      <c r="D3100" t="s">
        <v>15194</v>
      </c>
      <c r="E3100" t="s">
        <v>15195</v>
      </c>
      <c r="F3100" t="s">
        <v>12795</v>
      </c>
      <c r="G3100" t="s">
        <v>15196</v>
      </c>
      <c r="H3100" t="s">
        <v>15197</v>
      </c>
      <c r="I3100">
        <v>22</v>
      </c>
      <c r="J3100">
        <v>2</v>
      </c>
      <c r="K3100">
        <v>0</v>
      </c>
      <c r="L3100" t="s">
        <v>15198</v>
      </c>
      <c r="M3100">
        <f>SUM(B3100,C3100)</f>
        <v>0</v>
      </c>
      <c r="N3100" t="str">
        <f t="shared" si="96"/>
        <v>No</v>
      </c>
      <c r="O3100">
        <f>COUNTIF(C:C,"&lt;0")</f>
        <v>0</v>
      </c>
      <c r="P3100" t="e">
        <f>SUMIF(#REF!,"&gt;"&amp;AVERAGE(#REF!))</f>
        <v>#REF!</v>
      </c>
      <c r="Q3100">
        <f t="shared" si="97"/>
        <v>27.565026697177728</v>
      </c>
      <c r="R3100" t="str">
        <f>CONCATENATE("ID-",A3100,"-",E3100)</f>
        <v>ID-28828-Steamboat Springs - Denver</v>
      </c>
      <c r="S3100" t="str">
        <f>INDEX(B:B,MATCH(A3100,A:A,0))</f>
        <v>19:45</v>
      </c>
      <c r="T3100" t="str">
        <f>IF(OR(B3100&gt;0,C3100&gt;0),"Acceptable","Check")</f>
        <v>Acceptable</v>
      </c>
      <c r="U3100">
        <f>COUNTIF(D:D, "Military - U.S. Army")</f>
        <v>23</v>
      </c>
      <c r="V3100">
        <f>AVERAGEIF(C:C,"Fort Myer, Virginia", I:I)</f>
        <v>2</v>
      </c>
      <c r="X3100" t="str">
        <f>IFERROR(VLOOKUP("FlightNumber", A:D, 4, FALSE), "Flight Not Found")</f>
        <v>Flight Not Found</v>
      </c>
      <c r="Y3100" t="str" cm="1">
        <f t="array" ref="Y3100">IF(AND(B:B &gt; TIME(6, 0, 0), B:B &lt;= TIME(18, 0, 0)), "Day", "Night")</f>
        <v>Night</v>
      </c>
      <c r="Z3100">
        <f>COUNTIFS(D:D, "Military - U.S. Army", C:C, "Fort Myer, Virginia")</f>
        <v>1</v>
      </c>
    </row>
    <row r="3101" spans="1:26" x14ac:dyDescent="0.2">
      <c r="A3101">
        <v>28840</v>
      </c>
      <c r="C3101" t="s">
        <v>15199</v>
      </c>
      <c r="D3101" t="s">
        <v>15200</v>
      </c>
      <c r="F3101" t="s">
        <v>15201</v>
      </c>
      <c r="G3101" t="s">
        <v>15202</v>
      </c>
      <c r="I3101">
        <v>10</v>
      </c>
      <c r="J3101">
        <v>10</v>
      </c>
      <c r="K3101">
        <v>0</v>
      </c>
      <c r="M3101">
        <f>SUM(B3101,C3101)</f>
        <v>0</v>
      </c>
      <c r="N3101" t="str">
        <f t="shared" si="96"/>
        <v>No</v>
      </c>
      <c r="O3101">
        <f>COUNTIF(C:C,"&lt;0")</f>
        <v>0</v>
      </c>
      <c r="P3101" t="e">
        <f>SUMIF(#REF!,"&gt;"&amp;AVERAGE(#REF!))</f>
        <v>#REF!</v>
      </c>
      <c r="Q3101">
        <f t="shared" si="97"/>
        <v>27.565026697177728</v>
      </c>
      <c r="R3101" t="str">
        <f>CONCATENATE("ID-",A3101,"-",E3101)</f>
        <v>ID-28840-</v>
      </c>
      <c r="S3101">
        <f>INDEX(B:B,MATCH(A3101,A:A,0))</f>
        <v>0</v>
      </c>
      <c r="T3101" t="str">
        <f>IF(OR(B3101&gt;0,C3101&gt;0),"Acceptable","Check")</f>
        <v>Acceptable</v>
      </c>
      <c r="U3101">
        <f>COUNTIF(D:D, "Military - U.S. Army")</f>
        <v>23</v>
      </c>
      <c r="V3101">
        <f>AVERAGEIF(C:C,"Fort Myer, Virginia", I:I)</f>
        <v>2</v>
      </c>
      <c r="X3101" t="str">
        <f>IFERROR(VLOOKUP("FlightNumber", A:D, 4, FALSE), "Flight Not Found")</f>
        <v>Flight Not Found</v>
      </c>
      <c r="Y3101" t="str" cm="1">
        <f t="array" ref="Y3101">IF(AND(B:B &gt; TIME(6, 0, 0), B:B &lt;= TIME(18, 0, 0)), "Day", "Night")</f>
        <v>Night</v>
      </c>
      <c r="Z3101">
        <f>COUNTIFS(D:D, "Military - U.S. Army", C:C, "Fort Myer, Virginia")</f>
        <v>1</v>
      </c>
    </row>
    <row r="3102" spans="1:26" x14ac:dyDescent="0.2">
      <c r="A3102">
        <v>28841</v>
      </c>
      <c r="C3102" t="s">
        <v>12915</v>
      </c>
      <c r="D3102" t="s">
        <v>6005</v>
      </c>
      <c r="F3102" t="s">
        <v>12980</v>
      </c>
      <c r="G3102" t="s">
        <v>15203</v>
      </c>
      <c r="H3102" t="s">
        <v>15204</v>
      </c>
      <c r="I3102">
        <v>132</v>
      </c>
      <c r="J3102">
        <v>1</v>
      </c>
      <c r="K3102">
        <v>3</v>
      </c>
      <c r="L3102" t="s">
        <v>15205</v>
      </c>
      <c r="M3102">
        <f>SUM(B3102,C3102)</f>
        <v>0</v>
      </c>
      <c r="N3102" t="str">
        <f t="shared" si="96"/>
        <v>No</v>
      </c>
      <c r="O3102">
        <f>COUNTIF(C:C,"&lt;0")</f>
        <v>0</v>
      </c>
      <c r="P3102" t="e">
        <f>SUMIF(#REF!,"&gt;"&amp;AVERAGE(#REF!))</f>
        <v>#REF!</v>
      </c>
      <c r="Q3102">
        <f t="shared" si="97"/>
        <v>27.565026697177728</v>
      </c>
      <c r="R3102" t="str">
        <f>CONCATENATE("ID-",A3102,"-",E3102)</f>
        <v>ID-28841-</v>
      </c>
      <c r="S3102">
        <f>INDEX(B:B,MATCH(A3102,A:A,0))</f>
        <v>0</v>
      </c>
      <c r="T3102" t="str">
        <f>IF(OR(B3102&gt;0,C3102&gt;0),"Acceptable","Check")</f>
        <v>Acceptable</v>
      </c>
      <c r="U3102">
        <f>COUNTIF(D:D, "Military - U.S. Army")</f>
        <v>23</v>
      </c>
      <c r="V3102">
        <f>AVERAGEIF(C:C,"Fort Myer, Virginia", I:I)</f>
        <v>2</v>
      </c>
      <c r="X3102" t="str">
        <f>IFERROR(VLOOKUP("FlightNumber", A:D, 4, FALSE), "Flight Not Found")</f>
        <v>Flight Not Found</v>
      </c>
      <c r="Y3102" t="str" cm="1">
        <f t="array" ref="Y3102">IF(AND(B:B &gt; TIME(6, 0, 0), B:B &lt;= TIME(18, 0, 0)), "Day", "Night")</f>
        <v>Night</v>
      </c>
      <c r="Z3102">
        <f>COUNTIFS(D:D, "Military - U.S. Army", C:C, "Fort Myer, Virginia")</f>
        <v>1</v>
      </c>
    </row>
    <row r="3103" spans="1:26" x14ac:dyDescent="0.2">
      <c r="A3103">
        <v>28843</v>
      </c>
      <c r="B3103" t="s">
        <v>2933</v>
      </c>
      <c r="C3103" t="s">
        <v>15206</v>
      </c>
      <c r="D3103" t="s">
        <v>15207</v>
      </c>
      <c r="E3103" t="s">
        <v>15208</v>
      </c>
      <c r="F3103" t="s">
        <v>15209</v>
      </c>
      <c r="G3103" t="s">
        <v>15210</v>
      </c>
      <c r="H3103" t="s">
        <v>15211</v>
      </c>
      <c r="I3103">
        <v>2</v>
      </c>
      <c r="J3103">
        <v>2</v>
      </c>
      <c r="K3103">
        <v>0</v>
      </c>
      <c r="L3103" t="s">
        <v>15212</v>
      </c>
      <c r="M3103">
        <f>SUM(B3103,C3103)</f>
        <v>0</v>
      </c>
      <c r="N3103" t="str">
        <f t="shared" si="96"/>
        <v>No</v>
      </c>
      <c r="O3103">
        <f>COUNTIF(C:C,"&lt;0")</f>
        <v>0</v>
      </c>
      <c r="P3103" t="e">
        <f>SUMIF(#REF!,"&gt;"&amp;AVERAGE(#REF!))</f>
        <v>#REF!</v>
      </c>
      <c r="Q3103">
        <f t="shared" si="97"/>
        <v>27.565026697177728</v>
      </c>
      <c r="R3103" t="str">
        <f>CONCATENATE("ID-",A3103,"-",E3103)</f>
        <v>ID-28843-Terra Haute, IN - Moline, IN</v>
      </c>
      <c r="S3103" t="str">
        <f>INDEX(B:B,MATCH(A3103,A:A,0))</f>
        <v>16:58</v>
      </c>
      <c r="T3103" t="str">
        <f>IF(OR(B3103&gt;0,C3103&gt;0),"Acceptable","Check")</f>
        <v>Acceptable</v>
      </c>
      <c r="U3103">
        <f>COUNTIF(D:D, "Military - U.S. Army")</f>
        <v>23</v>
      </c>
      <c r="V3103">
        <f>AVERAGEIF(C:C,"Fort Myer, Virginia", I:I)</f>
        <v>2</v>
      </c>
      <c r="X3103" t="str">
        <f>IFERROR(VLOOKUP("FlightNumber", A:D, 4, FALSE), "Flight Not Found")</f>
        <v>Flight Not Found</v>
      </c>
      <c r="Y3103" t="str" cm="1">
        <f t="array" ref="Y3103">IF(AND(B:B &gt; TIME(6, 0, 0), B:B &lt;= TIME(18, 0, 0)), "Day", "Night")</f>
        <v>Night</v>
      </c>
      <c r="Z3103">
        <f>COUNTIFS(D:D, "Military - U.S. Army", C:C, "Fort Myer, Virginia")</f>
        <v>1</v>
      </c>
    </row>
    <row r="3104" spans="1:26" x14ac:dyDescent="0.2">
      <c r="A3104">
        <v>28845</v>
      </c>
      <c r="B3104" t="s">
        <v>1100</v>
      </c>
      <c r="C3104" t="s">
        <v>15213</v>
      </c>
      <c r="D3104" t="s">
        <v>15214</v>
      </c>
      <c r="E3104" t="s">
        <v>15215</v>
      </c>
      <c r="F3104" t="s">
        <v>14115</v>
      </c>
      <c r="G3104" t="s">
        <v>15216</v>
      </c>
      <c r="I3104">
        <v>7</v>
      </c>
      <c r="J3104">
        <v>2</v>
      </c>
      <c r="K3104">
        <v>0</v>
      </c>
      <c r="L3104" t="s">
        <v>15217</v>
      </c>
      <c r="M3104">
        <f>SUM(B3104,C3104)</f>
        <v>0</v>
      </c>
      <c r="N3104" t="str">
        <f t="shared" si="96"/>
        <v>No</v>
      </c>
      <c r="O3104">
        <f>COUNTIF(C:C,"&lt;0")</f>
        <v>0</v>
      </c>
      <c r="P3104" t="e">
        <f>SUMIF(#REF!,"&gt;"&amp;AVERAGE(#REF!))</f>
        <v>#REF!</v>
      </c>
      <c r="Q3104">
        <f t="shared" si="97"/>
        <v>27.565026697177728</v>
      </c>
      <c r="R3104" t="str">
        <f>CONCATENATE("ID-",A3104,"-",E3104)</f>
        <v>ID-28845-St. Marys, AK - Chevak, AK</v>
      </c>
      <c r="S3104" t="str">
        <f>INDEX(B:B,MATCH(A3104,A:A,0))</f>
        <v>14:30</v>
      </c>
      <c r="T3104" t="str">
        <f>IF(OR(B3104&gt;0,C3104&gt;0),"Acceptable","Check")</f>
        <v>Acceptable</v>
      </c>
      <c r="U3104">
        <f>COUNTIF(D:D, "Military - U.S. Army")</f>
        <v>23</v>
      </c>
      <c r="V3104">
        <f>AVERAGEIF(C:C,"Fort Myer, Virginia", I:I)</f>
        <v>2</v>
      </c>
      <c r="X3104" t="str">
        <f>IFERROR(VLOOKUP("FlightNumber", A:D, 4, FALSE), "Flight Not Found")</f>
        <v>Flight Not Found</v>
      </c>
      <c r="Y3104" t="str" cm="1">
        <f t="array" ref="Y3104">IF(AND(B:B &gt; TIME(6, 0, 0), B:B &lt;= TIME(18, 0, 0)), "Day", "Night")</f>
        <v>Night</v>
      </c>
      <c r="Z3104">
        <f>COUNTIFS(D:D, "Military - U.S. Army", C:C, "Fort Myer, Virginia")</f>
        <v>1</v>
      </c>
    </row>
    <row r="3105" spans="1:26" x14ac:dyDescent="0.2">
      <c r="A3105">
        <v>28847</v>
      </c>
      <c r="B3105" t="s">
        <v>15218</v>
      </c>
      <c r="C3105" t="s">
        <v>15219</v>
      </c>
      <c r="D3105" t="s">
        <v>5071</v>
      </c>
      <c r="E3105" t="s">
        <v>12444</v>
      </c>
      <c r="F3105" t="s">
        <v>11155</v>
      </c>
      <c r="G3105" t="s">
        <v>15221</v>
      </c>
      <c r="H3105" t="s">
        <v>15222</v>
      </c>
      <c r="I3105">
        <v>129</v>
      </c>
      <c r="J3105">
        <v>108</v>
      </c>
      <c r="K3105">
        <v>0</v>
      </c>
      <c r="L3105" t="s">
        <v>15223</v>
      </c>
      <c r="M3105">
        <f>SUM(B3105,C3105)</f>
        <v>0</v>
      </c>
      <c r="N3105" t="str">
        <f t="shared" si="96"/>
        <v>No</v>
      </c>
      <c r="O3105">
        <f>COUNTIF(C:C,"&lt;0")</f>
        <v>0</v>
      </c>
      <c r="P3105" t="e">
        <f>SUMIF(#REF!,"&gt;"&amp;AVERAGE(#REF!))</f>
        <v>#REF!</v>
      </c>
      <c r="Q3105">
        <f t="shared" si="97"/>
        <v>27.565026697177728</v>
      </c>
      <c r="R3105" t="str">
        <f>CONCATENATE("ID-",A3105,"-",E3105)</f>
        <v>ID-28847-Rome - Palermo</v>
      </c>
      <c r="S3105" t="str">
        <f>INDEX(B:B,MATCH(A3105,A:A,0))</f>
        <v>00:39</v>
      </c>
      <c r="T3105" t="str">
        <f>IF(OR(B3105&gt;0,C3105&gt;0),"Acceptable","Check")</f>
        <v>Acceptable</v>
      </c>
      <c r="U3105">
        <f>COUNTIF(D:D, "Military - U.S. Army")</f>
        <v>23</v>
      </c>
      <c r="V3105">
        <f>AVERAGEIF(C:C,"Fort Myer, Virginia", I:I)</f>
        <v>2</v>
      </c>
      <c r="X3105" t="str">
        <f>IFERROR(VLOOKUP("FlightNumber", A:D, 4, FALSE), "Flight Not Found")</f>
        <v>Flight Not Found</v>
      </c>
      <c r="Y3105" t="str" cm="1">
        <f t="array" ref="Y3105">IF(AND(B:B &gt; TIME(6, 0, 0), B:B &lt;= TIME(18, 0, 0)), "Day", "Night")</f>
        <v>Night</v>
      </c>
      <c r="Z3105">
        <f>COUNTIFS(D:D, "Military - U.S. Army", C:C, "Fort Myer, Virginia")</f>
        <v>1</v>
      </c>
    </row>
    <row r="3106" spans="1:26" x14ac:dyDescent="0.2">
      <c r="A3106">
        <v>28850</v>
      </c>
      <c r="C3106" t="s">
        <v>15224</v>
      </c>
      <c r="D3106" t="s">
        <v>15225</v>
      </c>
      <c r="F3106" t="s">
        <v>15226</v>
      </c>
      <c r="G3106" t="s">
        <v>15227</v>
      </c>
      <c r="H3106" t="s">
        <v>859</v>
      </c>
      <c r="I3106">
        <v>10</v>
      </c>
      <c r="J3106">
        <v>10</v>
      </c>
      <c r="K3106">
        <v>0</v>
      </c>
      <c r="M3106">
        <f>SUM(B3106,C3106)</f>
        <v>0</v>
      </c>
      <c r="N3106" t="str">
        <f t="shared" si="96"/>
        <v>No</v>
      </c>
      <c r="O3106">
        <f>COUNTIF(C:C,"&lt;0")</f>
        <v>0</v>
      </c>
      <c r="P3106" t="e">
        <f>SUMIF(#REF!,"&gt;"&amp;AVERAGE(#REF!))</f>
        <v>#REF!</v>
      </c>
      <c r="Q3106">
        <f t="shared" si="97"/>
        <v>27.565026697177728</v>
      </c>
      <c r="R3106" t="str">
        <f>CONCATENATE("ID-",A3106,"-",E3106)</f>
        <v>ID-28850-</v>
      </c>
      <c r="S3106">
        <f>INDEX(B:B,MATCH(A3106,A:A,0))</f>
        <v>0</v>
      </c>
      <c r="T3106" t="str">
        <f>IF(OR(B3106&gt;0,C3106&gt;0),"Acceptable","Check")</f>
        <v>Acceptable</v>
      </c>
      <c r="U3106">
        <f>COUNTIF(D:D, "Military - U.S. Army")</f>
        <v>23</v>
      </c>
      <c r="V3106">
        <f>AVERAGEIF(C:C,"Fort Myer, Virginia", I:I)</f>
        <v>2</v>
      </c>
      <c r="X3106" t="str">
        <f>IFERROR(VLOOKUP("FlightNumber", A:D, 4, FALSE), "Flight Not Found")</f>
        <v>Flight Not Found</v>
      </c>
      <c r="Y3106" t="str" cm="1">
        <f t="array" ref="Y3106">IF(AND(B:B &gt; TIME(6, 0, 0), B:B &lt;= TIME(18, 0, 0)), "Day", "Night")</f>
        <v>Night</v>
      </c>
      <c r="Z3106">
        <f>COUNTIFS(D:D, "Military - U.S. Army", C:C, "Fort Myer, Virginia")</f>
        <v>1</v>
      </c>
    </row>
    <row r="3107" spans="1:26" x14ac:dyDescent="0.2">
      <c r="A3107">
        <v>28852</v>
      </c>
      <c r="B3107" t="s">
        <v>1185</v>
      </c>
      <c r="C3107" t="s">
        <v>1011</v>
      </c>
      <c r="D3107" t="s">
        <v>1144</v>
      </c>
      <c r="E3107" t="s">
        <v>6524</v>
      </c>
      <c r="F3107" t="s">
        <v>15228</v>
      </c>
      <c r="G3107" t="s">
        <v>15229</v>
      </c>
      <c r="H3107" t="s">
        <v>15230</v>
      </c>
      <c r="I3107">
        <v>189</v>
      </c>
      <c r="J3107">
        <v>10</v>
      </c>
      <c r="K3107">
        <v>0</v>
      </c>
      <c r="L3107" t="s">
        <v>15231</v>
      </c>
      <c r="M3107">
        <f>SUM(B3107,C3107)</f>
        <v>0</v>
      </c>
      <c r="N3107" t="str">
        <f t="shared" si="96"/>
        <v>No</v>
      </c>
      <c r="O3107">
        <f>COUNTIF(C:C,"&lt;0")</f>
        <v>0</v>
      </c>
      <c r="P3107" t="e">
        <f>SUMIF(#REF!,"&gt;"&amp;AVERAGE(#REF!))</f>
        <v>#REF!</v>
      </c>
      <c r="Q3107">
        <f t="shared" si="97"/>
        <v>27.565026697177728</v>
      </c>
      <c r="R3107" t="str">
        <f>CONCATENATE("ID-",A3107,"-",E3107)</f>
        <v>ID-28852-Denver - Portland</v>
      </c>
      <c r="S3107" t="str">
        <f>INDEX(B:B,MATCH(A3107,A:A,0))</f>
        <v>18:15</v>
      </c>
      <c r="T3107" t="str">
        <f>IF(OR(B3107&gt;0,C3107&gt;0),"Acceptable","Check")</f>
        <v>Acceptable</v>
      </c>
      <c r="U3107">
        <f>COUNTIF(D:D, "Military - U.S. Army")</f>
        <v>23</v>
      </c>
      <c r="V3107">
        <f>AVERAGEIF(C:C,"Fort Myer, Virginia", I:I)</f>
        <v>2</v>
      </c>
      <c r="X3107" t="str">
        <f>IFERROR(VLOOKUP("FlightNumber", A:D, 4, FALSE), "Flight Not Found")</f>
        <v>Flight Not Found</v>
      </c>
      <c r="Y3107" t="str" cm="1">
        <f t="array" ref="Y3107">IF(AND(B:B &gt; TIME(6, 0, 0), B:B &lt;= TIME(18, 0, 0)), "Day", "Night")</f>
        <v>Night</v>
      </c>
      <c r="Z3107">
        <f>COUNTIFS(D:D, "Military - U.S. Army", C:C, "Fort Myer, Virginia")</f>
        <v>1</v>
      </c>
    </row>
    <row r="3108" spans="1:26" x14ac:dyDescent="0.2">
      <c r="A3108">
        <v>28866</v>
      </c>
      <c r="B3108" t="s">
        <v>7844</v>
      </c>
      <c r="C3108" t="s">
        <v>15232</v>
      </c>
      <c r="D3108" t="s">
        <v>15233</v>
      </c>
      <c r="E3108" t="s">
        <v>15234</v>
      </c>
      <c r="F3108" t="s">
        <v>12165</v>
      </c>
      <c r="G3108" t="s">
        <v>15235</v>
      </c>
      <c r="I3108">
        <v>5</v>
      </c>
      <c r="J3108">
        <v>5</v>
      </c>
      <c r="K3108">
        <v>0</v>
      </c>
      <c r="L3108" t="s">
        <v>15236</v>
      </c>
      <c r="M3108">
        <f>SUM(B3108,C3108)</f>
        <v>0</v>
      </c>
      <c r="N3108" t="str">
        <f t="shared" si="96"/>
        <v>No</v>
      </c>
      <c r="O3108">
        <f>COUNTIF(C:C,"&lt;0")</f>
        <v>0</v>
      </c>
      <c r="P3108" t="e">
        <f>SUMIF(#REF!,"&gt;"&amp;AVERAGE(#REF!))</f>
        <v>#REF!</v>
      </c>
      <c r="Q3108">
        <f t="shared" si="97"/>
        <v>27.565026697177728</v>
      </c>
      <c r="R3108" t="str">
        <f>CONCATENATE("ID-",A3108,"-",E3108)</f>
        <v>ID-28866-Concord, MA - White Plains, NY</v>
      </c>
      <c r="S3108" t="str">
        <f>INDEX(B:B,MATCH(A3108,A:A,0))</f>
        <v>11:10</v>
      </c>
      <c r="T3108" t="str">
        <f>IF(OR(B3108&gt;0,C3108&gt;0),"Acceptable","Check")</f>
        <v>Acceptable</v>
      </c>
      <c r="U3108">
        <f>COUNTIF(D:D, "Military - U.S. Army")</f>
        <v>23</v>
      </c>
      <c r="V3108">
        <f>AVERAGEIF(C:C,"Fort Myer, Virginia", I:I)</f>
        <v>2</v>
      </c>
      <c r="X3108" t="str">
        <f>IFERROR(VLOOKUP("FlightNumber", A:D, 4, FALSE), "Flight Not Found")</f>
        <v>Flight Not Found</v>
      </c>
      <c r="Y3108" t="str" cm="1">
        <f t="array" ref="Y3108">IF(AND(B:B &gt; TIME(6, 0, 0), B:B &lt;= TIME(18, 0, 0)), "Day", "Night")</f>
        <v>Night</v>
      </c>
      <c r="Z3108">
        <f>COUNTIFS(D:D, "Military - U.S. Army", C:C, "Fort Myer, Virginia")</f>
        <v>1</v>
      </c>
    </row>
    <row r="3109" spans="1:26" x14ac:dyDescent="0.2">
      <c r="A3109">
        <v>28870</v>
      </c>
      <c r="C3109" t="s">
        <v>15237</v>
      </c>
      <c r="D3109" t="s">
        <v>3546</v>
      </c>
      <c r="F3109" t="s">
        <v>15238</v>
      </c>
      <c r="G3109" t="s">
        <v>15239</v>
      </c>
      <c r="H3109" t="s">
        <v>15240</v>
      </c>
      <c r="I3109">
        <v>13</v>
      </c>
      <c r="J3109">
        <v>13</v>
      </c>
      <c r="K3109">
        <v>0</v>
      </c>
      <c r="M3109">
        <f>SUM(B3109,C3109)</f>
        <v>0</v>
      </c>
      <c r="N3109" t="str">
        <f t="shared" si="96"/>
        <v>No</v>
      </c>
      <c r="O3109">
        <f>COUNTIF(C:C,"&lt;0")</f>
        <v>0</v>
      </c>
      <c r="P3109" t="e">
        <f>SUMIF(#REF!,"&gt;"&amp;AVERAGE(#REF!))</f>
        <v>#REF!</v>
      </c>
      <c r="Q3109">
        <f t="shared" si="97"/>
        <v>27.565026697177728</v>
      </c>
      <c r="R3109" t="str">
        <f>CONCATENATE("ID-",A3109,"-",E3109)</f>
        <v>ID-28870-</v>
      </c>
      <c r="S3109">
        <f>INDEX(B:B,MATCH(A3109,A:A,0))</f>
        <v>0</v>
      </c>
      <c r="T3109" t="str">
        <f>IF(OR(B3109&gt;0,C3109&gt;0),"Acceptable","Check")</f>
        <v>Acceptable</v>
      </c>
      <c r="U3109">
        <f>COUNTIF(D:D, "Military - U.S. Army")</f>
        <v>23</v>
      </c>
      <c r="V3109">
        <f>AVERAGEIF(C:C,"Fort Myer, Virginia", I:I)</f>
        <v>2</v>
      </c>
      <c r="X3109" t="str">
        <f>IFERROR(VLOOKUP("FlightNumber", A:D, 4, FALSE), "Flight Not Found")</f>
        <v>Flight Not Found</v>
      </c>
      <c r="Y3109" t="str" cm="1">
        <f t="array" ref="Y3109">IF(AND(B:B &gt; TIME(6, 0, 0), B:B &lt;= TIME(18, 0, 0)), "Day", "Night")</f>
        <v>Night</v>
      </c>
      <c r="Z3109">
        <f>COUNTIFS(D:D, "Military - U.S. Army", C:C, "Fort Myer, Virginia")</f>
        <v>1</v>
      </c>
    </row>
    <row r="3110" spans="1:26" x14ac:dyDescent="0.2">
      <c r="A3110">
        <v>28873</v>
      </c>
      <c r="C3110" t="s">
        <v>15241</v>
      </c>
      <c r="D3110" t="s">
        <v>3546</v>
      </c>
      <c r="E3110" t="s">
        <v>994</v>
      </c>
      <c r="F3110" t="s">
        <v>15242</v>
      </c>
      <c r="G3110" t="s">
        <v>15243</v>
      </c>
      <c r="H3110" t="s">
        <v>15244</v>
      </c>
      <c r="I3110">
        <v>3</v>
      </c>
      <c r="J3110">
        <v>3</v>
      </c>
      <c r="K3110">
        <v>0</v>
      </c>
      <c r="M3110">
        <f>SUM(B3110,C3110)</f>
        <v>0</v>
      </c>
      <c r="N3110" t="str">
        <f t="shared" si="96"/>
        <v>No</v>
      </c>
      <c r="O3110">
        <f>COUNTIF(C:C,"&lt;0")</f>
        <v>0</v>
      </c>
      <c r="P3110" t="e">
        <f>SUMIF(#REF!,"&gt;"&amp;AVERAGE(#REF!))</f>
        <v>#REF!</v>
      </c>
      <c r="Q3110">
        <f t="shared" si="97"/>
        <v>27.565026697177728</v>
      </c>
      <c r="R3110" t="str">
        <f>CONCATENATE("ID-",A3110,"-",E3110)</f>
        <v>ID-28873-Training</v>
      </c>
      <c r="S3110">
        <f>INDEX(B:B,MATCH(A3110,A:A,0))</f>
        <v>0</v>
      </c>
      <c r="T3110" t="str">
        <f>IF(OR(B3110&gt;0,C3110&gt;0),"Acceptable","Check")</f>
        <v>Acceptable</v>
      </c>
      <c r="U3110">
        <f>COUNTIF(D:D, "Military - U.S. Army")</f>
        <v>23</v>
      </c>
      <c r="V3110">
        <f>AVERAGEIF(C:C,"Fort Myer, Virginia", I:I)</f>
        <v>2</v>
      </c>
      <c r="X3110" t="str">
        <f>IFERROR(VLOOKUP("FlightNumber", A:D, 4, FALSE), "Flight Not Found")</f>
        <v>Flight Not Found</v>
      </c>
      <c r="Y3110" t="str" cm="1">
        <f t="array" ref="Y3110">IF(AND(B:B &gt; TIME(6, 0, 0), B:B &lt;= TIME(18, 0, 0)), "Day", "Night")</f>
        <v>Night</v>
      </c>
      <c r="Z3110">
        <f>COUNTIFS(D:D, "Military - U.S. Army", C:C, "Fort Myer, Virginia")</f>
        <v>1</v>
      </c>
    </row>
    <row r="3111" spans="1:26" x14ac:dyDescent="0.2">
      <c r="A3111">
        <v>28874</v>
      </c>
      <c r="B3111" t="s">
        <v>14800</v>
      </c>
      <c r="C3111" t="s">
        <v>15245</v>
      </c>
      <c r="D3111" t="s">
        <v>15246</v>
      </c>
      <c r="E3111" t="s">
        <v>15247</v>
      </c>
      <c r="F3111" t="s">
        <v>15248</v>
      </c>
      <c r="G3111" t="s">
        <v>15249</v>
      </c>
      <c r="H3111" t="s">
        <v>15250</v>
      </c>
      <c r="I3111">
        <v>6</v>
      </c>
      <c r="J3111">
        <v>4</v>
      </c>
      <c r="K3111">
        <v>0</v>
      </c>
      <c r="L3111" t="s">
        <v>15251</v>
      </c>
      <c r="M3111">
        <f>SUM(B3111,C3111)</f>
        <v>0</v>
      </c>
      <c r="N3111" t="str">
        <f t="shared" si="96"/>
        <v>No</v>
      </c>
      <c r="O3111">
        <f>COUNTIF(C:C,"&lt;0")</f>
        <v>0</v>
      </c>
      <c r="P3111" t="e">
        <f>SUMIF(#REF!,"&gt;"&amp;AVERAGE(#REF!))</f>
        <v>#REF!</v>
      </c>
      <c r="Q3111">
        <f t="shared" si="97"/>
        <v>27.565026697177728</v>
      </c>
      <c r="R3111" t="str">
        <f>CONCATENATE("ID-",A3111,"-",E3111)</f>
        <v>ID-28874-Lansing, MI - Marquette, MI</v>
      </c>
      <c r="S3111" t="str">
        <f>INDEX(B:B,MATCH(A3111,A:A,0))</f>
        <v>19:22</v>
      </c>
      <c r="T3111" t="str">
        <f>IF(OR(B3111&gt;0,C3111&gt;0),"Acceptable","Check")</f>
        <v>Acceptable</v>
      </c>
      <c r="U3111">
        <f>COUNTIF(D:D, "Military - U.S. Army")</f>
        <v>23</v>
      </c>
      <c r="V3111">
        <f>AVERAGEIF(C:C,"Fort Myer, Virginia", I:I)</f>
        <v>2</v>
      </c>
      <c r="X3111" t="str">
        <f>IFERROR(VLOOKUP("FlightNumber", A:D, 4, FALSE), "Flight Not Found")</f>
        <v>Flight Not Found</v>
      </c>
      <c r="Y3111" t="str" cm="1">
        <f t="array" ref="Y3111">IF(AND(B:B &gt; TIME(6, 0, 0), B:B &lt;= TIME(18, 0, 0)), "Day", "Night")</f>
        <v>Night</v>
      </c>
      <c r="Z3111">
        <f>COUNTIFS(D:D, "Military - U.S. Army", C:C, "Fort Myer, Virginia")</f>
        <v>1</v>
      </c>
    </row>
    <row r="3112" spans="1:26" x14ac:dyDescent="0.2">
      <c r="A3112">
        <v>28879</v>
      </c>
      <c r="B3112" t="s">
        <v>1473</v>
      </c>
      <c r="C3112" t="s">
        <v>15252</v>
      </c>
      <c r="D3112" t="s">
        <v>10273</v>
      </c>
      <c r="F3112" t="s">
        <v>15253</v>
      </c>
      <c r="G3112" t="s">
        <v>15254</v>
      </c>
      <c r="H3112" t="s">
        <v>1528</v>
      </c>
      <c r="I3112">
        <v>23</v>
      </c>
      <c r="J3112">
        <v>14</v>
      </c>
      <c r="K3112">
        <v>0</v>
      </c>
      <c r="L3112" t="s">
        <v>15255</v>
      </c>
      <c r="M3112">
        <f>SUM(B3112,C3112)</f>
        <v>0</v>
      </c>
      <c r="N3112" t="str">
        <f t="shared" si="96"/>
        <v>No</v>
      </c>
      <c r="O3112">
        <f>COUNTIF(C:C,"&lt;0")</f>
        <v>0</v>
      </c>
      <c r="P3112" t="e">
        <f>SUMIF(#REF!,"&gt;"&amp;AVERAGE(#REF!))</f>
        <v>#REF!</v>
      </c>
      <c r="Q3112">
        <f t="shared" si="97"/>
        <v>27.565026697177728</v>
      </c>
      <c r="R3112" t="str">
        <f>CONCATENATE("ID-",A3112,"-",E3112)</f>
        <v>ID-28879-</v>
      </c>
      <c r="S3112" t="str">
        <f>INDEX(B:B,MATCH(A3112,A:A,0))</f>
        <v>19:40</v>
      </c>
      <c r="T3112" t="str">
        <f>IF(OR(B3112&gt;0,C3112&gt;0),"Acceptable","Check")</f>
        <v>Acceptable</v>
      </c>
      <c r="U3112">
        <f>COUNTIF(D:D, "Military - U.S. Army")</f>
        <v>23</v>
      </c>
      <c r="V3112">
        <f>AVERAGEIF(C:C,"Fort Myer, Virginia", I:I)</f>
        <v>2</v>
      </c>
      <c r="X3112" t="str">
        <f>IFERROR(VLOOKUP("FlightNumber", A:D, 4, FALSE), "Flight Not Found")</f>
        <v>Flight Not Found</v>
      </c>
      <c r="Y3112" t="str" cm="1">
        <f t="array" ref="Y3112">IF(AND(B:B &gt; TIME(6, 0, 0), B:B &lt;= TIME(18, 0, 0)), "Day", "Night")</f>
        <v>Night</v>
      </c>
      <c r="Z3112">
        <f>COUNTIFS(D:D, "Military - U.S. Army", C:C, "Fort Myer, Virginia")</f>
        <v>1</v>
      </c>
    </row>
    <row r="3113" spans="1:26" x14ac:dyDescent="0.2">
      <c r="A3113">
        <v>28882</v>
      </c>
      <c r="C3113" t="s">
        <v>15256</v>
      </c>
      <c r="D3113" t="s">
        <v>15257</v>
      </c>
      <c r="F3113" t="s">
        <v>11965</v>
      </c>
      <c r="G3113" t="s">
        <v>15258</v>
      </c>
      <c r="H3113" t="s">
        <v>15259</v>
      </c>
      <c r="I3113">
        <v>6</v>
      </c>
      <c r="J3113">
        <v>5</v>
      </c>
      <c r="K3113">
        <v>0</v>
      </c>
      <c r="L3113" t="s">
        <v>15260</v>
      </c>
      <c r="M3113">
        <f>SUM(B3113,C3113)</f>
        <v>0</v>
      </c>
      <c r="N3113" t="str">
        <f t="shared" si="96"/>
        <v>No</v>
      </c>
      <c r="O3113">
        <f>COUNTIF(C:C,"&lt;0")</f>
        <v>0</v>
      </c>
      <c r="P3113" t="e">
        <f>SUMIF(#REF!,"&gt;"&amp;AVERAGE(#REF!))</f>
        <v>#REF!</v>
      </c>
      <c r="Q3113">
        <f t="shared" si="97"/>
        <v>27.565026697177728</v>
      </c>
      <c r="R3113" t="str">
        <f>CONCATENATE("ID-",A3113,"-",E3113)</f>
        <v>ID-28882-</v>
      </c>
      <c r="S3113">
        <f>INDEX(B:B,MATCH(A3113,A:A,0))</f>
        <v>0</v>
      </c>
      <c r="T3113" t="str">
        <f>IF(OR(B3113&gt;0,C3113&gt;0),"Acceptable","Check")</f>
        <v>Acceptable</v>
      </c>
      <c r="U3113">
        <f>COUNTIF(D:D, "Military - U.S. Army")</f>
        <v>23</v>
      </c>
      <c r="V3113">
        <f>AVERAGEIF(C:C,"Fort Myer, Virginia", I:I)</f>
        <v>2</v>
      </c>
      <c r="X3113" t="str">
        <f>IFERROR(VLOOKUP("FlightNumber", A:D, 4, FALSE), "Flight Not Found")</f>
        <v>Flight Not Found</v>
      </c>
      <c r="Y3113" t="str" cm="1">
        <f t="array" ref="Y3113">IF(AND(B:B &gt; TIME(6, 0, 0), B:B &lt;= TIME(18, 0, 0)), "Day", "Night")</f>
        <v>Night</v>
      </c>
      <c r="Z3113">
        <f>COUNTIFS(D:D, "Military - U.S. Army", C:C, "Fort Myer, Virginia")</f>
        <v>1</v>
      </c>
    </row>
    <row r="3114" spans="1:26" x14ac:dyDescent="0.2">
      <c r="A3114">
        <v>28891</v>
      </c>
      <c r="C3114" t="s">
        <v>15261</v>
      </c>
      <c r="D3114" t="s">
        <v>15262</v>
      </c>
      <c r="F3114" t="s">
        <v>15263</v>
      </c>
      <c r="G3114" t="s">
        <v>15264</v>
      </c>
      <c r="H3114" t="s">
        <v>15265</v>
      </c>
      <c r="I3114">
        <v>3</v>
      </c>
      <c r="J3114">
        <v>3</v>
      </c>
      <c r="K3114">
        <v>0</v>
      </c>
      <c r="L3114" t="s">
        <v>15266</v>
      </c>
      <c r="M3114">
        <f>SUM(B3114,C3114)</f>
        <v>0</v>
      </c>
      <c r="N3114" t="str">
        <f t="shared" si="96"/>
        <v>No</v>
      </c>
      <c r="O3114">
        <f>COUNTIF(C:C,"&lt;0")</f>
        <v>0</v>
      </c>
      <c r="P3114" t="e">
        <f>SUMIF(#REF!,"&gt;"&amp;AVERAGE(#REF!))</f>
        <v>#REF!</v>
      </c>
      <c r="Q3114">
        <f t="shared" si="97"/>
        <v>27.565026697177728</v>
      </c>
      <c r="R3114" t="str">
        <f>CONCATENATE("ID-",A3114,"-",E3114)</f>
        <v>ID-28891-</v>
      </c>
      <c r="S3114">
        <f>INDEX(B:B,MATCH(A3114,A:A,0))</f>
        <v>0</v>
      </c>
      <c r="T3114" t="str">
        <f>IF(OR(B3114&gt;0,C3114&gt;0),"Acceptable","Check")</f>
        <v>Acceptable</v>
      </c>
      <c r="U3114">
        <f>COUNTIF(D:D, "Military - U.S. Army")</f>
        <v>23</v>
      </c>
      <c r="V3114">
        <f>AVERAGEIF(C:C,"Fort Myer, Virginia", I:I)</f>
        <v>2</v>
      </c>
      <c r="X3114" t="str">
        <f>IFERROR(VLOOKUP("FlightNumber", A:D, 4, FALSE), "Flight Not Found")</f>
        <v>Flight Not Found</v>
      </c>
      <c r="Y3114" t="str" cm="1">
        <f t="array" ref="Y3114">IF(AND(B:B &gt; TIME(6, 0, 0), B:B &lt;= TIME(18, 0, 0)), "Day", "Night")</f>
        <v>Night</v>
      </c>
      <c r="Z3114">
        <f>COUNTIFS(D:D, "Military - U.S. Army", C:C, "Fort Myer, Virginia")</f>
        <v>1</v>
      </c>
    </row>
    <row r="3115" spans="1:26" x14ac:dyDescent="0.2">
      <c r="A3115">
        <v>28894</v>
      </c>
      <c r="C3115" t="s">
        <v>15267</v>
      </c>
      <c r="D3115" t="s">
        <v>15268</v>
      </c>
      <c r="E3115" t="s">
        <v>15269</v>
      </c>
      <c r="F3115" t="s">
        <v>13740</v>
      </c>
      <c r="G3115" t="s">
        <v>15270</v>
      </c>
      <c r="H3115" t="s">
        <v>15271</v>
      </c>
      <c r="I3115">
        <v>18</v>
      </c>
      <c r="J3115">
        <v>18</v>
      </c>
      <c r="K3115">
        <v>0</v>
      </c>
      <c r="L3115" t="s">
        <v>15272</v>
      </c>
      <c r="M3115">
        <f>SUM(B3115,C3115)</f>
        <v>0</v>
      </c>
      <c r="N3115" t="str">
        <f t="shared" si="96"/>
        <v>No</v>
      </c>
      <c r="O3115">
        <f>COUNTIF(C:C,"&lt;0")</f>
        <v>0</v>
      </c>
      <c r="P3115" t="e">
        <f>SUMIF(#REF!,"&gt;"&amp;AVERAGE(#REF!))</f>
        <v>#REF!</v>
      </c>
      <c r="Q3115">
        <f t="shared" si="97"/>
        <v>27.565026697177728</v>
      </c>
      <c r="R3115" t="str">
        <f>CONCATENATE("ID-",A3115,"-",E3115)</f>
        <v>ID-28894-Bauru - Sao Paulo</v>
      </c>
      <c r="S3115">
        <f>INDEX(B:B,MATCH(A3115,A:A,0))</f>
        <v>0</v>
      </c>
      <c r="T3115" t="str">
        <f>IF(OR(B3115&gt;0,C3115&gt;0),"Acceptable","Check")</f>
        <v>Acceptable</v>
      </c>
      <c r="U3115">
        <f>COUNTIF(D:D, "Military - U.S. Army")</f>
        <v>23</v>
      </c>
      <c r="V3115">
        <f>AVERAGEIF(C:C,"Fort Myer, Virginia", I:I)</f>
        <v>2</v>
      </c>
      <c r="X3115" t="str">
        <f>IFERROR(VLOOKUP("FlightNumber", A:D, 4, FALSE), "Flight Not Found")</f>
        <v>Flight Not Found</v>
      </c>
      <c r="Y3115" t="str" cm="1">
        <f t="array" ref="Y3115">IF(AND(B:B &gt; TIME(6, 0, 0), B:B &lt;= TIME(18, 0, 0)), "Day", "Night")</f>
        <v>Night</v>
      </c>
      <c r="Z3115">
        <f>COUNTIFS(D:D, "Military - U.S. Army", C:C, "Fort Myer, Virginia")</f>
        <v>1</v>
      </c>
    </row>
    <row r="3116" spans="1:26" x14ac:dyDescent="0.2">
      <c r="A3116">
        <v>28898</v>
      </c>
      <c r="B3116" t="s">
        <v>1965</v>
      </c>
      <c r="C3116" t="s">
        <v>15273</v>
      </c>
      <c r="D3116" t="s">
        <v>7733</v>
      </c>
      <c r="E3116" t="s">
        <v>15274</v>
      </c>
      <c r="F3116" t="s">
        <v>15275</v>
      </c>
      <c r="G3116" t="s">
        <v>15276</v>
      </c>
      <c r="H3116" t="s">
        <v>2612</v>
      </c>
      <c r="I3116">
        <v>25</v>
      </c>
      <c r="J3116">
        <v>2</v>
      </c>
      <c r="K3116">
        <v>0</v>
      </c>
      <c r="L3116" t="s">
        <v>15277</v>
      </c>
      <c r="M3116">
        <f>SUM(B3116,C3116)</f>
        <v>0</v>
      </c>
      <c r="N3116" t="str">
        <f t="shared" si="96"/>
        <v>No</v>
      </c>
      <c r="O3116">
        <f>COUNTIF(C:C,"&lt;0")</f>
        <v>0</v>
      </c>
      <c r="P3116" t="e">
        <f>SUMIF(#REF!,"&gt;"&amp;AVERAGE(#REF!))</f>
        <v>#REF!</v>
      </c>
      <c r="Q3116">
        <f t="shared" si="97"/>
        <v>27.565026697177728</v>
      </c>
      <c r="R3116" t="str">
        <f>CONCATENATE("ID-",A3116,"-",E3116)</f>
        <v>ID-28898-Clarksburg - Washington DC</v>
      </c>
      <c r="S3116" t="str">
        <f>INDEX(B:B,MATCH(A3116,A:A,0))</f>
        <v>13:00</v>
      </c>
      <c r="T3116" t="str">
        <f>IF(OR(B3116&gt;0,C3116&gt;0),"Acceptable","Check")</f>
        <v>Acceptable</v>
      </c>
      <c r="U3116">
        <f>COUNTIF(D:D, "Military - U.S. Army")</f>
        <v>23</v>
      </c>
      <c r="V3116">
        <f>AVERAGEIF(C:C,"Fort Myer, Virginia", I:I)</f>
        <v>2</v>
      </c>
      <c r="X3116" t="str">
        <f>IFERROR(VLOOKUP("FlightNumber", A:D, 4, FALSE), "Flight Not Found")</f>
        <v>Flight Not Found</v>
      </c>
      <c r="Y3116" t="str" cm="1">
        <f t="array" ref="Y3116">IF(AND(B:B &gt; TIME(6, 0, 0), B:B &lt;= TIME(18, 0, 0)), "Day", "Night")</f>
        <v>Night</v>
      </c>
      <c r="Z3116">
        <f>COUNTIFS(D:D, "Military - U.S. Army", C:C, "Fort Myer, Virginia")</f>
        <v>1</v>
      </c>
    </row>
    <row r="3117" spans="1:26" x14ac:dyDescent="0.2">
      <c r="A3117">
        <v>28898</v>
      </c>
      <c r="B3117" t="s">
        <v>2119</v>
      </c>
      <c r="C3117" t="s">
        <v>15278</v>
      </c>
      <c r="D3117" t="s">
        <v>15067</v>
      </c>
      <c r="E3117" t="s">
        <v>15068</v>
      </c>
      <c r="F3117" t="s">
        <v>7291</v>
      </c>
      <c r="G3117" t="s">
        <v>15279</v>
      </c>
      <c r="H3117" t="s">
        <v>2817</v>
      </c>
      <c r="I3117">
        <v>59</v>
      </c>
      <c r="J3117">
        <v>59</v>
      </c>
      <c r="K3117">
        <v>0</v>
      </c>
      <c r="L3117" t="s">
        <v>15280</v>
      </c>
      <c r="M3117">
        <f>SUM(B3117,C3117)</f>
        <v>0</v>
      </c>
      <c r="N3117" t="str">
        <f t="shared" si="96"/>
        <v>No</v>
      </c>
      <c r="O3117">
        <f>COUNTIF(C:C,"&lt;0")</f>
        <v>0</v>
      </c>
      <c r="P3117" t="e">
        <f>SUMIF(#REF!,"&gt;"&amp;AVERAGE(#REF!))</f>
        <v>#REF!</v>
      </c>
      <c r="Q3117">
        <f t="shared" si="97"/>
        <v>27.565026697177728</v>
      </c>
      <c r="R3117" t="str">
        <f>CONCATENATE("ID-",A3117,"-",E3117)</f>
        <v>ID-28898-Kariba - Salisbury</v>
      </c>
      <c r="S3117" t="str">
        <f>INDEX(B:B,MATCH(A3117,A:A,0))</f>
        <v>13:00</v>
      </c>
      <c r="T3117" t="str">
        <f>IF(OR(B3117&gt;0,C3117&gt;0),"Acceptable","Check")</f>
        <v>Acceptable</v>
      </c>
      <c r="U3117">
        <f>COUNTIF(D:D, "Military - U.S. Army")</f>
        <v>23</v>
      </c>
      <c r="V3117">
        <f>AVERAGEIF(C:C,"Fort Myer, Virginia", I:I)</f>
        <v>2</v>
      </c>
      <c r="X3117" t="str">
        <f>IFERROR(VLOOKUP("FlightNumber", A:D, 4, FALSE), "Flight Not Found")</f>
        <v>Flight Not Found</v>
      </c>
      <c r="Y3117" t="str" cm="1">
        <f t="array" ref="Y3117">IF(AND(B:B &gt; TIME(6, 0, 0), B:B &lt;= TIME(18, 0, 0)), "Day", "Night")</f>
        <v>Night</v>
      </c>
      <c r="Z3117">
        <f>COUNTIFS(D:D, "Military - U.S. Army", C:C, "Fort Myer, Virginia")</f>
        <v>1</v>
      </c>
    </row>
    <row r="3118" spans="1:26" x14ac:dyDescent="0.2">
      <c r="A3118">
        <v>28903</v>
      </c>
      <c r="B3118" t="s">
        <v>8404</v>
      </c>
      <c r="C3118" t="s">
        <v>15281</v>
      </c>
      <c r="D3118" t="s">
        <v>9934</v>
      </c>
      <c r="E3118" t="s">
        <v>15282</v>
      </c>
      <c r="F3118" t="s">
        <v>11965</v>
      </c>
      <c r="G3118" t="s">
        <v>15283</v>
      </c>
      <c r="H3118" t="s">
        <v>15284</v>
      </c>
      <c r="I3118">
        <v>4</v>
      </c>
      <c r="J3118">
        <v>2</v>
      </c>
      <c r="K3118">
        <v>0</v>
      </c>
      <c r="L3118" t="s">
        <v>15285</v>
      </c>
      <c r="M3118">
        <f>SUM(B3118,C3118)</f>
        <v>0</v>
      </c>
      <c r="N3118" t="str">
        <f t="shared" si="96"/>
        <v>No</v>
      </c>
      <c r="O3118">
        <f>COUNTIF(C:C,"&lt;0")</f>
        <v>0</v>
      </c>
      <c r="P3118" t="e">
        <f>SUMIF(#REF!,"&gt;"&amp;AVERAGE(#REF!))</f>
        <v>#REF!</v>
      </c>
      <c r="Q3118">
        <f t="shared" si="97"/>
        <v>27.565026697177728</v>
      </c>
      <c r="R3118" t="str">
        <f>CONCATENATE("ID-",A3118,"-",E3118)</f>
        <v>ID-28903-Gisborne - Auckland</v>
      </c>
      <c r="S3118" t="str">
        <f>INDEX(B:B,MATCH(A3118,A:A,0))</f>
        <v>14:35</v>
      </c>
      <c r="T3118" t="str">
        <f>IF(OR(B3118&gt;0,C3118&gt;0),"Acceptable","Check")</f>
        <v>Acceptable</v>
      </c>
      <c r="U3118">
        <f>COUNTIF(D:D, "Military - U.S. Army")</f>
        <v>23</v>
      </c>
      <c r="V3118">
        <f>AVERAGEIF(C:C,"Fort Myer, Virginia", I:I)</f>
        <v>2</v>
      </c>
      <c r="X3118" t="str">
        <f>IFERROR(VLOOKUP("FlightNumber", A:D, 4, FALSE), "Flight Not Found")</f>
        <v>Flight Not Found</v>
      </c>
      <c r="Y3118" t="str" cm="1">
        <f t="array" ref="Y3118">IF(AND(B:B &gt; TIME(6, 0, 0), B:B &lt;= TIME(18, 0, 0)), "Day", "Night")</f>
        <v>Night</v>
      </c>
      <c r="Z3118">
        <f>COUNTIFS(D:D, "Military - U.S. Army", C:C, "Fort Myer, Virginia")</f>
        <v>1</v>
      </c>
    </row>
    <row r="3119" spans="1:26" x14ac:dyDescent="0.2">
      <c r="A3119">
        <v>28905</v>
      </c>
      <c r="C3119" t="s">
        <v>15286</v>
      </c>
      <c r="D3119" t="s">
        <v>7436</v>
      </c>
      <c r="F3119" t="s">
        <v>1809</v>
      </c>
      <c r="G3119" t="s">
        <v>15287</v>
      </c>
      <c r="H3119" t="s">
        <v>15288</v>
      </c>
      <c r="I3119">
        <v>5</v>
      </c>
      <c r="J3119">
        <v>5</v>
      </c>
      <c r="K3119">
        <v>0</v>
      </c>
      <c r="L3119" t="s">
        <v>15289</v>
      </c>
      <c r="M3119">
        <f>SUM(B3119,C3119)</f>
        <v>0</v>
      </c>
      <c r="N3119" t="str">
        <f t="shared" si="96"/>
        <v>No</v>
      </c>
      <c r="O3119">
        <f>COUNTIF(C:C,"&lt;0")</f>
        <v>0</v>
      </c>
      <c r="P3119" t="e">
        <f>SUMIF(#REF!,"&gt;"&amp;AVERAGE(#REF!))</f>
        <v>#REF!</v>
      </c>
      <c r="Q3119">
        <f t="shared" si="97"/>
        <v>27.565026697177728</v>
      </c>
      <c r="R3119" t="str">
        <f>CONCATENATE("ID-",A3119,"-",E3119)</f>
        <v>ID-28905-</v>
      </c>
      <c r="S3119">
        <f>INDEX(B:B,MATCH(A3119,A:A,0))</f>
        <v>0</v>
      </c>
      <c r="T3119" t="str">
        <f>IF(OR(B3119&gt;0,C3119&gt;0),"Acceptable","Check")</f>
        <v>Acceptable</v>
      </c>
      <c r="U3119">
        <f>COUNTIF(D:D, "Military - U.S. Army")</f>
        <v>23</v>
      </c>
      <c r="V3119">
        <f>AVERAGEIF(C:C,"Fort Myer, Virginia", I:I)</f>
        <v>2</v>
      </c>
      <c r="X3119" t="str">
        <f>IFERROR(VLOOKUP("FlightNumber", A:D, 4, FALSE), "Flight Not Found")</f>
        <v>Flight Not Found</v>
      </c>
      <c r="Y3119" t="str" cm="1">
        <f t="array" ref="Y3119">IF(AND(B:B &gt; TIME(6, 0, 0), B:B &lt;= TIME(18, 0, 0)), "Day", "Night")</f>
        <v>Night</v>
      </c>
      <c r="Z3119">
        <f>COUNTIFS(D:D, "Military - U.S. Army", C:C, "Fort Myer, Virginia")</f>
        <v>1</v>
      </c>
    </row>
    <row r="3120" spans="1:26" x14ac:dyDescent="0.2">
      <c r="A3120">
        <v>28912</v>
      </c>
      <c r="C3120" t="s">
        <v>15290</v>
      </c>
      <c r="D3120" t="s">
        <v>15291</v>
      </c>
      <c r="F3120" t="s">
        <v>5206</v>
      </c>
      <c r="G3120" t="s">
        <v>15292</v>
      </c>
      <c r="H3120" t="s">
        <v>15293</v>
      </c>
      <c r="I3120">
        <v>3</v>
      </c>
      <c r="J3120">
        <v>3</v>
      </c>
      <c r="K3120">
        <v>0</v>
      </c>
      <c r="M3120">
        <f>SUM(B3120,C3120)</f>
        <v>0</v>
      </c>
      <c r="N3120" t="str">
        <f t="shared" si="96"/>
        <v>No</v>
      </c>
      <c r="O3120">
        <f>COUNTIF(C:C,"&lt;0")</f>
        <v>0</v>
      </c>
      <c r="P3120" t="e">
        <f>SUMIF(#REF!,"&gt;"&amp;AVERAGE(#REF!))</f>
        <v>#REF!</v>
      </c>
      <c r="Q3120">
        <f t="shared" si="97"/>
        <v>27.565026697177728</v>
      </c>
      <c r="R3120" t="str">
        <f>CONCATENATE("ID-",A3120,"-",E3120)</f>
        <v>ID-28912-</v>
      </c>
      <c r="S3120">
        <f>INDEX(B:B,MATCH(A3120,A:A,0))</f>
        <v>0</v>
      </c>
      <c r="T3120" t="str">
        <f>IF(OR(B3120&gt;0,C3120&gt;0),"Acceptable","Check")</f>
        <v>Acceptable</v>
      </c>
      <c r="U3120">
        <f>COUNTIF(D:D, "Military - U.S. Army")</f>
        <v>23</v>
      </c>
      <c r="V3120">
        <f>AVERAGEIF(C:C,"Fort Myer, Virginia", I:I)</f>
        <v>2</v>
      </c>
      <c r="X3120" t="str">
        <f>IFERROR(VLOOKUP("FlightNumber", A:D, 4, FALSE), "Flight Not Found")</f>
        <v>Flight Not Found</v>
      </c>
      <c r="Y3120" t="str" cm="1">
        <f t="array" ref="Y3120">IF(AND(B:B &gt; TIME(6, 0, 0), B:B &lt;= TIME(18, 0, 0)), "Day", "Night")</f>
        <v>Night</v>
      </c>
      <c r="Z3120">
        <f>COUNTIFS(D:D, "Military - U.S. Army", C:C, "Fort Myer, Virginia")</f>
        <v>1</v>
      </c>
    </row>
    <row r="3121" spans="1:26" x14ac:dyDescent="0.2">
      <c r="A3121">
        <v>28912</v>
      </c>
      <c r="B3121" t="s">
        <v>3979</v>
      </c>
      <c r="C3121" t="s">
        <v>15294</v>
      </c>
      <c r="D3121" t="s">
        <v>15295</v>
      </c>
      <c r="E3121" t="s">
        <v>15296</v>
      </c>
      <c r="F3121" t="s">
        <v>15297</v>
      </c>
      <c r="G3121" t="s">
        <v>15298</v>
      </c>
      <c r="I3121">
        <v>3</v>
      </c>
      <c r="J3121">
        <v>3</v>
      </c>
      <c r="K3121">
        <v>0</v>
      </c>
      <c r="L3121" t="s">
        <v>15299</v>
      </c>
      <c r="M3121">
        <f>SUM(B3121,C3121)</f>
        <v>0</v>
      </c>
      <c r="N3121" t="str">
        <f t="shared" si="96"/>
        <v>No</v>
      </c>
      <c r="O3121">
        <f>COUNTIF(C:C,"&lt;0")</f>
        <v>0</v>
      </c>
      <c r="P3121" t="e">
        <f>SUMIF(#REF!,"&gt;"&amp;AVERAGE(#REF!))</f>
        <v>#REF!</v>
      </c>
      <c r="Q3121">
        <f t="shared" si="97"/>
        <v>27.565026697177728</v>
      </c>
      <c r="R3121" t="str">
        <f>CONCATENATE("ID-",A3121,"-",E3121)</f>
        <v>ID-28912-Greenville, MS - Charlotte, NC</v>
      </c>
      <c r="S3121">
        <f>INDEX(B:B,MATCH(A3121,A:A,0))</f>
        <v>0</v>
      </c>
      <c r="T3121" t="str">
        <f>IF(OR(B3121&gt;0,C3121&gt;0),"Acceptable","Check")</f>
        <v>Acceptable</v>
      </c>
      <c r="U3121">
        <f>COUNTIF(D:D, "Military - U.S. Army")</f>
        <v>23</v>
      </c>
      <c r="V3121">
        <f>AVERAGEIF(C:C,"Fort Myer, Virginia", I:I)</f>
        <v>2</v>
      </c>
      <c r="X3121" t="str">
        <f>IFERROR(VLOOKUP("FlightNumber", A:D, 4, FALSE), "Flight Not Found")</f>
        <v>Flight Not Found</v>
      </c>
      <c r="Y3121" t="str" cm="1">
        <f t="array" ref="Y3121">IF(AND(B:B &gt; TIME(6, 0, 0), B:B &lt;= TIME(18, 0, 0)), "Day", "Night")</f>
        <v>Night</v>
      </c>
      <c r="Z3121">
        <f>COUNTIFS(D:D, "Military - U.S. Army", C:C, "Fort Myer, Virginia")</f>
        <v>1</v>
      </c>
    </row>
    <row r="3122" spans="1:26" x14ac:dyDescent="0.2">
      <c r="A3122">
        <v>28915</v>
      </c>
      <c r="B3122" t="s">
        <v>15300</v>
      </c>
      <c r="C3122" t="s">
        <v>15301</v>
      </c>
      <c r="D3122" t="s">
        <v>15302</v>
      </c>
      <c r="E3122" t="s">
        <v>15303</v>
      </c>
      <c r="F3122" t="s">
        <v>15304</v>
      </c>
      <c r="G3122" t="s">
        <v>15305</v>
      </c>
      <c r="I3122">
        <v>8</v>
      </c>
      <c r="J3122">
        <v>8</v>
      </c>
      <c r="K3122">
        <v>0</v>
      </c>
      <c r="L3122" t="s">
        <v>15306</v>
      </c>
      <c r="M3122">
        <f>SUM(B3122,C3122)</f>
        <v>0</v>
      </c>
      <c r="N3122" t="str">
        <f t="shared" si="96"/>
        <v>No</v>
      </c>
      <c r="O3122">
        <f>COUNTIF(C:C,"&lt;0")</f>
        <v>0</v>
      </c>
      <c r="P3122" t="e">
        <f>SUMIF(#REF!,"&gt;"&amp;AVERAGE(#REF!))</f>
        <v>#REF!</v>
      </c>
      <c r="Q3122">
        <f t="shared" si="97"/>
        <v>27.565026697177728</v>
      </c>
      <c r="R3122" t="str">
        <f>CONCATENATE("ID-",A3122,"-",E3122)</f>
        <v>ID-28915-Houston, TX - Gulfport, MS - New Orleans, LA</v>
      </c>
      <c r="S3122" t="str">
        <f>INDEX(B:B,MATCH(A3122,A:A,0))</f>
        <v>15:04</v>
      </c>
      <c r="T3122" t="str">
        <f>IF(OR(B3122&gt;0,C3122&gt;0),"Acceptable","Check")</f>
        <v>Acceptable</v>
      </c>
      <c r="U3122">
        <f>COUNTIF(D:D, "Military - U.S. Army")</f>
        <v>23</v>
      </c>
      <c r="V3122">
        <f>AVERAGEIF(C:C,"Fort Myer, Virginia", I:I)</f>
        <v>2</v>
      </c>
      <c r="X3122" t="str">
        <f>IFERROR(VLOOKUP("FlightNumber", A:D, 4, FALSE), "Flight Not Found")</f>
        <v>Flight Not Found</v>
      </c>
      <c r="Y3122" t="str" cm="1">
        <f t="array" ref="Y3122">IF(AND(B:B &gt; TIME(6, 0, 0), B:B &lt;= TIME(18, 0, 0)), "Day", "Night")</f>
        <v>Night</v>
      </c>
      <c r="Z3122">
        <f>COUNTIFS(D:D, "Military - U.S. Army", C:C, "Fort Myer, Virginia")</f>
        <v>1</v>
      </c>
    </row>
    <row r="3123" spans="1:26" x14ac:dyDescent="0.2">
      <c r="A3123">
        <v>28916</v>
      </c>
      <c r="B3123" t="s">
        <v>15307</v>
      </c>
      <c r="C3123" t="s">
        <v>15308</v>
      </c>
      <c r="D3123" t="s">
        <v>15309</v>
      </c>
      <c r="E3123" t="s">
        <v>15310</v>
      </c>
      <c r="F3123" t="s">
        <v>15311</v>
      </c>
      <c r="G3123" t="s">
        <v>15312</v>
      </c>
      <c r="I3123">
        <v>4</v>
      </c>
      <c r="J3123">
        <v>4</v>
      </c>
      <c r="K3123">
        <v>0</v>
      </c>
      <c r="L3123" t="s">
        <v>15313</v>
      </c>
      <c r="M3123">
        <f>SUM(B3123,C3123)</f>
        <v>0</v>
      </c>
      <c r="N3123" t="str">
        <f t="shared" si="96"/>
        <v>No</v>
      </c>
      <c r="O3123">
        <f>COUNTIF(C:C,"&lt;0")</f>
        <v>0</v>
      </c>
      <c r="P3123" t="e">
        <f>SUMIF(#REF!,"&gt;"&amp;AVERAGE(#REF!))</f>
        <v>#REF!</v>
      </c>
      <c r="Q3123">
        <f t="shared" si="97"/>
        <v>27.565026697177728</v>
      </c>
      <c r="R3123" t="str">
        <f>CONCATENATE("ID-",A3123,"-",E3123)</f>
        <v>ID-28916-Lebanon, TN - Galesburg, IL</v>
      </c>
      <c r="S3123" t="str">
        <f>INDEX(B:B,MATCH(A3123,A:A,0))</f>
        <v>10:14</v>
      </c>
      <c r="T3123" t="str">
        <f>IF(OR(B3123&gt;0,C3123&gt;0),"Acceptable","Check")</f>
        <v>Acceptable</v>
      </c>
      <c r="U3123">
        <f>COUNTIF(D:D, "Military - U.S. Army")</f>
        <v>23</v>
      </c>
      <c r="V3123">
        <f>AVERAGEIF(C:C,"Fort Myer, Virginia", I:I)</f>
        <v>2</v>
      </c>
      <c r="X3123" t="str">
        <f>IFERROR(VLOOKUP("FlightNumber", A:D, 4, FALSE), "Flight Not Found")</f>
        <v>Flight Not Found</v>
      </c>
      <c r="Y3123" t="str" cm="1">
        <f t="array" ref="Y3123">IF(AND(B:B &gt; TIME(6, 0, 0), B:B &lt;= TIME(18, 0, 0)), "Day", "Night")</f>
        <v>Night</v>
      </c>
      <c r="Z3123">
        <f>COUNTIFS(D:D, "Military - U.S. Army", C:C, "Fort Myer, Virginia")</f>
        <v>1</v>
      </c>
    </row>
    <row r="3124" spans="1:26" x14ac:dyDescent="0.2">
      <c r="A3124">
        <v>28920</v>
      </c>
      <c r="B3124" t="s">
        <v>5313</v>
      </c>
      <c r="C3124" t="s">
        <v>15314</v>
      </c>
      <c r="D3124" t="s">
        <v>4985</v>
      </c>
      <c r="E3124" t="s">
        <v>15315</v>
      </c>
      <c r="F3124" t="s">
        <v>12800</v>
      </c>
      <c r="G3124" t="s">
        <v>15316</v>
      </c>
      <c r="H3124" t="s">
        <v>15317</v>
      </c>
      <c r="I3124">
        <v>4</v>
      </c>
      <c r="J3124">
        <v>4</v>
      </c>
      <c r="K3124">
        <v>0</v>
      </c>
      <c r="L3124" t="s">
        <v>15318</v>
      </c>
      <c r="M3124">
        <f>SUM(B3124,C3124)</f>
        <v>0</v>
      </c>
      <c r="N3124" t="str">
        <f t="shared" si="96"/>
        <v>No</v>
      </c>
      <c r="O3124">
        <f>COUNTIF(C:C,"&lt;0")</f>
        <v>0</v>
      </c>
      <c r="P3124" t="e">
        <f>SUMIF(#REF!,"&gt;"&amp;AVERAGE(#REF!))</f>
        <v>#REF!</v>
      </c>
      <c r="Q3124">
        <f t="shared" si="97"/>
        <v>27.565026697177728</v>
      </c>
      <c r="R3124" t="str">
        <f>CONCATENATE("ID-",A3124,"-",E3124)</f>
        <v>ID-28920-Denpasar - Surabaya</v>
      </c>
      <c r="S3124" t="str">
        <f>INDEX(B:B,MATCH(A3124,A:A,0))</f>
        <v>18:55</v>
      </c>
      <c r="T3124" t="str">
        <f>IF(OR(B3124&gt;0,C3124&gt;0),"Acceptable","Check")</f>
        <v>Acceptable</v>
      </c>
      <c r="U3124">
        <f>COUNTIF(D:D, "Military - U.S. Army")</f>
        <v>23</v>
      </c>
      <c r="V3124">
        <f>AVERAGEIF(C:C,"Fort Myer, Virginia", I:I)</f>
        <v>2</v>
      </c>
      <c r="X3124" t="str">
        <f>IFERROR(VLOOKUP("FlightNumber", A:D, 4, FALSE), "Flight Not Found")</f>
        <v>Flight Not Found</v>
      </c>
      <c r="Y3124" t="str" cm="1">
        <f t="array" ref="Y3124">IF(AND(B:B &gt; TIME(6, 0, 0), B:B &lt;= TIME(18, 0, 0)), "Day", "Night")</f>
        <v>Night</v>
      </c>
      <c r="Z3124">
        <f>COUNTIFS(D:D, "Military - U.S. Army", C:C, "Fort Myer, Virginia")</f>
        <v>1</v>
      </c>
    </row>
    <row r="3125" spans="1:26" x14ac:dyDescent="0.2">
      <c r="A3125">
        <v>28924</v>
      </c>
      <c r="B3125" t="s">
        <v>4395</v>
      </c>
      <c r="C3125" t="s">
        <v>15319</v>
      </c>
      <c r="D3125" t="s">
        <v>15320</v>
      </c>
      <c r="E3125" t="s">
        <v>15321</v>
      </c>
      <c r="F3125" t="s">
        <v>15322</v>
      </c>
      <c r="G3125" t="s">
        <v>15323</v>
      </c>
      <c r="H3125" t="s">
        <v>5370</v>
      </c>
      <c r="I3125">
        <v>7</v>
      </c>
      <c r="J3125">
        <v>3</v>
      </c>
      <c r="K3125">
        <v>0</v>
      </c>
      <c r="L3125" t="s">
        <v>15324</v>
      </c>
      <c r="M3125">
        <f>SUM(B3125,C3125)</f>
        <v>0</v>
      </c>
      <c r="N3125" t="str">
        <f t="shared" si="96"/>
        <v>No</v>
      </c>
      <c r="O3125">
        <f>COUNTIF(C:C,"&lt;0")</f>
        <v>0</v>
      </c>
      <c r="P3125" t="e">
        <f>SUMIF(#REF!,"&gt;"&amp;AVERAGE(#REF!))</f>
        <v>#REF!</v>
      </c>
      <c r="Q3125">
        <f t="shared" si="97"/>
        <v>27.565026697177728</v>
      </c>
      <c r="R3125" t="str">
        <f>CONCATENATE("ID-",A3125,"-",E3125)</f>
        <v>ID-28924-New York - Santa Monica</v>
      </c>
      <c r="S3125" t="str">
        <f>INDEX(B:B,MATCH(A3125,A:A,0))</f>
        <v>17:52</v>
      </c>
      <c r="T3125" t="str">
        <f>IF(OR(B3125&gt;0,C3125&gt;0),"Acceptable","Check")</f>
        <v>Acceptable</v>
      </c>
      <c r="U3125">
        <f>COUNTIF(D:D, "Military - U.S. Army")</f>
        <v>23</v>
      </c>
      <c r="V3125">
        <f>AVERAGEIF(C:C,"Fort Myer, Virginia", I:I)</f>
        <v>2</v>
      </c>
      <c r="X3125" t="str">
        <f>IFERROR(VLOOKUP("FlightNumber", A:D, 4, FALSE), "Flight Not Found")</f>
        <v>Flight Not Found</v>
      </c>
      <c r="Y3125" t="str" cm="1">
        <f t="array" ref="Y3125">IF(AND(B:B &gt; TIME(6, 0, 0), B:B &lt;= TIME(18, 0, 0)), "Day", "Night")</f>
        <v>Night</v>
      </c>
      <c r="Z3125">
        <f>COUNTIFS(D:D, "Military - U.S. Army", C:C, "Fort Myer, Virginia")</f>
        <v>1</v>
      </c>
    </row>
    <row r="3126" spans="1:26" x14ac:dyDescent="0.2">
      <c r="A3126">
        <v>28928</v>
      </c>
      <c r="C3126" t="s">
        <v>15325</v>
      </c>
      <c r="D3126" t="s">
        <v>9504</v>
      </c>
      <c r="E3126" t="s">
        <v>15326</v>
      </c>
      <c r="F3126" t="s">
        <v>15327</v>
      </c>
      <c r="G3126" t="s">
        <v>15328</v>
      </c>
      <c r="H3126" t="s">
        <v>15329</v>
      </c>
      <c r="I3126">
        <v>64</v>
      </c>
      <c r="J3126">
        <v>45</v>
      </c>
      <c r="K3126">
        <v>0</v>
      </c>
      <c r="M3126">
        <f>SUM(B3126,C3126)</f>
        <v>0</v>
      </c>
      <c r="N3126" t="str">
        <f t="shared" si="96"/>
        <v>No</v>
      </c>
      <c r="O3126">
        <f>COUNTIF(C:C,"&lt;0")</f>
        <v>0</v>
      </c>
      <c r="P3126" t="e">
        <f>SUMIF(#REF!,"&gt;"&amp;AVERAGE(#REF!))</f>
        <v>#REF!</v>
      </c>
      <c r="Q3126">
        <f t="shared" si="97"/>
        <v>27.565026697177728</v>
      </c>
      <c r="R3126" t="str">
        <f>CONCATENATE("ID-",A3126,"-",E3126)</f>
        <v>ID-28928-Amman - Doha</v>
      </c>
      <c r="S3126">
        <f>INDEX(B:B,MATCH(A3126,A:A,0))</f>
        <v>0</v>
      </c>
      <c r="T3126" t="str">
        <f>IF(OR(B3126&gt;0,C3126&gt;0),"Acceptable","Check")</f>
        <v>Acceptable</v>
      </c>
      <c r="U3126">
        <f>COUNTIF(D:D, "Military - U.S. Army")</f>
        <v>23</v>
      </c>
      <c r="V3126">
        <f>AVERAGEIF(C:C,"Fort Myer, Virginia", I:I)</f>
        <v>2</v>
      </c>
      <c r="X3126" t="str">
        <f>IFERROR(VLOOKUP("FlightNumber", A:D, 4, FALSE), "Flight Not Found")</f>
        <v>Flight Not Found</v>
      </c>
      <c r="Y3126" t="str" cm="1">
        <f t="array" ref="Y3126">IF(AND(B:B &gt; TIME(6, 0, 0), B:B &lt;= TIME(18, 0, 0)), "Day", "Night")</f>
        <v>Night</v>
      </c>
      <c r="Z3126">
        <f>COUNTIFS(D:D, "Military - U.S. Army", C:C, "Fort Myer, Virginia")</f>
        <v>1</v>
      </c>
    </row>
    <row r="3127" spans="1:26" x14ac:dyDescent="0.2">
      <c r="A3127">
        <v>28928</v>
      </c>
      <c r="B3127" t="s">
        <v>874</v>
      </c>
      <c r="C3127" t="s">
        <v>15330</v>
      </c>
      <c r="D3127" t="s">
        <v>14052</v>
      </c>
      <c r="F3127" t="s">
        <v>15331</v>
      </c>
      <c r="G3127" t="s">
        <v>15332</v>
      </c>
      <c r="H3127" t="s">
        <v>15333</v>
      </c>
      <c r="I3127">
        <v>12</v>
      </c>
      <c r="J3127">
        <v>12</v>
      </c>
      <c r="K3127">
        <v>32</v>
      </c>
      <c r="L3127" t="s">
        <v>15334</v>
      </c>
      <c r="M3127">
        <f>SUM(B3127,C3127)</f>
        <v>0</v>
      </c>
      <c r="N3127" t="str">
        <f t="shared" si="96"/>
        <v>No</v>
      </c>
      <c r="O3127">
        <f>COUNTIF(C:C,"&lt;0")</f>
        <v>0</v>
      </c>
      <c r="P3127" t="e">
        <f>SUMIF(#REF!,"&gt;"&amp;AVERAGE(#REF!))</f>
        <v>#REF!</v>
      </c>
      <c r="Q3127">
        <f t="shared" si="97"/>
        <v>27.565026697177728</v>
      </c>
      <c r="R3127" t="str">
        <f>CONCATENATE("ID-",A3127,"-",E3127)</f>
        <v>ID-28928-</v>
      </c>
      <c r="S3127">
        <f>INDEX(B:B,MATCH(A3127,A:A,0))</f>
        <v>0</v>
      </c>
      <c r="T3127" t="str">
        <f>IF(OR(B3127&gt;0,C3127&gt;0),"Acceptable","Check")</f>
        <v>Acceptable</v>
      </c>
      <c r="U3127">
        <f>COUNTIF(D:D, "Military - U.S. Army")</f>
        <v>23</v>
      </c>
      <c r="V3127">
        <f>AVERAGEIF(C:C,"Fort Myer, Virginia", I:I)</f>
        <v>2</v>
      </c>
      <c r="X3127" t="str">
        <f>IFERROR(VLOOKUP("FlightNumber", A:D, 4, FALSE), "Flight Not Found")</f>
        <v>Flight Not Found</v>
      </c>
      <c r="Y3127" t="str" cm="1">
        <f t="array" ref="Y3127">IF(AND(B:B &gt; TIME(6, 0, 0), B:B &lt;= TIME(18, 0, 0)), "Day", "Night")</f>
        <v>Night</v>
      </c>
      <c r="Z3127">
        <f>COUNTIFS(D:D, "Military - U.S. Army", C:C, "Fort Myer, Virginia")</f>
        <v>1</v>
      </c>
    </row>
    <row r="3128" spans="1:26" x14ac:dyDescent="0.2">
      <c r="A3128">
        <v>28931</v>
      </c>
      <c r="B3128" t="s">
        <v>15335</v>
      </c>
      <c r="C3128" t="s">
        <v>1385</v>
      </c>
      <c r="D3128" t="s">
        <v>3546</v>
      </c>
      <c r="E3128" t="s">
        <v>15336</v>
      </c>
      <c r="F3128" t="s">
        <v>8219</v>
      </c>
      <c r="G3128" t="s">
        <v>15337</v>
      </c>
      <c r="H3128" t="s">
        <v>15338</v>
      </c>
      <c r="I3128">
        <v>106</v>
      </c>
      <c r="J3128">
        <v>86</v>
      </c>
      <c r="K3128">
        <v>0</v>
      </c>
      <c r="L3128" t="s">
        <v>15339</v>
      </c>
      <c r="M3128">
        <f>SUM(B3128,C3128)</f>
        <v>0</v>
      </c>
      <c r="N3128" t="str">
        <f t="shared" si="96"/>
        <v>No</v>
      </c>
      <c r="O3128">
        <f>COUNTIF(C:C,"&lt;0")</f>
        <v>0</v>
      </c>
      <c r="P3128" t="e">
        <f>SUMIF(#REF!,"&gt;"&amp;AVERAGE(#REF!))</f>
        <v>#REF!</v>
      </c>
      <c r="Q3128">
        <f t="shared" si="97"/>
        <v>27.565026697177728</v>
      </c>
      <c r="R3128" t="str">
        <f>CONCATENATE("ID-",A3128,"-",E3128)</f>
        <v>ID-28931-Moscow - Odessa</v>
      </c>
      <c r="S3128" t="str">
        <f>INDEX(B:B,MATCH(A3128,A:A,0))</f>
        <v>19:44</v>
      </c>
      <c r="T3128" t="str">
        <f>IF(OR(B3128&gt;0,C3128&gt;0),"Acceptable","Check")</f>
        <v>Acceptable</v>
      </c>
      <c r="U3128">
        <f>COUNTIF(D:D, "Military - U.S. Army")</f>
        <v>23</v>
      </c>
      <c r="V3128">
        <f>AVERAGEIF(C:C,"Fort Myer, Virginia", I:I)</f>
        <v>2</v>
      </c>
      <c r="X3128" t="str">
        <f>IFERROR(VLOOKUP("FlightNumber", A:D, 4, FALSE), "Flight Not Found")</f>
        <v>Flight Not Found</v>
      </c>
      <c r="Y3128" t="str" cm="1">
        <f t="array" ref="Y3128">IF(AND(B:B &gt; TIME(6, 0, 0), B:B &lt;= TIME(18, 0, 0)), "Day", "Night")</f>
        <v>Night</v>
      </c>
      <c r="Z3128">
        <f>COUNTIFS(D:D, "Military - U.S. Army", C:C, "Fort Myer, Virginia")</f>
        <v>1</v>
      </c>
    </row>
    <row r="3129" spans="1:26" x14ac:dyDescent="0.2">
      <c r="A3129">
        <v>28934</v>
      </c>
      <c r="C3129" t="s">
        <v>15340</v>
      </c>
      <c r="D3129" t="s">
        <v>3546</v>
      </c>
      <c r="F3129" t="s">
        <v>11779</v>
      </c>
      <c r="G3129" t="s">
        <v>15341</v>
      </c>
      <c r="H3129" t="s">
        <v>15342</v>
      </c>
      <c r="I3129">
        <v>29</v>
      </c>
      <c r="J3129">
        <v>29</v>
      </c>
      <c r="K3129">
        <v>0</v>
      </c>
      <c r="L3129" t="s">
        <v>15343</v>
      </c>
      <c r="M3129">
        <f>SUM(B3129,C3129)</f>
        <v>0</v>
      </c>
      <c r="N3129" t="str">
        <f t="shared" si="96"/>
        <v>No</v>
      </c>
      <c r="O3129">
        <f>COUNTIF(C:C,"&lt;0")</f>
        <v>0</v>
      </c>
      <c r="P3129" t="e">
        <f>SUMIF(#REF!,"&gt;"&amp;AVERAGE(#REF!))</f>
        <v>#REF!</v>
      </c>
      <c r="Q3129">
        <f t="shared" si="97"/>
        <v>27.565026697177728</v>
      </c>
      <c r="R3129" t="str">
        <f>CONCATENATE("ID-",A3129,"-",E3129)</f>
        <v>ID-28934-</v>
      </c>
      <c r="S3129">
        <f>INDEX(B:B,MATCH(A3129,A:A,0))</f>
        <v>0</v>
      </c>
      <c r="T3129" t="str">
        <f>IF(OR(B3129&gt;0,C3129&gt;0),"Acceptable","Check")</f>
        <v>Acceptable</v>
      </c>
      <c r="U3129">
        <f>COUNTIF(D:D, "Military - U.S. Army")</f>
        <v>23</v>
      </c>
      <c r="V3129">
        <f>AVERAGEIF(C:C,"Fort Myer, Virginia", I:I)</f>
        <v>2</v>
      </c>
      <c r="X3129" t="str">
        <f>IFERROR(VLOOKUP("FlightNumber", A:D, 4, FALSE), "Flight Not Found")</f>
        <v>Flight Not Found</v>
      </c>
      <c r="Y3129" t="str" cm="1">
        <f t="array" ref="Y3129">IF(AND(B:B &gt; TIME(6, 0, 0), B:B &lt;= TIME(18, 0, 0)), "Day", "Night")</f>
        <v>Night</v>
      </c>
      <c r="Z3129">
        <f>COUNTIFS(D:D, "Military - U.S. Army", C:C, "Fort Myer, Virginia")</f>
        <v>1</v>
      </c>
    </row>
    <row r="3130" spans="1:26" x14ac:dyDescent="0.2">
      <c r="A3130">
        <v>28936</v>
      </c>
      <c r="B3130" t="s">
        <v>7714</v>
      </c>
      <c r="C3130" t="s">
        <v>15344</v>
      </c>
      <c r="D3130" t="s">
        <v>3546</v>
      </c>
      <c r="E3130" t="s">
        <v>15345</v>
      </c>
      <c r="F3130" t="s">
        <v>15346</v>
      </c>
      <c r="G3130" t="s">
        <v>15347</v>
      </c>
      <c r="H3130" t="s">
        <v>15348</v>
      </c>
      <c r="I3130">
        <v>5</v>
      </c>
      <c r="J3130">
        <v>4</v>
      </c>
      <c r="K3130">
        <v>0</v>
      </c>
      <c r="L3130" t="s">
        <v>15349</v>
      </c>
      <c r="M3130">
        <f>SUM(B3130,C3130)</f>
        <v>0</v>
      </c>
      <c r="N3130" t="str">
        <f t="shared" si="96"/>
        <v>No</v>
      </c>
      <c r="O3130">
        <f>COUNTIF(C:C,"&lt;0")</f>
        <v>0</v>
      </c>
      <c r="P3130" t="e">
        <f>SUMIF(#REF!,"&gt;"&amp;AVERAGE(#REF!))</f>
        <v>#REF!</v>
      </c>
      <c r="Q3130">
        <f t="shared" si="97"/>
        <v>27.565026697177728</v>
      </c>
      <c r="R3130" t="str">
        <f>CONCATENATE("ID-",A3130,"-",E3130)</f>
        <v>ID-28936-Gorkiy - Liepaya</v>
      </c>
      <c r="S3130" t="str">
        <f>INDEX(B:B,MATCH(A3130,A:A,0))</f>
        <v>00:55</v>
      </c>
      <c r="T3130" t="str">
        <f>IF(OR(B3130&gt;0,C3130&gt;0),"Acceptable","Check")</f>
        <v>Acceptable</v>
      </c>
      <c r="U3130">
        <f>COUNTIF(D:D, "Military - U.S. Army")</f>
        <v>23</v>
      </c>
      <c r="V3130">
        <f>AVERAGEIF(C:C,"Fort Myer, Virginia", I:I)</f>
        <v>2</v>
      </c>
      <c r="X3130" t="str">
        <f>IFERROR(VLOOKUP("FlightNumber", A:D, 4, FALSE), "Flight Not Found")</f>
        <v>Flight Not Found</v>
      </c>
      <c r="Y3130" t="str" cm="1">
        <f t="array" ref="Y3130">IF(AND(B:B &gt; TIME(6, 0, 0), B:B &lt;= TIME(18, 0, 0)), "Day", "Night")</f>
        <v>Night</v>
      </c>
      <c r="Z3130">
        <f>COUNTIFS(D:D, "Military - U.S. Army", C:C, "Fort Myer, Virginia")</f>
        <v>1</v>
      </c>
    </row>
    <row r="3131" spans="1:26" x14ac:dyDescent="0.2">
      <c r="A3131">
        <v>28936</v>
      </c>
      <c r="B3131" t="s">
        <v>15350</v>
      </c>
      <c r="C3131" t="s">
        <v>15351</v>
      </c>
      <c r="D3131" t="s">
        <v>15352</v>
      </c>
      <c r="E3131" t="s">
        <v>15353</v>
      </c>
      <c r="F3131" t="s">
        <v>14634</v>
      </c>
      <c r="G3131" t="s">
        <v>15354</v>
      </c>
      <c r="H3131" t="s">
        <v>15355</v>
      </c>
      <c r="I3131">
        <v>7</v>
      </c>
      <c r="J3131">
        <v>2</v>
      </c>
      <c r="K3131">
        <v>0</v>
      </c>
      <c r="L3131" t="s">
        <v>15356</v>
      </c>
      <c r="M3131">
        <f>SUM(B3131,C3131)</f>
        <v>0</v>
      </c>
      <c r="N3131" t="str">
        <f t="shared" si="96"/>
        <v>No</v>
      </c>
      <c r="O3131">
        <f>COUNTIF(C:C,"&lt;0")</f>
        <v>0</v>
      </c>
      <c r="P3131" t="e">
        <f>SUMIF(#REF!,"&gt;"&amp;AVERAGE(#REF!))</f>
        <v>#REF!</v>
      </c>
      <c r="Q3131">
        <f t="shared" si="97"/>
        <v>27.565026697177728</v>
      </c>
      <c r="R3131" t="str">
        <f>CONCATENATE("ID-",A3131,"-",E3131)</f>
        <v>ID-28936-Bethel, AK - Tooksook, Alaska</v>
      </c>
      <c r="S3131" t="str">
        <f>INDEX(B:B,MATCH(A3131,A:A,0))</f>
        <v>00:55</v>
      </c>
      <c r="T3131" t="str">
        <f>IF(OR(B3131&gt;0,C3131&gt;0),"Acceptable","Check")</f>
        <v>Acceptable</v>
      </c>
      <c r="U3131">
        <f>COUNTIF(D:D, "Military - U.S. Army")</f>
        <v>23</v>
      </c>
      <c r="V3131">
        <f>AVERAGEIF(C:C,"Fort Myer, Virginia", I:I)</f>
        <v>2</v>
      </c>
      <c r="X3131" t="str">
        <f>IFERROR(VLOOKUP("FlightNumber", A:D, 4, FALSE), "Flight Not Found")</f>
        <v>Flight Not Found</v>
      </c>
      <c r="Y3131" t="str" cm="1">
        <f t="array" ref="Y3131">IF(AND(B:B &gt; TIME(6, 0, 0), B:B &lt;= TIME(18, 0, 0)), "Day", "Night")</f>
        <v>Night</v>
      </c>
      <c r="Z3131">
        <f>COUNTIFS(D:D, "Military - U.S. Army", C:C, "Fort Myer, Virginia")</f>
        <v>1</v>
      </c>
    </row>
    <row r="3132" spans="1:26" x14ac:dyDescent="0.2">
      <c r="A3132">
        <v>28940</v>
      </c>
      <c r="C3132" t="s">
        <v>15357</v>
      </c>
      <c r="D3132" t="s">
        <v>12602</v>
      </c>
      <c r="F3132" t="s">
        <v>8696</v>
      </c>
      <c r="G3132" t="s">
        <v>15358</v>
      </c>
      <c r="H3132" t="s">
        <v>15359</v>
      </c>
      <c r="I3132">
        <v>10</v>
      </c>
      <c r="J3132">
        <v>10</v>
      </c>
      <c r="K3132">
        <v>0</v>
      </c>
      <c r="L3132" t="s">
        <v>15360</v>
      </c>
      <c r="M3132">
        <f>SUM(B3132,C3132)</f>
        <v>0</v>
      </c>
      <c r="N3132" t="str">
        <f t="shared" si="96"/>
        <v>No</v>
      </c>
      <c r="O3132">
        <f>COUNTIF(C:C,"&lt;0")</f>
        <v>0</v>
      </c>
      <c r="P3132" t="e">
        <f>SUMIF(#REF!,"&gt;"&amp;AVERAGE(#REF!))</f>
        <v>#REF!</v>
      </c>
      <c r="Q3132">
        <f t="shared" si="97"/>
        <v>27.565026697177728</v>
      </c>
      <c r="R3132" t="str">
        <f>CONCATENATE("ID-",A3132,"-",E3132)</f>
        <v>ID-28940-</v>
      </c>
      <c r="S3132">
        <f>INDEX(B:B,MATCH(A3132,A:A,0))</f>
        <v>0</v>
      </c>
      <c r="T3132" t="str">
        <f>IF(OR(B3132&gt;0,C3132&gt;0),"Acceptable","Check")</f>
        <v>Acceptable</v>
      </c>
      <c r="U3132">
        <f>COUNTIF(D:D, "Military - U.S. Army")</f>
        <v>23</v>
      </c>
      <c r="V3132">
        <f>AVERAGEIF(C:C,"Fort Myer, Virginia", I:I)</f>
        <v>2</v>
      </c>
      <c r="X3132" t="str">
        <f>IFERROR(VLOOKUP("FlightNumber", A:D, 4, FALSE), "Flight Not Found")</f>
        <v>Flight Not Found</v>
      </c>
      <c r="Y3132" t="str" cm="1">
        <f t="array" ref="Y3132">IF(AND(B:B &gt; TIME(6, 0, 0), B:B &lt;= TIME(18, 0, 0)), "Day", "Night")</f>
        <v>Night</v>
      </c>
      <c r="Z3132">
        <f>COUNTIFS(D:D, "Military - U.S. Army", C:C, "Fort Myer, Virginia")</f>
        <v>1</v>
      </c>
    </row>
    <row r="3133" spans="1:26" x14ac:dyDescent="0.2">
      <c r="A3133">
        <v>28943</v>
      </c>
      <c r="C3133" t="s">
        <v>15361</v>
      </c>
      <c r="D3133" t="s">
        <v>6571</v>
      </c>
      <c r="E3133" t="s">
        <v>15362</v>
      </c>
      <c r="F3133" t="s">
        <v>8400</v>
      </c>
      <c r="G3133" t="s">
        <v>15363</v>
      </c>
      <c r="H3133" t="s">
        <v>15364</v>
      </c>
      <c r="I3133">
        <v>24</v>
      </c>
      <c r="J3133">
        <v>17</v>
      </c>
      <c r="K3133">
        <v>0</v>
      </c>
      <c r="L3133" t="s">
        <v>15365</v>
      </c>
      <c r="M3133">
        <f>SUM(B3133,C3133)</f>
        <v>0</v>
      </c>
      <c r="N3133" t="str">
        <f t="shared" si="96"/>
        <v>No</v>
      </c>
      <c r="O3133">
        <f>COUNTIF(C:C,"&lt;0")</f>
        <v>0</v>
      </c>
      <c r="P3133" t="e">
        <f>SUMIF(#REF!,"&gt;"&amp;AVERAGE(#REF!))</f>
        <v>#REF!</v>
      </c>
      <c r="Q3133">
        <f t="shared" si="97"/>
        <v>27.565026697177728</v>
      </c>
      <c r="R3133" t="str">
        <f>CONCATENATE("ID-",A3133,"-",E3133)</f>
        <v>ID-28943-Quebe- Montreal</v>
      </c>
      <c r="S3133">
        <f>INDEX(B:B,MATCH(A3133,A:A,0))</f>
        <v>0</v>
      </c>
      <c r="T3133" t="str">
        <f>IF(OR(B3133&gt;0,C3133&gt;0),"Acceptable","Check")</f>
        <v>Acceptable</v>
      </c>
      <c r="U3133">
        <f>COUNTIF(D:D, "Military - U.S. Army")</f>
        <v>23</v>
      </c>
      <c r="V3133">
        <f>AVERAGEIF(C:C,"Fort Myer, Virginia", I:I)</f>
        <v>2</v>
      </c>
      <c r="X3133" t="str">
        <f>IFERROR(VLOOKUP("FlightNumber", A:D, 4, FALSE), "Flight Not Found")</f>
        <v>Flight Not Found</v>
      </c>
      <c r="Y3133" t="str" cm="1">
        <f t="array" ref="Y3133">IF(AND(B:B &gt; TIME(6, 0, 0), B:B &lt;= TIME(18, 0, 0)), "Day", "Night")</f>
        <v>Night</v>
      </c>
      <c r="Z3133">
        <f>COUNTIFS(D:D, "Military - U.S. Army", C:C, "Fort Myer, Virginia")</f>
        <v>1</v>
      </c>
    </row>
    <row r="3134" spans="1:26" x14ac:dyDescent="0.2">
      <c r="A3134">
        <v>28957</v>
      </c>
      <c r="B3134" t="s">
        <v>787</v>
      </c>
      <c r="C3134" t="s">
        <v>15366</v>
      </c>
      <c r="D3134" t="s">
        <v>15367</v>
      </c>
      <c r="E3134" t="s">
        <v>15368</v>
      </c>
      <c r="F3134" t="s">
        <v>15369</v>
      </c>
      <c r="G3134" t="s">
        <v>15370</v>
      </c>
      <c r="H3134" t="s">
        <v>15371</v>
      </c>
      <c r="I3134">
        <v>3</v>
      </c>
      <c r="J3134">
        <v>3</v>
      </c>
      <c r="K3134">
        <v>0</v>
      </c>
      <c r="L3134" t="s">
        <v>15372</v>
      </c>
      <c r="M3134">
        <f>SUM(B3134,C3134)</f>
        <v>0</v>
      </c>
      <c r="N3134" t="str">
        <f t="shared" si="96"/>
        <v>No</v>
      </c>
      <c r="O3134">
        <f>COUNTIF(C:C,"&lt;0")</f>
        <v>0</v>
      </c>
      <c r="P3134" t="e">
        <f>SUMIF(#REF!,"&gt;"&amp;AVERAGE(#REF!))</f>
        <v>#REF!</v>
      </c>
      <c r="Q3134">
        <f t="shared" si="97"/>
        <v>27.565026697177728</v>
      </c>
      <c r="R3134" t="str">
        <f>CONCATENATE("ID-",A3134,"-",E3134)</f>
        <v>ID-28957-Carrizozo, NM - Albuquerque, NM</v>
      </c>
      <c r="S3134" t="str">
        <f>INDEX(B:B,MATCH(A3134,A:A,0))</f>
        <v>09:45</v>
      </c>
      <c r="T3134" t="str">
        <f>IF(OR(B3134&gt;0,C3134&gt;0),"Acceptable","Check")</f>
        <v>Acceptable</v>
      </c>
      <c r="U3134">
        <f>COUNTIF(D:D, "Military - U.S. Army")</f>
        <v>23</v>
      </c>
      <c r="V3134">
        <f>AVERAGEIF(C:C,"Fort Myer, Virginia", I:I)</f>
        <v>2</v>
      </c>
      <c r="X3134" t="str">
        <f>IFERROR(VLOOKUP("FlightNumber", A:D, 4, FALSE), "Flight Not Found")</f>
        <v>Flight Not Found</v>
      </c>
      <c r="Y3134" t="str" cm="1">
        <f t="array" ref="Y3134">IF(AND(B:B &gt; TIME(6, 0, 0), B:B &lt;= TIME(18, 0, 0)), "Day", "Night")</f>
        <v>Night</v>
      </c>
      <c r="Z3134">
        <f>COUNTIFS(D:D, "Military - U.S. Army", C:C, "Fort Myer, Virginia")</f>
        <v>1</v>
      </c>
    </row>
    <row r="3135" spans="1:26" x14ac:dyDescent="0.2">
      <c r="A3135">
        <v>28959</v>
      </c>
      <c r="C3135" t="s">
        <v>15373</v>
      </c>
      <c r="D3135" t="s">
        <v>15374</v>
      </c>
      <c r="E3135" t="s">
        <v>15375</v>
      </c>
      <c r="F3135" t="s">
        <v>2390</v>
      </c>
      <c r="G3135" t="s">
        <v>15376</v>
      </c>
      <c r="H3135" t="s">
        <v>15377</v>
      </c>
      <c r="I3135">
        <v>11</v>
      </c>
      <c r="J3135">
        <v>1</v>
      </c>
      <c r="K3135">
        <v>0</v>
      </c>
      <c r="L3135" t="s">
        <v>15378</v>
      </c>
      <c r="M3135">
        <f>SUM(B3135,C3135)</f>
        <v>0</v>
      </c>
      <c r="N3135" t="str">
        <f t="shared" si="96"/>
        <v>No</v>
      </c>
      <c r="O3135">
        <f>COUNTIF(C:C,"&lt;0")</f>
        <v>0</v>
      </c>
      <c r="P3135" t="e">
        <f>SUMIF(#REF!,"&gt;"&amp;AVERAGE(#REF!))</f>
        <v>#REF!</v>
      </c>
      <c r="Q3135">
        <f t="shared" si="97"/>
        <v>27.565026697177728</v>
      </c>
      <c r="R3135" t="str">
        <f>CONCATENATE("ID-",A3135,"-",E3135)</f>
        <v>ID-28959-San Pedro, CA - Catalina, CA</v>
      </c>
      <c r="S3135">
        <f>INDEX(B:B,MATCH(A3135,A:A,0))</f>
        <v>0</v>
      </c>
      <c r="T3135" t="str">
        <f>IF(OR(B3135&gt;0,C3135&gt;0),"Acceptable","Check")</f>
        <v>Acceptable</v>
      </c>
      <c r="U3135">
        <f>COUNTIF(D:D, "Military - U.S. Army")</f>
        <v>23</v>
      </c>
      <c r="V3135">
        <f>AVERAGEIF(C:C,"Fort Myer, Virginia", I:I)</f>
        <v>2</v>
      </c>
      <c r="X3135" t="str">
        <f>IFERROR(VLOOKUP("FlightNumber", A:D, 4, FALSE), "Flight Not Found")</f>
        <v>Flight Not Found</v>
      </c>
      <c r="Y3135" t="str" cm="1">
        <f t="array" ref="Y3135">IF(AND(B:B &gt; TIME(6, 0, 0), B:B &lt;= TIME(18, 0, 0)), "Day", "Night")</f>
        <v>Night</v>
      </c>
      <c r="Z3135">
        <f>COUNTIFS(D:D, "Military - U.S. Army", C:C, "Fort Myer, Virginia")</f>
        <v>1</v>
      </c>
    </row>
    <row r="3136" spans="1:26" x14ac:dyDescent="0.2">
      <c r="A3136">
        <v>28963</v>
      </c>
      <c r="B3136" t="s">
        <v>719</v>
      </c>
      <c r="C3136" t="s">
        <v>124</v>
      </c>
      <c r="D3136" t="s">
        <v>9024</v>
      </c>
      <c r="E3136" t="s">
        <v>15379</v>
      </c>
      <c r="F3136" t="s">
        <v>15380</v>
      </c>
      <c r="G3136" t="s">
        <v>15381</v>
      </c>
      <c r="H3136" t="s">
        <v>15382</v>
      </c>
      <c r="I3136">
        <v>18</v>
      </c>
      <c r="J3136">
        <v>3</v>
      </c>
      <c r="K3136">
        <v>0</v>
      </c>
      <c r="L3136" t="s">
        <v>15383</v>
      </c>
      <c r="M3136">
        <f>SUM(B3136,C3136)</f>
        <v>0</v>
      </c>
      <c r="N3136" t="str">
        <f t="shared" si="96"/>
        <v>No</v>
      </c>
      <c r="O3136">
        <f>COUNTIF(C:C,"&lt;0")</f>
        <v>0</v>
      </c>
      <c r="P3136" t="e">
        <f>SUMIF(#REF!,"&gt;"&amp;AVERAGE(#REF!))</f>
        <v>#REF!</v>
      </c>
      <c r="Q3136">
        <f t="shared" si="97"/>
        <v>27.565026697177728</v>
      </c>
      <c r="R3136" t="str">
        <f>CONCATENATE("ID-",A3136,"-",E3136)</f>
        <v>ID-28963-Newark, NJ - Flushing, NY</v>
      </c>
      <c r="S3136" t="str">
        <f>INDEX(B:B,MATCH(A3136,A:A,0))</f>
        <v>18:23</v>
      </c>
      <c r="T3136" t="str">
        <f>IF(OR(B3136&gt;0,C3136&gt;0),"Acceptable","Check")</f>
        <v>Acceptable</v>
      </c>
      <c r="U3136">
        <f>COUNTIF(D:D, "Military - U.S. Army")</f>
        <v>23</v>
      </c>
      <c r="V3136">
        <f>AVERAGEIF(C:C,"Fort Myer, Virginia", I:I)</f>
        <v>2</v>
      </c>
      <c r="X3136" t="str">
        <f>IFERROR(VLOOKUP("FlightNumber", A:D, 4, FALSE), "Flight Not Found")</f>
        <v>Flight Not Found</v>
      </c>
      <c r="Y3136" t="str" cm="1">
        <f t="array" ref="Y3136">IF(AND(B:B &gt; TIME(6, 0, 0), B:B &lt;= TIME(18, 0, 0)), "Day", "Night")</f>
        <v>Night</v>
      </c>
      <c r="Z3136">
        <f>COUNTIFS(D:D, "Military - U.S. Army", C:C, "Fort Myer, Virginia")</f>
        <v>1</v>
      </c>
    </row>
    <row r="3137" spans="1:26" x14ac:dyDescent="0.2">
      <c r="A3137">
        <v>28968</v>
      </c>
      <c r="C3137" t="s">
        <v>14670</v>
      </c>
      <c r="D3137" t="s">
        <v>4161</v>
      </c>
      <c r="E3137" t="s">
        <v>14268</v>
      </c>
      <c r="F3137" t="s">
        <v>9181</v>
      </c>
      <c r="G3137" t="s">
        <v>15384</v>
      </c>
      <c r="H3137" t="s">
        <v>6311</v>
      </c>
      <c r="I3137">
        <v>57</v>
      </c>
      <c r="J3137">
        <v>57</v>
      </c>
      <c r="K3137">
        <v>0</v>
      </c>
      <c r="L3137" t="s">
        <v>15385</v>
      </c>
      <c r="M3137">
        <f>SUM(B3137,C3137)</f>
        <v>0</v>
      </c>
      <c r="N3137" t="str">
        <f t="shared" si="96"/>
        <v>No</v>
      </c>
      <c r="O3137">
        <f>COUNTIF(C:C,"&lt;0")</f>
        <v>0</v>
      </c>
      <c r="P3137" t="e">
        <f>SUMIF(#REF!,"&gt;"&amp;AVERAGE(#REF!))</f>
        <v>#REF!</v>
      </c>
      <c r="Q3137">
        <f t="shared" si="97"/>
        <v>27.565026697177728</v>
      </c>
      <c r="R3137" t="str">
        <f>CONCATENATE("ID-",A3137,"-",E3137)</f>
        <v>ID-28968-Quito - Cuenca</v>
      </c>
      <c r="S3137">
        <f>INDEX(B:B,MATCH(A3137,A:A,0))</f>
        <v>0</v>
      </c>
      <c r="T3137" t="str">
        <f>IF(OR(B3137&gt;0,C3137&gt;0),"Acceptable","Check")</f>
        <v>Acceptable</v>
      </c>
      <c r="U3137">
        <f>COUNTIF(D:D, "Military - U.S. Army")</f>
        <v>23</v>
      </c>
      <c r="V3137">
        <f>AVERAGEIF(C:C,"Fort Myer, Virginia", I:I)</f>
        <v>2</v>
      </c>
      <c r="X3137" t="str">
        <f>IFERROR(VLOOKUP("FlightNumber", A:D, 4, FALSE), "Flight Not Found")</f>
        <v>Flight Not Found</v>
      </c>
      <c r="Y3137" t="str" cm="1">
        <f t="array" ref="Y3137">IF(AND(B:B &gt; TIME(6, 0, 0), B:B &lt;= TIME(18, 0, 0)), "Day", "Night")</f>
        <v>Night</v>
      </c>
      <c r="Z3137">
        <f>COUNTIFS(D:D, "Military - U.S. Army", C:C, "Fort Myer, Virginia")</f>
        <v>1</v>
      </c>
    </row>
    <row r="3138" spans="1:26" x14ac:dyDescent="0.2">
      <c r="A3138">
        <v>28970</v>
      </c>
      <c r="C3138" t="s">
        <v>15386</v>
      </c>
      <c r="D3138" t="s">
        <v>3546</v>
      </c>
      <c r="F3138" t="s">
        <v>12279</v>
      </c>
      <c r="G3138" t="s">
        <v>15387</v>
      </c>
      <c r="H3138" t="s">
        <v>15388</v>
      </c>
      <c r="I3138">
        <v>4</v>
      </c>
      <c r="J3138">
        <v>4</v>
      </c>
      <c r="K3138">
        <v>0</v>
      </c>
      <c r="L3138" t="s">
        <v>8632</v>
      </c>
      <c r="M3138">
        <f>SUM(B3138,C3138)</f>
        <v>0</v>
      </c>
      <c r="N3138" t="str">
        <f t="shared" ref="N3138:N3201" si="98">IF(E3138="good","Yes","No")</f>
        <v>No</v>
      </c>
      <c r="O3138">
        <f>COUNTIF(C:C,"&lt;0")</f>
        <v>0</v>
      </c>
      <c r="P3138" t="e">
        <f>SUMIF(#REF!,"&gt;"&amp;AVERAGE(#REF!))</f>
        <v>#REF!</v>
      </c>
      <c r="Q3138">
        <f t="shared" si="97"/>
        <v>27.565026697177728</v>
      </c>
      <c r="R3138" t="str">
        <f>CONCATENATE("ID-",A3138,"-",E3138)</f>
        <v>ID-28970-</v>
      </c>
      <c r="S3138">
        <f>INDEX(B:B,MATCH(A3138,A:A,0))</f>
        <v>0</v>
      </c>
      <c r="T3138" t="str">
        <f>IF(OR(B3138&gt;0,C3138&gt;0),"Acceptable","Check")</f>
        <v>Acceptable</v>
      </c>
      <c r="U3138">
        <f>COUNTIF(D:D, "Military - U.S. Army")</f>
        <v>23</v>
      </c>
      <c r="V3138">
        <f>AVERAGEIF(C:C,"Fort Myer, Virginia", I:I)</f>
        <v>2</v>
      </c>
      <c r="X3138" t="str">
        <f>IFERROR(VLOOKUP("FlightNumber", A:D, 4, FALSE), "Flight Not Found")</f>
        <v>Flight Not Found</v>
      </c>
      <c r="Y3138" t="str" cm="1">
        <f t="array" ref="Y3138">IF(AND(B:B &gt; TIME(6, 0, 0), B:B &lt;= TIME(18, 0, 0)), "Day", "Night")</f>
        <v>Night</v>
      </c>
      <c r="Z3138">
        <f>COUNTIFS(D:D, "Military - U.S. Army", C:C, "Fort Myer, Virginia")</f>
        <v>1</v>
      </c>
    </row>
    <row r="3139" spans="1:26" x14ac:dyDescent="0.2">
      <c r="A3139">
        <v>29000</v>
      </c>
      <c r="B3139" t="s">
        <v>15300</v>
      </c>
      <c r="C3139" t="s">
        <v>15389</v>
      </c>
      <c r="D3139" t="s">
        <v>1326</v>
      </c>
      <c r="E3139" t="s">
        <v>15390</v>
      </c>
      <c r="F3139" t="s">
        <v>13180</v>
      </c>
      <c r="G3139" t="s">
        <v>15391</v>
      </c>
      <c r="H3139" t="s">
        <v>15392</v>
      </c>
      <c r="I3139">
        <v>271</v>
      </c>
      <c r="J3139">
        <v>271</v>
      </c>
      <c r="K3139">
        <v>2</v>
      </c>
      <c r="L3139" t="s">
        <v>15393</v>
      </c>
      <c r="M3139">
        <f>SUM(B3139,C3139)</f>
        <v>0</v>
      </c>
      <c r="N3139" t="str">
        <f t="shared" si="98"/>
        <v>No</v>
      </c>
      <c r="O3139">
        <f>COUNTIF(C:C,"&lt;0")</f>
        <v>0</v>
      </c>
      <c r="P3139" t="e">
        <f>SUMIF(#REF!,"&gt;"&amp;AVERAGE(#REF!))</f>
        <v>#REF!</v>
      </c>
      <c r="Q3139">
        <f t="shared" ref="Q3139:Q3202" si="99">AVERAGEIF(I:I,"&gt;0")</f>
        <v>27.565026697177728</v>
      </c>
      <c r="R3139" t="str">
        <f>CONCATENATE("ID-",A3139,"-",E3139)</f>
        <v>ID-29000-Chicago, IL- Los Angeles, CA</v>
      </c>
      <c r="S3139" t="str">
        <f>INDEX(B:B,MATCH(A3139,A:A,0))</f>
        <v>15:04</v>
      </c>
      <c r="T3139" t="str">
        <f>IF(OR(B3139&gt;0,C3139&gt;0),"Acceptable","Check")</f>
        <v>Acceptable</v>
      </c>
      <c r="U3139">
        <f>COUNTIF(D:D, "Military - U.S. Army")</f>
        <v>23</v>
      </c>
      <c r="V3139">
        <f>AVERAGEIF(C:C,"Fort Myer, Virginia", I:I)</f>
        <v>2</v>
      </c>
      <c r="X3139" t="str">
        <f>IFERROR(VLOOKUP("FlightNumber", A:D, 4, FALSE), "Flight Not Found")</f>
        <v>Flight Not Found</v>
      </c>
      <c r="Y3139" t="str" cm="1">
        <f t="array" ref="Y3139">IF(AND(B:B &gt; TIME(6, 0, 0), B:B &lt;= TIME(18, 0, 0)), "Day", "Night")</f>
        <v>Night</v>
      </c>
      <c r="Z3139">
        <f>COUNTIFS(D:D, "Military - U.S. Army", C:C, "Fort Myer, Virginia")</f>
        <v>1</v>
      </c>
    </row>
    <row r="3140" spans="1:26" x14ac:dyDescent="0.2">
      <c r="A3140">
        <v>29234</v>
      </c>
      <c r="B3140" t="s">
        <v>2219</v>
      </c>
      <c r="C3140" t="s">
        <v>15394</v>
      </c>
      <c r="D3140" t="s">
        <v>15395</v>
      </c>
      <c r="E3140" t="s">
        <v>15396</v>
      </c>
      <c r="F3140" t="s">
        <v>9201</v>
      </c>
      <c r="G3140" t="s">
        <v>15397</v>
      </c>
      <c r="I3140">
        <v>9</v>
      </c>
      <c r="J3140">
        <v>7</v>
      </c>
      <c r="K3140">
        <v>0</v>
      </c>
      <c r="L3140" t="s">
        <v>15398</v>
      </c>
      <c r="M3140">
        <f>SUM(B3140,C3140)</f>
        <v>0</v>
      </c>
      <c r="N3140" t="str">
        <f t="shared" si="98"/>
        <v>No</v>
      </c>
      <c r="O3140">
        <f>COUNTIF(C:C,"&lt;0")</f>
        <v>0</v>
      </c>
      <c r="P3140" t="e">
        <f>SUMIF(#REF!,"&gt;"&amp;AVERAGE(#REF!))</f>
        <v>#REF!</v>
      </c>
      <c r="Q3140">
        <f t="shared" si="99"/>
        <v>27.565026697177728</v>
      </c>
      <c r="R3140" t="str">
        <f>CONCATENATE("ID-",A3140,"-",E3140)</f>
        <v>ID-29234-Ambler, AK - Kobuk, AK</v>
      </c>
      <c r="S3140" t="str">
        <f>INDEX(B:B,MATCH(A3140,A:A,0))</f>
        <v>14:00</v>
      </c>
      <c r="T3140" t="str">
        <f>IF(OR(B3140&gt;0,C3140&gt;0),"Acceptable","Check")</f>
        <v>Acceptable</v>
      </c>
      <c r="U3140">
        <f>COUNTIF(D:D, "Military - U.S. Army")</f>
        <v>23</v>
      </c>
      <c r="V3140">
        <f>AVERAGEIF(C:C,"Fort Myer, Virginia", I:I)</f>
        <v>2</v>
      </c>
      <c r="X3140" t="str">
        <f>IFERROR(VLOOKUP("FlightNumber", A:D, 4, FALSE), "Flight Not Found")</f>
        <v>Flight Not Found</v>
      </c>
      <c r="Y3140" t="str" cm="1">
        <f t="array" ref="Y3140">IF(AND(B:B &gt; TIME(6, 0, 0), B:B &lt;= TIME(18, 0, 0)), "Day", "Night")</f>
        <v>Night</v>
      </c>
      <c r="Z3140">
        <f>COUNTIFS(D:D, "Military - U.S. Army", C:C, "Fort Myer, Virginia")</f>
        <v>1</v>
      </c>
    </row>
    <row r="3141" spans="1:26" x14ac:dyDescent="0.2">
      <c r="A3141">
        <v>29000</v>
      </c>
      <c r="B3141" t="s">
        <v>1867</v>
      </c>
      <c r="C3141" t="s">
        <v>15399</v>
      </c>
      <c r="D3141" t="s">
        <v>15400</v>
      </c>
      <c r="E3141" t="s">
        <v>15401</v>
      </c>
      <c r="F3141" t="s">
        <v>15402</v>
      </c>
      <c r="G3141" t="s">
        <v>15403</v>
      </c>
      <c r="H3141" t="s">
        <v>6798</v>
      </c>
      <c r="I3141">
        <v>3</v>
      </c>
      <c r="J3141">
        <v>3</v>
      </c>
      <c r="K3141">
        <v>0</v>
      </c>
      <c r="L3141" t="s">
        <v>15404</v>
      </c>
      <c r="M3141">
        <f>SUM(B3141,C3141)</f>
        <v>0</v>
      </c>
      <c r="N3141" t="str">
        <f t="shared" si="98"/>
        <v>No</v>
      </c>
      <c r="O3141">
        <f>COUNTIF(C:C,"&lt;0")</f>
        <v>0</v>
      </c>
      <c r="P3141" t="e">
        <f>SUMIF(#REF!,"&gt;"&amp;AVERAGE(#REF!))</f>
        <v>#REF!</v>
      </c>
      <c r="Q3141">
        <f t="shared" si="99"/>
        <v>27.565026697177728</v>
      </c>
      <c r="R3141" t="str">
        <f>CONCATENATE("ID-",A3141,"-",E3141)</f>
        <v>ID-29000-Bullen Point - Deadhorse</v>
      </c>
      <c r="S3141" t="str">
        <f>INDEX(B:B,MATCH(A3141,A:A,0))</f>
        <v>15:04</v>
      </c>
      <c r="T3141" t="str">
        <f>IF(OR(B3141&gt;0,C3141&gt;0),"Acceptable","Check")</f>
        <v>Acceptable</v>
      </c>
      <c r="U3141">
        <f>COUNTIF(D:D, "Military - U.S. Army")</f>
        <v>23</v>
      </c>
      <c r="V3141">
        <f>AVERAGEIF(C:C,"Fort Myer, Virginia", I:I)</f>
        <v>2</v>
      </c>
      <c r="X3141" t="str">
        <f>IFERROR(VLOOKUP("FlightNumber", A:D, 4, FALSE), "Flight Not Found")</f>
        <v>Flight Not Found</v>
      </c>
      <c r="Y3141" t="str" cm="1">
        <f t="array" ref="Y3141">IF(AND(B:B &gt; TIME(6, 0, 0), B:B &lt;= TIME(18, 0, 0)), "Day", "Night")</f>
        <v>Night</v>
      </c>
      <c r="Z3141">
        <f>COUNTIFS(D:D, "Military - U.S. Army", C:C, "Fort Myer, Virginia")</f>
        <v>1</v>
      </c>
    </row>
    <row r="3142" spans="1:26" x14ac:dyDescent="0.2">
      <c r="A3142">
        <v>29002</v>
      </c>
      <c r="C3142" t="s">
        <v>3751</v>
      </c>
      <c r="D3142" t="s">
        <v>15405</v>
      </c>
      <c r="E3142" t="s">
        <v>15406</v>
      </c>
      <c r="F3142" t="s">
        <v>15407</v>
      </c>
      <c r="G3142" t="s">
        <v>15408</v>
      </c>
      <c r="H3142" t="s">
        <v>15409</v>
      </c>
      <c r="I3142">
        <v>12</v>
      </c>
      <c r="J3142">
        <v>12</v>
      </c>
      <c r="K3142">
        <v>0</v>
      </c>
      <c r="L3142" t="s">
        <v>15410</v>
      </c>
      <c r="M3142">
        <f>SUM(B3142,C3142)</f>
        <v>0</v>
      </c>
      <c r="N3142" t="str">
        <f t="shared" si="98"/>
        <v>No</v>
      </c>
      <c r="O3142">
        <f>COUNTIF(C:C,"&lt;0")</f>
        <v>0</v>
      </c>
      <c r="P3142" t="e">
        <f>SUMIF(#REF!,"&gt;"&amp;AVERAGE(#REF!))</f>
        <v>#REF!</v>
      </c>
      <c r="Q3142">
        <f t="shared" si="99"/>
        <v>27.565026697177728</v>
      </c>
      <c r="R3142" t="str">
        <f>CONCATENATE("ID-",A3142,"-",E3142)</f>
        <v>ID-29002-Bouceif - Dakar</v>
      </c>
      <c r="S3142">
        <f>INDEX(B:B,MATCH(A3142,A:A,0))</f>
        <v>0</v>
      </c>
      <c r="T3142" t="str">
        <f>IF(OR(B3142&gt;0,C3142&gt;0),"Acceptable","Check")</f>
        <v>Acceptable</v>
      </c>
      <c r="U3142">
        <f>COUNTIF(D:D, "Military - U.S. Army")</f>
        <v>23</v>
      </c>
      <c r="V3142">
        <f>AVERAGEIF(C:C,"Fort Myer, Virginia", I:I)</f>
        <v>2</v>
      </c>
      <c r="X3142" t="str">
        <f>IFERROR(VLOOKUP("FlightNumber", A:D, 4, FALSE), "Flight Not Found")</f>
        <v>Flight Not Found</v>
      </c>
      <c r="Y3142" t="str" cm="1">
        <f t="array" ref="Y3142">IF(AND(B:B &gt; TIME(6, 0, 0), B:B &lt;= TIME(18, 0, 0)), "Day", "Night")</f>
        <v>Night</v>
      </c>
      <c r="Z3142">
        <f>COUNTIFS(D:D, "Military - U.S. Army", C:C, "Fort Myer, Virginia")</f>
        <v>1</v>
      </c>
    </row>
    <row r="3143" spans="1:26" x14ac:dyDescent="0.2">
      <c r="A3143">
        <v>29005</v>
      </c>
      <c r="B3143" t="s">
        <v>3239</v>
      </c>
      <c r="C3143" t="s">
        <v>15411</v>
      </c>
      <c r="D3143" t="s">
        <v>12163</v>
      </c>
      <c r="E3143" t="s">
        <v>15412</v>
      </c>
      <c r="F3143" t="s">
        <v>15413</v>
      </c>
      <c r="G3143" t="s">
        <v>15414</v>
      </c>
      <c r="H3143" t="s">
        <v>1540</v>
      </c>
      <c r="I3143">
        <v>18</v>
      </c>
      <c r="J3143">
        <v>17</v>
      </c>
      <c r="K3143">
        <v>0</v>
      </c>
      <c r="L3143" t="s">
        <v>15415</v>
      </c>
      <c r="M3143">
        <f>SUM(B3143,C3143)</f>
        <v>0</v>
      </c>
      <c r="N3143" t="str">
        <f t="shared" si="98"/>
        <v>No</v>
      </c>
      <c r="O3143">
        <f>COUNTIF(C:C,"&lt;0")</f>
        <v>0</v>
      </c>
      <c r="P3143" t="e">
        <f>SUMIF(#REF!,"&gt;"&amp;AVERAGE(#REF!))</f>
        <v>#REF!</v>
      </c>
      <c r="Q3143">
        <f t="shared" si="99"/>
        <v>27.565026697177728</v>
      </c>
      <c r="R3143" t="str">
        <f>CONCATENATE("ID-",A3143,"-",E3143)</f>
        <v>ID-29005-Boston - Rockland</v>
      </c>
      <c r="S3143" t="str">
        <f>INDEX(B:B,MATCH(A3143,A:A,0))</f>
        <v>20:55</v>
      </c>
      <c r="T3143" t="str">
        <f>IF(OR(B3143&gt;0,C3143&gt;0),"Acceptable","Check")</f>
        <v>Acceptable</v>
      </c>
      <c r="U3143">
        <f>COUNTIF(D:D, "Military - U.S. Army")</f>
        <v>23</v>
      </c>
      <c r="V3143">
        <f>AVERAGEIF(C:C,"Fort Myer, Virginia", I:I)</f>
        <v>2</v>
      </c>
      <c r="X3143" t="str">
        <f>IFERROR(VLOOKUP("FlightNumber", A:D, 4, FALSE), "Flight Not Found")</f>
        <v>Flight Not Found</v>
      </c>
      <c r="Y3143" t="str" cm="1">
        <f t="array" ref="Y3143">IF(AND(B:B &gt; TIME(6, 0, 0), B:B &lt;= TIME(18, 0, 0)), "Day", "Night")</f>
        <v>Night</v>
      </c>
      <c r="Z3143">
        <f>COUNTIFS(D:D, "Military - U.S. Army", C:C, "Fort Myer, Virginia")</f>
        <v>1</v>
      </c>
    </row>
    <row r="3144" spans="1:26" x14ac:dyDescent="0.2">
      <c r="A3144">
        <v>29013</v>
      </c>
      <c r="B3144" t="s">
        <v>2567</v>
      </c>
      <c r="C3144" t="s">
        <v>15173</v>
      </c>
      <c r="D3144" t="s">
        <v>2654</v>
      </c>
      <c r="F3144" t="s">
        <v>15416</v>
      </c>
      <c r="G3144" t="s">
        <v>15417</v>
      </c>
      <c r="H3144" t="s">
        <v>4043</v>
      </c>
      <c r="I3144">
        <v>27</v>
      </c>
      <c r="J3144">
        <v>27</v>
      </c>
      <c r="K3144">
        <v>0</v>
      </c>
      <c r="L3144" t="s">
        <v>15418</v>
      </c>
      <c r="M3144">
        <f>SUM(B3144,C3144)</f>
        <v>0</v>
      </c>
      <c r="N3144" t="str">
        <f t="shared" si="98"/>
        <v>No</v>
      </c>
      <c r="O3144">
        <f>COUNTIF(C:C,"&lt;0")</f>
        <v>0</v>
      </c>
      <c r="P3144" t="e">
        <f>SUMIF(#REF!,"&gt;"&amp;AVERAGE(#REF!))</f>
        <v>#REF!</v>
      </c>
      <c r="Q3144">
        <f t="shared" si="99"/>
        <v>27.565026697177728</v>
      </c>
      <c r="R3144" t="str">
        <f>CONCATENATE("ID-",A3144,"-",E3144)</f>
        <v>ID-29013-</v>
      </c>
      <c r="S3144" t="str">
        <f>INDEX(B:B,MATCH(A3144,A:A,0))</f>
        <v>11:00</v>
      </c>
      <c r="T3144" t="str">
        <f>IF(OR(B3144&gt;0,C3144&gt;0),"Acceptable","Check")</f>
        <v>Acceptable</v>
      </c>
      <c r="U3144">
        <f>COUNTIF(D:D, "Military - U.S. Army")</f>
        <v>23</v>
      </c>
      <c r="V3144">
        <f>AVERAGEIF(C:C,"Fort Myer, Virginia", I:I)</f>
        <v>2</v>
      </c>
      <c r="X3144" t="str">
        <f>IFERROR(VLOOKUP("FlightNumber", A:D, 4, FALSE), "Flight Not Found")</f>
        <v>Flight Not Found</v>
      </c>
      <c r="Y3144" t="str" cm="1">
        <f t="array" ref="Y3144">IF(AND(B:B &gt; TIME(6, 0, 0), B:B &lt;= TIME(18, 0, 0)), "Day", "Night")</f>
        <v>Night</v>
      </c>
      <c r="Z3144">
        <f>COUNTIFS(D:D, "Military - U.S. Army", C:C, "Fort Myer, Virginia")</f>
        <v>1</v>
      </c>
    </row>
    <row r="3145" spans="1:26" x14ac:dyDescent="0.2">
      <c r="A3145">
        <v>29015</v>
      </c>
      <c r="B3145" t="s">
        <v>15419</v>
      </c>
      <c r="C3145" t="s">
        <v>892</v>
      </c>
      <c r="D3145" t="s">
        <v>15420</v>
      </c>
      <c r="E3145" t="s">
        <v>15421</v>
      </c>
      <c r="F3145" t="s">
        <v>11274</v>
      </c>
      <c r="G3145" t="s">
        <v>15422</v>
      </c>
      <c r="H3145" t="s">
        <v>15423</v>
      </c>
      <c r="I3145">
        <v>2</v>
      </c>
      <c r="J3145">
        <v>2</v>
      </c>
      <c r="K3145">
        <v>0</v>
      </c>
      <c r="M3145">
        <f>SUM(B3145,C3145)</f>
        <v>0</v>
      </c>
      <c r="N3145" t="str">
        <f t="shared" si="98"/>
        <v>No</v>
      </c>
      <c r="O3145">
        <f>COUNTIF(C:C,"&lt;0")</f>
        <v>0</v>
      </c>
      <c r="P3145" t="e">
        <f>SUMIF(#REF!,"&gt;"&amp;AVERAGE(#REF!))</f>
        <v>#REF!</v>
      </c>
      <c r="Q3145">
        <f t="shared" si="99"/>
        <v>27.565026697177728</v>
      </c>
      <c r="R3145" t="str">
        <f>CONCATENATE("ID-",A3145,"-",E3145)</f>
        <v>ID-29015-Positioning</v>
      </c>
      <c r="S3145" t="str">
        <f>INDEX(B:B,MATCH(A3145,A:A,0))</f>
        <v>14:51</v>
      </c>
      <c r="T3145" t="str">
        <f>IF(OR(B3145&gt;0,C3145&gt;0),"Acceptable","Check")</f>
        <v>Acceptable</v>
      </c>
      <c r="U3145">
        <f>COUNTIF(D:D, "Military - U.S. Army")</f>
        <v>23</v>
      </c>
      <c r="V3145">
        <f>AVERAGEIF(C:C,"Fort Myer, Virginia", I:I)</f>
        <v>2</v>
      </c>
      <c r="X3145" t="str">
        <f>IFERROR(VLOOKUP("FlightNumber", A:D, 4, FALSE), "Flight Not Found")</f>
        <v>Flight Not Found</v>
      </c>
      <c r="Y3145" t="str" cm="1">
        <f t="array" ref="Y3145">IF(AND(B:B &gt; TIME(6, 0, 0), B:B &lt;= TIME(18, 0, 0)), "Day", "Night")</f>
        <v>Night</v>
      </c>
      <c r="Z3145">
        <f>COUNTIFS(D:D, "Military - U.S. Army", C:C, "Fort Myer, Virginia")</f>
        <v>1</v>
      </c>
    </row>
    <row r="3146" spans="1:26" x14ac:dyDescent="0.2">
      <c r="A3146">
        <v>29023</v>
      </c>
      <c r="B3146" t="s">
        <v>15424</v>
      </c>
      <c r="C3146" t="s">
        <v>15425</v>
      </c>
      <c r="D3146" t="s">
        <v>15426</v>
      </c>
      <c r="E3146" t="s">
        <v>15427</v>
      </c>
      <c r="F3146" t="s">
        <v>12795</v>
      </c>
      <c r="G3146" t="s">
        <v>15428</v>
      </c>
      <c r="H3146" t="s">
        <v>4964</v>
      </c>
      <c r="I3146">
        <v>10</v>
      </c>
      <c r="J3146">
        <v>1</v>
      </c>
      <c r="K3146">
        <v>0</v>
      </c>
      <c r="L3146" t="s">
        <v>15429</v>
      </c>
      <c r="M3146">
        <f>SUM(B3146,C3146)</f>
        <v>0</v>
      </c>
      <c r="N3146" t="str">
        <f t="shared" si="98"/>
        <v>No</v>
      </c>
      <c r="O3146">
        <f>COUNTIF(C:C,"&lt;0")</f>
        <v>0</v>
      </c>
      <c r="P3146" t="e">
        <f>SUMIF(#REF!,"&gt;"&amp;AVERAGE(#REF!))</f>
        <v>#REF!</v>
      </c>
      <c r="Q3146">
        <f t="shared" si="99"/>
        <v>27.565026697177728</v>
      </c>
      <c r="R3146" t="str">
        <f>CONCATENATE("ID-",A3146,"-",E3146)</f>
        <v>ID-29023-New York, NY - Hyannis, MA</v>
      </c>
      <c r="S3146" t="str">
        <f>INDEX(B:B,MATCH(A3146,A:A,0))</f>
        <v>22:48</v>
      </c>
      <c r="T3146" t="str">
        <f>IF(OR(B3146&gt;0,C3146&gt;0),"Acceptable","Check")</f>
        <v>Acceptable</v>
      </c>
      <c r="U3146">
        <f>COUNTIF(D:D, "Military - U.S. Army")</f>
        <v>23</v>
      </c>
      <c r="V3146">
        <f>AVERAGEIF(C:C,"Fort Myer, Virginia", I:I)</f>
        <v>2</v>
      </c>
      <c r="X3146" t="str">
        <f>IFERROR(VLOOKUP("FlightNumber", A:D, 4, FALSE), "Flight Not Found")</f>
        <v>Flight Not Found</v>
      </c>
      <c r="Y3146" t="str" cm="1">
        <f t="array" ref="Y3146">IF(AND(B:B &gt; TIME(6, 0, 0), B:B &lt;= TIME(18, 0, 0)), "Day", "Night")</f>
        <v>Night</v>
      </c>
      <c r="Z3146">
        <f>COUNTIFS(D:D, "Military - U.S. Army", C:C, "Fort Myer, Virginia")</f>
        <v>1</v>
      </c>
    </row>
    <row r="3147" spans="1:26" x14ac:dyDescent="0.2">
      <c r="A3147">
        <v>29047</v>
      </c>
      <c r="B3147" t="s">
        <v>4834</v>
      </c>
      <c r="C3147" t="s">
        <v>15430</v>
      </c>
      <c r="D3147" t="s">
        <v>4985</v>
      </c>
      <c r="E3147" t="s">
        <v>15431</v>
      </c>
      <c r="F3147" t="s">
        <v>12800</v>
      </c>
      <c r="G3147" t="s">
        <v>15432</v>
      </c>
      <c r="H3147" t="s">
        <v>15433</v>
      </c>
      <c r="I3147">
        <v>61</v>
      </c>
      <c r="J3147">
        <v>61</v>
      </c>
      <c r="K3147">
        <v>0</v>
      </c>
      <c r="L3147" t="s">
        <v>15434</v>
      </c>
      <c r="M3147">
        <f>SUM(B3147,C3147)</f>
        <v>0</v>
      </c>
      <c r="N3147" t="str">
        <f t="shared" si="98"/>
        <v>No</v>
      </c>
      <c r="O3147">
        <f>COUNTIF(C:C,"&lt;0")</f>
        <v>0</v>
      </c>
      <c r="P3147" t="e">
        <f>SUMIF(#REF!,"&gt;"&amp;AVERAGE(#REF!))</f>
        <v>#REF!</v>
      </c>
      <c r="Q3147">
        <f t="shared" si="99"/>
        <v>27.565026697177728</v>
      </c>
      <c r="R3147" t="str">
        <f>CONCATENATE("ID-",A3147,"-",E3147)</f>
        <v>ID-29047-Talang Betutu - Medan</v>
      </c>
      <c r="S3147" t="str">
        <f>INDEX(B:B,MATCH(A3147,A:A,0))</f>
        <v>19:00</v>
      </c>
      <c r="T3147" t="str">
        <f>IF(OR(B3147&gt;0,C3147&gt;0),"Acceptable","Check")</f>
        <v>Acceptable</v>
      </c>
      <c r="U3147">
        <f>COUNTIF(D:D, "Military - U.S. Army")</f>
        <v>23</v>
      </c>
      <c r="V3147">
        <f>AVERAGEIF(C:C,"Fort Myer, Virginia", I:I)</f>
        <v>2</v>
      </c>
      <c r="X3147" t="str">
        <f>IFERROR(VLOOKUP("FlightNumber", A:D, 4, FALSE), "Flight Not Found")</f>
        <v>Flight Not Found</v>
      </c>
      <c r="Y3147" t="str" cm="1">
        <f t="array" ref="Y3147">IF(AND(B:B &gt; TIME(6, 0, 0), B:B &lt;= TIME(18, 0, 0)), "Day", "Night")</f>
        <v>Night</v>
      </c>
      <c r="Z3147">
        <f>COUNTIFS(D:D, "Military - U.S. Army", C:C, "Fort Myer, Virginia")</f>
        <v>1</v>
      </c>
    </row>
    <row r="3148" spans="1:26" x14ac:dyDescent="0.2">
      <c r="A3148">
        <v>29048</v>
      </c>
      <c r="B3148" t="s">
        <v>15435</v>
      </c>
      <c r="C3148" t="s">
        <v>9967</v>
      </c>
      <c r="D3148" t="s">
        <v>15436</v>
      </c>
      <c r="E3148" t="s">
        <v>15437</v>
      </c>
      <c r="F3148" t="s">
        <v>12957</v>
      </c>
      <c r="G3148" t="s">
        <v>15438</v>
      </c>
      <c r="H3148" t="s">
        <v>15439</v>
      </c>
      <c r="I3148">
        <v>7</v>
      </c>
      <c r="J3148">
        <v>7</v>
      </c>
      <c r="K3148">
        <v>0</v>
      </c>
      <c r="L3148" t="s">
        <v>15440</v>
      </c>
      <c r="M3148">
        <f>SUM(B3148,C3148)</f>
        <v>0</v>
      </c>
      <c r="N3148" t="str">
        <f t="shared" si="98"/>
        <v>No</v>
      </c>
      <c r="O3148">
        <f>COUNTIF(C:C,"&lt;0")</f>
        <v>0</v>
      </c>
      <c r="P3148" t="e">
        <f>SUMIF(#REF!,"&gt;"&amp;AVERAGE(#REF!))</f>
        <v>#REF!</v>
      </c>
      <c r="Q3148">
        <f t="shared" si="99"/>
        <v>27.565026697177728</v>
      </c>
      <c r="R3148" t="str">
        <f>CONCATENATE("ID-",A3148,"-",E3148)</f>
        <v>ID-29048-Anchorage, AK - Kenai, AK</v>
      </c>
      <c r="S3148" t="str">
        <f>INDEX(B:B,MATCH(A3148,A:A,0))</f>
        <v>09:32</v>
      </c>
      <c r="T3148" t="str">
        <f>IF(OR(B3148&gt;0,C3148&gt;0),"Acceptable","Check")</f>
        <v>Acceptable</v>
      </c>
      <c r="U3148">
        <f>COUNTIF(D:D, "Military - U.S. Army")</f>
        <v>23</v>
      </c>
      <c r="V3148">
        <f>AVERAGEIF(C:C,"Fort Myer, Virginia", I:I)</f>
        <v>2</v>
      </c>
      <c r="X3148" t="str">
        <f>IFERROR(VLOOKUP("FlightNumber", A:D, 4, FALSE), "Flight Not Found")</f>
        <v>Flight Not Found</v>
      </c>
      <c r="Y3148" t="str" cm="1">
        <f t="array" ref="Y3148">IF(AND(B:B &gt; TIME(6, 0, 0), B:B &lt;= TIME(18, 0, 0)), "Day", "Night")</f>
        <v>Night</v>
      </c>
      <c r="Z3148">
        <f>COUNTIFS(D:D, "Military - U.S. Army", C:C, "Fort Myer, Virginia")</f>
        <v>1</v>
      </c>
    </row>
    <row r="3149" spans="1:26" x14ac:dyDescent="0.2">
      <c r="A3149">
        <v>29048</v>
      </c>
      <c r="C3149" t="s">
        <v>15441</v>
      </c>
      <c r="D3149" t="s">
        <v>15442</v>
      </c>
      <c r="E3149" t="s">
        <v>15443</v>
      </c>
      <c r="F3149" t="s">
        <v>15135</v>
      </c>
      <c r="G3149" t="s">
        <v>15444</v>
      </c>
      <c r="H3149" t="s">
        <v>1449</v>
      </c>
      <c r="I3149">
        <v>9</v>
      </c>
      <c r="J3149">
        <v>9</v>
      </c>
      <c r="K3149">
        <v>0</v>
      </c>
      <c r="L3149" t="s">
        <v>15445</v>
      </c>
      <c r="M3149">
        <f>SUM(B3149,C3149)</f>
        <v>0</v>
      </c>
      <c r="N3149" t="str">
        <f t="shared" si="98"/>
        <v>No</v>
      </c>
      <c r="O3149">
        <f>COUNTIF(C:C,"&lt;0")</f>
        <v>0</v>
      </c>
      <c r="P3149" t="e">
        <f>SUMIF(#REF!,"&gt;"&amp;AVERAGE(#REF!))</f>
        <v>#REF!</v>
      </c>
      <c r="Q3149">
        <f t="shared" si="99"/>
        <v>27.565026697177728</v>
      </c>
      <c r="R3149" t="str">
        <f>CONCATENATE("ID-",A3149,"-",E3149)</f>
        <v>ID-29048-Suva-Nausori - Bua-Dama</v>
      </c>
      <c r="S3149" t="str">
        <f>INDEX(B:B,MATCH(A3149,A:A,0))</f>
        <v>09:32</v>
      </c>
      <c r="T3149" t="str">
        <f>IF(OR(B3149&gt;0,C3149&gt;0),"Acceptable","Check")</f>
        <v>Acceptable</v>
      </c>
      <c r="U3149">
        <f>COUNTIF(D:D, "Military - U.S. Army")</f>
        <v>23</v>
      </c>
      <c r="V3149">
        <f>AVERAGEIF(C:C,"Fort Myer, Virginia", I:I)</f>
        <v>2</v>
      </c>
      <c r="X3149" t="str">
        <f>IFERROR(VLOOKUP("FlightNumber", A:D, 4, FALSE), "Flight Not Found")</f>
        <v>Flight Not Found</v>
      </c>
      <c r="Y3149" t="str" cm="1">
        <f t="array" ref="Y3149">IF(AND(B:B &gt; TIME(6, 0, 0), B:B &lt;= TIME(18, 0, 0)), "Day", "Night")</f>
        <v>Night</v>
      </c>
      <c r="Z3149">
        <f>COUNTIFS(D:D, "Military - U.S. Army", C:C, "Fort Myer, Virginia")</f>
        <v>1</v>
      </c>
    </row>
    <row r="3150" spans="1:26" x14ac:dyDescent="0.2">
      <c r="A3150">
        <v>29056</v>
      </c>
      <c r="B3150" t="s">
        <v>8489</v>
      </c>
      <c r="C3150" t="s">
        <v>15446</v>
      </c>
      <c r="D3150" t="s">
        <v>15447</v>
      </c>
      <c r="E3150" t="s">
        <v>15448</v>
      </c>
      <c r="F3150" t="s">
        <v>3099</v>
      </c>
      <c r="G3150" t="s">
        <v>15449</v>
      </c>
      <c r="H3150" t="s">
        <v>15450</v>
      </c>
      <c r="I3150">
        <v>3</v>
      </c>
      <c r="J3150">
        <v>3</v>
      </c>
      <c r="K3150">
        <v>0</v>
      </c>
      <c r="L3150" t="s">
        <v>15451</v>
      </c>
      <c r="M3150">
        <f>SUM(B3150,C3150)</f>
        <v>0</v>
      </c>
      <c r="N3150" t="str">
        <f t="shared" si="98"/>
        <v>No</v>
      </c>
      <c r="O3150">
        <f>COUNTIF(C:C,"&lt;0")</f>
        <v>0</v>
      </c>
      <c r="P3150" t="e">
        <f>SUMIF(#REF!,"&gt;"&amp;AVERAGE(#REF!))</f>
        <v>#REF!</v>
      </c>
      <c r="Q3150">
        <f t="shared" si="99"/>
        <v>27.565026697177728</v>
      </c>
      <c r="R3150" t="str">
        <f>CONCATENATE("ID-",A3150,"-",E3150)</f>
        <v>ID-29056-Positiioning - San Jose - Honolulu</v>
      </c>
      <c r="S3150" t="str">
        <f>INDEX(B:B,MATCH(A3150,A:A,0))</f>
        <v>19:30</v>
      </c>
      <c r="T3150" t="str">
        <f>IF(OR(B3150&gt;0,C3150&gt;0),"Acceptable","Check")</f>
        <v>Acceptable</v>
      </c>
      <c r="U3150">
        <f>COUNTIF(D:D, "Military - U.S. Army")</f>
        <v>23</v>
      </c>
      <c r="V3150">
        <f>AVERAGEIF(C:C,"Fort Myer, Virginia", I:I)</f>
        <v>2</v>
      </c>
      <c r="X3150" t="str">
        <f>IFERROR(VLOOKUP("FlightNumber", A:D, 4, FALSE), "Flight Not Found")</f>
        <v>Flight Not Found</v>
      </c>
      <c r="Y3150" t="str" cm="1">
        <f t="array" ref="Y3150">IF(AND(B:B &gt; TIME(6, 0, 0), B:B &lt;= TIME(18, 0, 0)), "Day", "Night")</f>
        <v>Night</v>
      </c>
      <c r="Z3150">
        <f>COUNTIFS(D:D, "Military - U.S. Army", C:C, "Fort Myer, Virginia")</f>
        <v>1</v>
      </c>
    </row>
    <row r="3151" spans="1:26" x14ac:dyDescent="0.2">
      <c r="A3151">
        <v>29059</v>
      </c>
      <c r="C3151" t="s">
        <v>7043</v>
      </c>
      <c r="D3151" t="s">
        <v>8556</v>
      </c>
      <c r="E3151" t="s">
        <v>994</v>
      </c>
      <c r="F3151" t="s">
        <v>12994</v>
      </c>
      <c r="G3151" t="s">
        <v>15452</v>
      </c>
      <c r="H3151" t="s">
        <v>15453</v>
      </c>
      <c r="I3151">
        <v>6</v>
      </c>
      <c r="J3151">
        <v>6</v>
      </c>
      <c r="K3151">
        <v>0</v>
      </c>
      <c r="L3151" t="s">
        <v>15454</v>
      </c>
      <c r="M3151">
        <f>SUM(B3151,C3151)</f>
        <v>0</v>
      </c>
      <c r="N3151" t="str">
        <f t="shared" si="98"/>
        <v>No</v>
      </c>
      <c r="O3151">
        <f>COUNTIF(C:C,"&lt;0")</f>
        <v>0</v>
      </c>
      <c r="P3151" t="e">
        <f>SUMIF(#REF!,"&gt;"&amp;AVERAGE(#REF!))</f>
        <v>#REF!</v>
      </c>
      <c r="Q3151">
        <f t="shared" si="99"/>
        <v>27.565026697177728</v>
      </c>
      <c r="R3151" t="str">
        <f>CONCATENATE("ID-",A3151,"-",E3151)</f>
        <v>ID-29059-Training</v>
      </c>
      <c r="S3151">
        <f>INDEX(B:B,MATCH(A3151,A:A,0))</f>
        <v>0</v>
      </c>
      <c r="T3151" t="str">
        <f>IF(OR(B3151&gt;0,C3151&gt;0),"Acceptable","Check")</f>
        <v>Acceptable</v>
      </c>
      <c r="U3151">
        <f>COUNTIF(D:D, "Military - U.S. Army")</f>
        <v>23</v>
      </c>
      <c r="V3151">
        <f>AVERAGEIF(C:C,"Fort Myer, Virginia", I:I)</f>
        <v>2</v>
      </c>
      <c r="X3151" t="str">
        <f>IFERROR(VLOOKUP("FlightNumber", A:D, 4, FALSE), "Flight Not Found")</f>
        <v>Flight Not Found</v>
      </c>
      <c r="Y3151" t="str" cm="1">
        <f t="array" ref="Y3151">IF(AND(B:B &gt; TIME(6, 0, 0), B:B &lt;= TIME(18, 0, 0)), "Day", "Night")</f>
        <v>Night</v>
      </c>
      <c r="Z3151">
        <f>COUNTIFS(D:D, "Military - U.S. Army", C:C, "Fort Myer, Virginia")</f>
        <v>1</v>
      </c>
    </row>
    <row r="3152" spans="1:26" x14ac:dyDescent="0.2">
      <c r="A3152">
        <v>29060</v>
      </c>
      <c r="B3152" t="s">
        <v>9472</v>
      </c>
      <c r="C3152" t="s">
        <v>14092</v>
      </c>
      <c r="D3152" t="s">
        <v>11147</v>
      </c>
      <c r="E3152" t="s">
        <v>15455</v>
      </c>
      <c r="F3152" t="s">
        <v>7039</v>
      </c>
      <c r="G3152" t="s">
        <v>15456</v>
      </c>
      <c r="H3152" t="s">
        <v>11150</v>
      </c>
      <c r="I3152">
        <v>21</v>
      </c>
      <c r="J3152">
        <v>8</v>
      </c>
      <c r="K3152">
        <v>0</v>
      </c>
      <c r="L3152" t="s">
        <v>15457</v>
      </c>
      <c r="M3152">
        <f>SUM(B3152,C3152)</f>
        <v>0</v>
      </c>
      <c r="N3152" t="str">
        <f t="shared" si="98"/>
        <v>No</v>
      </c>
      <c r="O3152">
        <f>COUNTIF(C:C,"&lt;0")</f>
        <v>0</v>
      </c>
      <c r="P3152" t="e">
        <f>SUMIF(#REF!,"&gt;"&amp;AVERAGE(#REF!))</f>
        <v>#REF!</v>
      </c>
      <c r="Q3152">
        <f t="shared" si="99"/>
        <v>27.565026697177728</v>
      </c>
      <c r="R3152" t="str">
        <f>CONCATENATE("ID-",A3152,"-",E3152)</f>
        <v>ID-29060-St. Croix - St. Kitts</v>
      </c>
      <c r="S3152" t="str">
        <f>INDEX(B:B,MATCH(A3152,A:A,0))</f>
        <v>09:22</v>
      </c>
      <c r="T3152" t="str">
        <f>IF(OR(B3152&gt;0,C3152&gt;0),"Acceptable","Check")</f>
        <v>Acceptable</v>
      </c>
      <c r="U3152">
        <f>COUNTIF(D:D, "Military - U.S. Army")</f>
        <v>23</v>
      </c>
      <c r="V3152">
        <f>AVERAGEIF(C:C,"Fort Myer, Virginia", I:I)</f>
        <v>2</v>
      </c>
      <c r="X3152" t="str">
        <f>IFERROR(VLOOKUP("FlightNumber", A:D, 4, FALSE), "Flight Not Found")</f>
        <v>Flight Not Found</v>
      </c>
      <c r="Y3152" t="str" cm="1">
        <f t="array" ref="Y3152">IF(AND(B:B &gt; TIME(6, 0, 0), B:B &lt;= TIME(18, 0, 0)), "Day", "Night")</f>
        <v>Night</v>
      </c>
      <c r="Z3152">
        <f>COUNTIFS(D:D, "Military - U.S. Army", C:C, "Fort Myer, Virginia")</f>
        <v>1</v>
      </c>
    </row>
    <row r="3153" spans="1:26" x14ac:dyDescent="0.2">
      <c r="A3153">
        <v>29067</v>
      </c>
      <c r="C3153" t="s">
        <v>15458</v>
      </c>
      <c r="D3153" t="s">
        <v>11709</v>
      </c>
      <c r="F3153" t="s">
        <v>15459</v>
      </c>
      <c r="G3153" t="s">
        <v>15460</v>
      </c>
      <c r="H3153" t="s">
        <v>15461</v>
      </c>
      <c r="I3153">
        <v>47</v>
      </c>
      <c r="J3153">
        <v>17</v>
      </c>
      <c r="K3153">
        <v>0</v>
      </c>
      <c r="L3153" t="s">
        <v>15462</v>
      </c>
      <c r="M3153">
        <f>SUM(B3153,C3153)</f>
        <v>0</v>
      </c>
      <c r="N3153" t="str">
        <f t="shared" si="98"/>
        <v>No</v>
      </c>
      <c r="O3153">
        <f>COUNTIF(C:C,"&lt;0")</f>
        <v>0</v>
      </c>
      <c r="P3153" t="e">
        <f>SUMIF(#REF!,"&gt;"&amp;AVERAGE(#REF!))</f>
        <v>#REF!</v>
      </c>
      <c r="Q3153">
        <f t="shared" si="99"/>
        <v>27.565026697177728</v>
      </c>
      <c r="R3153" t="str">
        <f>CONCATENATE("ID-",A3153,"-",E3153)</f>
        <v>ID-29067-</v>
      </c>
      <c r="S3153">
        <f>INDEX(B:B,MATCH(A3153,A:A,0))</f>
        <v>0</v>
      </c>
      <c r="T3153" t="str">
        <f>IF(OR(B3153&gt;0,C3153&gt;0),"Acceptable","Check")</f>
        <v>Acceptable</v>
      </c>
      <c r="U3153">
        <f>COUNTIF(D:D, "Military - U.S. Army")</f>
        <v>23</v>
      </c>
      <c r="V3153">
        <f>AVERAGEIF(C:C,"Fort Myer, Virginia", I:I)</f>
        <v>2</v>
      </c>
      <c r="X3153" t="str">
        <f>IFERROR(VLOOKUP("FlightNumber", A:D, 4, FALSE), "Flight Not Found")</f>
        <v>Flight Not Found</v>
      </c>
      <c r="Y3153" t="str" cm="1">
        <f t="array" ref="Y3153">IF(AND(B:B &gt; TIME(6, 0, 0), B:B &lt;= TIME(18, 0, 0)), "Day", "Night")</f>
        <v>Night</v>
      </c>
      <c r="Z3153">
        <f>COUNTIFS(D:D, "Military - U.S. Army", C:C, "Fort Myer, Virginia")</f>
        <v>1</v>
      </c>
    </row>
    <row r="3154" spans="1:26" x14ac:dyDescent="0.2">
      <c r="A3154">
        <v>29069</v>
      </c>
      <c r="C3154" t="s">
        <v>15463</v>
      </c>
      <c r="D3154" t="s">
        <v>34</v>
      </c>
      <c r="F3154" t="s">
        <v>15464</v>
      </c>
      <c r="G3154" t="s">
        <v>15465</v>
      </c>
      <c r="H3154" t="s">
        <v>15466</v>
      </c>
      <c r="I3154">
        <v>3</v>
      </c>
      <c r="J3154">
        <v>1</v>
      </c>
      <c r="K3154">
        <v>0</v>
      </c>
      <c r="L3154" t="s">
        <v>15467</v>
      </c>
      <c r="M3154">
        <f>SUM(B3154,C3154)</f>
        <v>0</v>
      </c>
      <c r="N3154" t="str">
        <f t="shared" si="98"/>
        <v>No</v>
      </c>
      <c r="O3154">
        <f>COUNTIF(C:C,"&lt;0")</f>
        <v>0</v>
      </c>
      <c r="P3154" t="e">
        <f>SUMIF(#REF!,"&gt;"&amp;AVERAGE(#REF!))</f>
        <v>#REF!</v>
      </c>
      <c r="Q3154">
        <f t="shared" si="99"/>
        <v>27.565026697177728</v>
      </c>
      <c r="R3154" t="str">
        <f>CONCATENATE("ID-",A3154,"-",E3154)</f>
        <v>ID-29069-</v>
      </c>
      <c r="S3154">
        <f>INDEX(B:B,MATCH(A3154,A:A,0))</f>
        <v>0</v>
      </c>
      <c r="T3154" t="str">
        <f>IF(OR(B3154&gt;0,C3154&gt;0),"Acceptable","Check")</f>
        <v>Acceptable</v>
      </c>
      <c r="U3154">
        <f>COUNTIF(D:D, "Military - U.S. Army")</f>
        <v>23</v>
      </c>
      <c r="V3154">
        <f>AVERAGEIF(C:C,"Fort Myer, Virginia", I:I)</f>
        <v>2</v>
      </c>
      <c r="X3154" t="str">
        <f>IFERROR(VLOOKUP("FlightNumber", A:D, 4, FALSE), "Flight Not Found")</f>
        <v>Flight Not Found</v>
      </c>
      <c r="Y3154" t="str" cm="1">
        <f t="array" ref="Y3154">IF(AND(B:B &gt; TIME(6, 0, 0), B:B &lt;= TIME(18, 0, 0)), "Day", "Night")</f>
        <v>Night</v>
      </c>
      <c r="Z3154">
        <f>COUNTIFS(D:D, "Military - U.S. Army", C:C, "Fort Myer, Virginia")</f>
        <v>1</v>
      </c>
    </row>
    <row r="3155" spans="1:26" x14ac:dyDescent="0.2">
      <c r="A3155">
        <v>29070</v>
      </c>
      <c r="C3155" t="s">
        <v>15468</v>
      </c>
      <c r="D3155" t="s">
        <v>3546</v>
      </c>
      <c r="F3155" t="s">
        <v>15469</v>
      </c>
      <c r="G3155" t="s">
        <v>15470</v>
      </c>
      <c r="H3155" t="s">
        <v>15471</v>
      </c>
      <c r="I3155">
        <v>14</v>
      </c>
      <c r="J3155">
        <v>14</v>
      </c>
      <c r="K3155">
        <v>0</v>
      </c>
      <c r="L3155" t="s">
        <v>15472</v>
      </c>
      <c r="M3155">
        <f>SUM(B3155,C3155)</f>
        <v>0</v>
      </c>
      <c r="N3155" t="str">
        <f t="shared" si="98"/>
        <v>No</v>
      </c>
      <c r="O3155">
        <f>COUNTIF(C:C,"&lt;0")</f>
        <v>0</v>
      </c>
      <c r="P3155" t="e">
        <f>SUMIF(#REF!,"&gt;"&amp;AVERAGE(#REF!))</f>
        <v>#REF!</v>
      </c>
      <c r="Q3155">
        <f t="shared" si="99"/>
        <v>27.565026697177728</v>
      </c>
      <c r="R3155" t="str">
        <f>CONCATENATE("ID-",A3155,"-",E3155)</f>
        <v>ID-29070-</v>
      </c>
      <c r="S3155">
        <f>INDEX(B:B,MATCH(A3155,A:A,0))</f>
        <v>0</v>
      </c>
      <c r="T3155" t="str">
        <f>IF(OR(B3155&gt;0,C3155&gt;0),"Acceptable","Check")</f>
        <v>Acceptable</v>
      </c>
      <c r="U3155">
        <f>COUNTIF(D:D, "Military - U.S. Army")</f>
        <v>23</v>
      </c>
      <c r="V3155">
        <f>AVERAGEIF(C:C,"Fort Myer, Virginia", I:I)</f>
        <v>2</v>
      </c>
      <c r="X3155" t="str">
        <f>IFERROR(VLOOKUP("FlightNumber", A:D, 4, FALSE), "Flight Not Found")</f>
        <v>Flight Not Found</v>
      </c>
      <c r="Y3155" t="str" cm="1">
        <f t="array" ref="Y3155">IF(AND(B:B &gt; TIME(6, 0, 0), B:B &lt;= TIME(18, 0, 0)), "Day", "Night")</f>
        <v>Night</v>
      </c>
      <c r="Z3155">
        <f>COUNTIFS(D:D, "Military - U.S. Army", C:C, "Fort Myer, Virginia")</f>
        <v>1</v>
      </c>
    </row>
    <row r="3156" spans="1:26" x14ac:dyDescent="0.2">
      <c r="A3156">
        <v>29071</v>
      </c>
      <c r="C3156" t="s">
        <v>15473</v>
      </c>
      <c r="D3156" t="s">
        <v>6005</v>
      </c>
      <c r="E3156" t="s">
        <v>15474</v>
      </c>
      <c r="F3156" t="s">
        <v>15475</v>
      </c>
      <c r="G3156" t="s">
        <v>15476</v>
      </c>
      <c r="H3156" t="s">
        <v>15477</v>
      </c>
      <c r="I3156">
        <v>45</v>
      </c>
      <c r="J3156">
        <v>45</v>
      </c>
      <c r="K3156">
        <v>0</v>
      </c>
      <c r="L3156" t="s">
        <v>15478</v>
      </c>
      <c r="M3156">
        <f>SUM(B3156,C3156)</f>
        <v>0</v>
      </c>
      <c r="N3156" t="str">
        <f t="shared" si="98"/>
        <v>No</v>
      </c>
      <c r="O3156">
        <f>COUNTIF(C:C,"&lt;0")</f>
        <v>0</v>
      </c>
      <c r="P3156" t="e">
        <f>SUMIF(#REF!,"&gt;"&amp;AVERAGE(#REF!))</f>
        <v>#REF!</v>
      </c>
      <c r="Q3156">
        <f t="shared" si="99"/>
        <v>27.565026697177728</v>
      </c>
      <c r="R3156" t="str">
        <f>CONCATENATE("ID-",A3156,"-",E3156)</f>
        <v>ID-29071-Bombay - Pune</v>
      </c>
      <c r="S3156">
        <f>INDEX(B:B,MATCH(A3156,A:A,0))</f>
        <v>0</v>
      </c>
      <c r="T3156" t="str">
        <f>IF(OR(B3156&gt;0,C3156&gt;0),"Acceptable","Check")</f>
        <v>Acceptable</v>
      </c>
      <c r="U3156">
        <f>COUNTIF(D:D, "Military - U.S. Army")</f>
        <v>23</v>
      </c>
      <c r="V3156">
        <f>AVERAGEIF(C:C,"Fort Myer, Virginia", I:I)</f>
        <v>2</v>
      </c>
      <c r="X3156" t="str">
        <f>IFERROR(VLOOKUP("FlightNumber", A:D, 4, FALSE), "Flight Not Found")</f>
        <v>Flight Not Found</v>
      </c>
      <c r="Y3156" t="str" cm="1">
        <f t="array" ref="Y3156">IF(AND(B:B &gt; TIME(6, 0, 0), B:B &lt;= TIME(18, 0, 0)), "Day", "Night")</f>
        <v>Night</v>
      </c>
      <c r="Z3156">
        <f>COUNTIFS(D:D, "Military - U.S. Army", C:C, "Fort Myer, Virginia")</f>
        <v>1</v>
      </c>
    </row>
    <row r="3157" spans="1:26" x14ac:dyDescent="0.2">
      <c r="A3157">
        <v>29071</v>
      </c>
      <c r="B3157" t="s">
        <v>2468</v>
      </c>
      <c r="C3157" t="s">
        <v>15479</v>
      </c>
      <c r="D3157" t="s">
        <v>15480</v>
      </c>
      <c r="E3157" t="s">
        <v>15481</v>
      </c>
      <c r="F3157" t="s">
        <v>15482</v>
      </c>
      <c r="G3157" t="s">
        <v>15483</v>
      </c>
      <c r="I3157">
        <v>6</v>
      </c>
      <c r="J3157">
        <v>6</v>
      </c>
      <c r="K3157">
        <v>0</v>
      </c>
      <c r="L3157" t="s">
        <v>15484</v>
      </c>
      <c r="M3157">
        <f>SUM(B3157,C3157)</f>
        <v>0</v>
      </c>
      <c r="N3157" t="str">
        <f t="shared" si="98"/>
        <v>No</v>
      </c>
      <c r="O3157">
        <f>COUNTIF(C:C,"&lt;0")</f>
        <v>0</v>
      </c>
      <c r="P3157" t="e">
        <f>SUMIF(#REF!,"&gt;"&amp;AVERAGE(#REF!))</f>
        <v>#REF!</v>
      </c>
      <c r="Q3157">
        <f t="shared" si="99"/>
        <v>27.565026697177728</v>
      </c>
      <c r="R3157" t="str">
        <f>CONCATENATE("ID-",A3157,"-",E3157)</f>
        <v>ID-29071-Boise, ID - Indian Creek, ID</v>
      </c>
      <c r="S3157">
        <f>INDEX(B:B,MATCH(A3157,A:A,0))</f>
        <v>0</v>
      </c>
      <c r="T3157" t="str">
        <f>IF(OR(B3157&gt;0,C3157&gt;0),"Acceptable","Check")</f>
        <v>Acceptable</v>
      </c>
      <c r="U3157">
        <f>COUNTIF(D:D, "Military - U.S. Army")</f>
        <v>23</v>
      </c>
      <c r="V3157">
        <f>AVERAGEIF(C:C,"Fort Myer, Virginia", I:I)</f>
        <v>2</v>
      </c>
      <c r="X3157" t="str">
        <f>IFERROR(VLOOKUP("FlightNumber", A:D, 4, FALSE), "Flight Not Found")</f>
        <v>Flight Not Found</v>
      </c>
      <c r="Y3157" t="str" cm="1">
        <f t="array" ref="Y3157">IF(AND(B:B &gt; TIME(6, 0, 0), B:B &lt;= TIME(18, 0, 0)), "Day", "Night")</f>
        <v>Night</v>
      </c>
      <c r="Z3157">
        <f>COUNTIFS(D:D, "Military - U.S. Army", C:C, "Fort Myer, Virginia")</f>
        <v>1</v>
      </c>
    </row>
    <row r="3158" spans="1:26" x14ac:dyDescent="0.2">
      <c r="A3158">
        <v>29076</v>
      </c>
      <c r="B3158" t="s">
        <v>13022</v>
      </c>
      <c r="C3158" t="s">
        <v>10307</v>
      </c>
      <c r="D3158" t="s">
        <v>15485</v>
      </c>
      <c r="E3158" t="s">
        <v>15486</v>
      </c>
      <c r="F3158" t="s">
        <v>15487</v>
      </c>
      <c r="G3158" t="s">
        <v>15488</v>
      </c>
      <c r="I3158">
        <v>3</v>
      </c>
      <c r="J3158">
        <v>3</v>
      </c>
      <c r="K3158">
        <v>0</v>
      </c>
      <c r="L3158" t="s">
        <v>15489</v>
      </c>
      <c r="M3158">
        <f>SUM(B3158,C3158)</f>
        <v>0</v>
      </c>
      <c r="N3158" t="str">
        <f t="shared" si="98"/>
        <v>No</v>
      </c>
      <c r="O3158">
        <f>COUNTIF(C:C,"&lt;0")</f>
        <v>0</v>
      </c>
      <c r="P3158" t="e">
        <f>SUMIF(#REF!,"&gt;"&amp;AVERAGE(#REF!))</f>
        <v>#REF!</v>
      </c>
      <c r="Q3158">
        <f t="shared" si="99"/>
        <v>27.565026697177728</v>
      </c>
      <c r="R3158" t="str">
        <f>CONCATENATE("ID-",A3158,"-",E3158)</f>
        <v>ID-29076-Flushing, NY - AtlantiCity, NJ</v>
      </c>
      <c r="S3158" t="str">
        <f>INDEX(B:B,MATCH(A3158,A:A,0))</f>
        <v>16:43</v>
      </c>
      <c r="T3158" t="str">
        <f>IF(OR(B3158&gt;0,C3158&gt;0),"Acceptable","Check")</f>
        <v>Acceptable</v>
      </c>
      <c r="U3158">
        <f>COUNTIF(D:D, "Military - U.S. Army")</f>
        <v>23</v>
      </c>
      <c r="V3158">
        <f>AVERAGEIF(C:C,"Fort Myer, Virginia", I:I)</f>
        <v>2</v>
      </c>
      <c r="X3158" t="str">
        <f>IFERROR(VLOOKUP("FlightNumber", A:D, 4, FALSE), "Flight Not Found")</f>
        <v>Flight Not Found</v>
      </c>
      <c r="Y3158" t="str" cm="1">
        <f t="array" ref="Y3158">IF(AND(B:B &gt; TIME(6, 0, 0), B:B &lt;= TIME(18, 0, 0)), "Day", "Night")</f>
        <v>Night</v>
      </c>
      <c r="Z3158">
        <f>COUNTIFS(D:D, "Military - U.S. Army", C:C, "Fort Myer, Virginia")</f>
        <v>1</v>
      </c>
    </row>
    <row r="3159" spans="1:26" x14ac:dyDescent="0.2">
      <c r="A3159">
        <v>29078</v>
      </c>
      <c r="C3159" t="s">
        <v>15490</v>
      </c>
      <c r="D3159" t="s">
        <v>15491</v>
      </c>
      <c r="E3159" t="s">
        <v>15492</v>
      </c>
      <c r="F3159" t="s">
        <v>15493</v>
      </c>
      <c r="G3159" t="s">
        <v>15494</v>
      </c>
      <c r="H3159" t="s">
        <v>15495</v>
      </c>
      <c r="I3159">
        <v>5</v>
      </c>
      <c r="J3159">
        <v>5</v>
      </c>
      <c r="K3159">
        <v>0</v>
      </c>
      <c r="L3159" t="s">
        <v>15496</v>
      </c>
      <c r="M3159">
        <f>SUM(B3159,C3159)</f>
        <v>0</v>
      </c>
      <c r="N3159" t="str">
        <f t="shared" si="98"/>
        <v>No</v>
      </c>
      <c r="O3159">
        <f>COUNTIF(C:C,"&lt;0")</f>
        <v>0</v>
      </c>
      <c r="P3159" t="e">
        <f>SUMIF(#REF!,"&gt;"&amp;AVERAGE(#REF!))</f>
        <v>#REF!</v>
      </c>
      <c r="Q3159">
        <f t="shared" si="99"/>
        <v>27.565026697177728</v>
      </c>
      <c r="R3159" t="str">
        <f>CONCATENATE("ID-",A3159,"-",E3159)</f>
        <v>ID-29078-Athens, Greece - Jeddah, Saudi Arabia</v>
      </c>
      <c r="S3159">
        <f>INDEX(B:B,MATCH(A3159,A:A,0))</f>
        <v>0</v>
      </c>
      <c r="T3159" t="str">
        <f>IF(OR(B3159&gt;0,C3159&gt;0),"Acceptable","Check")</f>
        <v>Acceptable</v>
      </c>
      <c r="U3159">
        <f>COUNTIF(D:D, "Military - U.S. Army")</f>
        <v>23</v>
      </c>
      <c r="V3159">
        <f>AVERAGEIF(C:C,"Fort Myer, Virginia", I:I)</f>
        <v>2</v>
      </c>
      <c r="X3159" t="str">
        <f>IFERROR(VLOOKUP("FlightNumber", A:D, 4, FALSE), "Flight Not Found")</f>
        <v>Flight Not Found</v>
      </c>
      <c r="Y3159" t="str" cm="1">
        <f t="array" ref="Y3159">IF(AND(B:B &gt; TIME(6, 0, 0), B:B &lt;= TIME(18, 0, 0)), "Day", "Night")</f>
        <v>Night</v>
      </c>
      <c r="Z3159">
        <f>COUNTIFS(D:D, "Military - U.S. Army", C:C, "Fort Myer, Virginia")</f>
        <v>1</v>
      </c>
    </row>
    <row r="3160" spans="1:26" x14ac:dyDescent="0.2">
      <c r="A3160">
        <v>29078</v>
      </c>
      <c r="B3160" t="s">
        <v>15497</v>
      </c>
      <c r="C3160" t="s">
        <v>15498</v>
      </c>
      <c r="D3160" t="s">
        <v>14305</v>
      </c>
      <c r="E3160" t="s">
        <v>15499</v>
      </c>
      <c r="F3160" t="s">
        <v>15500</v>
      </c>
      <c r="G3160" t="s">
        <v>15501</v>
      </c>
      <c r="H3160" t="s">
        <v>15502</v>
      </c>
      <c r="I3160">
        <v>178</v>
      </c>
      <c r="J3160">
        <v>178</v>
      </c>
      <c r="K3160">
        <v>0</v>
      </c>
      <c r="L3160" t="s">
        <v>15503</v>
      </c>
      <c r="M3160">
        <f>SUM(B3160,C3160)</f>
        <v>0</v>
      </c>
      <c r="N3160" t="str">
        <f t="shared" si="98"/>
        <v>No</v>
      </c>
      <c r="O3160">
        <f>COUNTIF(C:C,"&lt;0")</f>
        <v>0</v>
      </c>
      <c r="P3160" t="e">
        <f>SUMIF(#REF!,"&gt;"&amp;AVERAGE(#REF!))</f>
        <v>#REF!</v>
      </c>
      <c r="Q3160">
        <f t="shared" si="99"/>
        <v>27.565026697177728</v>
      </c>
      <c r="R3160" t="str">
        <f>CONCATENATE("ID-",A3160,"-",E3160)</f>
        <v>ID-29078-Tashkent - Donetsk - Minsk /Chelyabinsk to Kishinev</v>
      </c>
      <c r="S3160">
        <f>INDEX(B:B,MATCH(A3160,A:A,0))</f>
        <v>0</v>
      </c>
      <c r="T3160" t="str">
        <f>IF(OR(B3160&gt;0,C3160&gt;0),"Acceptable","Check")</f>
        <v>Acceptable</v>
      </c>
      <c r="U3160">
        <f>COUNTIF(D:D, "Military - U.S. Army")</f>
        <v>23</v>
      </c>
      <c r="V3160">
        <f>AVERAGEIF(C:C,"Fort Myer, Virginia", I:I)</f>
        <v>2</v>
      </c>
      <c r="X3160" t="str">
        <f>IFERROR(VLOOKUP("FlightNumber", A:D, 4, FALSE), "Flight Not Found")</f>
        <v>Flight Not Found</v>
      </c>
      <c r="Y3160" t="str" cm="1">
        <f t="array" ref="Y3160">IF(AND(B:B &gt; TIME(6, 0, 0), B:B &lt;= TIME(18, 0, 0)), "Day", "Night")</f>
        <v>Night</v>
      </c>
      <c r="Z3160">
        <f>COUNTIFS(D:D, "Military - U.S. Army", C:C, "Fort Myer, Virginia")</f>
        <v>1</v>
      </c>
    </row>
    <row r="3161" spans="1:26" x14ac:dyDescent="0.2">
      <c r="A3161">
        <v>29089</v>
      </c>
      <c r="C3161" t="s">
        <v>5135</v>
      </c>
      <c r="D3161" t="s">
        <v>11374</v>
      </c>
      <c r="F3161" t="s">
        <v>15504</v>
      </c>
      <c r="G3161" t="s">
        <v>15505</v>
      </c>
      <c r="H3161" t="s">
        <v>15506</v>
      </c>
      <c r="I3161">
        <v>1</v>
      </c>
      <c r="J3161">
        <v>1</v>
      </c>
      <c r="K3161">
        <v>3</v>
      </c>
      <c r="L3161" t="s">
        <v>15507</v>
      </c>
      <c r="M3161">
        <f>SUM(B3161,C3161)</f>
        <v>0</v>
      </c>
      <c r="N3161" t="str">
        <f t="shared" si="98"/>
        <v>No</v>
      </c>
      <c r="O3161">
        <f>COUNTIF(C:C,"&lt;0")</f>
        <v>0</v>
      </c>
      <c r="P3161" t="e">
        <f>SUMIF(#REF!,"&gt;"&amp;AVERAGE(#REF!))</f>
        <v>#REF!</v>
      </c>
      <c r="Q3161">
        <f t="shared" si="99"/>
        <v>27.565026697177728</v>
      </c>
      <c r="R3161" t="str">
        <f>CONCATENATE("ID-",A3161,"-",E3161)</f>
        <v>ID-29089-</v>
      </c>
      <c r="S3161">
        <f>INDEX(B:B,MATCH(A3161,A:A,0))</f>
        <v>0</v>
      </c>
      <c r="T3161" t="str">
        <f>IF(OR(B3161&gt;0,C3161&gt;0),"Acceptable","Check")</f>
        <v>Acceptable</v>
      </c>
      <c r="U3161">
        <f>COUNTIF(D:D, "Military - U.S. Army")</f>
        <v>23</v>
      </c>
      <c r="V3161">
        <f>AVERAGEIF(C:C,"Fort Myer, Virginia", I:I)</f>
        <v>2</v>
      </c>
      <c r="X3161" t="str">
        <f>IFERROR(VLOOKUP("FlightNumber", A:D, 4, FALSE), "Flight Not Found")</f>
        <v>Flight Not Found</v>
      </c>
      <c r="Y3161" t="str" cm="1">
        <f t="array" ref="Y3161">IF(AND(B:B &gt; TIME(6, 0, 0), B:B &lt;= TIME(18, 0, 0)), "Day", "Night")</f>
        <v>Night</v>
      </c>
      <c r="Z3161">
        <f>COUNTIFS(D:D, "Military - U.S. Army", C:C, "Fort Myer, Virginia")</f>
        <v>1</v>
      </c>
    </row>
    <row r="3162" spans="1:26" x14ac:dyDescent="0.2">
      <c r="A3162">
        <v>29090</v>
      </c>
      <c r="C3162" t="s">
        <v>15508</v>
      </c>
      <c r="D3162" t="s">
        <v>3546</v>
      </c>
      <c r="E3162" t="s">
        <v>15509</v>
      </c>
      <c r="F3162" t="s">
        <v>9031</v>
      </c>
      <c r="G3162" t="s">
        <v>15510</v>
      </c>
      <c r="H3162" t="s">
        <v>15511</v>
      </c>
      <c r="I3162">
        <v>16</v>
      </c>
      <c r="J3162">
        <v>11</v>
      </c>
      <c r="K3162">
        <v>0</v>
      </c>
      <c r="L3162" t="s">
        <v>15512</v>
      </c>
      <c r="M3162">
        <f>SUM(B3162,C3162)</f>
        <v>0</v>
      </c>
      <c r="N3162" t="str">
        <f t="shared" si="98"/>
        <v>No</v>
      </c>
      <c r="O3162">
        <f>COUNTIF(C:C,"&lt;0")</f>
        <v>0</v>
      </c>
      <c r="P3162" t="e">
        <f>SUMIF(#REF!,"&gt;"&amp;AVERAGE(#REF!))</f>
        <v>#REF!</v>
      </c>
      <c r="Q3162">
        <f t="shared" si="99"/>
        <v>27.565026697177728</v>
      </c>
      <c r="R3162" t="str">
        <f>CONCATENATE("ID-",A3162,"-",E3162)</f>
        <v>ID-29090-Norisk - Krasnoyarsk</v>
      </c>
      <c r="S3162">
        <f>INDEX(B:B,MATCH(A3162,A:A,0))</f>
        <v>0</v>
      </c>
      <c r="T3162" t="str">
        <f>IF(OR(B3162&gt;0,C3162&gt;0),"Acceptable","Check")</f>
        <v>Acceptable</v>
      </c>
      <c r="U3162">
        <f>COUNTIF(D:D, "Military - U.S. Army")</f>
        <v>23</v>
      </c>
      <c r="V3162">
        <f>AVERAGEIF(C:C,"Fort Myer, Virginia", I:I)</f>
        <v>2</v>
      </c>
      <c r="X3162" t="str">
        <f>IFERROR(VLOOKUP("FlightNumber", A:D, 4, FALSE), "Flight Not Found")</f>
        <v>Flight Not Found</v>
      </c>
      <c r="Y3162" t="str" cm="1">
        <f t="array" ref="Y3162">IF(AND(B:B &gt; TIME(6, 0, 0), B:B &lt;= TIME(18, 0, 0)), "Day", "Night")</f>
        <v>Night</v>
      </c>
      <c r="Z3162">
        <f>COUNTIFS(D:D, "Military - U.S. Army", C:C, "Fort Myer, Virginia")</f>
        <v>1</v>
      </c>
    </row>
    <row r="3163" spans="1:26" x14ac:dyDescent="0.2">
      <c r="A3163">
        <v>29096</v>
      </c>
      <c r="C3163" t="s">
        <v>15513</v>
      </c>
      <c r="D3163" t="s">
        <v>3546</v>
      </c>
      <c r="F3163" t="s">
        <v>9469</v>
      </c>
      <c r="G3163" t="s">
        <v>15514</v>
      </c>
      <c r="H3163" t="s">
        <v>15515</v>
      </c>
      <c r="I3163">
        <v>63</v>
      </c>
      <c r="J3163">
        <v>63</v>
      </c>
      <c r="K3163">
        <v>0</v>
      </c>
      <c r="L3163" t="s">
        <v>15516</v>
      </c>
      <c r="M3163">
        <f>SUM(B3163,C3163)</f>
        <v>0</v>
      </c>
      <c r="N3163" t="str">
        <f t="shared" si="98"/>
        <v>No</v>
      </c>
      <c r="O3163">
        <f>COUNTIF(C:C,"&lt;0")</f>
        <v>0</v>
      </c>
      <c r="P3163" t="e">
        <f>SUMIF(#REF!,"&gt;"&amp;AVERAGE(#REF!))</f>
        <v>#REF!</v>
      </c>
      <c r="Q3163">
        <f t="shared" si="99"/>
        <v>27.565026697177728</v>
      </c>
      <c r="R3163" t="str">
        <f>CONCATENATE("ID-",A3163,"-",E3163)</f>
        <v>ID-29096-</v>
      </c>
      <c r="S3163">
        <f>INDEX(B:B,MATCH(A3163,A:A,0))</f>
        <v>0</v>
      </c>
      <c r="T3163" t="str">
        <f>IF(OR(B3163&gt;0,C3163&gt;0),"Acceptable","Check")</f>
        <v>Acceptable</v>
      </c>
      <c r="U3163">
        <f>COUNTIF(D:D, "Military - U.S. Army")</f>
        <v>23</v>
      </c>
      <c r="V3163">
        <f>AVERAGEIF(C:C,"Fort Myer, Virginia", I:I)</f>
        <v>2</v>
      </c>
      <c r="X3163" t="str">
        <f>IFERROR(VLOOKUP("FlightNumber", A:D, 4, FALSE), "Flight Not Found")</f>
        <v>Flight Not Found</v>
      </c>
      <c r="Y3163" t="str" cm="1">
        <f t="array" ref="Y3163">IF(AND(B:B &gt; TIME(6, 0, 0), B:B &lt;= TIME(18, 0, 0)), "Day", "Night")</f>
        <v>Night</v>
      </c>
      <c r="Z3163">
        <f>COUNTIFS(D:D, "Military - U.S. Army", C:C, "Fort Myer, Virginia")</f>
        <v>1</v>
      </c>
    </row>
    <row r="3164" spans="1:26" x14ac:dyDescent="0.2">
      <c r="A3164">
        <v>29096</v>
      </c>
      <c r="B3164" t="s">
        <v>1451</v>
      </c>
      <c r="C3164" t="s">
        <v>6584</v>
      </c>
      <c r="D3164" t="s">
        <v>15517</v>
      </c>
      <c r="F3164" t="s">
        <v>12795</v>
      </c>
      <c r="G3164" t="s">
        <v>15518</v>
      </c>
      <c r="H3164" t="s">
        <v>15519</v>
      </c>
      <c r="I3164">
        <v>9</v>
      </c>
      <c r="J3164">
        <v>9</v>
      </c>
      <c r="K3164">
        <v>0</v>
      </c>
      <c r="L3164" t="s">
        <v>15520</v>
      </c>
      <c r="M3164">
        <f>SUM(B3164,C3164)</f>
        <v>0</v>
      </c>
      <c r="N3164" t="str">
        <f t="shared" si="98"/>
        <v>No</v>
      </c>
      <c r="O3164">
        <f>COUNTIF(C:C,"&lt;0")</f>
        <v>0</v>
      </c>
      <c r="P3164" t="e">
        <f>SUMIF(#REF!,"&gt;"&amp;AVERAGE(#REF!))</f>
        <v>#REF!</v>
      </c>
      <c r="Q3164">
        <f t="shared" si="99"/>
        <v>27.565026697177728</v>
      </c>
      <c r="R3164" t="str">
        <f>CONCATENATE("ID-",A3164,"-",E3164)</f>
        <v>ID-29096-</v>
      </c>
      <c r="S3164">
        <f>INDEX(B:B,MATCH(A3164,A:A,0))</f>
        <v>0</v>
      </c>
      <c r="T3164" t="str">
        <f>IF(OR(B3164&gt;0,C3164&gt;0),"Acceptable","Check")</f>
        <v>Acceptable</v>
      </c>
      <c r="U3164">
        <f>COUNTIF(D:D, "Military - U.S. Army")</f>
        <v>23</v>
      </c>
      <c r="V3164">
        <f>AVERAGEIF(C:C,"Fort Myer, Virginia", I:I)</f>
        <v>2</v>
      </c>
      <c r="X3164" t="str">
        <f>IFERROR(VLOOKUP("FlightNumber", A:D, 4, FALSE), "Flight Not Found")</f>
        <v>Flight Not Found</v>
      </c>
      <c r="Y3164" t="str" cm="1">
        <f t="array" ref="Y3164">IF(AND(B:B &gt; TIME(6, 0, 0), B:B &lt;= TIME(18, 0, 0)), "Day", "Night")</f>
        <v>Night</v>
      </c>
      <c r="Z3164">
        <f>COUNTIFS(D:D, "Military - U.S. Army", C:C, "Fort Myer, Virginia")</f>
        <v>1</v>
      </c>
    </row>
    <row r="3165" spans="1:26" x14ac:dyDescent="0.2">
      <c r="A3165">
        <v>29101</v>
      </c>
      <c r="C3165" t="s">
        <v>15521</v>
      </c>
      <c r="D3165" t="s">
        <v>3546</v>
      </c>
      <c r="F3165" t="s">
        <v>10036</v>
      </c>
      <c r="G3165" t="s">
        <v>15522</v>
      </c>
      <c r="H3165" t="s">
        <v>15523</v>
      </c>
      <c r="I3165">
        <v>43</v>
      </c>
      <c r="J3165">
        <v>40</v>
      </c>
      <c r="K3165">
        <v>0</v>
      </c>
      <c r="M3165">
        <f>SUM(B3165,C3165)</f>
        <v>0</v>
      </c>
      <c r="N3165" t="str">
        <f t="shared" si="98"/>
        <v>No</v>
      </c>
      <c r="O3165">
        <f>COUNTIF(C:C,"&lt;0")</f>
        <v>0</v>
      </c>
      <c r="P3165" t="e">
        <f>SUMIF(#REF!,"&gt;"&amp;AVERAGE(#REF!))</f>
        <v>#REF!</v>
      </c>
      <c r="Q3165">
        <f t="shared" si="99"/>
        <v>27.565026697177728</v>
      </c>
      <c r="R3165" t="str">
        <f>CONCATENATE("ID-",A3165,"-",E3165)</f>
        <v>ID-29101-</v>
      </c>
      <c r="S3165">
        <f>INDEX(B:B,MATCH(A3165,A:A,0))</f>
        <v>0</v>
      </c>
      <c r="T3165" t="str">
        <f>IF(OR(B3165&gt;0,C3165&gt;0),"Acceptable","Check")</f>
        <v>Acceptable</v>
      </c>
      <c r="U3165">
        <f>COUNTIF(D:D, "Military - U.S. Army")</f>
        <v>23</v>
      </c>
      <c r="V3165">
        <f>AVERAGEIF(C:C,"Fort Myer, Virginia", I:I)</f>
        <v>2</v>
      </c>
      <c r="X3165" t="str">
        <f>IFERROR(VLOOKUP("FlightNumber", A:D, 4, FALSE), "Flight Not Found")</f>
        <v>Flight Not Found</v>
      </c>
      <c r="Y3165" t="str" cm="1">
        <f t="array" ref="Y3165">IF(AND(B:B &gt; TIME(6, 0, 0), B:B &lt;= TIME(18, 0, 0)), "Day", "Night")</f>
        <v>Night</v>
      </c>
      <c r="Z3165">
        <f>COUNTIFS(D:D, "Military - U.S. Army", C:C, "Fort Myer, Virginia")</f>
        <v>1</v>
      </c>
    </row>
    <row r="3166" spans="1:26" x14ac:dyDescent="0.2">
      <c r="A3166">
        <v>29101</v>
      </c>
      <c r="C3166" t="s">
        <v>5454</v>
      </c>
      <c r="D3166" t="s">
        <v>12387</v>
      </c>
      <c r="F3166" t="s">
        <v>15524</v>
      </c>
      <c r="G3166" t="s">
        <v>15525</v>
      </c>
      <c r="H3166" t="s">
        <v>2273</v>
      </c>
      <c r="I3166">
        <v>10</v>
      </c>
      <c r="J3166">
        <v>10</v>
      </c>
      <c r="K3166">
        <v>0</v>
      </c>
      <c r="L3166" t="s">
        <v>15526</v>
      </c>
      <c r="M3166">
        <f>SUM(B3166,C3166)</f>
        <v>0</v>
      </c>
      <c r="N3166" t="str">
        <f t="shared" si="98"/>
        <v>No</v>
      </c>
      <c r="O3166">
        <f>COUNTIF(C:C,"&lt;0")</f>
        <v>0</v>
      </c>
      <c r="P3166" t="e">
        <f>SUMIF(#REF!,"&gt;"&amp;AVERAGE(#REF!))</f>
        <v>#REF!</v>
      </c>
      <c r="Q3166">
        <f t="shared" si="99"/>
        <v>27.565026697177728</v>
      </c>
      <c r="R3166" t="str">
        <f>CONCATENATE("ID-",A3166,"-",E3166)</f>
        <v>ID-29101-</v>
      </c>
      <c r="S3166">
        <f>INDEX(B:B,MATCH(A3166,A:A,0))</f>
        <v>0</v>
      </c>
      <c r="T3166" t="str">
        <f>IF(OR(B3166&gt;0,C3166&gt;0),"Acceptable","Check")</f>
        <v>Acceptable</v>
      </c>
      <c r="U3166">
        <f>COUNTIF(D:D, "Military - U.S. Army")</f>
        <v>23</v>
      </c>
      <c r="V3166">
        <f>AVERAGEIF(C:C,"Fort Myer, Virginia", I:I)</f>
        <v>2</v>
      </c>
      <c r="X3166" t="str">
        <f>IFERROR(VLOOKUP("FlightNumber", A:D, 4, FALSE), "Flight Not Found")</f>
        <v>Flight Not Found</v>
      </c>
      <c r="Y3166" t="str" cm="1">
        <f t="array" ref="Y3166">IF(AND(B:B &gt; TIME(6, 0, 0), B:B &lt;= TIME(18, 0, 0)), "Day", "Night")</f>
        <v>Night</v>
      </c>
      <c r="Z3166">
        <f>COUNTIFS(D:D, "Military - U.S. Army", C:C, "Fort Myer, Virginia")</f>
        <v>1</v>
      </c>
    </row>
    <row r="3167" spans="1:26" x14ac:dyDescent="0.2">
      <c r="A3167">
        <v>29109</v>
      </c>
      <c r="C3167" t="s">
        <v>15527</v>
      </c>
      <c r="D3167" t="s">
        <v>10471</v>
      </c>
      <c r="E3167" t="s">
        <v>994</v>
      </c>
      <c r="F3167" t="s">
        <v>15528</v>
      </c>
      <c r="G3167" t="s">
        <v>15529</v>
      </c>
      <c r="H3167" t="s">
        <v>15530</v>
      </c>
      <c r="I3167">
        <v>6</v>
      </c>
      <c r="J3167">
        <v>6</v>
      </c>
      <c r="K3167">
        <v>0</v>
      </c>
      <c r="L3167" t="s">
        <v>15531</v>
      </c>
      <c r="M3167">
        <f>SUM(B3167,C3167)</f>
        <v>0</v>
      </c>
      <c r="N3167" t="str">
        <f t="shared" si="98"/>
        <v>No</v>
      </c>
      <c r="O3167">
        <f>COUNTIF(C:C,"&lt;0")</f>
        <v>0</v>
      </c>
      <c r="P3167" t="e">
        <f>SUMIF(#REF!,"&gt;"&amp;AVERAGE(#REF!))</f>
        <v>#REF!</v>
      </c>
      <c r="Q3167">
        <f t="shared" si="99"/>
        <v>27.565026697177728</v>
      </c>
      <c r="R3167" t="str">
        <f>CONCATENATE("ID-",A3167,"-",E3167)</f>
        <v>ID-29109-Training</v>
      </c>
      <c r="S3167">
        <f>INDEX(B:B,MATCH(A3167,A:A,0))</f>
        <v>0</v>
      </c>
      <c r="T3167" t="str">
        <f>IF(OR(B3167&gt;0,C3167&gt;0),"Acceptable","Check")</f>
        <v>Acceptable</v>
      </c>
      <c r="U3167">
        <f>COUNTIF(D:D, "Military - U.S. Army")</f>
        <v>23</v>
      </c>
      <c r="V3167">
        <f>AVERAGEIF(C:C,"Fort Myer, Virginia", I:I)</f>
        <v>2</v>
      </c>
      <c r="X3167" t="str">
        <f>IFERROR(VLOOKUP("FlightNumber", A:D, 4, FALSE), "Flight Not Found")</f>
        <v>Flight Not Found</v>
      </c>
      <c r="Y3167" t="str" cm="1">
        <f t="array" ref="Y3167">IF(AND(B:B &gt; TIME(6, 0, 0), B:B &lt;= TIME(18, 0, 0)), "Day", "Night")</f>
        <v>Night</v>
      </c>
      <c r="Z3167">
        <f>COUNTIFS(D:D, "Military - U.S. Army", C:C, "Fort Myer, Virginia")</f>
        <v>1</v>
      </c>
    </row>
    <row r="3168" spans="1:26" x14ac:dyDescent="0.2">
      <c r="A3168">
        <v>29112</v>
      </c>
      <c r="B3168" t="s">
        <v>1679</v>
      </c>
      <c r="C3168" t="s">
        <v>10221</v>
      </c>
      <c r="D3168" t="s">
        <v>15532</v>
      </c>
      <c r="E3168" t="s">
        <v>15533</v>
      </c>
      <c r="F3168" t="s">
        <v>8821</v>
      </c>
      <c r="G3168" t="s">
        <v>15534</v>
      </c>
      <c r="H3168" t="s">
        <v>15535</v>
      </c>
      <c r="I3168">
        <v>12</v>
      </c>
      <c r="J3168">
        <v>12</v>
      </c>
      <c r="K3168">
        <v>0</v>
      </c>
      <c r="L3168" t="s">
        <v>15536</v>
      </c>
      <c r="M3168">
        <f>SUM(B3168,C3168)</f>
        <v>0</v>
      </c>
      <c r="N3168" t="str">
        <f t="shared" si="98"/>
        <v>No</v>
      </c>
      <c r="O3168">
        <f>COUNTIF(C:C,"&lt;0")</f>
        <v>0</v>
      </c>
      <c r="P3168" t="e">
        <f>SUMIF(#REF!,"&gt;"&amp;AVERAGE(#REF!))</f>
        <v>#REF!</v>
      </c>
      <c r="Q3168">
        <f t="shared" si="99"/>
        <v>27.565026697177728</v>
      </c>
      <c r="R3168" t="str">
        <f>CONCATENATE("ID-",A3168,"-",E3168)</f>
        <v>ID-29112-Redmond - Klamath Falls - Medford</v>
      </c>
      <c r="S3168" t="str">
        <f>INDEX(B:B,MATCH(A3168,A:A,0))</f>
        <v>20:47</v>
      </c>
      <c r="T3168" t="str">
        <f>IF(OR(B3168&gt;0,C3168&gt;0),"Acceptable","Check")</f>
        <v>Acceptable</v>
      </c>
      <c r="U3168">
        <f>COUNTIF(D:D, "Military - U.S. Army")</f>
        <v>23</v>
      </c>
      <c r="V3168">
        <f>AVERAGEIF(C:C,"Fort Myer, Virginia", I:I)</f>
        <v>2</v>
      </c>
      <c r="X3168" t="str">
        <f>IFERROR(VLOOKUP("FlightNumber", A:D, 4, FALSE), "Flight Not Found")</f>
        <v>Flight Not Found</v>
      </c>
      <c r="Y3168" t="str" cm="1">
        <f t="array" ref="Y3168">IF(AND(B:B &gt; TIME(6, 0, 0), B:B &lt;= TIME(18, 0, 0)), "Day", "Night")</f>
        <v>Night</v>
      </c>
      <c r="Z3168">
        <f>COUNTIFS(D:D, "Military - U.S. Army", C:C, "Fort Myer, Virginia")</f>
        <v>1</v>
      </c>
    </row>
    <row r="3169" spans="1:26" x14ac:dyDescent="0.2">
      <c r="A3169">
        <v>29112</v>
      </c>
      <c r="B3169" t="s">
        <v>9992</v>
      </c>
      <c r="C3169" t="s">
        <v>15537</v>
      </c>
      <c r="D3169" t="s">
        <v>11245</v>
      </c>
      <c r="E3169" t="s">
        <v>15538</v>
      </c>
      <c r="F3169" t="s">
        <v>11155</v>
      </c>
      <c r="G3169" t="s">
        <v>15539</v>
      </c>
      <c r="H3169" t="s">
        <v>15540</v>
      </c>
      <c r="I3169">
        <v>31</v>
      </c>
      <c r="J3169">
        <v>31</v>
      </c>
      <c r="K3169">
        <v>0</v>
      </c>
      <c r="L3169" t="s">
        <v>15541</v>
      </c>
      <c r="M3169">
        <f>SUM(B3169,C3169)</f>
        <v>0</v>
      </c>
      <c r="N3169" t="str">
        <f t="shared" si="98"/>
        <v>No</v>
      </c>
      <c r="O3169">
        <f>COUNTIF(C:C,"&lt;0")</f>
        <v>0</v>
      </c>
      <c r="P3169" t="e">
        <f>SUMIF(#REF!,"&gt;"&amp;AVERAGE(#REF!))</f>
        <v>#REF!</v>
      </c>
      <c r="Q3169">
        <f t="shared" si="99"/>
        <v>27.565026697177728</v>
      </c>
      <c r="R3169" t="str">
        <f>CONCATENATE("ID-",A3169,"-",E3169)</f>
        <v>ID-29112-Alghero - Cagliari</v>
      </c>
      <c r="S3169" t="str">
        <f>INDEX(B:B,MATCH(A3169,A:A,0))</f>
        <v>20:47</v>
      </c>
      <c r="T3169" t="str">
        <f>IF(OR(B3169&gt;0,C3169&gt;0),"Acceptable","Check")</f>
        <v>Acceptable</v>
      </c>
      <c r="U3169">
        <f>COUNTIF(D:D, "Military - U.S. Army")</f>
        <v>23</v>
      </c>
      <c r="V3169">
        <f>AVERAGEIF(C:C,"Fort Myer, Virginia", I:I)</f>
        <v>2</v>
      </c>
      <c r="X3169" t="str">
        <f>IFERROR(VLOOKUP("FlightNumber", A:D, 4, FALSE), "Flight Not Found")</f>
        <v>Flight Not Found</v>
      </c>
      <c r="Y3169" t="str" cm="1">
        <f t="array" ref="Y3169">IF(AND(B:B &gt; TIME(6, 0, 0), B:B &lt;= TIME(18, 0, 0)), "Day", "Night")</f>
        <v>Night</v>
      </c>
      <c r="Z3169">
        <f>COUNTIFS(D:D, "Military - U.S. Army", C:C, "Fort Myer, Virginia")</f>
        <v>1</v>
      </c>
    </row>
    <row r="3170" spans="1:26" x14ac:dyDescent="0.2">
      <c r="A3170">
        <v>29116</v>
      </c>
      <c r="C3170" t="s">
        <v>15542</v>
      </c>
      <c r="D3170" t="s">
        <v>15543</v>
      </c>
      <c r="F3170" t="s">
        <v>15544</v>
      </c>
      <c r="G3170" t="s">
        <v>15545</v>
      </c>
      <c r="H3170" t="s">
        <v>15546</v>
      </c>
      <c r="I3170">
        <v>9</v>
      </c>
      <c r="J3170">
        <v>4</v>
      </c>
      <c r="K3170">
        <v>0</v>
      </c>
      <c r="L3170" t="s">
        <v>15547</v>
      </c>
      <c r="M3170">
        <f>SUM(B3170,C3170)</f>
        <v>0</v>
      </c>
      <c r="N3170" t="str">
        <f t="shared" si="98"/>
        <v>No</v>
      </c>
      <c r="O3170">
        <f>COUNTIF(C:C,"&lt;0")</f>
        <v>0</v>
      </c>
      <c r="P3170" t="e">
        <f>SUMIF(#REF!,"&gt;"&amp;AVERAGE(#REF!))</f>
        <v>#REF!</v>
      </c>
      <c r="Q3170">
        <f t="shared" si="99"/>
        <v>27.565026697177728</v>
      </c>
      <c r="R3170" t="str">
        <f>CONCATENATE("ID-",A3170,"-",E3170)</f>
        <v>ID-29116-</v>
      </c>
      <c r="S3170">
        <f>INDEX(B:B,MATCH(A3170,A:A,0))</f>
        <v>0</v>
      </c>
      <c r="T3170" t="str">
        <f>IF(OR(B3170&gt;0,C3170&gt;0),"Acceptable","Check")</f>
        <v>Acceptable</v>
      </c>
      <c r="U3170">
        <f>COUNTIF(D:D, "Military - U.S. Army")</f>
        <v>23</v>
      </c>
      <c r="V3170">
        <f>AVERAGEIF(C:C,"Fort Myer, Virginia", I:I)</f>
        <v>2</v>
      </c>
      <c r="X3170" t="str">
        <f>IFERROR(VLOOKUP("FlightNumber", A:D, 4, FALSE), "Flight Not Found")</f>
        <v>Flight Not Found</v>
      </c>
      <c r="Y3170" t="str" cm="1">
        <f t="array" ref="Y3170">IF(AND(B:B &gt; TIME(6, 0, 0), B:B &lt;= TIME(18, 0, 0)), "Day", "Night")</f>
        <v>Night</v>
      </c>
      <c r="Z3170">
        <f>COUNTIFS(D:D, "Military - U.S. Army", C:C, "Fort Myer, Virginia")</f>
        <v>1</v>
      </c>
    </row>
    <row r="3171" spans="1:26" x14ac:dyDescent="0.2">
      <c r="A3171">
        <v>29117</v>
      </c>
      <c r="C3171" t="s">
        <v>15548</v>
      </c>
      <c r="D3171" t="s">
        <v>2606</v>
      </c>
      <c r="E3171" t="s">
        <v>994</v>
      </c>
      <c r="F3171" t="s">
        <v>7280</v>
      </c>
      <c r="G3171" t="s">
        <v>15549</v>
      </c>
      <c r="H3171" t="s">
        <v>15550</v>
      </c>
      <c r="I3171">
        <v>5</v>
      </c>
      <c r="J3171">
        <v>5</v>
      </c>
      <c r="K3171">
        <v>0</v>
      </c>
      <c r="L3171" t="s">
        <v>4366</v>
      </c>
      <c r="M3171">
        <f>SUM(B3171,C3171)</f>
        <v>0</v>
      </c>
      <c r="N3171" t="str">
        <f t="shared" si="98"/>
        <v>No</v>
      </c>
      <c r="O3171">
        <f>COUNTIF(C:C,"&lt;0")</f>
        <v>0</v>
      </c>
      <c r="P3171" t="e">
        <f>SUMIF(#REF!,"&gt;"&amp;AVERAGE(#REF!))</f>
        <v>#REF!</v>
      </c>
      <c r="Q3171">
        <f t="shared" si="99"/>
        <v>27.565026697177728</v>
      </c>
      <c r="R3171" t="str">
        <f>CONCATENATE("ID-",A3171,"-",E3171)</f>
        <v>ID-29117-Training</v>
      </c>
      <c r="S3171">
        <f>INDEX(B:B,MATCH(A3171,A:A,0))</f>
        <v>0</v>
      </c>
      <c r="T3171" t="str">
        <f>IF(OR(B3171&gt;0,C3171&gt;0),"Acceptable","Check")</f>
        <v>Acceptable</v>
      </c>
      <c r="U3171">
        <f>COUNTIF(D:D, "Military - U.S. Army")</f>
        <v>23</v>
      </c>
      <c r="V3171">
        <f>AVERAGEIF(C:C,"Fort Myer, Virginia", I:I)</f>
        <v>2</v>
      </c>
      <c r="X3171" t="str">
        <f>IFERROR(VLOOKUP("FlightNumber", A:D, 4, FALSE), "Flight Not Found")</f>
        <v>Flight Not Found</v>
      </c>
      <c r="Y3171" t="str" cm="1">
        <f t="array" ref="Y3171">IF(AND(B:B &gt; TIME(6, 0, 0), B:B &lt;= TIME(18, 0, 0)), "Day", "Night")</f>
        <v>Night</v>
      </c>
      <c r="Z3171">
        <f>COUNTIFS(D:D, "Military - U.S. Army", C:C, "Fort Myer, Virginia")</f>
        <v>1</v>
      </c>
    </row>
    <row r="3172" spans="1:26" x14ac:dyDescent="0.2">
      <c r="A3172">
        <v>29128</v>
      </c>
      <c r="C3172" t="s">
        <v>15551</v>
      </c>
      <c r="D3172" t="s">
        <v>15552</v>
      </c>
      <c r="F3172" t="s">
        <v>10998</v>
      </c>
      <c r="G3172" t="s">
        <v>15553</v>
      </c>
      <c r="H3172" t="s">
        <v>12260</v>
      </c>
      <c r="I3172">
        <v>16</v>
      </c>
      <c r="J3172">
        <v>2</v>
      </c>
      <c r="K3172">
        <v>0</v>
      </c>
      <c r="L3172" t="s">
        <v>15554</v>
      </c>
      <c r="M3172">
        <f>SUM(B3172,C3172)</f>
        <v>0</v>
      </c>
      <c r="N3172" t="str">
        <f t="shared" si="98"/>
        <v>No</v>
      </c>
      <c r="O3172">
        <f>COUNTIF(C:C,"&lt;0")</f>
        <v>0</v>
      </c>
      <c r="P3172" t="e">
        <f>SUMIF(#REF!,"&gt;"&amp;AVERAGE(#REF!))</f>
        <v>#REF!</v>
      </c>
      <c r="Q3172">
        <f t="shared" si="99"/>
        <v>27.565026697177728</v>
      </c>
      <c r="R3172" t="str">
        <f>CONCATENATE("ID-",A3172,"-",E3172)</f>
        <v>ID-29128-</v>
      </c>
      <c r="S3172">
        <f>INDEX(B:B,MATCH(A3172,A:A,0))</f>
        <v>0</v>
      </c>
      <c r="T3172" t="str">
        <f>IF(OR(B3172&gt;0,C3172&gt;0),"Acceptable","Check")</f>
        <v>Acceptable</v>
      </c>
      <c r="U3172">
        <f>COUNTIF(D:D, "Military - U.S. Army")</f>
        <v>23</v>
      </c>
      <c r="V3172">
        <f>AVERAGEIF(C:C,"Fort Myer, Virginia", I:I)</f>
        <v>2</v>
      </c>
      <c r="X3172" t="str">
        <f>IFERROR(VLOOKUP("FlightNumber", A:D, 4, FALSE), "Flight Not Found")</f>
        <v>Flight Not Found</v>
      </c>
      <c r="Y3172" t="str" cm="1">
        <f t="array" ref="Y3172">IF(AND(B:B &gt; TIME(6, 0, 0), B:B &lt;= TIME(18, 0, 0)), "Day", "Night")</f>
        <v>Night</v>
      </c>
      <c r="Z3172">
        <f>COUNTIFS(D:D, "Military - U.S. Army", C:C, "Fort Myer, Virginia")</f>
        <v>1</v>
      </c>
    </row>
    <row r="3173" spans="1:26" x14ac:dyDescent="0.2">
      <c r="A3173">
        <v>29131</v>
      </c>
      <c r="B3173" t="s">
        <v>10167</v>
      </c>
      <c r="C3173" t="s">
        <v>10506</v>
      </c>
      <c r="D3173" t="s">
        <v>15555</v>
      </c>
      <c r="E3173" t="s">
        <v>13689</v>
      </c>
      <c r="F3173" t="s">
        <v>14115</v>
      </c>
      <c r="G3173" t="s">
        <v>15556</v>
      </c>
      <c r="H3173" t="s">
        <v>15557</v>
      </c>
      <c r="I3173">
        <v>3</v>
      </c>
      <c r="J3173">
        <v>3</v>
      </c>
      <c r="K3173">
        <v>0</v>
      </c>
      <c r="L3173" t="s">
        <v>15558</v>
      </c>
      <c r="M3173">
        <f>SUM(B3173,C3173)</f>
        <v>0</v>
      </c>
      <c r="N3173" t="str">
        <f t="shared" si="98"/>
        <v>No</v>
      </c>
      <c r="O3173">
        <f>COUNTIF(C:C,"&lt;0")</f>
        <v>0</v>
      </c>
      <c r="P3173" t="e">
        <f>SUMIF(#REF!,"&gt;"&amp;AVERAGE(#REF!))</f>
        <v>#REF!</v>
      </c>
      <c r="Q3173">
        <f t="shared" si="99"/>
        <v>27.565026697177728</v>
      </c>
      <c r="R3173" t="str">
        <f>CONCATENATE("ID-",A3173,"-",E3173)</f>
        <v>ID-29131-Juneau, AK - Return</v>
      </c>
      <c r="S3173" t="str">
        <f>INDEX(B:B,MATCH(A3173,A:A,0))</f>
        <v>12:13</v>
      </c>
      <c r="T3173" t="str">
        <f>IF(OR(B3173&gt;0,C3173&gt;0),"Acceptable","Check")</f>
        <v>Acceptable</v>
      </c>
      <c r="U3173">
        <f>COUNTIF(D:D, "Military - U.S. Army")</f>
        <v>23</v>
      </c>
      <c r="V3173">
        <f>AVERAGEIF(C:C,"Fort Myer, Virginia", I:I)</f>
        <v>2</v>
      </c>
      <c r="X3173" t="str">
        <f>IFERROR(VLOOKUP("FlightNumber", A:D, 4, FALSE), "Flight Not Found")</f>
        <v>Flight Not Found</v>
      </c>
      <c r="Y3173" t="str" cm="1">
        <f t="array" ref="Y3173">IF(AND(B:B &gt; TIME(6, 0, 0), B:B &lt;= TIME(18, 0, 0)), "Day", "Night")</f>
        <v>Night</v>
      </c>
      <c r="Z3173">
        <f>COUNTIFS(D:D, "Military - U.S. Army", C:C, "Fort Myer, Virginia")</f>
        <v>1</v>
      </c>
    </row>
    <row r="3174" spans="1:26" x14ac:dyDescent="0.2">
      <c r="A3174">
        <v>29136</v>
      </c>
      <c r="B3174" t="s">
        <v>13034</v>
      </c>
      <c r="C3174" t="s">
        <v>15559</v>
      </c>
      <c r="D3174" t="s">
        <v>15560</v>
      </c>
      <c r="E3174" t="s">
        <v>15561</v>
      </c>
      <c r="F3174" t="s">
        <v>12165</v>
      </c>
      <c r="G3174" t="s">
        <v>15562</v>
      </c>
      <c r="I3174">
        <v>8</v>
      </c>
      <c r="J3174">
        <v>8</v>
      </c>
      <c r="K3174">
        <v>0</v>
      </c>
      <c r="L3174" t="s">
        <v>15563</v>
      </c>
      <c r="M3174">
        <f>SUM(B3174,C3174)</f>
        <v>0</v>
      </c>
      <c r="N3174" t="str">
        <f t="shared" si="98"/>
        <v>No</v>
      </c>
      <c r="O3174">
        <f>COUNTIF(C:C,"&lt;0")</f>
        <v>0</v>
      </c>
      <c r="P3174" t="e">
        <f>SUMIF(#REF!,"&gt;"&amp;AVERAGE(#REF!))</f>
        <v>#REF!</v>
      </c>
      <c r="Q3174">
        <f t="shared" si="99"/>
        <v>27.565026697177728</v>
      </c>
      <c r="R3174" t="str">
        <f>CONCATENATE("ID-",A3174,"-",E3174)</f>
        <v>ID-29136-Covington, KY - Nashville, TN</v>
      </c>
      <c r="S3174" t="str">
        <f>INDEX(B:B,MATCH(A3174,A:A,0))</f>
        <v>10:08</v>
      </c>
      <c r="T3174" t="str">
        <f>IF(OR(B3174&gt;0,C3174&gt;0),"Acceptable","Check")</f>
        <v>Acceptable</v>
      </c>
      <c r="U3174">
        <f>COUNTIF(D:D, "Military - U.S. Army")</f>
        <v>23</v>
      </c>
      <c r="V3174">
        <f>AVERAGEIF(C:C,"Fort Myer, Virginia", I:I)</f>
        <v>2</v>
      </c>
      <c r="X3174" t="str">
        <f>IFERROR(VLOOKUP("FlightNumber", A:D, 4, FALSE), "Flight Not Found")</f>
        <v>Flight Not Found</v>
      </c>
      <c r="Y3174" t="str" cm="1">
        <f t="array" ref="Y3174">IF(AND(B:B &gt; TIME(6, 0, 0), B:B &lt;= TIME(18, 0, 0)), "Day", "Night")</f>
        <v>Night</v>
      </c>
      <c r="Z3174">
        <f>COUNTIFS(D:D, "Military - U.S. Army", C:C, "Fort Myer, Virginia")</f>
        <v>1</v>
      </c>
    </row>
    <row r="3175" spans="1:26" x14ac:dyDescent="0.2">
      <c r="A3175">
        <v>29136</v>
      </c>
      <c r="C3175" t="s">
        <v>7693</v>
      </c>
      <c r="D3175" t="s">
        <v>1259</v>
      </c>
      <c r="E3175" t="s">
        <v>15564</v>
      </c>
      <c r="F3175" t="s">
        <v>10989</v>
      </c>
      <c r="G3175" t="s">
        <v>15565</v>
      </c>
      <c r="H3175" t="s">
        <v>15566</v>
      </c>
      <c r="I3175">
        <v>156</v>
      </c>
      <c r="J3175">
        <v>14</v>
      </c>
      <c r="K3175">
        <v>0</v>
      </c>
      <c r="L3175" t="s">
        <v>15567</v>
      </c>
      <c r="M3175">
        <f>SUM(B3175,C3175)</f>
        <v>0</v>
      </c>
      <c r="N3175" t="str">
        <f t="shared" si="98"/>
        <v>No</v>
      </c>
      <c r="O3175">
        <f>COUNTIF(C:C,"&lt;0")</f>
        <v>0</v>
      </c>
      <c r="P3175" t="e">
        <f>SUMIF(#REF!,"&gt;"&amp;AVERAGE(#REF!))</f>
        <v>#REF!</v>
      </c>
      <c r="Q3175">
        <f t="shared" si="99"/>
        <v>27.565026697177728</v>
      </c>
      <c r="R3175" t="str">
        <f>CONCATENATE("ID-",A3175,"-",E3175)</f>
        <v>ID-29136-Zurich - Geneva - Athens - Bombay - Beijing</v>
      </c>
      <c r="S3175" t="str">
        <f>INDEX(B:B,MATCH(A3175,A:A,0))</f>
        <v>10:08</v>
      </c>
      <c r="T3175" t="str">
        <f>IF(OR(B3175&gt;0,C3175&gt;0),"Acceptable","Check")</f>
        <v>Acceptable</v>
      </c>
      <c r="U3175">
        <f>COUNTIF(D:D, "Military - U.S. Army")</f>
        <v>23</v>
      </c>
      <c r="V3175">
        <f>AVERAGEIF(C:C,"Fort Myer, Virginia", I:I)</f>
        <v>2</v>
      </c>
      <c r="X3175" t="str">
        <f>IFERROR(VLOOKUP("FlightNumber", A:D, 4, FALSE), "Flight Not Found")</f>
        <v>Flight Not Found</v>
      </c>
      <c r="Y3175" t="str" cm="1">
        <f t="array" ref="Y3175">IF(AND(B:B &gt; TIME(6, 0, 0), B:B &lt;= TIME(18, 0, 0)), "Day", "Night")</f>
        <v>Night</v>
      </c>
      <c r="Z3175">
        <f>COUNTIFS(D:D, "Military - U.S. Army", C:C, "Fort Myer, Virginia")</f>
        <v>1</v>
      </c>
    </row>
    <row r="3176" spans="1:26" x14ac:dyDescent="0.2">
      <c r="A3176">
        <v>29136</v>
      </c>
      <c r="B3176" t="s">
        <v>13681</v>
      </c>
      <c r="C3176" t="s">
        <v>9967</v>
      </c>
      <c r="D3176" t="s">
        <v>15568</v>
      </c>
      <c r="E3176" t="s">
        <v>15569</v>
      </c>
      <c r="F3176" t="s">
        <v>15570</v>
      </c>
      <c r="G3176" t="s">
        <v>15571</v>
      </c>
      <c r="I3176">
        <v>4</v>
      </c>
      <c r="J3176">
        <v>4</v>
      </c>
      <c r="K3176">
        <v>0</v>
      </c>
      <c r="L3176" t="s">
        <v>15572</v>
      </c>
      <c r="M3176">
        <f>SUM(B3176,C3176)</f>
        <v>0</v>
      </c>
      <c r="N3176" t="str">
        <f t="shared" si="98"/>
        <v>No</v>
      </c>
      <c r="O3176">
        <f>COUNTIF(C:C,"&lt;0")</f>
        <v>0</v>
      </c>
      <c r="P3176" t="e">
        <f>SUMIF(#REF!,"&gt;"&amp;AVERAGE(#REF!))</f>
        <v>#REF!</v>
      </c>
      <c r="Q3176">
        <f t="shared" si="99"/>
        <v>27.565026697177728</v>
      </c>
      <c r="R3176" t="str">
        <f>CONCATENATE("ID-",A3176,"-",E3176)</f>
        <v>ID-29136-Anchorage, AK - Anchorage, AK</v>
      </c>
      <c r="S3176" t="str">
        <f>INDEX(B:B,MATCH(A3176,A:A,0))</f>
        <v>10:08</v>
      </c>
      <c r="T3176" t="str">
        <f>IF(OR(B3176&gt;0,C3176&gt;0),"Acceptable","Check")</f>
        <v>Acceptable</v>
      </c>
      <c r="U3176">
        <f>COUNTIF(D:D, "Military - U.S. Army")</f>
        <v>23</v>
      </c>
      <c r="V3176">
        <f>AVERAGEIF(C:C,"Fort Myer, Virginia", I:I)</f>
        <v>2</v>
      </c>
      <c r="X3176" t="str">
        <f>IFERROR(VLOOKUP("FlightNumber", A:D, 4, FALSE), "Flight Not Found")</f>
        <v>Flight Not Found</v>
      </c>
      <c r="Y3176" t="str" cm="1">
        <f t="array" ref="Y3176">IF(AND(B:B &gt; TIME(6, 0, 0), B:B &lt;= TIME(18, 0, 0)), "Day", "Night")</f>
        <v>Night</v>
      </c>
      <c r="Z3176">
        <f>COUNTIFS(D:D, "Military - U.S. Army", C:C, "Fort Myer, Virginia")</f>
        <v>1</v>
      </c>
    </row>
    <row r="3177" spans="1:26" x14ac:dyDescent="0.2">
      <c r="A3177">
        <v>29150</v>
      </c>
      <c r="B3177" t="s">
        <v>1473</v>
      </c>
      <c r="C3177" t="s">
        <v>15573</v>
      </c>
      <c r="D3177" t="s">
        <v>15574</v>
      </c>
      <c r="E3177" t="s">
        <v>15575</v>
      </c>
      <c r="F3177" t="s">
        <v>13121</v>
      </c>
      <c r="G3177" t="s">
        <v>15576</v>
      </c>
      <c r="I3177">
        <v>2</v>
      </c>
      <c r="J3177">
        <v>2</v>
      </c>
      <c r="K3177">
        <v>0</v>
      </c>
      <c r="L3177" t="s">
        <v>15577</v>
      </c>
      <c r="M3177">
        <f>SUM(B3177,C3177)</f>
        <v>0</v>
      </c>
      <c r="N3177" t="str">
        <f t="shared" si="98"/>
        <v>No</v>
      </c>
      <c r="O3177">
        <f>COUNTIF(C:C,"&lt;0")</f>
        <v>0</v>
      </c>
      <c r="P3177" t="e">
        <f>SUMIF(#REF!,"&gt;"&amp;AVERAGE(#REF!))</f>
        <v>#REF!</v>
      </c>
      <c r="Q3177">
        <f t="shared" si="99"/>
        <v>27.565026697177728</v>
      </c>
      <c r="R3177" t="str">
        <f>CONCATENATE("ID-",A3177,"-",E3177)</f>
        <v>ID-29150-Centrailia, IN - Columbus, IN</v>
      </c>
      <c r="S3177" t="str">
        <f>INDEX(B:B,MATCH(A3177,A:A,0))</f>
        <v>19:40</v>
      </c>
      <c r="T3177" t="str">
        <f>IF(OR(B3177&gt;0,C3177&gt;0),"Acceptable","Check")</f>
        <v>Acceptable</v>
      </c>
      <c r="U3177">
        <f>COUNTIF(D:D, "Military - U.S. Army")</f>
        <v>23</v>
      </c>
      <c r="V3177">
        <f>AVERAGEIF(C:C,"Fort Myer, Virginia", I:I)</f>
        <v>2</v>
      </c>
      <c r="X3177" t="str">
        <f>IFERROR(VLOOKUP("FlightNumber", A:D, 4, FALSE), "Flight Not Found")</f>
        <v>Flight Not Found</v>
      </c>
      <c r="Y3177" t="str" cm="1">
        <f t="array" ref="Y3177">IF(AND(B:B &gt; TIME(6, 0, 0), B:B &lt;= TIME(18, 0, 0)), "Day", "Night")</f>
        <v>Night</v>
      </c>
      <c r="Z3177">
        <f>COUNTIFS(D:D, "Military - U.S. Army", C:C, "Fort Myer, Virginia")</f>
        <v>1</v>
      </c>
    </row>
    <row r="3178" spans="1:26" x14ac:dyDescent="0.2">
      <c r="A3178">
        <v>29155</v>
      </c>
      <c r="B3178" t="s">
        <v>15578</v>
      </c>
      <c r="C3178" t="s">
        <v>15579</v>
      </c>
      <c r="E3178" t="s">
        <v>15580</v>
      </c>
      <c r="F3178" t="s">
        <v>15581</v>
      </c>
      <c r="G3178" t="s">
        <v>15582</v>
      </c>
      <c r="I3178">
        <v>10</v>
      </c>
      <c r="J3178">
        <v>10</v>
      </c>
      <c r="K3178">
        <v>0</v>
      </c>
      <c r="L3178" t="s">
        <v>15583</v>
      </c>
      <c r="M3178">
        <f>SUM(B3178,C3178)</f>
        <v>0</v>
      </c>
      <c r="N3178" t="str">
        <f t="shared" si="98"/>
        <v>No</v>
      </c>
      <c r="O3178">
        <f>COUNTIF(C:C,"&lt;0")</f>
        <v>0</v>
      </c>
      <c r="P3178" t="e">
        <f>SUMIF(#REF!,"&gt;"&amp;AVERAGE(#REF!))</f>
        <v>#REF!</v>
      </c>
      <c r="Q3178">
        <f t="shared" si="99"/>
        <v>27.565026697177728</v>
      </c>
      <c r="R3178" t="str">
        <f>CONCATENATE("ID-",A3178,"-",E3178)</f>
        <v>ID-29155-Monterey, Mexico - San Ysidro, CA</v>
      </c>
      <c r="S3178" t="str">
        <f>INDEX(B:B,MATCH(A3178,A:A,0))</f>
        <v>23:46</v>
      </c>
      <c r="T3178" t="str">
        <f>IF(OR(B3178&gt;0,C3178&gt;0),"Acceptable","Check")</f>
        <v>Acceptable</v>
      </c>
      <c r="U3178">
        <f>COUNTIF(D:D, "Military - U.S. Army")</f>
        <v>23</v>
      </c>
      <c r="V3178">
        <f>AVERAGEIF(C:C,"Fort Myer, Virginia", I:I)</f>
        <v>2</v>
      </c>
      <c r="X3178" t="str">
        <f>IFERROR(VLOOKUP("FlightNumber", A:D, 4, FALSE), "Flight Not Found")</f>
        <v>Flight Not Found</v>
      </c>
      <c r="Y3178" t="str" cm="1">
        <f t="array" ref="Y3178">IF(AND(B:B &gt; TIME(6, 0, 0), B:B &lt;= TIME(18, 0, 0)), "Day", "Night")</f>
        <v>Night</v>
      </c>
      <c r="Z3178">
        <f>COUNTIFS(D:D, "Military - U.S. Army", C:C, "Fort Myer, Virginia")</f>
        <v>1</v>
      </c>
    </row>
    <row r="3179" spans="1:26" x14ac:dyDescent="0.2">
      <c r="A3179">
        <v>29156</v>
      </c>
      <c r="C3179" t="s">
        <v>15584</v>
      </c>
      <c r="D3179" t="s">
        <v>15585</v>
      </c>
      <c r="F3179" t="s">
        <v>12795</v>
      </c>
      <c r="G3179" t="s">
        <v>15586</v>
      </c>
      <c r="H3179" t="s">
        <v>15587</v>
      </c>
      <c r="I3179">
        <v>10</v>
      </c>
      <c r="J3179">
        <v>10</v>
      </c>
      <c r="K3179">
        <v>0</v>
      </c>
      <c r="L3179" t="s">
        <v>15588</v>
      </c>
      <c r="M3179">
        <f>SUM(B3179,C3179)</f>
        <v>0</v>
      </c>
      <c r="N3179" t="str">
        <f t="shared" si="98"/>
        <v>No</v>
      </c>
      <c r="O3179">
        <f>COUNTIF(C:C,"&lt;0")</f>
        <v>0</v>
      </c>
      <c r="P3179" t="e">
        <f>SUMIF(#REF!,"&gt;"&amp;AVERAGE(#REF!))</f>
        <v>#REF!</v>
      </c>
      <c r="Q3179">
        <f t="shared" si="99"/>
        <v>27.565026697177728</v>
      </c>
      <c r="R3179" t="str">
        <f>CONCATENATE("ID-",A3179,"-",E3179)</f>
        <v>ID-29156-</v>
      </c>
      <c r="S3179">
        <f>INDEX(B:B,MATCH(A3179,A:A,0))</f>
        <v>0</v>
      </c>
      <c r="T3179" t="str">
        <f>IF(OR(B3179&gt;0,C3179&gt;0),"Acceptable","Check")</f>
        <v>Acceptable</v>
      </c>
      <c r="U3179">
        <f>COUNTIF(D:D, "Military - U.S. Army")</f>
        <v>23</v>
      </c>
      <c r="V3179">
        <f>AVERAGEIF(C:C,"Fort Myer, Virginia", I:I)</f>
        <v>2</v>
      </c>
      <c r="X3179" t="str">
        <f>IFERROR(VLOOKUP("FlightNumber", A:D, 4, FALSE), "Flight Not Found")</f>
        <v>Flight Not Found</v>
      </c>
      <c r="Y3179" t="str" cm="1">
        <f t="array" ref="Y3179">IF(AND(B:B &gt; TIME(6, 0, 0), B:B &lt;= TIME(18, 0, 0)), "Day", "Night")</f>
        <v>Night</v>
      </c>
      <c r="Z3179">
        <f>COUNTIFS(D:D, "Military - U.S. Army", C:C, "Fort Myer, Virginia")</f>
        <v>1</v>
      </c>
    </row>
    <row r="3180" spans="1:26" x14ac:dyDescent="0.2">
      <c r="A3180">
        <v>29159</v>
      </c>
      <c r="B3180" t="s">
        <v>14064</v>
      </c>
      <c r="C3180" t="s">
        <v>11410</v>
      </c>
      <c r="D3180" t="s">
        <v>2500</v>
      </c>
      <c r="E3180" t="s">
        <v>15589</v>
      </c>
      <c r="F3180" t="s">
        <v>13180</v>
      </c>
      <c r="G3180" t="s">
        <v>15590</v>
      </c>
      <c r="H3180" t="s">
        <v>15591</v>
      </c>
      <c r="I3180">
        <v>88</v>
      </c>
      <c r="J3180">
        <v>72</v>
      </c>
      <c r="K3180">
        <v>1</v>
      </c>
      <c r="L3180" t="s">
        <v>15592</v>
      </c>
      <c r="M3180">
        <f>SUM(B3180,C3180)</f>
        <v>0</v>
      </c>
      <c r="N3180" t="str">
        <f t="shared" si="98"/>
        <v>No</v>
      </c>
      <c r="O3180">
        <f>COUNTIF(C:C,"&lt;0")</f>
        <v>0</v>
      </c>
      <c r="P3180" t="e">
        <f>SUMIF(#REF!,"&gt;"&amp;AVERAGE(#REF!))</f>
        <v>#REF!</v>
      </c>
      <c r="Q3180">
        <f t="shared" si="99"/>
        <v>27.565026697177728</v>
      </c>
      <c r="R3180" t="str">
        <f>CONCATENATE("ID-",A3180,"-",E3180)</f>
        <v>ID-29159-Los Angeles, CA  - Mexico City, Mexico</v>
      </c>
      <c r="S3180" t="str">
        <f>INDEX(B:B,MATCH(A3180,A:A,0))</f>
        <v>05:42</v>
      </c>
      <c r="T3180" t="str">
        <f>IF(OR(B3180&gt;0,C3180&gt;0),"Acceptable","Check")</f>
        <v>Acceptable</v>
      </c>
      <c r="U3180">
        <f>COUNTIF(D:D, "Military - U.S. Army")</f>
        <v>23</v>
      </c>
      <c r="V3180">
        <f>AVERAGEIF(C:C,"Fort Myer, Virginia", I:I)</f>
        <v>2</v>
      </c>
      <c r="X3180" t="str">
        <f>IFERROR(VLOOKUP("FlightNumber", A:D, 4, FALSE), "Flight Not Found")</f>
        <v>Flight Not Found</v>
      </c>
      <c r="Y3180" t="str" cm="1">
        <f t="array" ref="Y3180">IF(AND(B:B &gt; TIME(6, 0, 0), B:B &lt;= TIME(18, 0, 0)), "Day", "Night")</f>
        <v>Night</v>
      </c>
      <c r="Z3180">
        <f>COUNTIFS(D:D, "Military - U.S. Army", C:C, "Fort Myer, Virginia")</f>
        <v>1</v>
      </c>
    </row>
    <row r="3181" spans="1:26" x14ac:dyDescent="0.2">
      <c r="A3181">
        <v>29160</v>
      </c>
      <c r="C3181" t="s">
        <v>15593</v>
      </c>
      <c r="D3181" t="s">
        <v>11434</v>
      </c>
      <c r="E3181" t="s">
        <v>15595</v>
      </c>
      <c r="F3181" t="s">
        <v>15596</v>
      </c>
      <c r="G3181" t="s">
        <v>15597</v>
      </c>
      <c r="H3181" t="s">
        <v>15598</v>
      </c>
      <c r="I3181">
        <v>3</v>
      </c>
      <c r="J3181">
        <v>3</v>
      </c>
      <c r="K3181">
        <v>0</v>
      </c>
      <c r="L3181" t="s">
        <v>15599</v>
      </c>
      <c r="M3181">
        <f>SUM(B3181,C3181)</f>
        <v>0</v>
      </c>
      <c r="N3181" t="str">
        <f t="shared" si="98"/>
        <v>No</v>
      </c>
      <c r="O3181">
        <f>COUNTIF(C:C,"&lt;0")</f>
        <v>0</v>
      </c>
      <c r="P3181" t="e">
        <f>SUMIF(#REF!,"&gt;"&amp;AVERAGE(#REF!))</f>
        <v>#REF!</v>
      </c>
      <c r="Q3181">
        <f t="shared" si="99"/>
        <v>27.565026697177728</v>
      </c>
      <c r="R3181" t="str">
        <f>CONCATENATE("ID-",A3181,"-",E3181)</f>
        <v>ID-29160-Pickle Lake - Big Trout</v>
      </c>
      <c r="S3181">
        <f>INDEX(B:B,MATCH(A3181,A:A,0))</f>
        <v>0</v>
      </c>
      <c r="T3181" t="str">
        <f>IF(OR(B3181&gt;0,C3181&gt;0),"Acceptable","Check")</f>
        <v>Acceptable</v>
      </c>
      <c r="U3181">
        <f>COUNTIF(D:D, "Military - U.S. Army")</f>
        <v>23</v>
      </c>
      <c r="V3181">
        <f>AVERAGEIF(C:C,"Fort Myer, Virginia", I:I)</f>
        <v>2</v>
      </c>
      <c r="X3181" t="str">
        <f>IFERROR(VLOOKUP("FlightNumber", A:D, 4, FALSE), "Flight Not Found")</f>
        <v>Flight Not Found</v>
      </c>
      <c r="Y3181" t="str" cm="1">
        <f t="array" ref="Y3181">IF(AND(B:B &gt; TIME(6, 0, 0), B:B &lt;= TIME(18, 0, 0)), "Day", "Night")</f>
        <v>Night</v>
      </c>
      <c r="Z3181">
        <f>COUNTIFS(D:D, "Military - U.S. Army", C:C, "Fort Myer, Virginia")</f>
        <v>1</v>
      </c>
    </row>
    <row r="3182" spans="1:26" x14ac:dyDescent="0.2">
      <c r="A3182">
        <v>29161</v>
      </c>
      <c r="B3182" t="s">
        <v>6375</v>
      </c>
      <c r="C3182" t="s">
        <v>15600</v>
      </c>
      <c r="D3182" t="s">
        <v>15601</v>
      </c>
      <c r="E3182" t="s">
        <v>15602</v>
      </c>
      <c r="F3182" t="s">
        <v>12165</v>
      </c>
      <c r="G3182" t="s">
        <v>15603</v>
      </c>
      <c r="I3182">
        <v>7</v>
      </c>
      <c r="J3182">
        <v>5</v>
      </c>
      <c r="K3182">
        <v>0</v>
      </c>
      <c r="L3182" t="s">
        <v>15604</v>
      </c>
      <c r="M3182">
        <f>SUM(B3182,C3182)</f>
        <v>0</v>
      </c>
      <c r="N3182" t="str">
        <f t="shared" si="98"/>
        <v>No</v>
      </c>
      <c r="O3182">
        <f>COUNTIF(C:C,"&lt;0")</f>
        <v>0</v>
      </c>
      <c r="P3182" t="e">
        <f>SUMIF(#REF!,"&gt;"&amp;AVERAGE(#REF!))</f>
        <v>#REF!</v>
      </c>
      <c r="Q3182">
        <f t="shared" si="99"/>
        <v>27.565026697177728</v>
      </c>
      <c r="R3182" t="str">
        <f>CONCATENATE("ID-",A3182,"-",E3182)</f>
        <v>ID-29161-Greenville, SC - Colombia, SC</v>
      </c>
      <c r="S3182" t="str">
        <f>INDEX(B:B,MATCH(A3182,A:A,0))</f>
        <v>11:12</v>
      </c>
      <c r="T3182" t="str">
        <f>IF(OR(B3182&gt;0,C3182&gt;0),"Acceptable","Check")</f>
        <v>Acceptable</v>
      </c>
      <c r="U3182">
        <f>COUNTIF(D:D, "Military - U.S. Army")</f>
        <v>23</v>
      </c>
      <c r="V3182">
        <f>AVERAGEIF(C:C,"Fort Myer, Virginia", I:I)</f>
        <v>2</v>
      </c>
      <c r="X3182" t="str">
        <f>IFERROR(VLOOKUP("FlightNumber", A:D, 4, FALSE), "Flight Not Found")</f>
        <v>Flight Not Found</v>
      </c>
      <c r="Y3182" t="str" cm="1">
        <f t="array" ref="Y3182">IF(AND(B:B &gt; TIME(6, 0, 0), B:B &lt;= TIME(18, 0, 0)), "Day", "Night")</f>
        <v>Night</v>
      </c>
      <c r="Z3182">
        <f>COUNTIFS(D:D, "Military - U.S. Army", C:C, "Fort Myer, Virginia")</f>
        <v>1</v>
      </c>
    </row>
    <row r="3183" spans="1:26" x14ac:dyDescent="0.2">
      <c r="A3183">
        <v>29171</v>
      </c>
      <c r="B3183" t="s">
        <v>15605</v>
      </c>
      <c r="C3183" t="s">
        <v>15606</v>
      </c>
      <c r="D3183" t="s">
        <v>15607</v>
      </c>
      <c r="E3183" t="s">
        <v>15608</v>
      </c>
      <c r="F3183" t="s">
        <v>15609</v>
      </c>
      <c r="G3183" t="s">
        <v>15610</v>
      </c>
      <c r="H3183" t="s">
        <v>15611</v>
      </c>
      <c r="I3183">
        <v>3</v>
      </c>
      <c r="J3183">
        <v>3</v>
      </c>
      <c r="K3183">
        <v>0</v>
      </c>
      <c r="L3183" t="s">
        <v>15612</v>
      </c>
      <c r="M3183">
        <f>SUM(B3183,C3183)</f>
        <v>0</v>
      </c>
      <c r="N3183" t="str">
        <f t="shared" si="98"/>
        <v>No</v>
      </c>
      <c r="O3183">
        <f>COUNTIF(C:C,"&lt;0")</f>
        <v>0</v>
      </c>
      <c r="P3183" t="e">
        <f>SUMIF(#REF!,"&gt;"&amp;AVERAGE(#REF!))</f>
        <v>#REF!</v>
      </c>
      <c r="Q3183">
        <f t="shared" si="99"/>
        <v>27.565026697177728</v>
      </c>
      <c r="R3183" t="str">
        <f>CONCATENATE("ID-",A3183,"-",E3183)</f>
        <v>ID-29171-John Day, OR - Salem, OR</v>
      </c>
      <c r="S3183" t="str">
        <f>INDEX(B:B,MATCH(A3183,A:A,0))</f>
        <v>20:29</v>
      </c>
      <c r="T3183" t="str">
        <f>IF(OR(B3183&gt;0,C3183&gt;0),"Acceptable","Check")</f>
        <v>Acceptable</v>
      </c>
      <c r="U3183">
        <f>COUNTIF(D:D, "Military - U.S. Army")</f>
        <v>23</v>
      </c>
      <c r="V3183">
        <f>AVERAGEIF(C:C,"Fort Myer, Virginia", I:I)</f>
        <v>2</v>
      </c>
      <c r="X3183" t="str">
        <f>IFERROR(VLOOKUP("FlightNumber", A:D, 4, FALSE), "Flight Not Found")</f>
        <v>Flight Not Found</v>
      </c>
      <c r="Y3183" t="str" cm="1">
        <f t="array" ref="Y3183">IF(AND(B:B &gt; TIME(6, 0, 0), B:B &lt;= TIME(18, 0, 0)), "Day", "Night")</f>
        <v>Night</v>
      </c>
      <c r="Z3183">
        <f>COUNTIFS(D:D, "Military - U.S. Army", C:C, "Fort Myer, Virginia")</f>
        <v>1</v>
      </c>
    </row>
    <row r="3184" spans="1:26" x14ac:dyDescent="0.2">
      <c r="A3184">
        <v>29174</v>
      </c>
      <c r="B3184" t="s">
        <v>2141</v>
      </c>
      <c r="C3184" t="s">
        <v>15613</v>
      </c>
      <c r="D3184" t="s">
        <v>1326</v>
      </c>
      <c r="E3184" t="s">
        <v>15614</v>
      </c>
      <c r="F3184" t="s">
        <v>15615</v>
      </c>
      <c r="I3184">
        <v>78</v>
      </c>
      <c r="J3184">
        <v>0</v>
      </c>
      <c r="K3184">
        <v>0</v>
      </c>
      <c r="L3184" t="s">
        <v>15616</v>
      </c>
      <c r="M3184">
        <f>SUM(B3184,C3184)</f>
        <v>0</v>
      </c>
      <c r="N3184" t="str">
        <f t="shared" si="98"/>
        <v>No</v>
      </c>
      <c r="O3184">
        <f>COUNTIF(C:C,"&lt;0")</f>
        <v>0</v>
      </c>
      <c r="P3184" t="e">
        <f>SUMIF(#REF!,"&gt;"&amp;AVERAGE(#REF!))</f>
        <v>#REF!</v>
      </c>
      <c r="Q3184">
        <f t="shared" si="99"/>
        <v>27.565026697177728</v>
      </c>
      <c r="R3184" t="str">
        <f>CONCATENATE("ID-",A3184,"-",E3184)</f>
        <v>ID-29174-Chicago - Washington D.C.</v>
      </c>
      <c r="S3184" t="str">
        <f>INDEX(B:B,MATCH(A3184,A:A,0))</f>
        <v>12:00</v>
      </c>
      <c r="T3184" t="str">
        <f>IF(OR(B3184&gt;0,C3184&gt;0),"Acceptable","Check")</f>
        <v>Acceptable</v>
      </c>
      <c r="U3184">
        <f>COUNTIF(D:D, "Military - U.S. Army")</f>
        <v>23</v>
      </c>
      <c r="V3184">
        <f>AVERAGEIF(C:C,"Fort Myer, Virginia", I:I)</f>
        <v>2</v>
      </c>
      <c r="X3184" t="str">
        <f>IFERROR(VLOOKUP("FlightNumber", A:D, 4, FALSE), "Flight Not Found")</f>
        <v>Flight Not Found</v>
      </c>
      <c r="Y3184" t="str" cm="1">
        <f t="array" ref="Y3184">IF(AND(B:B &gt; TIME(6, 0, 0), B:B &lt;= TIME(18, 0, 0)), "Day", "Night")</f>
        <v>Night</v>
      </c>
      <c r="Z3184">
        <f>COUNTIFS(D:D, "Military - U.S. Army", C:C, "Fort Myer, Virginia")</f>
        <v>1</v>
      </c>
    </row>
    <row r="3185" spans="1:26" x14ac:dyDescent="0.2">
      <c r="A3185">
        <v>29175</v>
      </c>
      <c r="B3185" t="s">
        <v>1738</v>
      </c>
      <c r="C3185" t="s">
        <v>15617</v>
      </c>
      <c r="D3185" t="s">
        <v>3546</v>
      </c>
      <c r="E3185" t="s">
        <v>15421</v>
      </c>
      <c r="F3185" t="s">
        <v>11779</v>
      </c>
      <c r="G3185" t="s">
        <v>15618</v>
      </c>
      <c r="H3185" t="s">
        <v>15619</v>
      </c>
      <c r="I3185">
        <v>5</v>
      </c>
      <c r="J3185">
        <v>3</v>
      </c>
      <c r="K3185">
        <v>0</v>
      </c>
      <c r="L3185" t="s">
        <v>15620</v>
      </c>
      <c r="M3185">
        <f>SUM(B3185,C3185)</f>
        <v>0</v>
      </c>
      <c r="N3185" t="str">
        <f t="shared" si="98"/>
        <v>No</v>
      </c>
      <c r="O3185">
        <f>COUNTIF(C:C,"&lt;0")</f>
        <v>0</v>
      </c>
      <c r="P3185" t="e">
        <f>SUMIF(#REF!,"&gt;"&amp;AVERAGE(#REF!))</f>
        <v>#REF!</v>
      </c>
      <c r="Q3185">
        <f t="shared" si="99"/>
        <v>27.565026697177728</v>
      </c>
      <c r="R3185" t="str">
        <f>CONCATENATE("ID-",A3185,"-",E3185)</f>
        <v>ID-29175-Positioning</v>
      </c>
      <c r="S3185" t="str">
        <f>INDEX(B:B,MATCH(A3185,A:A,0))</f>
        <v>18:40</v>
      </c>
      <c r="T3185" t="str">
        <f>IF(OR(B3185&gt;0,C3185&gt;0),"Acceptable","Check")</f>
        <v>Acceptable</v>
      </c>
      <c r="U3185">
        <f>COUNTIF(D:D, "Military - U.S. Army")</f>
        <v>23</v>
      </c>
      <c r="V3185">
        <f>AVERAGEIF(C:C,"Fort Myer, Virginia", I:I)</f>
        <v>2</v>
      </c>
      <c r="X3185" t="str">
        <f>IFERROR(VLOOKUP("FlightNumber", A:D, 4, FALSE), "Flight Not Found")</f>
        <v>Flight Not Found</v>
      </c>
      <c r="Y3185" t="str" cm="1">
        <f t="array" ref="Y3185">IF(AND(B:B &gt; TIME(6, 0, 0), B:B &lt;= TIME(18, 0, 0)), "Day", "Night")</f>
        <v>Night</v>
      </c>
      <c r="Z3185">
        <f>COUNTIFS(D:D, "Military - U.S. Army", C:C, "Fort Myer, Virginia")</f>
        <v>1</v>
      </c>
    </row>
    <row r="3186" spans="1:26" x14ac:dyDescent="0.2">
      <c r="A3186">
        <v>29177</v>
      </c>
      <c r="B3186" t="s">
        <v>15621</v>
      </c>
      <c r="C3186" t="s">
        <v>15622</v>
      </c>
      <c r="D3186" t="s">
        <v>1010</v>
      </c>
      <c r="E3186" t="s">
        <v>15623</v>
      </c>
      <c r="F3186" t="s">
        <v>15624</v>
      </c>
      <c r="G3186" t="s">
        <v>15625</v>
      </c>
      <c r="H3186" t="s">
        <v>15626</v>
      </c>
      <c r="I3186">
        <v>3</v>
      </c>
      <c r="J3186">
        <v>3</v>
      </c>
      <c r="K3186">
        <v>0</v>
      </c>
      <c r="L3186" t="s">
        <v>15627</v>
      </c>
      <c r="M3186">
        <f>SUM(B3186,C3186)</f>
        <v>0</v>
      </c>
      <c r="N3186" t="str">
        <f t="shared" si="98"/>
        <v>No</v>
      </c>
      <c r="O3186">
        <f>COUNTIF(C:C,"&lt;0")</f>
        <v>0</v>
      </c>
      <c r="P3186" t="e">
        <f>SUMIF(#REF!,"&gt;"&amp;AVERAGE(#REF!))</f>
        <v>#REF!</v>
      </c>
      <c r="Q3186">
        <f t="shared" si="99"/>
        <v>27.565026697177728</v>
      </c>
      <c r="R3186" t="str">
        <f>CONCATENATE("ID-",A3186,"-",E3186)</f>
        <v>ID-29177-Ogden, UT - Las Vegas, NV</v>
      </c>
      <c r="S3186" t="str">
        <f>INDEX(B:B,MATCH(A3186,A:A,0))</f>
        <v>04:56</v>
      </c>
      <c r="T3186" t="str">
        <f>IF(OR(B3186&gt;0,C3186&gt;0),"Acceptable","Check")</f>
        <v>Acceptable</v>
      </c>
      <c r="U3186">
        <f>COUNTIF(D:D, "Military - U.S. Army")</f>
        <v>23</v>
      </c>
      <c r="V3186">
        <f>AVERAGEIF(C:C,"Fort Myer, Virginia", I:I)</f>
        <v>2</v>
      </c>
      <c r="X3186" t="str">
        <f>IFERROR(VLOOKUP("FlightNumber", A:D, 4, FALSE), "Flight Not Found")</f>
        <v>Flight Not Found</v>
      </c>
      <c r="Y3186" t="str" cm="1">
        <f t="array" ref="Y3186">IF(AND(B:B &gt; TIME(6, 0, 0), B:B &lt;= TIME(18, 0, 0)), "Day", "Night")</f>
        <v>Night</v>
      </c>
      <c r="Z3186">
        <f>COUNTIFS(D:D, "Military - U.S. Army", C:C, "Fort Myer, Virginia")</f>
        <v>1</v>
      </c>
    </row>
    <row r="3187" spans="1:26" x14ac:dyDescent="0.2">
      <c r="A3187">
        <v>29185</v>
      </c>
      <c r="C3187" t="s">
        <v>15628</v>
      </c>
      <c r="D3187" t="s">
        <v>15629</v>
      </c>
      <c r="F3187" t="s">
        <v>7112</v>
      </c>
      <c r="G3187" t="s">
        <v>15630</v>
      </c>
      <c r="I3187">
        <v>4</v>
      </c>
      <c r="J3187">
        <v>3</v>
      </c>
      <c r="K3187">
        <v>0</v>
      </c>
      <c r="L3187" t="s">
        <v>8953</v>
      </c>
      <c r="M3187">
        <f>SUM(B3187,C3187)</f>
        <v>0</v>
      </c>
      <c r="N3187" t="str">
        <f t="shared" si="98"/>
        <v>No</v>
      </c>
      <c r="O3187">
        <f>COUNTIF(C:C,"&lt;0")</f>
        <v>0</v>
      </c>
      <c r="P3187" t="e">
        <f>SUMIF(#REF!,"&gt;"&amp;AVERAGE(#REF!))</f>
        <v>#REF!</v>
      </c>
      <c r="Q3187">
        <f t="shared" si="99"/>
        <v>27.565026697177728</v>
      </c>
      <c r="R3187" t="str">
        <f>CONCATENATE("ID-",A3187,"-",E3187)</f>
        <v>ID-29185-</v>
      </c>
      <c r="S3187">
        <f>INDEX(B:B,MATCH(A3187,A:A,0))</f>
        <v>0</v>
      </c>
      <c r="T3187" t="str">
        <f>IF(OR(B3187&gt;0,C3187&gt;0),"Acceptable","Check")</f>
        <v>Acceptable</v>
      </c>
      <c r="U3187">
        <f>COUNTIF(D:D, "Military - U.S. Army")</f>
        <v>23</v>
      </c>
      <c r="V3187">
        <f>AVERAGEIF(C:C,"Fort Myer, Virginia", I:I)</f>
        <v>2</v>
      </c>
      <c r="X3187" t="str">
        <f>IFERROR(VLOOKUP("FlightNumber", A:D, 4, FALSE), "Flight Not Found")</f>
        <v>Flight Not Found</v>
      </c>
      <c r="Y3187" t="str" cm="1">
        <f t="array" ref="Y3187">IF(AND(B:B &gt; TIME(6, 0, 0), B:B &lt;= TIME(18, 0, 0)), "Day", "Night")</f>
        <v>Night</v>
      </c>
      <c r="Z3187">
        <f>COUNTIFS(D:D, "Military - U.S. Army", C:C, "Fort Myer, Virginia")</f>
        <v>1</v>
      </c>
    </row>
    <row r="3188" spans="1:26" x14ac:dyDescent="0.2">
      <c r="A3188">
        <v>29185</v>
      </c>
      <c r="B3188" t="s">
        <v>15631</v>
      </c>
      <c r="C3188" t="s">
        <v>15632</v>
      </c>
      <c r="D3188" t="s">
        <v>6615</v>
      </c>
      <c r="E3188" t="s">
        <v>15633</v>
      </c>
      <c r="F3188" t="s">
        <v>15634</v>
      </c>
      <c r="G3188" t="s">
        <v>15635</v>
      </c>
      <c r="H3188" t="s">
        <v>15636</v>
      </c>
      <c r="I3188">
        <v>156</v>
      </c>
      <c r="J3188">
        <v>156</v>
      </c>
      <c r="K3188">
        <v>0</v>
      </c>
      <c r="L3188" t="s">
        <v>15637</v>
      </c>
      <c r="M3188">
        <f>SUM(B3188,C3188)</f>
        <v>0</v>
      </c>
      <c r="N3188" t="str">
        <f t="shared" si="98"/>
        <v>No</v>
      </c>
      <c r="O3188">
        <f>COUNTIF(C:C,"&lt;0")</f>
        <v>0</v>
      </c>
      <c r="P3188" t="e">
        <f>SUMIF(#REF!,"&gt;"&amp;AVERAGE(#REF!))</f>
        <v>#REF!</v>
      </c>
      <c r="Q3188">
        <f t="shared" si="99"/>
        <v>27.565026697177728</v>
      </c>
      <c r="R3188" t="str">
        <f>CONCATENATE("ID-",A3188,"-",E3188)</f>
        <v>ID-29185-Jeddah - Karachi</v>
      </c>
      <c r="S3188">
        <f>INDEX(B:B,MATCH(A3188,A:A,0))</f>
        <v>0</v>
      </c>
      <c r="T3188" t="str">
        <f>IF(OR(B3188&gt;0,C3188&gt;0),"Acceptable","Check")</f>
        <v>Acceptable</v>
      </c>
      <c r="U3188">
        <f>COUNTIF(D:D, "Military - U.S. Army")</f>
        <v>23</v>
      </c>
      <c r="V3188">
        <f>AVERAGEIF(C:C,"Fort Myer, Virginia", I:I)</f>
        <v>2</v>
      </c>
      <c r="X3188" t="str">
        <f>IFERROR(VLOOKUP("FlightNumber", A:D, 4, FALSE), "Flight Not Found")</f>
        <v>Flight Not Found</v>
      </c>
      <c r="Y3188" t="str" cm="1">
        <f t="array" ref="Y3188">IF(AND(B:B &gt; TIME(6, 0, 0), B:B &lt;= TIME(18, 0, 0)), "Day", "Night")</f>
        <v>Night</v>
      </c>
      <c r="Z3188">
        <f>COUNTIFS(D:D, "Military - U.S. Army", C:C, "Fort Myer, Virginia")</f>
        <v>1</v>
      </c>
    </row>
    <row r="3189" spans="1:26" x14ac:dyDescent="0.2">
      <c r="A3189">
        <v>29187</v>
      </c>
      <c r="B3189" t="s">
        <v>15638</v>
      </c>
      <c r="C3189" t="s">
        <v>15639</v>
      </c>
      <c r="D3189" t="s">
        <v>9934</v>
      </c>
      <c r="E3189" t="s">
        <v>15640</v>
      </c>
      <c r="F3189" t="s">
        <v>15641</v>
      </c>
      <c r="G3189" t="s">
        <v>15642</v>
      </c>
      <c r="H3189" t="s">
        <v>15643</v>
      </c>
      <c r="I3189">
        <v>257</v>
      </c>
      <c r="J3189">
        <v>257</v>
      </c>
      <c r="K3189">
        <v>0</v>
      </c>
      <c r="L3189" t="s">
        <v>15644</v>
      </c>
      <c r="M3189">
        <f>SUM(B3189,C3189)</f>
        <v>0</v>
      </c>
      <c r="N3189" t="str">
        <f t="shared" si="98"/>
        <v>No</v>
      </c>
      <c r="O3189">
        <f>COUNTIF(C:C,"&lt;0")</f>
        <v>0</v>
      </c>
      <c r="P3189" t="e">
        <f>SUMIF(#REF!,"&gt;"&amp;AVERAGE(#REF!))</f>
        <v>#REF!</v>
      </c>
      <c r="Q3189">
        <f t="shared" si="99"/>
        <v>27.565026697177728</v>
      </c>
      <c r="R3189" t="str">
        <f>CONCATENATE("ID-",A3189,"-",E3189)</f>
        <v>ID-29187-Auckland - Christchurch</v>
      </c>
      <c r="S3189" t="str">
        <f>INDEX(B:B,MATCH(A3189,A:A,0))</f>
        <v>12:49</v>
      </c>
      <c r="T3189" t="str">
        <f>IF(OR(B3189&gt;0,C3189&gt;0),"Acceptable","Check")</f>
        <v>Acceptable</v>
      </c>
      <c r="U3189">
        <f>COUNTIF(D:D, "Military - U.S. Army")</f>
        <v>23</v>
      </c>
      <c r="V3189">
        <f>AVERAGEIF(C:C,"Fort Myer, Virginia", I:I)</f>
        <v>2</v>
      </c>
      <c r="X3189" t="str">
        <f>IFERROR(VLOOKUP("FlightNumber", A:D, 4, FALSE), "Flight Not Found")</f>
        <v>Flight Not Found</v>
      </c>
      <c r="Y3189" t="str" cm="1">
        <f t="array" ref="Y3189">IF(AND(B:B &gt; TIME(6, 0, 0), B:B &lt;= TIME(18, 0, 0)), "Day", "Night")</f>
        <v>Night</v>
      </c>
      <c r="Z3189">
        <f>COUNTIFS(D:D, "Military - U.S. Army", C:C, "Fort Myer, Virginia")</f>
        <v>1</v>
      </c>
    </row>
    <row r="3190" spans="1:26" x14ac:dyDescent="0.2">
      <c r="A3190">
        <v>29189</v>
      </c>
      <c r="C3190" t="s">
        <v>15645</v>
      </c>
      <c r="D3190" t="s">
        <v>15646</v>
      </c>
      <c r="F3190" t="s">
        <v>2390</v>
      </c>
      <c r="G3190" t="s">
        <v>15647</v>
      </c>
      <c r="I3190">
        <v>9</v>
      </c>
      <c r="J3190">
        <v>9</v>
      </c>
      <c r="K3190">
        <v>0</v>
      </c>
      <c r="M3190">
        <f>SUM(B3190,C3190)</f>
        <v>0</v>
      </c>
      <c r="N3190" t="str">
        <f t="shared" si="98"/>
        <v>No</v>
      </c>
      <c r="O3190">
        <f>COUNTIF(C:C,"&lt;0")</f>
        <v>0</v>
      </c>
      <c r="P3190" t="e">
        <f>SUMIF(#REF!,"&gt;"&amp;AVERAGE(#REF!))</f>
        <v>#REF!</v>
      </c>
      <c r="Q3190">
        <f t="shared" si="99"/>
        <v>27.565026697177728</v>
      </c>
      <c r="R3190" t="str">
        <f>CONCATENATE("ID-",A3190,"-",E3190)</f>
        <v>ID-29189-</v>
      </c>
      <c r="S3190">
        <f>INDEX(B:B,MATCH(A3190,A:A,0))</f>
        <v>0</v>
      </c>
      <c r="T3190" t="str">
        <f>IF(OR(B3190&gt;0,C3190&gt;0),"Acceptable","Check")</f>
        <v>Acceptable</v>
      </c>
      <c r="U3190">
        <f>COUNTIF(D:D, "Military - U.S. Army")</f>
        <v>23</v>
      </c>
      <c r="V3190">
        <f>AVERAGEIF(C:C,"Fort Myer, Virginia", I:I)</f>
        <v>2</v>
      </c>
      <c r="X3190" t="str">
        <f>IFERROR(VLOOKUP("FlightNumber", A:D, 4, FALSE), "Flight Not Found")</f>
        <v>Flight Not Found</v>
      </c>
      <c r="Y3190" t="str" cm="1">
        <f t="array" ref="Y3190">IF(AND(B:B &gt; TIME(6, 0, 0), B:B &lt;= TIME(18, 0, 0)), "Day", "Night")</f>
        <v>Night</v>
      </c>
      <c r="Z3190">
        <f>COUNTIFS(D:D, "Military - U.S. Army", C:C, "Fort Myer, Virginia")</f>
        <v>1</v>
      </c>
    </row>
    <row r="3191" spans="1:26" x14ac:dyDescent="0.2">
      <c r="A3191">
        <v>29192</v>
      </c>
      <c r="C3191" t="s">
        <v>3412</v>
      </c>
      <c r="D3191" t="s">
        <v>13520</v>
      </c>
      <c r="E3191" t="s">
        <v>15648</v>
      </c>
      <c r="F3191" t="s">
        <v>11066</v>
      </c>
      <c r="G3191" t="s">
        <v>15649</v>
      </c>
      <c r="H3191" t="s">
        <v>15650</v>
      </c>
      <c r="I3191">
        <v>4</v>
      </c>
      <c r="J3191">
        <v>4</v>
      </c>
      <c r="K3191">
        <v>0</v>
      </c>
      <c r="L3191" t="s">
        <v>15651</v>
      </c>
      <c r="M3191">
        <f>SUM(B3191,C3191)</f>
        <v>0</v>
      </c>
      <c r="N3191" t="str">
        <f t="shared" si="98"/>
        <v>No</v>
      </c>
      <c r="O3191">
        <f>COUNTIF(C:C,"&lt;0")</f>
        <v>0</v>
      </c>
      <c r="P3191" t="e">
        <f>SUMIF(#REF!,"&gt;"&amp;AVERAGE(#REF!))</f>
        <v>#REF!</v>
      </c>
      <c r="Q3191">
        <f t="shared" si="99"/>
        <v>27.565026697177728</v>
      </c>
      <c r="R3191" t="str">
        <f>CONCATENATE("ID-",A3191,"-",E3191)</f>
        <v>ID-29192-Nome, AK - Return</v>
      </c>
      <c r="S3191">
        <f>INDEX(B:B,MATCH(A3191,A:A,0))</f>
        <v>0</v>
      </c>
      <c r="T3191" t="str">
        <f>IF(OR(B3191&gt;0,C3191&gt;0),"Acceptable","Check")</f>
        <v>Acceptable</v>
      </c>
      <c r="U3191">
        <f>COUNTIF(D:D, "Military - U.S. Army")</f>
        <v>23</v>
      </c>
      <c r="V3191">
        <f>AVERAGEIF(C:C,"Fort Myer, Virginia", I:I)</f>
        <v>2</v>
      </c>
      <c r="X3191" t="str">
        <f>IFERROR(VLOOKUP("FlightNumber", A:D, 4, FALSE), "Flight Not Found")</f>
        <v>Flight Not Found</v>
      </c>
      <c r="Y3191" t="str" cm="1">
        <f t="array" ref="Y3191">IF(AND(B:B &gt; TIME(6, 0, 0), B:B &lt;= TIME(18, 0, 0)), "Day", "Night")</f>
        <v>Night</v>
      </c>
      <c r="Z3191">
        <f>COUNTIFS(D:D, "Military - U.S. Army", C:C, "Fort Myer, Virginia")</f>
        <v>1</v>
      </c>
    </row>
    <row r="3192" spans="1:26" x14ac:dyDescent="0.2">
      <c r="A3192">
        <v>29198</v>
      </c>
      <c r="C3192" t="s">
        <v>15652</v>
      </c>
      <c r="D3192" t="s">
        <v>3546</v>
      </c>
      <c r="F3192" t="s">
        <v>12279</v>
      </c>
      <c r="G3192" t="s">
        <v>15653</v>
      </c>
      <c r="H3192" t="s">
        <v>15654</v>
      </c>
      <c r="I3192">
        <v>7</v>
      </c>
      <c r="J3192">
        <v>7</v>
      </c>
      <c r="K3192">
        <v>0</v>
      </c>
      <c r="L3192" t="s">
        <v>15655</v>
      </c>
      <c r="M3192">
        <f>SUM(B3192,C3192)</f>
        <v>0</v>
      </c>
      <c r="N3192" t="str">
        <f t="shared" si="98"/>
        <v>No</v>
      </c>
      <c r="O3192">
        <f>COUNTIF(C:C,"&lt;0")</f>
        <v>0</v>
      </c>
      <c r="P3192" t="e">
        <f>SUMIF(#REF!,"&gt;"&amp;AVERAGE(#REF!))</f>
        <v>#REF!</v>
      </c>
      <c r="Q3192">
        <f t="shared" si="99"/>
        <v>27.565026697177728</v>
      </c>
      <c r="R3192" t="str">
        <f>CONCATENATE("ID-",A3192,"-",E3192)</f>
        <v>ID-29198-</v>
      </c>
      <c r="S3192">
        <f>INDEX(B:B,MATCH(A3192,A:A,0))</f>
        <v>0</v>
      </c>
      <c r="T3192" t="str">
        <f>IF(OR(B3192&gt;0,C3192&gt;0),"Acceptable","Check")</f>
        <v>Acceptable</v>
      </c>
      <c r="U3192">
        <f>COUNTIF(D:D, "Military - U.S. Army")</f>
        <v>23</v>
      </c>
      <c r="V3192">
        <f>AVERAGEIF(C:C,"Fort Myer, Virginia", I:I)</f>
        <v>2</v>
      </c>
      <c r="X3192" t="str">
        <f>IFERROR(VLOOKUP("FlightNumber", A:D, 4, FALSE), "Flight Not Found")</f>
        <v>Flight Not Found</v>
      </c>
      <c r="Y3192" t="str" cm="1">
        <f t="array" ref="Y3192">IF(AND(B:B &gt; TIME(6, 0, 0), B:B &lt;= TIME(18, 0, 0)), "Day", "Night")</f>
        <v>Night</v>
      </c>
      <c r="Z3192">
        <f>COUNTIFS(D:D, "Military - U.S. Army", C:C, "Fort Myer, Virginia")</f>
        <v>1</v>
      </c>
    </row>
    <row r="3193" spans="1:26" x14ac:dyDescent="0.2">
      <c r="A3193">
        <v>29201</v>
      </c>
      <c r="C3193" t="s">
        <v>15656</v>
      </c>
      <c r="D3193" t="s">
        <v>15657</v>
      </c>
      <c r="F3193" t="s">
        <v>6341</v>
      </c>
      <c r="G3193" t="s">
        <v>15658</v>
      </c>
      <c r="H3193" t="s">
        <v>15659</v>
      </c>
      <c r="I3193">
        <v>11</v>
      </c>
      <c r="J3193">
        <v>10</v>
      </c>
      <c r="K3193">
        <v>0</v>
      </c>
      <c r="M3193">
        <f>SUM(B3193,C3193)</f>
        <v>0</v>
      </c>
      <c r="N3193" t="str">
        <f t="shared" si="98"/>
        <v>No</v>
      </c>
      <c r="O3193">
        <f>COUNTIF(C:C,"&lt;0")</f>
        <v>0</v>
      </c>
      <c r="P3193" t="e">
        <f>SUMIF(#REF!,"&gt;"&amp;AVERAGE(#REF!))</f>
        <v>#REF!</v>
      </c>
      <c r="Q3193">
        <f t="shared" si="99"/>
        <v>27.565026697177728</v>
      </c>
      <c r="R3193" t="str">
        <f>CONCATENATE("ID-",A3193,"-",E3193)</f>
        <v>ID-29201-</v>
      </c>
      <c r="S3193">
        <f>INDEX(B:B,MATCH(A3193,A:A,0))</f>
        <v>0</v>
      </c>
      <c r="T3193" t="str">
        <f>IF(OR(B3193&gt;0,C3193&gt;0),"Acceptable","Check")</f>
        <v>Acceptable</v>
      </c>
      <c r="U3193">
        <f>COUNTIF(D:D, "Military - U.S. Army")</f>
        <v>23</v>
      </c>
      <c r="V3193">
        <f>AVERAGEIF(C:C,"Fort Myer, Virginia", I:I)</f>
        <v>2</v>
      </c>
      <c r="X3193" t="str">
        <f>IFERROR(VLOOKUP("FlightNumber", A:D, 4, FALSE), "Flight Not Found")</f>
        <v>Flight Not Found</v>
      </c>
      <c r="Y3193" t="str" cm="1">
        <f t="array" ref="Y3193">IF(AND(B:B &gt; TIME(6, 0, 0), B:B &lt;= TIME(18, 0, 0)), "Day", "Night")</f>
        <v>Night</v>
      </c>
      <c r="Z3193">
        <f>COUNTIFS(D:D, "Military - U.S. Army", C:C, "Fort Myer, Virginia")</f>
        <v>1</v>
      </c>
    </row>
    <row r="3194" spans="1:26" x14ac:dyDescent="0.2">
      <c r="A3194">
        <v>29208</v>
      </c>
      <c r="C3194" t="s">
        <v>15660</v>
      </c>
      <c r="D3194" t="s">
        <v>11374</v>
      </c>
      <c r="E3194" t="s">
        <v>15661</v>
      </c>
      <c r="F3194" t="s">
        <v>15662</v>
      </c>
      <c r="G3194" t="s">
        <v>15663</v>
      </c>
      <c r="H3194" t="s">
        <v>15664</v>
      </c>
      <c r="I3194">
        <v>19</v>
      </c>
      <c r="J3194">
        <v>19</v>
      </c>
      <c r="K3194">
        <v>0</v>
      </c>
      <c r="L3194" t="s">
        <v>4807</v>
      </c>
      <c r="M3194">
        <f>SUM(B3194,C3194)</f>
        <v>0</v>
      </c>
      <c r="N3194" t="str">
        <f t="shared" si="98"/>
        <v>No</v>
      </c>
      <c r="O3194">
        <f>COUNTIF(C:C,"&lt;0")</f>
        <v>0</v>
      </c>
      <c r="P3194" t="e">
        <f>SUMIF(#REF!,"&gt;"&amp;AVERAGE(#REF!))</f>
        <v>#REF!</v>
      </c>
      <c r="Q3194">
        <f t="shared" si="99"/>
        <v>27.565026697177728</v>
      </c>
      <c r="R3194" t="str">
        <f>CONCATENATE("ID-",A3194,"-",E3194)</f>
        <v>ID-29208-Arauca - Bogota</v>
      </c>
      <c r="S3194">
        <f>INDEX(B:B,MATCH(A3194,A:A,0))</f>
        <v>0</v>
      </c>
      <c r="T3194" t="str">
        <f>IF(OR(B3194&gt;0,C3194&gt;0),"Acceptable","Check")</f>
        <v>Acceptable</v>
      </c>
      <c r="U3194">
        <f>COUNTIF(D:D, "Military - U.S. Army")</f>
        <v>23</v>
      </c>
      <c r="V3194">
        <f>AVERAGEIF(C:C,"Fort Myer, Virginia", I:I)</f>
        <v>2</v>
      </c>
      <c r="X3194" t="str">
        <f>IFERROR(VLOOKUP("FlightNumber", A:D, 4, FALSE), "Flight Not Found")</f>
        <v>Flight Not Found</v>
      </c>
      <c r="Y3194" t="str" cm="1">
        <f t="array" ref="Y3194">IF(AND(B:B &gt; TIME(6, 0, 0), B:B &lt;= TIME(18, 0, 0)), "Day", "Night")</f>
        <v>Night</v>
      </c>
      <c r="Z3194">
        <f>COUNTIFS(D:D, "Military - U.S. Army", C:C, "Fort Myer, Virginia")</f>
        <v>1</v>
      </c>
    </row>
    <row r="3195" spans="1:26" x14ac:dyDescent="0.2">
      <c r="A3195">
        <v>29211</v>
      </c>
      <c r="B3195" t="s">
        <v>2219</v>
      </c>
      <c r="C3195" t="s">
        <v>15665</v>
      </c>
      <c r="D3195" t="s">
        <v>11950</v>
      </c>
      <c r="E3195" t="s">
        <v>15666</v>
      </c>
      <c r="F3195" t="s">
        <v>13448</v>
      </c>
      <c r="G3195" t="s">
        <v>15667</v>
      </c>
      <c r="H3195" t="s">
        <v>6697</v>
      </c>
      <c r="I3195">
        <v>29</v>
      </c>
      <c r="J3195">
        <v>29</v>
      </c>
      <c r="K3195">
        <v>0</v>
      </c>
      <c r="L3195" t="s">
        <v>15668</v>
      </c>
      <c r="M3195">
        <f>SUM(B3195,C3195)</f>
        <v>0</v>
      </c>
      <c r="N3195" t="str">
        <f t="shared" si="98"/>
        <v>No</v>
      </c>
      <c r="O3195">
        <f>COUNTIF(C:C,"&lt;0")</f>
        <v>0</v>
      </c>
      <c r="P3195" t="e">
        <f>SUMIF(#REF!,"&gt;"&amp;AVERAGE(#REF!))</f>
        <v>#REF!</v>
      </c>
      <c r="Q3195">
        <f t="shared" si="99"/>
        <v>27.565026697177728</v>
      </c>
      <c r="R3195" t="str">
        <f>CONCATENATE("ID-",A3195,"-",E3195)</f>
        <v>ID-29211-Pucallpa - Puerto Esperanza</v>
      </c>
      <c r="S3195" t="str">
        <f>INDEX(B:B,MATCH(A3195,A:A,0))</f>
        <v>14:00</v>
      </c>
      <c r="T3195" t="str">
        <f>IF(OR(B3195&gt;0,C3195&gt;0),"Acceptable","Check")</f>
        <v>Acceptable</v>
      </c>
      <c r="U3195">
        <f>COUNTIF(D:D, "Military - U.S. Army")</f>
        <v>23</v>
      </c>
      <c r="V3195">
        <f>AVERAGEIF(C:C,"Fort Myer, Virginia", I:I)</f>
        <v>2</v>
      </c>
      <c r="X3195" t="str">
        <f>IFERROR(VLOOKUP("FlightNumber", A:D, 4, FALSE), "Flight Not Found")</f>
        <v>Flight Not Found</v>
      </c>
      <c r="Y3195" t="str" cm="1">
        <f t="array" ref="Y3195">IF(AND(B:B &gt; TIME(6, 0, 0), B:B &lt;= TIME(18, 0, 0)), "Day", "Night")</f>
        <v>Night</v>
      </c>
      <c r="Z3195">
        <f>COUNTIFS(D:D, "Military - U.S. Army", C:C, "Fort Myer, Virginia")</f>
        <v>1</v>
      </c>
    </row>
    <row r="3196" spans="1:26" x14ac:dyDescent="0.2">
      <c r="A3196">
        <v>29212</v>
      </c>
      <c r="C3196" t="s">
        <v>4776</v>
      </c>
      <c r="D3196" t="s">
        <v>7510</v>
      </c>
      <c r="E3196" t="s">
        <v>15669</v>
      </c>
      <c r="F3196" t="s">
        <v>12800</v>
      </c>
      <c r="G3196" t="s">
        <v>15670</v>
      </c>
      <c r="H3196" t="s">
        <v>15671</v>
      </c>
      <c r="I3196">
        <v>45</v>
      </c>
      <c r="J3196">
        <v>41</v>
      </c>
      <c r="K3196">
        <v>0</v>
      </c>
      <c r="L3196" t="s">
        <v>15672</v>
      </c>
      <c r="M3196">
        <f>SUM(B3196,C3196)</f>
        <v>0</v>
      </c>
      <c r="N3196" t="str">
        <f t="shared" si="98"/>
        <v>No</v>
      </c>
      <c r="O3196">
        <f>COUNTIF(C:C,"&lt;0")</f>
        <v>0</v>
      </c>
      <c r="P3196" t="e">
        <f>SUMIF(#REF!,"&gt;"&amp;AVERAGE(#REF!))</f>
        <v>#REF!</v>
      </c>
      <c r="Q3196">
        <f t="shared" si="99"/>
        <v>27.565026697177728</v>
      </c>
      <c r="R3196" t="str">
        <f>CONCATENATE("ID-",A3196,"-",E3196)</f>
        <v>ID-29212-Ankara - Samsun</v>
      </c>
      <c r="S3196">
        <f>INDEX(B:B,MATCH(A3196,A:A,0))</f>
        <v>0</v>
      </c>
      <c r="T3196" t="str">
        <f>IF(OR(B3196&gt;0,C3196&gt;0),"Acceptable","Check")</f>
        <v>Acceptable</v>
      </c>
      <c r="U3196">
        <f>COUNTIF(D:D, "Military - U.S. Army")</f>
        <v>23</v>
      </c>
      <c r="V3196">
        <f>AVERAGEIF(C:C,"Fort Myer, Virginia", I:I)</f>
        <v>2</v>
      </c>
      <c r="X3196" t="str">
        <f>IFERROR(VLOOKUP("FlightNumber", A:D, 4, FALSE), "Flight Not Found")</f>
        <v>Flight Not Found</v>
      </c>
      <c r="Y3196" t="str" cm="1">
        <f t="array" ref="Y3196">IF(AND(B:B &gt; TIME(6, 0, 0), B:B &lt;= TIME(18, 0, 0)), "Day", "Night")</f>
        <v>Night</v>
      </c>
      <c r="Z3196">
        <f>COUNTIFS(D:D, "Military - U.S. Army", C:C, "Fort Myer, Virginia")</f>
        <v>1</v>
      </c>
    </row>
    <row r="3197" spans="1:26" x14ac:dyDescent="0.2">
      <c r="A3197">
        <v>29212</v>
      </c>
      <c r="C3197" t="s">
        <v>15673</v>
      </c>
      <c r="D3197" t="s">
        <v>15674</v>
      </c>
      <c r="F3197" t="s">
        <v>15675</v>
      </c>
      <c r="G3197" t="s">
        <v>15676</v>
      </c>
      <c r="H3197" t="s">
        <v>8973</v>
      </c>
      <c r="I3197">
        <v>15</v>
      </c>
      <c r="J3197">
        <v>15</v>
      </c>
      <c r="K3197">
        <v>0</v>
      </c>
      <c r="L3197" t="s">
        <v>15677</v>
      </c>
      <c r="M3197">
        <f>SUM(B3197,C3197)</f>
        <v>0</v>
      </c>
      <c r="N3197" t="str">
        <f t="shared" si="98"/>
        <v>No</v>
      </c>
      <c r="O3197">
        <f>COUNTIF(C:C,"&lt;0")</f>
        <v>0</v>
      </c>
      <c r="P3197" t="e">
        <f>SUMIF(#REF!,"&gt;"&amp;AVERAGE(#REF!))</f>
        <v>#REF!</v>
      </c>
      <c r="Q3197">
        <f t="shared" si="99"/>
        <v>27.565026697177728</v>
      </c>
      <c r="R3197" t="str">
        <f>CONCATENATE("ID-",A3197,"-",E3197)</f>
        <v>ID-29212-</v>
      </c>
      <c r="S3197">
        <f>INDEX(B:B,MATCH(A3197,A:A,0))</f>
        <v>0</v>
      </c>
      <c r="T3197" t="str">
        <f>IF(OR(B3197&gt;0,C3197&gt;0),"Acceptable","Check")</f>
        <v>Acceptable</v>
      </c>
      <c r="U3197">
        <f>COUNTIF(D:D, "Military - U.S. Army")</f>
        <v>23</v>
      </c>
      <c r="V3197">
        <f>AVERAGEIF(C:C,"Fort Myer, Virginia", I:I)</f>
        <v>2</v>
      </c>
      <c r="X3197" t="str">
        <f>IFERROR(VLOOKUP("FlightNumber", A:D, 4, FALSE), "Flight Not Found")</f>
        <v>Flight Not Found</v>
      </c>
      <c r="Y3197" t="str" cm="1">
        <f t="array" ref="Y3197">IF(AND(B:B &gt; TIME(6, 0, 0), B:B &lt;= TIME(18, 0, 0)), "Day", "Night")</f>
        <v>Night</v>
      </c>
      <c r="Z3197">
        <f>COUNTIFS(D:D, "Military - U.S. Army", C:C, "Fort Myer, Virginia")</f>
        <v>1</v>
      </c>
    </row>
    <row r="3198" spans="1:26" x14ac:dyDescent="0.2">
      <c r="A3198">
        <v>29222</v>
      </c>
      <c r="C3198" t="s">
        <v>15678</v>
      </c>
      <c r="D3198" t="s">
        <v>15225</v>
      </c>
      <c r="E3198" t="s">
        <v>15679</v>
      </c>
      <c r="F3198" t="s">
        <v>15680</v>
      </c>
      <c r="G3198" t="s">
        <v>15681</v>
      </c>
      <c r="H3198" t="s">
        <v>15682</v>
      </c>
      <c r="I3198">
        <v>9</v>
      </c>
      <c r="J3198">
        <v>9</v>
      </c>
      <c r="K3198">
        <v>0</v>
      </c>
      <c r="L3198" t="s">
        <v>15683</v>
      </c>
      <c r="M3198">
        <f>SUM(B3198,C3198)</f>
        <v>0</v>
      </c>
      <c r="N3198" t="str">
        <f t="shared" si="98"/>
        <v>No</v>
      </c>
      <c r="O3198">
        <f>COUNTIF(C:C,"&lt;0")</f>
        <v>0</v>
      </c>
      <c r="P3198" t="e">
        <f>SUMIF(#REF!,"&gt;"&amp;AVERAGE(#REF!))</f>
        <v>#REF!</v>
      </c>
      <c r="Q3198">
        <f t="shared" si="99"/>
        <v>27.565026697177728</v>
      </c>
      <c r="R3198" t="str">
        <f>CONCATENATE("ID-",A3198,"-",E3198)</f>
        <v>ID-29222-Port au Prince - Cape Haitien</v>
      </c>
      <c r="S3198">
        <f>INDEX(B:B,MATCH(A3198,A:A,0))</f>
        <v>0</v>
      </c>
      <c r="T3198" t="str">
        <f>IF(OR(B3198&gt;0,C3198&gt;0),"Acceptable","Check")</f>
        <v>Acceptable</v>
      </c>
      <c r="U3198">
        <f>COUNTIF(D:D, "Military - U.S. Army")</f>
        <v>23</v>
      </c>
      <c r="V3198">
        <f>AVERAGEIF(C:C,"Fort Myer, Virginia", I:I)</f>
        <v>2</v>
      </c>
      <c r="X3198" t="str">
        <f>IFERROR(VLOOKUP("FlightNumber", A:D, 4, FALSE), "Flight Not Found")</f>
        <v>Flight Not Found</v>
      </c>
      <c r="Y3198" t="str" cm="1">
        <f t="array" ref="Y3198">IF(AND(B:B &gt; TIME(6, 0, 0), B:B &lt;= TIME(18, 0, 0)), "Day", "Night")</f>
        <v>Night</v>
      </c>
      <c r="Z3198">
        <f>COUNTIFS(D:D, "Military - U.S. Army", C:C, "Fort Myer, Virginia")</f>
        <v>1</v>
      </c>
    </row>
    <row r="3199" spans="1:26" x14ac:dyDescent="0.2">
      <c r="A3199">
        <v>29231</v>
      </c>
      <c r="B3199" t="s">
        <v>9673</v>
      </c>
      <c r="C3199" t="s">
        <v>15684</v>
      </c>
      <c r="D3199" t="s">
        <v>15685</v>
      </c>
      <c r="E3199" t="s">
        <v>15686</v>
      </c>
      <c r="F3199" t="s">
        <v>15687</v>
      </c>
      <c r="G3199" t="s">
        <v>15688</v>
      </c>
      <c r="I3199">
        <v>2</v>
      </c>
      <c r="J3199">
        <v>2</v>
      </c>
      <c r="K3199">
        <v>0</v>
      </c>
      <c r="L3199" t="s">
        <v>15689</v>
      </c>
      <c r="M3199">
        <f>SUM(B3199,C3199)</f>
        <v>0</v>
      </c>
      <c r="N3199" t="str">
        <f t="shared" si="98"/>
        <v>No</v>
      </c>
      <c r="O3199">
        <f>COUNTIF(C:C,"&lt;0")</f>
        <v>0</v>
      </c>
      <c r="P3199" t="e">
        <f>SUMIF(#REF!,"&gt;"&amp;AVERAGE(#REF!))</f>
        <v>#REF!</v>
      </c>
      <c r="Q3199">
        <f t="shared" si="99"/>
        <v>27.565026697177728</v>
      </c>
      <c r="R3199" t="str">
        <f>CONCATENATE("ID-",A3199,"-",E3199)</f>
        <v>ID-29231-Shreveport - Baton Rouge</v>
      </c>
      <c r="S3199" t="str">
        <f>INDEX(B:B,MATCH(A3199,A:A,0))</f>
        <v>01:23</v>
      </c>
      <c r="T3199" t="str">
        <f>IF(OR(B3199&gt;0,C3199&gt;0),"Acceptable","Check")</f>
        <v>Acceptable</v>
      </c>
      <c r="U3199">
        <f>COUNTIF(D:D, "Military - U.S. Army")</f>
        <v>23</v>
      </c>
      <c r="V3199">
        <f>AVERAGEIF(C:C,"Fort Myer, Virginia", I:I)</f>
        <v>2</v>
      </c>
      <c r="X3199" t="str">
        <f>IFERROR(VLOOKUP("FlightNumber", A:D, 4, FALSE), "Flight Not Found")</f>
        <v>Flight Not Found</v>
      </c>
      <c r="Y3199" t="str" cm="1">
        <f t="array" ref="Y3199">IF(AND(B:B &gt; TIME(6, 0, 0), B:B &lt;= TIME(18, 0, 0)), "Day", "Night")</f>
        <v>Night</v>
      </c>
      <c r="Z3199">
        <f>COUNTIFS(D:D, "Military - U.S. Army", C:C, "Fort Myer, Virginia")</f>
        <v>1</v>
      </c>
    </row>
    <row r="3200" spans="1:26" x14ac:dyDescent="0.2">
      <c r="A3200">
        <v>29241</v>
      </c>
      <c r="B3200" t="s">
        <v>1551</v>
      </c>
      <c r="C3200" t="s">
        <v>15690</v>
      </c>
      <c r="D3200" t="s">
        <v>15691</v>
      </c>
      <c r="E3200" t="s">
        <v>15692</v>
      </c>
      <c r="F3200" t="s">
        <v>15693</v>
      </c>
      <c r="G3200" t="s">
        <v>15694</v>
      </c>
      <c r="H3200" t="s">
        <v>15695</v>
      </c>
      <c r="I3200">
        <v>128</v>
      </c>
      <c r="J3200">
        <v>128</v>
      </c>
      <c r="K3200">
        <v>0</v>
      </c>
      <c r="L3200" t="s">
        <v>15696</v>
      </c>
      <c r="M3200">
        <f>SUM(B3200,C3200)</f>
        <v>0</v>
      </c>
      <c r="N3200" t="str">
        <f t="shared" si="98"/>
        <v>No</v>
      </c>
      <c r="O3200">
        <f>COUNTIF(C:C,"&lt;0")</f>
        <v>0</v>
      </c>
      <c r="P3200" t="e">
        <f>SUMIF(#REF!,"&gt;"&amp;AVERAGE(#REF!))</f>
        <v>#REF!</v>
      </c>
      <c r="Q3200">
        <f t="shared" si="99"/>
        <v>27.565026697177728</v>
      </c>
      <c r="R3200" t="str">
        <f>CONCATENATE("ID-",A3200,"-",E3200)</f>
        <v>ID-29241-Babol Sar - Tehran</v>
      </c>
      <c r="S3200" t="str">
        <f>INDEX(B:B,MATCH(A3200,A:A,0))</f>
        <v>19:10</v>
      </c>
      <c r="T3200" t="str">
        <f>IF(OR(B3200&gt;0,C3200&gt;0),"Acceptable","Check")</f>
        <v>Acceptable</v>
      </c>
      <c r="U3200">
        <f>COUNTIF(D:D, "Military - U.S. Army")</f>
        <v>23</v>
      </c>
      <c r="V3200">
        <f>AVERAGEIF(C:C,"Fort Myer, Virginia", I:I)</f>
        <v>2</v>
      </c>
      <c r="X3200" t="str">
        <f>IFERROR(VLOOKUP("FlightNumber", A:D, 4, FALSE), "Flight Not Found")</f>
        <v>Flight Not Found</v>
      </c>
      <c r="Y3200" t="str" cm="1">
        <f t="array" ref="Y3200">IF(AND(B:B &gt; TIME(6, 0, 0), B:B &lt;= TIME(18, 0, 0)), "Day", "Night")</f>
        <v>Night</v>
      </c>
      <c r="Z3200">
        <f>COUNTIFS(D:D, "Military - U.S. Army", C:C, "Fort Myer, Virginia")</f>
        <v>1</v>
      </c>
    </row>
    <row r="3201" spans="1:26" x14ac:dyDescent="0.2">
      <c r="A3201">
        <v>29243</v>
      </c>
      <c r="C3201" t="s">
        <v>15697</v>
      </c>
      <c r="D3201" t="s">
        <v>10299</v>
      </c>
      <c r="F3201" t="s">
        <v>15698</v>
      </c>
      <c r="G3201" t="s">
        <v>15699</v>
      </c>
      <c r="H3201" t="s">
        <v>15700</v>
      </c>
      <c r="I3201">
        <v>13</v>
      </c>
      <c r="J3201">
        <v>13</v>
      </c>
      <c r="K3201">
        <v>0</v>
      </c>
      <c r="L3201" t="s">
        <v>15701</v>
      </c>
      <c r="M3201">
        <f>SUM(B3201,C3201)</f>
        <v>0</v>
      </c>
      <c r="N3201" t="str">
        <f t="shared" si="98"/>
        <v>No</v>
      </c>
      <c r="O3201">
        <f>COUNTIF(C:C,"&lt;0")</f>
        <v>0</v>
      </c>
      <c r="P3201" t="e">
        <f>SUMIF(#REF!,"&gt;"&amp;AVERAGE(#REF!))</f>
        <v>#REF!</v>
      </c>
      <c r="Q3201">
        <f t="shared" si="99"/>
        <v>27.565026697177728</v>
      </c>
      <c r="R3201" t="str">
        <f>CONCATENATE("ID-",A3201,"-",E3201)</f>
        <v>ID-29243-</v>
      </c>
      <c r="S3201">
        <f>INDEX(B:B,MATCH(A3201,A:A,0))</f>
        <v>0</v>
      </c>
      <c r="T3201" t="str">
        <f>IF(OR(B3201&gt;0,C3201&gt;0),"Acceptable","Check")</f>
        <v>Acceptable</v>
      </c>
      <c r="U3201">
        <f>COUNTIF(D:D, "Military - U.S. Army")</f>
        <v>23</v>
      </c>
      <c r="V3201">
        <f>AVERAGEIF(C:C,"Fort Myer, Virginia", I:I)</f>
        <v>2</v>
      </c>
      <c r="X3201" t="str">
        <f>IFERROR(VLOOKUP("FlightNumber", A:D, 4, FALSE), "Flight Not Found")</f>
        <v>Flight Not Found</v>
      </c>
      <c r="Y3201" t="str" cm="1">
        <f t="array" ref="Y3201">IF(AND(B:B &gt; TIME(6, 0, 0), B:B &lt;= TIME(18, 0, 0)), "Day", "Night")</f>
        <v>Night</v>
      </c>
      <c r="Z3201">
        <f>COUNTIFS(D:D, "Military - U.S. Army", C:C, "Fort Myer, Virginia")</f>
        <v>1</v>
      </c>
    </row>
    <row r="3202" spans="1:26" x14ac:dyDescent="0.2">
      <c r="A3202">
        <v>29244</v>
      </c>
      <c r="B3202" t="s">
        <v>15702</v>
      </c>
      <c r="C3202" t="s">
        <v>15703</v>
      </c>
      <c r="D3202" t="s">
        <v>8486</v>
      </c>
      <c r="E3202" t="s">
        <v>15704</v>
      </c>
      <c r="F3202" t="s">
        <v>15705</v>
      </c>
      <c r="G3202" t="s">
        <v>5232</v>
      </c>
      <c r="H3202" t="s">
        <v>15706</v>
      </c>
      <c r="I3202">
        <v>44</v>
      </c>
      <c r="J3202">
        <v>43</v>
      </c>
      <c r="K3202">
        <v>0</v>
      </c>
      <c r="L3202" t="s">
        <v>15707</v>
      </c>
      <c r="M3202">
        <f>SUM(B3202,C3202)</f>
        <v>0</v>
      </c>
      <c r="N3202" t="str">
        <f t="shared" ref="N3202:N3265" si="100">IF(E3202="good","Yes","No")</f>
        <v>No</v>
      </c>
      <c r="O3202">
        <f>COUNTIF(C:C,"&lt;0")</f>
        <v>0</v>
      </c>
      <c r="P3202" t="e">
        <f>SUMIF(#REF!,"&gt;"&amp;AVERAGE(#REF!))</f>
        <v>#REF!</v>
      </c>
      <c r="Q3202">
        <f t="shared" si="99"/>
        <v>27.565026697177728</v>
      </c>
      <c r="R3202" t="str">
        <f>CONCATENATE("ID-",A3202,"-",E3202)</f>
        <v>ID-29244-Mandalay - Rangoon</v>
      </c>
      <c r="S3202" t="str">
        <f>INDEX(B:B,MATCH(A3202,A:A,0))</f>
        <v>06:20</v>
      </c>
      <c r="T3202" t="str">
        <f>IF(OR(B3202&gt;0,C3202&gt;0),"Acceptable","Check")</f>
        <v>Acceptable</v>
      </c>
      <c r="U3202">
        <f>COUNTIF(D:D, "Military - U.S. Army")</f>
        <v>23</v>
      </c>
      <c r="V3202">
        <f>AVERAGEIF(C:C,"Fort Myer, Virginia", I:I)</f>
        <v>2</v>
      </c>
      <c r="X3202" t="str">
        <f>IFERROR(VLOOKUP("FlightNumber", A:D, 4, FALSE), "Flight Not Found")</f>
        <v>Flight Not Found</v>
      </c>
      <c r="Y3202" t="str" cm="1">
        <f t="array" ref="Y3202">IF(AND(B:B &gt; TIME(6, 0, 0), B:B &lt;= TIME(18, 0, 0)), "Day", "Night")</f>
        <v>Night</v>
      </c>
      <c r="Z3202">
        <f>COUNTIFS(D:D, "Military - U.S. Army", C:C, "Fort Myer, Virginia")</f>
        <v>1</v>
      </c>
    </row>
    <row r="3203" spans="1:26" x14ac:dyDescent="0.2">
      <c r="A3203">
        <v>29254</v>
      </c>
      <c r="C3203" t="s">
        <v>15708</v>
      </c>
      <c r="D3203" t="s">
        <v>15709</v>
      </c>
      <c r="E3203" t="s">
        <v>15710</v>
      </c>
      <c r="F3203" t="s">
        <v>11779</v>
      </c>
      <c r="G3203" t="s">
        <v>15711</v>
      </c>
      <c r="H3203" t="s">
        <v>15712</v>
      </c>
      <c r="I3203">
        <v>37</v>
      </c>
      <c r="J3203">
        <v>1</v>
      </c>
      <c r="K3203">
        <v>0</v>
      </c>
      <c r="L3203" t="s">
        <v>15713</v>
      </c>
      <c r="M3203">
        <f>SUM(B3203,C3203)</f>
        <v>0</v>
      </c>
      <c r="N3203" t="str">
        <f t="shared" si="100"/>
        <v>No</v>
      </c>
      <c r="O3203">
        <f>COUNTIF(C:C,"&lt;0")</f>
        <v>0</v>
      </c>
      <c r="P3203" t="e">
        <f>SUMIF(#REF!,"&gt;"&amp;AVERAGE(#REF!))</f>
        <v>#REF!</v>
      </c>
      <c r="Q3203">
        <f t="shared" ref="Q3203:Q3266" si="101">AVERAGEIF(I:I,"&gt;0")</f>
        <v>27.565026697177728</v>
      </c>
      <c r="R3203" t="str">
        <f>CONCATENATE("ID-",A3203,"-",E3203)</f>
        <v>ID-29254-Moa - Baracoa</v>
      </c>
      <c r="S3203">
        <f>INDEX(B:B,MATCH(A3203,A:A,0))</f>
        <v>0</v>
      </c>
      <c r="T3203" t="str">
        <f>IF(OR(B3203&gt;0,C3203&gt;0),"Acceptable","Check")</f>
        <v>Acceptable</v>
      </c>
      <c r="U3203">
        <f>COUNTIF(D:D, "Military - U.S. Army")</f>
        <v>23</v>
      </c>
      <c r="V3203">
        <f>AVERAGEIF(C:C,"Fort Myer, Virginia", I:I)</f>
        <v>2</v>
      </c>
      <c r="X3203" t="str">
        <f>IFERROR(VLOOKUP("FlightNumber", A:D, 4, FALSE), "Flight Not Found")</f>
        <v>Flight Not Found</v>
      </c>
      <c r="Y3203" t="str" cm="1">
        <f t="array" ref="Y3203">IF(AND(B:B &gt; TIME(6, 0, 0), B:B &lt;= TIME(18, 0, 0)), "Day", "Night")</f>
        <v>Night</v>
      </c>
      <c r="Z3203">
        <f>COUNTIFS(D:D, "Military - U.S. Army", C:C, "Fort Myer, Virginia")</f>
        <v>1</v>
      </c>
    </row>
    <row r="3204" spans="1:26" x14ac:dyDescent="0.2">
      <c r="A3204">
        <v>29272</v>
      </c>
      <c r="C3204" t="s">
        <v>8354</v>
      </c>
      <c r="D3204" t="s">
        <v>15714</v>
      </c>
      <c r="E3204" t="s">
        <v>15715</v>
      </c>
      <c r="F3204" t="s">
        <v>15716</v>
      </c>
      <c r="G3204" t="s">
        <v>15717</v>
      </c>
      <c r="H3204" t="s">
        <v>15718</v>
      </c>
      <c r="I3204">
        <v>13</v>
      </c>
      <c r="J3204">
        <v>13</v>
      </c>
      <c r="K3204">
        <v>0</v>
      </c>
      <c r="L3204" t="s">
        <v>15719</v>
      </c>
      <c r="M3204">
        <f>SUM(B3204,C3204)</f>
        <v>0</v>
      </c>
      <c r="N3204" t="str">
        <f t="shared" si="100"/>
        <v>No</v>
      </c>
      <c r="O3204">
        <f>COUNTIF(C:C,"&lt;0")</f>
        <v>0</v>
      </c>
      <c r="P3204" t="e">
        <f>SUMIF(#REF!,"&gt;"&amp;AVERAGE(#REF!))</f>
        <v>#REF!</v>
      </c>
      <c r="Q3204">
        <f t="shared" si="101"/>
        <v>27.565026697177728</v>
      </c>
      <c r="R3204" t="str">
        <f>CONCATENATE("ID-",A3204,"-",E3204)</f>
        <v>ID-29272-Sydney - Tomora</v>
      </c>
      <c r="S3204">
        <f>INDEX(B:B,MATCH(A3204,A:A,0))</f>
        <v>0</v>
      </c>
      <c r="T3204" t="str">
        <f>IF(OR(B3204&gt;0,C3204&gt;0),"Acceptable","Check")</f>
        <v>Acceptable</v>
      </c>
      <c r="U3204">
        <f>COUNTIF(D:D, "Military - U.S. Army")</f>
        <v>23</v>
      </c>
      <c r="V3204">
        <f>AVERAGEIF(C:C,"Fort Myer, Virginia", I:I)</f>
        <v>2</v>
      </c>
      <c r="X3204" t="str">
        <f>IFERROR(VLOOKUP("FlightNumber", A:D, 4, FALSE), "Flight Not Found")</f>
        <v>Flight Not Found</v>
      </c>
      <c r="Y3204" t="str" cm="1">
        <f t="array" ref="Y3204">IF(AND(B:B &gt; TIME(6, 0, 0), B:B &lt;= TIME(18, 0, 0)), "Day", "Night")</f>
        <v>Night</v>
      </c>
      <c r="Z3204">
        <f>COUNTIFS(D:D, "Military - U.S. Army", C:C, "Fort Myer, Virginia")</f>
        <v>1</v>
      </c>
    </row>
    <row r="3205" spans="1:26" x14ac:dyDescent="0.2">
      <c r="A3205">
        <v>29272</v>
      </c>
      <c r="B3205" t="s">
        <v>2623</v>
      </c>
      <c r="C3205" t="s">
        <v>15720</v>
      </c>
      <c r="D3205" t="s">
        <v>15721</v>
      </c>
      <c r="E3205" t="s">
        <v>15722</v>
      </c>
      <c r="F3205" t="s">
        <v>15723</v>
      </c>
      <c r="G3205" t="s">
        <v>15724</v>
      </c>
      <c r="I3205">
        <v>7</v>
      </c>
      <c r="J3205">
        <v>6</v>
      </c>
      <c r="K3205">
        <v>0</v>
      </c>
      <c r="L3205" t="s">
        <v>15725</v>
      </c>
      <c r="M3205">
        <f>SUM(B3205,C3205)</f>
        <v>0</v>
      </c>
      <c r="N3205" t="str">
        <f t="shared" si="100"/>
        <v>No</v>
      </c>
      <c r="O3205">
        <f>COUNTIF(C:C,"&lt;0")</f>
        <v>0</v>
      </c>
      <c r="P3205" t="e">
        <f>SUMIF(#REF!,"&gt;"&amp;AVERAGE(#REF!))</f>
        <v>#REF!</v>
      </c>
      <c r="Q3205">
        <f t="shared" si="101"/>
        <v>27.565026697177728</v>
      </c>
      <c r="R3205" t="str">
        <f>CONCATENATE("ID-",A3205,"-",E3205)</f>
        <v>ID-29272-Leeville, LA - Grand Isle, LA</v>
      </c>
      <c r="S3205">
        <f>INDEX(B:B,MATCH(A3205,A:A,0))</f>
        <v>0</v>
      </c>
      <c r="T3205" t="str">
        <f>IF(OR(B3205&gt;0,C3205&gt;0),"Acceptable","Check")</f>
        <v>Acceptable</v>
      </c>
      <c r="U3205">
        <f>COUNTIF(D:D, "Military - U.S. Army")</f>
        <v>23</v>
      </c>
      <c r="V3205">
        <f>AVERAGEIF(C:C,"Fort Myer, Virginia", I:I)</f>
        <v>2</v>
      </c>
      <c r="X3205" t="str">
        <f>IFERROR(VLOOKUP("FlightNumber", A:D, 4, FALSE), "Flight Not Found")</f>
        <v>Flight Not Found</v>
      </c>
      <c r="Y3205" t="str" cm="1">
        <f t="array" ref="Y3205">IF(AND(B:B &gt; TIME(6, 0, 0), B:B &lt;= TIME(18, 0, 0)), "Day", "Night")</f>
        <v>Night</v>
      </c>
      <c r="Z3205">
        <f>COUNTIFS(D:D, "Military - U.S. Army", C:C, "Fort Myer, Virginia")</f>
        <v>1</v>
      </c>
    </row>
    <row r="3206" spans="1:26" x14ac:dyDescent="0.2">
      <c r="A3206">
        <v>29273</v>
      </c>
      <c r="C3206" t="s">
        <v>15726</v>
      </c>
      <c r="D3206" t="s">
        <v>2654</v>
      </c>
      <c r="F3206" t="s">
        <v>7964</v>
      </c>
      <c r="I3206">
        <v>47</v>
      </c>
      <c r="J3206">
        <v>46</v>
      </c>
      <c r="K3206">
        <v>1</v>
      </c>
      <c r="L3206" t="s">
        <v>15727</v>
      </c>
      <c r="M3206">
        <f>SUM(B3206,C3206)</f>
        <v>0</v>
      </c>
      <c r="N3206" t="str">
        <f t="shared" si="100"/>
        <v>No</v>
      </c>
      <c r="O3206">
        <f>COUNTIF(C:C,"&lt;0")</f>
        <v>0</v>
      </c>
      <c r="P3206" t="e">
        <f>SUMIF(#REF!,"&gt;"&amp;AVERAGE(#REF!))</f>
        <v>#REF!</v>
      </c>
      <c r="Q3206">
        <f t="shared" si="101"/>
        <v>27.565026697177728</v>
      </c>
      <c r="R3206" t="str">
        <f>CONCATENATE("ID-",A3206,"-",E3206)</f>
        <v>ID-29273-</v>
      </c>
      <c r="S3206">
        <f>INDEX(B:B,MATCH(A3206,A:A,0))</f>
        <v>0</v>
      </c>
      <c r="T3206" t="str">
        <f>IF(OR(B3206&gt;0,C3206&gt;0),"Acceptable","Check")</f>
        <v>Acceptable</v>
      </c>
      <c r="U3206">
        <f>COUNTIF(D:D, "Military - U.S. Army")</f>
        <v>23</v>
      </c>
      <c r="V3206">
        <f>AVERAGEIF(C:C,"Fort Myer, Virginia", I:I)</f>
        <v>2</v>
      </c>
      <c r="X3206" t="str">
        <f>IFERROR(VLOOKUP("FlightNumber", A:D, 4, FALSE), "Flight Not Found")</f>
        <v>Flight Not Found</v>
      </c>
      <c r="Y3206" t="str" cm="1">
        <f t="array" ref="Y3206">IF(AND(B:B &gt; TIME(6, 0, 0), B:B &lt;= TIME(18, 0, 0)), "Day", "Night")</f>
        <v>Night</v>
      </c>
      <c r="Z3206">
        <f>COUNTIFS(D:D, "Military - U.S. Army", C:C, "Fort Myer, Virginia")</f>
        <v>1</v>
      </c>
    </row>
    <row r="3207" spans="1:26" x14ac:dyDescent="0.2">
      <c r="A3207">
        <v>29278</v>
      </c>
      <c r="B3207" t="s">
        <v>1247</v>
      </c>
      <c r="C3207" t="s">
        <v>7254</v>
      </c>
      <c r="D3207" t="s">
        <v>10471</v>
      </c>
      <c r="E3207" t="s">
        <v>15728</v>
      </c>
      <c r="F3207" t="s">
        <v>15729</v>
      </c>
      <c r="G3207" t="s">
        <v>15730</v>
      </c>
      <c r="H3207" t="s">
        <v>15731</v>
      </c>
      <c r="I3207">
        <v>135</v>
      </c>
      <c r="J3207">
        <v>2</v>
      </c>
      <c r="K3207">
        <v>0</v>
      </c>
      <c r="L3207" t="s">
        <v>15732</v>
      </c>
      <c r="M3207">
        <f>SUM(B3207,C3207)</f>
        <v>0</v>
      </c>
      <c r="N3207" t="str">
        <f t="shared" si="100"/>
        <v>No</v>
      </c>
      <c r="O3207">
        <f>COUNTIF(C:C,"&lt;0")</f>
        <v>0</v>
      </c>
      <c r="P3207" t="e">
        <f>SUMIF(#REF!,"&gt;"&amp;AVERAGE(#REF!))</f>
        <v>#REF!</v>
      </c>
      <c r="Q3207">
        <f t="shared" si="101"/>
        <v>27.565026697177728</v>
      </c>
      <c r="R3207" t="str">
        <f>CONCATENATE("ID-",A3207,"-",E3207)</f>
        <v>ID-29278-Taipei - Manila</v>
      </c>
      <c r="S3207" t="str">
        <f>INDEX(B:B,MATCH(A3207,A:A,0))</f>
        <v>06:00</v>
      </c>
      <c r="T3207" t="str">
        <f>IF(OR(B3207&gt;0,C3207&gt;0),"Acceptable","Check")</f>
        <v>Acceptable</v>
      </c>
      <c r="U3207">
        <f>COUNTIF(D:D, "Military - U.S. Army")</f>
        <v>23</v>
      </c>
      <c r="V3207">
        <f>AVERAGEIF(C:C,"Fort Myer, Virginia", I:I)</f>
        <v>2</v>
      </c>
      <c r="X3207" t="str">
        <f>IFERROR(VLOOKUP("FlightNumber", A:D, 4, FALSE), "Flight Not Found")</f>
        <v>Flight Not Found</v>
      </c>
      <c r="Y3207" t="str" cm="1">
        <f t="array" ref="Y3207">IF(AND(B:B &gt; TIME(6, 0, 0), B:B &lt;= TIME(18, 0, 0)), "Day", "Night")</f>
        <v>Night</v>
      </c>
      <c r="Z3207">
        <f>COUNTIFS(D:D, "Military - U.S. Army", C:C, "Fort Myer, Virginia")</f>
        <v>1</v>
      </c>
    </row>
    <row r="3208" spans="1:26" x14ac:dyDescent="0.2">
      <c r="A3208">
        <v>29294</v>
      </c>
      <c r="B3208" t="s">
        <v>2567</v>
      </c>
      <c r="C3208" t="s">
        <v>15733</v>
      </c>
      <c r="D3208" t="s">
        <v>1960</v>
      </c>
      <c r="E3208" t="s">
        <v>15734</v>
      </c>
      <c r="F3208" t="s">
        <v>12604</v>
      </c>
      <c r="G3208" t="s">
        <v>15735</v>
      </c>
      <c r="H3208" t="s">
        <v>15736</v>
      </c>
      <c r="I3208">
        <v>87</v>
      </c>
      <c r="J3208">
        <v>87</v>
      </c>
      <c r="K3208">
        <v>0</v>
      </c>
      <c r="L3208" t="s">
        <v>15737</v>
      </c>
      <c r="M3208">
        <f>SUM(B3208,C3208)</f>
        <v>0</v>
      </c>
      <c r="N3208" t="str">
        <f t="shared" si="100"/>
        <v>No</v>
      </c>
      <c r="O3208">
        <f>COUNTIF(C:C,"&lt;0")</f>
        <v>0</v>
      </c>
      <c r="P3208" t="e">
        <f>SUMIF(#REF!,"&gt;"&amp;AVERAGE(#REF!))</f>
        <v>#REF!</v>
      </c>
      <c r="Q3208">
        <f t="shared" si="101"/>
        <v>27.565026697177728</v>
      </c>
      <c r="R3208" t="str">
        <f>CONCATENATE("ID-",A3208,"-",E3208)</f>
        <v>ID-29294-New York City - Warsaw</v>
      </c>
      <c r="S3208" t="str">
        <f>INDEX(B:B,MATCH(A3208,A:A,0))</f>
        <v>11:00</v>
      </c>
      <c r="T3208" t="str">
        <f>IF(OR(B3208&gt;0,C3208&gt;0),"Acceptable","Check")</f>
        <v>Acceptable</v>
      </c>
      <c r="U3208">
        <f>COUNTIF(D:D, "Military - U.S. Army")</f>
        <v>23</v>
      </c>
      <c r="V3208">
        <f>AVERAGEIF(C:C,"Fort Myer, Virginia", I:I)</f>
        <v>2</v>
      </c>
      <c r="X3208" t="str">
        <f>IFERROR(VLOOKUP("FlightNumber", A:D, 4, FALSE), "Flight Not Found")</f>
        <v>Flight Not Found</v>
      </c>
      <c r="Y3208" t="str" cm="1">
        <f t="array" ref="Y3208">IF(AND(B:B &gt; TIME(6, 0, 0), B:B &lt;= TIME(18, 0, 0)), "Day", "Night")</f>
        <v>Night</v>
      </c>
      <c r="Z3208">
        <f>COUNTIFS(D:D, "Military - U.S. Army", C:C, "Fort Myer, Virginia")</f>
        <v>1</v>
      </c>
    </row>
    <row r="3209" spans="1:26" x14ac:dyDescent="0.2">
      <c r="A3209">
        <v>29294</v>
      </c>
      <c r="B3209" t="s">
        <v>1164</v>
      </c>
      <c r="C3209" t="s">
        <v>15738</v>
      </c>
      <c r="D3209" t="s">
        <v>2606</v>
      </c>
      <c r="F3209" t="s">
        <v>11133</v>
      </c>
      <c r="G3209" t="s">
        <v>15739</v>
      </c>
      <c r="H3209" t="s">
        <v>15740</v>
      </c>
      <c r="I3209">
        <v>18</v>
      </c>
      <c r="J3209">
        <v>18</v>
      </c>
      <c r="K3209">
        <v>0</v>
      </c>
      <c r="L3209" t="s">
        <v>15741</v>
      </c>
      <c r="M3209">
        <f>SUM(B3209,C3209)</f>
        <v>0</v>
      </c>
      <c r="N3209" t="str">
        <f t="shared" si="100"/>
        <v>No</v>
      </c>
      <c r="O3209">
        <f>COUNTIF(C:C,"&lt;0")</f>
        <v>0</v>
      </c>
      <c r="P3209" t="e">
        <f>SUMIF(#REF!,"&gt;"&amp;AVERAGE(#REF!))</f>
        <v>#REF!</v>
      </c>
      <c r="Q3209">
        <f t="shared" si="101"/>
        <v>27.565026697177728</v>
      </c>
      <c r="R3209" t="str">
        <f>CONCATENATE("ID-",A3209,"-",E3209)</f>
        <v>ID-29294-</v>
      </c>
      <c r="S3209" t="str">
        <f>INDEX(B:B,MATCH(A3209,A:A,0))</f>
        <v>11:00</v>
      </c>
      <c r="T3209" t="str">
        <f>IF(OR(B3209&gt;0,C3209&gt;0),"Acceptable","Check")</f>
        <v>Acceptable</v>
      </c>
      <c r="U3209">
        <f>COUNTIF(D:D, "Military - U.S. Army")</f>
        <v>23</v>
      </c>
      <c r="V3209">
        <f>AVERAGEIF(C:C,"Fort Myer, Virginia", I:I)</f>
        <v>2</v>
      </c>
      <c r="X3209" t="str">
        <f>IFERROR(VLOOKUP("FlightNumber", A:D, 4, FALSE), "Flight Not Found")</f>
        <v>Flight Not Found</v>
      </c>
      <c r="Y3209" t="str" cm="1">
        <f t="array" ref="Y3209">IF(AND(B:B &gt; TIME(6, 0, 0), B:B &lt;= TIME(18, 0, 0)), "Day", "Night")</f>
        <v>Night</v>
      </c>
      <c r="Z3209">
        <f>COUNTIFS(D:D, "Military - U.S. Army", C:C, "Fort Myer, Virginia")</f>
        <v>1</v>
      </c>
    </row>
    <row r="3210" spans="1:26" x14ac:dyDescent="0.2">
      <c r="A3210">
        <v>29301</v>
      </c>
      <c r="B3210" t="s">
        <v>15742</v>
      </c>
      <c r="C3210" t="s">
        <v>13713</v>
      </c>
      <c r="D3210" t="s">
        <v>15743</v>
      </c>
      <c r="E3210" t="s">
        <v>15744</v>
      </c>
      <c r="F3210" t="s">
        <v>15745</v>
      </c>
      <c r="G3210" t="s">
        <v>15746</v>
      </c>
      <c r="H3210" t="s">
        <v>15747</v>
      </c>
      <c r="I3210">
        <v>10</v>
      </c>
      <c r="J3210">
        <v>7</v>
      </c>
      <c r="K3210">
        <v>0</v>
      </c>
      <c r="L3210" t="s">
        <v>15748</v>
      </c>
      <c r="M3210">
        <f>SUM(B3210,C3210)</f>
        <v>0</v>
      </c>
      <c r="N3210" t="str">
        <f t="shared" si="100"/>
        <v>No</v>
      </c>
      <c r="O3210">
        <f>COUNTIF(C:C,"&lt;0")</f>
        <v>0</v>
      </c>
      <c r="P3210" t="e">
        <f>SUMIF(#REF!,"&gt;"&amp;AVERAGE(#REF!))</f>
        <v>#REF!</v>
      </c>
      <c r="Q3210">
        <f t="shared" si="101"/>
        <v>27.565026697177728</v>
      </c>
      <c r="R3210" t="str">
        <f>CONCATENATE("ID-",A3210,"-",E3210)</f>
        <v>ID-29301-Houston, TX - Brownwood, TX</v>
      </c>
      <c r="S3210" t="str">
        <f>INDEX(B:B,MATCH(A3210,A:A,0))</f>
        <v>19:49</v>
      </c>
      <c r="T3210" t="str">
        <f>IF(OR(B3210&gt;0,C3210&gt;0),"Acceptable","Check")</f>
        <v>Acceptable</v>
      </c>
      <c r="U3210">
        <f>COUNTIF(D:D, "Military - U.S. Army")</f>
        <v>23</v>
      </c>
      <c r="V3210">
        <f>AVERAGEIF(C:C,"Fort Myer, Virginia", I:I)</f>
        <v>2</v>
      </c>
      <c r="X3210" t="str">
        <f>IFERROR(VLOOKUP("FlightNumber", A:D, 4, FALSE), "Flight Not Found")</f>
        <v>Flight Not Found</v>
      </c>
      <c r="Y3210" t="str" cm="1">
        <f t="array" ref="Y3210">IF(AND(B:B &gt; TIME(6, 0, 0), B:B &lt;= TIME(18, 0, 0)), "Day", "Night")</f>
        <v>Night</v>
      </c>
      <c r="Z3210">
        <f>COUNTIFS(D:D, "Military - U.S. Army", C:C, "Fort Myer, Virginia")</f>
        <v>1</v>
      </c>
    </row>
    <row r="3211" spans="1:26" x14ac:dyDescent="0.2">
      <c r="A3211">
        <v>29301</v>
      </c>
      <c r="C3211" t="s">
        <v>15749</v>
      </c>
      <c r="D3211" t="s">
        <v>15750</v>
      </c>
      <c r="F3211" t="s">
        <v>15751</v>
      </c>
      <c r="G3211" t="s">
        <v>15752</v>
      </c>
      <c r="H3211" t="s">
        <v>15753</v>
      </c>
      <c r="I3211">
        <v>14</v>
      </c>
      <c r="J3211">
        <v>14</v>
      </c>
      <c r="K3211">
        <v>0</v>
      </c>
      <c r="L3211" t="s">
        <v>814</v>
      </c>
      <c r="M3211">
        <f>SUM(B3211,C3211)</f>
        <v>0</v>
      </c>
      <c r="N3211" t="str">
        <f t="shared" si="100"/>
        <v>No</v>
      </c>
      <c r="O3211">
        <f>COUNTIF(C:C,"&lt;0")</f>
        <v>0</v>
      </c>
      <c r="P3211" t="e">
        <f>SUMIF(#REF!,"&gt;"&amp;AVERAGE(#REF!))</f>
        <v>#REF!</v>
      </c>
      <c r="Q3211">
        <f t="shared" si="101"/>
        <v>27.565026697177728</v>
      </c>
      <c r="R3211" t="str">
        <f>CONCATENATE("ID-",A3211,"-",E3211)</f>
        <v>ID-29301-</v>
      </c>
      <c r="S3211" t="str">
        <f>INDEX(B:B,MATCH(A3211,A:A,0))</f>
        <v>19:49</v>
      </c>
      <c r="T3211" t="str">
        <f>IF(OR(B3211&gt;0,C3211&gt;0),"Acceptable","Check")</f>
        <v>Acceptable</v>
      </c>
      <c r="U3211">
        <f>COUNTIF(D:D, "Military - U.S. Army")</f>
        <v>23</v>
      </c>
      <c r="V3211">
        <f>AVERAGEIF(C:C,"Fort Myer, Virginia", I:I)</f>
        <v>2</v>
      </c>
      <c r="X3211" t="str">
        <f>IFERROR(VLOOKUP("FlightNumber", A:D, 4, FALSE), "Flight Not Found")</f>
        <v>Flight Not Found</v>
      </c>
      <c r="Y3211" t="str" cm="1">
        <f t="array" ref="Y3211">IF(AND(B:B &gt; TIME(6, 0, 0), B:B &lt;= TIME(18, 0, 0)), "Day", "Night")</f>
        <v>Night</v>
      </c>
      <c r="Z3211">
        <f>COUNTIFS(D:D, "Military - U.S. Army", C:C, "Fort Myer, Virginia")</f>
        <v>1</v>
      </c>
    </row>
    <row r="3212" spans="1:26" x14ac:dyDescent="0.2">
      <c r="A3212">
        <v>29304</v>
      </c>
      <c r="C3212" t="s">
        <v>15754</v>
      </c>
      <c r="D3212" t="s">
        <v>15755</v>
      </c>
      <c r="F3212" t="s">
        <v>5706</v>
      </c>
      <c r="G3212" t="s">
        <v>15756</v>
      </c>
      <c r="I3212">
        <v>9</v>
      </c>
      <c r="J3212">
        <v>6</v>
      </c>
      <c r="K3212">
        <v>0</v>
      </c>
      <c r="M3212">
        <f>SUM(B3212,C3212)</f>
        <v>0</v>
      </c>
      <c r="N3212" t="str">
        <f t="shared" si="100"/>
        <v>No</v>
      </c>
      <c r="O3212">
        <f>COUNTIF(C:C,"&lt;0")</f>
        <v>0</v>
      </c>
      <c r="P3212" t="e">
        <f>SUMIF(#REF!,"&gt;"&amp;AVERAGE(#REF!))</f>
        <v>#REF!</v>
      </c>
      <c r="Q3212">
        <f t="shared" si="101"/>
        <v>27.565026697177728</v>
      </c>
      <c r="R3212" t="str">
        <f>CONCATENATE("ID-",A3212,"-",E3212)</f>
        <v>ID-29304-</v>
      </c>
      <c r="S3212">
        <f>INDEX(B:B,MATCH(A3212,A:A,0))</f>
        <v>0</v>
      </c>
      <c r="T3212" t="str">
        <f>IF(OR(B3212&gt;0,C3212&gt;0),"Acceptable","Check")</f>
        <v>Acceptable</v>
      </c>
      <c r="U3212">
        <f>COUNTIF(D:D, "Military - U.S. Army")</f>
        <v>23</v>
      </c>
      <c r="V3212">
        <f>AVERAGEIF(C:C,"Fort Myer, Virginia", I:I)</f>
        <v>2</v>
      </c>
      <c r="X3212" t="str">
        <f>IFERROR(VLOOKUP("FlightNumber", A:D, 4, FALSE), "Flight Not Found")</f>
        <v>Flight Not Found</v>
      </c>
      <c r="Y3212" t="str" cm="1">
        <f t="array" ref="Y3212">IF(AND(B:B &gt; TIME(6, 0, 0), B:B &lt;= TIME(18, 0, 0)), "Day", "Night")</f>
        <v>Night</v>
      </c>
      <c r="Z3212">
        <f>COUNTIFS(D:D, "Military - U.S. Army", C:C, "Fort Myer, Virginia")</f>
        <v>1</v>
      </c>
    </row>
    <row r="3213" spans="1:26" x14ac:dyDescent="0.2">
      <c r="A3213">
        <v>29310</v>
      </c>
      <c r="C3213" t="s">
        <v>15757</v>
      </c>
      <c r="D3213" t="s">
        <v>15758</v>
      </c>
      <c r="F3213" t="s">
        <v>15680</v>
      </c>
      <c r="G3213" t="s">
        <v>15759</v>
      </c>
      <c r="H3213" t="s">
        <v>15760</v>
      </c>
      <c r="I3213">
        <v>9</v>
      </c>
      <c r="J3213">
        <v>9</v>
      </c>
      <c r="K3213">
        <v>0</v>
      </c>
      <c r="L3213" t="s">
        <v>15761</v>
      </c>
      <c r="M3213">
        <f>SUM(B3213,C3213)</f>
        <v>0</v>
      </c>
      <c r="N3213" t="str">
        <f t="shared" si="100"/>
        <v>No</v>
      </c>
      <c r="O3213">
        <f>COUNTIF(C:C,"&lt;0")</f>
        <v>0</v>
      </c>
      <c r="P3213" t="e">
        <f>SUMIF(#REF!,"&gt;"&amp;AVERAGE(#REF!))</f>
        <v>#REF!</v>
      </c>
      <c r="Q3213">
        <f t="shared" si="101"/>
        <v>27.565026697177728</v>
      </c>
      <c r="R3213" t="str">
        <f>CONCATENATE("ID-",A3213,"-",E3213)</f>
        <v>ID-29310-</v>
      </c>
      <c r="S3213">
        <f>INDEX(B:B,MATCH(A3213,A:A,0))</f>
        <v>0</v>
      </c>
      <c r="T3213" t="str">
        <f>IF(OR(B3213&gt;0,C3213&gt;0),"Acceptable","Check")</f>
        <v>Acceptable</v>
      </c>
      <c r="U3213">
        <f>COUNTIF(D:D, "Military - U.S. Army")</f>
        <v>23</v>
      </c>
      <c r="V3213">
        <f>AVERAGEIF(C:C,"Fort Myer, Virginia", I:I)</f>
        <v>2</v>
      </c>
      <c r="X3213" t="str">
        <f>IFERROR(VLOOKUP("FlightNumber", A:D, 4, FALSE), "Flight Not Found")</f>
        <v>Flight Not Found</v>
      </c>
      <c r="Y3213" t="str" cm="1">
        <f t="array" ref="Y3213">IF(AND(B:B &gt; TIME(6, 0, 0), B:B &lt;= TIME(18, 0, 0)), "Day", "Night")</f>
        <v>Night</v>
      </c>
      <c r="Z3213">
        <f>COUNTIFS(D:D, "Military - U.S. Army", C:C, "Fort Myer, Virginia")</f>
        <v>1</v>
      </c>
    </row>
    <row r="3214" spans="1:26" x14ac:dyDescent="0.2">
      <c r="A3214">
        <v>29323</v>
      </c>
      <c r="B3214" t="s">
        <v>1867</v>
      </c>
      <c r="C3214" t="s">
        <v>15762</v>
      </c>
      <c r="D3214" t="s">
        <v>14057</v>
      </c>
      <c r="E3214" t="s">
        <v>15763</v>
      </c>
      <c r="F3214" t="s">
        <v>15764</v>
      </c>
      <c r="G3214" t="s">
        <v>15765</v>
      </c>
      <c r="H3214" t="s">
        <v>15766</v>
      </c>
      <c r="I3214">
        <v>58</v>
      </c>
      <c r="J3214">
        <v>55</v>
      </c>
      <c r="K3214">
        <v>0</v>
      </c>
      <c r="L3214" t="s">
        <v>15767</v>
      </c>
      <c r="M3214">
        <f>SUM(B3214,C3214)</f>
        <v>0</v>
      </c>
      <c r="N3214" t="str">
        <f t="shared" si="100"/>
        <v>No</v>
      </c>
      <c r="O3214">
        <f>COUNTIF(C:C,"&lt;0")</f>
        <v>0</v>
      </c>
      <c r="P3214" t="e">
        <f>SUMIF(#REF!,"&gt;"&amp;AVERAGE(#REF!))</f>
        <v>#REF!</v>
      </c>
      <c r="Q3214">
        <f t="shared" si="101"/>
        <v>27.565026697177728</v>
      </c>
      <c r="R3214" t="str">
        <f>CONCATENATE("ID-",A3214,"-",E3214)</f>
        <v>ID-29323-Sao Paulo - Florianopolis</v>
      </c>
      <c r="S3214" t="str">
        <f>INDEX(B:B,MATCH(A3214,A:A,0))</f>
        <v>20:40</v>
      </c>
      <c r="T3214" t="str">
        <f>IF(OR(B3214&gt;0,C3214&gt;0),"Acceptable","Check")</f>
        <v>Acceptable</v>
      </c>
      <c r="U3214">
        <f>COUNTIF(D:D, "Military - U.S. Army")</f>
        <v>23</v>
      </c>
      <c r="V3214">
        <f>AVERAGEIF(C:C,"Fort Myer, Virginia", I:I)</f>
        <v>2</v>
      </c>
      <c r="X3214" t="str">
        <f>IFERROR(VLOOKUP("FlightNumber", A:D, 4, FALSE), "Flight Not Found")</f>
        <v>Flight Not Found</v>
      </c>
      <c r="Y3214" t="str" cm="1">
        <f t="array" ref="Y3214">IF(AND(B:B &gt; TIME(6, 0, 0), B:B &lt;= TIME(18, 0, 0)), "Day", "Night")</f>
        <v>Night</v>
      </c>
      <c r="Z3214">
        <f>COUNTIFS(D:D, "Military - U.S. Army", C:C, "Fort Myer, Virginia")</f>
        <v>1</v>
      </c>
    </row>
    <row r="3215" spans="1:26" x14ac:dyDescent="0.2">
      <c r="A3215">
        <v>29335</v>
      </c>
      <c r="C3215" t="s">
        <v>15768</v>
      </c>
      <c r="D3215" t="s">
        <v>2606</v>
      </c>
      <c r="F3215" t="s">
        <v>15769</v>
      </c>
      <c r="G3215" t="s">
        <v>15770</v>
      </c>
      <c r="H3215" t="s">
        <v>15771</v>
      </c>
      <c r="I3215">
        <v>7</v>
      </c>
      <c r="J3215">
        <v>5</v>
      </c>
      <c r="K3215">
        <v>0</v>
      </c>
      <c r="L3215" t="s">
        <v>15772</v>
      </c>
      <c r="M3215">
        <f>SUM(B3215,C3215)</f>
        <v>0</v>
      </c>
      <c r="N3215" t="str">
        <f t="shared" si="100"/>
        <v>No</v>
      </c>
      <c r="O3215">
        <f>COUNTIF(C:C,"&lt;0")</f>
        <v>0</v>
      </c>
      <c r="P3215" t="e">
        <f>SUMIF(#REF!,"&gt;"&amp;AVERAGE(#REF!))</f>
        <v>#REF!</v>
      </c>
      <c r="Q3215">
        <f t="shared" si="101"/>
        <v>27.565026697177728</v>
      </c>
      <c r="R3215" t="str">
        <f>CONCATENATE("ID-",A3215,"-",E3215)</f>
        <v>ID-29335-</v>
      </c>
      <c r="S3215">
        <f>INDEX(B:B,MATCH(A3215,A:A,0))</f>
        <v>0</v>
      </c>
      <c r="T3215" t="str">
        <f>IF(OR(B3215&gt;0,C3215&gt;0),"Acceptable","Check")</f>
        <v>Acceptable</v>
      </c>
      <c r="U3215">
        <f>COUNTIF(D:D, "Military - U.S. Army")</f>
        <v>23</v>
      </c>
      <c r="V3215">
        <f>AVERAGEIF(C:C,"Fort Myer, Virginia", I:I)</f>
        <v>2</v>
      </c>
      <c r="X3215" t="str">
        <f>IFERROR(VLOOKUP("FlightNumber", A:D, 4, FALSE), "Flight Not Found")</f>
        <v>Flight Not Found</v>
      </c>
      <c r="Y3215" t="str" cm="1">
        <f t="array" ref="Y3215">IF(AND(B:B &gt; TIME(6, 0, 0), B:B &lt;= TIME(18, 0, 0)), "Day", "Night")</f>
        <v>Night</v>
      </c>
      <c r="Z3215">
        <f>COUNTIFS(D:D, "Military - U.S. Army", C:C, "Fort Myer, Virginia")</f>
        <v>1</v>
      </c>
    </row>
    <row r="3216" spans="1:26" x14ac:dyDescent="0.2">
      <c r="A3216">
        <v>29336</v>
      </c>
      <c r="B3216" t="s">
        <v>7405</v>
      </c>
      <c r="C3216" t="s">
        <v>9739</v>
      </c>
      <c r="D3216" t="s">
        <v>11709</v>
      </c>
      <c r="E3216" t="s">
        <v>15773</v>
      </c>
      <c r="F3216" t="s">
        <v>11255</v>
      </c>
      <c r="G3216" t="s">
        <v>15774</v>
      </c>
      <c r="H3216" t="s">
        <v>15775</v>
      </c>
      <c r="I3216">
        <v>146</v>
      </c>
      <c r="J3216">
        <v>146</v>
      </c>
      <c r="K3216">
        <v>0</v>
      </c>
      <c r="L3216" t="s">
        <v>15776</v>
      </c>
      <c r="M3216">
        <f>SUM(B3216,C3216)</f>
        <v>0</v>
      </c>
      <c r="N3216" t="str">
        <f t="shared" si="100"/>
        <v>No</v>
      </c>
      <c r="O3216">
        <f>COUNTIF(C:C,"&lt;0")</f>
        <v>0</v>
      </c>
      <c r="P3216" t="e">
        <f>SUMIF(#REF!,"&gt;"&amp;AVERAGE(#REF!))</f>
        <v>#REF!</v>
      </c>
      <c r="Q3216">
        <f t="shared" si="101"/>
        <v>27.565026697177728</v>
      </c>
      <c r="R3216" t="str">
        <f>CONCATENATE("ID-",A3216,"-",E3216)</f>
        <v>ID-29336-Manchester - Tenerife</v>
      </c>
      <c r="S3216" t="str">
        <f>INDEX(B:B,MATCH(A3216,A:A,0))</f>
        <v>13:21</v>
      </c>
      <c r="T3216" t="str">
        <f>IF(OR(B3216&gt;0,C3216&gt;0),"Acceptable","Check")</f>
        <v>Acceptable</v>
      </c>
      <c r="U3216">
        <f>COUNTIF(D:D, "Military - U.S. Army")</f>
        <v>23</v>
      </c>
      <c r="V3216">
        <f>AVERAGEIF(C:C,"Fort Myer, Virginia", I:I)</f>
        <v>2</v>
      </c>
      <c r="X3216" t="str">
        <f>IFERROR(VLOOKUP("FlightNumber", A:D, 4, FALSE), "Flight Not Found")</f>
        <v>Flight Not Found</v>
      </c>
      <c r="Y3216" t="str" cm="1">
        <f t="array" ref="Y3216">IF(AND(B:B &gt; TIME(6, 0, 0), B:B &lt;= TIME(18, 0, 0)), "Day", "Night")</f>
        <v>Night</v>
      </c>
      <c r="Z3216">
        <f>COUNTIFS(D:D, "Military - U.S. Army", C:C, "Fort Myer, Virginia")</f>
        <v>1</v>
      </c>
    </row>
    <row r="3217" spans="1:26" x14ac:dyDescent="0.2">
      <c r="A3217">
        <v>29338</v>
      </c>
      <c r="B3217" t="s">
        <v>10120</v>
      </c>
      <c r="C3217" t="s">
        <v>15777</v>
      </c>
      <c r="D3217" t="s">
        <v>10555</v>
      </c>
      <c r="E3217" t="s">
        <v>15778</v>
      </c>
      <c r="F3217" t="s">
        <v>15779</v>
      </c>
      <c r="G3217" t="s">
        <v>15780</v>
      </c>
      <c r="H3217" t="s">
        <v>15781</v>
      </c>
      <c r="I3217">
        <v>53</v>
      </c>
      <c r="J3217">
        <v>44</v>
      </c>
      <c r="K3217">
        <v>0</v>
      </c>
      <c r="L3217" t="s">
        <v>15782</v>
      </c>
      <c r="M3217">
        <f>SUM(B3217,C3217)</f>
        <v>0</v>
      </c>
      <c r="N3217" t="str">
        <f t="shared" si="100"/>
        <v>No</v>
      </c>
      <c r="O3217">
        <f>COUNTIF(C:C,"&lt;0")</f>
        <v>0</v>
      </c>
      <c r="P3217" t="e">
        <f>SUMIF(#REF!,"&gt;"&amp;AVERAGE(#REF!))</f>
        <v>#REF!</v>
      </c>
      <c r="Q3217">
        <f t="shared" si="101"/>
        <v>27.565026697177728</v>
      </c>
      <c r="R3217" t="str">
        <f>CONCATENATE("ID-",A3217,"-",E3217)</f>
        <v>ID-29338-Khon Kaen - Bangkok</v>
      </c>
      <c r="S3217" t="str">
        <f>INDEX(B:B,MATCH(A3217,A:A,0))</f>
        <v>06:55</v>
      </c>
      <c r="T3217" t="str">
        <f>IF(OR(B3217&gt;0,C3217&gt;0),"Acceptable","Check")</f>
        <v>Acceptable</v>
      </c>
      <c r="U3217">
        <f>COUNTIF(D:D, "Military - U.S. Army")</f>
        <v>23</v>
      </c>
      <c r="V3217">
        <f>AVERAGEIF(C:C,"Fort Myer, Virginia", I:I)</f>
        <v>2</v>
      </c>
      <c r="X3217" t="str">
        <f>IFERROR(VLOOKUP("FlightNumber", A:D, 4, FALSE), "Flight Not Found")</f>
        <v>Flight Not Found</v>
      </c>
      <c r="Y3217" t="str" cm="1">
        <f t="array" ref="Y3217">IF(AND(B:B &gt; TIME(6, 0, 0), B:B &lt;= TIME(18, 0, 0)), "Day", "Night")</f>
        <v>Night</v>
      </c>
      <c r="Z3217">
        <f>COUNTIFS(D:D, "Military - U.S. Army", C:C, "Fort Myer, Virginia")</f>
        <v>1</v>
      </c>
    </row>
    <row r="3218" spans="1:26" x14ac:dyDescent="0.2">
      <c r="A3218">
        <v>29354</v>
      </c>
      <c r="C3218" t="s">
        <v>8346</v>
      </c>
      <c r="D3218" t="s">
        <v>15758</v>
      </c>
      <c r="F3218" t="s">
        <v>15680</v>
      </c>
      <c r="G3218" t="s">
        <v>15783</v>
      </c>
      <c r="H3218" t="s">
        <v>15784</v>
      </c>
      <c r="I3218">
        <v>7</v>
      </c>
      <c r="J3218">
        <v>7</v>
      </c>
      <c r="K3218">
        <v>0</v>
      </c>
      <c r="L3218" t="s">
        <v>15785</v>
      </c>
      <c r="M3218">
        <f>SUM(B3218,C3218)</f>
        <v>0</v>
      </c>
      <c r="N3218" t="str">
        <f t="shared" si="100"/>
        <v>No</v>
      </c>
      <c r="O3218">
        <f>COUNTIF(C:C,"&lt;0")</f>
        <v>0</v>
      </c>
      <c r="P3218" t="e">
        <f>SUMIF(#REF!,"&gt;"&amp;AVERAGE(#REF!))</f>
        <v>#REF!</v>
      </c>
      <c r="Q3218">
        <f t="shared" si="101"/>
        <v>27.565026697177728</v>
      </c>
      <c r="R3218" t="str">
        <f>CONCATENATE("ID-",A3218,"-",E3218)</f>
        <v>ID-29354-</v>
      </c>
      <c r="S3218">
        <f>INDEX(B:B,MATCH(A3218,A:A,0))</f>
        <v>0</v>
      </c>
      <c r="T3218" t="str">
        <f>IF(OR(B3218&gt;0,C3218&gt;0),"Acceptable","Check")</f>
        <v>Acceptable</v>
      </c>
      <c r="U3218">
        <f>COUNTIF(D:D, "Military - U.S. Army")</f>
        <v>23</v>
      </c>
      <c r="V3218">
        <f>AVERAGEIF(C:C,"Fort Myer, Virginia", I:I)</f>
        <v>2</v>
      </c>
      <c r="X3218" t="str">
        <f>IFERROR(VLOOKUP("FlightNumber", A:D, 4, FALSE), "Flight Not Found")</f>
        <v>Flight Not Found</v>
      </c>
      <c r="Y3218" t="str" cm="1">
        <f t="array" ref="Y3218">IF(AND(B:B &gt; TIME(6, 0, 0), B:B &lt;= TIME(18, 0, 0)), "Day", "Night")</f>
        <v>Night</v>
      </c>
      <c r="Z3218">
        <f>COUNTIFS(D:D, "Military - U.S. Army", C:C, "Fort Myer, Virginia")</f>
        <v>1</v>
      </c>
    </row>
    <row r="3219" spans="1:26" x14ac:dyDescent="0.2">
      <c r="A3219">
        <v>29354</v>
      </c>
      <c r="C3219" t="s">
        <v>15786</v>
      </c>
      <c r="D3219" t="s">
        <v>1312</v>
      </c>
      <c r="E3219" t="s">
        <v>994</v>
      </c>
      <c r="F3219" t="s">
        <v>8458</v>
      </c>
      <c r="G3219" t="s">
        <v>15787</v>
      </c>
      <c r="H3219" t="s">
        <v>15788</v>
      </c>
      <c r="I3219">
        <v>3</v>
      </c>
      <c r="J3219">
        <v>3</v>
      </c>
      <c r="K3219">
        <v>0</v>
      </c>
      <c r="L3219" t="s">
        <v>814</v>
      </c>
      <c r="M3219">
        <f>SUM(B3219,C3219)</f>
        <v>0</v>
      </c>
      <c r="N3219" t="str">
        <f t="shared" si="100"/>
        <v>No</v>
      </c>
      <c r="O3219">
        <f>COUNTIF(C:C,"&lt;0")</f>
        <v>0</v>
      </c>
      <c r="P3219" t="e">
        <f>SUMIF(#REF!,"&gt;"&amp;AVERAGE(#REF!))</f>
        <v>#REF!</v>
      </c>
      <c r="Q3219">
        <f t="shared" si="101"/>
        <v>27.565026697177728</v>
      </c>
      <c r="R3219" t="str">
        <f>CONCATENATE("ID-",A3219,"-",E3219)</f>
        <v>ID-29354-Training</v>
      </c>
      <c r="S3219">
        <f>INDEX(B:B,MATCH(A3219,A:A,0))</f>
        <v>0</v>
      </c>
      <c r="T3219" t="str">
        <f>IF(OR(B3219&gt;0,C3219&gt;0),"Acceptable","Check")</f>
        <v>Acceptable</v>
      </c>
      <c r="U3219">
        <f>COUNTIF(D:D, "Military - U.S. Army")</f>
        <v>23</v>
      </c>
      <c r="V3219">
        <f>AVERAGEIF(C:C,"Fort Myer, Virginia", I:I)</f>
        <v>2</v>
      </c>
      <c r="X3219" t="str">
        <f>IFERROR(VLOOKUP("FlightNumber", A:D, 4, FALSE), "Flight Not Found")</f>
        <v>Flight Not Found</v>
      </c>
      <c r="Y3219" t="str" cm="1">
        <f t="array" ref="Y3219">IF(AND(B:B &gt; TIME(6, 0, 0), B:B &lt;= TIME(18, 0, 0)), "Day", "Night")</f>
        <v>Night</v>
      </c>
      <c r="Z3219">
        <f>COUNTIFS(D:D, "Military - U.S. Army", C:C, "Fort Myer, Virginia")</f>
        <v>1</v>
      </c>
    </row>
    <row r="3220" spans="1:26" x14ac:dyDescent="0.2">
      <c r="A3220">
        <v>29576</v>
      </c>
      <c r="B3220" t="s">
        <v>9519</v>
      </c>
      <c r="C3220" t="s">
        <v>15789</v>
      </c>
      <c r="D3220" t="s">
        <v>15790</v>
      </c>
      <c r="E3220" t="s">
        <v>15791</v>
      </c>
      <c r="F3220" t="s">
        <v>15792</v>
      </c>
      <c r="G3220" t="s">
        <v>15793</v>
      </c>
      <c r="H3220" t="s">
        <v>15794</v>
      </c>
      <c r="I3220">
        <v>70</v>
      </c>
      <c r="J3220">
        <v>70</v>
      </c>
      <c r="K3220">
        <v>0</v>
      </c>
      <c r="L3220" t="s">
        <v>15795</v>
      </c>
      <c r="M3220">
        <f>SUM(B3220,C3220)</f>
        <v>0</v>
      </c>
      <c r="N3220" t="str">
        <f t="shared" si="100"/>
        <v>No</v>
      </c>
      <c r="O3220">
        <f>COUNTIF(C:C,"&lt;0")</f>
        <v>0</v>
      </c>
      <c r="P3220" t="e">
        <f>SUMIF(#REF!,"&gt;"&amp;AVERAGE(#REF!))</f>
        <v>#REF!</v>
      </c>
      <c r="Q3220">
        <f t="shared" si="101"/>
        <v>27.565026697177728</v>
      </c>
      <c r="R3220" t="str">
        <f>CONCATENATE("ID-",A3220,"-",E3220)</f>
        <v>ID-29576-Rio Hacha - Medellin</v>
      </c>
      <c r="S3220" t="str">
        <f>INDEX(B:B,MATCH(A3220,A:A,0))</f>
        <v>14:23</v>
      </c>
      <c r="T3220" t="str">
        <f>IF(OR(B3220&gt;0,C3220&gt;0),"Acceptable","Check")</f>
        <v>Acceptable</v>
      </c>
      <c r="U3220">
        <f>COUNTIF(D:D, "Military - U.S. Army")</f>
        <v>23</v>
      </c>
      <c r="V3220">
        <f>AVERAGEIF(C:C,"Fort Myer, Virginia", I:I)</f>
        <v>2</v>
      </c>
      <c r="X3220" t="str">
        <f>IFERROR(VLOOKUP("FlightNumber", A:D, 4, FALSE), "Flight Not Found")</f>
        <v>Flight Not Found</v>
      </c>
      <c r="Y3220" t="str" cm="1">
        <f t="array" ref="Y3220">IF(AND(B:B &gt; TIME(6, 0, 0), B:B &lt;= TIME(18, 0, 0)), "Day", "Night")</f>
        <v>Night</v>
      </c>
      <c r="Z3220">
        <f>COUNTIFS(D:D, "Military - U.S. Army", C:C, "Fort Myer, Virginia")</f>
        <v>1</v>
      </c>
    </row>
    <row r="3221" spans="1:26" x14ac:dyDescent="0.2">
      <c r="A3221">
        <v>29360</v>
      </c>
      <c r="B3221" t="s">
        <v>15796</v>
      </c>
      <c r="C3221" t="s">
        <v>15797</v>
      </c>
      <c r="D3221" t="s">
        <v>15798</v>
      </c>
      <c r="E3221" t="s">
        <v>15799</v>
      </c>
      <c r="F3221" t="s">
        <v>15800</v>
      </c>
      <c r="G3221" t="s">
        <v>15801</v>
      </c>
      <c r="H3221" t="s">
        <v>15802</v>
      </c>
      <c r="I3221">
        <v>2</v>
      </c>
      <c r="J3221">
        <v>2</v>
      </c>
      <c r="K3221">
        <v>0</v>
      </c>
      <c r="L3221" t="s">
        <v>15803</v>
      </c>
      <c r="M3221">
        <f>SUM(B3221,C3221)</f>
        <v>0</v>
      </c>
      <c r="N3221" t="str">
        <f t="shared" si="100"/>
        <v>No</v>
      </c>
      <c r="O3221">
        <f>COUNTIF(C:C,"&lt;0")</f>
        <v>0</v>
      </c>
      <c r="P3221" t="e">
        <f>SUMIF(#REF!,"&gt;"&amp;AVERAGE(#REF!))</f>
        <v>#REF!</v>
      </c>
      <c r="Q3221">
        <f t="shared" si="101"/>
        <v>27.565026697177728</v>
      </c>
      <c r="R3221" t="str">
        <f>CONCATENATE("ID-",A3221,"-",E3221)</f>
        <v>ID-29360-West Palm Beach, FL - New Orleans, LA</v>
      </c>
      <c r="S3221" t="str">
        <f>INDEX(B:B,MATCH(A3221,A:A,0))</f>
        <v>12:05</v>
      </c>
      <c r="T3221" t="str">
        <f>IF(OR(B3221&gt;0,C3221&gt;0),"Acceptable","Check")</f>
        <v>Acceptable</v>
      </c>
      <c r="U3221">
        <f>COUNTIF(D:D, "Military - U.S. Army")</f>
        <v>23</v>
      </c>
      <c r="V3221">
        <f>AVERAGEIF(C:C,"Fort Myer, Virginia", I:I)</f>
        <v>2</v>
      </c>
      <c r="X3221" t="str">
        <f>IFERROR(VLOOKUP("FlightNumber", A:D, 4, FALSE), "Flight Not Found")</f>
        <v>Flight Not Found</v>
      </c>
      <c r="Y3221" t="str" cm="1">
        <f t="array" ref="Y3221">IF(AND(B:B &gt; TIME(6, 0, 0), B:B &lt;= TIME(18, 0, 0)), "Day", "Night")</f>
        <v>Night</v>
      </c>
      <c r="Z3221">
        <f>COUNTIFS(D:D, "Military - U.S. Army", C:C, "Fort Myer, Virginia")</f>
        <v>1</v>
      </c>
    </row>
    <row r="3222" spans="1:26" x14ac:dyDescent="0.2">
      <c r="A3222">
        <v>29369</v>
      </c>
      <c r="B3222" t="s">
        <v>9412</v>
      </c>
      <c r="C3222" t="s">
        <v>15804</v>
      </c>
      <c r="D3222" t="s">
        <v>15805</v>
      </c>
      <c r="F3222" t="s">
        <v>15806</v>
      </c>
      <c r="G3222" t="s">
        <v>15807</v>
      </c>
      <c r="H3222" t="s">
        <v>15808</v>
      </c>
      <c r="I3222">
        <v>11</v>
      </c>
      <c r="J3222">
        <v>11</v>
      </c>
      <c r="K3222">
        <v>0</v>
      </c>
      <c r="L3222" t="s">
        <v>15809</v>
      </c>
      <c r="M3222">
        <f>SUM(B3222,C3222)</f>
        <v>0</v>
      </c>
      <c r="N3222" t="str">
        <f t="shared" si="100"/>
        <v>No</v>
      </c>
      <c r="O3222">
        <f>COUNTIF(C:C,"&lt;0")</f>
        <v>0</v>
      </c>
      <c r="P3222" t="e">
        <f>SUMIF(#REF!,"&gt;"&amp;AVERAGE(#REF!))</f>
        <v>#REF!</v>
      </c>
      <c r="Q3222">
        <f t="shared" si="101"/>
        <v>27.565026697177728</v>
      </c>
      <c r="R3222" t="str">
        <f>CONCATENATE("ID-",A3222,"-",E3222)</f>
        <v>ID-29369-</v>
      </c>
      <c r="S3222" t="str">
        <f>INDEX(B:B,MATCH(A3222,A:A,0))</f>
        <v>12:25</v>
      </c>
      <c r="T3222" t="str">
        <f>IF(OR(B3222&gt;0,C3222&gt;0),"Acceptable","Check")</f>
        <v>Acceptable</v>
      </c>
      <c r="U3222">
        <f>COUNTIF(D:D, "Military - U.S. Army")</f>
        <v>23</v>
      </c>
      <c r="V3222">
        <f>AVERAGEIF(C:C,"Fort Myer, Virginia", I:I)</f>
        <v>2</v>
      </c>
      <c r="X3222" t="str">
        <f>IFERROR(VLOOKUP("FlightNumber", A:D, 4, FALSE), "Flight Not Found")</f>
        <v>Flight Not Found</v>
      </c>
      <c r="Y3222" t="str" cm="1">
        <f t="array" ref="Y3222">IF(AND(B:B &gt; TIME(6, 0, 0), B:B &lt;= TIME(18, 0, 0)), "Day", "Night")</f>
        <v>Night</v>
      </c>
      <c r="Z3222">
        <f>COUNTIFS(D:D, "Military - U.S. Army", C:C, "Fort Myer, Virginia")</f>
        <v>1</v>
      </c>
    </row>
    <row r="3223" spans="1:26" x14ac:dyDescent="0.2">
      <c r="A3223">
        <v>29374</v>
      </c>
      <c r="C3223" t="s">
        <v>15810</v>
      </c>
      <c r="D3223" t="s">
        <v>1520</v>
      </c>
      <c r="F3223" t="s">
        <v>15811</v>
      </c>
      <c r="G3223" t="s">
        <v>15812</v>
      </c>
      <c r="H3223" t="s">
        <v>15813</v>
      </c>
      <c r="I3223">
        <v>13</v>
      </c>
      <c r="J3223">
        <v>13</v>
      </c>
      <c r="K3223">
        <v>0</v>
      </c>
      <c r="L3223" t="s">
        <v>15814</v>
      </c>
      <c r="M3223">
        <f>SUM(B3223,C3223)</f>
        <v>0</v>
      </c>
      <c r="N3223" t="str">
        <f t="shared" si="100"/>
        <v>No</v>
      </c>
      <c r="O3223">
        <f>COUNTIF(C:C,"&lt;0")</f>
        <v>0</v>
      </c>
      <c r="P3223" t="e">
        <f>SUMIF(#REF!,"&gt;"&amp;AVERAGE(#REF!))</f>
        <v>#REF!</v>
      </c>
      <c r="Q3223">
        <f t="shared" si="101"/>
        <v>27.565026697177728</v>
      </c>
      <c r="R3223" t="str">
        <f>CONCATENATE("ID-",A3223,"-",E3223)</f>
        <v>ID-29374-</v>
      </c>
      <c r="S3223">
        <f>INDEX(B:B,MATCH(A3223,A:A,0))</f>
        <v>0</v>
      </c>
      <c r="T3223" t="str">
        <f>IF(OR(B3223&gt;0,C3223&gt;0),"Acceptable","Check")</f>
        <v>Acceptable</v>
      </c>
      <c r="U3223">
        <f>COUNTIF(D:D, "Military - U.S. Army")</f>
        <v>23</v>
      </c>
      <c r="V3223">
        <f>AVERAGEIF(C:C,"Fort Myer, Virginia", I:I)</f>
        <v>2</v>
      </c>
      <c r="X3223" t="str">
        <f>IFERROR(VLOOKUP("FlightNumber", A:D, 4, FALSE), "Flight Not Found")</f>
        <v>Flight Not Found</v>
      </c>
      <c r="Y3223" t="str" cm="1">
        <f t="array" ref="Y3223">IF(AND(B:B &gt; TIME(6, 0, 0), B:B &lt;= TIME(18, 0, 0)), "Day", "Night")</f>
        <v>Night</v>
      </c>
      <c r="Z3223">
        <f>COUNTIFS(D:D, "Military - U.S. Army", C:C, "Fort Myer, Virginia")</f>
        <v>1</v>
      </c>
    </row>
    <row r="3224" spans="1:26" x14ac:dyDescent="0.2">
      <c r="A3224">
        <v>29380</v>
      </c>
      <c r="B3224" t="s">
        <v>15815</v>
      </c>
      <c r="C3224" t="s">
        <v>15816</v>
      </c>
      <c r="D3224" t="s">
        <v>15817</v>
      </c>
      <c r="F3224" t="s">
        <v>11779</v>
      </c>
      <c r="G3224" t="s">
        <v>15818</v>
      </c>
      <c r="H3224" t="s">
        <v>15819</v>
      </c>
      <c r="I3224">
        <v>29</v>
      </c>
      <c r="J3224">
        <v>29</v>
      </c>
      <c r="K3224">
        <v>0</v>
      </c>
      <c r="L3224" t="s">
        <v>15820</v>
      </c>
      <c r="M3224">
        <f>SUM(B3224,C3224)</f>
        <v>0</v>
      </c>
      <c r="N3224" t="str">
        <f t="shared" si="100"/>
        <v>No</v>
      </c>
      <c r="O3224">
        <f>COUNTIF(C:C,"&lt;0")</f>
        <v>0</v>
      </c>
      <c r="P3224" t="e">
        <f>SUMIF(#REF!,"&gt;"&amp;AVERAGE(#REF!))</f>
        <v>#REF!</v>
      </c>
      <c r="Q3224">
        <f t="shared" si="101"/>
        <v>27.565026697177728</v>
      </c>
      <c r="R3224" t="str">
        <f>CONCATENATE("ID-",A3224,"-",E3224)</f>
        <v>ID-29380-</v>
      </c>
      <c r="S3224" t="str">
        <f>INDEX(B:B,MATCH(A3224,A:A,0))</f>
        <v>15:33</v>
      </c>
      <c r="T3224" t="str">
        <f>IF(OR(B3224&gt;0,C3224&gt;0),"Acceptable","Check")</f>
        <v>Acceptable</v>
      </c>
      <c r="U3224">
        <f>COUNTIF(D:D, "Military - U.S. Army")</f>
        <v>23</v>
      </c>
      <c r="V3224">
        <f>AVERAGEIF(C:C,"Fort Myer, Virginia", I:I)</f>
        <v>2</v>
      </c>
      <c r="X3224" t="str">
        <f>IFERROR(VLOOKUP("FlightNumber", A:D, 4, FALSE), "Flight Not Found")</f>
        <v>Flight Not Found</v>
      </c>
      <c r="Y3224" t="str" cm="1">
        <f t="array" ref="Y3224">IF(AND(B:B &gt; TIME(6, 0, 0), B:B &lt;= TIME(18, 0, 0)), "Day", "Night")</f>
        <v>Night</v>
      </c>
      <c r="Z3224">
        <f>COUNTIFS(D:D, "Military - U.S. Army", C:C, "Fort Myer, Virginia")</f>
        <v>1</v>
      </c>
    </row>
    <row r="3225" spans="1:26" x14ac:dyDescent="0.2">
      <c r="A3225">
        <v>29384</v>
      </c>
      <c r="B3225" t="s">
        <v>15821</v>
      </c>
      <c r="C3225" t="s">
        <v>15822</v>
      </c>
      <c r="D3225" t="s">
        <v>15823</v>
      </c>
      <c r="E3225" t="s">
        <v>15824</v>
      </c>
      <c r="F3225" t="s">
        <v>15825</v>
      </c>
      <c r="G3225" t="s">
        <v>15826</v>
      </c>
      <c r="H3225" t="s">
        <v>15827</v>
      </c>
      <c r="I3225">
        <v>15</v>
      </c>
      <c r="J3225">
        <v>13</v>
      </c>
      <c r="K3225">
        <v>0</v>
      </c>
      <c r="L3225" t="s">
        <v>15828</v>
      </c>
      <c r="M3225">
        <f>SUM(B3225,C3225)</f>
        <v>0</v>
      </c>
      <c r="N3225" t="str">
        <f t="shared" si="100"/>
        <v>No</v>
      </c>
      <c r="O3225">
        <f>COUNTIF(C:C,"&lt;0")</f>
        <v>0</v>
      </c>
      <c r="P3225" t="e">
        <f>SUMIF(#REF!,"&gt;"&amp;AVERAGE(#REF!))</f>
        <v>#REF!</v>
      </c>
      <c r="Q3225">
        <f t="shared" si="101"/>
        <v>27.565026697177728</v>
      </c>
      <c r="R3225" t="str">
        <f>CONCATENATE("ID-",A3225,"-",E3225)</f>
        <v>ID-29384-Appleton, WI - Minneapolis, MN, - Lincoln, NE</v>
      </c>
      <c r="S3225" t="str">
        <f>INDEX(B:B,MATCH(A3225,A:A,0))</f>
        <v>15:46</v>
      </c>
      <c r="T3225" t="str">
        <f>IF(OR(B3225&gt;0,C3225&gt;0),"Acceptable","Check")</f>
        <v>Acceptable</v>
      </c>
      <c r="U3225">
        <f>COUNTIF(D:D, "Military - U.S. Army")</f>
        <v>23</v>
      </c>
      <c r="V3225">
        <f>AVERAGEIF(C:C,"Fort Myer, Virginia", I:I)</f>
        <v>2</v>
      </c>
      <c r="X3225" t="str">
        <f>IFERROR(VLOOKUP("FlightNumber", A:D, 4, FALSE), "Flight Not Found")</f>
        <v>Flight Not Found</v>
      </c>
      <c r="Y3225" t="str" cm="1">
        <f t="array" ref="Y3225">IF(AND(B:B &gt; TIME(6, 0, 0), B:B &lt;= TIME(18, 0, 0)), "Day", "Night")</f>
        <v>Night</v>
      </c>
      <c r="Z3225">
        <f>COUNTIFS(D:D, "Military - U.S. Army", C:C, "Fort Myer, Virginia")</f>
        <v>1</v>
      </c>
    </row>
    <row r="3226" spans="1:26" x14ac:dyDescent="0.2">
      <c r="A3226">
        <v>29384</v>
      </c>
      <c r="C3226" t="s">
        <v>15829</v>
      </c>
      <c r="D3226" t="s">
        <v>3546</v>
      </c>
      <c r="F3226" t="s">
        <v>11779</v>
      </c>
      <c r="G3226" t="s">
        <v>15830</v>
      </c>
      <c r="H3226" t="s">
        <v>15831</v>
      </c>
      <c r="I3226">
        <v>29</v>
      </c>
      <c r="J3226">
        <v>29</v>
      </c>
      <c r="K3226">
        <v>0</v>
      </c>
      <c r="L3226" t="s">
        <v>3731</v>
      </c>
      <c r="M3226">
        <f>SUM(B3226,C3226)</f>
        <v>0</v>
      </c>
      <c r="N3226" t="str">
        <f t="shared" si="100"/>
        <v>No</v>
      </c>
      <c r="O3226">
        <f>COUNTIF(C:C,"&lt;0")</f>
        <v>0</v>
      </c>
      <c r="P3226" t="e">
        <f>SUMIF(#REF!,"&gt;"&amp;AVERAGE(#REF!))</f>
        <v>#REF!</v>
      </c>
      <c r="Q3226">
        <f t="shared" si="101"/>
        <v>27.565026697177728</v>
      </c>
      <c r="R3226" t="str">
        <f>CONCATENATE("ID-",A3226,"-",E3226)</f>
        <v>ID-29384-</v>
      </c>
      <c r="S3226" t="str">
        <f>INDEX(B:B,MATCH(A3226,A:A,0))</f>
        <v>15:46</v>
      </c>
      <c r="T3226" t="str">
        <f>IF(OR(B3226&gt;0,C3226&gt;0),"Acceptable","Check")</f>
        <v>Acceptable</v>
      </c>
      <c r="U3226">
        <f>COUNTIF(D:D, "Military - U.S. Army")</f>
        <v>23</v>
      </c>
      <c r="V3226">
        <f>AVERAGEIF(C:C,"Fort Myer, Virginia", I:I)</f>
        <v>2</v>
      </c>
      <c r="X3226" t="str">
        <f>IFERROR(VLOOKUP("FlightNumber", A:D, 4, FALSE), "Flight Not Found")</f>
        <v>Flight Not Found</v>
      </c>
      <c r="Y3226" t="str" cm="1">
        <f t="array" ref="Y3226">IF(AND(B:B &gt; TIME(6, 0, 0), B:B &lt;= TIME(18, 0, 0)), "Day", "Night")</f>
        <v>Night</v>
      </c>
      <c r="Z3226">
        <f>COUNTIFS(D:D, "Military - U.S. Army", C:C, "Fort Myer, Virginia")</f>
        <v>1</v>
      </c>
    </row>
    <row r="3227" spans="1:26" x14ac:dyDescent="0.2">
      <c r="A3227">
        <v>29387</v>
      </c>
      <c r="B3227" t="s">
        <v>15832</v>
      </c>
      <c r="C3227" t="s">
        <v>15833</v>
      </c>
      <c r="D3227" t="s">
        <v>15834</v>
      </c>
      <c r="E3227" t="s">
        <v>15835</v>
      </c>
      <c r="F3227" t="s">
        <v>13943</v>
      </c>
      <c r="G3227" t="s">
        <v>15836</v>
      </c>
      <c r="I3227">
        <v>2</v>
      </c>
      <c r="J3227">
        <v>2</v>
      </c>
      <c r="K3227">
        <v>0</v>
      </c>
      <c r="L3227" t="s">
        <v>15837</v>
      </c>
      <c r="M3227">
        <f>SUM(B3227,C3227)</f>
        <v>0</v>
      </c>
      <c r="N3227" t="str">
        <f t="shared" si="100"/>
        <v>No</v>
      </c>
      <c r="O3227">
        <f>COUNTIF(C:C,"&lt;0")</f>
        <v>0</v>
      </c>
      <c r="P3227" t="e">
        <f>SUMIF(#REF!,"&gt;"&amp;AVERAGE(#REF!))</f>
        <v>#REF!</v>
      </c>
      <c r="Q3227">
        <f t="shared" si="101"/>
        <v>27.565026697177728</v>
      </c>
      <c r="R3227" t="str">
        <f>CONCATENATE("ID-",A3227,"-",E3227)</f>
        <v>ID-29387-Honolulu, HI - Lihue, HI</v>
      </c>
      <c r="S3227" t="str">
        <f>INDEX(B:B,MATCH(A3227,A:A,0))</f>
        <v>11:06</v>
      </c>
      <c r="T3227" t="str">
        <f>IF(OR(B3227&gt;0,C3227&gt;0),"Acceptable","Check")</f>
        <v>Acceptable</v>
      </c>
      <c r="U3227">
        <f>COUNTIF(D:D, "Military - U.S. Army")</f>
        <v>23</v>
      </c>
      <c r="V3227">
        <f>AVERAGEIF(C:C,"Fort Myer, Virginia", I:I)</f>
        <v>2</v>
      </c>
      <c r="X3227" t="str">
        <f>IFERROR(VLOOKUP("FlightNumber", A:D, 4, FALSE), "Flight Not Found")</f>
        <v>Flight Not Found</v>
      </c>
      <c r="Y3227" t="str" cm="1">
        <f t="array" ref="Y3227">IF(AND(B:B &gt; TIME(6, 0, 0), B:B &lt;= TIME(18, 0, 0)), "Day", "Night")</f>
        <v>Night</v>
      </c>
      <c r="Z3227">
        <f>COUNTIFS(D:D, "Military - U.S. Army", C:C, "Fort Myer, Virginia")</f>
        <v>1</v>
      </c>
    </row>
    <row r="3228" spans="1:26" x14ac:dyDescent="0.2">
      <c r="A3228">
        <v>29399</v>
      </c>
      <c r="B3228" t="s">
        <v>4757</v>
      </c>
      <c r="C3228" t="s">
        <v>15838</v>
      </c>
      <c r="D3228" t="s">
        <v>8041</v>
      </c>
      <c r="E3228" t="s">
        <v>15839</v>
      </c>
      <c r="F3228" t="s">
        <v>13001</v>
      </c>
      <c r="G3228" t="s">
        <v>15840</v>
      </c>
      <c r="H3228" t="s">
        <v>15841</v>
      </c>
      <c r="I3228">
        <v>81</v>
      </c>
      <c r="J3228">
        <v>81</v>
      </c>
      <c r="K3228">
        <v>0</v>
      </c>
      <c r="L3228" t="s">
        <v>15842</v>
      </c>
      <c r="M3228">
        <f>SUM(B3228,C3228)</f>
        <v>0</v>
      </c>
      <c r="N3228" t="str">
        <f t="shared" si="100"/>
        <v>No</v>
      </c>
      <c r="O3228">
        <f>COUNTIF(C:C,"&lt;0")</f>
        <v>0</v>
      </c>
      <c r="P3228" t="e">
        <f>SUMIF(#REF!,"&gt;"&amp;AVERAGE(#REF!))</f>
        <v>#REF!</v>
      </c>
      <c r="Q3228">
        <f t="shared" si="101"/>
        <v>27.565026697177728</v>
      </c>
      <c r="R3228" t="str">
        <f>CONCATENATE("ID-",A3228,"-",E3228)</f>
        <v>ID-29399-Bologna - Palermo</v>
      </c>
      <c r="S3228" t="str">
        <f>INDEX(B:B,MATCH(A3228,A:A,0))</f>
        <v>20:59</v>
      </c>
      <c r="T3228" t="str">
        <f>IF(OR(B3228&gt;0,C3228&gt;0),"Acceptable","Check")</f>
        <v>Acceptable</v>
      </c>
      <c r="U3228">
        <f>COUNTIF(D:D, "Military - U.S. Army")</f>
        <v>23</v>
      </c>
      <c r="V3228">
        <f>AVERAGEIF(C:C,"Fort Myer, Virginia", I:I)</f>
        <v>2</v>
      </c>
      <c r="X3228" t="str">
        <f>IFERROR(VLOOKUP("FlightNumber", A:D, 4, FALSE), "Flight Not Found")</f>
        <v>Flight Not Found</v>
      </c>
      <c r="Y3228" t="str" cm="1">
        <f t="array" ref="Y3228">IF(AND(B:B &gt; TIME(6, 0, 0), B:B &lt;= TIME(18, 0, 0)), "Day", "Night")</f>
        <v>Night</v>
      </c>
      <c r="Z3228">
        <f>COUNTIFS(D:D, "Military - U.S. Army", C:C, "Fort Myer, Virginia")</f>
        <v>1</v>
      </c>
    </row>
    <row r="3229" spans="1:26" x14ac:dyDescent="0.2">
      <c r="A3229">
        <v>29409</v>
      </c>
      <c r="C3229" t="s">
        <v>15843</v>
      </c>
      <c r="D3229" t="s">
        <v>15844</v>
      </c>
      <c r="F3229" t="s">
        <v>15845</v>
      </c>
      <c r="G3229" t="s">
        <v>15846</v>
      </c>
      <c r="H3229" t="s">
        <v>15847</v>
      </c>
      <c r="I3229">
        <v>13</v>
      </c>
      <c r="J3229">
        <v>13</v>
      </c>
      <c r="K3229">
        <v>0</v>
      </c>
      <c r="M3229">
        <f>SUM(B3229,C3229)</f>
        <v>0</v>
      </c>
      <c r="N3229" t="str">
        <f t="shared" si="100"/>
        <v>No</v>
      </c>
      <c r="O3229">
        <f>COUNTIF(C:C,"&lt;0")</f>
        <v>0</v>
      </c>
      <c r="P3229" t="e">
        <f>SUMIF(#REF!,"&gt;"&amp;AVERAGE(#REF!))</f>
        <v>#REF!</v>
      </c>
      <c r="Q3229">
        <f t="shared" si="101"/>
        <v>27.565026697177728</v>
      </c>
      <c r="R3229" t="str">
        <f>CONCATENATE("ID-",A3229,"-",E3229)</f>
        <v>ID-29409-</v>
      </c>
      <c r="S3229">
        <f>INDEX(B:B,MATCH(A3229,A:A,0))</f>
        <v>0</v>
      </c>
      <c r="T3229" t="str">
        <f>IF(OR(B3229&gt;0,C3229&gt;0),"Acceptable","Check")</f>
        <v>Acceptable</v>
      </c>
      <c r="U3229">
        <f>COUNTIF(D:D, "Military - U.S. Army")</f>
        <v>23</v>
      </c>
      <c r="V3229">
        <f>AVERAGEIF(C:C,"Fort Myer, Virginia", I:I)</f>
        <v>2</v>
      </c>
      <c r="X3229" t="str">
        <f>IFERROR(VLOOKUP("FlightNumber", A:D, 4, FALSE), "Flight Not Found")</f>
        <v>Flight Not Found</v>
      </c>
      <c r="Y3229" t="str" cm="1">
        <f t="array" ref="Y3229">IF(AND(B:B &gt; TIME(6, 0, 0), B:B &lt;= TIME(18, 0, 0)), "Day", "Night")</f>
        <v>Night</v>
      </c>
      <c r="Z3229">
        <f>COUNTIFS(D:D, "Military - U.S. Army", C:C, "Fort Myer, Virginia")</f>
        <v>1</v>
      </c>
    </row>
    <row r="3230" spans="1:26" x14ac:dyDescent="0.2">
      <c r="A3230">
        <v>29409</v>
      </c>
      <c r="B3230" t="s">
        <v>15218</v>
      </c>
      <c r="C3230" t="s">
        <v>15848</v>
      </c>
      <c r="D3230" t="s">
        <v>3546</v>
      </c>
      <c r="E3230" t="s">
        <v>15849</v>
      </c>
      <c r="F3230" t="s">
        <v>13922</v>
      </c>
      <c r="G3230" t="s">
        <v>15850</v>
      </c>
      <c r="H3230" t="s">
        <v>8694</v>
      </c>
      <c r="I3230">
        <v>166</v>
      </c>
      <c r="J3230">
        <v>166</v>
      </c>
      <c r="K3230">
        <v>0</v>
      </c>
      <c r="L3230" t="s">
        <v>15851</v>
      </c>
      <c r="M3230">
        <f>SUM(B3230,C3230)</f>
        <v>0</v>
      </c>
      <c r="N3230" t="str">
        <f t="shared" si="100"/>
        <v>No</v>
      </c>
      <c r="O3230">
        <f>COUNTIF(C:C,"&lt;0")</f>
        <v>0</v>
      </c>
      <c r="P3230" t="e">
        <f>SUMIF(#REF!,"&gt;"&amp;AVERAGE(#REF!))</f>
        <v>#REF!</v>
      </c>
      <c r="Q3230">
        <f t="shared" si="101"/>
        <v>27.565026697177728</v>
      </c>
      <c r="R3230" t="str">
        <f>CONCATENATE("ID-",A3230,"-",E3230)</f>
        <v>ID-29409-Alma Ata - Simferopol</v>
      </c>
      <c r="S3230">
        <f>INDEX(B:B,MATCH(A3230,A:A,0))</f>
        <v>0</v>
      </c>
      <c r="T3230" t="str">
        <f>IF(OR(B3230&gt;0,C3230&gt;0),"Acceptable","Check")</f>
        <v>Acceptable</v>
      </c>
      <c r="U3230">
        <f>COUNTIF(D:D, "Military - U.S. Army")</f>
        <v>23</v>
      </c>
      <c r="V3230">
        <f>AVERAGEIF(C:C,"Fort Myer, Virginia", I:I)</f>
        <v>2</v>
      </c>
      <c r="X3230" t="str">
        <f>IFERROR(VLOOKUP("FlightNumber", A:D, 4, FALSE), "Flight Not Found")</f>
        <v>Flight Not Found</v>
      </c>
      <c r="Y3230" t="str" cm="1">
        <f t="array" ref="Y3230">IF(AND(B:B &gt; TIME(6, 0, 0), B:B &lt;= TIME(18, 0, 0)), "Day", "Night")</f>
        <v>Night</v>
      </c>
      <c r="Z3230">
        <f>COUNTIFS(D:D, "Military - U.S. Army", C:C, "Fort Myer, Virginia")</f>
        <v>1</v>
      </c>
    </row>
    <row r="3231" spans="1:26" x14ac:dyDescent="0.2">
      <c r="A3231">
        <v>29414</v>
      </c>
      <c r="C3231" t="s">
        <v>15852</v>
      </c>
      <c r="D3231" t="s">
        <v>15853</v>
      </c>
      <c r="E3231" t="s">
        <v>15854</v>
      </c>
      <c r="F3231" t="s">
        <v>12957</v>
      </c>
      <c r="G3231" t="s">
        <v>15855</v>
      </c>
      <c r="H3231" t="s">
        <v>15856</v>
      </c>
      <c r="I3231">
        <v>8</v>
      </c>
      <c r="J3231">
        <v>8</v>
      </c>
      <c r="K3231">
        <v>0</v>
      </c>
      <c r="L3231" t="s">
        <v>15857</v>
      </c>
      <c r="M3231">
        <f>SUM(B3231,C3231)</f>
        <v>0</v>
      </c>
      <c r="N3231" t="str">
        <f t="shared" si="100"/>
        <v>No</v>
      </c>
      <c r="O3231">
        <f>COUNTIF(C:C,"&lt;0")</f>
        <v>0</v>
      </c>
      <c r="P3231" t="e">
        <f>SUMIF(#REF!,"&gt;"&amp;AVERAGE(#REF!))</f>
        <v>#REF!</v>
      </c>
      <c r="Q3231">
        <f t="shared" si="101"/>
        <v>27.565026697177728</v>
      </c>
      <c r="R3231" t="str">
        <f>CONCATENATE("ID-",A3231,"-",E3231)</f>
        <v>ID-29414-Nome, AK - Unalakeet, AK</v>
      </c>
      <c r="S3231">
        <f>INDEX(B:B,MATCH(A3231,A:A,0))</f>
        <v>0</v>
      </c>
      <c r="T3231" t="str">
        <f>IF(OR(B3231&gt;0,C3231&gt;0),"Acceptable","Check")</f>
        <v>Acceptable</v>
      </c>
      <c r="U3231">
        <f>COUNTIF(D:D, "Military - U.S. Army")</f>
        <v>23</v>
      </c>
      <c r="V3231">
        <f>AVERAGEIF(C:C,"Fort Myer, Virginia", I:I)</f>
        <v>2</v>
      </c>
      <c r="X3231" t="str">
        <f>IFERROR(VLOOKUP("FlightNumber", A:D, 4, FALSE), "Flight Not Found")</f>
        <v>Flight Not Found</v>
      </c>
      <c r="Y3231" t="str" cm="1">
        <f t="array" ref="Y3231">IF(AND(B:B &gt; TIME(6, 0, 0), B:B &lt;= TIME(18, 0, 0)), "Day", "Night")</f>
        <v>Night</v>
      </c>
      <c r="Z3231">
        <f>COUNTIFS(D:D, "Military - U.S. Army", C:C, "Fort Myer, Virginia")</f>
        <v>1</v>
      </c>
    </row>
    <row r="3232" spans="1:26" x14ac:dyDescent="0.2">
      <c r="A3232">
        <v>29423</v>
      </c>
      <c r="B3232" t="s">
        <v>15858</v>
      </c>
      <c r="C3232" t="s">
        <v>15859</v>
      </c>
      <c r="D3232" t="s">
        <v>15860</v>
      </c>
      <c r="E3232" t="s">
        <v>15861</v>
      </c>
      <c r="F3232" t="s">
        <v>15862</v>
      </c>
      <c r="G3232" t="s">
        <v>15863</v>
      </c>
      <c r="I3232">
        <v>8</v>
      </c>
      <c r="J3232">
        <v>8</v>
      </c>
      <c r="K3232">
        <v>0</v>
      </c>
      <c r="L3232" t="s">
        <v>15864</v>
      </c>
      <c r="M3232">
        <f>SUM(B3232,C3232)</f>
        <v>0</v>
      </c>
      <c r="N3232" t="str">
        <f t="shared" si="100"/>
        <v>No</v>
      </c>
      <c r="O3232">
        <f>COUNTIF(C:C,"&lt;0")</f>
        <v>0</v>
      </c>
      <c r="P3232" t="e">
        <f>SUMIF(#REF!,"&gt;"&amp;AVERAGE(#REF!))</f>
        <v>#REF!</v>
      </c>
      <c r="Q3232">
        <f t="shared" si="101"/>
        <v>27.565026697177728</v>
      </c>
      <c r="R3232" t="str">
        <f>CONCATENATE("ID-",A3232,"-",E3232)</f>
        <v>ID-29423-Tusayan, AZ - Phoenix, AZ</v>
      </c>
      <c r="S3232" t="str">
        <f>INDEX(B:B,MATCH(A3232,A:A,0))</f>
        <v>17:02</v>
      </c>
      <c r="T3232" t="str">
        <f>IF(OR(B3232&gt;0,C3232&gt;0),"Acceptable","Check")</f>
        <v>Acceptable</v>
      </c>
      <c r="U3232">
        <f>COUNTIF(D:D, "Military - U.S. Army")</f>
        <v>23</v>
      </c>
      <c r="V3232">
        <f>AVERAGEIF(C:C,"Fort Myer, Virginia", I:I)</f>
        <v>2</v>
      </c>
      <c r="X3232" t="str">
        <f>IFERROR(VLOOKUP("FlightNumber", A:D, 4, FALSE), "Flight Not Found")</f>
        <v>Flight Not Found</v>
      </c>
      <c r="Y3232" t="str" cm="1">
        <f t="array" ref="Y3232">IF(AND(B:B &gt; TIME(6, 0, 0), B:B &lt;= TIME(18, 0, 0)), "Day", "Night")</f>
        <v>Night</v>
      </c>
      <c r="Z3232">
        <f>COUNTIFS(D:D, "Military - U.S. Army", C:C, "Fort Myer, Virginia")</f>
        <v>1</v>
      </c>
    </row>
    <row r="3233" spans="1:26" x14ac:dyDescent="0.2">
      <c r="A3233">
        <v>29427</v>
      </c>
      <c r="B3233" t="s">
        <v>15865</v>
      </c>
      <c r="C3233" t="s">
        <v>5059</v>
      </c>
      <c r="D3233" t="s">
        <v>15866</v>
      </c>
      <c r="E3233" t="s">
        <v>15867</v>
      </c>
      <c r="F3233" t="s">
        <v>15868</v>
      </c>
      <c r="G3233" t="s">
        <v>15869</v>
      </c>
      <c r="H3233" t="s">
        <v>15870</v>
      </c>
      <c r="I3233">
        <v>3</v>
      </c>
      <c r="J3233">
        <v>3</v>
      </c>
      <c r="K3233">
        <v>0</v>
      </c>
      <c r="L3233" t="s">
        <v>15871</v>
      </c>
      <c r="M3233">
        <f>SUM(B3233,C3233)</f>
        <v>0</v>
      </c>
      <c r="N3233" t="str">
        <f t="shared" si="100"/>
        <v>No</v>
      </c>
      <c r="O3233">
        <f>COUNTIF(C:C,"&lt;0")</f>
        <v>0</v>
      </c>
      <c r="P3233" t="e">
        <f>SUMIF(#REF!,"&gt;"&amp;AVERAGE(#REF!))</f>
        <v>#REF!</v>
      </c>
      <c r="Q3233">
        <f t="shared" si="101"/>
        <v>27.565026697177728</v>
      </c>
      <c r="R3233" t="str">
        <f>CONCATENATE("ID-",A3233,"-",E3233)</f>
        <v>ID-29427-Hazelton, PA - Philadelphia, PA</v>
      </c>
      <c r="S3233" t="str">
        <f>INDEX(B:B,MATCH(A3233,A:A,0))</f>
        <v>07:13</v>
      </c>
      <c r="T3233" t="str">
        <f>IF(OR(B3233&gt;0,C3233&gt;0),"Acceptable","Check")</f>
        <v>Acceptable</v>
      </c>
      <c r="U3233">
        <f>COUNTIF(D:D, "Military - U.S. Army")</f>
        <v>23</v>
      </c>
      <c r="V3233">
        <f>AVERAGEIF(C:C,"Fort Myer, Virginia", I:I)</f>
        <v>2</v>
      </c>
      <c r="X3233" t="str">
        <f>IFERROR(VLOOKUP("FlightNumber", A:D, 4, FALSE), "Flight Not Found")</f>
        <v>Flight Not Found</v>
      </c>
      <c r="Y3233" t="str" cm="1">
        <f t="array" ref="Y3233">IF(AND(B:B &gt; TIME(6, 0, 0), B:B &lt;= TIME(18, 0, 0)), "Day", "Night")</f>
        <v>Night</v>
      </c>
      <c r="Z3233">
        <f>COUNTIFS(D:D, "Military - U.S. Army", C:C, "Fort Myer, Virginia")</f>
        <v>1</v>
      </c>
    </row>
    <row r="3234" spans="1:26" x14ac:dyDescent="0.2">
      <c r="A3234">
        <v>29434</v>
      </c>
      <c r="C3234" t="s">
        <v>15872</v>
      </c>
      <c r="D3234" t="s">
        <v>15873</v>
      </c>
      <c r="E3234" t="s">
        <v>15874</v>
      </c>
      <c r="F3234" t="s">
        <v>15875</v>
      </c>
      <c r="G3234" t="s">
        <v>15876</v>
      </c>
      <c r="H3234" t="s">
        <v>15877</v>
      </c>
      <c r="I3234">
        <v>7</v>
      </c>
      <c r="J3234">
        <v>3</v>
      </c>
      <c r="K3234">
        <v>0</v>
      </c>
      <c r="L3234" t="s">
        <v>15878</v>
      </c>
      <c r="M3234">
        <f>SUM(B3234,C3234)</f>
        <v>0</v>
      </c>
      <c r="N3234" t="str">
        <f t="shared" si="100"/>
        <v>No</v>
      </c>
      <c r="O3234">
        <f>COUNTIF(C:C,"&lt;0")</f>
        <v>0</v>
      </c>
      <c r="P3234" t="e">
        <f>SUMIF(#REF!,"&gt;"&amp;AVERAGE(#REF!))</f>
        <v>#REF!</v>
      </c>
      <c r="Q3234">
        <f t="shared" si="101"/>
        <v>27.565026697177728</v>
      </c>
      <c r="R3234" t="str">
        <f>CONCATENATE("ID-",A3234,"-",E3234)</f>
        <v>ID-29434-Lima, Peu - Mexico City, Mexico</v>
      </c>
      <c r="S3234">
        <f>INDEX(B:B,MATCH(A3234,A:A,0))</f>
        <v>0</v>
      </c>
      <c r="T3234" t="str">
        <f>IF(OR(B3234&gt;0,C3234&gt;0),"Acceptable","Check")</f>
        <v>Acceptable</v>
      </c>
      <c r="U3234">
        <f>COUNTIF(D:D, "Military - U.S. Army")</f>
        <v>23</v>
      </c>
      <c r="V3234">
        <f>AVERAGEIF(C:C,"Fort Myer, Virginia", I:I)</f>
        <v>2</v>
      </c>
      <c r="X3234" t="str">
        <f>IFERROR(VLOOKUP("FlightNumber", A:D, 4, FALSE), "Flight Not Found")</f>
        <v>Flight Not Found</v>
      </c>
      <c r="Y3234" t="str" cm="1">
        <f t="array" ref="Y3234">IF(AND(B:B &gt; TIME(6, 0, 0), B:B &lt;= TIME(18, 0, 0)), "Day", "Night")</f>
        <v>Night</v>
      </c>
      <c r="Z3234">
        <f>COUNTIFS(D:D, "Military - U.S. Army", C:C, "Fort Myer, Virginia")</f>
        <v>1</v>
      </c>
    </row>
    <row r="3235" spans="1:26" x14ac:dyDescent="0.2">
      <c r="A3235">
        <v>29436</v>
      </c>
      <c r="B3235" t="s">
        <v>7192</v>
      </c>
      <c r="C3235" t="s">
        <v>15879</v>
      </c>
      <c r="D3235" t="s">
        <v>14900</v>
      </c>
      <c r="E3235" t="s">
        <v>15880</v>
      </c>
      <c r="F3235" t="s">
        <v>15881</v>
      </c>
      <c r="G3235" t="s">
        <v>15882</v>
      </c>
      <c r="I3235">
        <v>9</v>
      </c>
      <c r="J3235">
        <v>2</v>
      </c>
      <c r="K3235">
        <v>0</v>
      </c>
      <c r="L3235" t="s">
        <v>15883</v>
      </c>
      <c r="M3235">
        <f>SUM(B3235,C3235)</f>
        <v>0</v>
      </c>
      <c r="N3235" t="str">
        <f t="shared" si="100"/>
        <v>No</v>
      </c>
      <c r="O3235">
        <f>COUNTIF(C:C,"&lt;0")</f>
        <v>0</v>
      </c>
      <c r="P3235" t="e">
        <f>SUMIF(#REF!,"&gt;"&amp;AVERAGE(#REF!))</f>
        <v>#REF!</v>
      </c>
      <c r="Q3235">
        <f t="shared" si="101"/>
        <v>27.565026697177728</v>
      </c>
      <c r="R3235" t="str">
        <f>CONCATENATE("ID-",A3235,"-",E3235)</f>
        <v>ID-29436-Dillingham, AK - Return</v>
      </c>
      <c r="S3235" t="str">
        <f>INDEX(B:B,MATCH(A3235,A:A,0))</f>
        <v>16:15</v>
      </c>
      <c r="T3235" t="str">
        <f>IF(OR(B3235&gt;0,C3235&gt;0),"Acceptable","Check")</f>
        <v>Acceptable</v>
      </c>
      <c r="U3235">
        <f>COUNTIF(D:D, "Military - U.S. Army")</f>
        <v>23</v>
      </c>
      <c r="V3235">
        <f>AVERAGEIF(C:C,"Fort Myer, Virginia", I:I)</f>
        <v>2</v>
      </c>
      <c r="X3235" t="str">
        <f>IFERROR(VLOOKUP("FlightNumber", A:D, 4, FALSE), "Flight Not Found")</f>
        <v>Flight Not Found</v>
      </c>
      <c r="Y3235" t="str" cm="1">
        <f t="array" ref="Y3235">IF(AND(B:B &gt; TIME(6, 0, 0), B:B &lt;= TIME(18, 0, 0)), "Day", "Night")</f>
        <v>Night</v>
      </c>
      <c r="Z3235">
        <f>COUNTIFS(D:D, "Military - U.S. Army", C:C, "Fort Myer, Virginia")</f>
        <v>1</v>
      </c>
    </row>
    <row r="3236" spans="1:26" x14ac:dyDescent="0.2">
      <c r="A3236">
        <v>29439</v>
      </c>
      <c r="B3236" t="s">
        <v>190</v>
      </c>
      <c r="C3236" t="s">
        <v>14566</v>
      </c>
      <c r="D3236" t="s">
        <v>14719</v>
      </c>
      <c r="E3236" t="s">
        <v>15884</v>
      </c>
      <c r="F3236" t="s">
        <v>15885</v>
      </c>
      <c r="G3236" t="s">
        <v>15886</v>
      </c>
      <c r="H3236" t="s">
        <v>15887</v>
      </c>
      <c r="I3236">
        <v>13</v>
      </c>
      <c r="J3236">
        <v>13</v>
      </c>
      <c r="K3236">
        <v>0</v>
      </c>
      <c r="L3236" t="s">
        <v>15888</v>
      </c>
      <c r="M3236">
        <f>SUM(B3236,C3236)</f>
        <v>0</v>
      </c>
      <c r="N3236" t="str">
        <f t="shared" si="100"/>
        <v>No</v>
      </c>
      <c r="O3236">
        <f>COUNTIF(C:C,"&lt;0")</f>
        <v>0</v>
      </c>
      <c r="P3236" t="e">
        <f>SUMIF(#REF!,"&gt;"&amp;AVERAGE(#REF!))</f>
        <v>#REF!</v>
      </c>
      <c r="Q3236">
        <f t="shared" si="101"/>
        <v>27.565026697177728</v>
      </c>
      <c r="R3236" t="str">
        <f>CONCATENATE("ID-",A3236,"-",E3236)</f>
        <v>ID-29439-Oil Platform SS-224 - Houma LA</v>
      </c>
      <c r="S3236" t="str">
        <f>INDEX(B:B,MATCH(A3236,A:A,0))</f>
        <v>17:40</v>
      </c>
      <c r="T3236" t="str">
        <f>IF(OR(B3236&gt;0,C3236&gt;0),"Acceptable","Check")</f>
        <v>Acceptable</v>
      </c>
      <c r="U3236">
        <f>COUNTIF(D:D, "Military - U.S. Army")</f>
        <v>23</v>
      </c>
      <c r="V3236">
        <f>AVERAGEIF(C:C,"Fort Myer, Virginia", I:I)</f>
        <v>2</v>
      </c>
      <c r="X3236" t="str">
        <f>IFERROR(VLOOKUP("FlightNumber", A:D, 4, FALSE), "Flight Not Found")</f>
        <v>Flight Not Found</v>
      </c>
      <c r="Y3236" t="str" cm="1">
        <f t="array" ref="Y3236">IF(AND(B:B &gt; TIME(6, 0, 0), B:B &lt;= TIME(18, 0, 0)), "Day", "Night")</f>
        <v>Night</v>
      </c>
      <c r="Z3236">
        <f>COUNTIFS(D:D, "Military - U.S. Army", C:C, "Fort Myer, Virginia")</f>
        <v>1</v>
      </c>
    </row>
    <row r="3237" spans="1:26" x14ac:dyDescent="0.2">
      <c r="A3237">
        <v>29440</v>
      </c>
      <c r="B3237" t="s">
        <v>2741</v>
      </c>
      <c r="C3237" t="s">
        <v>15889</v>
      </c>
      <c r="D3237" t="s">
        <v>8907</v>
      </c>
      <c r="E3237" t="s">
        <v>15890</v>
      </c>
      <c r="F3237" t="s">
        <v>15891</v>
      </c>
      <c r="G3237" t="s">
        <v>15892</v>
      </c>
      <c r="H3237" t="s">
        <v>15893</v>
      </c>
      <c r="I3237">
        <v>168</v>
      </c>
      <c r="J3237">
        <v>1</v>
      </c>
      <c r="K3237">
        <v>0</v>
      </c>
      <c r="L3237" t="s">
        <v>15894</v>
      </c>
      <c r="M3237">
        <f>SUM(B3237,C3237)</f>
        <v>0</v>
      </c>
      <c r="N3237" t="str">
        <f t="shared" si="100"/>
        <v>No</v>
      </c>
      <c r="O3237">
        <f>COUNTIF(C:C,"&lt;0")</f>
        <v>0</v>
      </c>
      <c r="P3237" t="e">
        <f>SUMIF(#REF!,"&gt;"&amp;AVERAGE(#REF!))</f>
        <v>#REF!</v>
      </c>
      <c r="Q3237">
        <f t="shared" si="101"/>
        <v>27.565026697177728</v>
      </c>
      <c r="R3237" t="str">
        <f>CONCATENATE("ID-",A3237,"-",E3237)</f>
        <v>ID-29440-Bucurest  - Nouadhibou</v>
      </c>
      <c r="S3237" t="str">
        <f>INDEX(B:B,MATCH(A3237,A:A,0))</f>
        <v>03:00</v>
      </c>
      <c r="T3237" t="str">
        <f>IF(OR(B3237&gt;0,C3237&gt;0),"Acceptable","Check")</f>
        <v>Acceptable</v>
      </c>
      <c r="U3237">
        <f>COUNTIF(D:D, "Military - U.S. Army")</f>
        <v>23</v>
      </c>
      <c r="V3237">
        <f>AVERAGEIF(C:C,"Fort Myer, Virginia", I:I)</f>
        <v>2</v>
      </c>
      <c r="X3237" t="str">
        <f>IFERROR(VLOOKUP("FlightNumber", A:D, 4, FALSE), "Flight Not Found")</f>
        <v>Flight Not Found</v>
      </c>
      <c r="Y3237" t="str" cm="1">
        <f t="array" ref="Y3237">IF(AND(B:B &gt; TIME(6, 0, 0), B:B &lt;= TIME(18, 0, 0)), "Day", "Night")</f>
        <v>Night</v>
      </c>
      <c r="Z3237">
        <f>COUNTIFS(D:D, "Military - U.S. Army", C:C, "Fort Myer, Virginia")</f>
        <v>1</v>
      </c>
    </row>
    <row r="3238" spans="1:26" x14ac:dyDescent="0.2">
      <c r="A3238">
        <v>29444</v>
      </c>
      <c r="C3238" t="s">
        <v>455</v>
      </c>
      <c r="D3238" t="s">
        <v>15895</v>
      </c>
      <c r="F3238" t="s">
        <v>12702</v>
      </c>
      <c r="G3238" t="s">
        <v>15896</v>
      </c>
      <c r="H3238" t="s">
        <v>15897</v>
      </c>
      <c r="I3238">
        <v>3</v>
      </c>
      <c r="J3238">
        <v>3</v>
      </c>
      <c r="K3238">
        <v>0</v>
      </c>
      <c r="L3238" t="s">
        <v>3742</v>
      </c>
      <c r="M3238">
        <f>SUM(B3238,C3238)</f>
        <v>0</v>
      </c>
      <c r="N3238" t="str">
        <f t="shared" si="100"/>
        <v>No</v>
      </c>
      <c r="O3238">
        <f>COUNTIF(C:C,"&lt;0")</f>
        <v>0</v>
      </c>
      <c r="P3238" t="e">
        <f>SUMIF(#REF!,"&gt;"&amp;AVERAGE(#REF!))</f>
        <v>#REF!</v>
      </c>
      <c r="Q3238">
        <f t="shared" si="101"/>
        <v>27.565026697177728</v>
      </c>
      <c r="R3238" t="str">
        <f>CONCATENATE("ID-",A3238,"-",E3238)</f>
        <v>ID-29444-</v>
      </c>
      <c r="S3238">
        <f>INDEX(B:B,MATCH(A3238,A:A,0))</f>
        <v>0</v>
      </c>
      <c r="T3238" t="str">
        <f>IF(OR(B3238&gt;0,C3238&gt;0),"Acceptable","Check")</f>
        <v>Acceptable</v>
      </c>
      <c r="U3238">
        <f>COUNTIF(D:D, "Military - U.S. Army")</f>
        <v>23</v>
      </c>
      <c r="V3238">
        <f>AVERAGEIF(C:C,"Fort Myer, Virginia", I:I)</f>
        <v>2</v>
      </c>
      <c r="X3238" t="str">
        <f>IFERROR(VLOOKUP("FlightNumber", A:D, 4, FALSE), "Flight Not Found")</f>
        <v>Flight Not Found</v>
      </c>
      <c r="Y3238" t="str" cm="1">
        <f t="array" ref="Y3238">IF(AND(B:B &gt; TIME(6, 0, 0), B:B &lt;= TIME(18, 0, 0)), "Day", "Night")</f>
        <v>Night</v>
      </c>
      <c r="Z3238">
        <f>COUNTIFS(D:D, "Military - U.S. Army", C:C, "Fort Myer, Virginia")</f>
        <v>1</v>
      </c>
    </row>
    <row r="3239" spans="1:26" x14ac:dyDescent="0.2">
      <c r="A3239">
        <v>29446</v>
      </c>
      <c r="B3239" t="s">
        <v>4847</v>
      </c>
      <c r="C3239" t="s">
        <v>15898</v>
      </c>
      <c r="D3239" t="s">
        <v>9740</v>
      </c>
      <c r="F3239" t="s">
        <v>15899</v>
      </c>
      <c r="G3239" t="s">
        <v>15900</v>
      </c>
      <c r="H3239" t="s">
        <v>15901</v>
      </c>
      <c r="I3239">
        <v>4</v>
      </c>
      <c r="J3239">
        <v>4</v>
      </c>
      <c r="K3239">
        <v>0</v>
      </c>
      <c r="L3239" t="s">
        <v>15902</v>
      </c>
      <c r="M3239">
        <f>SUM(B3239,C3239)</f>
        <v>0</v>
      </c>
      <c r="N3239" t="str">
        <f t="shared" si="100"/>
        <v>No</v>
      </c>
      <c r="O3239">
        <f>COUNTIF(C:C,"&lt;0")</f>
        <v>0</v>
      </c>
      <c r="P3239" t="e">
        <f>SUMIF(#REF!,"&gt;"&amp;AVERAGE(#REF!))</f>
        <v>#REF!</v>
      </c>
      <c r="Q3239">
        <f t="shared" si="101"/>
        <v>27.565026697177728</v>
      </c>
      <c r="R3239" t="str">
        <f>CONCATENATE("ID-",A3239,"-",E3239)</f>
        <v>ID-29446-</v>
      </c>
      <c r="S3239" t="str">
        <f>INDEX(B:B,MATCH(A3239,A:A,0))</f>
        <v>21:55</v>
      </c>
      <c r="T3239" t="str">
        <f>IF(OR(B3239&gt;0,C3239&gt;0),"Acceptable","Check")</f>
        <v>Acceptable</v>
      </c>
      <c r="U3239">
        <f>COUNTIF(D:D, "Military - U.S. Army")</f>
        <v>23</v>
      </c>
      <c r="V3239">
        <f>AVERAGEIF(C:C,"Fort Myer, Virginia", I:I)</f>
        <v>2</v>
      </c>
      <c r="X3239" t="str">
        <f>IFERROR(VLOOKUP("FlightNumber", A:D, 4, FALSE), "Flight Not Found")</f>
        <v>Flight Not Found</v>
      </c>
      <c r="Y3239" t="str" cm="1">
        <f t="array" ref="Y3239">IF(AND(B:B &gt; TIME(6, 0, 0), B:B &lt;= TIME(18, 0, 0)), "Day", "Night")</f>
        <v>Night</v>
      </c>
      <c r="Z3239">
        <f>COUNTIFS(D:D, "Military - U.S. Army", C:C, "Fort Myer, Virginia")</f>
        <v>1</v>
      </c>
    </row>
    <row r="3240" spans="1:26" x14ac:dyDescent="0.2">
      <c r="A3240">
        <v>29578</v>
      </c>
      <c r="B3240" t="s">
        <v>9950</v>
      </c>
      <c r="C3240" t="s">
        <v>15903</v>
      </c>
      <c r="D3240" t="s">
        <v>9228</v>
      </c>
      <c r="E3240" t="s">
        <v>15904</v>
      </c>
      <c r="F3240" t="s">
        <v>15905</v>
      </c>
      <c r="G3240" t="s">
        <v>15906</v>
      </c>
      <c r="H3240" t="s">
        <v>15907</v>
      </c>
      <c r="I3240">
        <v>291</v>
      </c>
      <c r="J3240">
        <v>2</v>
      </c>
      <c r="K3240">
        <v>0</v>
      </c>
      <c r="L3240" t="s">
        <v>15908</v>
      </c>
      <c r="M3240">
        <f>SUM(B3240,C3240)</f>
        <v>0</v>
      </c>
      <c r="N3240" t="str">
        <f t="shared" si="100"/>
        <v>No</v>
      </c>
      <c r="O3240">
        <f>COUNTIF(C:C,"&lt;0")</f>
        <v>0</v>
      </c>
      <c r="P3240" t="e">
        <f>SUMIF(#REF!,"&gt;"&amp;AVERAGE(#REF!))</f>
        <v>#REF!</v>
      </c>
      <c r="Q3240">
        <f t="shared" si="101"/>
        <v>27.565026697177728</v>
      </c>
      <c r="R3240" t="str">
        <f>CONCATENATE("ID-",A3240,"-",E3240)</f>
        <v>ID-29578-Dhahran - Karachi</v>
      </c>
      <c r="S3240" t="str">
        <f>INDEX(B:B,MATCH(A3240,A:A,0))</f>
        <v>23:12</v>
      </c>
      <c r="T3240" t="str">
        <f>IF(OR(B3240&gt;0,C3240&gt;0),"Acceptable","Check")</f>
        <v>Acceptable</v>
      </c>
      <c r="U3240">
        <f>COUNTIF(D:D, "Military - U.S. Army")</f>
        <v>23</v>
      </c>
      <c r="V3240">
        <f>AVERAGEIF(C:C,"Fort Myer, Virginia", I:I)</f>
        <v>2</v>
      </c>
      <c r="X3240" t="str">
        <f>IFERROR(VLOOKUP("FlightNumber", A:D, 4, FALSE), "Flight Not Found")</f>
        <v>Flight Not Found</v>
      </c>
      <c r="Y3240" t="str" cm="1">
        <f t="array" ref="Y3240">IF(AND(B:B &gt; TIME(6, 0, 0), B:B &lt;= TIME(18, 0, 0)), "Day", "Night")</f>
        <v>Night</v>
      </c>
      <c r="Z3240">
        <f>COUNTIFS(D:D, "Military - U.S. Army", C:C, "Fort Myer, Virginia")</f>
        <v>1</v>
      </c>
    </row>
    <row r="3241" spans="1:26" x14ac:dyDescent="0.2">
      <c r="A3241">
        <v>29600</v>
      </c>
      <c r="C3241" t="s">
        <v>15909</v>
      </c>
      <c r="D3241" t="s">
        <v>2606</v>
      </c>
      <c r="E3241" t="s">
        <v>15910</v>
      </c>
      <c r="F3241" t="s">
        <v>9459</v>
      </c>
      <c r="G3241" t="s">
        <v>15911</v>
      </c>
      <c r="H3241" t="s">
        <v>15912</v>
      </c>
      <c r="I3241">
        <v>11</v>
      </c>
      <c r="J3241">
        <v>11</v>
      </c>
      <c r="K3241">
        <v>0</v>
      </c>
      <c r="L3241" t="s">
        <v>15913</v>
      </c>
      <c r="M3241">
        <f>SUM(B3241,C3241)</f>
        <v>0</v>
      </c>
      <c r="N3241" t="str">
        <f t="shared" si="100"/>
        <v>No</v>
      </c>
      <c r="O3241">
        <f>COUNTIF(C:C,"&lt;0")</f>
        <v>0</v>
      </c>
      <c r="P3241" t="e">
        <f>SUMIF(#REF!,"&gt;"&amp;AVERAGE(#REF!))</f>
        <v>#REF!</v>
      </c>
      <c r="Q3241">
        <f t="shared" si="101"/>
        <v>27.565026697177728</v>
      </c>
      <c r="R3241" t="str">
        <f>CONCATENATE("ID-",A3241,"-",E3241)</f>
        <v>ID-29600-Ramstein AFB - Oslo, Norway</v>
      </c>
      <c r="S3241">
        <f>INDEX(B:B,MATCH(A3241,A:A,0))</f>
        <v>0</v>
      </c>
      <c r="T3241" t="str">
        <f>IF(OR(B3241&gt;0,C3241&gt;0),"Acceptable","Check")</f>
        <v>Acceptable</v>
      </c>
      <c r="U3241">
        <f>COUNTIF(D:D, "Military - U.S. Army")</f>
        <v>23</v>
      </c>
      <c r="V3241">
        <f>AVERAGEIF(C:C,"Fort Myer, Virginia", I:I)</f>
        <v>2</v>
      </c>
      <c r="X3241" t="str">
        <f>IFERROR(VLOOKUP("FlightNumber", A:D, 4, FALSE), "Flight Not Found")</f>
        <v>Flight Not Found</v>
      </c>
      <c r="Y3241" t="str" cm="1">
        <f t="array" ref="Y3241">IF(AND(B:B &gt; TIME(6, 0, 0), B:B &lt;= TIME(18, 0, 0)), "Day", "Night")</f>
        <v>Night</v>
      </c>
      <c r="Z3241">
        <f>COUNTIFS(D:D, "Military - U.S. Army", C:C, "Fort Myer, Virginia")</f>
        <v>1</v>
      </c>
    </row>
    <row r="3242" spans="1:26" x14ac:dyDescent="0.2">
      <c r="A3242">
        <v>29452</v>
      </c>
      <c r="B3242" t="s">
        <v>14363</v>
      </c>
      <c r="C3242" t="s">
        <v>15914</v>
      </c>
      <c r="D3242" t="s">
        <v>9228</v>
      </c>
      <c r="E3242" t="s">
        <v>15915</v>
      </c>
      <c r="F3242" t="s">
        <v>15916</v>
      </c>
      <c r="G3242" t="s">
        <v>15917</v>
      </c>
      <c r="H3242" t="s">
        <v>15918</v>
      </c>
      <c r="I3242">
        <v>301</v>
      </c>
      <c r="J3242">
        <v>301</v>
      </c>
      <c r="K3242">
        <v>0</v>
      </c>
      <c r="L3242" t="s">
        <v>15919</v>
      </c>
      <c r="M3242">
        <f>SUM(B3242,C3242)</f>
        <v>0</v>
      </c>
      <c r="N3242" t="str">
        <f t="shared" si="100"/>
        <v>No</v>
      </c>
      <c r="O3242">
        <f>COUNTIF(C:C,"&lt;0")</f>
        <v>0</v>
      </c>
      <c r="P3242" t="e">
        <f>SUMIF(#REF!,"&gt;"&amp;AVERAGE(#REF!))</f>
        <v>#REF!</v>
      </c>
      <c r="Q3242">
        <f t="shared" si="101"/>
        <v>27.565026697177728</v>
      </c>
      <c r="R3242" t="str">
        <f>CONCATENATE("ID-",A3242,"-",E3242)</f>
        <v>ID-29452-Riyadh - Jeddah</v>
      </c>
      <c r="S3242" t="str">
        <f>INDEX(B:B,MATCH(A3242,A:A,0))</f>
        <v>19:08</v>
      </c>
      <c r="T3242" t="str">
        <f>IF(OR(B3242&gt;0,C3242&gt;0),"Acceptable","Check")</f>
        <v>Acceptable</v>
      </c>
      <c r="U3242">
        <f>COUNTIF(D:D, "Military - U.S. Army")</f>
        <v>23</v>
      </c>
      <c r="V3242">
        <f>AVERAGEIF(C:C,"Fort Myer, Virginia", I:I)</f>
        <v>2</v>
      </c>
      <c r="X3242" t="str">
        <f>IFERROR(VLOOKUP("FlightNumber", A:D, 4, FALSE), "Flight Not Found")</f>
        <v>Flight Not Found</v>
      </c>
      <c r="Y3242" t="str" cm="1">
        <f t="array" ref="Y3242">IF(AND(B:B &gt; TIME(6, 0, 0), B:B &lt;= TIME(18, 0, 0)), "Day", "Night")</f>
        <v>Night</v>
      </c>
      <c r="Z3242">
        <f>COUNTIFS(D:D, "Military - U.S. Army", C:C, "Fort Myer, Virginia")</f>
        <v>1</v>
      </c>
    </row>
    <row r="3243" spans="1:26" x14ac:dyDescent="0.2">
      <c r="A3243">
        <v>29459</v>
      </c>
      <c r="C3243" t="s">
        <v>15920</v>
      </c>
      <c r="D3243" t="s">
        <v>15921</v>
      </c>
      <c r="E3243" t="s">
        <v>15922</v>
      </c>
      <c r="F3243" t="s">
        <v>8791</v>
      </c>
      <c r="G3243" t="s">
        <v>15923</v>
      </c>
      <c r="H3243" t="s">
        <v>15924</v>
      </c>
      <c r="I3243">
        <v>37</v>
      </c>
      <c r="J3243">
        <v>37</v>
      </c>
      <c r="K3243">
        <v>0</v>
      </c>
      <c r="L3243" t="s">
        <v>15925</v>
      </c>
      <c r="M3243">
        <f>SUM(B3243,C3243)</f>
        <v>0</v>
      </c>
      <c r="N3243" t="str">
        <f t="shared" si="100"/>
        <v>No</v>
      </c>
      <c r="O3243">
        <f>COUNTIF(C:C,"&lt;0")</f>
        <v>0</v>
      </c>
      <c r="P3243" t="e">
        <f>SUMIF(#REF!,"&gt;"&amp;AVERAGE(#REF!))</f>
        <v>#REF!</v>
      </c>
      <c r="Q3243">
        <f t="shared" si="101"/>
        <v>27.565026697177728</v>
      </c>
      <c r="R3243" t="str">
        <f>CONCATENATE("ID-",A3243,"-",E3243)</f>
        <v>ID-29459-Banjarmasin-Sjamsudin Noor  -  Jakarta</v>
      </c>
      <c r="S3243">
        <f>INDEX(B:B,MATCH(A3243,A:A,0))</f>
        <v>0</v>
      </c>
      <c r="T3243" t="str">
        <f>IF(OR(B3243&gt;0,C3243&gt;0),"Acceptable","Check")</f>
        <v>Acceptable</v>
      </c>
      <c r="U3243">
        <f>COUNTIF(D:D, "Military - U.S. Army")</f>
        <v>23</v>
      </c>
      <c r="V3243">
        <f>AVERAGEIF(C:C,"Fort Myer, Virginia", I:I)</f>
        <v>2</v>
      </c>
      <c r="X3243" t="str">
        <f>IFERROR(VLOOKUP("FlightNumber", A:D, 4, FALSE), "Flight Not Found")</f>
        <v>Flight Not Found</v>
      </c>
      <c r="Y3243" t="str" cm="1">
        <f t="array" ref="Y3243">IF(AND(B:B &gt; TIME(6, 0, 0), B:B &lt;= TIME(18, 0, 0)), "Day", "Night")</f>
        <v>Night</v>
      </c>
      <c r="Z3243">
        <f>COUNTIFS(D:D, "Military - U.S. Army", C:C, "Fort Myer, Virginia")</f>
        <v>1</v>
      </c>
    </row>
    <row r="3244" spans="1:26" x14ac:dyDescent="0.2">
      <c r="A3244">
        <v>29469</v>
      </c>
      <c r="C3244" t="s">
        <v>15926</v>
      </c>
      <c r="D3244" t="s">
        <v>15927</v>
      </c>
      <c r="F3244" t="s">
        <v>11842</v>
      </c>
      <c r="G3244" t="s">
        <v>15928</v>
      </c>
      <c r="H3244" t="s">
        <v>15929</v>
      </c>
      <c r="I3244">
        <v>8</v>
      </c>
      <c r="J3244">
        <v>8</v>
      </c>
      <c r="K3244">
        <v>0</v>
      </c>
      <c r="L3244" t="s">
        <v>15930</v>
      </c>
      <c r="M3244">
        <f>SUM(B3244,C3244)</f>
        <v>0</v>
      </c>
      <c r="N3244" t="str">
        <f t="shared" si="100"/>
        <v>No</v>
      </c>
      <c r="O3244">
        <f>COUNTIF(C:C,"&lt;0")</f>
        <v>0</v>
      </c>
      <c r="P3244" t="e">
        <f>SUMIF(#REF!,"&gt;"&amp;AVERAGE(#REF!))</f>
        <v>#REF!</v>
      </c>
      <c r="Q3244">
        <f t="shared" si="101"/>
        <v>27.565026697177728</v>
      </c>
      <c r="R3244" t="str">
        <f>CONCATENATE("ID-",A3244,"-",E3244)</f>
        <v>ID-29469-</v>
      </c>
      <c r="S3244">
        <f>INDEX(B:B,MATCH(A3244,A:A,0))</f>
        <v>0</v>
      </c>
      <c r="T3244" t="str">
        <f>IF(OR(B3244&gt;0,C3244&gt;0),"Acceptable","Check")</f>
        <v>Acceptable</v>
      </c>
      <c r="U3244">
        <f>COUNTIF(D:D, "Military - U.S. Army")</f>
        <v>23</v>
      </c>
      <c r="V3244">
        <f>AVERAGEIF(C:C,"Fort Myer, Virginia", I:I)</f>
        <v>2</v>
      </c>
      <c r="X3244" t="str">
        <f>IFERROR(VLOOKUP("FlightNumber", A:D, 4, FALSE), "Flight Not Found")</f>
        <v>Flight Not Found</v>
      </c>
      <c r="Y3244" t="str" cm="1">
        <f t="array" ref="Y3244">IF(AND(B:B &gt; TIME(6, 0, 0), B:B &lt;= TIME(18, 0, 0)), "Day", "Night")</f>
        <v>Night</v>
      </c>
      <c r="Z3244">
        <f>COUNTIFS(D:D, "Military - U.S. Army", C:C, "Fort Myer, Virginia")</f>
        <v>1</v>
      </c>
    </row>
    <row r="3245" spans="1:26" x14ac:dyDescent="0.2">
      <c r="A3245">
        <v>29474</v>
      </c>
      <c r="C3245" t="s">
        <v>15931</v>
      </c>
      <c r="D3245" t="s">
        <v>13429</v>
      </c>
      <c r="E3245" t="s">
        <v>3710</v>
      </c>
      <c r="F3245" t="s">
        <v>2465</v>
      </c>
      <c r="G3245" t="s">
        <v>15932</v>
      </c>
      <c r="H3245" t="s">
        <v>15933</v>
      </c>
      <c r="I3245">
        <v>3</v>
      </c>
      <c r="J3245">
        <v>3</v>
      </c>
      <c r="K3245">
        <v>0</v>
      </c>
      <c r="L3245" t="s">
        <v>15934</v>
      </c>
      <c r="M3245">
        <f>SUM(B3245,C3245)</f>
        <v>0</v>
      </c>
      <c r="N3245" t="str">
        <f t="shared" si="100"/>
        <v>No</v>
      </c>
      <c r="O3245">
        <f>COUNTIF(C:C,"&lt;0")</f>
        <v>0</v>
      </c>
      <c r="P3245" t="e">
        <f>SUMIF(#REF!,"&gt;"&amp;AVERAGE(#REF!))</f>
        <v>#REF!</v>
      </c>
      <c r="Q3245">
        <f t="shared" si="101"/>
        <v>27.565026697177728</v>
      </c>
      <c r="R3245" t="str">
        <f>CONCATENATE("ID-",A3245,"-",E3245)</f>
        <v>ID-29474-Barranquilla - Bogota</v>
      </c>
      <c r="S3245">
        <f>INDEX(B:B,MATCH(A3245,A:A,0))</f>
        <v>0</v>
      </c>
      <c r="T3245" t="str">
        <f>IF(OR(B3245&gt;0,C3245&gt;0),"Acceptable","Check")</f>
        <v>Acceptable</v>
      </c>
      <c r="U3245">
        <f>COUNTIF(D:D, "Military - U.S. Army")</f>
        <v>23</v>
      </c>
      <c r="V3245">
        <f>AVERAGEIF(C:C,"Fort Myer, Virginia", I:I)</f>
        <v>2</v>
      </c>
      <c r="X3245" t="str">
        <f>IFERROR(VLOOKUP("FlightNumber", A:D, 4, FALSE), "Flight Not Found")</f>
        <v>Flight Not Found</v>
      </c>
      <c r="Y3245" t="str" cm="1">
        <f t="array" ref="Y3245">IF(AND(B:B &gt; TIME(6, 0, 0), B:B &lt;= TIME(18, 0, 0)), "Day", "Night")</f>
        <v>Night</v>
      </c>
      <c r="Z3245">
        <f>COUNTIFS(D:D, "Military - U.S. Army", C:C, "Fort Myer, Virginia")</f>
        <v>1</v>
      </c>
    </row>
    <row r="3246" spans="1:26" x14ac:dyDescent="0.2">
      <c r="A3246">
        <v>29476</v>
      </c>
      <c r="B3246" t="s">
        <v>15935</v>
      </c>
      <c r="C3246" t="s">
        <v>15936</v>
      </c>
      <c r="D3246" t="s">
        <v>15937</v>
      </c>
      <c r="E3246" t="s">
        <v>15938</v>
      </c>
      <c r="F3246" t="s">
        <v>1809</v>
      </c>
      <c r="G3246" t="s">
        <v>15939</v>
      </c>
      <c r="H3246" t="s">
        <v>15940</v>
      </c>
      <c r="I3246">
        <v>34</v>
      </c>
      <c r="J3246">
        <v>34</v>
      </c>
      <c r="K3246">
        <v>0</v>
      </c>
      <c r="L3246" t="s">
        <v>15941</v>
      </c>
      <c r="M3246">
        <f>SUM(B3246,C3246)</f>
        <v>0</v>
      </c>
      <c r="N3246" t="str">
        <f t="shared" si="100"/>
        <v>No</v>
      </c>
      <c r="O3246">
        <f>COUNTIF(C:C,"&lt;0")</f>
        <v>0</v>
      </c>
      <c r="P3246" t="e">
        <f>SUMIF(#REF!,"&gt;"&amp;AVERAGE(#REF!))</f>
        <v>#REF!</v>
      </c>
      <c r="Q3246">
        <f t="shared" si="101"/>
        <v>27.565026697177728</v>
      </c>
      <c r="R3246" t="str">
        <f>CONCATENATE("ID-",A3246,"-",E3246)</f>
        <v>ID-29476-West Palm Beach - Freeport Grand Bahama Islands</v>
      </c>
      <c r="S3246" t="str">
        <f>INDEX(B:B,MATCH(A3246,A:A,0))</f>
        <v>20:58</v>
      </c>
      <c r="T3246" t="str">
        <f>IF(OR(B3246&gt;0,C3246&gt;0),"Acceptable","Check")</f>
        <v>Acceptable</v>
      </c>
      <c r="U3246">
        <f>COUNTIF(D:D, "Military - U.S. Army")</f>
        <v>23</v>
      </c>
      <c r="V3246">
        <f>AVERAGEIF(C:C,"Fort Myer, Virginia", I:I)</f>
        <v>2</v>
      </c>
      <c r="X3246" t="str">
        <f>IFERROR(VLOOKUP("FlightNumber", A:D, 4, FALSE), "Flight Not Found")</f>
        <v>Flight Not Found</v>
      </c>
      <c r="Y3246" t="str" cm="1">
        <f t="array" ref="Y3246">IF(AND(B:B &gt; TIME(6, 0, 0), B:B &lt;= TIME(18, 0, 0)), "Day", "Night")</f>
        <v>Night</v>
      </c>
      <c r="Z3246">
        <f>COUNTIFS(D:D, "Military - U.S. Army", C:C, "Fort Myer, Virginia")</f>
        <v>1</v>
      </c>
    </row>
    <row r="3247" spans="1:26" x14ac:dyDescent="0.2">
      <c r="A3247">
        <v>29478</v>
      </c>
      <c r="C3247" t="s">
        <v>15942</v>
      </c>
      <c r="D3247" t="s">
        <v>15943</v>
      </c>
      <c r="F3247" t="s">
        <v>15944</v>
      </c>
      <c r="G3247" t="s">
        <v>15945</v>
      </c>
      <c r="H3247" t="s">
        <v>15946</v>
      </c>
      <c r="I3247">
        <v>36</v>
      </c>
      <c r="J3247">
        <v>36</v>
      </c>
      <c r="K3247">
        <v>0</v>
      </c>
      <c r="L3247" t="s">
        <v>15947</v>
      </c>
      <c r="M3247">
        <f>SUM(B3247,C3247)</f>
        <v>0</v>
      </c>
      <c r="N3247" t="str">
        <f t="shared" si="100"/>
        <v>No</v>
      </c>
      <c r="O3247">
        <f>COUNTIF(C:C,"&lt;0")</f>
        <v>0</v>
      </c>
      <c r="P3247" t="e">
        <f>SUMIF(#REF!,"&gt;"&amp;AVERAGE(#REF!))</f>
        <v>#REF!</v>
      </c>
      <c r="Q3247">
        <f t="shared" si="101"/>
        <v>27.565026697177728</v>
      </c>
      <c r="R3247" t="str">
        <f>CONCATENATE("ID-",A3247,"-",E3247)</f>
        <v>ID-29478-</v>
      </c>
      <c r="S3247">
        <f>INDEX(B:B,MATCH(A3247,A:A,0))</f>
        <v>0</v>
      </c>
      <c r="T3247" t="str">
        <f>IF(OR(B3247&gt;0,C3247&gt;0),"Acceptable","Check")</f>
        <v>Acceptable</v>
      </c>
      <c r="U3247">
        <f>COUNTIF(D:D, "Military - U.S. Army")</f>
        <v>23</v>
      </c>
      <c r="V3247">
        <f>AVERAGEIF(C:C,"Fort Myer, Virginia", I:I)</f>
        <v>2</v>
      </c>
      <c r="X3247" t="str">
        <f>IFERROR(VLOOKUP("FlightNumber", A:D, 4, FALSE), "Flight Not Found")</f>
        <v>Flight Not Found</v>
      </c>
      <c r="Y3247" t="str" cm="1">
        <f t="array" ref="Y3247">IF(AND(B:B &gt; TIME(6, 0, 0), B:B &lt;= TIME(18, 0, 0)), "Day", "Night")</f>
        <v>Night</v>
      </c>
      <c r="Z3247">
        <f>COUNTIFS(D:D, "Military - U.S. Army", C:C, "Fort Myer, Virginia")</f>
        <v>1</v>
      </c>
    </row>
    <row r="3248" spans="1:26" x14ac:dyDescent="0.2">
      <c r="A3248">
        <v>29479</v>
      </c>
      <c r="B3248" t="s">
        <v>1297</v>
      </c>
      <c r="C3248" t="s">
        <v>15948</v>
      </c>
      <c r="D3248" t="s">
        <v>15949</v>
      </c>
      <c r="F3248" t="s">
        <v>11824</v>
      </c>
      <c r="G3248" t="s">
        <v>15950</v>
      </c>
      <c r="H3248" t="s">
        <v>15220</v>
      </c>
      <c r="I3248">
        <v>89</v>
      </c>
      <c r="J3248">
        <v>89</v>
      </c>
      <c r="K3248">
        <v>0</v>
      </c>
      <c r="L3248" t="s">
        <v>15951</v>
      </c>
      <c r="M3248">
        <f>SUM(B3248,C3248)</f>
        <v>0</v>
      </c>
      <c r="N3248" t="str">
        <f t="shared" si="100"/>
        <v>No</v>
      </c>
      <c r="O3248">
        <f>COUNTIF(C:C,"&lt;0")</f>
        <v>0</v>
      </c>
      <c r="P3248" t="e">
        <f>SUMIF(#REF!,"&gt;"&amp;AVERAGE(#REF!))</f>
        <v>#REF!</v>
      </c>
      <c r="Q3248">
        <f t="shared" si="101"/>
        <v>27.565026697177728</v>
      </c>
      <c r="R3248" t="str">
        <f>CONCATENATE("ID-",A3248,"-",E3248)</f>
        <v>ID-29479-</v>
      </c>
      <c r="S3248" t="str">
        <f>INDEX(B:B,MATCH(A3248,A:A,0))</f>
        <v>00:00</v>
      </c>
      <c r="T3248" t="str">
        <f>IF(OR(B3248&gt;0,C3248&gt;0),"Acceptable","Check")</f>
        <v>Acceptable</v>
      </c>
      <c r="U3248">
        <f>COUNTIF(D:D, "Military - U.S. Army")</f>
        <v>23</v>
      </c>
      <c r="V3248">
        <f>AVERAGEIF(C:C,"Fort Myer, Virginia", I:I)</f>
        <v>2</v>
      </c>
      <c r="X3248" t="str">
        <f>IFERROR(VLOOKUP("FlightNumber", A:D, 4, FALSE), "Flight Not Found")</f>
        <v>Flight Not Found</v>
      </c>
      <c r="Y3248" t="str" cm="1">
        <f t="array" ref="Y3248">IF(AND(B:B &gt; TIME(6, 0, 0), B:B &lt;= TIME(18, 0, 0)), "Day", "Night")</f>
        <v>Night</v>
      </c>
      <c r="Z3248">
        <f>COUNTIFS(D:D, "Military - U.S. Army", C:C, "Fort Myer, Virginia")</f>
        <v>1</v>
      </c>
    </row>
    <row r="3249" spans="1:26" x14ac:dyDescent="0.2">
      <c r="A3249">
        <v>29481</v>
      </c>
      <c r="C3249" t="s">
        <v>15952</v>
      </c>
      <c r="D3249" t="s">
        <v>13477</v>
      </c>
      <c r="F3249" t="s">
        <v>15953</v>
      </c>
      <c r="G3249" t="s">
        <v>15954</v>
      </c>
      <c r="I3249">
        <v>36</v>
      </c>
      <c r="J3249">
        <v>36</v>
      </c>
      <c r="K3249">
        <v>0</v>
      </c>
      <c r="L3249" t="s">
        <v>3742</v>
      </c>
      <c r="M3249">
        <f>SUM(B3249,C3249)</f>
        <v>0</v>
      </c>
      <c r="N3249" t="str">
        <f t="shared" si="100"/>
        <v>No</v>
      </c>
      <c r="O3249">
        <f>COUNTIF(C:C,"&lt;0")</f>
        <v>0</v>
      </c>
      <c r="P3249" t="e">
        <f>SUMIF(#REF!,"&gt;"&amp;AVERAGE(#REF!))</f>
        <v>#REF!</v>
      </c>
      <c r="Q3249">
        <f t="shared" si="101"/>
        <v>27.565026697177728</v>
      </c>
      <c r="R3249" t="str">
        <f>CONCATENATE("ID-",A3249,"-",E3249)</f>
        <v>ID-29481-</v>
      </c>
      <c r="S3249">
        <f>INDEX(B:B,MATCH(A3249,A:A,0))</f>
        <v>0</v>
      </c>
      <c r="T3249" t="str">
        <f>IF(OR(B3249&gt;0,C3249&gt;0),"Acceptable","Check")</f>
        <v>Acceptable</v>
      </c>
      <c r="U3249">
        <f>COUNTIF(D:D, "Military - U.S. Army")</f>
        <v>23</v>
      </c>
      <c r="V3249">
        <f>AVERAGEIF(C:C,"Fort Myer, Virginia", I:I)</f>
        <v>2</v>
      </c>
      <c r="X3249" t="str">
        <f>IFERROR(VLOOKUP("FlightNumber", A:D, 4, FALSE), "Flight Not Found")</f>
        <v>Flight Not Found</v>
      </c>
      <c r="Y3249" t="str" cm="1">
        <f t="array" ref="Y3249">IF(AND(B:B &gt; TIME(6, 0, 0), B:B &lt;= TIME(18, 0, 0)), "Day", "Night")</f>
        <v>Night</v>
      </c>
      <c r="Z3249">
        <f>COUNTIFS(D:D, "Military - U.S. Army", C:C, "Fort Myer, Virginia")</f>
        <v>1</v>
      </c>
    </row>
    <row r="3250" spans="1:26" x14ac:dyDescent="0.2">
      <c r="A3250">
        <v>29486</v>
      </c>
      <c r="C3250" t="s">
        <v>15955</v>
      </c>
      <c r="D3250" t="s">
        <v>15956</v>
      </c>
      <c r="F3250" t="s">
        <v>15957</v>
      </c>
      <c r="G3250" t="s">
        <v>15958</v>
      </c>
      <c r="H3250" t="s">
        <v>2934</v>
      </c>
      <c r="I3250">
        <v>3</v>
      </c>
      <c r="J3250">
        <v>3</v>
      </c>
      <c r="K3250">
        <v>0</v>
      </c>
      <c r="L3250" t="s">
        <v>1317</v>
      </c>
      <c r="M3250">
        <f>SUM(B3250,C3250)</f>
        <v>0</v>
      </c>
      <c r="N3250" t="str">
        <f t="shared" si="100"/>
        <v>No</v>
      </c>
      <c r="O3250">
        <f>COUNTIF(C:C,"&lt;0")</f>
        <v>0</v>
      </c>
      <c r="P3250" t="e">
        <f>SUMIF(#REF!,"&gt;"&amp;AVERAGE(#REF!))</f>
        <v>#REF!</v>
      </c>
      <c r="Q3250">
        <f t="shared" si="101"/>
        <v>27.565026697177728</v>
      </c>
      <c r="R3250" t="str">
        <f>CONCATENATE("ID-",A3250,"-",E3250)</f>
        <v>ID-29486-</v>
      </c>
      <c r="S3250">
        <f>INDEX(B:B,MATCH(A3250,A:A,0))</f>
        <v>0</v>
      </c>
      <c r="T3250" t="str">
        <f>IF(OR(B3250&gt;0,C3250&gt;0),"Acceptable","Check")</f>
        <v>Acceptable</v>
      </c>
      <c r="U3250">
        <f>COUNTIF(D:D, "Military - U.S. Army")</f>
        <v>23</v>
      </c>
      <c r="V3250">
        <f>AVERAGEIF(C:C,"Fort Myer, Virginia", I:I)</f>
        <v>2</v>
      </c>
      <c r="X3250" t="str">
        <f>IFERROR(VLOOKUP("FlightNumber", A:D, 4, FALSE), "Flight Not Found")</f>
        <v>Flight Not Found</v>
      </c>
      <c r="Y3250" t="str" cm="1">
        <f t="array" ref="Y3250">IF(AND(B:B &gt; TIME(6, 0, 0), B:B &lt;= TIME(18, 0, 0)), "Day", "Night")</f>
        <v>Night</v>
      </c>
      <c r="Z3250">
        <f>COUNTIFS(D:D, "Military - U.S. Army", C:C, "Fort Myer, Virginia")</f>
        <v>1</v>
      </c>
    </row>
    <row r="3251" spans="1:26" x14ac:dyDescent="0.2">
      <c r="A3251">
        <v>29494</v>
      </c>
      <c r="C3251" t="s">
        <v>15959</v>
      </c>
      <c r="D3251" t="s">
        <v>9030</v>
      </c>
      <c r="F3251" t="s">
        <v>13148</v>
      </c>
      <c r="G3251" t="s">
        <v>15960</v>
      </c>
      <c r="H3251" t="s">
        <v>15961</v>
      </c>
      <c r="I3251">
        <v>45</v>
      </c>
      <c r="J3251">
        <v>45</v>
      </c>
      <c r="K3251">
        <v>0</v>
      </c>
      <c r="L3251" t="s">
        <v>15962</v>
      </c>
      <c r="M3251">
        <f>SUM(B3251,C3251)</f>
        <v>0</v>
      </c>
      <c r="N3251" t="str">
        <f t="shared" si="100"/>
        <v>No</v>
      </c>
      <c r="O3251">
        <f>COUNTIF(C:C,"&lt;0")</f>
        <v>0</v>
      </c>
      <c r="P3251" t="e">
        <f>SUMIF(#REF!,"&gt;"&amp;AVERAGE(#REF!))</f>
        <v>#REF!</v>
      </c>
      <c r="Q3251">
        <f t="shared" si="101"/>
        <v>27.565026697177728</v>
      </c>
      <c r="R3251" t="str">
        <f>CONCATENATE("ID-",A3251,"-",E3251)</f>
        <v>ID-29494-</v>
      </c>
      <c r="S3251">
        <f>INDEX(B:B,MATCH(A3251,A:A,0))</f>
        <v>0</v>
      </c>
      <c r="T3251" t="str">
        <f>IF(OR(B3251&gt;0,C3251&gt;0),"Acceptable","Check")</f>
        <v>Acceptable</v>
      </c>
      <c r="U3251">
        <f>COUNTIF(D:D, "Military - U.S. Army")</f>
        <v>23</v>
      </c>
      <c r="V3251">
        <f>AVERAGEIF(C:C,"Fort Myer, Virginia", I:I)</f>
        <v>2</v>
      </c>
      <c r="X3251" t="str">
        <f>IFERROR(VLOOKUP("FlightNumber", A:D, 4, FALSE), "Flight Not Found")</f>
        <v>Flight Not Found</v>
      </c>
      <c r="Y3251" t="str" cm="1">
        <f t="array" ref="Y3251">IF(AND(B:B &gt; TIME(6, 0, 0), B:B &lt;= TIME(18, 0, 0)), "Day", "Night")</f>
        <v>Night</v>
      </c>
      <c r="Z3251">
        <f>COUNTIFS(D:D, "Military - U.S. Army", C:C, "Fort Myer, Virginia")</f>
        <v>1</v>
      </c>
    </row>
    <row r="3252" spans="1:26" x14ac:dyDescent="0.2">
      <c r="A3252">
        <v>29518</v>
      </c>
      <c r="B3252" t="s">
        <v>7731</v>
      </c>
      <c r="C3252" t="s">
        <v>9093</v>
      </c>
      <c r="D3252" t="s">
        <v>15963</v>
      </c>
      <c r="E3252" t="s">
        <v>15964</v>
      </c>
      <c r="F3252" t="s">
        <v>10572</v>
      </c>
      <c r="G3252" t="s">
        <v>15965</v>
      </c>
      <c r="I3252">
        <v>3</v>
      </c>
      <c r="J3252">
        <v>3</v>
      </c>
      <c r="K3252">
        <v>0</v>
      </c>
      <c r="L3252" t="s">
        <v>15966</v>
      </c>
      <c r="M3252">
        <f>SUM(B3252,C3252)</f>
        <v>0</v>
      </c>
      <c r="N3252" t="str">
        <f t="shared" si="100"/>
        <v>No</v>
      </c>
      <c r="O3252">
        <f>COUNTIF(C:C,"&lt;0")</f>
        <v>0</v>
      </c>
      <c r="P3252" t="e">
        <f>SUMIF(#REF!,"&gt;"&amp;AVERAGE(#REF!))</f>
        <v>#REF!</v>
      </c>
      <c r="Q3252">
        <f t="shared" si="101"/>
        <v>27.565026697177728</v>
      </c>
      <c r="R3252" t="str">
        <f>CONCATENATE("ID-",A3252,"-",E3252)</f>
        <v>ID-29518-Bartow, FL - Lake City, FL</v>
      </c>
      <c r="S3252" t="str">
        <f>INDEX(B:B,MATCH(A3252,A:A,0))</f>
        <v>09:47</v>
      </c>
      <c r="T3252" t="str">
        <f>IF(OR(B3252&gt;0,C3252&gt;0),"Acceptable","Check")</f>
        <v>Acceptable</v>
      </c>
      <c r="U3252">
        <f>COUNTIF(D:D, "Military - U.S. Army")</f>
        <v>23</v>
      </c>
      <c r="V3252">
        <f>AVERAGEIF(C:C,"Fort Myer, Virginia", I:I)</f>
        <v>2</v>
      </c>
      <c r="X3252" t="str">
        <f>IFERROR(VLOOKUP("FlightNumber", A:D, 4, FALSE), "Flight Not Found")</f>
        <v>Flight Not Found</v>
      </c>
      <c r="Y3252" t="str" cm="1">
        <f t="array" ref="Y3252">IF(AND(B:B &gt; TIME(6, 0, 0), B:B &lt;= TIME(18, 0, 0)), "Day", "Night")</f>
        <v>Night</v>
      </c>
      <c r="Z3252">
        <f>COUNTIFS(D:D, "Military - U.S. Army", C:C, "Fort Myer, Virginia")</f>
        <v>1</v>
      </c>
    </row>
    <row r="3253" spans="1:26" x14ac:dyDescent="0.2">
      <c r="A3253">
        <v>29529</v>
      </c>
      <c r="C3253" t="s">
        <v>6797</v>
      </c>
      <c r="D3253" t="s">
        <v>15967</v>
      </c>
      <c r="F3253" t="s">
        <v>15968</v>
      </c>
      <c r="G3253" t="s">
        <v>15969</v>
      </c>
      <c r="H3253" t="s">
        <v>15970</v>
      </c>
      <c r="I3253">
        <v>11</v>
      </c>
      <c r="J3253">
        <v>11</v>
      </c>
      <c r="K3253">
        <v>0</v>
      </c>
      <c r="L3253" t="s">
        <v>392</v>
      </c>
      <c r="M3253">
        <f>SUM(B3253,C3253)</f>
        <v>0</v>
      </c>
      <c r="N3253" t="str">
        <f t="shared" si="100"/>
        <v>No</v>
      </c>
      <c r="O3253">
        <f>COUNTIF(C:C,"&lt;0")</f>
        <v>0</v>
      </c>
      <c r="P3253" t="e">
        <f>SUMIF(#REF!,"&gt;"&amp;AVERAGE(#REF!))</f>
        <v>#REF!</v>
      </c>
      <c r="Q3253">
        <f t="shared" si="101"/>
        <v>27.565026697177728</v>
      </c>
      <c r="R3253" t="str">
        <f>CONCATENATE("ID-",A3253,"-",E3253)</f>
        <v>ID-29529-</v>
      </c>
      <c r="S3253">
        <f>INDEX(B:B,MATCH(A3253,A:A,0))</f>
        <v>0</v>
      </c>
      <c r="T3253" t="str">
        <f>IF(OR(B3253&gt;0,C3253&gt;0),"Acceptable","Check")</f>
        <v>Acceptable</v>
      </c>
      <c r="U3253">
        <f>COUNTIF(D:D, "Military - U.S. Army")</f>
        <v>23</v>
      </c>
      <c r="V3253">
        <f>AVERAGEIF(C:C,"Fort Myer, Virginia", I:I)</f>
        <v>2</v>
      </c>
      <c r="X3253" t="str">
        <f>IFERROR(VLOOKUP("FlightNumber", A:D, 4, FALSE), "Flight Not Found")</f>
        <v>Flight Not Found</v>
      </c>
      <c r="Y3253" t="str" cm="1">
        <f t="array" ref="Y3253">IF(AND(B:B &gt; TIME(6, 0, 0), B:B &lt;= TIME(18, 0, 0)), "Day", "Night")</f>
        <v>Night</v>
      </c>
      <c r="Z3253">
        <f>COUNTIFS(D:D, "Military - U.S. Army", C:C, "Fort Myer, Virginia")</f>
        <v>1</v>
      </c>
    </row>
    <row r="3254" spans="1:26" x14ac:dyDescent="0.2">
      <c r="A3254">
        <v>29537</v>
      </c>
      <c r="B3254" t="s">
        <v>15971</v>
      </c>
      <c r="C3254" t="s">
        <v>6604</v>
      </c>
      <c r="D3254" t="s">
        <v>2606</v>
      </c>
      <c r="E3254" t="s">
        <v>15972</v>
      </c>
      <c r="F3254" t="s">
        <v>13078</v>
      </c>
      <c r="G3254" t="s">
        <v>15973</v>
      </c>
      <c r="H3254" t="s">
        <v>15974</v>
      </c>
      <c r="I3254">
        <v>13</v>
      </c>
      <c r="J3254">
        <v>13</v>
      </c>
      <c r="K3254">
        <v>0</v>
      </c>
      <c r="L3254" t="s">
        <v>15975</v>
      </c>
      <c r="M3254">
        <f>SUM(B3254,C3254)</f>
        <v>0</v>
      </c>
      <c r="N3254" t="str">
        <f t="shared" si="100"/>
        <v>No</v>
      </c>
      <c r="O3254">
        <f>COUNTIF(C:C,"&lt;0")</f>
        <v>0</v>
      </c>
      <c r="P3254" t="e">
        <f>SUMIF(#REF!,"&gt;"&amp;AVERAGE(#REF!))</f>
        <v>#REF!</v>
      </c>
      <c r="Q3254">
        <f t="shared" si="101"/>
        <v>27.565026697177728</v>
      </c>
      <c r="R3254" t="str">
        <f>CONCATENATE("ID-",A3254,"-",E3254)</f>
        <v>ID-29537-Ramstein AB - Cairo</v>
      </c>
      <c r="S3254" t="str">
        <f>INDEX(B:B,MATCH(A3254,A:A,0))</f>
        <v>23:53</v>
      </c>
      <c r="T3254" t="str">
        <f>IF(OR(B3254&gt;0,C3254&gt;0),"Acceptable","Check")</f>
        <v>Acceptable</v>
      </c>
      <c r="U3254">
        <f>COUNTIF(D:D, "Military - U.S. Army")</f>
        <v>23</v>
      </c>
      <c r="V3254">
        <f>AVERAGEIF(C:C,"Fort Myer, Virginia", I:I)</f>
        <v>2</v>
      </c>
      <c r="X3254" t="str">
        <f>IFERROR(VLOOKUP("FlightNumber", A:D, 4, FALSE), "Flight Not Found")</f>
        <v>Flight Not Found</v>
      </c>
      <c r="Y3254" t="str" cm="1">
        <f t="array" ref="Y3254">IF(AND(B:B &gt; TIME(6, 0, 0), B:B &lt;= TIME(18, 0, 0)), "Day", "Night")</f>
        <v>Night</v>
      </c>
      <c r="Z3254">
        <f>COUNTIFS(D:D, "Military - U.S. Army", C:C, "Fort Myer, Virginia")</f>
        <v>1</v>
      </c>
    </row>
    <row r="3255" spans="1:26" x14ac:dyDescent="0.2">
      <c r="A3255">
        <v>29542</v>
      </c>
      <c r="C3255" t="s">
        <v>15976</v>
      </c>
      <c r="D3255" t="s">
        <v>15977</v>
      </c>
      <c r="F3255" t="s">
        <v>15978</v>
      </c>
      <c r="G3255" t="s">
        <v>15979</v>
      </c>
      <c r="H3255" t="s">
        <v>15980</v>
      </c>
      <c r="I3255">
        <v>4</v>
      </c>
      <c r="J3255">
        <v>4</v>
      </c>
      <c r="K3255">
        <v>0</v>
      </c>
      <c r="M3255">
        <f>SUM(B3255,C3255)</f>
        <v>0</v>
      </c>
      <c r="N3255" t="str">
        <f t="shared" si="100"/>
        <v>No</v>
      </c>
      <c r="O3255">
        <f>COUNTIF(C:C,"&lt;0")</f>
        <v>0</v>
      </c>
      <c r="P3255" t="e">
        <f>SUMIF(#REF!,"&gt;"&amp;AVERAGE(#REF!))</f>
        <v>#REF!</v>
      </c>
      <c r="Q3255">
        <f t="shared" si="101"/>
        <v>27.565026697177728</v>
      </c>
      <c r="R3255" t="str">
        <f>CONCATENATE("ID-",A3255,"-",E3255)</f>
        <v>ID-29542-</v>
      </c>
      <c r="S3255">
        <f>INDEX(B:B,MATCH(A3255,A:A,0))</f>
        <v>0</v>
      </c>
      <c r="T3255" t="str">
        <f>IF(OR(B3255&gt;0,C3255&gt;0),"Acceptable","Check")</f>
        <v>Acceptable</v>
      </c>
      <c r="U3255">
        <f>COUNTIF(D:D, "Military - U.S. Army")</f>
        <v>23</v>
      </c>
      <c r="V3255">
        <f>AVERAGEIF(C:C,"Fort Myer, Virginia", I:I)</f>
        <v>2</v>
      </c>
      <c r="X3255" t="str">
        <f>IFERROR(VLOOKUP("FlightNumber", A:D, 4, FALSE), "Flight Not Found")</f>
        <v>Flight Not Found</v>
      </c>
      <c r="Y3255" t="str" cm="1">
        <f t="array" ref="Y3255">IF(AND(B:B &gt; TIME(6, 0, 0), B:B &lt;= TIME(18, 0, 0)), "Day", "Night")</f>
        <v>Night</v>
      </c>
      <c r="Z3255">
        <f>COUNTIFS(D:D, "Military - U.S. Army", C:C, "Fort Myer, Virginia")</f>
        <v>1</v>
      </c>
    </row>
    <row r="3256" spans="1:26" x14ac:dyDescent="0.2">
      <c r="A3256">
        <v>29544</v>
      </c>
      <c r="C3256" t="s">
        <v>10268</v>
      </c>
      <c r="D3256" t="s">
        <v>11963</v>
      </c>
      <c r="E3256" t="s">
        <v>15981</v>
      </c>
      <c r="F3256" t="s">
        <v>15982</v>
      </c>
      <c r="G3256" t="s">
        <v>15983</v>
      </c>
      <c r="H3256" t="s">
        <v>15984</v>
      </c>
      <c r="I3256">
        <v>226</v>
      </c>
      <c r="J3256">
        <v>15</v>
      </c>
      <c r="K3256">
        <v>0</v>
      </c>
      <c r="L3256" t="s">
        <v>15985</v>
      </c>
      <c r="M3256">
        <f>SUM(B3256,C3256)</f>
        <v>0</v>
      </c>
      <c r="N3256" t="str">
        <f t="shared" si="100"/>
        <v>No</v>
      </c>
      <c r="O3256">
        <f>COUNTIF(C:C,"&lt;0")</f>
        <v>0</v>
      </c>
      <c r="P3256" t="e">
        <f>SUMIF(#REF!,"&gt;"&amp;AVERAGE(#REF!))</f>
        <v>#REF!</v>
      </c>
      <c r="Q3256">
        <f t="shared" si="101"/>
        <v>27.565026697177728</v>
      </c>
      <c r="R3256" t="str">
        <f>CONCATENATE("ID-",A3256,"-",E3256)</f>
        <v>ID-29544-Anchorage - Seoul</v>
      </c>
      <c r="S3256">
        <f>INDEX(B:B,MATCH(A3256,A:A,0))</f>
        <v>0</v>
      </c>
      <c r="T3256" t="str">
        <f>IF(OR(B3256&gt;0,C3256&gt;0),"Acceptable","Check")</f>
        <v>Acceptable</v>
      </c>
      <c r="U3256">
        <f>COUNTIF(D:D, "Military - U.S. Army")</f>
        <v>23</v>
      </c>
      <c r="V3256">
        <f>AVERAGEIF(C:C,"Fort Myer, Virginia", I:I)</f>
        <v>2</v>
      </c>
      <c r="X3256" t="str">
        <f>IFERROR(VLOOKUP("FlightNumber", A:D, 4, FALSE), "Flight Not Found")</f>
        <v>Flight Not Found</v>
      </c>
      <c r="Y3256" t="str" cm="1">
        <f t="array" ref="Y3256">IF(AND(B:B &gt; TIME(6, 0, 0), B:B &lt;= TIME(18, 0, 0)), "Day", "Night")</f>
        <v>Night</v>
      </c>
      <c r="Z3256">
        <f>COUNTIFS(D:D, "Military - U.S. Army", C:C, "Fort Myer, Virginia")</f>
        <v>1</v>
      </c>
    </row>
    <row r="3257" spans="1:26" x14ac:dyDescent="0.2">
      <c r="A3257">
        <v>29549</v>
      </c>
      <c r="C3257" t="s">
        <v>3738</v>
      </c>
      <c r="D3257" t="s">
        <v>15986</v>
      </c>
      <c r="F3257" t="s">
        <v>5460</v>
      </c>
      <c r="G3257" t="s">
        <v>15987</v>
      </c>
      <c r="H3257" t="s">
        <v>15988</v>
      </c>
      <c r="I3257">
        <v>20</v>
      </c>
      <c r="J3257">
        <v>20</v>
      </c>
      <c r="K3257">
        <v>0</v>
      </c>
      <c r="L3257" t="s">
        <v>15989</v>
      </c>
      <c r="M3257">
        <f>SUM(B3257,C3257)</f>
        <v>0</v>
      </c>
      <c r="N3257" t="str">
        <f t="shared" si="100"/>
        <v>No</v>
      </c>
      <c r="O3257">
        <f>COUNTIF(C:C,"&lt;0")</f>
        <v>0</v>
      </c>
      <c r="P3257" t="e">
        <f>SUMIF(#REF!,"&gt;"&amp;AVERAGE(#REF!))</f>
        <v>#REF!</v>
      </c>
      <c r="Q3257">
        <f t="shared" si="101"/>
        <v>27.565026697177728</v>
      </c>
      <c r="R3257" t="str">
        <f>CONCATENATE("ID-",A3257,"-",E3257)</f>
        <v>ID-29549-</v>
      </c>
      <c r="S3257">
        <f>INDEX(B:B,MATCH(A3257,A:A,0))</f>
        <v>0</v>
      </c>
      <c r="T3257" t="str">
        <f>IF(OR(B3257&gt;0,C3257&gt;0),"Acceptable","Check")</f>
        <v>Acceptable</v>
      </c>
      <c r="U3257">
        <f>COUNTIF(D:D, "Military - U.S. Army")</f>
        <v>23</v>
      </c>
      <c r="V3257">
        <f>AVERAGEIF(C:C,"Fort Myer, Virginia", I:I)</f>
        <v>2</v>
      </c>
      <c r="X3257" t="str">
        <f>IFERROR(VLOOKUP("FlightNumber", A:D, 4, FALSE), "Flight Not Found")</f>
        <v>Flight Not Found</v>
      </c>
      <c r="Y3257" t="str" cm="1">
        <f t="array" ref="Y3257">IF(AND(B:B &gt; TIME(6, 0, 0), B:B &lt;= TIME(18, 0, 0)), "Day", "Night")</f>
        <v>Night</v>
      </c>
      <c r="Z3257">
        <f>COUNTIFS(D:D, "Military - U.S. Army", C:C, "Fort Myer, Virginia")</f>
        <v>1</v>
      </c>
    </row>
    <row r="3258" spans="1:26" x14ac:dyDescent="0.2">
      <c r="A3258">
        <v>29553</v>
      </c>
      <c r="B3258" t="s">
        <v>15990</v>
      </c>
      <c r="C3258" t="s">
        <v>15991</v>
      </c>
      <c r="D3258" t="s">
        <v>15992</v>
      </c>
      <c r="F3258" t="s">
        <v>7717</v>
      </c>
      <c r="G3258" t="s">
        <v>15993</v>
      </c>
      <c r="H3258" t="s">
        <v>15994</v>
      </c>
      <c r="I3258">
        <v>2</v>
      </c>
      <c r="J3258">
        <v>2</v>
      </c>
      <c r="K3258">
        <v>0</v>
      </c>
      <c r="L3258" t="s">
        <v>15995</v>
      </c>
      <c r="M3258">
        <f>SUM(B3258,C3258)</f>
        <v>0</v>
      </c>
      <c r="N3258" t="str">
        <f t="shared" si="100"/>
        <v>No</v>
      </c>
      <c r="O3258">
        <f>COUNTIF(C:C,"&lt;0")</f>
        <v>0</v>
      </c>
      <c r="P3258" t="e">
        <f>SUMIF(#REF!,"&gt;"&amp;AVERAGE(#REF!))</f>
        <v>#REF!</v>
      </c>
      <c r="Q3258">
        <f t="shared" si="101"/>
        <v>27.565026697177728</v>
      </c>
      <c r="R3258" t="str">
        <f>CONCATENATE("ID-",A3258,"-",E3258)</f>
        <v>ID-29553-</v>
      </c>
      <c r="S3258" t="str">
        <f>INDEX(B:B,MATCH(A3258,A:A,0))</f>
        <v>21:35</v>
      </c>
      <c r="T3258" t="str">
        <f>IF(OR(B3258&gt;0,C3258&gt;0),"Acceptable","Check")</f>
        <v>Acceptable</v>
      </c>
      <c r="U3258">
        <f>COUNTIF(D:D, "Military - U.S. Army")</f>
        <v>23</v>
      </c>
      <c r="V3258">
        <f>AVERAGEIF(C:C,"Fort Myer, Virginia", I:I)</f>
        <v>2</v>
      </c>
      <c r="X3258" t="str">
        <f>IFERROR(VLOOKUP("FlightNumber", A:D, 4, FALSE), "Flight Not Found")</f>
        <v>Flight Not Found</v>
      </c>
      <c r="Y3258" t="str" cm="1">
        <f t="array" ref="Y3258">IF(AND(B:B &gt; TIME(6, 0, 0), B:B &lt;= TIME(18, 0, 0)), "Day", "Night")</f>
        <v>Night</v>
      </c>
      <c r="Z3258">
        <f>COUNTIFS(D:D, "Military - U.S. Army", C:C, "Fort Myer, Virginia")</f>
        <v>1</v>
      </c>
    </row>
    <row r="3259" spans="1:26" x14ac:dyDescent="0.2">
      <c r="A3259">
        <v>29560</v>
      </c>
      <c r="C3259" t="s">
        <v>15996</v>
      </c>
      <c r="D3259" t="s">
        <v>15997</v>
      </c>
      <c r="E3259" t="s">
        <v>15998</v>
      </c>
      <c r="F3259" t="s">
        <v>15999</v>
      </c>
      <c r="G3259" t="s">
        <v>16000</v>
      </c>
      <c r="I3259">
        <v>10</v>
      </c>
      <c r="J3259">
        <v>10</v>
      </c>
      <c r="K3259">
        <v>0</v>
      </c>
      <c r="M3259">
        <f>SUM(B3259,C3259)</f>
        <v>0</v>
      </c>
      <c r="N3259" t="str">
        <f t="shared" si="100"/>
        <v>No</v>
      </c>
      <c r="O3259">
        <f>COUNTIF(C:C,"&lt;0")</f>
        <v>0</v>
      </c>
      <c r="P3259" t="e">
        <f>SUMIF(#REF!,"&gt;"&amp;AVERAGE(#REF!))</f>
        <v>#REF!</v>
      </c>
      <c r="Q3259">
        <f t="shared" si="101"/>
        <v>27.565026697177728</v>
      </c>
      <c r="R3259" t="str">
        <f>CONCATENATE("ID-",A3259,"-",E3259)</f>
        <v>ID-29560-Dodoma - Dar es Salaam</v>
      </c>
      <c r="S3259">
        <f>INDEX(B:B,MATCH(A3259,A:A,0))</f>
        <v>0</v>
      </c>
      <c r="T3259" t="str">
        <f>IF(OR(B3259&gt;0,C3259&gt;0),"Acceptable","Check")</f>
        <v>Acceptable</v>
      </c>
      <c r="U3259">
        <f>COUNTIF(D:D, "Military - U.S. Army")</f>
        <v>23</v>
      </c>
      <c r="V3259">
        <f>AVERAGEIF(C:C,"Fort Myer, Virginia", I:I)</f>
        <v>2</v>
      </c>
      <c r="X3259" t="str">
        <f>IFERROR(VLOOKUP("FlightNumber", A:D, 4, FALSE), "Flight Not Found")</f>
        <v>Flight Not Found</v>
      </c>
      <c r="Y3259" t="str" cm="1">
        <f t="array" ref="Y3259">IF(AND(B:B &gt; TIME(6, 0, 0), B:B &lt;= TIME(18, 0, 0)), "Day", "Night")</f>
        <v>Night</v>
      </c>
      <c r="Z3259">
        <f>COUNTIFS(D:D, "Military - U.S. Army", C:C, "Fort Myer, Virginia")</f>
        <v>1</v>
      </c>
    </row>
    <row r="3260" spans="1:26" x14ac:dyDescent="0.2">
      <c r="A3260">
        <v>29562</v>
      </c>
      <c r="B3260" t="s">
        <v>16001</v>
      </c>
      <c r="C3260" t="s">
        <v>16002</v>
      </c>
      <c r="D3260" t="s">
        <v>16003</v>
      </c>
      <c r="E3260" t="s">
        <v>16004</v>
      </c>
      <c r="F3260" t="s">
        <v>16005</v>
      </c>
      <c r="G3260" t="s">
        <v>16006</v>
      </c>
      <c r="H3260" t="s">
        <v>16007</v>
      </c>
      <c r="I3260">
        <v>4</v>
      </c>
      <c r="J3260">
        <v>4</v>
      </c>
      <c r="K3260">
        <v>0</v>
      </c>
      <c r="L3260" t="s">
        <v>16008</v>
      </c>
      <c r="M3260">
        <f>SUM(B3260,C3260)</f>
        <v>0</v>
      </c>
      <c r="N3260" t="str">
        <f t="shared" si="100"/>
        <v>No</v>
      </c>
      <c r="O3260">
        <f>COUNTIF(C:C,"&lt;0")</f>
        <v>0</v>
      </c>
      <c r="P3260" t="e">
        <f>SUMIF(#REF!,"&gt;"&amp;AVERAGE(#REF!))</f>
        <v>#REF!</v>
      </c>
      <c r="Q3260">
        <f t="shared" si="101"/>
        <v>27.565026697177728</v>
      </c>
      <c r="R3260" t="str">
        <f>CONCATENATE("ID-",A3260,"-",E3260)</f>
        <v>ID-29562-Chicago, IL - Michigan City, IL</v>
      </c>
      <c r="S3260" t="str">
        <f>INDEX(B:B,MATCH(A3260,A:A,0))</f>
        <v>16:47</v>
      </c>
      <c r="T3260" t="str">
        <f>IF(OR(B3260&gt;0,C3260&gt;0),"Acceptable","Check")</f>
        <v>Acceptable</v>
      </c>
      <c r="U3260">
        <f>COUNTIF(D:D, "Military - U.S. Army")</f>
        <v>23</v>
      </c>
      <c r="V3260">
        <f>AVERAGEIF(C:C,"Fort Myer, Virginia", I:I)</f>
        <v>2</v>
      </c>
      <c r="X3260" t="str">
        <f>IFERROR(VLOOKUP("FlightNumber", A:D, 4, FALSE), "Flight Not Found")</f>
        <v>Flight Not Found</v>
      </c>
      <c r="Y3260" t="str" cm="1">
        <f t="array" ref="Y3260">IF(AND(B:B &gt; TIME(6, 0, 0), B:B &lt;= TIME(18, 0, 0)), "Day", "Night")</f>
        <v>Night</v>
      </c>
      <c r="Z3260">
        <f>COUNTIFS(D:D, "Military - U.S. Army", C:C, "Fort Myer, Virginia")</f>
        <v>1</v>
      </c>
    </row>
    <row r="3261" spans="1:26" x14ac:dyDescent="0.2">
      <c r="A3261">
        <v>29567</v>
      </c>
      <c r="B3261" t="s">
        <v>12729</v>
      </c>
      <c r="C3261" t="s">
        <v>6715</v>
      </c>
      <c r="D3261" t="s">
        <v>16009</v>
      </c>
      <c r="E3261" t="s">
        <v>16010</v>
      </c>
      <c r="F3261" t="s">
        <v>9846</v>
      </c>
      <c r="G3261" t="s">
        <v>16011</v>
      </c>
      <c r="I3261">
        <v>4</v>
      </c>
      <c r="J3261">
        <v>4</v>
      </c>
      <c r="K3261">
        <v>0</v>
      </c>
      <c r="L3261" t="s">
        <v>16012</v>
      </c>
      <c r="M3261">
        <f>SUM(B3261,C3261)</f>
        <v>0</v>
      </c>
      <c r="N3261" t="str">
        <f t="shared" si="100"/>
        <v>No</v>
      </c>
      <c r="O3261">
        <f>COUNTIF(C:C,"&lt;0")</f>
        <v>0</v>
      </c>
      <c r="P3261" t="e">
        <f>SUMIF(#REF!,"&gt;"&amp;AVERAGE(#REF!))</f>
        <v>#REF!</v>
      </c>
      <c r="Q3261">
        <f t="shared" si="101"/>
        <v>27.565026697177728</v>
      </c>
      <c r="R3261" t="str">
        <f>CONCATENATE("ID-",A3261,"-",E3261)</f>
        <v>ID-29567-King Cove, AK - Cold Bay, AK</v>
      </c>
      <c r="S3261" t="str">
        <f>INDEX(B:B,MATCH(A3261,A:A,0))</f>
        <v>19:51</v>
      </c>
      <c r="T3261" t="str">
        <f>IF(OR(B3261&gt;0,C3261&gt;0),"Acceptable","Check")</f>
        <v>Acceptable</v>
      </c>
      <c r="U3261">
        <f>COUNTIF(D:D, "Military - U.S. Army")</f>
        <v>23</v>
      </c>
      <c r="V3261">
        <f>AVERAGEIF(C:C,"Fort Myer, Virginia", I:I)</f>
        <v>2</v>
      </c>
      <c r="X3261" t="str">
        <f>IFERROR(VLOOKUP("FlightNumber", A:D, 4, FALSE), "Flight Not Found")</f>
        <v>Flight Not Found</v>
      </c>
      <c r="Y3261" t="str" cm="1">
        <f t="array" ref="Y3261">IF(AND(B:B &gt; TIME(6, 0, 0), B:B &lt;= TIME(18, 0, 0)), "Day", "Night")</f>
        <v>Night</v>
      </c>
      <c r="Z3261">
        <f>COUNTIFS(D:D, "Military - U.S. Army", C:C, "Fort Myer, Virginia")</f>
        <v>1</v>
      </c>
    </row>
    <row r="3262" spans="1:26" x14ac:dyDescent="0.2">
      <c r="A3262">
        <v>29571</v>
      </c>
      <c r="C3262" t="s">
        <v>16013</v>
      </c>
      <c r="D3262" t="s">
        <v>16014</v>
      </c>
      <c r="F3262" t="s">
        <v>15978</v>
      </c>
      <c r="G3262" t="s">
        <v>16015</v>
      </c>
      <c r="H3262" t="s">
        <v>16016</v>
      </c>
      <c r="I3262">
        <v>2</v>
      </c>
      <c r="J3262">
        <v>2</v>
      </c>
      <c r="K3262">
        <v>0</v>
      </c>
      <c r="L3262" t="s">
        <v>16017</v>
      </c>
      <c r="M3262">
        <f>SUM(B3262,C3262)</f>
        <v>0</v>
      </c>
      <c r="N3262" t="str">
        <f t="shared" si="100"/>
        <v>No</v>
      </c>
      <c r="O3262">
        <f>COUNTIF(C:C,"&lt;0")</f>
        <v>0</v>
      </c>
      <c r="P3262" t="e">
        <f>SUMIF(#REF!,"&gt;"&amp;AVERAGE(#REF!))</f>
        <v>#REF!</v>
      </c>
      <c r="Q3262">
        <f t="shared" si="101"/>
        <v>27.565026697177728</v>
      </c>
      <c r="R3262" t="str">
        <f>CONCATENATE("ID-",A3262,"-",E3262)</f>
        <v>ID-29571-</v>
      </c>
      <c r="S3262">
        <f>INDEX(B:B,MATCH(A3262,A:A,0))</f>
        <v>0</v>
      </c>
      <c r="T3262" t="str">
        <f>IF(OR(B3262&gt;0,C3262&gt;0),"Acceptable","Check")</f>
        <v>Acceptable</v>
      </c>
      <c r="U3262">
        <f>COUNTIF(D:D, "Military - U.S. Army")</f>
        <v>23</v>
      </c>
      <c r="V3262">
        <f>AVERAGEIF(C:C,"Fort Myer, Virginia", I:I)</f>
        <v>2</v>
      </c>
      <c r="X3262" t="str">
        <f>IFERROR(VLOOKUP("FlightNumber", A:D, 4, FALSE), "Flight Not Found")</f>
        <v>Flight Not Found</v>
      </c>
      <c r="Y3262" t="str" cm="1">
        <f t="array" ref="Y3262">IF(AND(B:B &gt; TIME(6, 0, 0), B:B &lt;= TIME(18, 0, 0)), "Day", "Night")</f>
        <v>Night</v>
      </c>
      <c r="Z3262">
        <f>COUNTIFS(D:D, "Military - U.S. Army", C:C, "Fort Myer, Virginia")</f>
        <v>1</v>
      </c>
    </row>
    <row r="3263" spans="1:26" x14ac:dyDescent="0.2">
      <c r="A3263">
        <v>29825</v>
      </c>
      <c r="C3263" t="s">
        <v>16018</v>
      </c>
      <c r="D3263" t="s">
        <v>9735</v>
      </c>
      <c r="E3263" t="s">
        <v>16019</v>
      </c>
      <c r="F3263" t="s">
        <v>7206</v>
      </c>
      <c r="G3263" t="s">
        <v>16020</v>
      </c>
      <c r="H3263" t="s">
        <v>8933</v>
      </c>
      <c r="I3263">
        <v>50</v>
      </c>
      <c r="J3263">
        <v>50</v>
      </c>
      <c r="K3263">
        <v>0</v>
      </c>
      <c r="L3263" t="s">
        <v>16021</v>
      </c>
      <c r="M3263">
        <f>SUM(B3263,C3263)</f>
        <v>0</v>
      </c>
      <c r="N3263" t="str">
        <f t="shared" si="100"/>
        <v>No</v>
      </c>
      <c r="O3263">
        <f>COUNTIF(C:C,"&lt;0")</f>
        <v>0</v>
      </c>
      <c r="P3263" t="e">
        <f>SUMIF(#REF!,"&gt;"&amp;AVERAGE(#REF!))</f>
        <v>#REF!</v>
      </c>
      <c r="Q3263">
        <f t="shared" si="101"/>
        <v>27.565026697177728</v>
      </c>
      <c r="R3263" t="str">
        <f>CONCATENATE("ID-",A3263,"-",E3263)</f>
        <v>ID-29825-Florence - Neiva</v>
      </c>
      <c r="S3263">
        <f>INDEX(B:B,MATCH(A3263,A:A,0))</f>
        <v>0</v>
      </c>
      <c r="T3263" t="str">
        <f>IF(OR(B3263&gt;0,C3263&gt;0),"Acceptable","Check")</f>
        <v>Acceptable</v>
      </c>
      <c r="U3263">
        <f>COUNTIF(D:D, "Military - U.S. Army")</f>
        <v>23</v>
      </c>
      <c r="V3263">
        <f>AVERAGEIF(C:C,"Fort Myer, Virginia", I:I)</f>
        <v>2</v>
      </c>
      <c r="X3263" t="str">
        <f>IFERROR(VLOOKUP("FlightNumber", A:D, 4, FALSE), "Flight Not Found")</f>
        <v>Flight Not Found</v>
      </c>
      <c r="Y3263" t="str" cm="1">
        <f t="array" ref="Y3263">IF(AND(B:B &gt; TIME(6, 0, 0), B:B &lt;= TIME(18, 0, 0)), "Day", "Night")</f>
        <v>Night</v>
      </c>
      <c r="Z3263">
        <f>COUNTIFS(D:D, "Military - U.S. Army", C:C, "Fort Myer, Virginia")</f>
        <v>1</v>
      </c>
    </row>
    <row r="3264" spans="1:26" x14ac:dyDescent="0.2">
      <c r="A3264">
        <v>29606</v>
      </c>
      <c r="B3264" t="s">
        <v>16022</v>
      </c>
      <c r="C3264" t="s">
        <v>16023</v>
      </c>
      <c r="D3264" t="s">
        <v>11272</v>
      </c>
      <c r="E3264" t="s">
        <v>16024</v>
      </c>
      <c r="F3264" t="s">
        <v>13254</v>
      </c>
      <c r="G3264" t="s">
        <v>16025</v>
      </c>
      <c r="H3264" t="s">
        <v>16026</v>
      </c>
      <c r="I3264">
        <v>9</v>
      </c>
      <c r="J3264">
        <v>7</v>
      </c>
      <c r="K3264">
        <v>0</v>
      </c>
      <c r="L3264" t="s">
        <v>16027</v>
      </c>
      <c r="M3264">
        <f>SUM(B3264,C3264)</f>
        <v>0</v>
      </c>
      <c r="N3264" t="str">
        <f t="shared" si="100"/>
        <v>No</v>
      </c>
      <c r="O3264">
        <f>COUNTIF(C:C,"&lt;0")</f>
        <v>0</v>
      </c>
      <c r="P3264" t="e">
        <f>SUMIF(#REF!,"&gt;"&amp;AVERAGE(#REF!))</f>
        <v>#REF!</v>
      </c>
      <c r="Q3264">
        <f t="shared" si="101"/>
        <v>27.565026697177728</v>
      </c>
      <c r="R3264" t="str">
        <f>CONCATENATE("ID-",A3264,"-",E3264)</f>
        <v>ID-29606-Moses Lake - Spokane</v>
      </c>
      <c r="S3264" t="str">
        <f>INDEX(B:B,MATCH(A3264,A:A,0))</f>
        <v>11:27</v>
      </c>
      <c r="T3264" t="str">
        <f>IF(OR(B3264&gt;0,C3264&gt;0),"Acceptable","Check")</f>
        <v>Acceptable</v>
      </c>
      <c r="U3264">
        <f>COUNTIF(D:D, "Military - U.S. Army")</f>
        <v>23</v>
      </c>
      <c r="V3264">
        <f>AVERAGEIF(C:C,"Fort Myer, Virginia", I:I)</f>
        <v>2</v>
      </c>
      <c r="X3264" t="str">
        <f>IFERROR(VLOOKUP("FlightNumber", A:D, 4, FALSE), "Flight Not Found")</f>
        <v>Flight Not Found</v>
      </c>
      <c r="Y3264" t="str" cm="1">
        <f t="array" ref="Y3264">IF(AND(B:B &gt; TIME(6, 0, 0), B:B &lt;= TIME(18, 0, 0)), "Day", "Night")</f>
        <v>Night</v>
      </c>
      <c r="Z3264">
        <f>COUNTIFS(D:D, "Military - U.S. Army", C:C, "Fort Myer, Virginia")</f>
        <v>1</v>
      </c>
    </row>
    <row r="3265" spans="1:26" x14ac:dyDescent="0.2">
      <c r="A3265">
        <v>29613</v>
      </c>
      <c r="B3265" t="s">
        <v>870</v>
      </c>
      <c r="C3265" t="s">
        <v>16028</v>
      </c>
      <c r="D3265" t="s">
        <v>16029</v>
      </c>
      <c r="E3265" t="s">
        <v>16030</v>
      </c>
      <c r="F3265" t="s">
        <v>16031</v>
      </c>
      <c r="G3265" t="s">
        <v>16032</v>
      </c>
      <c r="I3265">
        <v>3</v>
      </c>
      <c r="J3265">
        <v>2</v>
      </c>
      <c r="K3265">
        <v>0</v>
      </c>
      <c r="L3265" t="s">
        <v>16033</v>
      </c>
      <c r="M3265">
        <f>SUM(B3265,C3265)</f>
        <v>0</v>
      </c>
      <c r="N3265" t="str">
        <f t="shared" si="100"/>
        <v>No</v>
      </c>
      <c r="O3265">
        <f>COUNTIF(C:C,"&lt;0")</f>
        <v>0</v>
      </c>
      <c r="P3265" t="e">
        <f>SUMIF(#REF!,"&gt;"&amp;AVERAGE(#REF!))</f>
        <v>#REF!</v>
      </c>
      <c r="Q3265">
        <f t="shared" si="101"/>
        <v>27.565026697177728</v>
      </c>
      <c r="R3265" t="str">
        <f>CONCATENATE("ID-",A3265,"-",E3265)</f>
        <v>ID-29613-Reno, NV - Winnemucca, NV</v>
      </c>
      <c r="S3265" t="str">
        <f>INDEX(B:B,MATCH(A3265,A:A,0))</f>
        <v>22:30</v>
      </c>
      <c r="T3265" t="str">
        <f>IF(OR(B3265&gt;0,C3265&gt;0),"Acceptable","Check")</f>
        <v>Acceptable</v>
      </c>
      <c r="U3265">
        <f>COUNTIF(D:D, "Military - U.S. Army")</f>
        <v>23</v>
      </c>
      <c r="V3265">
        <f>AVERAGEIF(C:C,"Fort Myer, Virginia", I:I)</f>
        <v>2</v>
      </c>
      <c r="X3265" t="str">
        <f>IFERROR(VLOOKUP("FlightNumber", A:D, 4, FALSE), "Flight Not Found")</f>
        <v>Flight Not Found</v>
      </c>
      <c r="Y3265" t="str" cm="1">
        <f t="array" ref="Y3265">IF(AND(B:B &gt; TIME(6, 0, 0), B:B &lt;= TIME(18, 0, 0)), "Day", "Night")</f>
        <v>Night</v>
      </c>
      <c r="Z3265">
        <f>COUNTIFS(D:D, "Military - U.S. Army", C:C, "Fort Myer, Virginia")</f>
        <v>1</v>
      </c>
    </row>
    <row r="3266" spans="1:26" x14ac:dyDescent="0.2">
      <c r="A3266">
        <v>29624</v>
      </c>
      <c r="C3266" t="s">
        <v>12880</v>
      </c>
      <c r="D3266" t="s">
        <v>16034</v>
      </c>
      <c r="F3266" t="s">
        <v>7377</v>
      </c>
      <c r="G3266" t="s">
        <v>16035</v>
      </c>
      <c r="H3266" t="s">
        <v>16036</v>
      </c>
      <c r="I3266">
        <v>52</v>
      </c>
      <c r="J3266">
        <v>52</v>
      </c>
      <c r="K3266">
        <v>0</v>
      </c>
      <c r="L3266" t="s">
        <v>16037</v>
      </c>
      <c r="M3266">
        <f>SUM(B3266,C3266)</f>
        <v>0</v>
      </c>
      <c r="N3266" t="str">
        <f t="shared" ref="N3266:N3329" si="102">IF(E3266="good","Yes","No")</f>
        <v>No</v>
      </c>
      <c r="O3266">
        <f>COUNTIF(C:C,"&lt;0")</f>
        <v>0</v>
      </c>
      <c r="P3266" t="e">
        <f>SUMIF(#REF!,"&gt;"&amp;AVERAGE(#REF!))</f>
        <v>#REF!</v>
      </c>
      <c r="Q3266">
        <f t="shared" si="101"/>
        <v>27.565026697177728</v>
      </c>
      <c r="R3266" t="str">
        <f>CONCATENATE("ID-",A3266,"-",E3266)</f>
        <v>ID-29624-</v>
      </c>
      <c r="S3266">
        <f>INDEX(B:B,MATCH(A3266,A:A,0))</f>
        <v>0</v>
      </c>
      <c r="T3266" t="str">
        <f>IF(OR(B3266&gt;0,C3266&gt;0),"Acceptable","Check")</f>
        <v>Acceptable</v>
      </c>
      <c r="U3266">
        <f>COUNTIF(D:D, "Military - U.S. Army")</f>
        <v>23</v>
      </c>
      <c r="V3266">
        <f>AVERAGEIF(C:C,"Fort Myer, Virginia", I:I)</f>
        <v>2</v>
      </c>
      <c r="X3266" t="str">
        <f>IFERROR(VLOOKUP("FlightNumber", A:D, 4, FALSE), "Flight Not Found")</f>
        <v>Flight Not Found</v>
      </c>
      <c r="Y3266" t="str" cm="1">
        <f t="array" ref="Y3266">IF(AND(B:B &gt; TIME(6, 0, 0), B:B &lt;= TIME(18, 0, 0)), "Day", "Night")</f>
        <v>Night</v>
      </c>
      <c r="Z3266">
        <f>COUNTIFS(D:D, "Military - U.S. Army", C:C, "Fort Myer, Virginia")</f>
        <v>1</v>
      </c>
    </row>
    <row r="3267" spans="1:26" x14ac:dyDescent="0.2">
      <c r="A3267">
        <v>29627</v>
      </c>
      <c r="B3267" t="s">
        <v>2878</v>
      </c>
      <c r="C3267" t="s">
        <v>14566</v>
      </c>
      <c r="D3267" t="s">
        <v>16038</v>
      </c>
      <c r="E3267" t="s">
        <v>16039</v>
      </c>
      <c r="F3267" t="s">
        <v>16040</v>
      </c>
      <c r="G3267" t="s">
        <v>16041</v>
      </c>
      <c r="H3267" t="s">
        <v>16042</v>
      </c>
      <c r="I3267">
        <v>4</v>
      </c>
      <c r="J3267">
        <v>4</v>
      </c>
      <c r="K3267">
        <v>0</v>
      </c>
      <c r="L3267" t="s">
        <v>16043</v>
      </c>
      <c r="M3267">
        <f>SUM(B3267,C3267)</f>
        <v>0</v>
      </c>
      <c r="N3267" t="str">
        <f t="shared" si="102"/>
        <v>No</v>
      </c>
      <c r="O3267">
        <f>COUNTIF(C:C,"&lt;0")</f>
        <v>0</v>
      </c>
      <c r="P3267" t="e">
        <f>SUMIF(#REF!,"&gt;"&amp;AVERAGE(#REF!))</f>
        <v>#REF!</v>
      </c>
      <c r="Q3267">
        <f t="shared" ref="Q3267:Q3330" si="103">AVERAGEIF(I:I,"&gt;0")</f>
        <v>27.565026697177728</v>
      </c>
      <c r="R3267" t="str">
        <f>CONCATENATE("ID-",A3267,"-",E3267)</f>
        <v>ID-29627-New Orleans, LA - Houma, LA</v>
      </c>
      <c r="S3267" t="str">
        <f>INDEX(B:B,MATCH(A3267,A:A,0))</f>
        <v>21:16</v>
      </c>
      <c r="T3267" t="str">
        <f>IF(OR(B3267&gt;0,C3267&gt;0),"Acceptable","Check")</f>
        <v>Acceptable</v>
      </c>
      <c r="U3267">
        <f>COUNTIF(D:D, "Military - U.S. Army")</f>
        <v>23</v>
      </c>
      <c r="V3267">
        <f>AVERAGEIF(C:C,"Fort Myer, Virginia", I:I)</f>
        <v>2</v>
      </c>
      <c r="X3267" t="str">
        <f>IFERROR(VLOOKUP("FlightNumber", A:D, 4, FALSE), "Flight Not Found")</f>
        <v>Flight Not Found</v>
      </c>
      <c r="Y3267" t="str" cm="1">
        <f t="array" ref="Y3267">IF(AND(B:B &gt; TIME(6, 0, 0), B:B &lt;= TIME(18, 0, 0)), "Day", "Night")</f>
        <v>Night</v>
      </c>
      <c r="Z3267">
        <f>COUNTIFS(D:D, "Military - U.S. Army", C:C, "Fort Myer, Virginia")</f>
        <v>1</v>
      </c>
    </row>
    <row r="3268" spans="1:26" x14ac:dyDescent="0.2">
      <c r="A3268">
        <v>29628</v>
      </c>
      <c r="B3268" t="s">
        <v>1738</v>
      </c>
      <c r="C3268" t="s">
        <v>16044</v>
      </c>
      <c r="D3268" t="s">
        <v>16045</v>
      </c>
      <c r="E3268" t="s">
        <v>16046</v>
      </c>
      <c r="F3268" t="s">
        <v>16047</v>
      </c>
      <c r="G3268" t="s">
        <v>16048</v>
      </c>
      <c r="I3268">
        <v>8</v>
      </c>
      <c r="J3268">
        <v>8</v>
      </c>
      <c r="K3268">
        <v>0</v>
      </c>
      <c r="L3268" t="s">
        <v>16049</v>
      </c>
      <c r="M3268">
        <f>SUM(B3268,C3268)</f>
        <v>0</v>
      </c>
      <c r="N3268" t="str">
        <f t="shared" si="102"/>
        <v>No</v>
      </c>
      <c r="O3268">
        <f>COUNTIF(C:C,"&lt;0")</f>
        <v>0</v>
      </c>
      <c r="P3268" t="e">
        <f>SUMIF(#REF!,"&gt;"&amp;AVERAGE(#REF!))</f>
        <v>#REF!</v>
      </c>
      <c r="Q3268">
        <f t="shared" si="103"/>
        <v>27.565026697177728</v>
      </c>
      <c r="R3268" t="str">
        <f>CONCATENATE("ID-",A3268,"-",E3268)</f>
        <v>ID-29628-White Plains, NY - Toronto, Canada - White Plains, NY</v>
      </c>
      <c r="S3268" t="str">
        <f>INDEX(B:B,MATCH(A3268,A:A,0))</f>
        <v>18:40</v>
      </c>
      <c r="T3268" t="str">
        <f>IF(OR(B3268&gt;0,C3268&gt;0),"Acceptable","Check")</f>
        <v>Acceptable</v>
      </c>
      <c r="U3268">
        <f>COUNTIF(D:D, "Military - U.S. Army")</f>
        <v>23</v>
      </c>
      <c r="V3268">
        <f>AVERAGEIF(C:C,"Fort Myer, Virginia", I:I)</f>
        <v>2</v>
      </c>
      <c r="X3268" t="str">
        <f>IFERROR(VLOOKUP("FlightNumber", A:D, 4, FALSE), "Flight Not Found")</f>
        <v>Flight Not Found</v>
      </c>
      <c r="Y3268" t="str" cm="1">
        <f t="array" ref="Y3268">IF(AND(B:B &gt; TIME(6, 0, 0), B:B &lt;= TIME(18, 0, 0)), "Day", "Night")</f>
        <v>Night</v>
      </c>
      <c r="Z3268">
        <f>COUNTIFS(D:D, "Military - U.S. Army", C:C, "Fort Myer, Virginia")</f>
        <v>1</v>
      </c>
    </row>
    <row r="3269" spans="1:26" x14ac:dyDescent="0.2">
      <c r="A3269">
        <v>29639</v>
      </c>
      <c r="B3269" t="s">
        <v>16050</v>
      </c>
      <c r="C3269" t="s">
        <v>16051</v>
      </c>
      <c r="D3269" t="s">
        <v>16052</v>
      </c>
      <c r="E3269" t="s">
        <v>16053</v>
      </c>
      <c r="F3269" t="s">
        <v>15723</v>
      </c>
      <c r="G3269" t="s">
        <v>16054</v>
      </c>
      <c r="H3269" t="s">
        <v>16055</v>
      </c>
      <c r="I3269">
        <v>8</v>
      </c>
      <c r="J3269">
        <v>2</v>
      </c>
      <c r="K3269">
        <v>0</v>
      </c>
      <c r="L3269" t="s">
        <v>16056</v>
      </c>
      <c r="M3269">
        <f>SUM(B3269,C3269)</f>
        <v>0</v>
      </c>
      <c r="N3269" t="str">
        <f t="shared" si="102"/>
        <v>No</v>
      </c>
      <c r="O3269">
        <f>COUNTIF(C:C,"&lt;0")</f>
        <v>0</v>
      </c>
      <c r="P3269" t="e">
        <f>SUMIF(#REF!,"&gt;"&amp;AVERAGE(#REF!))</f>
        <v>#REF!</v>
      </c>
      <c r="Q3269">
        <f t="shared" si="103"/>
        <v>27.565026697177728</v>
      </c>
      <c r="R3269" t="str">
        <f>CONCATENATE("ID-",A3269,"-",E3269)</f>
        <v>ID-29639-San Pedro, CA - Avalon, CA</v>
      </c>
      <c r="S3269" t="str">
        <f>INDEX(B:B,MATCH(A3269,A:A,0))</f>
        <v>114:20</v>
      </c>
      <c r="T3269" t="str">
        <f>IF(OR(B3269&gt;0,C3269&gt;0),"Acceptable","Check")</f>
        <v>Acceptable</v>
      </c>
      <c r="U3269">
        <f>COUNTIF(D:D, "Military - U.S. Army")</f>
        <v>23</v>
      </c>
      <c r="V3269">
        <f>AVERAGEIF(C:C,"Fort Myer, Virginia", I:I)</f>
        <v>2</v>
      </c>
      <c r="X3269" t="str">
        <f>IFERROR(VLOOKUP("FlightNumber", A:D, 4, FALSE), "Flight Not Found")</f>
        <v>Flight Not Found</v>
      </c>
      <c r="Y3269" t="str" cm="1">
        <f t="array" ref="Y3269">IF(AND(B:B &gt; TIME(6, 0, 0), B:B &lt;= TIME(18, 0, 0)), "Day", "Night")</f>
        <v>Night</v>
      </c>
      <c r="Z3269">
        <f>COUNTIFS(D:D, "Military - U.S. Army", C:C, "Fort Myer, Virginia")</f>
        <v>1</v>
      </c>
    </row>
    <row r="3270" spans="1:26" x14ac:dyDescent="0.2">
      <c r="A3270">
        <v>29641</v>
      </c>
      <c r="C3270" t="s">
        <v>4231</v>
      </c>
      <c r="D3270" t="s">
        <v>15750</v>
      </c>
      <c r="E3270" t="s">
        <v>16057</v>
      </c>
      <c r="F3270" t="s">
        <v>14873</v>
      </c>
      <c r="G3270" t="s">
        <v>16058</v>
      </c>
      <c r="H3270" t="s">
        <v>16059</v>
      </c>
      <c r="I3270">
        <v>14</v>
      </c>
      <c r="J3270">
        <v>11</v>
      </c>
      <c r="K3270">
        <v>0</v>
      </c>
      <c r="L3270" t="s">
        <v>16060</v>
      </c>
      <c r="M3270">
        <f>SUM(B3270,C3270)</f>
        <v>0</v>
      </c>
      <c r="N3270" t="str">
        <f t="shared" si="102"/>
        <v>No</v>
      </c>
      <c r="O3270">
        <f>COUNTIF(C:C,"&lt;0")</f>
        <v>0</v>
      </c>
      <c r="P3270" t="e">
        <f>SUMIF(#REF!,"&gt;"&amp;AVERAGE(#REF!))</f>
        <v>#REF!</v>
      </c>
      <c r="Q3270">
        <f t="shared" si="103"/>
        <v>27.565026697177728</v>
      </c>
      <c r="R3270" t="str">
        <f>CONCATENATE("ID-",A3270,"-",E3270)</f>
        <v>ID-29641-Tucurui - Belem</v>
      </c>
      <c r="S3270">
        <f>INDEX(B:B,MATCH(A3270,A:A,0))</f>
        <v>0</v>
      </c>
      <c r="T3270" t="str">
        <f>IF(OR(B3270&gt;0,C3270&gt;0),"Acceptable","Check")</f>
        <v>Acceptable</v>
      </c>
      <c r="U3270">
        <f>COUNTIF(D:D, "Military - U.S. Army")</f>
        <v>23</v>
      </c>
      <c r="V3270">
        <f>AVERAGEIF(C:C,"Fort Myer, Virginia", I:I)</f>
        <v>2</v>
      </c>
      <c r="X3270" t="str">
        <f>IFERROR(VLOOKUP("FlightNumber", A:D, 4, FALSE), "Flight Not Found")</f>
        <v>Flight Not Found</v>
      </c>
      <c r="Y3270" t="str" cm="1">
        <f t="array" ref="Y3270">IF(AND(B:B &gt; TIME(6, 0, 0), B:B &lt;= TIME(18, 0, 0)), "Day", "Night")</f>
        <v>Night</v>
      </c>
      <c r="Z3270">
        <f>COUNTIFS(D:D, "Military - U.S. Army", C:C, "Fort Myer, Virginia")</f>
        <v>1</v>
      </c>
    </row>
    <row r="3271" spans="1:26" x14ac:dyDescent="0.2">
      <c r="A3271">
        <v>29642</v>
      </c>
      <c r="B3271" t="s">
        <v>729</v>
      </c>
      <c r="C3271" t="s">
        <v>16061</v>
      </c>
      <c r="D3271" t="s">
        <v>16062</v>
      </c>
      <c r="E3271" t="s">
        <v>16063</v>
      </c>
      <c r="F3271" t="s">
        <v>16040</v>
      </c>
      <c r="G3271" t="s">
        <v>16064</v>
      </c>
      <c r="I3271">
        <v>3</v>
      </c>
      <c r="J3271">
        <v>2</v>
      </c>
      <c r="K3271">
        <v>0</v>
      </c>
      <c r="L3271" t="s">
        <v>16065</v>
      </c>
      <c r="M3271">
        <f>SUM(B3271,C3271)</f>
        <v>0</v>
      </c>
      <c r="N3271" t="str">
        <f t="shared" si="102"/>
        <v>No</v>
      </c>
      <c r="O3271">
        <f>COUNTIF(C:C,"&lt;0")</f>
        <v>0</v>
      </c>
      <c r="P3271" t="e">
        <f>SUMIF(#REF!,"&gt;"&amp;AVERAGE(#REF!))</f>
        <v>#REF!</v>
      </c>
      <c r="Q3271">
        <f t="shared" si="103"/>
        <v>27.565026697177728</v>
      </c>
      <c r="R3271" t="str">
        <f>CONCATENATE("ID-",A3271,"-",E3271)</f>
        <v>ID-29642-North Adams, MA - New York, NY</v>
      </c>
      <c r="S3271" t="str">
        <f>INDEX(B:B,MATCH(A3271,A:A,0))</f>
        <v>17:30</v>
      </c>
      <c r="T3271" t="str">
        <f>IF(OR(B3271&gt;0,C3271&gt;0),"Acceptable","Check")</f>
        <v>Acceptable</v>
      </c>
      <c r="U3271">
        <f>COUNTIF(D:D, "Military - U.S. Army")</f>
        <v>23</v>
      </c>
      <c r="V3271">
        <f>AVERAGEIF(C:C,"Fort Myer, Virginia", I:I)</f>
        <v>2</v>
      </c>
      <c r="X3271" t="str">
        <f>IFERROR(VLOOKUP("FlightNumber", A:D, 4, FALSE), "Flight Not Found")</f>
        <v>Flight Not Found</v>
      </c>
      <c r="Y3271" t="str" cm="1">
        <f t="array" ref="Y3271">IF(AND(B:B &gt; TIME(6, 0, 0), B:B &lt;= TIME(18, 0, 0)), "Day", "Night")</f>
        <v>Night</v>
      </c>
      <c r="Z3271">
        <f>COUNTIFS(D:D, "Military - U.S. Army", C:C, "Fort Myer, Virginia")</f>
        <v>1</v>
      </c>
    </row>
    <row r="3272" spans="1:26" x14ac:dyDescent="0.2">
      <c r="A3272">
        <v>29643</v>
      </c>
      <c r="B3272" t="s">
        <v>16066</v>
      </c>
      <c r="C3272" t="s">
        <v>16067</v>
      </c>
      <c r="D3272" t="s">
        <v>2606</v>
      </c>
      <c r="F3272" t="s">
        <v>16068</v>
      </c>
      <c r="G3272" t="s">
        <v>16069</v>
      </c>
      <c r="H3272" t="s">
        <v>16070</v>
      </c>
      <c r="I3272">
        <v>24</v>
      </c>
      <c r="J3272">
        <v>23</v>
      </c>
      <c r="K3272">
        <v>0</v>
      </c>
      <c r="L3272" t="s">
        <v>16071</v>
      </c>
      <c r="M3272">
        <f>SUM(B3272,C3272)</f>
        <v>0</v>
      </c>
      <c r="N3272" t="str">
        <f t="shared" si="102"/>
        <v>No</v>
      </c>
      <c r="O3272">
        <f>COUNTIF(C:C,"&lt;0")</f>
        <v>0</v>
      </c>
      <c r="P3272" t="e">
        <f>SUMIF(#REF!,"&gt;"&amp;AVERAGE(#REF!))</f>
        <v>#REF!</v>
      </c>
      <c r="Q3272">
        <f t="shared" si="103"/>
        <v>27.565026697177728</v>
      </c>
      <c r="R3272" t="str">
        <f>CONCATENATE("ID-",A3272,"-",E3272)</f>
        <v>ID-29643-</v>
      </c>
      <c r="S3272" t="str">
        <f>INDEX(B:B,MATCH(A3272,A:A,0))</f>
        <v>05:25</v>
      </c>
      <c r="T3272" t="str">
        <f>IF(OR(B3272&gt;0,C3272&gt;0),"Acceptable","Check")</f>
        <v>Acceptable</v>
      </c>
      <c r="U3272">
        <f>COUNTIF(D:D, "Military - U.S. Army")</f>
        <v>23</v>
      </c>
      <c r="V3272">
        <f>AVERAGEIF(C:C,"Fort Myer, Virginia", I:I)</f>
        <v>2</v>
      </c>
      <c r="X3272" t="str">
        <f>IFERROR(VLOOKUP("FlightNumber", A:D, 4, FALSE), "Flight Not Found")</f>
        <v>Flight Not Found</v>
      </c>
      <c r="Y3272" t="str" cm="1">
        <f t="array" ref="Y3272">IF(AND(B:B &gt; TIME(6, 0, 0), B:B &lt;= TIME(18, 0, 0)), "Day", "Night")</f>
        <v>Night</v>
      </c>
      <c r="Z3272">
        <f>COUNTIFS(D:D, "Military - U.S. Army", C:C, "Fort Myer, Virginia")</f>
        <v>1</v>
      </c>
    </row>
    <row r="3273" spans="1:26" x14ac:dyDescent="0.2">
      <c r="A3273">
        <v>29647</v>
      </c>
      <c r="B3273" t="s">
        <v>16072</v>
      </c>
      <c r="C3273" t="s">
        <v>16073</v>
      </c>
      <c r="D3273" t="s">
        <v>16074</v>
      </c>
      <c r="E3273" t="s">
        <v>16075</v>
      </c>
      <c r="F3273" t="s">
        <v>16076</v>
      </c>
      <c r="G3273" t="s">
        <v>16077</v>
      </c>
      <c r="I3273">
        <v>2</v>
      </c>
      <c r="J3273">
        <v>2</v>
      </c>
      <c r="K3273">
        <v>0</v>
      </c>
      <c r="L3273" t="s">
        <v>16078</v>
      </c>
      <c r="M3273">
        <f>SUM(B3273,C3273)</f>
        <v>0</v>
      </c>
      <c r="N3273" t="str">
        <f t="shared" si="102"/>
        <v>No</v>
      </c>
      <c r="O3273">
        <f>COUNTIF(C:C,"&lt;0")</f>
        <v>0</v>
      </c>
      <c r="P3273" t="e">
        <f>SUMIF(#REF!,"&gt;"&amp;AVERAGE(#REF!))</f>
        <v>#REF!</v>
      </c>
      <c r="Q3273">
        <f t="shared" si="103"/>
        <v>27.565026697177728</v>
      </c>
      <c r="R3273" t="str">
        <f>CONCATENATE("ID-",A3273,"-",E3273)</f>
        <v>ID-29647-Fallon, NV - Austin, NVq</v>
      </c>
      <c r="S3273" t="str">
        <f>INDEX(B:B,MATCH(A3273,A:A,0))</f>
        <v>08:13</v>
      </c>
      <c r="T3273" t="str">
        <f>IF(OR(B3273&gt;0,C3273&gt;0),"Acceptable","Check")</f>
        <v>Acceptable</v>
      </c>
      <c r="U3273">
        <f>COUNTIF(D:D, "Military - U.S. Army")</f>
        <v>23</v>
      </c>
      <c r="V3273">
        <f>AVERAGEIF(C:C,"Fort Myer, Virginia", I:I)</f>
        <v>2</v>
      </c>
      <c r="X3273" t="str">
        <f>IFERROR(VLOOKUP("FlightNumber", A:D, 4, FALSE), "Flight Not Found")</f>
        <v>Flight Not Found</v>
      </c>
      <c r="Y3273" t="str" cm="1">
        <f t="array" ref="Y3273">IF(AND(B:B &gt; TIME(6, 0, 0), B:B &lt;= TIME(18, 0, 0)), "Day", "Night")</f>
        <v>Night</v>
      </c>
      <c r="Z3273">
        <f>COUNTIFS(D:D, "Military - U.S. Army", C:C, "Fort Myer, Virginia")</f>
        <v>1</v>
      </c>
    </row>
    <row r="3274" spans="1:26" x14ac:dyDescent="0.2">
      <c r="A3274">
        <v>29655</v>
      </c>
      <c r="B3274" t="s">
        <v>1230</v>
      </c>
      <c r="C3274" t="s">
        <v>10605</v>
      </c>
      <c r="D3274" t="s">
        <v>7992</v>
      </c>
      <c r="F3274" t="s">
        <v>16079</v>
      </c>
      <c r="G3274" t="s">
        <v>265</v>
      </c>
      <c r="I3274">
        <v>18</v>
      </c>
      <c r="J3274">
        <v>18</v>
      </c>
      <c r="K3274">
        <v>0</v>
      </c>
      <c r="L3274" t="s">
        <v>16080</v>
      </c>
      <c r="M3274">
        <f>SUM(B3274,C3274)</f>
        <v>0</v>
      </c>
      <c r="N3274" t="str">
        <f t="shared" si="102"/>
        <v>No</v>
      </c>
      <c r="O3274">
        <f>COUNTIF(C:C,"&lt;0")</f>
        <v>0</v>
      </c>
      <c r="P3274" t="e">
        <f>SUMIF(#REF!,"&gt;"&amp;AVERAGE(#REF!))</f>
        <v>#REF!</v>
      </c>
      <c r="Q3274">
        <f t="shared" si="103"/>
        <v>27.565026697177728</v>
      </c>
      <c r="R3274" t="str">
        <f>CONCATENATE("ID-",A3274,"-",E3274)</f>
        <v>ID-29655-</v>
      </c>
      <c r="S3274" t="str">
        <f>INDEX(B:B,MATCH(A3274,A:A,0))</f>
        <v>05:00</v>
      </c>
      <c r="T3274" t="str">
        <f>IF(OR(B3274&gt;0,C3274&gt;0),"Acceptable","Check")</f>
        <v>Acceptable</v>
      </c>
      <c r="U3274">
        <f>COUNTIF(D:D, "Military - U.S. Army")</f>
        <v>23</v>
      </c>
      <c r="V3274">
        <f>AVERAGEIF(C:C,"Fort Myer, Virginia", I:I)</f>
        <v>2</v>
      </c>
      <c r="X3274" t="str">
        <f>IFERROR(VLOOKUP("FlightNumber", A:D, 4, FALSE), "Flight Not Found")</f>
        <v>Flight Not Found</v>
      </c>
      <c r="Y3274" t="str" cm="1">
        <f t="array" ref="Y3274">IF(AND(B:B &gt; TIME(6, 0, 0), B:B &lt;= TIME(18, 0, 0)), "Day", "Night")</f>
        <v>Night</v>
      </c>
      <c r="Z3274">
        <f>COUNTIFS(D:D, "Military - U.S. Army", C:C, "Fort Myer, Virginia")</f>
        <v>1</v>
      </c>
    </row>
    <row r="3275" spans="1:26" x14ac:dyDescent="0.2">
      <c r="A3275">
        <v>29660</v>
      </c>
      <c r="C3275" t="s">
        <v>16081</v>
      </c>
      <c r="D3275" t="s">
        <v>2606</v>
      </c>
      <c r="E3275" t="s">
        <v>16082</v>
      </c>
      <c r="F3275" t="s">
        <v>16083</v>
      </c>
      <c r="G3275" t="s">
        <v>16084</v>
      </c>
      <c r="H3275" t="s">
        <v>16085</v>
      </c>
      <c r="I3275">
        <v>24</v>
      </c>
      <c r="J3275">
        <v>6</v>
      </c>
      <c r="K3275">
        <v>0</v>
      </c>
      <c r="L3275" t="s">
        <v>16086</v>
      </c>
      <c r="M3275">
        <f>SUM(B3275,C3275)</f>
        <v>0</v>
      </c>
      <c r="N3275" t="str">
        <f t="shared" si="102"/>
        <v>No</v>
      </c>
      <c r="O3275">
        <f>COUNTIF(C:C,"&lt;0")</f>
        <v>0</v>
      </c>
      <c r="P3275" t="e">
        <f>SUMIF(#REF!,"&gt;"&amp;AVERAGE(#REF!))</f>
        <v>#REF!</v>
      </c>
      <c r="Q3275">
        <f t="shared" si="103"/>
        <v>27.565026697177728</v>
      </c>
      <c r="R3275" t="str">
        <f>CONCATENATE("ID-",A3275,"-",E3275)</f>
        <v>ID-29660-Fairbanks - Shemya AFB</v>
      </c>
      <c r="S3275">
        <f>INDEX(B:B,MATCH(A3275,A:A,0))</f>
        <v>0</v>
      </c>
      <c r="T3275" t="str">
        <f>IF(OR(B3275&gt;0,C3275&gt;0),"Acceptable","Check")</f>
        <v>Acceptable</v>
      </c>
      <c r="U3275">
        <f>COUNTIF(D:D, "Military - U.S. Army")</f>
        <v>23</v>
      </c>
      <c r="V3275">
        <f>AVERAGEIF(C:C,"Fort Myer, Virginia", I:I)</f>
        <v>2</v>
      </c>
      <c r="X3275" t="str">
        <f>IFERROR(VLOOKUP("FlightNumber", A:D, 4, FALSE), "Flight Not Found")</f>
        <v>Flight Not Found</v>
      </c>
      <c r="Y3275" t="str" cm="1">
        <f t="array" ref="Y3275">IF(AND(B:B &gt; TIME(6, 0, 0), B:B &lt;= TIME(18, 0, 0)), "Day", "Night")</f>
        <v>Night</v>
      </c>
      <c r="Z3275">
        <f>COUNTIFS(D:D, "Military - U.S. Army", C:C, "Fort Myer, Virginia")</f>
        <v>1</v>
      </c>
    </row>
    <row r="3276" spans="1:26" x14ac:dyDescent="0.2">
      <c r="A3276">
        <v>29671</v>
      </c>
      <c r="C3276" t="s">
        <v>16087</v>
      </c>
      <c r="D3276" t="s">
        <v>1960</v>
      </c>
      <c r="F3276" t="s">
        <v>9859</v>
      </c>
      <c r="G3276" t="s">
        <v>16088</v>
      </c>
      <c r="H3276" t="s">
        <v>16089</v>
      </c>
      <c r="I3276">
        <v>52</v>
      </c>
      <c r="J3276">
        <v>1</v>
      </c>
      <c r="K3276">
        <v>0</v>
      </c>
      <c r="L3276" t="s">
        <v>16090</v>
      </c>
      <c r="M3276">
        <f>SUM(B3276,C3276)</f>
        <v>0</v>
      </c>
      <c r="N3276" t="str">
        <f t="shared" si="102"/>
        <v>No</v>
      </c>
      <c r="O3276">
        <f>COUNTIF(C:C,"&lt;0")</f>
        <v>0</v>
      </c>
      <c r="P3276" t="e">
        <f>SUMIF(#REF!,"&gt;"&amp;AVERAGE(#REF!))</f>
        <v>#REF!</v>
      </c>
      <c r="Q3276">
        <f t="shared" si="103"/>
        <v>27.565026697177728</v>
      </c>
      <c r="R3276" t="str">
        <f>CONCATENATE("ID-",A3276,"-",E3276)</f>
        <v>ID-29671-</v>
      </c>
      <c r="S3276">
        <f>INDEX(B:B,MATCH(A3276,A:A,0))</f>
        <v>0</v>
      </c>
      <c r="T3276" t="str">
        <f>IF(OR(B3276&gt;0,C3276&gt;0),"Acceptable","Check")</f>
        <v>Acceptable</v>
      </c>
      <c r="U3276">
        <f>COUNTIF(D:D, "Military - U.S. Army")</f>
        <v>23</v>
      </c>
      <c r="V3276">
        <f>AVERAGEIF(C:C,"Fort Myer, Virginia", I:I)</f>
        <v>2</v>
      </c>
      <c r="X3276" t="str">
        <f>IFERROR(VLOOKUP("FlightNumber", A:D, 4, FALSE), "Flight Not Found")</f>
        <v>Flight Not Found</v>
      </c>
      <c r="Y3276" t="str" cm="1">
        <f t="array" ref="Y3276">IF(AND(B:B &gt; TIME(6, 0, 0), B:B &lt;= TIME(18, 0, 0)), "Day", "Night")</f>
        <v>Night</v>
      </c>
      <c r="Z3276">
        <f>COUNTIFS(D:D, "Military - U.S. Army", C:C, "Fort Myer, Virginia")</f>
        <v>1</v>
      </c>
    </row>
    <row r="3277" spans="1:26" x14ac:dyDescent="0.2">
      <c r="A3277">
        <v>29672</v>
      </c>
      <c r="B3277" t="s">
        <v>16091</v>
      </c>
      <c r="C3277" t="s">
        <v>16092</v>
      </c>
      <c r="D3277" t="s">
        <v>11484</v>
      </c>
      <c r="E3277" t="s">
        <v>16093</v>
      </c>
      <c r="F3277" t="s">
        <v>12165</v>
      </c>
      <c r="G3277" t="s">
        <v>16094</v>
      </c>
      <c r="I3277">
        <v>4</v>
      </c>
      <c r="J3277">
        <v>4</v>
      </c>
      <c r="K3277">
        <v>0</v>
      </c>
      <c r="L3277" t="s">
        <v>16095</v>
      </c>
      <c r="M3277">
        <f>SUM(B3277,C3277)</f>
        <v>0</v>
      </c>
      <c r="N3277" t="str">
        <f t="shared" si="102"/>
        <v>No</v>
      </c>
      <c r="O3277">
        <f>COUNTIF(C:C,"&lt;0")</f>
        <v>0</v>
      </c>
      <c r="P3277" t="e">
        <f>SUMIF(#REF!,"&gt;"&amp;AVERAGE(#REF!))</f>
        <v>#REF!</v>
      </c>
      <c r="Q3277">
        <f t="shared" si="103"/>
        <v>27.565026697177728</v>
      </c>
      <c r="R3277" t="str">
        <f>CONCATENATE("ID-",A3277,"-",E3277)</f>
        <v>ID-29672-Hughes, AK - Galena, AK</v>
      </c>
      <c r="S3277" t="str">
        <f>INDEX(B:B,MATCH(A3277,A:A,0))</f>
        <v>16:32</v>
      </c>
      <c r="T3277" t="str">
        <f>IF(OR(B3277&gt;0,C3277&gt;0),"Acceptable","Check")</f>
        <v>Acceptable</v>
      </c>
      <c r="U3277">
        <f>COUNTIF(D:D, "Military - U.S. Army")</f>
        <v>23</v>
      </c>
      <c r="V3277">
        <f>AVERAGEIF(C:C,"Fort Myer, Virginia", I:I)</f>
        <v>2</v>
      </c>
      <c r="X3277" t="str">
        <f>IFERROR(VLOOKUP("FlightNumber", A:D, 4, FALSE), "Flight Not Found")</f>
        <v>Flight Not Found</v>
      </c>
      <c r="Y3277" t="str" cm="1">
        <f t="array" ref="Y3277">IF(AND(B:B &gt; TIME(6, 0, 0), B:B &lt;= TIME(18, 0, 0)), "Day", "Night")</f>
        <v>Night</v>
      </c>
      <c r="Z3277">
        <f>COUNTIFS(D:D, "Military - U.S. Army", C:C, "Fort Myer, Virginia")</f>
        <v>1</v>
      </c>
    </row>
    <row r="3278" spans="1:26" x14ac:dyDescent="0.2">
      <c r="A3278">
        <v>29677</v>
      </c>
      <c r="C3278" t="s">
        <v>16096</v>
      </c>
      <c r="D3278" t="s">
        <v>16097</v>
      </c>
      <c r="F3278" t="s">
        <v>5706</v>
      </c>
      <c r="G3278" t="s">
        <v>16098</v>
      </c>
      <c r="I3278">
        <v>8</v>
      </c>
      <c r="J3278">
        <v>8</v>
      </c>
      <c r="K3278">
        <v>0</v>
      </c>
      <c r="M3278">
        <f>SUM(B3278,C3278)</f>
        <v>0</v>
      </c>
      <c r="N3278" t="str">
        <f t="shared" si="102"/>
        <v>No</v>
      </c>
      <c r="O3278">
        <f>COUNTIF(C:C,"&lt;0")</f>
        <v>0</v>
      </c>
      <c r="P3278" t="e">
        <f>SUMIF(#REF!,"&gt;"&amp;AVERAGE(#REF!))</f>
        <v>#REF!</v>
      </c>
      <c r="Q3278">
        <f t="shared" si="103"/>
        <v>27.565026697177728</v>
      </c>
      <c r="R3278" t="str">
        <f>CONCATENATE("ID-",A3278,"-",E3278)</f>
        <v>ID-29677-</v>
      </c>
      <c r="S3278">
        <f>INDEX(B:B,MATCH(A3278,A:A,0))</f>
        <v>0</v>
      </c>
      <c r="T3278" t="str">
        <f>IF(OR(B3278&gt;0,C3278&gt;0),"Acceptable","Check")</f>
        <v>Acceptable</v>
      </c>
      <c r="U3278">
        <f>COUNTIF(D:D, "Military - U.S. Army")</f>
        <v>23</v>
      </c>
      <c r="V3278">
        <f>AVERAGEIF(C:C,"Fort Myer, Virginia", I:I)</f>
        <v>2</v>
      </c>
      <c r="X3278" t="str">
        <f>IFERROR(VLOOKUP("FlightNumber", A:D, 4, FALSE), "Flight Not Found")</f>
        <v>Flight Not Found</v>
      </c>
      <c r="Y3278" t="str" cm="1">
        <f t="array" ref="Y3278">IF(AND(B:B &gt; TIME(6, 0, 0), B:B &lt;= TIME(18, 0, 0)), "Day", "Night")</f>
        <v>Night</v>
      </c>
      <c r="Z3278">
        <f>COUNTIFS(D:D, "Military - U.S. Army", C:C, "Fort Myer, Virginia")</f>
        <v>1</v>
      </c>
    </row>
    <row r="3279" spans="1:26" x14ac:dyDescent="0.2">
      <c r="A3279">
        <v>29682</v>
      </c>
      <c r="C3279" t="s">
        <v>16099</v>
      </c>
      <c r="D3279" t="s">
        <v>16100</v>
      </c>
      <c r="F3279" t="s">
        <v>2722</v>
      </c>
      <c r="G3279" t="s">
        <v>16101</v>
      </c>
      <c r="H3279" t="s">
        <v>16102</v>
      </c>
      <c r="I3279">
        <v>7</v>
      </c>
      <c r="J3279">
        <v>7</v>
      </c>
      <c r="K3279">
        <v>0</v>
      </c>
      <c r="L3279" t="s">
        <v>16103</v>
      </c>
      <c r="M3279">
        <f>SUM(B3279,C3279)</f>
        <v>0</v>
      </c>
      <c r="N3279" t="str">
        <f t="shared" si="102"/>
        <v>No</v>
      </c>
      <c r="O3279">
        <f>COUNTIF(C:C,"&lt;0")</f>
        <v>0</v>
      </c>
      <c r="P3279" t="e">
        <f>SUMIF(#REF!,"&gt;"&amp;AVERAGE(#REF!))</f>
        <v>#REF!</v>
      </c>
      <c r="Q3279">
        <f t="shared" si="103"/>
        <v>27.565026697177728</v>
      </c>
      <c r="R3279" t="str">
        <f>CONCATENATE("ID-",A3279,"-",E3279)</f>
        <v>ID-29682-</v>
      </c>
      <c r="S3279">
        <f>INDEX(B:B,MATCH(A3279,A:A,0))</f>
        <v>0</v>
      </c>
      <c r="T3279" t="str">
        <f>IF(OR(B3279&gt;0,C3279&gt;0),"Acceptable","Check")</f>
        <v>Acceptable</v>
      </c>
      <c r="U3279">
        <f>COUNTIF(D:D, "Military - U.S. Army")</f>
        <v>23</v>
      </c>
      <c r="V3279">
        <f>AVERAGEIF(C:C,"Fort Myer, Virginia", I:I)</f>
        <v>2</v>
      </c>
      <c r="X3279" t="str">
        <f>IFERROR(VLOOKUP("FlightNumber", A:D, 4, FALSE), "Flight Not Found")</f>
        <v>Flight Not Found</v>
      </c>
      <c r="Y3279" t="str" cm="1">
        <f t="array" ref="Y3279">IF(AND(B:B &gt; TIME(6, 0, 0), B:B &lt;= TIME(18, 0, 0)), "Day", "Night")</f>
        <v>Night</v>
      </c>
      <c r="Z3279">
        <f>COUNTIFS(D:D, "Military - U.S. Army", C:C, "Fort Myer, Virginia")</f>
        <v>1</v>
      </c>
    </row>
    <row r="3280" spans="1:26" x14ac:dyDescent="0.2">
      <c r="A3280">
        <v>29683</v>
      </c>
      <c r="B3280" t="s">
        <v>8222</v>
      </c>
      <c r="C3280" t="s">
        <v>907</v>
      </c>
      <c r="D3280" t="s">
        <v>16104</v>
      </c>
      <c r="E3280" t="s">
        <v>16105</v>
      </c>
      <c r="F3280" t="s">
        <v>9716</v>
      </c>
      <c r="G3280" t="s">
        <v>16106</v>
      </c>
      <c r="H3280" t="s">
        <v>16107</v>
      </c>
      <c r="I3280">
        <v>2</v>
      </c>
      <c r="J3280">
        <v>1</v>
      </c>
      <c r="K3280">
        <v>0</v>
      </c>
      <c r="L3280" t="s">
        <v>16108</v>
      </c>
      <c r="M3280">
        <f>SUM(B3280,C3280)</f>
        <v>0</v>
      </c>
      <c r="N3280" t="str">
        <f t="shared" si="102"/>
        <v>No</v>
      </c>
      <c r="O3280">
        <f>COUNTIF(C:C,"&lt;0")</f>
        <v>0</v>
      </c>
      <c r="P3280" t="e">
        <f>SUMIF(#REF!,"&gt;"&amp;AVERAGE(#REF!))</f>
        <v>#REF!</v>
      </c>
      <c r="Q3280">
        <f t="shared" si="103"/>
        <v>27.565026697177728</v>
      </c>
      <c r="R3280" t="str">
        <f>CONCATENATE("ID-",A3280,"-",E3280)</f>
        <v>ID-29683-Cincinnati - Detroit</v>
      </c>
      <c r="S3280" t="str">
        <f>INDEX(B:B,MATCH(A3280,A:A,0))</f>
        <v>11:36</v>
      </c>
      <c r="T3280" t="str">
        <f>IF(OR(B3280&gt;0,C3280&gt;0),"Acceptable","Check")</f>
        <v>Acceptable</v>
      </c>
      <c r="U3280">
        <f>COUNTIF(D:D, "Military - U.S. Army")</f>
        <v>23</v>
      </c>
      <c r="V3280">
        <f>AVERAGEIF(C:C,"Fort Myer, Virginia", I:I)</f>
        <v>2</v>
      </c>
      <c r="X3280" t="str">
        <f>IFERROR(VLOOKUP("FlightNumber", A:D, 4, FALSE), "Flight Not Found")</f>
        <v>Flight Not Found</v>
      </c>
      <c r="Y3280" t="str" cm="1">
        <f t="array" ref="Y3280">IF(AND(B:B &gt; TIME(6, 0, 0), B:B &lt;= TIME(18, 0, 0)), "Day", "Night")</f>
        <v>Night</v>
      </c>
      <c r="Z3280">
        <f>COUNTIFS(D:D, "Military - U.S. Army", C:C, "Fort Myer, Virginia")</f>
        <v>1</v>
      </c>
    </row>
    <row r="3281" spans="1:26" x14ac:dyDescent="0.2">
      <c r="A3281">
        <v>29693</v>
      </c>
      <c r="B3281" t="s">
        <v>16109</v>
      </c>
      <c r="C3281" t="s">
        <v>16110</v>
      </c>
      <c r="D3281" t="s">
        <v>16111</v>
      </c>
      <c r="E3281" t="s">
        <v>16112</v>
      </c>
      <c r="F3281" t="s">
        <v>16113</v>
      </c>
      <c r="G3281" t="s">
        <v>16114</v>
      </c>
      <c r="H3281" t="s">
        <v>15546</v>
      </c>
      <c r="I3281">
        <v>19</v>
      </c>
      <c r="J3281">
        <v>15</v>
      </c>
      <c r="K3281">
        <v>0</v>
      </c>
      <c r="L3281" t="s">
        <v>16115</v>
      </c>
      <c r="M3281">
        <f>SUM(B3281,C3281)</f>
        <v>0</v>
      </c>
      <c r="N3281" t="str">
        <f t="shared" si="102"/>
        <v>No</v>
      </c>
      <c r="O3281">
        <f>COUNTIF(C:C,"&lt;0")</f>
        <v>0</v>
      </c>
      <c r="P3281" t="e">
        <f>SUMIF(#REF!,"&gt;"&amp;AVERAGE(#REF!))</f>
        <v>#REF!</v>
      </c>
      <c r="Q3281">
        <f t="shared" si="103"/>
        <v>27.565026697177728</v>
      </c>
      <c r="R3281" t="str">
        <f>CONCATENATE("ID-",A3281,"-",E3281)</f>
        <v>ID-29693-Denver, CO - Gillette, WY</v>
      </c>
      <c r="S3281" t="str">
        <f>INDEX(B:B,MATCH(A3281,A:A,0))</f>
        <v>16:01</v>
      </c>
      <c r="T3281" t="str">
        <f>IF(OR(B3281&gt;0,C3281&gt;0),"Acceptable","Check")</f>
        <v>Acceptable</v>
      </c>
      <c r="U3281">
        <f>COUNTIF(D:D, "Military - U.S. Army")</f>
        <v>23</v>
      </c>
      <c r="V3281">
        <f>AVERAGEIF(C:C,"Fort Myer, Virginia", I:I)</f>
        <v>2</v>
      </c>
      <c r="X3281" t="str">
        <f>IFERROR(VLOOKUP("FlightNumber", A:D, 4, FALSE), "Flight Not Found")</f>
        <v>Flight Not Found</v>
      </c>
      <c r="Y3281" t="str" cm="1">
        <f t="array" ref="Y3281">IF(AND(B:B &gt; TIME(6, 0, 0), B:B &lt;= TIME(18, 0, 0)), "Day", "Night")</f>
        <v>Night</v>
      </c>
      <c r="Z3281">
        <f>COUNTIFS(D:D, "Military - U.S. Army", C:C, "Fort Myer, Virginia")</f>
        <v>1</v>
      </c>
    </row>
    <row r="3282" spans="1:26" x14ac:dyDescent="0.2">
      <c r="A3282">
        <v>29704</v>
      </c>
      <c r="B3282" t="s">
        <v>88</v>
      </c>
      <c r="C3282" t="s">
        <v>16116</v>
      </c>
      <c r="D3282" t="s">
        <v>16117</v>
      </c>
      <c r="F3282" t="s">
        <v>16118</v>
      </c>
      <c r="G3282" t="s">
        <v>16119</v>
      </c>
      <c r="H3282" t="s">
        <v>16120</v>
      </c>
      <c r="I3282">
        <v>17</v>
      </c>
      <c r="J3282">
        <v>15</v>
      </c>
      <c r="K3282">
        <v>0</v>
      </c>
      <c r="L3282" t="s">
        <v>16121</v>
      </c>
      <c r="M3282">
        <f>SUM(B3282,C3282)</f>
        <v>0</v>
      </c>
      <c r="N3282" t="str">
        <f t="shared" si="102"/>
        <v>No</v>
      </c>
      <c r="O3282">
        <f>COUNTIF(C:C,"&lt;0")</f>
        <v>0</v>
      </c>
      <c r="P3282" t="e">
        <f>SUMIF(#REF!,"&gt;"&amp;AVERAGE(#REF!))</f>
        <v>#REF!</v>
      </c>
      <c r="Q3282">
        <f t="shared" si="103"/>
        <v>27.565026697177728</v>
      </c>
      <c r="R3282" t="str">
        <f>CONCATENATE("ID-",A3282,"-",E3282)</f>
        <v>ID-29704-</v>
      </c>
      <c r="S3282" t="str">
        <f>INDEX(B:B,MATCH(A3282,A:A,0))</f>
        <v>07:45</v>
      </c>
      <c r="T3282" t="str">
        <f>IF(OR(B3282&gt;0,C3282&gt;0),"Acceptable","Check")</f>
        <v>Acceptable</v>
      </c>
      <c r="U3282">
        <f>COUNTIF(D:D, "Military - U.S. Army")</f>
        <v>23</v>
      </c>
      <c r="V3282">
        <f>AVERAGEIF(C:C,"Fort Myer, Virginia", I:I)</f>
        <v>2</v>
      </c>
      <c r="X3282" t="str">
        <f>IFERROR(VLOOKUP("FlightNumber", A:D, 4, FALSE), "Flight Not Found")</f>
        <v>Flight Not Found</v>
      </c>
      <c r="Y3282" t="str" cm="1">
        <f t="array" ref="Y3282">IF(AND(B:B &gt; TIME(6, 0, 0), B:B &lt;= TIME(18, 0, 0)), "Day", "Night")</f>
        <v>Night</v>
      </c>
      <c r="Z3282">
        <f>COUNTIFS(D:D, "Military - U.S. Army", C:C, "Fort Myer, Virginia")</f>
        <v>1</v>
      </c>
    </row>
    <row r="3283" spans="1:26" x14ac:dyDescent="0.2">
      <c r="A3283">
        <v>29712</v>
      </c>
      <c r="B3283" t="s">
        <v>1784</v>
      </c>
      <c r="C3283" t="s">
        <v>16122</v>
      </c>
      <c r="D3283" t="s">
        <v>2606</v>
      </c>
      <c r="E3283" t="s">
        <v>994</v>
      </c>
      <c r="F3283" t="s">
        <v>16123</v>
      </c>
      <c r="G3283" t="s">
        <v>16124</v>
      </c>
      <c r="H3283" t="s">
        <v>16125</v>
      </c>
      <c r="I3283">
        <v>21</v>
      </c>
      <c r="J3283">
        <v>21</v>
      </c>
      <c r="K3283">
        <v>0</v>
      </c>
      <c r="L3283" t="s">
        <v>16126</v>
      </c>
      <c r="M3283">
        <f>SUM(B3283,C3283)</f>
        <v>0</v>
      </c>
      <c r="N3283" t="str">
        <f t="shared" si="102"/>
        <v>No</v>
      </c>
      <c r="O3283">
        <f>COUNTIF(C:C,"&lt;0")</f>
        <v>0</v>
      </c>
      <c r="P3283" t="e">
        <f>SUMIF(#REF!,"&gt;"&amp;AVERAGE(#REF!))</f>
        <v>#REF!</v>
      </c>
      <c r="Q3283">
        <f t="shared" si="103"/>
        <v>27.565026697177728</v>
      </c>
      <c r="R3283" t="str">
        <f>CONCATENATE("ID-",A3283,"-",E3283)</f>
        <v>ID-29712-Training</v>
      </c>
      <c r="S3283" t="str">
        <f>INDEX(B:B,MATCH(A3283,A:A,0))</f>
        <v>10:50</v>
      </c>
      <c r="T3283" t="str">
        <f>IF(OR(B3283&gt;0,C3283&gt;0),"Acceptable","Check")</f>
        <v>Acceptable</v>
      </c>
      <c r="U3283">
        <f>COUNTIF(D:D, "Military - U.S. Army")</f>
        <v>23</v>
      </c>
      <c r="V3283">
        <f>AVERAGEIF(C:C,"Fort Myer, Virginia", I:I)</f>
        <v>2</v>
      </c>
      <c r="X3283" t="str">
        <f>IFERROR(VLOOKUP("FlightNumber", A:D, 4, FALSE), "Flight Not Found")</f>
        <v>Flight Not Found</v>
      </c>
      <c r="Y3283" t="str" cm="1">
        <f t="array" ref="Y3283">IF(AND(B:B &gt; TIME(6, 0, 0), B:B &lt;= TIME(18, 0, 0)), "Day", "Night")</f>
        <v>Night</v>
      </c>
      <c r="Z3283">
        <f>COUNTIFS(D:D, "Military - U.S. Army", C:C, "Fort Myer, Virginia")</f>
        <v>1</v>
      </c>
    </row>
    <row r="3284" spans="1:26" x14ac:dyDescent="0.2">
      <c r="A3284">
        <v>29713</v>
      </c>
      <c r="B3284" t="s">
        <v>16127</v>
      </c>
      <c r="C3284" t="s">
        <v>16128</v>
      </c>
      <c r="D3284" t="s">
        <v>7467</v>
      </c>
      <c r="E3284" t="s">
        <v>16129</v>
      </c>
      <c r="F3284" t="s">
        <v>16130</v>
      </c>
      <c r="G3284" t="s">
        <v>16131</v>
      </c>
      <c r="H3284" t="s">
        <v>6232</v>
      </c>
      <c r="I3284">
        <v>31</v>
      </c>
      <c r="J3284">
        <v>31</v>
      </c>
      <c r="K3284">
        <v>0</v>
      </c>
      <c r="L3284" t="s">
        <v>16132</v>
      </c>
      <c r="M3284">
        <f>SUM(B3284,C3284)</f>
        <v>0</v>
      </c>
      <c r="N3284" t="str">
        <f t="shared" si="102"/>
        <v>No</v>
      </c>
      <c r="O3284">
        <f>COUNTIF(C:C,"&lt;0")</f>
        <v>0</v>
      </c>
      <c r="P3284" t="e">
        <f>SUMIF(#REF!,"&gt;"&amp;AVERAGE(#REF!))</f>
        <v>#REF!</v>
      </c>
      <c r="Q3284">
        <f t="shared" si="103"/>
        <v>27.565026697177728</v>
      </c>
      <c r="R3284" t="str">
        <f>CONCATENATE("ID-",A3284,"-",E3284)</f>
        <v>ID-29713-Tucuman - Buenos Aires</v>
      </c>
      <c r="S3284" t="str">
        <f>INDEX(B:B,MATCH(A3284,A:A,0))</f>
        <v>10:53</v>
      </c>
      <c r="T3284" t="str">
        <f>IF(OR(B3284&gt;0,C3284&gt;0),"Acceptable","Check")</f>
        <v>Acceptable</v>
      </c>
      <c r="U3284">
        <f>COUNTIF(D:D, "Military - U.S. Army")</f>
        <v>23</v>
      </c>
      <c r="V3284">
        <f>AVERAGEIF(C:C,"Fort Myer, Virginia", I:I)</f>
        <v>2</v>
      </c>
      <c r="X3284" t="str">
        <f>IFERROR(VLOOKUP("FlightNumber", A:D, 4, FALSE), "Flight Not Found")</f>
        <v>Flight Not Found</v>
      </c>
      <c r="Y3284" t="str" cm="1">
        <f t="array" ref="Y3284">IF(AND(B:B &gt; TIME(6, 0, 0), B:B &lt;= TIME(18, 0, 0)), "Day", "Night")</f>
        <v>Night</v>
      </c>
      <c r="Z3284">
        <f>COUNTIFS(D:D, "Military - U.S. Army", C:C, "Fort Myer, Virginia")</f>
        <v>1</v>
      </c>
    </row>
    <row r="3285" spans="1:26" x14ac:dyDescent="0.2">
      <c r="A3285">
        <v>29722</v>
      </c>
      <c r="C3285" t="s">
        <v>16133</v>
      </c>
      <c r="D3285" t="s">
        <v>16134</v>
      </c>
      <c r="F3285" t="s">
        <v>11842</v>
      </c>
      <c r="G3285" t="s">
        <v>16135</v>
      </c>
      <c r="H3285" t="s">
        <v>16136</v>
      </c>
      <c r="I3285">
        <v>4</v>
      </c>
      <c r="J3285">
        <v>4</v>
      </c>
      <c r="K3285">
        <v>0</v>
      </c>
      <c r="L3285" t="s">
        <v>13636</v>
      </c>
      <c r="M3285">
        <f>SUM(B3285,C3285)</f>
        <v>0</v>
      </c>
      <c r="N3285" t="str">
        <f t="shared" si="102"/>
        <v>No</v>
      </c>
      <c r="O3285">
        <f>COUNTIF(C:C,"&lt;0")</f>
        <v>0</v>
      </c>
      <c r="P3285" t="e">
        <f>SUMIF(#REF!,"&gt;"&amp;AVERAGE(#REF!))</f>
        <v>#REF!</v>
      </c>
      <c r="Q3285">
        <f t="shared" si="103"/>
        <v>27.565026697177728</v>
      </c>
      <c r="R3285" t="str">
        <f>CONCATENATE("ID-",A3285,"-",E3285)</f>
        <v>ID-29722-</v>
      </c>
      <c r="S3285">
        <f>INDEX(B:B,MATCH(A3285,A:A,0))</f>
        <v>0</v>
      </c>
      <c r="T3285" t="str">
        <f>IF(OR(B3285&gt;0,C3285&gt;0),"Acceptable","Check")</f>
        <v>Acceptable</v>
      </c>
      <c r="U3285">
        <f>COUNTIF(D:D, "Military - U.S. Army")</f>
        <v>23</v>
      </c>
      <c r="V3285">
        <f>AVERAGEIF(C:C,"Fort Myer, Virginia", I:I)</f>
        <v>2</v>
      </c>
      <c r="X3285" t="str">
        <f>IFERROR(VLOOKUP("FlightNumber", A:D, 4, FALSE), "Flight Not Found")</f>
        <v>Flight Not Found</v>
      </c>
      <c r="Y3285" t="str" cm="1">
        <f t="array" ref="Y3285">IF(AND(B:B &gt; TIME(6, 0, 0), B:B &lt;= TIME(18, 0, 0)), "Day", "Night")</f>
        <v>Night</v>
      </c>
      <c r="Z3285">
        <f>COUNTIFS(D:D, "Military - U.S. Army", C:C, "Fort Myer, Virginia")</f>
        <v>1</v>
      </c>
    </row>
    <row r="3286" spans="1:26" x14ac:dyDescent="0.2">
      <c r="A3286">
        <v>29727</v>
      </c>
      <c r="C3286" t="s">
        <v>16137</v>
      </c>
      <c r="D3286" t="s">
        <v>16138</v>
      </c>
      <c r="E3286" t="s">
        <v>16139</v>
      </c>
      <c r="F3286" t="s">
        <v>16140</v>
      </c>
      <c r="G3286" t="s">
        <v>16141</v>
      </c>
      <c r="H3286" t="s">
        <v>281</v>
      </c>
      <c r="I3286">
        <v>20</v>
      </c>
      <c r="J3286">
        <v>20</v>
      </c>
      <c r="K3286">
        <v>0</v>
      </c>
      <c r="L3286" t="s">
        <v>16142</v>
      </c>
      <c r="M3286">
        <f>SUM(B3286,C3286)</f>
        <v>0</v>
      </c>
      <c r="N3286" t="str">
        <f t="shared" si="102"/>
        <v>No</v>
      </c>
      <c r="O3286">
        <f>COUNTIF(C:C,"&lt;0")</f>
        <v>0</v>
      </c>
      <c r="P3286" t="e">
        <f>SUMIF(#REF!,"&gt;"&amp;AVERAGE(#REF!))</f>
        <v>#REF!</v>
      </c>
      <c r="Q3286">
        <f t="shared" si="103"/>
        <v>27.565026697177728</v>
      </c>
      <c r="R3286" t="str">
        <f>CONCATENATE("ID-",A3286,"-",E3286)</f>
        <v>ID-29727-Oaxaca - Puerto Escondido</v>
      </c>
      <c r="S3286">
        <f>INDEX(B:B,MATCH(A3286,A:A,0))</f>
        <v>0</v>
      </c>
      <c r="T3286" t="str">
        <f>IF(OR(B3286&gt;0,C3286&gt;0),"Acceptable","Check")</f>
        <v>Acceptable</v>
      </c>
      <c r="U3286">
        <f>COUNTIF(D:D, "Military - U.S. Army")</f>
        <v>23</v>
      </c>
      <c r="V3286">
        <f>AVERAGEIF(C:C,"Fort Myer, Virginia", I:I)</f>
        <v>2</v>
      </c>
      <c r="X3286" t="str">
        <f>IFERROR(VLOOKUP("FlightNumber", A:D, 4, FALSE), "Flight Not Found")</f>
        <v>Flight Not Found</v>
      </c>
      <c r="Y3286" t="str" cm="1">
        <f t="array" ref="Y3286">IF(AND(B:B &gt; TIME(6, 0, 0), B:B &lt;= TIME(18, 0, 0)), "Day", "Night")</f>
        <v>Night</v>
      </c>
      <c r="Z3286">
        <f>COUNTIFS(D:D, "Military - U.S. Army", C:C, "Fort Myer, Virginia")</f>
        <v>1</v>
      </c>
    </row>
    <row r="3287" spans="1:26" x14ac:dyDescent="0.2">
      <c r="A3287">
        <v>29728</v>
      </c>
      <c r="C3287" t="s">
        <v>16143</v>
      </c>
      <c r="D3287" t="s">
        <v>11986</v>
      </c>
      <c r="F3287" t="s">
        <v>12795</v>
      </c>
      <c r="G3287" t="s">
        <v>16144</v>
      </c>
      <c r="H3287" t="s">
        <v>16145</v>
      </c>
      <c r="I3287">
        <v>18</v>
      </c>
      <c r="J3287">
        <v>18</v>
      </c>
      <c r="K3287">
        <v>0</v>
      </c>
      <c r="L3287" t="s">
        <v>16146</v>
      </c>
      <c r="M3287">
        <f>SUM(B3287,C3287)</f>
        <v>0</v>
      </c>
      <c r="N3287" t="str">
        <f t="shared" si="102"/>
        <v>No</v>
      </c>
      <c r="O3287">
        <f>COUNTIF(C:C,"&lt;0")</f>
        <v>0</v>
      </c>
      <c r="P3287" t="e">
        <f>SUMIF(#REF!,"&gt;"&amp;AVERAGE(#REF!))</f>
        <v>#REF!</v>
      </c>
      <c r="Q3287">
        <f t="shared" si="103"/>
        <v>27.565026697177728</v>
      </c>
      <c r="R3287" t="str">
        <f>CONCATENATE("ID-",A3287,"-",E3287)</f>
        <v>ID-29728-</v>
      </c>
      <c r="S3287">
        <f>INDEX(B:B,MATCH(A3287,A:A,0))</f>
        <v>0</v>
      </c>
      <c r="T3287" t="str">
        <f>IF(OR(B3287&gt;0,C3287&gt;0),"Acceptable","Check")</f>
        <v>Acceptable</v>
      </c>
      <c r="U3287">
        <f>COUNTIF(D:D, "Military - U.S. Army")</f>
        <v>23</v>
      </c>
      <c r="V3287">
        <f>AVERAGEIF(C:C,"Fort Myer, Virginia", I:I)</f>
        <v>2</v>
      </c>
      <c r="X3287" t="str">
        <f>IFERROR(VLOOKUP("FlightNumber", A:D, 4, FALSE), "Flight Not Found")</f>
        <v>Flight Not Found</v>
      </c>
      <c r="Y3287" t="str" cm="1">
        <f t="array" ref="Y3287">IF(AND(B:B &gt; TIME(6, 0, 0), B:B &lt;= TIME(18, 0, 0)), "Day", "Night")</f>
        <v>Night</v>
      </c>
      <c r="Z3287">
        <f>COUNTIFS(D:D, "Military - U.S. Army", C:C, "Fort Myer, Virginia")</f>
        <v>1</v>
      </c>
    </row>
    <row r="3288" spans="1:26" x14ac:dyDescent="0.2">
      <c r="A3288">
        <v>29730</v>
      </c>
      <c r="B3288" t="s">
        <v>1164</v>
      </c>
      <c r="C3288" t="s">
        <v>16147</v>
      </c>
      <c r="D3288" t="s">
        <v>16148</v>
      </c>
      <c r="E3288" t="s">
        <v>16149</v>
      </c>
      <c r="F3288" t="s">
        <v>16150</v>
      </c>
      <c r="G3288" t="s">
        <v>16151</v>
      </c>
      <c r="I3288">
        <v>27</v>
      </c>
      <c r="J3288">
        <v>27</v>
      </c>
      <c r="K3288">
        <v>0</v>
      </c>
      <c r="L3288" t="s">
        <v>16152</v>
      </c>
      <c r="M3288">
        <f>SUM(B3288,C3288)</f>
        <v>0</v>
      </c>
      <c r="N3288" t="str">
        <f t="shared" si="102"/>
        <v>No</v>
      </c>
      <c r="O3288">
        <f>COUNTIF(C:C,"&lt;0")</f>
        <v>0</v>
      </c>
      <c r="P3288" t="e">
        <f>SUMIF(#REF!,"&gt;"&amp;AVERAGE(#REF!))</f>
        <v>#REF!</v>
      </c>
      <c r="Q3288">
        <f t="shared" si="103"/>
        <v>27.565026697177728</v>
      </c>
      <c r="R3288" t="str">
        <f>CONCATENATE("ID-",A3288,"-",E3288)</f>
        <v>ID-29730-Quito - Macara</v>
      </c>
      <c r="S3288" t="str">
        <f>INDEX(B:B,MATCH(A3288,A:A,0))</f>
        <v>15:00</v>
      </c>
      <c r="T3288" t="str">
        <f>IF(OR(B3288&gt;0,C3288&gt;0),"Acceptable","Check")</f>
        <v>Acceptable</v>
      </c>
      <c r="U3288">
        <f>COUNTIF(D:D, "Military - U.S. Army")</f>
        <v>23</v>
      </c>
      <c r="V3288">
        <f>AVERAGEIF(C:C,"Fort Myer, Virginia", I:I)</f>
        <v>2</v>
      </c>
      <c r="X3288" t="str">
        <f>IFERROR(VLOOKUP("FlightNumber", A:D, 4, FALSE), "Flight Not Found")</f>
        <v>Flight Not Found</v>
      </c>
      <c r="Y3288" t="str" cm="1">
        <f t="array" ref="Y3288">IF(AND(B:B &gt; TIME(6, 0, 0), B:B &lt;= TIME(18, 0, 0)), "Day", "Night")</f>
        <v>Night</v>
      </c>
      <c r="Z3288">
        <f>COUNTIFS(D:D, "Military - U.S. Army", C:C, "Fort Myer, Virginia")</f>
        <v>1</v>
      </c>
    </row>
    <row r="3289" spans="1:26" x14ac:dyDescent="0.2">
      <c r="A3289">
        <v>29734</v>
      </c>
      <c r="B3289" t="s">
        <v>6516</v>
      </c>
      <c r="C3289" t="s">
        <v>16051</v>
      </c>
      <c r="D3289" t="s">
        <v>16153</v>
      </c>
      <c r="E3289" t="s">
        <v>16154</v>
      </c>
      <c r="F3289" t="s">
        <v>14640</v>
      </c>
      <c r="G3289" t="s">
        <v>16155</v>
      </c>
      <c r="I3289">
        <v>3</v>
      </c>
      <c r="J3289">
        <v>2</v>
      </c>
      <c r="K3289">
        <v>0</v>
      </c>
      <c r="L3289" t="s">
        <v>16156</v>
      </c>
      <c r="M3289">
        <f>SUM(B3289,C3289)</f>
        <v>0</v>
      </c>
      <c r="N3289" t="str">
        <f t="shared" si="102"/>
        <v>No</v>
      </c>
      <c r="O3289">
        <f>COUNTIF(C:C,"&lt;0")</f>
        <v>0</v>
      </c>
      <c r="P3289" t="e">
        <f>SUMIF(#REF!,"&gt;"&amp;AVERAGE(#REF!))</f>
        <v>#REF!</v>
      </c>
      <c r="Q3289">
        <f t="shared" si="103"/>
        <v>27.565026697177728</v>
      </c>
      <c r="R3289" t="str">
        <f>CONCATENATE("ID-",A3289,"-",E3289)</f>
        <v>ID-29734-Avalon, CA - Visalia, CA</v>
      </c>
      <c r="S3289" t="str">
        <f>INDEX(B:B,MATCH(A3289,A:A,0))</f>
        <v>16:40</v>
      </c>
      <c r="T3289" t="str">
        <f>IF(OR(B3289&gt;0,C3289&gt;0),"Acceptable","Check")</f>
        <v>Acceptable</v>
      </c>
      <c r="U3289">
        <f>COUNTIF(D:D, "Military - U.S. Army")</f>
        <v>23</v>
      </c>
      <c r="V3289">
        <f>AVERAGEIF(C:C,"Fort Myer, Virginia", I:I)</f>
        <v>2</v>
      </c>
      <c r="X3289" t="str">
        <f>IFERROR(VLOOKUP("FlightNumber", A:D, 4, FALSE), "Flight Not Found")</f>
        <v>Flight Not Found</v>
      </c>
      <c r="Y3289" t="str" cm="1">
        <f t="array" ref="Y3289">IF(AND(B:B &gt; TIME(6, 0, 0), B:B &lt;= TIME(18, 0, 0)), "Day", "Night")</f>
        <v>Night</v>
      </c>
      <c r="Z3289">
        <f>COUNTIFS(D:D, "Military - U.S. Army", C:C, "Fort Myer, Virginia")</f>
        <v>1</v>
      </c>
    </row>
    <row r="3290" spans="1:26" x14ac:dyDescent="0.2">
      <c r="A3290">
        <v>29735</v>
      </c>
      <c r="C3290" t="s">
        <v>3383</v>
      </c>
      <c r="D3290" t="s">
        <v>5740</v>
      </c>
      <c r="F3290" t="s">
        <v>15968</v>
      </c>
      <c r="G3290" t="s">
        <v>16157</v>
      </c>
      <c r="H3290" t="s">
        <v>3726</v>
      </c>
      <c r="I3290">
        <v>17</v>
      </c>
      <c r="J3290">
        <v>17</v>
      </c>
      <c r="K3290">
        <v>0</v>
      </c>
      <c r="M3290">
        <f>SUM(B3290,C3290)</f>
        <v>0</v>
      </c>
      <c r="N3290" t="str">
        <f t="shared" si="102"/>
        <v>No</v>
      </c>
      <c r="O3290">
        <f>COUNTIF(C:C,"&lt;0")</f>
        <v>0</v>
      </c>
      <c r="P3290" t="e">
        <f>SUMIF(#REF!,"&gt;"&amp;AVERAGE(#REF!))</f>
        <v>#REF!</v>
      </c>
      <c r="Q3290">
        <f t="shared" si="103"/>
        <v>27.565026697177728</v>
      </c>
      <c r="R3290" t="str">
        <f>CONCATENATE("ID-",A3290,"-",E3290)</f>
        <v>ID-29735-</v>
      </c>
      <c r="S3290">
        <f>INDEX(B:B,MATCH(A3290,A:A,0))</f>
        <v>0</v>
      </c>
      <c r="T3290" t="str">
        <f>IF(OR(B3290&gt;0,C3290&gt;0),"Acceptable","Check")</f>
        <v>Acceptable</v>
      </c>
      <c r="U3290">
        <f>COUNTIF(D:D, "Military - U.S. Army")</f>
        <v>23</v>
      </c>
      <c r="V3290">
        <f>AVERAGEIF(C:C,"Fort Myer, Virginia", I:I)</f>
        <v>2</v>
      </c>
      <c r="X3290" t="str">
        <f>IFERROR(VLOOKUP("FlightNumber", A:D, 4, FALSE), "Flight Not Found")</f>
        <v>Flight Not Found</v>
      </c>
      <c r="Y3290" t="str" cm="1">
        <f t="array" ref="Y3290">IF(AND(B:B &gt; TIME(6, 0, 0), B:B &lt;= TIME(18, 0, 0)), "Day", "Night")</f>
        <v>Night</v>
      </c>
      <c r="Z3290">
        <f>COUNTIFS(D:D, "Military - U.S. Army", C:C, "Fort Myer, Virginia")</f>
        <v>1</v>
      </c>
    </row>
    <row r="3291" spans="1:26" x14ac:dyDescent="0.2">
      <c r="A3291">
        <v>29750</v>
      </c>
      <c r="C3291" t="s">
        <v>16158</v>
      </c>
      <c r="D3291" t="s">
        <v>3546</v>
      </c>
      <c r="E3291" t="s">
        <v>16159</v>
      </c>
      <c r="F3291" t="s">
        <v>16160</v>
      </c>
      <c r="G3291" t="s">
        <v>16161</v>
      </c>
      <c r="H3291" t="s">
        <v>16162</v>
      </c>
      <c r="I3291">
        <v>52</v>
      </c>
      <c r="J3291">
        <v>52</v>
      </c>
      <c r="K3291">
        <v>0</v>
      </c>
      <c r="L3291" t="s">
        <v>16163</v>
      </c>
      <c r="M3291">
        <f>SUM(B3291,C3291)</f>
        <v>0</v>
      </c>
      <c r="N3291" t="str">
        <f t="shared" si="102"/>
        <v>No</v>
      </c>
      <c r="O3291">
        <f>COUNTIF(C:C,"&lt;0")</f>
        <v>0</v>
      </c>
      <c r="P3291" t="e">
        <f>SUMIF(#REF!,"&gt;"&amp;AVERAGE(#REF!))</f>
        <v>#REF!</v>
      </c>
      <c r="Q3291">
        <f t="shared" si="103"/>
        <v>27.565026697177728</v>
      </c>
      <c r="R3291" t="str">
        <f>CONCATENATE("ID-",A3291,"-",E3291)</f>
        <v>ID-29750-Ulan - Severomuysk</v>
      </c>
      <c r="S3291">
        <f>INDEX(B:B,MATCH(A3291,A:A,0))</f>
        <v>0</v>
      </c>
      <c r="T3291" t="str">
        <f>IF(OR(B3291&gt;0,C3291&gt;0),"Acceptable","Check")</f>
        <v>Acceptable</v>
      </c>
      <c r="U3291">
        <f>COUNTIF(D:D, "Military - U.S. Army")</f>
        <v>23</v>
      </c>
      <c r="V3291">
        <f>AVERAGEIF(C:C,"Fort Myer, Virginia", I:I)</f>
        <v>2</v>
      </c>
      <c r="X3291" t="str">
        <f>IFERROR(VLOOKUP("FlightNumber", A:D, 4, FALSE), "Flight Not Found")</f>
        <v>Flight Not Found</v>
      </c>
      <c r="Y3291" t="str" cm="1">
        <f t="array" ref="Y3291">IF(AND(B:B &gt; TIME(6, 0, 0), B:B &lt;= TIME(18, 0, 0)), "Day", "Night")</f>
        <v>Night</v>
      </c>
      <c r="Z3291">
        <f>COUNTIFS(D:D, "Military - U.S. Army", C:C, "Fort Myer, Virginia")</f>
        <v>1</v>
      </c>
    </row>
    <row r="3292" spans="1:26" x14ac:dyDescent="0.2">
      <c r="A3292">
        <v>29750</v>
      </c>
      <c r="C3292" t="s">
        <v>16164</v>
      </c>
      <c r="D3292" t="s">
        <v>16165</v>
      </c>
      <c r="F3292" t="s">
        <v>14760</v>
      </c>
      <c r="G3292" t="s">
        <v>16166</v>
      </c>
      <c r="H3292" t="s">
        <v>6732</v>
      </c>
      <c r="I3292">
        <v>2</v>
      </c>
      <c r="J3292">
        <v>2</v>
      </c>
      <c r="K3292">
        <v>0</v>
      </c>
      <c r="L3292" t="s">
        <v>16167</v>
      </c>
      <c r="M3292">
        <f>SUM(B3292,C3292)</f>
        <v>0</v>
      </c>
      <c r="N3292" t="str">
        <f t="shared" si="102"/>
        <v>No</v>
      </c>
      <c r="O3292">
        <f>COUNTIF(C:C,"&lt;0")</f>
        <v>0</v>
      </c>
      <c r="P3292" t="e">
        <f>SUMIF(#REF!,"&gt;"&amp;AVERAGE(#REF!))</f>
        <v>#REF!</v>
      </c>
      <c r="Q3292">
        <f t="shared" si="103"/>
        <v>27.565026697177728</v>
      </c>
      <c r="R3292" t="str">
        <f>CONCATENATE("ID-",A3292,"-",E3292)</f>
        <v>ID-29750-</v>
      </c>
      <c r="S3292">
        <f>INDEX(B:B,MATCH(A3292,A:A,0))</f>
        <v>0</v>
      </c>
      <c r="T3292" t="str">
        <f>IF(OR(B3292&gt;0,C3292&gt;0),"Acceptable","Check")</f>
        <v>Acceptable</v>
      </c>
      <c r="U3292">
        <f>COUNTIF(D:D, "Military - U.S. Army")</f>
        <v>23</v>
      </c>
      <c r="V3292">
        <f>AVERAGEIF(C:C,"Fort Myer, Virginia", I:I)</f>
        <v>2</v>
      </c>
      <c r="X3292" t="str">
        <f>IFERROR(VLOOKUP("FlightNumber", A:D, 4, FALSE), "Flight Not Found")</f>
        <v>Flight Not Found</v>
      </c>
      <c r="Y3292" t="str" cm="1">
        <f t="array" ref="Y3292">IF(AND(B:B &gt; TIME(6, 0, 0), B:B &lt;= TIME(18, 0, 0)), "Day", "Night")</f>
        <v>Night</v>
      </c>
      <c r="Z3292">
        <f>COUNTIFS(D:D, "Military - U.S. Army", C:C, "Fort Myer, Virginia")</f>
        <v>1</v>
      </c>
    </row>
    <row r="3293" spans="1:26" x14ac:dyDescent="0.2">
      <c r="A3293">
        <v>29754</v>
      </c>
      <c r="C3293" t="s">
        <v>16168</v>
      </c>
      <c r="D3293" t="s">
        <v>16169</v>
      </c>
      <c r="F3293" t="s">
        <v>1809</v>
      </c>
      <c r="G3293" t="s">
        <v>16170</v>
      </c>
      <c r="H3293" t="s">
        <v>16171</v>
      </c>
      <c r="I3293">
        <v>12</v>
      </c>
      <c r="J3293">
        <v>2</v>
      </c>
      <c r="K3293">
        <v>0</v>
      </c>
      <c r="L3293" t="s">
        <v>16172</v>
      </c>
      <c r="M3293">
        <f>SUM(B3293,C3293)</f>
        <v>0</v>
      </c>
      <c r="N3293" t="str">
        <f t="shared" si="102"/>
        <v>No</v>
      </c>
      <c r="O3293">
        <f>COUNTIF(C:C,"&lt;0")</f>
        <v>0</v>
      </c>
      <c r="P3293" t="e">
        <f>SUMIF(#REF!,"&gt;"&amp;AVERAGE(#REF!))</f>
        <v>#REF!</v>
      </c>
      <c r="Q3293">
        <f t="shared" si="103"/>
        <v>27.565026697177728</v>
      </c>
      <c r="R3293" t="str">
        <f>CONCATENATE("ID-",A3293,"-",E3293)</f>
        <v>ID-29754-</v>
      </c>
      <c r="S3293">
        <f>INDEX(B:B,MATCH(A3293,A:A,0))</f>
        <v>0</v>
      </c>
      <c r="T3293" t="str">
        <f>IF(OR(B3293&gt;0,C3293&gt;0),"Acceptable","Check")</f>
        <v>Acceptable</v>
      </c>
      <c r="U3293">
        <f>COUNTIF(D:D, "Military - U.S. Army")</f>
        <v>23</v>
      </c>
      <c r="V3293">
        <f>AVERAGEIF(C:C,"Fort Myer, Virginia", I:I)</f>
        <v>2</v>
      </c>
      <c r="X3293" t="str">
        <f>IFERROR(VLOOKUP("FlightNumber", A:D, 4, FALSE), "Flight Not Found")</f>
        <v>Flight Not Found</v>
      </c>
      <c r="Y3293" t="str" cm="1">
        <f t="array" ref="Y3293">IF(AND(B:B &gt; TIME(6, 0, 0), B:B &lt;= TIME(18, 0, 0)), "Day", "Night")</f>
        <v>Night</v>
      </c>
      <c r="Z3293">
        <f>COUNTIFS(D:D, "Military - U.S. Army", C:C, "Fort Myer, Virginia")</f>
        <v>1</v>
      </c>
    </row>
    <row r="3294" spans="1:26" x14ac:dyDescent="0.2">
      <c r="A3294">
        <v>29763</v>
      </c>
      <c r="C3294" t="s">
        <v>16173</v>
      </c>
      <c r="D3294" t="s">
        <v>11709</v>
      </c>
      <c r="E3294" t="s">
        <v>16174</v>
      </c>
      <c r="F3294" t="s">
        <v>15504</v>
      </c>
      <c r="G3294" t="s">
        <v>16175</v>
      </c>
      <c r="H3294" t="s">
        <v>16176</v>
      </c>
      <c r="I3294">
        <v>3</v>
      </c>
      <c r="J3294">
        <v>3</v>
      </c>
      <c r="K3294">
        <v>0</v>
      </c>
      <c r="L3294" t="s">
        <v>16177</v>
      </c>
      <c r="M3294">
        <f>SUM(B3294,C3294)</f>
        <v>0</v>
      </c>
      <c r="N3294" t="str">
        <f t="shared" si="102"/>
        <v>No</v>
      </c>
      <c r="O3294">
        <f>COUNTIF(C:C,"&lt;0")</f>
        <v>0</v>
      </c>
      <c r="P3294" t="e">
        <f>SUMIF(#REF!,"&gt;"&amp;AVERAGE(#REF!))</f>
        <v>#REF!</v>
      </c>
      <c r="Q3294">
        <f t="shared" si="103"/>
        <v>27.565026697177728</v>
      </c>
      <c r="R3294" t="str">
        <f>CONCATENATE("ID-",A3294,"-",E3294)</f>
        <v>ID-29763-London - East Midlands</v>
      </c>
      <c r="S3294">
        <f>INDEX(B:B,MATCH(A3294,A:A,0))</f>
        <v>0</v>
      </c>
      <c r="T3294" t="str">
        <f>IF(OR(B3294&gt;0,C3294&gt;0),"Acceptable","Check")</f>
        <v>Acceptable</v>
      </c>
      <c r="U3294">
        <f>COUNTIF(D:D, "Military - U.S. Army")</f>
        <v>23</v>
      </c>
      <c r="V3294">
        <f>AVERAGEIF(C:C,"Fort Myer, Virginia", I:I)</f>
        <v>2</v>
      </c>
      <c r="X3294" t="str">
        <f>IFERROR(VLOOKUP("FlightNumber", A:D, 4, FALSE), "Flight Not Found")</f>
        <v>Flight Not Found</v>
      </c>
      <c r="Y3294" t="str" cm="1">
        <f t="array" ref="Y3294">IF(AND(B:B &gt; TIME(6, 0, 0), B:B &lt;= TIME(18, 0, 0)), "Day", "Night")</f>
        <v>Night</v>
      </c>
      <c r="Z3294">
        <f>COUNTIFS(D:D, "Military - U.S. Army", C:C, "Fort Myer, Virginia")</f>
        <v>1</v>
      </c>
    </row>
    <row r="3295" spans="1:26" x14ac:dyDescent="0.2">
      <c r="A3295">
        <v>29767</v>
      </c>
      <c r="B3295" t="s">
        <v>16178</v>
      </c>
      <c r="C3295" t="s">
        <v>16179</v>
      </c>
      <c r="D3295" t="s">
        <v>16180</v>
      </c>
      <c r="E3295" t="s">
        <v>16181</v>
      </c>
      <c r="F3295" t="s">
        <v>16182</v>
      </c>
      <c r="G3295" t="s">
        <v>16183</v>
      </c>
      <c r="I3295">
        <v>5</v>
      </c>
      <c r="J3295">
        <v>5</v>
      </c>
      <c r="K3295">
        <v>0</v>
      </c>
      <c r="L3295" t="s">
        <v>16184</v>
      </c>
      <c r="M3295">
        <f>SUM(B3295,C3295)</f>
        <v>0</v>
      </c>
      <c r="N3295" t="str">
        <f t="shared" si="102"/>
        <v>No</v>
      </c>
      <c r="O3295">
        <f>COUNTIF(C:C,"&lt;0")</f>
        <v>0</v>
      </c>
      <c r="P3295" t="e">
        <f>SUMIF(#REF!,"&gt;"&amp;AVERAGE(#REF!))</f>
        <v>#REF!</v>
      </c>
      <c r="Q3295">
        <f t="shared" si="103"/>
        <v>27.565026697177728</v>
      </c>
      <c r="R3295" t="str">
        <f>CONCATENATE("ID-",A3295,"-",E3295)</f>
        <v>ID-29767-Muskegon, MI - Pontiac, MI</v>
      </c>
      <c r="S3295" t="str">
        <f>INDEX(B:B,MATCH(A3295,A:A,0))</f>
        <v>18:11</v>
      </c>
      <c r="T3295" t="str">
        <f>IF(OR(B3295&gt;0,C3295&gt;0),"Acceptable","Check")</f>
        <v>Acceptable</v>
      </c>
      <c r="U3295">
        <f>COUNTIF(D:D, "Military - U.S. Army")</f>
        <v>23</v>
      </c>
      <c r="V3295">
        <f>AVERAGEIF(C:C,"Fort Myer, Virginia", I:I)</f>
        <v>2</v>
      </c>
      <c r="X3295" t="str">
        <f>IFERROR(VLOOKUP("FlightNumber", A:D, 4, FALSE), "Flight Not Found")</f>
        <v>Flight Not Found</v>
      </c>
      <c r="Y3295" t="str" cm="1">
        <f t="array" ref="Y3295">IF(AND(B:B &gt; TIME(6, 0, 0), B:B &lt;= TIME(18, 0, 0)), "Day", "Night")</f>
        <v>Night</v>
      </c>
      <c r="Z3295">
        <f>COUNTIFS(D:D, "Military - U.S. Army", C:C, "Fort Myer, Virginia")</f>
        <v>1</v>
      </c>
    </row>
    <row r="3296" spans="1:26" x14ac:dyDescent="0.2">
      <c r="A3296">
        <v>29785</v>
      </c>
      <c r="B3296" t="s">
        <v>14039</v>
      </c>
      <c r="C3296" t="s">
        <v>16185</v>
      </c>
      <c r="D3296" t="s">
        <v>16186</v>
      </c>
      <c r="E3296" t="s">
        <v>16187</v>
      </c>
      <c r="F3296" t="s">
        <v>16188</v>
      </c>
      <c r="G3296" t="s">
        <v>16189</v>
      </c>
      <c r="H3296" t="s">
        <v>1695</v>
      </c>
      <c r="I3296">
        <v>4</v>
      </c>
      <c r="J3296">
        <v>4</v>
      </c>
      <c r="K3296">
        <v>0</v>
      </c>
      <c r="L3296" t="s">
        <v>16190</v>
      </c>
      <c r="M3296">
        <f>SUM(B3296,C3296)</f>
        <v>0</v>
      </c>
      <c r="N3296" t="str">
        <f t="shared" si="102"/>
        <v>No</v>
      </c>
      <c r="O3296">
        <f>COUNTIF(C:C,"&lt;0")</f>
        <v>0</v>
      </c>
      <c r="P3296" t="e">
        <f>SUMIF(#REF!,"&gt;"&amp;AVERAGE(#REF!))</f>
        <v>#REF!</v>
      </c>
      <c r="Q3296">
        <f t="shared" si="103"/>
        <v>27.565026697177728</v>
      </c>
      <c r="R3296" t="str">
        <f>CONCATENATE("ID-",A3296,"-",E3296)</f>
        <v>ID-29785-Tehran, Iran - Larnaca, Cyprus</v>
      </c>
      <c r="S3296" t="str">
        <f>INDEX(B:B,MATCH(A3296,A:A,0))</f>
        <v>15:44</v>
      </c>
      <c r="T3296" t="str">
        <f>IF(OR(B3296&gt;0,C3296&gt;0),"Acceptable","Check")</f>
        <v>Acceptable</v>
      </c>
      <c r="U3296">
        <f>COUNTIF(D:D, "Military - U.S. Army")</f>
        <v>23</v>
      </c>
      <c r="V3296">
        <f>AVERAGEIF(C:C,"Fort Myer, Virginia", I:I)</f>
        <v>2</v>
      </c>
      <c r="X3296" t="str">
        <f>IFERROR(VLOOKUP("FlightNumber", A:D, 4, FALSE), "Flight Not Found")</f>
        <v>Flight Not Found</v>
      </c>
      <c r="Y3296" t="str" cm="1">
        <f t="array" ref="Y3296">IF(AND(B:B &gt; TIME(6, 0, 0), B:B &lt;= TIME(18, 0, 0)), "Day", "Night")</f>
        <v>Night</v>
      </c>
      <c r="Z3296">
        <f>COUNTIFS(D:D, "Military - U.S. Army", C:C, "Fort Myer, Virginia")</f>
        <v>1</v>
      </c>
    </row>
    <row r="3297" spans="1:26" x14ac:dyDescent="0.2">
      <c r="A3297">
        <v>29787</v>
      </c>
      <c r="C3297" t="s">
        <v>11651</v>
      </c>
      <c r="D3297" t="s">
        <v>11652</v>
      </c>
      <c r="E3297" t="s">
        <v>16191</v>
      </c>
      <c r="F3297" t="s">
        <v>16192</v>
      </c>
      <c r="G3297" t="s">
        <v>16193</v>
      </c>
      <c r="H3297" t="s">
        <v>16194</v>
      </c>
      <c r="I3297">
        <v>50</v>
      </c>
      <c r="J3297">
        <v>50</v>
      </c>
      <c r="K3297">
        <v>0</v>
      </c>
      <c r="L3297" t="s">
        <v>16195</v>
      </c>
      <c r="M3297">
        <f>SUM(B3297,C3297)</f>
        <v>0</v>
      </c>
      <c r="N3297" t="str">
        <f t="shared" si="102"/>
        <v>No</v>
      </c>
      <c r="O3297">
        <f>COUNTIF(C:C,"&lt;0")</f>
        <v>0</v>
      </c>
      <c r="P3297" t="e">
        <f>SUMIF(#REF!,"&gt;"&amp;AVERAGE(#REF!))</f>
        <v>#REF!</v>
      </c>
      <c r="Q3297">
        <f t="shared" si="103"/>
        <v>27.565026697177728</v>
      </c>
      <c r="R3297" t="str">
        <f>CONCATENATE("ID-",A3297,"-",E3297)</f>
        <v>ID-29787-Mogadishu- Hargeisa</v>
      </c>
      <c r="S3297">
        <f>INDEX(B:B,MATCH(A3297,A:A,0))</f>
        <v>0</v>
      </c>
      <c r="T3297" t="str">
        <f>IF(OR(B3297&gt;0,C3297&gt;0),"Acceptable","Check")</f>
        <v>Acceptable</v>
      </c>
      <c r="U3297">
        <f>COUNTIF(D:D, "Military - U.S. Army")</f>
        <v>23</v>
      </c>
      <c r="V3297">
        <f>AVERAGEIF(C:C,"Fort Myer, Virginia", I:I)</f>
        <v>2</v>
      </c>
      <c r="X3297" t="str">
        <f>IFERROR(VLOOKUP("FlightNumber", A:D, 4, FALSE), "Flight Not Found")</f>
        <v>Flight Not Found</v>
      </c>
      <c r="Y3297" t="str" cm="1">
        <f t="array" ref="Y3297">IF(AND(B:B &gt; TIME(6, 0, 0), B:B &lt;= TIME(18, 0, 0)), "Day", "Night")</f>
        <v>Night</v>
      </c>
      <c r="Z3297">
        <f>COUNTIFS(D:D, "Military - U.S. Army", C:C, "Fort Myer, Virginia")</f>
        <v>1</v>
      </c>
    </row>
    <row r="3298" spans="1:26" x14ac:dyDescent="0.2">
      <c r="A3298">
        <v>29790</v>
      </c>
      <c r="B3298" t="s">
        <v>8685</v>
      </c>
      <c r="C3298" t="s">
        <v>730</v>
      </c>
      <c r="D3298" t="s">
        <v>9454</v>
      </c>
      <c r="E3298" t="s">
        <v>16196</v>
      </c>
      <c r="F3298" t="s">
        <v>16197</v>
      </c>
      <c r="G3298" t="s">
        <v>16198</v>
      </c>
      <c r="I3298">
        <v>4</v>
      </c>
      <c r="J3298">
        <v>4</v>
      </c>
      <c r="K3298">
        <v>0</v>
      </c>
      <c r="L3298" t="s">
        <v>16199</v>
      </c>
      <c r="M3298">
        <f>SUM(B3298,C3298)</f>
        <v>0</v>
      </c>
      <c r="N3298" t="str">
        <f t="shared" si="102"/>
        <v>No</v>
      </c>
      <c r="O3298">
        <f>COUNTIF(C:C,"&lt;0")</f>
        <v>0</v>
      </c>
      <c r="P3298" t="e">
        <f>SUMIF(#REF!,"&gt;"&amp;AVERAGE(#REF!))</f>
        <v>#REF!</v>
      </c>
      <c r="Q3298">
        <f t="shared" si="103"/>
        <v>27.565026697177728</v>
      </c>
      <c r="R3298" t="str">
        <f>CONCATENATE("ID-",A3298,"-",E3298)</f>
        <v>ID-29790-Kansas City, MO - York, NE</v>
      </c>
      <c r="S3298" t="str">
        <f>INDEX(B:B,MATCH(A3298,A:A,0))</f>
        <v>12:24</v>
      </c>
      <c r="T3298" t="str">
        <f>IF(OR(B3298&gt;0,C3298&gt;0),"Acceptable","Check")</f>
        <v>Acceptable</v>
      </c>
      <c r="U3298">
        <f>COUNTIF(D:D, "Military - U.S. Army")</f>
        <v>23</v>
      </c>
      <c r="V3298">
        <f>AVERAGEIF(C:C,"Fort Myer, Virginia", I:I)</f>
        <v>2</v>
      </c>
      <c r="X3298" t="str">
        <f>IFERROR(VLOOKUP("FlightNumber", A:D, 4, FALSE), "Flight Not Found")</f>
        <v>Flight Not Found</v>
      </c>
      <c r="Y3298" t="str" cm="1">
        <f t="array" ref="Y3298">IF(AND(B:B &gt; TIME(6, 0, 0), B:B &lt;= TIME(18, 0, 0)), "Day", "Night")</f>
        <v>Night</v>
      </c>
      <c r="Z3298">
        <f>COUNTIFS(D:D, "Military - U.S. Army", C:C, "Fort Myer, Virginia")</f>
        <v>1</v>
      </c>
    </row>
    <row r="3299" spans="1:26" x14ac:dyDescent="0.2">
      <c r="A3299">
        <v>29791</v>
      </c>
      <c r="C3299" t="s">
        <v>16200</v>
      </c>
      <c r="D3299" t="s">
        <v>8950</v>
      </c>
      <c r="F3299" t="s">
        <v>12795</v>
      </c>
      <c r="G3299" t="s">
        <v>16201</v>
      </c>
      <c r="H3299" t="s">
        <v>281</v>
      </c>
      <c r="I3299">
        <v>19</v>
      </c>
      <c r="J3299">
        <v>19</v>
      </c>
      <c r="K3299">
        <v>0</v>
      </c>
      <c r="L3299" t="s">
        <v>4807</v>
      </c>
      <c r="M3299">
        <f>SUM(B3299,C3299)</f>
        <v>0</v>
      </c>
      <c r="N3299" t="str">
        <f t="shared" si="102"/>
        <v>No</v>
      </c>
      <c r="O3299">
        <f>COUNTIF(C:C,"&lt;0")</f>
        <v>0</v>
      </c>
      <c r="P3299" t="e">
        <f>SUMIF(#REF!,"&gt;"&amp;AVERAGE(#REF!))</f>
        <v>#REF!</v>
      </c>
      <c r="Q3299">
        <f t="shared" si="103"/>
        <v>27.565026697177728</v>
      </c>
      <c r="R3299" t="str">
        <f>CONCATENATE("ID-",A3299,"-",E3299)</f>
        <v>ID-29791-</v>
      </c>
      <c r="S3299">
        <f>INDEX(B:B,MATCH(A3299,A:A,0))</f>
        <v>0</v>
      </c>
      <c r="T3299" t="str">
        <f>IF(OR(B3299&gt;0,C3299&gt;0),"Acceptable","Check")</f>
        <v>Acceptable</v>
      </c>
      <c r="U3299">
        <f>COUNTIF(D:D, "Military - U.S. Army")</f>
        <v>23</v>
      </c>
      <c r="V3299">
        <f>AVERAGEIF(C:C,"Fort Myer, Virginia", I:I)</f>
        <v>2</v>
      </c>
      <c r="X3299" t="str">
        <f>IFERROR(VLOOKUP("FlightNumber", A:D, 4, FALSE), "Flight Not Found")</f>
        <v>Flight Not Found</v>
      </c>
      <c r="Y3299" t="str" cm="1">
        <f t="array" ref="Y3299">IF(AND(B:B &gt; TIME(6, 0, 0), B:B &lt;= TIME(18, 0, 0)), "Day", "Night")</f>
        <v>Night</v>
      </c>
      <c r="Z3299">
        <f>COUNTIFS(D:D, "Military - U.S. Army", C:C, "Fort Myer, Virginia")</f>
        <v>1</v>
      </c>
    </row>
    <row r="3300" spans="1:26" x14ac:dyDescent="0.2">
      <c r="A3300">
        <v>29792</v>
      </c>
      <c r="C3300" t="s">
        <v>16202</v>
      </c>
      <c r="D3300" t="s">
        <v>16203</v>
      </c>
      <c r="F3300" t="s">
        <v>2625</v>
      </c>
      <c r="G3300" t="s">
        <v>16204</v>
      </c>
      <c r="H3300" t="s">
        <v>16205</v>
      </c>
      <c r="I3300">
        <v>9</v>
      </c>
      <c r="J3300">
        <v>4</v>
      </c>
      <c r="K3300">
        <v>0</v>
      </c>
      <c r="L3300" t="s">
        <v>16206</v>
      </c>
      <c r="M3300">
        <f>SUM(B3300,C3300)</f>
        <v>0</v>
      </c>
      <c r="N3300" t="str">
        <f t="shared" si="102"/>
        <v>No</v>
      </c>
      <c r="O3300">
        <f>COUNTIF(C:C,"&lt;0")</f>
        <v>0</v>
      </c>
      <c r="P3300" t="e">
        <f>SUMIF(#REF!,"&gt;"&amp;AVERAGE(#REF!))</f>
        <v>#REF!</v>
      </c>
      <c r="Q3300">
        <f t="shared" si="103"/>
        <v>27.565026697177728</v>
      </c>
      <c r="R3300" t="str">
        <f>CONCATENATE("ID-",A3300,"-",E3300)</f>
        <v>ID-29792-</v>
      </c>
      <c r="S3300">
        <f>INDEX(B:B,MATCH(A3300,A:A,0))</f>
        <v>0</v>
      </c>
      <c r="T3300" t="str">
        <f>IF(OR(B3300&gt;0,C3300&gt;0),"Acceptable","Check")</f>
        <v>Acceptable</v>
      </c>
      <c r="U3300">
        <f>COUNTIF(D:D, "Military - U.S. Army")</f>
        <v>23</v>
      </c>
      <c r="V3300">
        <f>AVERAGEIF(C:C,"Fort Myer, Virginia", I:I)</f>
        <v>2</v>
      </c>
      <c r="X3300" t="str">
        <f>IFERROR(VLOOKUP("FlightNumber", A:D, 4, FALSE), "Flight Not Found")</f>
        <v>Flight Not Found</v>
      </c>
      <c r="Y3300" t="str" cm="1">
        <f t="array" ref="Y3300">IF(AND(B:B &gt; TIME(6, 0, 0), B:B &lt;= TIME(18, 0, 0)), "Day", "Night")</f>
        <v>Night</v>
      </c>
      <c r="Z3300">
        <f>COUNTIFS(D:D, "Military - U.S. Army", C:C, "Fort Myer, Virginia")</f>
        <v>1</v>
      </c>
    </row>
    <row r="3301" spans="1:26" x14ac:dyDescent="0.2">
      <c r="A3301">
        <v>29794</v>
      </c>
      <c r="C3301" t="s">
        <v>16207</v>
      </c>
      <c r="D3301" t="s">
        <v>12999</v>
      </c>
      <c r="E3301" t="s">
        <v>16208</v>
      </c>
      <c r="F3301" t="s">
        <v>11155</v>
      </c>
      <c r="G3301" t="s">
        <v>16209</v>
      </c>
      <c r="H3301" t="s">
        <v>16210</v>
      </c>
      <c r="I3301">
        <v>66</v>
      </c>
      <c r="J3301">
        <v>30</v>
      </c>
      <c r="K3301">
        <v>0</v>
      </c>
      <c r="L3301" t="s">
        <v>16211</v>
      </c>
      <c r="M3301">
        <f>SUM(B3301,C3301)</f>
        <v>0</v>
      </c>
      <c r="N3301" t="str">
        <f t="shared" si="102"/>
        <v>No</v>
      </c>
      <c r="O3301">
        <f>COUNTIF(C:C,"&lt;0")</f>
        <v>0</v>
      </c>
      <c r="P3301" t="e">
        <f>SUMIF(#REF!,"&gt;"&amp;AVERAGE(#REF!))</f>
        <v>#REF!</v>
      </c>
      <c r="Q3301">
        <f t="shared" si="103"/>
        <v>27.565026697177728</v>
      </c>
      <c r="R3301" t="str">
        <f>CONCATENATE("ID-",A3301,"-",E3301)</f>
        <v>ID-29794-Monterey - Chihuahua</v>
      </c>
      <c r="S3301">
        <f>INDEX(B:B,MATCH(A3301,A:A,0))</f>
        <v>0</v>
      </c>
      <c r="T3301" t="str">
        <f>IF(OR(B3301&gt;0,C3301&gt;0),"Acceptable","Check")</f>
        <v>Acceptable</v>
      </c>
      <c r="U3301">
        <f>COUNTIF(D:D, "Military - U.S. Army")</f>
        <v>23</v>
      </c>
      <c r="V3301">
        <f>AVERAGEIF(C:C,"Fort Myer, Virginia", I:I)</f>
        <v>2</v>
      </c>
      <c r="X3301" t="str">
        <f>IFERROR(VLOOKUP("FlightNumber", A:D, 4, FALSE), "Flight Not Found")</f>
        <v>Flight Not Found</v>
      </c>
      <c r="Y3301" t="str" cm="1">
        <f t="array" ref="Y3301">IF(AND(B:B &gt; TIME(6, 0, 0), B:B &lt;= TIME(18, 0, 0)), "Day", "Night")</f>
        <v>Night</v>
      </c>
      <c r="Z3301">
        <f>COUNTIFS(D:D, "Military - U.S. Army", C:C, "Fort Myer, Virginia")</f>
        <v>1</v>
      </c>
    </row>
    <row r="3302" spans="1:26" x14ac:dyDescent="0.2">
      <c r="A3302">
        <v>29809</v>
      </c>
      <c r="B3302" t="s">
        <v>3113</v>
      </c>
      <c r="C3302" t="s">
        <v>16212</v>
      </c>
      <c r="D3302" t="s">
        <v>16213</v>
      </c>
      <c r="E3302" t="s">
        <v>16214</v>
      </c>
      <c r="F3302" t="s">
        <v>9846</v>
      </c>
      <c r="G3302" t="s">
        <v>16215</v>
      </c>
      <c r="I3302">
        <v>6</v>
      </c>
      <c r="J3302">
        <v>6</v>
      </c>
      <c r="K3302">
        <v>0</v>
      </c>
      <c r="L3302" t="s">
        <v>16216</v>
      </c>
      <c r="M3302">
        <f>SUM(B3302,C3302)</f>
        <v>0</v>
      </c>
      <c r="N3302" t="str">
        <f t="shared" si="102"/>
        <v>No</v>
      </c>
      <c r="O3302">
        <f>COUNTIF(C:C,"&lt;0")</f>
        <v>0</v>
      </c>
      <c r="P3302" t="e">
        <f>SUMIF(#REF!,"&gt;"&amp;AVERAGE(#REF!))</f>
        <v>#REF!</v>
      </c>
      <c r="Q3302">
        <f t="shared" si="103"/>
        <v>27.565026697177728</v>
      </c>
      <c r="R3302" t="str">
        <f>CONCATENATE("ID-",A3302,"-",E3302)</f>
        <v>ID-29809-Skagway, AK - Local</v>
      </c>
      <c r="S3302" t="str">
        <f>INDEX(B:B,MATCH(A3302,A:A,0))</f>
        <v>19:15</v>
      </c>
      <c r="T3302" t="str">
        <f>IF(OR(B3302&gt;0,C3302&gt;0),"Acceptable","Check")</f>
        <v>Acceptable</v>
      </c>
      <c r="U3302">
        <f>COUNTIF(D:D, "Military - U.S. Army")</f>
        <v>23</v>
      </c>
      <c r="V3302">
        <f>AVERAGEIF(C:C,"Fort Myer, Virginia", I:I)</f>
        <v>2</v>
      </c>
      <c r="X3302" t="str">
        <f>IFERROR(VLOOKUP("FlightNumber", A:D, 4, FALSE), "Flight Not Found")</f>
        <v>Flight Not Found</v>
      </c>
      <c r="Y3302" t="str" cm="1">
        <f t="array" ref="Y3302">IF(AND(B:B &gt; TIME(6, 0, 0), B:B &lt;= TIME(18, 0, 0)), "Day", "Night")</f>
        <v>Night</v>
      </c>
      <c r="Z3302">
        <f>COUNTIFS(D:D, "Military - U.S. Army", C:C, "Fort Myer, Virginia")</f>
        <v>1</v>
      </c>
    </row>
    <row r="3303" spans="1:26" x14ac:dyDescent="0.2">
      <c r="A3303">
        <v>29820</v>
      </c>
      <c r="B3303" t="s">
        <v>99</v>
      </c>
      <c r="C3303" t="s">
        <v>16217</v>
      </c>
      <c r="D3303" t="s">
        <v>3562</v>
      </c>
      <c r="E3303" t="s">
        <v>16218</v>
      </c>
      <c r="F3303" t="s">
        <v>12774</v>
      </c>
      <c r="G3303" t="s">
        <v>16219</v>
      </c>
      <c r="H3303" t="s">
        <v>16220</v>
      </c>
      <c r="I3303">
        <v>110</v>
      </c>
      <c r="J3303">
        <v>110</v>
      </c>
      <c r="K3303">
        <v>0</v>
      </c>
      <c r="L3303" t="s">
        <v>16221</v>
      </c>
      <c r="M3303">
        <f>SUM(B3303,C3303)</f>
        <v>0</v>
      </c>
      <c r="N3303" t="str">
        <f t="shared" si="102"/>
        <v>No</v>
      </c>
      <c r="O3303">
        <f>COUNTIF(C:C,"&lt;0")</f>
        <v>0</v>
      </c>
      <c r="P3303" t="e">
        <f>SUMIF(#REF!,"&gt;"&amp;AVERAGE(#REF!))</f>
        <v>#REF!</v>
      </c>
      <c r="Q3303">
        <f t="shared" si="103"/>
        <v>27.565026697177728</v>
      </c>
      <c r="R3303" t="str">
        <f>CONCATENATE("ID-",A3303,"-",E3303)</f>
        <v>ID-29820-Taipei - Kaohsiung</v>
      </c>
      <c r="S3303" t="str">
        <f>INDEX(B:B,MATCH(A3303,A:A,0))</f>
        <v>10:00</v>
      </c>
      <c r="T3303" t="str">
        <f>IF(OR(B3303&gt;0,C3303&gt;0),"Acceptable","Check")</f>
        <v>Acceptable</v>
      </c>
      <c r="U3303">
        <f>COUNTIF(D:D, "Military - U.S. Army")</f>
        <v>23</v>
      </c>
      <c r="V3303">
        <f>AVERAGEIF(C:C,"Fort Myer, Virginia", I:I)</f>
        <v>2</v>
      </c>
      <c r="X3303" t="str">
        <f>IFERROR(VLOOKUP("FlightNumber", A:D, 4, FALSE), "Flight Not Found")</f>
        <v>Flight Not Found</v>
      </c>
      <c r="Y3303" t="str" cm="1">
        <f t="array" ref="Y3303">IF(AND(B:B &gt; TIME(6, 0, 0), B:B &lt;= TIME(18, 0, 0)), "Day", "Night")</f>
        <v>Night</v>
      </c>
      <c r="Z3303">
        <f>COUNTIFS(D:D, "Military - U.S. Army", C:C, "Fort Myer, Virginia")</f>
        <v>1</v>
      </c>
    </row>
    <row r="3304" spans="1:26" x14ac:dyDescent="0.2">
      <c r="A3304">
        <v>29822</v>
      </c>
      <c r="C3304" t="s">
        <v>16222</v>
      </c>
      <c r="D3304" t="s">
        <v>16223</v>
      </c>
      <c r="E3304" t="s">
        <v>16224</v>
      </c>
      <c r="F3304" t="s">
        <v>16225</v>
      </c>
      <c r="G3304" t="s">
        <v>16226</v>
      </c>
      <c r="H3304" t="s">
        <v>16227</v>
      </c>
      <c r="I3304">
        <v>32</v>
      </c>
      <c r="J3304">
        <v>31</v>
      </c>
      <c r="K3304">
        <v>0</v>
      </c>
      <c r="L3304" t="s">
        <v>16228</v>
      </c>
      <c r="M3304">
        <f>SUM(B3304,C3304)</f>
        <v>0</v>
      </c>
      <c r="N3304" t="str">
        <f t="shared" si="102"/>
        <v>No</v>
      </c>
      <c r="O3304">
        <f>COUNTIF(C:C,"&lt;0")</f>
        <v>0</v>
      </c>
      <c r="P3304" t="e">
        <f>SUMIF(#REF!,"&gt;"&amp;AVERAGE(#REF!))</f>
        <v>#REF!</v>
      </c>
      <c r="Q3304">
        <f t="shared" si="103"/>
        <v>27.565026697177728</v>
      </c>
      <c r="R3304" t="str">
        <f>CONCATENATE("ID-",A3304,"-",E3304)</f>
        <v>ID-29822-Komsomol'sk-na-Amure - Blagoveshchensk</v>
      </c>
      <c r="S3304">
        <f>INDEX(B:B,MATCH(A3304,A:A,0))</f>
        <v>0</v>
      </c>
      <c r="T3304" t="str">
        <f>IF(OR(B3304&gt;0,C3304&gt;0),"Acceptable","Check")</f>
        <v>Acceptable</v>
      </c>
      <c r="U3304">
        <f>COUNTIF(D:D, "Military - U.S. Army")</f>
        <v>23</v>
      </c>
      <c r="V3304">
        <f>AVERAGEIF(C:C,"Fort Myer, Virginia", I:I)</f>
        <v>2</v>
      </c>
      <c r="X3304" t="str">
        <f>IFERROR(VLOOKUP("FlightNumber", A:D, 4, FALSE), "Flight Not Found")</f>
        <v>Flight Not Found</v>
      </c>
      <c r="Y3304" t="str" cm="1">
        <f t="array" ref="Y3304">IF(AND(B:B &gt; TIME(6, 0, 0), B:B &lt;= TIME(18, 0, 0)), "Day", "Night")</f>
        <v>Night</v>
      </c>
      <c r="Z3304">
        <f>COUNTIFS(D:D, "Military - U.S. Army", C:C, "Fort Myer, Virginia")</f>
        <v>1</v>
      </c>
    </row>
    <row r="3305" spans="1:26" x14ac:dyDescent="0.2">
      <c r="A3305">
        <v>29827</v>
      </c>
      <c r="B3305" t="s">
        <v>2758</v>
      </c>
      <c r="C3305" t="s">
        <v>16229</v>
      </c>
      <c r="D3305" t="s">
        <v>3546</v>
      </c>
      <c r="E3305" t="s">
        <v>16230</v>
      </c>
      <c r="F3305" t="s">
        <v>11779</v>
      </c>
      <c r="G3305" t="s">
        <v>16231</v>
      </c>
      <c r="H3305" t="s">
        <v>16232</v>
      </c>
      <c r="I3305">
        <v>34</v>
      </c>
      <c r="J3305">
        <v>3</v>
      </c>
      <c r="K3305">
        <v>0</v>
      </c>
      <c r="L3305" t="s">
        <v>16233</v>
      </c>
      <c r="M3305">
        <f>SUM(B3305,C3305)</f>
        <v>0</v>
      </c>
      <c r="N3305" t="str">
        <f t="shared" si="102"/>
        <v>No</v>
      </c>
      <c r="O3305">
        <f>COUNTIF(C:C,"&lt;0")</f>
        <v>0</v>
      </c>
      <c r="P3305" t="e">
        <f>SUMIF(#REF!,"&gt;"&amp;AVERAGE(#REF!))</f>
        <v>#REF!</v>
      </c>
      <c r="Q3305">
        <f t="shared" si="103"/>
        <v>27.565026697177728</v>
      </c>
      <c r="R3305" t="str">
        <f>CONCATENATE("ID-",A3305,"-",E3305)</f>
        <v>ID-29827-Chita - Zeya</v>
      </c>
      <c r="S3305" t="str">
        <f>INDEX(B:B,MATCH(A3305,A:A,0))</f>
        <v>20:30</v>
      </c>
      <c r="T3305" t="str">
        <f>IF(OR(B3305&gt;0,C3305&gt;0),"Acceptable","Check")</f>
        <v>Acceptable</v>
      </c>
      <c r="U3305">
        <f>COUNTIF(D:D, "Military - U.S. Army")</f>
        <v>23</v>
      </c>
      <c r="V3305">
        <f>AVERAGEIF(C:C,"Fort Myer, Virginia", I:I)</f>
        <v>2</v>
      </c>
      <c r="X3305" t="str">
        <f>IFERROR(VLOOKUP("FlightNumber", A:D, 4, FALSE), "Flight Not Found")</f>
        <v>Flight Not Found</v>
      </c>
      <c r="Y3305" t="str" cm="1">
        <f t="array" ref="Y3305">IF(AND(B:B &gt; TIME(6, 0, 0), B:B &lt;= TIME(18, 0, 0)), "Day", "Night")</f>
        <v>Night</v>
      </c>
      <c r="Z3305">
        <f>COUNTIFS(D:D, "Military - U.S. Army", C:C, "Fort Myer, Virginia")</f>
        <v>1</v>
      </c>
    </row>
    <row r="3306" spans="1:26" x14ac:dyDescent="0.2">
      <c r="A3306">
        <v>29831</v>
      </c>
      <c r="C3306" t="s">
        <v>16234</v>
      </c>
      <c r="D3306" t="s">
        <v>14027</v>
      </c>
      <c r="F3306" t="s">
        <v>15845</v>
      </c>
      <c r="G3306" t="s">
        <v>16235</v>
      </c>
      <c r="H3306" t="s">
        <v>16236</v>
      </c>
      <c r="I3306">
        <v>22</v>
      </c>
      <c r="J3306">
        <v>21</v>
      </c>
      <c r="K3306">
        <v>0</v>
      </c>
      <c r="L3306" t="s">
        <v>16237</v>
      </c>
      <c r="M3306">
        <f>SUM(B3306,C3306)</f>
        <v>0</v>
      </c>
      <c r="N3306" t="str">
        <f t="shared" si="102"/>
        <v>No</v>
      </c>
      <c r="O3306">
        <f>COUNTIF(C:C,"&lt;0")</f>
        <v>0</v>
      </c>
      <c r="P3306" t="e">
        <f>SUMIF(#REF!,"&gt;"&amp;AVERAGE(#REF!))</f>
        <v>#REF!</v>
      </c>
      <c r="Q3306">
        <f t="shared" si="103"/>
        <v>27.565026697177728</v>
      </c>
      <c r="R3306" t="str">
        <f>CONCATENATE("ID-",A3306,"-",E3306)</f>
        <v>ID-29831-</v>
      </c>
      <c r="S3306">
        <f>INDEX(B:B,MATCH(A3306,A:A,0))</f>
        <v>0</v>
      </c>
      <c r="T3306" t="str">
        <f>IF(OR(B3306&gt;0,C3306&gt;0),"Acceptable","Check")</f>
        <v>Acceptable</v>
      </c>
      <c r="U3306">
        <f>COUNTIF(D:D, "Military - U.S. Army")</f>
        <v>23</v>
      </c>
      <c r="V3306">
        <f>AVERAGEIF(C:C,"Fort Myer, Virginia", I:I)</f>
        <v>2</v>
      </c>
      <c r="X3306" t="str">
        <f>IFERROR(VLOOKUP("FlightNumber", A:D, 4, FALSE), "Flight Not Found")</f>
        <v>Flight Not Found</v>
      </c>
      <c r="Y3306" t="str" cm="1">
        <f t="array" ref="Y3306">IF(AND(B:B &gt; TIME(6, 0, 0), B:B &lt;= TIME(18, 0, 0)), "Day", "Night")</f>
        <v>Night</v>
      </c>
      <c r="Z3306">
        <f>COUNTIFS(D:D, "Military - U.S. Army", C:C, "Fort Myer, Virginia")</f>
        <v>1</v>
      </c>
    </row>
    <row r="3307" spans="1:26" x14ac:dyDescent="0.2">
      <c r="A3307">
        <v>29847</v>
      </c>
      <c r="C3307" t="s">
        <v>16238</v>
      </c>
      <c r="D3307" t="s">
        <v>16239</v>
      </c>
      <c r="F3307" t="s">
        <v>16240</v>
      </c>
      <c r="G3307" t="s">
        <v>16241</v>
      </c>
      <c r="H3307" t="s">
        <v>16242</v>
      </c>
      <c r="I3307">
        <v>33</v>
      </c>
      <c r="J3307">
        <v>33</v>
      </c>
      <c r="K3307">
        <v>0</v>
      </c>
      <c r="L3307" t="s">
        <v>16243</v>
      </c>
      <c r="M3307">
        <f>SUM(B3307,C3307)</f>
        <v>0</v>
      </c>
      <c r="N3307" t="str">
        <f t="shared" si="102"/>
        <v>No</v>
      </c>
      <c r="O3307">
        <f>COUNTIF(C:C,"&lt;0")</f>
        <v>0</v>
      </c>
      <c r="P3307" t="e">
        <f>SUMIF(#REF!,"&gt;"&amp;AVERAGE(#REF!))</f>
        <v>#REF!</v>
      </c>
      <c r="Q3307">
        <f t="shared" si="103"/>
        <v>27.565026697177728</v>
      </c>
      <c r="R3307" t="str">
        <f>CONCATENATE("ID-",A3307,"-",E3307)</f>
        <v>ID-29847-</v>
      </c>
      <c r="S3307">
        <f>INDEX(B:B,MATCH(A3307,A:A,0))</f>
        <v>0</v>
      </c>
      <c r="T3307" t="str">
        <f>IF(OR(B3307&gt;0,C3307&gt;0),"Acceptable","Check")</f>
        <v>Acceptable</v>
      </c>
      <c r="U3307">
        <f>COUNTIF(D:D, "Military - U.S. Army")</f>
        <v>23</v>
      </c>
      <c r="V3307">
        <f>AVERAGEIF(C:C,"Fort Myer, Virginia", I:I)</f>
        <v>2</v>
      </c>
      <c r="X3307" t="str">
        <f>IFERROR(VLOOKUP("FlightNumber", A:D, 4, FALSE), "Flight Not Found")</f>
        <v>Flight Not Found</v>
      </c>
      <c r="Y3307" t="str" cm="1">
        <f t="array" ref="Y3307">IF(AND(B:B &gt; TIME(6, 0, 0), B:B &lt;= TIME(18, 0, 0)), "Day", "Night")</f>
        <v>Night</v>
      </c>
      <c r="Z3307">
        <f>COUNTIFS(D:D, "Military - U.S. Army", C:C, "Fort Myer, Virginia")</f>
        <v>1</v>
      </c>
    </row>
    <row r="3308" spans="1:26" x14ac:dyDescent="0.2">
      <c r="A3308">
        <v>29850</v>
      </c>
      <c r="C3308" t="s">
        <v>16244</v>
      </c>
      <c r="D3308" t="s">
        <v>2606</v>
      </c>
      <c r="E3308" t="s">
        <v>16245</v>
      </c>
      <c r="F3308" t="s">
        <v>15968</v>
      </c>
      <c r="G3308" t="s">
        <v>16246</v>
      </c>
      <c r="H3308" t="s">
        <v>16247</v>
      </c>
      <c r="I3308">
        <v>68</v>
      </c>
      <c r="J3308">
        <v>7</v>
      </c>
      <c r="K3308">
        <v>0</v>
      </c>
      <c r="L3308" t="s">
        <v>16248</v>
      </c>
      <c r="M3308">
        <f>SUM(B3308,C3308)</f>
        <v>0</v>
      </c>
      <c r="N3308" t="str">
        <f t="shared" si="102"/>
        <v>No</v>
      </c>
      <c r="O3308">
        <f>COUNTIF(C:C,"&lt;0")</f>
        <v>0</v>
      </c>
      <c r="P3308" t="e">
        <f>SUMIF(#REF!,"&gt;"&amp;AVERAGE(#REF!))</f>
        <v>#REF!</v>
      </c>
      <c r="Q3308">
        <f t="shared" si="103"/>
        <v>27.565026697177728</v>
      </c>
      <c r="R3308" t="str">
        <f>CONCATENATE("ID-",A3308,"-",E3308)</f>
        <v>ID-29850-Fort Lewis, WA - Indian springs, NV</v>
      </c>
      <c r="S3308">
        <f>INDEX(B:B,MATCH(A3308,A:A,0))</f>
        <v>0</v>
      </c>
      <c r="T3308" t="str">
        <f>IF(OR(B3308&gt;0,C3308&gt;0),"Acceptable","Check")</f>
        <v>Acceptable</v>
      </c>
      <c r="U3308">
        <f>COUNTIF(D:D, "Military - U.S. Army")</f>
        <v>23</v>
      </c>
      <c r="V3308">
        <f>AVERAGEIF(C:C,"Fort Myer, Virginia", I:I)</f>
        <v>2</v>
      </c>
      <c r="X3308" t="str">
        <f>IFERROR(VLOOKUP("FlightNumber", A:D, 4, FALSE), "Flight Not Found")</f>
        <v>Flight Not Found</v>
      </c>
      <c r="Y3308" t="str" cm="1">
        <f t="array" ref="Y3308">IF(AND(B:B &gt; TIME(6, 0, 0), B:B &lt;= TIME(18, 0, 0)), "Day", "Night")</f>
        <v>Night</v>
      </c>
      <c r="Z3308">
        <f>COUNTIFS(D:D, "Military - U.S. Army", C:C, "Fort Myer, Virginia")</f>
        <v>1</v>
      </c>
    </row>
    <row r="3309" spans="1:26" x14ac:dyDescent="0.2">
      <c r="A3309">
        <v>29851</v>
      </c>
      <c r="B3309" t="s">
        <v>2141</v>
      </c>
      <c r="C3309" t="s">
        <v>16249</v>
      </c>
      <c r="D3309" t="s">
        <v>10962</v>
      </c>
      <c r="F3309" t="s">
        <v>16250</v>
      </c>
      <c r="I3309">
        <v>0</v>
      </c>
      <c r="J3309">
        <v>0</v>
      </c>
      <c r="K3309">
        <v>40</v>
      </c>
      <c r="L3309" t="s">
        <v>16251</v>
      </c>
      <c r="M3309">
        <f>SUM(B3309,C3309)</f>
        <v>0</v>
      </c>
      <c r="N3309" t="str">
        <f t="shared" si="102"/>
        <v>No</v>
      </c>
      <c r="O3309">
        <f>COUNTIF(C:C,"&lt;0")</f>
        <v>0</v>
      </c>
      <c r="P3309" t="e">
        <f>SUMIF(#REF!,"&gt;"&amp;AVERAGE(#REF!))</f>
        <v>#REF!</v>
      </c>
      <c r="Q3309">
        <f t="shared" si="103"/>
        <v>27.565026697177728</v>
      </c>
      <c r="R3309" t="str">
        <f>CONCATENATE("ID-",A3309,"-",E3309)</f>
        <v>ID-29851-</v>
      </c>
      <c r="S3309" t="str">
        <f>INDEX(B:B,MATCH(A3309,A:A,0))</f>
        <v>12:00</v>
      </c>
      <c r="T3309" t="str">
        <f>IF(OR(B3309&gt;0,C3309&gt;0),"Acceptable","Check")</f>
        <v>Acceptable</v>
      </c>
      <c r="U3309">
        <f>COUNTIF(D:D, "Military - U.S. Army")</f>
        <v>23</v>
      </c>
      <c r="V3309">
        <f>AVERAGEIF(C:C,"Fort Myer, Virginia", I:I)</f>
        <v>2</v>
      </c>
      <c r="X3309" t="str">
        <f>IFERROR(VLOOKUP("FlightNumber", A:D, 4, FALSE), "Flight Not Found")</f>
        <v>Flight Not Found</v>
      </c>
      <c r="Y3309" t="str" cm="1">
        <f t="array" ref="Y3309">IF(AND(B:B &gt; TIME(6, 0, 0), B:B &lt;= TIME(18, 0, 0)), "Day", "Night")</f>
        <v>Night</v>
      </c>
      <c r="Z3309">
        <f>COUNTIFS(D:D, "Military - U.S. Army", C:C, "Fort Myer, Virginia")</f>
        <v>1</v>
      </c>
    </row>
    <row r="3310" spans="1:26" x14ac:dyDescent="0.2">
      <c r="A3310">
        <v>29858</v>
      </c>
      <c r="B3310" t="s">
        <v>4834</v>
      </c>
      <c r="C3310" t="s">
        <v>4918</v>
      </c>
      <c r="D3310" t="s">
        <v>16252</v>
      </c>
      <c r="E3310" t="s">
        <v>16253</v>
      </c>
      <c r="F3310" t="s">
        <v>11133</v>
      </c>
      <c r="G3310" t="s">
        <v>16254</v>
      </c>
      <c r="H3310" t="s">
        <v>16255</v>
      </c>
      <c r="I3310">
        <v>60</v>
      </c>
      <c r="J3310">
        <v>60</v>
      </c>
      <c r="K3310">
        <v>20</v>
      </c>
      <c r="L3310" t="s">
        <v>16256</v>
      </c>
      <c r="M3310">
        <f>SUM(B3310,C3310)</f>
        <v>0</v>
      </c>
      <c r="N3310" t="str">
        <f t="shared" si="102"/>
        <v>No</v>
      </c>
      <c r="O3310">
        <f>COUNTIF(C:C,"&lt;0")</f>
        <v>0</v>
      </c>
      <c r="P3310" t="e">
        <f>SUMIF(#REF!,"&gt;"&amp;AVERAGE(#REF!))</f>
        <v>#REF!</v>
      </c>
      <c r="Q3310">
        <f t="shared" si="103"/>
        <v>27.565026697177728</v>
      </c>
      <c r="R3310" t="str">
        <f>CONCATENATE("ID-",A3310,"-",E3310)</f>
        <v>ID-29858-Ahwaz - Tehran</v>
      </c>
      <c r="S3310" t="str">
        <f>INDEX(B:B,MATCH(A3310,A:A,0))</f>
        <v>19:00</v>
      </c>
      <c r="T3310" t="str">
        <f>IF(OR(B3310&gt;0,C3310&gt;0),"Acceptable","Check")</f>
        <v>Acceptable</v>
      </c>
      <c r="U3310">
        <f>COUNTIF(D:D, "Military - U.S. Army")</f>
        <v>23</v>
      </c>
      <c r="V3310">
        <f>AVERAGEIF(C:C,"Fort Myer, Virginia", I:I)</f>
        <v>2</v>
      </c>
      <c r="X3310" t="str">
        <f>IFERROR(VLOOKUP("FlightNumber", A:D, 4, FALSE), "Flight Not Found")</f>
        <v>Flight Not Found</v>
      </c>
      <c r="Y3310" t="str" cm="1">
        <f t="array" ref="Y3310">IF(AND(B:B &gt; TIME(6, 0, 0), B:B &lt;= TIME(18, 0, 0)), "Day", "Night")</f>
        <v>Night</v>
      </c>
      <c r="Z3310">
        <f>COUNTIFS(D:D, "Military - U.S. Army", C:C, "Fort Myer, Virginia")</f>
        <v>1</v>
      </c>
    </row>
    <row r="3311" spans="1:26" x14ac:dyDescent="0.2">
      <c r="A3311">
        <v>29860</v>
      </c>
      <c r="B3311" t="s">
        <v>1164</v>
      </c>
      <c r="C3311" t="s">
        <v>16257</v>
      </c>
      <c r="D3311" t="s">
        <v>16258</v>
      </c>
      <c r="E3311" t="s">
        <v>16259</v>
      </c>
      <c r="F3311" t="s">
        <v>16260</v>
      </c>
      <c r="G3311" t="s">
        <v>16261</v>
      </c>
      <c r="H3311" t="s">
        <v>16262</v>
      </c>
      <c r="I3311">
        <v>3</v>
      </c>
      <c r="J3311">
        <v>3</v>
      </c>
      <c r="K3311">
        <v>0</v>
      </c>
      <c r="L3311" t="s">
        <v>16263</v>
      </c>
      <c r="M3311">
        <f>SUM(B3311,C3311)</f>
        <v>0</v>
      </c>
      <c r="N3311" t="str">
        <f t="shared" si="102"/>
        <v>No</v>
      </c>
      <c r="O3311">
        <f>COUNTIF(C:C,"&lt;0")</f>
        <v>0</v>
      </c>
      <c r="P3311" t="e">
        <f>SUMIF(#REF!,"&gt;"&amp;AVERAGE(#REF!))</f>
        <v>#REF!</v>
      </c>
      <c r="Q3311">
        <f t="shared" si="103"/>
        <v>27.565026697177728</v>
      </c>
      <c r="R3311" t="str">
        <f>CONCATENATE("ID-",A3311,"-",E3311)</f>
        <v>ID-29860-Casper, WY - McAllen, TX</v>
      </c>
      <c r="S3311" t="str">
        <f>INDEX(B:B,MATCH(A3311,A:A,0))</f>
        <v>15:00</v>
      </c>
      <c r="T3311" t="str">
        <f>IF(OR(B3311&gt;0,C3311&gt;0),"Acceptable","Check")</f>
        <v>Acceptable</v>
      </c>
      <c r="U3311">
        <f>COUNTIF(D:D, "Military - U.S. Army")</f>
        <v>23</v>
      </c>
      <c r="V3311">
        <f>AVERAGEIF(C:C,"Fort Myer, Virginia", I:I)</f>
        <v>2</v>
      </c>
      <c r="X3311" t="str">
        <f>IFERROR(VLOOKUP("FlightNumber", A:D, 4, FALSE), "Flight Not Found")</f>
        <v>Flight Not Found</v>
      </c>
      <c r="Y3311" t="str" cm="1">
        <f t="array" ref="Y3311">IF(AND(B:B &gt; TIME(6, 0, 0), B:B &lt;= TIME(18, 0, 0)), "Day", "Night")</f>
        <v>Night</v>
      </c>
      <c r="Z3311">
        <f>COUNTIFS(D:D, "Military - U.S. Army", C:C, "Fort Myer, Virginia")</f>
        <v>1</v>
      </c>
    </row>
    <row r="3312" spans="1:26" x14ac:dyDescent="0.2">
      <c r="A3312">
        <v>29865</v>
      </c>
      <c r="B3312" t="s">
        <v>16264</v>
      </c>
      <c r="C3312" t="s">
        <v>16265</v>
      </c>
      <c r="D3312" t="s">
        <v>16266</v>
      </c>
      <c r="E3312" t="s">
        <v>16267</v>
      </c>
      <c r="F3312" t="s">
        <v>16268</v>
      </c>
      <c r="G3312" t="s">
        <v>16269</v>
      </c>
      <c r="H3312" t="s">
        <v>16270</v>
      </c>
      <c r="I3312">
        <v>17</v>
      </c>
      <c r="J3312">
        <v>17</v>
      </c>
      <c r="K3312">
        <v>0</v>
      </c>
      <c r="L3312" t="s">
        <v>16271</v>
      </c>
      <c r="M3312">
        <f>SUM(B3312,C3312)</f>
        <v>0</v>
      </c>
      <c r="N3312" t="str">
        <f t="shared" si="102"/>
        <v>No</v>
      </c>
      <c r="O3312">
        <f>COUNTIF(C:C,"&lt;0")</f>
        <v>0</v>
      </c>
      <c r="P3312" t="e">
        <f>SUMIF(#REF!,"&gt;"&amp;AVERAGE(#REF!))</f>
        <v>#REF!</v>
      </c>
      <c r="Q3312">
        <f t="shared" si="103"/>
        <v>27.565026697177728</v>
      </c>
      <c r="R3312" t="str">
        <f>CONCATENATE("ID-",A3312,"-",E3312)</f>
        <v>ID-29865-Rotterdam - Eindhoven - Hamburgh</v>
      </c>
      <c r="S3312" t="str">
        <f>INDEX(B:B,MATCH(A3312,A:A,0))</f>
        <v>17:12</v>
      </c>
      <c r="T3312" t="str">
        <f>IF(OR(B3312&gt;0,C3312&gt;0),"Acceptable","Check")</f>
        <v>Acceptable</v>
      </c>
      <c r="U3312">
        <f>COUNTIF(D:D, "Military - U.S. Army")</f>
        <v>23</v>
      </c>
      <c r="V3312">
        <f>AVERAGEIF(C:C,"Fort Myer, Virginia", I:I)</f>
        <v>2</v>
      </c>
      <c r="X3312" t="str">
        <f>IFERROR(VLOOKUP("FlightNumber", A:D, 4, FALSE), "Flight Not Found")</f>
        <v>Flight Not Found</v>
      </c>
      <c r="Y3312" t="str" cm="1">
        <f t="array" ref="Y3312">IF(AND(B:B &gt; TIME(6, 0, 0), B:B &lt;= TIME(18, 0, 0)), "Day", "Night")</f>
        <v>Night</v>
      </c>
      <c r="Z3312">
        <f>COUNTIFS(D:D, "Military - U.S. Army", C:C, "Fort Myer, Virginia")</f>
        <v>1</v>
      </c>
    </row>
    <row r="3313" spans="1:26" x14ac:dyDescent="0.2">
      <c r="A3313">
        <v>29874</v>
      </c>
      <c r="C3313" t="s">
        <v>16272</v>
      </c>
      <c r="D3313" t="s">
        <v>16273</v>
      </c>
      <c r="F3313" t="s">
        <v>16274</v>
      </c>
      <c r="G3313" t="s">
        <v>16275</v>
      </c>
      <c r="H3313" t="s">
        <v>16276</v>
      </c>
      <c r="I3313">
        <v>9</v>
      </c>
      <c r="J3313">
        <v>9</v>
      </c>
      <c r="K3313">
        <v>0</v>
      </c>
      <c r="L3313" t="s">
        <v>1117</v>
      </c>
      <c r="M3313">
        <f>SUM(B3313,C3313)</f>
        <v>0</v>
      </c>
      <c r="N3313" t="str">
        <f t="shared" si="102"/>
        <v>No</v>
      </c>
      <c r="O3313">
        <f>COUNTIF(C:C,"&lt;0")</f>
        <v>0</v>
      </c>
      <c r="P3313" t="e">
        <f>SUMIF(#REF!,"&gt;"&amp;AVERAGE(#REF!))</f>
        <v>#REF!</v>
      </c>
      <c r="Q3313">
        <f t="shared" si="103"/>
        <v>27.565026697177728</v>
      </c>
      <c r="R3313" t="str">
        <f>CONCATENATE("ID-",A3313,"-",E3313)</f>
        <v>ID-29874-</v>
      </c>
      <c r="S3313">
        <f>INDEX(B:B,MATCH(A3313,A:A,0))</f>
        <v>0</v>
      </c>
      <c r="T3313" t="str">
        <f>IF(OR(B3313&gt;0,C3313&gt;0),"Acceptable","Check")</f>
        <v>Acceptable</v>
      </c>
      <c r="U3313">
        <f>COUNTIF(D:D, "Military - U.S. Army")</f>
        <v>23</v>
      </c>
      <c r="V3313">
        <f>AVERAGEIF(C:C,"Fort Myer, Virginia", I:I)</f>
        <v>2</v>
      </c>
      <c r="X3313" t="str">
        <f>IFERROR(VLOOKUP("FlightNumber", A:D, 4, FALSE), "Flight Not Found")</f>
        <v>Flight Not Found</v>
      </c>
      <c r="Y3313" t="str" cm="1">
        <f t="array" ref="Y3313">IF(AND(B:B &gt; TIME(6, 0, 0), B:B &lt;= TIME(18, 0, 0)), "Day", "Night")</f>
        <v>Night</v>
      </c>
      <c r="Z3313">
        <f>COUNTIFS(D:D, "Military - U.S. Army", C:C, "Fort Myer, Virginia")</f>
        <v>1</v>
      </c>
    </row>
    <row r="3314" spans="1:26" x14ac:dyDescent="0.2">
      <c r="A3314">
        <v>29885</v>
      </c>
      <c r="B3314" t="s">
        <v>16277</v>
      </c>
      <c r="C3314" t="s">
        <v>16278</v>
      </c>
      <c r="D3314" t="s">
        <v>16279</v>
      </c>
      <c r="E3314" t="s">
        <v>13518</v>
      </c>
      <c r="F3314" t="s">
        <v>8342</v>
      </c>
      <c r="G3314" t="s">
        <v>16280</v>
      </c>
      <c r="H3314" t="s">
        <v>16281</v>
      </c>
      <c r="I3314">
        <v>5</v>
      </c>
      <c r="J3314">
        <v>5</v>
      </c>
      <c r="K3314">
        <v>0</v>
      </c>
      <c r="L3314" t="s">
        <v>16282</v>
      </c>
      <c r="M3314">
        <f>SUM(B3314,C3314)</f>
        <v>0</v>
      </c>
      <c r="N3314" t="str">
        <f t="shared" si="102"/>
        <v>No</v>
      </c>
      <c r="O3314">
        <f>COUNTIF(C:C,"&lt;0")</f>
        <v>0</v>
      </c>
      <c r="P3314" t="e">
        <f>SUMIF(#REF!,"&gt;"&amp;AVERAGE(#REF!))</f>
        <v>#REF!</v>
      </c>
      <c r="Q3314">
        <f t="shared" si="103"/>
        <v>27.565026697177728</v>
      </c>
      <c r="R3314" t="str">
        <f>CONCATENATE("ID-",A3314,"-",E3314)</f>
        <v>ID-29885-Saint Croix - Saint Thomas</v>
      </c>
      <c r="S3314" t="str">
        <f>INDEX(B:B,MATCH(A3314,A:A,0))</f>
        <v>18:24</v>
      </c>
      <c r="T3314" t="str">
        <f>IF(OR(B3314&gt;0,C3314&gt;0),"Acceptable","Check")</f>
        <v>Acceptable</v>
      </c>
      <c r="U3314">
        <f>COUNTIF(D:D, "Military - U.S. Army")</f>
        <v>23</v>
      </c>
      <c r="V3314">
        <f>AVERAGEIF(C:C,"Fort Myer, Virginia", I:I)</f>
        <v>2</v>
      </c>
      <c r="X3314" t="str">
        <f>IFERROR(VLOOKUP("FlightNumber", A:D, 4, FALSE), "Flight Not Found")</f>
        <v>Flight Not Found</v>
      </c>
      <c r="Y3314" t="str" cm="1">
        <f t="array" ref="Y3314">IF(AND(B:B &gt; TIME(6, 0, 0), B:B &lt;= TIME(18, 0, 0)), "Day", "Night")</f>
        <v>Night</v>
      </c>
      <c r="Z3314">
        <f>COUNTIFS(D:D, "Military - U.S. Army", C:C, "Fort Myer, Virginia")</f>
        <v>1</v>
      </c>
    </row>
    <row r="3315" spans="1:26" x14ac:dyDescent="0.2">
      <c r="A3315">
        <v>29890</v>
      </c>
      <c r="C3315" t="s">
        <v>16283</v>
      </c>
      <c r="D3315" t="s">
        <v>16284</v>
      </c>
      <c r="F3315" t="s">
        <v>12795</v>
      </c>
      <c r="G3315" t="s">
        <v>16285</v>
      </c>
      <c r="H3315" t="s">
        <v>10013</v>
      </c>
      <c r="I3315">
        <v>24</v>
      </c>
      <c r="J3315">
        <v>1</v>
      </c>
      <c r="K3315">
        <v>0</v>
      </c>
      <c r="L3315" t="s">
        <v>16286</v>
      </c>
      <c r="M3315">
        <f>SUM(B3315,C3315)</f>
        <v>0</v>
      </c>
      <c r="N3315" t="str">
        <f t="shared" si="102"/>
        <v>No</v>
      </c>
      <c r="O3315">
        <f>COUNTIF(C:C,"&lt;0")</f>
        <v>0</v>
      </c>
      <c r="P3315" t="e">
        <f>SUMIF(#REF!,"&gt;"&amp;AVERAGE(#REF!))</f>
        <v>#REF!</v>
      </c>
      <c r="Q3315">
        <f t="shared" si="103"/>
        <v>27.565026697177728</v>
      </c>
      <c r="R3315" t="str">
        <f>CONCATENATE("ID-",A3315,"-",E3315)</f>
        <v>ID-29890-</v>
      </c>
      <c r="S3315">
        <f>INDEX(B:B,MATCH(A3315,A:A,0))</f>
        <v>0</v>
      </c>
      <c r="T3315" t="str">
        <f>IF(OR(B3315&gt;0,C3315&gt;0),"Acceptable","Check")</f>
        <v>Acceptable</v>
      </c>
      <c r="U3315">
        <f>COUNTIF(D:D, "Military - U.S. Army")</f>
        <v>23</v>
      </c>
      <c r="V3315">
        <f>AVERAGEIF(C:C,"Fort Myer, Virginia", I:I)</f>
        <v>2</v>
      </c>
      <c r="X3315" t="str">
        <f>IFERROR(VLOOKUP("FlightNumber", A:D, 4, FALSE), "Flight Not Found")</f>
        <v>Flight Not Found</v>
      </c>
      <c r="Y3315" t="str" cm="1">
        <f t="array" ref="Y3315">IF(AND(B:B &gt; TIME(6, 0, 0), B:B &lt;= TIME(18, 0, 0)), "Day", "Night")</f>
        <v>Night</v>
      </c>
      <c r="Z3315">
        <f>COUNTIFS(D:D, "Military - U.S. Army", C:C, "Fort Myer, Virginia")</f>
        <v>1</v>
      </c>
    </row>
    <row r="3316" spans="1:26" x14ac:dyDescent="0.2">
      <c r="A3316">
        <v>29898</v>
      </c>
      <c r="C3316" t="s">
        <v>16287</v>
      </c>
      <c r="D3316" t="s">
        <v>12999</v>
      </c>
      <c r="E3316" t="s">
        <v>16288</v>
      </c>
      <c r="F3316" t="s">
        <v>11155</v>
      </c>
      <c r="G3316" t="s">
        <v>16289</v>
      </c>
      <c r="H3316" t="s">
        <v>16290</v>
      </c>
      <c r="I3316">
        <v>18</v>
      </c>
      <c r="J3316">
        <v>18</v>
      </c>
      <c r="K3316">
        <v>0</v>
      </c>
      <c r="L3316" t="s">
        <v>16291</v>
      </c>
      <c r="M3316">
        <f>SUM(B3316,C3316)</f>
        <v>0</v>
      </c>
      <c r="N3316" t="str">
        <f t="shared" si="102"/>
        <v>No</v>
      </c>
      <c r="O3316">
        <f>COUNTIF(C:C,"&lt;0")</f>
        <v>0</v>
      </c>
      <c r="P3316" t="e">
        <f>SUMIF(#REF!,"&gt;"&amp;AVERAGE(#REF!))</f>
        <v>#REF!</v>
      </c>
      <c r="Q3316">
        <f t="shared" si="103"/>
        <v>27.565026697177728</v>
      </c>
      <c r="R3316" t="str">
        <f>CONCATENATE("ID-",A3316,"-",E3316)</f>
        <v>ID-29898-Acapulco - Guadalajara</v>
      </c>
      <c r="S3316">
        <f>INDEX(B:B,MATCH(A3316,A:A,0))</f>
        <v>0</v>
      </c>
      <c r="T3316" t="str">
        <f>IF(OR(B3316&gt;0,C3316&gt;0),"Acceptable","Check")</f>
        <v>Acceptable</v>
      </c>
      <c r="U3316">
        <f>COUNTIF(D:D, "Military - U.S. Army")</f>
        <v>23</v>
      </c>
      <c r="V3316">
        <f>AVERAGEIF(C:C,"Fort Myer, Virginia", I:I)</f>
        <v>2</v>
      </c>
      <c r="X3316" t="str">
        <f>IFERROR(VLOOKUP("FlightNumber", A:D, 4, FALSE), "Flight Not Found")</f>
        <v>Flight Not Found</v>
      </c>
      <c r="Y3316" t="str" cm="1">
        <f t="array" ref="Y3316">IF(AND(B:B &gt; TIME(6, 0, 0), B:B &lt;= TIME(18, 0, 0)), "Day", "Night")</f>
        <v>Night</v>
      </c>
      <c r="Z3316">
        <f>COUNTIFS(D:D, "Military - U.S. Army", C:C, "Fort Myer, Virginia")</f>
        <v>1</v>
      </c>
    </row>
    <row r="3317" spans="1:26" x14ac:dyDescent="0.2">
      <c r="A3317">
        <v>29905</v>
      </c>
      <c r="B3317" t="s">
        <v>7569</v>
      </c>
      <c r="C3317" t="s">
        <v>16292</v>
      </c>
      <c r="D3317" t="s">
        <v>16293</v>
      </c>
      <c r="E3317" t="s">
        <v>16294</v>
      </c>
      <c r="F3317" t="s">
        <v>9846</v>
      </c>
      <c r="G3317" t="s">
        <v>16295</v>
      </c>
      <c r="I3317">
        <v>4</v>
      </c>
      <c r="J3317">
        <v>4</v>
      </c>
      <c r="K3317">
        <v>0</v>
      </c>
      <c r="L3317" t="s">
        <v>16296</v>
      </c>
      <c r="M3317">
        <f>SUM(B3317,C3317)</f>
        <v>0</v>
      </c>
      <c r="N3317" t="str">
        <f t="shared" si="102"/>
        <v>No</v>
      </c>
      <c r="O3317">
        <f>COUNTIF(C:C,"&lt;0")</f>
        <v>0</v>
      </c>
      <c r="P3317" t="e">
        <f>SUMIF(#REF!,"&gt;"&amp;AVERAGE(#REF!))</f>
        <v>#REF!</v>
      </c>
      <c r="Q3317">
        <f t="shared" si="103"/>
        <v>27.565026697177728</v>
      </c>
      <c r="R3317" t="str">
        <f>CONCATENATE("ID-",A3317,"-",E3317)</f>
        <v>ID-29905-Millinocket, ME - Mount Pocono, PA</v>
      </c>
      <c r="S3317" t="str">
        <f>INDEX(B:B,MATCH(A3317,A:A,0))</f>
        <v>21:12</v>
      </c>
      <c r="T3317" t="str">
        <f>IF(OR(B3317&gt;0,C3317&gt;0),"Acceptable","Check")</f>
        <v>Acceptable</v>
      </c>
      <c r="U3317">
        <f>COUNTIF(D:D, "Military - U.S. Army")</f>
        <v>23</v>
      </c>
      <c r="V3317">
        <f>AVERAGEIF(C:C,"Fort Myer, Virginia", I:I)</f>
        <v>2</v>
      </c>
      <c r="X3317" t="str">
        <f>IFERROR(VLOOKUP("FlightNumber", A:D, 4, FALSE), "Flight Not Found")</f>
        <v>Flight Not Found</v>
      </c>
      <c r="Y3317" t="str" cm="1">
        <f t="array" ref="Y3317">IF(AND(B:B &gt; TIME(6, 0, 0), B:B &lt;= TIME(18, 0, 0)), "Day", "Night")</f>
        <v>Night</v>
      </c>
      <c r="Z3317">
        <f>COUNTIFS(D:D, "Military - U.S. Army", C:C, "Fort Myer, Virginia")</f>
        <v>1</v>
      </c>
    </row>
    <row r="3318" spans="1:26" x14ac:dyDescent="0.2">
      <c r="A3318">
        <v>29906</v>
      </c>
      <c r="B3318" t="s">
        <v>8489</v>
      </c>
      <c r="C3318" t="s">
        <v>16297</v>
      </c>
      <c r="D3318" t="s">
        <v>3546</v>
      </c>
      <c r="E3318" t="s">
        <v>16298</v>
      </c>
      <c r="F3318" t="s">
        <v>16299</v>
      </c>
      <c r="G3318" t="s">
        <v>16300</v>
      </c>
      <c r="H3318" t="s">
        <v>16301</v>
      </c>
      <c r="I3318">
        <v>167</v>
      </c>
      <c r="J3318">
        <v>99</v>
      </c>
      <c r="K3318">
        <v>0</v>
      </c>
      <c r="L3318" t="s">
        <v>16302</v>
      </c>
      <c r="M3318">
        <f>SUM(B3318,C3318)</f>
        <v>0</v>
      </c>
      <c r="N3318" t="str">
        <f t="shared" si="102"/>
        <v>No</v>
      </c>
      <c r="O3318">
        <f>COUNTIF(C:C,"&lt;0")</f>
        <v>0</v>
      </c>
      <c r="P3318" t="e">
        <f>SUMIF(#REF!,"&gt;"&amp;AVERAGE(#REF!))</f>
        <v>#REF!</v>
      </c>
      <c r="Q3318">
        <f t="shared" si="103"/>
        <v>27.565026697177728</v>
      </c>
      <c r="R3318" t="str">
        <f>CONCATENATE("ID-",A3318,"-",E3318)</f>
        <v>ID-29906-Krasnoyarsk - Norilsk</v>
      </c>
      <c r="S3318" t="str">
        <f>INDEX(B:B,MATCH(A3318,A:A,0))</f>
        <v>19:30</v>
      </c>
      <c r="T3318" t="str">
        <f>IF(OR(B3318&gt;0,C3318&gt;0),"Acceptable","Check")</f>
        <v>Acceptable</v>
      </c>
      <c r="U3318">
        <f>COUNTIF(D:D, "Military - U.S. Army")</f>
        <v>23</v>
      </c>
      <c r="V3318">
        <f>AVERAGEIF(C:C,"Fort Myer, Virginia", I:I)</f>
        <v>2</v>
      </c>
      <c r="X3318" t="str">
        <f>IFERROR(VLOOKUP("FlightNumber", A:D, 4, FALSE), "Flight Not Found")</f>
        <v>Flight Not Found</v>
      </c>
      <c r="Y3318" t="str" cm="1">
        <f t="array" ref="Y3318">IF(AND(B:B &gt; TIME(6, 0, 0), B:B &lt;= TIME(18, 0, 0)), "Day", "Night")</f>
        <v>Night</v>
      </c>
      <c r="Z3318">
        <f>COUNTIFS(D:D, "Military - U.S. Army", C:C, "Fort Myer, Virginia")</f>
        <v>1</v>
      </c>
    </row>
    <row r="3319" spans="1:26" x14ac:dyDescent="0.2">
      <c r="A3319">
        <v>29909</v>
      </c>
      <c r="C3319" t="s">
        <v>16303</v>
      </c>
      <c r="D3319" t="s">
        <v>8072</v>
      </c>
      <c r="F3319" t="s">
        <v>16304</v>
      </c>
      <c r="G3319" t="s">
        <v>16305</v>
      </c>
      <c r="H3319" t="s">
        <v>16306</v>
      </c>
      <c r="I3319">
        <v>10</v>
      </c>
      <c r="J3319">
        <v>10</v>
      </c>
      <c r="K3319">
        <v>0</v>
      </c>
      <c r="L3319" t="s">
        <v>16307</v>
      </c>
      <c r="M3319">
        <f>SUM(B3319,C3319)</f>
        <v>0</v>
      </c>
      <c r="N3319" t="str">
        <f t="shared" si="102"/>
        <v>No</v>
      </c>
      <c r="O3319">
        <f>COUNTIF(C:C,"&lt;0")</f>
        <v>0</v>
      </c>
      <c r="P3319" t="e">
        <f>SUMIF(#REF!,"&gt;"&amp;AVERAGE(#REF!))</f>
        <v>#REF!</v>
      </c>
      <c r="Q3319">
        <f t="shared" si="103"/>
        <v>27.565026697177728</v>
      </c>
      <c r="R3319" t="str">
        <f>CONCATENATE("ID-",A3319,"-",E3319)</f>
        <v>ID-29909-</v>
      </c>
      <c r="S3319">
        <f>INDEX(B:B,MATCH(A3319,A:A,0))</f>
        <v>0</v>
      </c>
      <c r="T3319" t="str">
        <f>IF(OR(B3319&gt;0,C3319&gt;0),"Acceptable","Check")</f>
        <v>Acceptable</v>
      </c>
      <c r="U3319">
        <f>COUNTIF(D:D, "Military - U.S. Army")</f>
        <v>23</v>
      </c>
      <c r="V3319">
        <f>AVERAGEIF(C:C,"Fort Myer, Virginia", I:I)</f>
        <v>2</v>
      </c>
      <c r="X3319" t="str">
        <f>IFERROR(VLOOKUP("FlightNumber", A:D, 4, FALSE), "Flight Not Found")</f>
        <v>Flight Not Found</v>
      </c>
      <c r="Y3319" t="str" cm="1">
        <f t="array" ref="Y3319">IF(AND(B:B &gt; TIME(6, 0, 0), B:B &lt;= TIME(18, 0, 0)), "Day", "Night")</f>
        <v>Night</v>
      </c>
      <c r="Z3319">
        <f>COUNTIFS(D:D, "Military - U.S. Army", C:C, "Fort Myer, Virginia")</f>
        <v>1</v>
      </c>
    </row>
    <row r="3320" spans="1:26" x14ac:dyDescent="0.2">
      <c r="A3320">
        <v>29920</v>
      </c>
      <c r="C3320" t="s">
        <v>16308</v>
      </c>
      <c r="D3320" t="s">
        <v>16309</v>
      </c>
      <c r="F3320" t="s">
        <v>5890</v>
      </c>
      <c r="G3320" t="s">
        <v>16310</v>
      </c>
      <c r="H3320" t="s">
        <v>16311</v>
      </c>
      <c r="I3320">
        <v>3</v>
      </c>
      <c r="J3320">
        <v>3</v>
      </c>
      <c r="K3320">
        <v>0</v>
      </c>
      <c r="L3320" t="s">
        <v>16312</v>
      </c>
      <c r="M3320">
        <f>SUM(B3320,C3320)</f>
        <v>0</v>
      </c>
      <c r="N3320" t="str">
        <f t="shared" si="102"/>
        <v>No</v>
      </c>
      <c r="O3320">
        <f>COUNTIF(C:C,"&lt;0")</f>
        <v>0</v>
      </c>
      <c r="P3320" t="e">
        <f>SUMIF(#REF!,"&gt;"&amp;AVERAGE(#REF!))</f>
        <v>#REF!</v>
      </c>
      <c r="Q3320">
        <f t="shared" si="103"/>
        <v>27.565026697177728</v>
      </c>
      <c r="R3320" t="str">
        <f>CONCATENATE("ID-",A3320,"-",E3320)</f>
        <v>ID-29920-</v>
      </c>
      <c r="S3320">
        <f>INDEX(B:B,MATCH(A3320,A:A,0))</f>
        <v>0</v>
      </c>
      <c r="T3320" t="str">
        <f>IF(OR(B3320&gt;0,C3320&gt;0),"Acceptable","Check")</f>
        <v>Acceptable</v>
      </c>
      <c r="U3320">
        <f>COUNTIF(D:D, "Military - U.S. Army")</f>
        <v>23</v>
      </c>
      <c r="V3320">
        <f>AVERAGEIF(C:C,"Fort Myer, Virginia", I:I)</f>
        <v>2</v>
      </c>
      <c r="X3320" t="str">
        <f>IFERROR(VLOOKUP("FlightNumber", A:D, 4, FALSE), "Flight Not Found")</f>
        <v>Flight Not Found</v>
      </c>
      <c r="Y3320" t="str" cm="1">
        <f t="array" ref="Y3320">IF(AND(B:B &gt; TIME(6, 0, 0), B:B &lt;= TIME(18, 0, 0)), "Day", "Night")</f>
        <v>Night</v>
      </c>
      <c r="Z3320">
        <f>COUNTIFS(D:D, "Military - U.S. Army", C:C, "Fort Myer, Virginia")</f>
        <v>1</v>
      </c>
    </row>
    <row r="3321" spans="1:26" x14ac:dyDescent="0.2">
      <c r="A3321">
        <v>29921</v>
      </c>
      <c r="B3321" t="s">
        <v>16313</v>
      </c>
      <c r="C3321" t="s">
        <v>16314</v>
      </c>
      <c r="D3321" t="s">
        <v>16315</v>
      </c>
      <c r="E3321" t="s">
        <v>16316</v>
      </c>
      <c r="F3321" t="s">
        <v>16317</v>
      </c>
      <c r="G3321" t="s">
        <v>16318</v>
      </c>
      <c r="H3321" t="s">
        <v>16319</v>
      </c>
      <c r="I3321">
        <v>180</v>
      </c>
      <c r="J3321">
        <v>180</v>
      </c>
      <c r="K3321">
        <v>0</v>
      </c>
      <c r="L3321" t="s">
        <v>16320</v>
      </c>
      <c r="M3321">
        <f>SUM(B3321,C3321)</f>
        <v>0</v>
      </c>
      <c r="N3321" t="str">
        <f t="shared" si="102"/>
        <v>No</v>
      </c>
      <c r="O3321">
        <f>COUNTIF(C:C,"&lt;0")</f>
        <v>0</v>
      </c>
      <c r="P3321" t="e">
        <f>SUMIF(#REF!,"&gt;"&amp;AVERAGE(#REF!))</f>
        <v>#REF!</v>
      </c>
      <c r="Q3321">
        <f t="shared" si="103"/>
        <v>27.565026697177728</v>
      </c>
      <c r="R3321" t="str">
        <f>CONCATENATE("ID-",A3321,"-",E3321)</f>
        <v>ID-29921-Ljubljana - Ajaccio</v>
      </c>
      <c r="S3321" t="str">
        <f>INDEX(B:B,MATCH(A3321,A:A,0))</f>
        <v>08:53</v>
      </c>
      <c r="T3321" t="str">
        <f>IF(OR(B3321&gt;0,C3321&gt;0),"Acceptable","Check")</f>
        <v>Acceptable</v>
      </c>
      <c r="U3321">
        <f>COUNTIF(D:D, "Military - U.S. Army")</f>
        <v>23</v>
      </c>
      <c r="V3321">
        <f>AVERAGEIF(C:C,"Fort Myer, Virginia", I:I)</f>
        <v>2</v>
      </c>
      <c r="X3321" t="str">
        <f>IFERROR(VLOOKUP("FlightNumber", A:D, 4, FALSE), "Flight Not Found")</f>
        <v>Flight Not Found</v>
      </c>
      <c r="Y3321" t="str" cm="1">
        <f t="array" ref="Y3321">IF(AND(B:B &gt; TIME(6, 0, 0), B:B &lt;= TIME(18, 0, 0)), "Day", "Night")</f>
        <v>Night</v>
      </c>
      <c r="Z3321">
        <f>COUNTIFS(D:D, "Military - U.S. Army", C:C, "Fort Myer, Virginia")</f>
        <v>1</v>
      </c>
    </row>
    <row r="3322" spans="1:26" x14ac:dyDescent="0.2">
      <c r="A3322">
        <v>29925</v>
      </c>
      <c r="B3322" t="s">
        <v>14363</v>
      </c>
      <c r="C3322" t="s">
        <v>8576</v>
      </c>
      <c r="D3322" t="s">
        <v>16321</v>
      </c>
      <c r="E3322" t="s">
        <v>16322</v>
      </c>
      <c r="F3322" t="s">
        <v>9500</v>
      </c>
      <c r="G3322" t="s">
        <v>16323</v>
      </c>
      <c r="H3322" t="s">
        <v>16324</v>
      </c>
      <c r="I3322">
        <v>12</v>
      </c>
      <c r="J3322">
        <v>11</v>
      </c>
      <c r="K3322">
        <v>0</v>
      </c>
      <c r="L3322" t="s">
        <v>16325</v>
      </c>
      <c r="M3322">
        <f>SUM(B3322,C3322)</f>
        <v>0</v>
      </c>
      <c r="N3322" t="str">
        <f t="shared" si="102"/>
        <v>No</v>
      </c>
      <c r="O3322">
        <f>COUNTIF(C:C,"&lt;0")</f>
        <v>0</v>
      </c>
      <c r="P3322" t="e">
        <f>SUMIF(#REF!,"&gt;"&amp;AVERAGE(#REF!))</f>
        <v>#REF!</v>
      </c>
      <c r="Q3322">
        <f t="shared" si="103"/>
        <v>27.565026697177728</v>
      </c>
      <c r="R3322" t="str">
        <f>CONCATENATE("ID-",A3322,"-",E3322)</f>
        <v>ID-29925-Haliive, HI  - Honolulu, HI</v>
      </c>
      <c r="S3322" t="str">
        <f>INDEX(B:B,MATCH(A3322,A:A,0))</f>
        <v>19:08</v>
      </c>
      <c r="T3322" t="str">
        <f>IF(OR(B3322&gt;0,C3322&gt;0),"Acceptable","Check")</f>
        <v>Acceptable</v>
      </c>
      <c r="U3322">
        <f>COUNTIF(D:D, "Military - U.S. Army")</f>
        <v>23</v>
      </c>
      <c r="V3322">
        <f>AVERAGEIF(C:C,"Fort Myer, Virginia", I:I)</f>
        <v>2</v>
      </c>
      <c r="X3322" t="str">
        <f>IFERROR(VLOOKUP("FlightNumber", A:D, 4, FALSE), "Flight Not Found")</f>
        <v>Flight Not Found</v>
      </c>
      <c r="Y3322" t="str" cm="1">
        <f t="array" ref="Y3322">IF(AND(B:B &gt; TIME(6, 0, 0), B:B &lt;= TIME(18, 0, 0)), "Day", "Night")</f>
        <v>Night</v>
      </c>
      <c r="Z3322">
        <f>COUNTIFS(D:D, "Military - U.S. Army", C:C, "Fort Myer, Virginia")</f>
        <v>1</v>
      </c>
    </row>
    <row r="3323" spans="1:26" x14ac:dyDescent="0.2">
      <c r="A3323">
        <v>29930</v>
      </c>
      <c r="B3323" t="s">
        <v>6516</v>
      </c>
      <c r="C3323" t="s">
        <v>11085</v>
      </c>
      <c r="D3323" t="s">
        <v>16326</v>
      </c>
      <c r="E3323" t="s">
        <v>16327</v>
      </c>
      <c r="F3323" t="s">
        <v>15570</v>
      </c>
      <c r="G3323" t="s">
        <v>16328</v>
      </c>
      <c r="I3323">
        <v>4</v>
      </c>
      <c r="J3323">
        <v>4</v>
      </c>
      <c r="K3323">
        <v>0</v>
      </c>
      <c r="L3323" t="s">
        <v>16329</v>
      </c>
      <c r="M3323">
        <f>SUM(B3323,C3323)</f>
        <v>0</v>
      </c>
      <c r="N3323" t="str">
        <f t="shared" si="102"/>
        <v>No</v>
      </c>
      <c r="O3323">
        <f>COUNTIF(C:C,"&lt;0")</f>
        <v>0</v>
      </c>
      <c r="P3323" t="e">
        <f>SUMIF(#REF!,"&gt;"&amp;AVERAGE(#REF!))</f>
        <v>#REF!</v>
      </c>
      <c r="Q3323">
        <f t="shared" si="103"/>
        <v>27.565026697177728</v>
      </c>
      <c r="R3323" t="str">
        <f>CONCATENATE("ID-",A3323,"-",E3323)</f>
        <v>ID-29930-Tyonek, AK - Anchorage, AK</v>
      </c>
      <c r="S3323" t="str">
        <f>INDEX(B:B,MATCH(A3323,A:A,0))</f>
        <v>16:40</v>
      </c>
      <c r="T3323" t="str">
        <f>IF(OR(B3323&gt;0,C3323&gt;0),"Acceptable","Check")</f>
        <v>Acceptable</v>
      </c>
      <c r="U3323">
        <f>COUNTIF(D:D, "Military - U.S. Army")</f>
        <v>23</v>
      </c>
      <c r="V3323">
        <f>AVERAGEIF(C:C,"Fort Myer, Virginia", I:I)</f>
        <v>2</v>
      </c>
      <c r="X3323" t="str">
        <f>IFERROR(VLOOKUP("FlightNumber", A:D, 4, FALSE), "Flight Not Found")</f>
        <v>Flight Not Found</v>
      </c>
      <c r="Y3323" t="str" cm="1">
        <f t="array" ref="Y3323">IF(AND(B:B &gt; TIME(6, 0, 0), B:B &lt;= TIME(18, 0, 0)), "Day", "Night")</f>
        <v>Night</v>
      </c>
      <c r="Z3323">
        <f>COUNTIFS(D:D, "Military - U.S. Army", C:C, "Fort Myer, Virginia")</f>
        <v>1</v>
      </c>
    </row>
    <row r="3324" spans="1:26" x14ac:dyDescent="0.2">
      <c r="A3324">
        <v>29935</v>
      </c>
      <c r="B3324" t="s">
        <v>3160</v>
      </c>
      <c r="C3324" t="s">
        <v>16330</v>
      </c>
      <c r="D3324" t="s">
        <v>16331</v>
      </c>
      <c r="E3324" t="s">
        <v>16332</v>
      </c>
      <c r="F3324" t="s">
        <v>9201</v>
      </c>
      <c r="G3324" t="s">
        <v>16333</v>
      </c>
      <c r="I3324">
        <v>4</v>
      </c>
      <c r="J3324">
        <v>2</v>
      </c>
      <c r="K3324">
        <v>0</v>
      </c>
      <c r="L3324" t="s">
        <v>16334</v>
      </c>
      <c r="M3324">
        <f>SUM(B3324,C3324)</f>
        <v>0</v>
      </c>
      <c r="N3324" t="str">
        <f t="shared" si="102"/>
        <v>No</v>
      </c>
      <c r="O3324">
        <f>COUNTIF(C:C,"&lt;0")</f>
        <v>0</v>
      </c>
      <c r="P3324" t="e">
        <f>SUMIF(#REF!,"&gt;"&amp;AVERAGE(#REF!))</f>
        <v>#REF!</v>
      </c>
      <c r="Q3324">
        <f t="shared" si="103"/>
        <v>27.565026697177728</v>
      </c>
      <c r="R3324" t="str">
        <f>CONCATENATE("ID-",A3324,"-",E3324)</f>
        <v>ID-29935-Talkeetna, AK - Return</v>
      </c>
      <c r="S3324" t="str">
        <f>INDEX(B:B,MATCH(A3324,A:A,0))</f>
        <v>13:30</v>
      </c>
      <c r="T3324" t="str">
        <f>IF(OR(B3324&gt;0,C3324&gt;0),"Acceptable","Check")</f>
        <v>Acceptable</v>
      </c>
      <c r="U3324">
        <f>COUNTIF(D:D, "Military - U.S. Army")</f>
        <v>23</v>
      </c>
      <c r="V3324">
        <f>AVERAGEIF(C:C,"Fort Myer, Virginia", I:I)</f>
        <v>2</v>
      </c>
      <c r="X3324" t="str">
        <f>IFERROR(VLOOKUP("FlightNumber", A:D, 4, FALSE), "Flight Not Found")</f>
        <v>Flight Not Found</v>
      </c>
      <c r="Y3324" t="str" cm="1">
        <f t="array" ref="Y3324">IF(AND(B:B &gt; TIME(6, 0, 0), B:B &lt;= TIME(18, 0, 0)), "Day", "Night")</f>
        <v>Night</v>
      </c>
      <c r="Z3324">
        <f>COUNTIFS(D:D, "Military - U.S. Army", C:C, "Fort Myer, Virginia")</f>
        <v>1</v>
      </c>
    </row>
    <row r="3325" spans="1:26" x14ac:dyDescent="0.2">
      <c r="A3325">
        <v>29936</v>
      </c>
      <c r="C3325" t="s">
        <v>16335</v>
      </c>
      <c r="D3325" t="s">
        <v>16336</v>
      </c>
      <c r="F3325" t="s">
        <v>16337</v>
      </c>
      <c r="G3325" t="s">
        <v>16338</v>
      </c>
      <c r="H3325" t="s">
        <v>16339</v>
      </c>
      <c r="J3325">
        <v>12</v>
      </c>
      <c r="K3325">
        <v>0</v>
      </c>
      <c r="M3325">
        <f>SUM(B3325,C3325)</f>
        <v>0</v>
      </c>
      <c r="N3325" t="str">
        <f t="shared" si="102"/>
        <v>No</v>
      </c>
      <c r="O3325">
        <f>COUNTIF(C:C,"&lt;0")</f>
        <v>0</v>
      </c>
      <c r="P3325" t="e">
        <f>SUMIF(#REF!,"&gt;"&amp;AVERAGE(#REF!))</f>
        <v>#REF!</v>
      </c>
      <c r="Q3325">
        <f t="shared" si="103"/>
        <v>27.565026697177728</v>
      </c>
      <c r="R3325" t="str">
        <f>CONCATENATE("ID-",A3325,"-",E3325)</f>
        <v>ID-29936-</v>
      </c>
      <c r="S3325">
        <f>INDEX(B:B,MATCH(A3325,A:A,0))</f>
        <v>0</v>
      </c>
      <c r="T3325" t="str">
        <f>IF(OR(B3325&gt;0,C3325&gt;0),"Acceptable","Check")</f>
        <v>Acceptable</v>
      </c>
      <c r="U3325">
        <f>COUNTIF(D:D, "Military - U.S. Army")</f>
        <v>23</v>
      </c>
      <c r="V3325">
        <f>AVERAGEIF(C:C,"Fort Myer, Virginia", I:I)</f>
        <v>2</v>
      </c>
      <c r="X3325" t="str">
        <f>IFERROR(VLOOKUP("FlightNumber", A:D, 4, FALSE), "Flight Not Found")</f>
        <v>Flight Not Found</v>
      </c>
      <c r="Y3325" t="str" cm="1">
        <f t="array" ref="Y3325">IF(AND(B:B &gt; TIME(6, 0, 0), B:B &lt;= TIME(18, 0, 0)), "Day", "Night")</f>
        <v>Night</v>
      </c>
      <c r="Z3325">
        <f>COUNTIFS(D:D, "Military - U.S. Army", C:C, "Fort Myer, Virginia")</f>
        <v>1</v>
      </c>
    </row>
    <row r="3326" spans="1:26" x14ac:dyDescent="0.2">
      <c r="A3326">
        <v>29938</v>
      </c>
      <c r="B3326" t="s">
        <v>7875</v>
      </c>
      <c r="C3326" t="s">
        <v>16340</v>
      </c>
      <c r="D3326" t="s">
        <v>16341</v>
      </c>
      <c r="F3326" t="s">
        <v>12795</v>
      </c>
      <c r="G3326" t="s">
        <v>16342</v>
      </c>
      <c r="H3326" t="s">
        <v>7150</v>
      </c>
      <c r="I3326">
        <v>13</v>
      </c>
      <c r="J3326">
        <v>13</v>
      </c>
      <c r="K3326">
        <v>0</v>
      </c>
      <c r="L3326" t="s">
        <v>15547</v>
      </c>
      <c r="M3326">
        <f>SUM(B3326,C3326)</f>
        <v>0</v>
      </c>
      <c r="N3326" t="str">
        <f t="shared" si="102"/>
        <v>No</v>
      </c>
      <c r="O3326">
        <f>COUNTIF(C:C,"&lt;0")</f>
        <v>0</v>
      </c>
      <c r="P3326" t="e">
        <f>SUMIF(#REF!,"&gt;"&amp;AVERAGE(#REF!))</f>
        <v>#REF!</v>
      </c>
      <c r="Q3326">
        <f t="shared" si="103"/>
        <v>27.565026697177728</v>
      </c>
      <c r="R3326" t="str">
        <f>CONCATENATE("ID-",A3326,"-",E3326)</f>
        <v>ID-29938-</v>
      </c>
      <c r="S3326" t="str">
        <f>INDEX(B:B,MATCH(A3326,A:A,0))</f>
        <v>13:06</v>
      </c>
      <c r="T3326" t="str">
        <f>IF(OR(B3326&gt;0,C3326&gt;0),"Acceptable","Check")</f>
        <v>Acceptable</v>
      </c>
      <c r="U3326">
        <f>COUNTIF(D:D, "Military - U.S. Army")</f>
        <v>23</v>
      </c>
      <c r="V3326">
        <f>AVERAGEIF(C:C,"Fort Myer, Virginia", I:I)</f>
        <v>2</v>
      </c>
      <c r="X3326" t="str">
        <f>IFERROR(VLOOKUP("FlightNumber", A:D, 4, FALSE), "Flight Not Found")</f>
        <v>Flight Not Found</v>
      </c>
      <c r="Y3326" t="str" cm="1">
        <f t="array" ref="Y3326">IF(AND(B:B &gt; TIME(6, 0, 0), B:B &lt;= TIME(18, 0, 0)), "Day", "Night")</f>
        <v>Night</v>
      </c>
      <c r="Z3326">
        <f>COUNTIFS(D:D, "Military - U.S. Army", C:C, "Fort Myer, Virginia")</f>
        <v>1</v>
      </c>
    </row>
    <row r="3327" spans="1:26" x14ac:dyDescent="0.2">
      <c r="A3327">
        <v>30472</v>
      </c>
      <c r="B3327" t="s">
        <v>6597</v>
      </c>
      <c r="C3327" t="s">
        <v>16343</v>
      </c>
      <c r="D3327" t="s">
        <v>16344</v>
      </c>
      <c r="E3327" t="s">
        <v>16345</v>
      </c>
      <c r="F3327" t="s">
        <v>12957</v>
      </c>
      <c r="G3327" t="s">
        <v>16346</v>
      </c>
      <c r="I3327">
        <v>9</v>
      </c>
      <c r="J3327">
        <v>7</v>
      </c>
      <c r="K3327">
        <v>0</v>
      </c>
      <c r="L3327" t="s">
        <v>16347</v>
      </c>
      <c r="M3327">
        <f>SUM(B3327,C3327)</f>
        <v>0</v>
      </c>
      <c r="N3327" t="str">
        <f t="shared" si="102"/>
        <v>No</v>
      </c>
      <c r="O3327">
        <f>COUNTIF(C:C,"&lt;0")</f>
        <v>0</v>
      </c>
      <c r="P3327" t="e">
        <f>SUMIF(#REF!,"&gt;"&amp;AVERAGE(#REF!))</f>
        <v>#REF!</v>
      </c>
      <c r="Q3327">
        <f t="shared" si="103"/>
        <v>27.565026697177728</v>
      </c>
      <c r="R3327" t="str">
        <f>CONCATENATE("ID-",A3327,"-",E3327)</f>
        <v>ID-30472-Cape Town - Johannesburg</v>
      </c>
      <c r="S3327" t="str">
        <f>INDEX(B:B,MATCH(A3327,A:A,0))</f>
        <v>13:23</v>
      </c>
      <c r="T3327" t="str">
        <f>IF(OR(B3327&gt;0,C3327&gt;0),"Acceptable","Check")</f>
        <v>Acceptable</v>
      </c>
      <c r="U3327">
        <f>COUNTIF(D:D, "Military - U.S. Army")</f>
        <v>23</v>
      </c>
      <c r="V3327">
        <f>AVERAGEIF(C:C,"Fort Myer, Virginia", I:I)</f>
        <v>2</v>
      </c>
      <c r="X3327" t="str">
        <f>IFERROR(VLOOKUP("FlightNumber", A:D, 4, FALSE), "Flight Not Found")</f>
        <v>Flight Not Found</v>
      </c>
      <c r="Y3327" t="str" cm="1">
        <f t="array" ref="Y3327">IF(AND(B:B &gt; TIME(6, 0, 0), B:B &lt;= TIME(18, 0, 0)), "Day", "Night")</f>
        <v>Night</v>
      </c>
      <c r="Z3327">
        <f>COUNTIFS(D:D, "Military - U.S. Army", C:C, "Fort Myer, Virginia")</f>
        <v>1</v>
      </c>
    </row>
    <row r="3328" spans="1:26" x14ac:dyDescent="0.2">
      <c r="A3328">
        <v>29951</v>
      </c>
      <c r="B3328" t="s">
        <v>911</v>
      </c>
      <c r="C3328" t="s">
        <v>16348</v>
      </c>
      <c r="D3328" t="s">
        <v>16349</v>
      </c>
      <c r="E3328" t="s">
        <v>16350</v>
      </c>
      <c r="F3328" t="s">
        <v>12165</v>
      </c>
      <c r="G3328" t="s">
        <v>16351</v>
      </c>
      <c r="I3328">
        <v>6</v>
      </c>
      <c r="J3328">
        <v>4</v>
      </c>
      <c r="K3328">
        <v>0</v>
      </c>
      <c r="L3328" t="s">
        <v>16352</v>
      </c>
      <c r="M3328">
        <f>SUM(B3328,C3328)</f>
        <v>0</v>
      </c>
      <c r="N3328" t="str">
        <f t="shared" si="102"/>
        <v>No</v>
      </c>
      <c r="O3328">
        <f>COUNTIF(C:C,"&lt;0")</f>
        <v>0</v>
      </c>
      <c r="P3328" t="e">
        <f>SUMIF(#REF!,"&gt;"&amp;AVERAGE(#REF!))</f>
        <v>#REF!</v>
      </c>
      <c r="Q3328">
        <f t="shared" si="103"/>
        <v>27.565026697177728</v>
      </c>
      <c r="R3328" t="str">
        <f>CONCATENATE("ID-",A3328,"-",E3328)</f>
        <v>ID-29951-Albuquerque, NM - Durango, CO</v>
      </c>
      <c r="S3328" t="str">
        <f>INDEX(B:B,MATCH(A3328,A:A,0))</f>
        <v>20:00</v>
      </c>
      <c r="T3328" t="str">
        <f>IF(OR(B3328&gt;0,C3328&gt;0),"Acceptable","Check")</f>
        <v>Acceptable</v>
      </c>
      <c r="U3328">
        <f>COUNTIF(D:D, "Military - U.S. Army")</f>
        <v>23</v>
      </c>
      <c r="V3328">
        <f>AVERAGEIF(C:C,"Fort Myer, Virginia", I:I)</f>
        <v>2</v>
      </c>
      <c r="X3328" t="str">
        <f>IFERROR(VLOOKUP("FlightNumber", A:D, 4, FALSE), "Flight Not Found")</f>
        <v>Flight Not Found</v>
      </c>
      <c r="Y3328" t="str" cm="1">
        <f t="array" ref="Y3328">IF(AND(B:B &gt; TIME(6, 0, 0), B:B &lt;= TIME(18, 0, 0)), "Day", "Night")</f>
        <v>Night</v>
      </c>
      <c r="Z3328">
        <f>COUNTIFS(D:D, "Military - U.S. Army", C:C, "Fort Myer, Virginia")</f>
        <v>1</v>
      </c>
    </row>
    <row r="3329" spans="1:26" x14ac:dyDescent="0.2">
      <c r="A3329">
        <v>29958</v>
      </c>
      <c r="C3329" t="s">
        <v>16353</v>
      </c>
      <c r="D3329" t="s">
        <v>3546</v>
      </c>
      <c r="F3329" t="s">
        <v>16354</v>
      </c>
      <c r="G3329" t="s">
        <v>16355</v>
      </c>
      <c r="H3329" t="s">
        <v>16356</v>
      </c>
      <c r="I3329">
        <v>18</v>
      </c>
      <c r="J3329">
        <v>18</v>
      </c>
      <c r="K3329">
        <v>0</v>
      </c>
      <c r="L3329" t="s">
        <v>16357</v>
      </c>
      <c r="M3329">
        <f>SUM(B3329,C3329)</f>
        <v>0</v>
      </c>
      <c r="N3329" t="str">
        <f t="shared" si="102"/>
        <v>No</v>
      </c>
      <c r="O3329">
        <f>COUNTIF(C:C,"&lt;0")</f>
        <v>0</v>
      </c>
      <c r="P3329" t="e">
        <f>SUMIF(#REF!,"&gt;"&amp;AVERAGE(#REF!))</f>
        <v>#REF!</v>
      </c>
      <c r="Q3329">
        <f t="shared" si="103"/>
        <v>27.565026697177728</v>
      </c>
      <c r="R3329" t="str">
        <f>CONCATENATE("ID-",A3329,"-",E3329)</f>
        <v>ID-29958-</v>
      </c>
      <c r="S3329">
        <f>INDEX(B:B,MATCH(A3329,A:A,0))</f>
        <v>0</v>
      </c>
      <c r="T3329" t="str">
        <f>IF(OR(B3329&gt;0,C3329&gt;0),"Acceptable","Check")</f>
        <v>Acceptable</v>
      </c>
      <c r="U3329">
        <f>COUNTIF(D:D, "Military - U.S. Army")</f>
        <v>23</v>
      </c>
      <c r="V3329">
        <f>AVERAGEIF(C:C,"Fort Myer, Virginia", I:I)</f>
        <v>2</v>
      </c>
      <c r="X3329" t="str">
        <f>IFERROR(VLOOKUP("FlightNumber", A:D, 4, FALSE), "Flight Not Found")</f>
        <v>Flight Not Found</v>
      </c>
      <c r="Y3329" t="str" cm="1">
        <f t="array" ref="Y3329">IF(AND(B:B &gt; TIME(6, 0, 0), B:B &lt;= TIME(18, 0, 0)), "Day", "Night")</f>
        <v>Night</v>
      </c>
      <c r="Z3329">
        <f>COUNTIFS(D:D, "Military - U.S. Army", C:C, "Fort Myer, Virginia")</f>
        <v>1</v>
      </c>
    </row>
    <row r="3330" spans="1:26" x14ac:dyDescent="0.2">
      <c r="A3330">
        <v>29958</v>
      </c>
      <c r="C3330" t="s">
        <v>16358</v>
      </c>
      <c r="D3330" t="s">
        <v>9454</v>
      </c>
      <c r="F3330" t="s">
        <v>10637</v>
      </c>
      <c r="G3330" t="s">
        <v>16359</v>
      </c>
      <c r="I3330">
        <v>2</v>
      </c>
      <c r="J3330">
        <v>2</v>
      </c>
      <c r="K3330">
        <v>0</v>
      </c>
      <c r="L3330" t="s">
        <v>16360</v>
      </c>
      <c r="M3330">
        <f>SUM(B3330,C3330)</f>
        <v>0</v>
      </c>
      <c r="N3330" t="str">
        <f t="shared" ref="N3330:N3393" si="104">IF(E3330="good","Yes","No")</f>
        <v>No</v>
      </c>
      <c r="O3330">
        <f>COUNTIF(C:C,"&lt;0")</f>
        <v>0</v>
      </c>
      <c r="P3330" t="e">
        <f>SUMIF(#REF!,"&gt;"&amp;AVERAGE(#REF!))</f>
        <v>#REF!</v>
      </c>
      <c r="Q3330">
        <f t="shared" si="103"/>
        <v>27.565026697177728</v>
      </c>
      <c r="R3330" t="str">
        <f>CONCATENATE("ID-",A3330,"-",E3330)</f>
        <v>ID-29958-</v>
      </c>
      <c r="S3330">
        <f>INDEX(B:B,MATCH(A3330,A:A,0))</f>
        <v>0</v>
      </c>
      <c r="T3330" t="str">
        <f>IF(OR(B3330&gt;0,C3330&gt;0),"Acceptable","Check")</f>
        <v>Acceptable</v>
      </c>
      <c r="U3330">
        <f>COUNTIF(D:D, "Military - U.S. Army")</f>
        <v>23</v>
      </c>
      <c r="V3330">
        <f>AVERAGEIF(C:C,"Fort Myer, Virginia", I:I)</f>
        <v>2</v>
      </c>
      <c r="X3330" t="str">
        <f>IFERROR(VLOOKUP("FlightNumber", A:D, 4, FALSE), "Flight Not Found")</f>
        <v>Flight Not Found</v>
      </c>
      <c r="Y3330" t="str" cm="1">
        <f t="array" ref="Y3330">IF(AND(B:B &gt; TIME(6, 0, 0), B:B &lt;= TIME(18, 0, 0)), "Day", "Night")</f>
        <v>Night</v>
      </c>
      <c r="Z3330">
        <f>COUNTIFS(D:D, "Military - U.S. Army", C:C, "Fort Myer, Virginia")</f>
        <v>1</v>
      </c>
    </row>
    <row r="3331" spans="1:26" x14ac:dyDescent="0.2">
      <c r="A3331">
        <v>29964</v>
      </c>
      <c r="B3331" t="s">
        <v>16109</v>
      </c>
      <c r="C3331" t="s">
        <v>4703</v>
      </c>
      <c r="D3331" t="s">
        <v>16361</v>
      </c>
      <c r="E3331" t="s">
        <v>16362</v>
      </c>
      <c r="F3331" t="s">
        <v>12774</v>
      </c>
      <c r="G3331" t="s">
        <v>16363</v>
      </c>
      <c r="H3331" t="s">
        <v>16364</v>
      </c>
      <c r="I3331">
        <v>79</v>
      </c>
      <c r="J3331">
        <v>74</v>
      </c>
      <c r="K3331">
        <v>4</v>
      </c>
      <c r="L3331" t="s">
        <v>16365</v>
      </c>
      <c r="M3331">
        <f>SUM(B3331,C3331)</f>
        <v>0</v>
      </c>
      <c r="N3331" t="str">
        <f t="shared" si="104"/>
        <v>No</v>
      </c>
      <c r="O3331">
        <f>COUNTIF(C:C,"&lt;0")</f>
        <v>0</v>
      </c>
      <c r="P3331" t="e">
        <f>SUMIF(#REF!,"&gt;"&amp;AVERAGE(#REF!))</f>
        <v>#REF!</v>
      </c>
      <c r="Q3331">
        <f t="shared" ref="Q3331:Q3394" si="105">AVERAGEIF(I:I,"&gt;0")</f>
        <v>27.565026697177728</v>
      </c>
      <c r="R3331" t="str">
        <f>CONCATENATE("ID-",A3331,"-",E3331)</f>
        <v>ID-29964-Washington D.C. - Fort Lauderdale, FL</v>
      </c>
      <c r="S3331" t="str">
        <f>INDEX(B:B,MATCH(A3331,A:A,0))</f>
        <v>16:01</v>
      </c>
      <c r="T3331" t="str">
        <f>IF(OR(B3331&gt;0,C3331&gt;0),"Acceptable","Check")</f>
        <v>Acceptable</v>
      </c>
      <c r="U3331">
        <f>COUNTIF(D:D, "Military - U.S. Army")</f>
        <v>23</v>
      </c>
      <c r="V3331">
        <f>AVERAGEIF(C:C,"Fort Myer, Virginia", I:I)</f>
        <v>2</v>
      </c>
      <c r="X3331" t="str">
        <f>IFERROR(VLOOKUP("FlightNumber", A:D, 4, FALSE), "Flight Not Found")</f>
        <v>Flight Not Found</v>
      </c>
      <c r="Y3331" t="str" cm="1">
        <f t="array" ref="Y3331">IF(AND(B:B &gt; TIME(6, 0, 0), B:B &lt;= TIME(18, 0, 0)), "Day", "Night")</f>
        <v>Night</v>
      </c>
      <c r="Z3331">
        <f>COUNTIFS(D:D, "Military - U.S. Army", C:C, "Fort Myer, Virginia")</f>
        <v>1</v>
      </c>
    </row>
    <row r="3332" spans="1:26" x14ac:dyDescent="0.2">
      <c r="A3332">
        <v>29965</v>
      </c>
      <c r="C3332" t="s">
        <v>16366</v>
      </c>
      <c r="D3332" t="s">
        <v>16367</v>
      </c>
      <c r="F3332" t="s">
        <v>12279</v>
      </c>
      <c r="G3332" t="s">
        <v>16368</v>
      </c>
      <c r="I3332">
        <v>73</v>
      </c>
      <c r="J3332">
        <v>73</v>
      </c>
      <c r="K3332">
        <v>0</v>
      </c>
      <c r="L3332" t="s">
        <v>16369</v>
      </c>
      <c r="M3332">
        <f>SUM(B3332,C3332)</f>
        <v>0</v>
      </c>
      <c r="N3332" t="str">
        <f t="shared" si="104"/>
        <v>No</v>
      </c>
      <c r="O3332">
        <f>COUNTIF(C:C,"&lt;0")</f>
        <v>0</v>
      </c>
      <c r="P3332" t="e">
        <f>SUMIF(#REF!,"&gt;"&amp;AVERAGE(#REF!))</f>
        <v>#REF!</v>
      </c>
      <c r="Q3332">
        <f t="shared" si="105"/>
        <v>27.565026697177728</v>
      </c>
      <c r="R3332" t="str">
        <f>CONCATENATE("ID-",A3332,"-",E3332)</f>
        <v>ID-29965-</v>
      </c>
      <c r="S3332">
        <f>INDEX(B:B,MATCH(A3332,A:A,0))</f>
        <v>0</v>
      </c>
      <c r="T3332" t="str">
        <f>IF(OR(B3332&gt;0,C3332&gt;0),"Acceptable","Check")</f>
        <v>Acceptable</v>
      </c>
      <c r="U3332">
        <f>COUNTIF(D:D, "Military - U.S. Army")</f>
        <v>23</v>
      </c>
      <c r="V3332">
        <f>AVERAGEIF(C:C,"Fort Myer, Virginia", I:I)</f>
        <v>2</v>
      </c>
      <c r="X3332" t="str">
        <f>IFERROR(VLOOKUP("FlightNumber", A:D, 4, FALSE), "Flight Not Found")</f>
        <v>Flight Not Found</v>
      </c>
      <c r="Y3332" t="str" cm="1">
        <f t="array" ref="Y3332">IF(AND(B:B &gt; TIME(6, 0, 0), B:B &lt;= TIME(18, 0, 0)), "Day", "Night")</f>
        <v>Night</v>
      </c>
      <c r="Z3332">
        <f>COUNTIFS(D:D, "Military - U.S. Army", C:C, "Fort Myer, Virginia")</f>
        <v>1</v>
      </c>
    </row>
    <row r="3333" spans="1:26" x14ac:dyDescent="0.2">
      <c r="A3333">
        <v>29974</v>
      </c>
      <c r="B3333" t="s">
        <v>11858</v>
      </c>
      <c r="C3333" t="s">
        <v>16370</v>
      </c>
      <c r="D3333" t="s">
        <v>8008</v>
      </c>
      <c r="E3333" t="s">
        <v>16371</v>
      </c>
      <c r="F3333" t="s">
        <v>16372</v>
      </c>
      <c r="G3333" t="s">
        <v>16373</v>
      </c>
      <c r="H3333" t="s">
        <v>16374</v>
      </c>
      <c r="I3333">
        <v>212</v>
      </c>
      <c r="J3333">
        <v>2</v>
      </c>
      <c r="K3333">
        <v>0</v>
      </c>
      <c r="L3333" t="s">
        <v>16375</v>
      </c>
      <c r="M3333">
        <f>SUM(B3333,C3333)</f>
        <v>0</v>
      </c>
      <c r="N3333" t="str">
        <f t="shared" si="104"/>
        <v>No</v>
      </c>
      <c r="O3333">
        <f>COUNTIF(C:C,"&lt;0")</f>
        <v>0</v>
      </c>
      <c r="P3333" t="e">
        <f>SUMIF(#REF!,"&gt;"&amp;AVERAGE(#REF!))</f>
        <v>#REF!</v>
      </c>
      <c r="Q3333">
        <f t="shared" si="105"/>
        <v>27.565026697177728</v>
      </c>
      <c r="R3333" t="str">
        <f>CONCATENATE("ID-",A3333,"-",E3333)</f>
        <v>ID-29974-Newark, NJ - Boston, MA</v>
      </c>
      <c r="S3333" t="str">
        <f>INDEX(B:B,MATCH(A3333,A:A,0))</f>
        <v>19:36</v>
      </c>
      <c r="T3333" t="str">
        <f>IF(OR(B3333&gt;0,C3333&gt;0),"Acceptable","Check")</f>
        <v>Acceptable</v>
      </c>
      <c r="U3333">
        <f>COUNTIF(D:D, "Military - U.S. Army")</f>
        <v>23</v>
      </c>
      <c r="V3333">
        <f>AVERAGEIF(C:C,"Fort Myer, Virginia", I:I)</f>
        <v>2</v>
      </c>
      <c r="X3333" t="str">
        <f>IFERROR(VLOOKUP("FlightNumber", A:D, 4, FALSE), "Flight Not Found")</f>
        <v>Flight Not Found</v>
      </c>
      <c r="Y3333" t="str" cm="1">
        <f t="array" ref="Y3333">IF(AND(B:B &gt; TIME(6, 0, 0), B:B &lt;= TIME(18, 0, 0)), "Day", "Night")</f>
        <v>Night</v>
      </c>
      <c r="Z3333">
        <f>COUNTIFS(D:D, "Military - U.S. Army", C:C, "Fort Myer, Virginia")</f>
        <v>1</v>
      </c>
    </row>
    <row r="3334" spans="1:26" x14ac:dyDescent="0.2">
      <c r="A3334">
        <v>29976</v>
      </c>
      <c r="C3334" t="s">
        <v>16376</v>
      </c>
      <c r="D3334" t="s">
        <v>8907</v>
      </c>
      <c r="E3334" t="s">
        <v>994</v>
      </c>
      <c r="F3334" t="s">
        <v>16377</v>
      </c>
      <c r="G3334" t="s">
        <v>16378</v>
      </c>
      <c r="H3334" t="s">
        <v>16379</v>
      </c>
      <c r="I3334">
        <v>7</v>
      </c>
      <c r="J3334">
        <v>7</v>
      </c>
      <c r="K3334">
        <v>0</v>
      </c>
      <c r="L3334" t="s">
        <v>16380</v>
      </c>
      <c r="M3334">
        <f>SUM(B3334,C3334)</f>
        <v>0</v>
      </c>
      <c r="N3334" t="str">
        <f t="shared" si="104"/>
        <v>No</v>
      </c>
      <c r="O3334">
        <f>COUNTIF(C:C,"&lt;0")</f>
        <v>0</v>
      </c>
      <c r="P3334" t="e">
        <f>SUMIF(#REF!,"&gt;"&amp;AVERAGE(#REF!))</f>
        <v>#REF!</v>
      </c>
      <c r="Q3334">
        <f t="shared" si="105"/>
        <v>27.565026697177728</v>
      </c>
      <c r="R3334" t="str">
        <f>CONCATENATE("ID-",A3334,"-",E3334)</f>
        <v>ID-29976-Training</v>
      </c>
      <c r="S3334">
        <f>INDEX(B:B,MATCH(A3334,A:A,0))</f>
        <v>0</v>
      </c>
      <c r="T3334" t="str">
        <f>IF(OR(B3334&gt;0,C3334&gt;0),"Acceptable","Check")</f>
        <v>Acceptable</v>
      </c>
      <c r="U3334">
        <f>COUNTIF(D:D, "Military - U.S. Army")</f>
        <v>23</v>
      </c>
      <c r="V3334">
        <f>AVERAGEIF(C:C,"Fort Myer, Virginia", I:I)</f>
        <v>2</v>
      </c>
      <c r="X3334" t="str">
        <f>IFERROR(VLOOKUP("FlightNumber", A:D, 4, FALSE), "Flight Not Found")</f>
        <v>Flight Not Found</v>
      </c>
      <c r="Y3334" t="str" cm="1">
        <f t="array" ref="Y3334">IF(AND(B:B &gt; TIME(6, 0, 0), B:B &lt;= TIME(18, 0, 0)), "Day", "Night")</f>
        <v>Night</v>
      </c>
      <c r="Z3334">
        <f>COUNTIFS(D:D, "Military - U.S. Army", C:C, "Fort Myer, Virginia")</f>
        <v>1</v>
      </c>
    </row>
    <row r="3335" spans="1:26" x14ac:dyDescent="0.2">
      <c r="A3335">
        <v>29985</v>
      </c>
      <c r="B3335" t="s">
        <v>1310</v>
      </c>
      <c r="C3335" t="s">
        <v>16381</v>
      </c>
      <c r="D3335" t="s">
        <v>8456</v>
      </c>
      <c r="F3335" t="s">
        <v>7541</v>
      </c>
      <c r="G3335" t="s">
        <v>16382</v>
      </c>
      <c r="H3335" t="s">
        <v>13675</v>
      </c>
      <c r="I3335">
        <v>35</v>
      </c>
      <c r="J3335">
        <v>35</v>
      </c>
      <c r="K3335">
        <v>0</v>
      </c>
      <c r="L3335" t="s">
        <v>16383</v>
      </c>
      <c r="M3335">
        <f>SUM(B3335,C3335)</f>
        <v>0</v>
      </c>
      <c r="N3335" t="str">
        <f t="shared" si="104"/>
        <v>No</v>
      </c>
      <c r="O3335">
        <f>COUNTIF(C:C,"&lt;0")</f>
        <v>0</v>
      </c>
      <c r="P3335" t="e">
        <f>SUMIF(#REF!,"&gt;"&amp;AVERAGE(#REF!))</f>
        <v>#REF!</v>
      </c>
      <c r="Q3335">
        <f t="shared" si="105"/>
        <v>27.565026697177728</v>
      </c>
      <c r="R3335" t="str">
        <f>CONCATENATE("ID-",A3335,"-",E3335)</f>
        <v>ID-29985-</v>
      </c>
      <c r="S3335" t="str">
        <f>INDEX(B:B,MATCH(A3335,A:A,0))</f>
        <v>07:30</v>
      </c>
      <c r="T3335" t="str">
        <f>IF(OR(B3335&gt;0,C3335&gt;0),"Acceptable","Check")</f>
        <v>Acceptable</v>
      </c>
      <c r="U3335">
        <f>COUNTIF(D:D, "Military - U.S. Army")</f>
        <v>23</v>
      </c>
      <c r="V3335">
        <f>AVERAGEIF(C:C,"Fort Myer, Virginia", I:I)</f>
        <v>2</v>
      </c>
      <c r="X3335" t="str">
        <f>IFERROR(VLOOKUP("FlightNumber", A:D, 4, FALSE), "Flight Not Found")</f>
        <v>Flight Not Found</v>
      </c>
      <c r="Y3335" t="str" cm="1">
        <f t="array" ref="Y3335">IF(AND(B:B &gt; TIME(6, 0, 0), B:B &lt;= TIME(18, 0, 0)), "Day", "Night")</f>
        <v>Night</v>
      </c>
      <c r="Z3335">
        <f>COUNTIFS(D:D, "Military - U.S. Army", C:C, "Fort Myer, Virginia")</f>
        <v>1</v>
      </c>
    </row>
    <row r="3336" spans="1:26" x14ac:dyDescent="0.2">
      <c r="A3336">
        <v>29988</v>
      </c>
      <c r="B3336" t="s">
        <v>1164</v>
      </c>
      <c r="C3336" t="s">
        <v>16384</v>
      </c>
      <c r="D3336" t="s">
        <v>10269</v>
      </c>
      <c r="F3336" t="s">
        <v>9376</v>
      </c>
      <c r="I3336">
        <v>53</v>
      </c>
      <c r="J3336">
        <v>53</v>
      </c>
      <c r="K3336">
        <v>0</v>
      </c>
      <c r="L3336" t="s">
        <v>16385</v>
      </c>
      <c r="M3336">
        <f>SUM(B3336,C3336)</f>
        <v>0</v>
      </c>
      <c r="N3336" t="str">
        <f t="shared" si="104"/>
        <v>No</v>
      </c>
      <c r="O3336">
        <f>COUNTIF(C:C,"&lt;0")</f>
        <v>0</v>
      </c>
      <c r="P3336" t="e">
        <f>SUMIF(#REF!,"&gt;"&amp;AVERAGE(#REF!))</f>
        <v>#REF!</v>
      </c>
      <c r="Q3336">
        <f t="shared" si="105"/>
        <v>27.565026697177728</v>
      </c>
      <c r="R3336" t="str">
        <f>CONCATENATE("ID-",A3336,"-",E3336)</f>
        <v>ID-29988-</v>
      </c>
      <c r="S3336" t="str">
        <f>INDEX(B:B,MATCH(A3336,A:A,0))</f>
        <v>15:00</v>
      </c>
      <c r="T3336" t="str">
        <f>IF(OR(B3336&gt;0,C3336&gt;0),"Acceptable","Check")</f>
        <v>Acceptable</v>
      </c>
      <c r="U3336">
        <f>COUNTIF(D:D, "Military - U.S. Army")</f>
        <v>23</v>
      </c>
      <c r="V3336">
        <f>AVERAGEIF(C:C,"Fort Myer, Virginia", I:I)</f>
        <v>2</v>
      </c>
      <c r="X3336" t="str">
        <f>IFERROR(VLOOKUP("FlightNumber", A:D, 4, FALSE), "Flight Not Found")</f>
        <v>Flight Not Found</v>
      </c>
      <c r="Y3336" t="str" cm="1">
        <f t="array" ref="Y3336">IF(AND(B:B &gt; TIME(6, 0, 0), B:B &lt;= TIME(18, 0, 0)), "Day", "Night")</f>
        <v>Night</v>
      </c>
      <c r="Z3336">
        <f>COUNTIFS(D:D, "Military - U.S. Army", C:C, "Fort Myer, Virginia")</f>
        <v>1</v>
      </c>
    </row>
    <row r="3337" spans="1:26" x14ac:dyDescent="0.2">
      <c r="A3337">
        <v>29989</v>
      </c>
      <c r="C3337" t="s">
        <v>16386</v>
      </c>
      <c r="D3337" t="s">
        <v>2654</v>
      </c>
      <c r="E3337" t="s">
        <v>16387</v>
      </c>
      <c r="F3337" t="s">
        <v>7964</v>
      </c>
      <c r="I3337">
        <v>23</v>
      </c>
      <c r="J3337">
        <v>23</v>
      </c>
      <c r="K3337">
        <v>0</v>
      </c>
      <c r="L3337" t="s">
        <v>16388</v>
      </c>
      <c r="M3337">
        <f>SUM(B3337,C3337)</f>
        <v>0</v>
      </c>
      <c r="N3337" t="str">
        <f t="shared" si="104"/>
        <v>No</v>
      </c>
      <c r="O3337">
        <f>COUNTIF(C:C,"&lt;0")</f>
        <v>0</v>
      </c>
      <c r="P3337" t="e">
        <f>SUMIF(#REF!,"&gt;"&amp;AVERAGE(#REF!))</f>
        <v>#REF!</v>
      </c>
      <c r="Q3337">
        <f t="shared" si="105"/>
        <v>27.565026697177728</v>
      </c>
      <c r="R3337" t="str">
        <f>CONCATENATE("ID-",A3337,"-",E3337)</f>
        <v>ID-29989-Parhankot - Leh</v>
      </c>
      <c r="S3337">
        <f>INDEX(B:B,MATCH(A3337,A:A,0))</f>
        <v>0</v>
      </c>
      <c r="T3337" t="str">
        <f>IF(OR(B3337&gt;0,C3337&gt;0),"Acceptable","Check")</f>
        <v>Acceptable</v>
      </c>
      <c r="U3337">
        <f>COUNTIF(D:D, "Military - U.S. Army")</f>
        <v>23</v>
      </c>
      <c r="V3337">
        <f>AVERAGEIF(C:C,"Fort Myer, Virginia", I:I)</f>
        <v>2</v>
      </c>
      <c r="X3337" t="str">
        <f>IFERROR(VLOOKUP("FlightNumber", A:D, 4, FALSE), "Flight Not Found")</f>
        <v>Flight Not Found</v>
      </c>
      <c r="Y3337" t="str" cm="1">
        <f t="array" ref="Y3337">IF(AND(B:B &gt; TIME(6, 0, 0), B:B &lt;= TIME(18, 0, 0)), "Day", "Night")</f>
        <v>Night</v>
      </c>
      <c r="Z3337">
        <f>COUNTIFS(D:D, "Military - U.S. Army", C:C, "Fort Myer, Virginia")</f>
        <v>1</v>
      </c>
    </row>
    <row r="3338" spans="1:26" x14ac:dyDescent="0.2">
      <c r="A3338">
        <v>29991</v>
      </c>
      <c r="B3338" t="s">
        <v>16389</v>
      </c>
      <c r="C3338" t="s">
        <v>11732</v>
      </c>
      <c r="D3338" t="s">
        <v>5499</v>
      </c>
      <c r="E3338" t="s">
        <v>16391</v>
      </c>
      <c r="F3338" t="s">
        <v>15228</v>
      </c>
      <c r="G3338" t="s">
        <v>16392</v>
      </c>
      <c r="H3338" t="s">
        <v>16393</v>
      </c>
      <c r="I3338">
        <v>174</v>
      </c>
      <c r="J3338">
        <v>24</v>
      </c>
      <c r="K3338">
        <v>0</v>
      </c>
      <c r="L3338" t="s">
        <v>16394</v>
      </c>
      <c r="M3338">
        <f>SUM(B3338,C3338)</f>
        <v>0</v>
      </c>
      <c r="N3338" t="str">
        <f t="shared" si="104"/>
        <v>No</v>
      </c>
      <c r="O3338">
        <f>COUNTIF(C:C,"&lt;0")</f>
        <v>0</v>
      </c>
      <c r="P3338" t="e">
        <f>SUMIF(#REF!,"&gt;"&amp;AVERAGE(#REF!))</f>
        <v>#REF!</v>
      </c>
      <c r="Q3338">
        <f t="shared" si="105"/>
        <v>27.565026697177728</v>
      </c>
      <c r="R3338" t="str">
        <f>CONCATENATE("ID-",A3338,"-",E3338)</f>
        <v>ID-29991-Fukuoka - Tokyo</v>
      </c>
      <c r="S3338" t="str">
        <f>INDEX(B:B,MATCH(A3338,A:A,0))</f>
        <v>08:47</v>
      </c>
      <c r="T3338" t="str">
        <f>IF(OR(B3338&gt;0,C3338&gt;0),"Acceptable","Check")</f>
        <v>Acceptable</v>
      </c>
      <c r="U3338">
        <f>COUNTIF(D:D, "Military - U.S. Army")</f>
        <v>23</v>
      </c>
      <c r="V3338">
        <f>AVERAGEIF(C:C,"Fort Myer, Virginia", I:I)</f>
        <v>2</v>
      </c>
      <c r="X3338" t="str">
        <f>IFERROR(VLOOKUP("FlightNumber", A:D, 4, FALSE), "Flight Not Found")</f>
        <v>Flight Not Found</v>
      </c>
      <c r="Y3338" t="str" cm="1">
        <f t="array" ref="Y3338">IF(AND(B:B &gt; TIME(6, 0, 0), B:B &lt;= TIME(18, 0, 0)), "Day", "Night")</f>
        <v>Night</v>
      </c>
      <c r="Z3338">
        <f>COUNTIFS(D:D, "Military - U.S. Army", C:C, "Fort Myer, Virginia")</f>
        <v>1</v>
      </c>
    </row>
    <row r="3339" spans="1:26" x14ac:dyDescent="0.2">
      <c r="A3339">
        <v>29991</v>
      </c>
      <c r="C3339" t="s">
        <v>16395</v>
      </c>
      <c r="D3339" t="s">
        <v>16396</v>
      </c>
      <c r="E3339" t="s">
        <v>16397</v>
      </c>
      <c r="F3339" t="s">
        <v>16398</v>
      </c>
      <c r="G3339" t="s">
        <v>16399</v>
      </c>
      <c r="H3339" t="s">
        <v>16400</v>
      </c>
      <c r="I3339">
        <v>32</v>
      </c>
      <c r="J3339">
        <v>3</v>
      </c>
      <c r="K3339">
        <v>0</v>
      </c>
      <c r="L3339" t="s">
        <v>16401</v>
      </c>
      <c r="M3339">
        <f>SUM(B3339,C3339)</f>
        <v>0</v>
      </c>
      <c r="N3339" t="str">
        <f t="shared" si="104"/>
        <v>No</v>
      </c>
      <c r="O3339">
        <f>COUNTIF(C:C,"&lt;0")</f>
        <v>0</v>
      </c>
      <c r="P3339" t="e">
        <f>SUMIF(#REF!,"&gt;"&amp;AVERAGE(#REF!))</f>
        <v>#REF!</v>
      </c>
      <c r="Q3339">
        <f t="shared" si="105"/>
        <v>27.565026697177728</v>
      </c>
      <c r="R3339" t="str">
        <f>CONCATENATE("ID-",A3339,"-",E3339)</f>
        <v>ID-29991-Manila - Sicogon</v>
      </c>
      <c r="S3339" t="str">
        <f>INDEX(B:B,MATCH(A3339,A:A,0))</f>
        <v>08:47</v>
      </c>
      <c r="T3339" t="str">
        <f>IF(OR(B3339&gt;0,C3339&gt;0),"Acceptable","Check")</f>
        <v>Acceptable</v>
      </c>
      <c r="U3339">
        <f>COUNTIF(D:D, "Military - U.S. Army")</f>
        <v>23</v>
      </c>
      <c r="V3339">
        <f>AVERAGEIF(C:C,"Fort Myer, Virginia", I:I)</f>
        <v>2</v>
      </c>
      <c r="X3339" t="str">
        <f>IFERROR(VLOOKUP("FlightNumber", A:D, 4, FALSE), "Flight Not Found")</f>
        <v>Flight Not Found</v>
      </c>
      <c r="Y3339" t="str" cm="1">
        <f t="array" ref="Y3339">IF(AND(B:B &gt; TIME(6, 0, 0), B:B &lt;= TIME(18, 0, 0)), "Day", "Night")</f>
        <v>Night</v>
      </c>
      <c r="Z3339">
        <f>COUNTIFS(D:D, "Military - U.S. Army", C:C, "Fort Myer, Virginia")</f>
        <v>1</v>
      </c>
    </row>
    <row r="3340" spans="1:26" x14ac:dyDescent="0.2">
      <c r="A3340">
        <v>30001</v>
      </c>
      <c r="C3340" t="s">
        <v>16402</v>
      </c>
      <c r="D3340" t="s">
        <v>16403</v>
      </c>
      <c r="F3340" t="s">
        <v>13731</v>
      </c>
      <c r="G3340" t="s">
        <v>16404</v>
      </c>
      <c r="H3340" t="s">
        <v>16405</v>
      </c>
      <c r="I3340">
        <v>4</v>
      </c>
      <c r="J3340">
        <v>4</v>
      </c>
      <c r="K3340">
        <v>0</v>
      </c>
      <c r="L3340" t="s">
        <v>16406</v>
      </c>
      <c r="M3340">
        <f>SUM(B3340,C3340)</f>
        <v>0</v>
      </c>
      <c r="N3340" t="str">
        <f t="shared" si="104"/>
        <v>No</v>
      </c>
      <c r="O3340">
        <f>COUNTIF(C:C,"&lt;0")</f>
        <v>0</v>
      </c>
      <c r="P3340" t="e">
        <f>SUMIF(#REF!,"&gt;"&amp;AVERAGE(#REF!))</f>
        <v>#REF!</v>
      </c>
      <c r="Q3340">
        <f t="shared" si="105"/>
        <v>27.565026697177728</v>
      </c>
      <c r="R3340" t="str">
        <f>CONCATENATE("ID-",A3340,"-",E3340)</f>
        <v>ID-30001-</v>
      </c>
      <c r="S3340">
        <f>INDEX(B:B,MATCH(A3340,A:A,0))</f>
        <v>0</v>
      </c>
      <c r="T3340" t="str">
        <f>IF(OR(B3340&gt;0,C3340&gt;0),"Acceptable","Check")</f>
        <v>Acceptable</v>
      </c>
      <c r="U3340">
        <f>COUNTIF(D:D, "Military - U.S. Army")</f>
        <v>23</v>
      </c>
      <c r="V3340">
        <f>AVERAGEIF(C:C,"Fort Myer, Virginia", I:I)</f>
        <v>2</v>
      </c>
      <c r="X3340" t="str">
        <f>IFERROR(VLOOKUP("FlightNumber", A:D, 4, FALSE), "Flight Not Found")</f>
        <v>Flight Not Found</v>
      </c>
      <c r="Y3340" t="str" cm="1">
        <f t="array" ref="Y3340">IF(AND(B:B &gt; TIME(6, 0, 0), B:B &lt;= TIME(18, 0, 0)), "Day", "Night")</f>
        <v>Night</v>
      </c>
      <c r="Z3340">
        <f>COUNTIFS(D:D, "Military - U.S. Army", C:C, "Fort Myer, Virginia")</f>
        <v>1</v>
      </c>
    </row>
    <row r="3341" spans="1:26" x14ac:dyDescent="0.2">
      <c r="A3341">
        <v>30003</v>
      </c>
      <c r="B3341" t="s">
        <v>15815</v>
      </c>
      <c r="C3341" t="s">
        <v>16407</v>
      </c>
      <c r="D3341" t="s">
        <v>11551</v>
      </c>
      <c r="E3341" t="s">
        <v>16408</v>
      </c>
      <c r="F3341" t="s">
        <v>16409</v>
      </c>
      <c r="G3341" t="s">
        <v>16410</v>
      </c>
      <c r="H3341" t="s">
        <v>3187</v>
      </c>
      <c r="I3341">
        <v>12</v>
      </c>
      <c r="J3341">
        <v>1</v>
      </c>
      <c r="K3341">
        <v>0</v>
      </c>
      <c r="L3341" t="s">
        <v>16411</v>
      </c>
      <c r="M3341">
        <f>SUM(B3341,C3341)</f>
        <v>0</v>
      </c>
      <c r="N3341" t="str">
        <f t="shared" si="104"/>
        <v>No</v>
      </c>
      <c r="O3341">
        <f>COUNTIF(C:C,"&lt;0")</f>
        <v>0</v>
      </c>
      <c r="P3341" t="e">
        <f>SUMIF(#REF!,"&gt;"&amp;AVERAGE(#REF!))</f>
        <v>#REF!</v>
      </c>
      <c r="Q3341">
        <f t="shared" si="105"/>
        <v>27.565026697177728</v>
      </c>
      <c r="R3341" t="str">
        <f>CONCATENATE("ID-",A3341,"-",E3341)</f>
        <v>ID-30003-New York City - Bridgeport - New Haven - Groton - Boston</v>
      </c>
      <c r="S3341" t="str">
        <f>INDEX(B:B,MATCH(A3341,A:A,0))</f>
        <v>15:33</v>
      </c>
      <c r="T3341" t="str">
        <f>IF(OR(B3341&gt;0,C3341&gt;0),"Acceptable","Check")</f>
        <v>Acceptable</v>
      </c>
      <c r="U3341">
        <f>COUNTIF(D:D, "Military - U.S. Army")</f>
        <v>23</v>
      </c>
      <c r="V3341">
        <f>AVERAGEIF(C:C,"Fort Myer, Virginia", I:I)</f>
        <v>2</v>
      </c>
      <c r="X3341" t="str">
        <f>IFERROR(VLOOKUP("FlightNumber", A:D, 4, FALSE), "Flight Not Found")</f>
        <v>Flight Not Found</v>
      </c>
      <c r="Y3341" t="str" cm="1">
        <f t="array" ref="Y3341">IF(AND(B:B &gt; TIME(6, 0, 0), B:B &lt;= TIME(18, 0, 0)), "Day", "Night")</f>
        <v>Night</v>
      </c>
      <c r="Z3341">
        <f>COUNTIFS(D:D, "Military - U.S. Army", C:C, "Fort Myer, Virginia")</f>
        <v>1</v>
      </c>
    </row>
    <row r="3342" spans="1:26" x14ac:dyDescent="0.2">
      <c r="A3342">
        <v>30021</v>
      </c>
      <c r="B3342" t="s">
        <v>16412</v>
      </c>
      <c r="C3342" t="s">
        <v>16413</v>
      </c>
      <c r="D3342" t="s">
        <v>16414</v>
      </c>
      <c r="E3342" t="s">
        <v>16415</v>
      </c>
      <c r="F3342" t="s">
        <v>12795</v>
      </c>
      <c r="G3342" t="s">
        <v>16416</v>
      </c>
      <c r="H3342" t="s">
        <v>16417</v>
      </c>
      <c r="I3342">
        <v>15</v>
      </c>
      <c r="J3342">
        <v>15</v>
      </c>
      <c r="K3342">
        <v>0</v>
      </c>
      <c r="L3342" t="s">
        <v>16418</v>
      </c>
      <c r="M3342">
        <f>SUM(B3342,C3342)</f>
        <v>0</v>
      </c>
      <c r="N3342" t="str">
        <f t="shared" si="104"/>
        <v>No</v>
      </c>
      <c r="O3342">
        <f>COUNTIF(C:C,"&lt;0")</f>
        <v>0</v>
      </c>
      <c r="P3342" t="e">
        <f>SUMIF(#REF!,"&gt;"&amp;AVERAGE(#REF!))</f>
        <v>#REF!</v>
      </c>
      <c r="Q3342">
        <f t="shared" si="105"/>
        <v>27.565026697177728</v>
      </c>
      <c r="R3342" t="str">
        <f>CONCATENATE("ID-",A3342,"-",E3342)</f>
        <v>ID-30021-Berlevag - Mehamn</v>
      </c>
      <c r="S3342" t="str">
        <f>INDEX(B:B,MATCH(A3342,A:A,0))</f>
        <v>13:26</v>
      </c>
      <c r="T3342" t="str">
        <f>IF(OR(B3342&gt;0,C3342&gt;0),"Acceptable","Check")</f>
        <v>Acceptable</v>
      </c>
      <c r="U3342">
        <f>COUNTIF(D:D, "Military - U.S. Army")</f>
        <v>23</v>
      </c>
      <c r="V3342">
        <f>AVERAGEIF(C:C,"Fort Myer, Virginia", I:I)</f>
        <v>2</v>
      </c>
      <c r="X3342" t="str">
        <f>IFERROR(VLOOKUP("FlightNumber", A:D, 4, FALSE), "Flight Not Found")</f>
        <v>Flight Not Found</v>
      </c>
      <c r="Y3342" t="str" cm="1">
        <f t="array" ref="Y3342">IF(AND(B:B &gt; TIME(6, 0, 0), B:B &lt;= TIME(18, 0, 0)), "Day", "Night")</f>
        <v>Night</v>
      </c>
      <c r="Z3342">
        <f>COUNTIFS(D:D, "Military - U.S. Army", C:C, "Fort Myer, Virginia")</f>
        <v>1</v>
      </c>
    </row>
    <row r="3343" spans="1:26" x14ac:dyDescent="0.2">
      <c r="A3343">
        <v>30126</v>
      </c>
      <c r="B3343" t="s">
        <v>16419</v>
      </c>
      <c r="C3343" t="s">
        <v>16420</v>
      </c>
      <c r="D3343" t="s">
        <v>1620</v>
      </c>
      <c r="E3343" t="s">
        <v>16421</v>
      </c>
      <c r="F3343" t="s">
        <v>13308</v>
      </c>
      <c r="G3343" t="s">
        <v>16422</v>
      </c>
      <c r="H3343" t="s">
        <v>16423</v>
      </c>
      <c r="I3343">
        <v>257</v>
      </c>
      <c r="J3343">
        <v>0</v>
      </c>
      <c r="K3343">
        <v>0</v>
      </c>
      <c r="L3343" t="s">
        <v>16424</v>
      </c>
      <c r="M3343">
        <f>SUM(B3343,C3343)</f>
        <v>0</v>
      </c>
      <c r="N3343" t="str">
        <f t="shared" si="104"/>
        <v>No</v>
      </c>
      <c r="O3343">
        <f>COUNTIF(C:C,"&lt;0")</f>
        <v>0</v>
      </c>
      <c r="P3343" t="e">
        <f>SUMIF(#REF!,"&gt;"&amp;AVERAGE(#REF!))</f>
        <v>#REF!</v>
      </c>
      <c r="Q3343">
        <f t="shared" si="105"/>
        <v>27.565026697177728</v>
      </c>
      <c r="R3343" t="str">
        <f>CONCATENATE("ID-",A3343,"-",E3343)</f>
        <v>ID-30126-Kuala Lampur - Perth</v>
      </c>
      <c r="S3343" t="str">
        <f>INDEX(B:B,MATCH(A3343,A:A,0))</f>
        <v>20:44</v>
      </c>
      <c r="T3343" t="str">
        <f>IF(OR(B3343&gt;0,C3343&gt;0),"Acceptable","Check")</f>
        <v>Acceptable</v>
      </c>
      <c r="U3343">
        <f>COUNTIF(D:D, "Military - U.S. Army")</f>
        <v>23</v>
      </c>
      <c r="V3343">
        <f>AVERAGEIF(C:C,"Fort Myer, Virginia", I:I)</f>
        <v>2</v>
      </c>
      <c r="X3343" t="str">
        <f>IFERROR(VLOOKUP("FlightNumber", A:D, 4, FALSE), "Flight Not Found")</f>
        <v>Flight Not Found</v>
      </c>
      <c r="Y3343" t="str" cm="1">
        <f t="array" ref="Y3343">IF(AND(B:B &gt; TIME(6, 0, 0), B:B &lt;= TIME(18, 0, 0)), "Day", "Night")</f>
        <v>Night</v>
      </c>
      <c r="Z3343">
        <f>COUNTIFS(D:D, "Military - U.S. Army", C:C, "Fort Myer, Virginia")</f>
        <v>1</v>
      </c>
    </row>
    <row r="3344" spans="1:26" x14ac:dyDescent="0.2">
      <c r="A3344">
        <v>30130</v>
      </c>
      <c r="B3344" t="s">
        <v>1784</v>
      </c>
      <c r="C3344" t="s">
        <v>16425</v>
      </c>
      <c r="D3344" t="s">
        <v>3546</v>
      </c>
      <c r="E3344" t="s">
        <v>16426</v>
      </c>
      <c r="F3344" t="s">
        <v>16427</v>
      </c>
      <c r="G3344" t="s">
        <v>16428</v>
      </c>
      <c r="H3344" t="s">
        <v>16429</v>
      </c>
      <c r="I3344">
        <v>132</v>
      </c>
      <c r="J3344">
        <v>132</v>
      </c>
      <c r="K3344">
        <v>0</v>
      </c>
      <c r="L3344" t="s">
        <v>16430</v>
      </c>
      <c r="M3344">
        <f>SUM(B3344,C3344)</f>
        <v>0</v>
      </c>
      <c r="N3344" t="str">
        <f t="shared" si="104"/>
        <v>No</v>
      </c>
      <c r="O3344">
        <f>COUNTIF(C:C,"&lt;0")</f>
        <v>0</v>
      </c>
      <c r="P3344" t="e">
        <f>SUMIF(#REF!,"&gt;"&amp;AVERAGE(#REF!))</f>
        <v>#REF!</v>
      </c>
      <c r="Q3344">
        <f t="shared" si="105"/>
        <v>27.565026697177728</v>
      </c>
      <c r="R3344" t="str">
        <f>CONCATENATE("ID-",A3344,"-",E3344)</f>
        <v>ID-30130-Leningrad - Kiev</v>
      </c>
      <c r="S3344" t="str">
        <f>INDEX(B:B,MATCH(A3344,A:A,0))</f>
        <v>10:50</v>
      </c>
      <c r="T3344" t="str">
        <f>IF(OR(B3344&gt;0,C3344&gt;0),"Acceptable","Check")</f>
        <v>Acceptable</v>
      </c>
      <c r="U3344">
        <f>COUNTIF(D:D, "Military - U.S. Army")</f>
        <v>23</v>
      </c>
      <c r="V3344">
        <f>AVERAGEIF(C:C,"Fort Myer, Virginia", I:I)</f>
        <v>2</v>
      </c>
      <c r="X3344" t="str">
        <f>IFERROR(VLOOKUP("FlightNumber", A:D, 4, FALSE), "Flight Not Found")</f>
        <v>Flight Not Found</v>
      </c>
      <c r="Y3344" t="str" cm="1">
        <f t="array" ref="Y3344">IF(AND(B:B &gt; TIME(6, 0, 0), B:B &lt;= TIME(18, 0, 0)), "Day", "Night")</f>
        <v>Night</v>
      </c>
      <c r="Z3344">
        <f>COUNTIFS(D:D, "Military - U.S. Army", C:C, "Fort Myer, Virginia")</f>
        <v>1</v>
      </c>
    </row>
    <row r="3345" spans="1:26" x14ac:dyDescent="0.2">
      <c r="A3345">
        <v>30029</v>
      </c>
      <c r="B3345" t="s">
        <v>42</v>
      </c>
      <c r="C3345" t="s">
        <v>16431</v>
      </c>
      <c r="D3345" t="s">
        <v>34</v>
      </c>
      <c r="F3345" t="s">
        <v>16432</v>
      </c>
      <c r="G3345" t="s">
        <v>16433</v>
      </c>
      <c r="H3345" t="s">
        <v>16434</v>
      </c>
      <c r="I3345">
        <v>3</v>
      </c>
      <c r="J3345">
        <v>3</v>
      </c>
      <c r="K3345">
        <v>0</v>
      </c>
      <c r="L3345" t="s">
        <v>16435</v>
      </c>
      <c r="M3345">
        <f>SUM(B3345,C3345)</f>
        <v>0</v>
      </c>
      <c r="N3345" t="str">
        <f t="shared" si="104"/>
        <v>No</v>
      </c>
      <c r="O3345">
        <f>COUNTIF(C:C,"&lt;0")</f>
        <v>0</v>
      </c>
      <c r="P3345" t="e">
        <f>SUMIF(#REF!,"&gt;"&amp;AVERAGE(#REF!))</f>
        <v>#REF!</v>
      </c>
      <c r="Q3345">
        <f t="shared" si="105"/>
        <v>27.565026697177728</v>
      </c>
      <c r="R3345" t="str">
        <f>CONCATENATE("ID-",A3345,"-",E3345)</f>
        <v>ID-30029-</v>
      </c>
      <c r="S3345" t="str">
        <f>INDEX(B:B,MATCH(A3345,A:A,0))</f>
        <v>10:30</v>
      </c>
      <c r="T3345" t="str">
        <f>IF(OR(B3345&gt;0,C3345&gt;0),"Acceptable","Check")</f>
        <v>Acceptable</v>
      </c>
      <c r="U3345">
        <f>COUNTIF(D:D, "Military - U.S. Army")</f>
        <v>23</v>
      </c>
      <c r="V3345">
        <f>AVERAGEIF(C:C,"Fort Myer, Virginia", I:I)</f>
        <v>2</v>
      </c>
      <c r="X3345" t="str">
        <f>IFERROR(VLOOKUP("FlightNumber", A:D, 4, FALSE), "Flight Not Found")</f>
        <v>Flight Not Found</v>
      </c>
      <c r="Y3345" t="str" cm="1">
        <f t="array" ref="Y3345">IF(AND(B:B &gt; TIME(6, 0, 0), B:B &lt;= TIME(18, 0, 0)), "Day", "Night")</f>
        <v>Night</v>
      </c>
      <c r="Z3345">
        <f>COUNTIFS(D:D, "Military - U.S. Army", C:C, "Fort Myer, Virginia")</f>
        <v>1</v>
      </c>
    </row>
    <row r="3346" spans="1:26" x14ac:dyDescent="0.2">
      <c r="A3346">
        <v>30029</v>
      </c>
      <c r="B3346" t="s">
        <v>3344</v>
      </c>
      <c r="C3346" t="s">
        <v>16436</v>
      </c>
      <c r="D3346" t="s">
        <v>2606</v>
      </c>
      <c r="F3346" t="s">
        <v>16437</v>
      </c>
      <c r="G3346" t="s">
        <v>16438</v>
      </c>
      <c r="H3346" t="s">
        <v>16439</v>
      </c>
      <c r="I3346">
        <v>27</v>
      </c>
      <c r="J3346">
        <v>27</v>
      </c>
      <c r="K3346">
        <v>0</v>
      </c>
      <c r="L3346" t="s">
        <v>16440</v>
      </c>
      <c r="M3346">
        <f>SUM(B3346,C3346)</f>
        <v>0</v>
      </c>
      <c r="N3346" t="str">
        <f t="shared" si="104"/>
        <v>No</v>
      </c>
      <c r="O3346">
        <f>COUNTIF(C:C,"&lt;0")</f>
        <v>0</v>
      </c>
      <c r="P3346" t="e">
        <f>SUMIF(#REF!,"&gt;"&amp;AVERAGE(#REF!))</f>
        <v>#REF!</v>
      </c>
      <c r="Q3346">
        <f t="shared" si="105"/>
        <v>27.565026697177728</v>
      </c>
      <c r="R3346" t="str">
        <f>CONCATENATE("ID-",A3346,"-",E3346)</f>
        <v>ID-30029-</v>
      </c>
      <c r="S3346" t="str">
        <f>INDEX(B:B,MATCH(A3346,A:A,0))</f>
        <v>10:30</v>
      </c>
      <c r="T3346" t="str">
        <f>IF(OR(B3346&gt;0,C3346&gt;0),"Acceptable","Check")</f>
        <v>Acceptable</v>
      </c>
      <c r="U3346">
        <f>COUNTIF(D:D, "Military - U.S. Army")</f>
        <v>23</v>
      </c>
      <c r="V3346">
        <f>AVERAGEIF(C:C,"Fort Myer, Virginia", I:I)</f>
        <v>2</v>
      </c>
      <c r="X3346" t="str">
        <f>IFERROR(VLOOKUP("FlightNumber", A:D, 4, FALSE), "Flight Not Found")</f>
        <v>Flight Not Found</v>
      </c>
      <c r="Y3346" t="str" cm="1">
        <f t="array" ref="Y3346">IF(AND(B:B &gt; TIME(6, 0, 0), B:B &lt;= TIME(18, 0, 0)), "Day", "Night")</f>
        <v>Night</v>
      </c>
      <c r="Z3346">
        <f>COUNTIFS(D:D, "Military - U.S. Army", C:C, "Fort Myer, Virginia")</f>
        <v>1</v>
      </c>
    </row>
    <row r="3347" spans="1:26" x14ac:dyDescent="0.2">
      <c r="A3347">
        <v>30030</v>
      </c>
      <c r="C3347" t="s">
        <v>16441</v>
      </c>
      <c r="D3347" t="s">
        <v>4985</v>
      </c>
      <c r="E3347" t="s">
        <v>16442</v>
      </c>
      <c r="F3347" t="s">
        <v>12800</v>
      </c>
      <c r="G3347" t="s">
        <v>16443</v>
      </c>
      <c r="H3347" t="s">
        <v>16444</v>
      </c>
      <c r="I3347">
        <v>27</v>
      </c>
      <c r="J3347">
        <v>27</v>
      </c>
      <c r="K3347">
        <v>0</v>
      </c>
      <c r="L3347" t="s">
        <v>16445</v>
      </c>
      <c r="M3347">
        <f>SUM(B3347,C3347)</f>
        <v>0</v>
      </c>
      <c r="N3347" t="str">
        <f t="shared" si="104"/>
        <v>No</v>
      </c>
      <c r="O3347">
        <f>COUNTIF(C:C,"&lt;0")</f>
        <v>0</v>
      </c>
      <c r="P3347" t="e">
        <f>SUMIF(#REF!,"&gt;"&amp;AVERAGE(#REF!))</f>
        <v>#REF!</v>
      </c>
      <c r="Q3347">
        <f t="shared" si="105"/>
        <v>27.565026697177728</v>
      </c>
      <c r="R3347" t="str">
        <f>CONCATENATE("ID-",A3347,"-",E3347)</f>
        <v>ID-30030-Jakarta - Bandar</v>
      </c>
      <c r="S3347">
        <f>INDEX(B:B,MATCH(A3347,A:A,0))</f>
        <v>0</v>
      </c>
      <c r="T3347" t="str">
        <f>IF(OR(B3347&gt;0,C3347&gt;0),"Acceptable","Check")</f>
        <v>Acceptable</v>
      </c>
      <c r="U3347">
        <f>COUNTIF(D:D, "Military - U.S. Army")</f>
        <v>23</v>
      </c>
      <c r="V3347">
        <f>AVERAGEIF(C:C,"Fort Myer, Virginia", I:I)</f>
        <v>2</v>
      </c>
      <c r="X3347" t="str">
        <f>IFERROR(VLOOKUP("FlightNumber", A:D, 4, FALSE), "Flight Not Found")</f>
        <v>Flight Not Found</v>
      </c>
      <c r="Y3347" t="str" cm="1">
        <f t="array" ref="Y3347">IF(AND(B:B &gt; TIME(6, 0, 0), B:B &lt;= TIME(18, 0, 0)), "Day", "Night")</f>
        <v>Night</v>
      </c>
      <c r="Z3347">
        <f>COUNTIFS(D:D, "Military - U.S. Army", C:C, "Fort Myer, Virginia")</f>
        <v>1</v>
      </c>
    </row>
    <row r="3348" spans="1:26" x14ac:dyDescent="0.2">
      <c r="A3348">
        <v>30036</v>
      </c>
      <c r="C3348" t="s">
        <v>16446</v>
      </c>
      <c r="D3348" t="s">
        <v>9735</v>
      </c>
      <c r="E3348" t="s">
        <v>3724</v>
      </c>
      <c r="F3348" t="s">
        <v>7206</v>
      </c>
      <c r="G3348" t="s">
        <v>16447</v>
      </c>
      <c r="H3348" t="s">
        <v>6232</v>
      </c>
      <c r="I3348">
        <v>21</v>
      </c>
      <c r="J3348">
        <v>21</v>
      </c>
      <c r="K3348">
        <v>0</v>
      </c>
      <c r="L3348" t="s">
        <v>16448</v>
      </c>
      <c r="M3348">
        <f>SUM(B3348,C3348)</f>
        <v>0</v>
      </c>
      <c r="N3348" t="str">
        <f t="shared" si="104"/>
        <v>No</v>
      </c>
      <c r="O3348">
        <f>COUNTIF(C:C,"&lt;0")</f>
        <v>0</v>
      </c>
      <c r="P3348" t="e">
        <f>SUMIF(#REF!,"&gt;"&amp;AVERAGE(#REF!))</f>
        <v>#REF!</v>
      </c>
      <c r="Q3348">
        <f t="shared" si="105"/>
        <v>27.565026697177728</v>
      </c>
      <c r="R3348" t="str">
        <f>CONCATENATE("ID-",A3348,"-",E3348)</f>
        <v>ID-30036-Villavicencio - Bogota</v>
      </c>
      <c r="S3348">
        <f>INDEX(B:B,MATCH(A3348,A:A,0))</f>
        <v>0</v>
      </c>
      <c r="T3348" t="str">
        <f>IF(OR(B3348&gt;0,C3348&gt;0),"Acceptable","Check")</f>
        <v>Acceptable</v>
      </c>
      <c r="U3348">
        <f>COUNTIF(D:D, "Military - U.S. Army")</f>
        <v>23</v>
      </c>
      <c r="V3348">
        <f>AVERAGEIF(C:C,"Fort Myer, Virginia", I:I)</f>
        <v>2</v>
      </c>
      <c r="X3348" t="str">
        <f>IFERROR(VLOOKUP("FlightNumber", A:D, 4, FALSE), "Flight Not Found")</f>
        <v>Flight Not Found</v>
      </c>
      <c r="Y3348" t="str" cm="1">
        <f t="array" ref="Y3348">IF(AND(B:B &gt; TIME(6, 0, 0), B:B &lt;= TIME(18, 0, 0)), "Day", "Night")</f>
        <v>Night</v>
      </c>
      <c r="Z3348">
        <f>COUNTIFS(D:D, "Military - U.S. Army", C:C, "Fort Myer, Virginia")</f>
        <v>1</v>
      </c>
    </row>
    <row r="3349" spans="1:26" x14ac:dyDescent="0.2">
      <c r="A3349">
        <v>30052</v>
      </c>
      <c r="B3349" t="s">
        <v>7614</v>
      </c>
      <c r="C3349" t="s">
        <v>16449</v>
      </c>
      <c r="D3349" t="s">
        <v>9454</v>
      </c>
      <c r="E3349" t="s">
        <v>16450</v>
      </c>
      <c r="F3349" t="s">
        <v>16451</v>
      </c>
      <c r="G3349" t="s">
        <v>16452</v>
      </c>
      <c r="I3349">
        <v>3</v>
      </c>
      <c r="J3349">
        <v>3</v>
      </c>
      <c r="K3349">
        <v>0</v>
      </c>
      <c r="L3349" t="s">
        <v>16453</v>
      </c>
      <c r="M3349">
        <f>SUM(B3349,C3349)</f>
        <v>0</v>
      </c>
      <c r="N3349" t="str">
        <f t="shared" si="104"/>
        <v>No</v>
      </c>
      <c r="O3349">
        <f>COUNTIF(C:C,"&lt;0")</f>
        <v>0</v>
      </c>
      <c r="P3349" t="e">
        <f>SUMIF(#REF!,"&gt;"&amp;AVERAGE(#REF!))</f>
        <v>#REF!</v>
      </c>
      <c r="Q3349">
        <f t="shared" si="105"/>
        <v>27.565026697177728</v>
      </c>
      <c r="R3349" t="str">
        <f>CONCATENATE("ID-",A3349,"-",E3349)</f>
        <v>ID-30052-Banddanack, AK - Fairbanks, AK</v>
      </c>
      <c r="S3349" t="str">
        <f>INDEX(B:B,MATCH(A3349,A:A,0))</f>
        <v>17:35</v>
      </c>
      <c r="T3349" t="str">
        <f>IF(OR(B3349&gt;0,C3349&gt;0),"Acceptable","Check")</f>
        <v>Acceptable</v>
      </c>
      <c r="U3349">
        <f>COUNTIF(D:D, "Military - U.S. Army")</f>
        <v>23</v>
      </c>
      <c r="V3349">
        <f>AVERAGEIF(C:C,"Fort Myer, Virginia", I:I)</f>
        <v>2</v>
      </c>
      <c r="X3349" t="str">
        <f>IFERROR(VLOOKUP("FlightNumber", A:D, 4, FALSE), "Flight Not Found")</f>
        <v>Flight Not Found</v>
      </c>
      <c r="Y3349" t="str" cm="1">
        <f t="array" ref="Y3349">IF(AND(B:B &gt; TIME(6, 0, 0), B:B &lt;= TIME(18, 0, 0)), "Day", "Night")</f>
        <v>Night</v>
      </c>
      <c r="Z3349">
        <f>COUNTIFS(D:D, "Military - U.S. Army", C:C, "Fort Myer, Virginia")</f>
        <v>1</v>
      </c>
    </row>
    <row r="3350" spans="1:26" x14ac:dyDescent="0.2">
      <c r="A3350">
        <v>30054</v>
      </c>
      <c r="B3350" t="s">
        <v>11334</v>
      </c>
      <c r="C3350" t="s">
        <v>16454</v>
      </c>
      <c r="D3350" t="s">
        <v>2606</v>
      </c>
      <c r="E3350" t="s">
        <v>16455</v>
      </c>
      <c r="F3350" t="s">
        <v>11133</v>
      </c>
      <c r="G3350" t="s">
        <v>16456</v>
      </c>
      <c r="H3350" t="s">
        <v>16457</v>
      </c>
      <c r="I3350">
        <v>27</v>
      </c>
      <c r="J3350">
        <v>27</v>
      </c>
      <c r="K3350">
        <v>0</v>
      </c>
      <c r="L3350" t="s">
        <v>16458</v>
      </c>
      <c r="M3350">
        <f>SUM(B3350,C3350)</f>
        <v>0</v>
      </c>
      <c r="N3350" t="str">
        <f t="shared" si="104"/>
        <v>No</v>
      </c>
      <c r="O3350">
        <f>COUNTIF(C:C,"&lt;0")</f>
        <v>0</v>
      </c>
      <c r="P3350" t="e">
        <f>SUMIF(#REF!,"&gt;"&amp;AVERAGE(#REF!))</f>
        <v>#REF!</v>
      </c>
      <c r="Q3350">
        <f t="shared" si="105"/>
        <v>27.565026697177728</v>
      </c>
      <c r="R3350" t="str">
        <f>CONCATENATE("ID-",A3350,"-",E3350)</f>
        <v>ID-30054-Erzurum - Incirlik</v>
      </c>
      <c r="S3350" t="str">
        <f>INDEX(B:B,MATCH(A3350,A:A,0))</f>
        <v>14:40</v>
      </c>
      <c r="T3350" t="str">
        <f>IF(OR(B3350&gt;0,C3350&gt;0),"Acceptable","Check")</f>
        <v>Acceptable</v>
      </c>
      <c r="U3350">
        <f>COUNTIF(D:D, "Military - U.S. Army")</f>
        <v>23</v>
      </c>
      <c r="V3350">
        <f>AVERAGEIF(C:C,"Fort Myer, Virginia", I:I)</f>
        <v>2</v>
      </c>
      <c r="X3350" t="str">
        <f>IFERROR(VLOOKUP("FlightNumber", A:D, 4, FALSE), "Flight Not Found")</f>
        <v>Flight Not Found</v>
      </c>
      <c r="Y3350" t="str" cm="1">
        <f t="array" ref="Y3350">IF(AND(B:B &gt; TIME(6, 0, 0), B:B &lt;= TIME(18, 0, 0)), "Day", "Night")</f>
        <v>Night</v>
      </c>
      <c r="Z3350">
        <f>COUNTIFS(D:D, "Military - U.S. Army", C:C, "Fort Myer, Virginia")</f>
        <v>1</v>
      </c>
    </row>
    <row r="3351" spans="1:26" x14ac:dyDescent="0.2">
      <c r="A3351">
        <v>30067</v>
      </c>
      <c r="B3351" t="s">
        <v>4663</v>
      </c>
      <c r="C3351" t="s">
        <v>16459</v>
      </c>
      <c r="D3351" t="s">
        <v>14052</v>
      </c>
      <c r="E3351" t="s">
        <v>16460</v>
      </c>
      <c r="F3351" t="s">
        <v>15331</v>
      </c>
      <c r="G3351" t="s">
        <v>16461</v>
      </c>
      <c r="H3351" t="s">
        <v>16462</v>
      </c>
      <c r="I3351">
        <v>112</v>
      </c>
      <c r="J3351">
        <v>112</v>
      </c>
      <c r="K3351">
        <v>0</v>
      </c>
      <c r="L3351" t="s">
        <v>16463</v>
      </c>
      <c r="M3351">
        <f>SUM(B3351,C3351)</f>
        <v>0</v>
      </c>
      <c r="N3351" t="str">
        <f t="shared" si="104"/>
        <v>No</v>
      </c>
      <c r="O3351">
        <f>COUNTIF(C:C,"&lt;0")</f>
        <v>0</v>
      </c>
      <c r="P3351" t="e">
        <f>SUMIF(#REF!,"&gt;"&amp;AVERAGE(#REF!))</f>
        <v>#REF!</v>
      </c>
      <c r="Q3351">
        <f t="shared" si="105"/>
        <v>27.565026697177728</v>
      </c>
      <c r="R3351" t="str">
        <f>CONCATENATE("ID-",A3351,"-",E3351)</f>
        <v>ID-30067-Guangzhou - Guilin</v>
      </c>
      <c r="S3351" t="str">
        <f>INDEX(B:B,MATCH(A3351,A:A,0))</f>
        <v>16:45</v>
      </c>
      <c r="T3351" t="str">
        <f>IF(OR(B3351&gt;0,C3351&gt;0),"Acceptable","Check")</f>
        <v>Acceptable</v>
      </c>
      <c r="U3351">
        <f>COUNTIF(D:D, "Military - U.S. Army")</f>
        <v>23</v>
      </c>
      <c r="V3351">
        <f>AVERAGEIF(C:C,"Fort Myer, Virginia", I:I)</f>
        <v>2</v>
      </c>
      <c r="X3351" t="str">
        <f>IFERROR(VLOOKUP("FlightNumber", A:D, 4, FALSE), "Flight Not Found")</f>
        <v>Flight Not Found</v>
      </c>
      <c r="Y3351" t="str" cm="1">
        <f t="array" ref="Y3351">IF(AND(B:B &gt; TIME(6, 0, 0), B:B &lt;= TIME(18, 0, 0)), "Day", "Night")</f>
        <v>Night</v>
      </c>
      <c r="Z3351">
        <f>COUNTIFS(D:D, "Military - U.S. Army", C:C, "Fort Myer, Virginia")</f>
        <v>1</v>
      </c>
    </row>
    <row r="3352" spans="1:26" x14ac:dyDescent="0.2">
      <c r="A3352">
        <v>30069</v>
      </c>
      <c r="B3352" t="s">
        <v>4650</v>
      </c>
      <c r="C3352" t="s">
        <v>16464</v>
      </c>
      <c r="D3352" t="s">
        <v>9454</v>
      </c>
      <c r="E3352" t="s">
        <v>16465</v>
      </c>
      <c r="F3352" t="s">
        <v>10572</v>
      </c>
      <c r="G3352" t="s">
        <v>16466</v>
      </c>
      <c r="I3352">
        <v>2</v>
      </c>
      <c r="J3352">
        <v>2</v>
      </c>
      <c r="K3352">
        <v>0</v>
      </c>
      <c r="L3352" t="s">
        <v>16467</v>
      </c>
      <c r="M3352">
        <f>SUM(B3352,C3352)</f>
        <v>0</v>
      </c>
      <c r="N3352" t="str">
        <f t="shared" si="104"/>
        <v>No</v>
      </c>
      <c r="O3352">
        <f>COUNTIF(C:C,"&lt;0")</f>
        <v>0</v>
      </c>
      <c r="P3352" t="e">
        <f>SUMIF(#REF!,"&gt;"&amp;AVERAGE(#REF!))</f>
        <v>#REF!</v>
      </c>
      <c r="Q3352">
        <f t="shared" si="105"/>
        <v>27.565026697177728</v>
      </c>
      <c r="R3352" t="str">
        <f>CONCATENATE("ID-",A3352,"-",E3352)</f>
        <v>ID-30069-Hilo, HI - Honalulu, HI</v>
      </c>
      <c r="S3352" t="str">
        <f>INDEX(B:B,MATCH(A3352,A:A,0))</f>
        <v>21:34</v>
      </c>
      <c r="T3352" t="str">
        <f>IF(OR(B3352&gt;0,C3352&gt;0),"Acceptable","Check")</f>
        <v>Acceptable</v>
      </c>
      <c r="U3352">
        <f>COUNTIF(D:D, "Military - U.S. Army")</f>
        <v>23</v>
      </c>
      <c r="V3352">
        <f>AVERAGEIF(C:C,"Fort Myer, Virginia", I:I)</f>
        <v>2</v>
      </c>
      <c r="X3352" t="str">
        <f>IFERROR(VLOOKUP("FlightNumber", A:D, 4, FALSE), "Flight Not Found")</f>
        <v>Flight Not Found</v>
      </c>
      <c r="Y3352" t="str" cm="1">
        <f t="array" ref="Y3352">IF(AND(B:B &gt; TIME(6, 0, 0), B:B &lt;= TIME(18, 0, 0)), "Day", "Night")</f>
        <v>Night</v>
      </c>
      <c r="Z3352">
        <f>COUNTIFS(D:D, "Military - U.S. Army", C:C, "Fort Myer, Virginia")</f>
        <v>1</v>
      </c>
    </row>
    <row r="3353" spans="1:26" x14ac:dyDescent="0.2">
      <c r="A3353">
        <v>30071</v>
      </c>
      <c r="C3353" t="s">
        <v>16468</v>
      </c>
      <c r="D3353" t="s">
        <v>16469</v>
      </c>
      <c r="F3353" t="s">
        <v>15751</v>
      </c>
      <c r="G3353" t="s">
        <v>16470</v>
      </c>
      <c r="H3353" t="s">
        <v>16471</v>
      </c>
      <c r="I3353">
        <v>13</v>
      </c>
      <c r="J3353">
        <v>13</v>
      </c>
      <c r="K3353">
        <v>0</v>
      </c>
      <c r="M3353">
        <f>SUM(B3353,C3353)</f>
        <v>0</v>
      </c>
      <c r="N3353" t="str">
        <f t="shared" si="104"/>
        <v>No</v>
      </c>
      <c r="O3353">
        <f>COUNTIF(C:C,"&lt;0")</f>
        <v>0</v>
      </c>
      <c r="P3353" t="e">
        <f>SUMIF(#REF!,"&gt;"&amp;AVERAGE(#REF!))</f>
        <v>#REF!</v>
      </c>
      <c r="Q3353">
        <f t="shared" si="105"/>
        <v>27.565026697177728</v>
      </c>
      <c r="R3353" t="str">
        <f>CONCATENATE("ID-",A3353,"-",E3353)</f>
        <v>ID-30071-</v>
      </c>
      <c r="S3353">
        <f>INDEX(B:B,MATCH(A3353,A:A,0))</f>
        <v>0</v>
      </c>
      <c r="T3353" t="str">
        <f>IF(OR(B3353&gt;0,C3353&gt;0),"Acceptable","Check")</f>
        <v>Acceptable</v>
      </c>
      <c r="U3353">
        <f>COUNTIF(D:D, "Military - U.S. Army")</f>
        <v>23</v>
      </c>
      <c r="V3353">
        <f>AVERAGEIF(C:C,"Fort Myer, Virginia", I:I)</f>
        <v>2</v>
      </c>
      <c r="X3353" t="str">
        <f>IFERROR(VLOOKUP("FlightNumber", A:D, 4, FALSE), "Flight Not Found")</f>
        <v>Flight Not Found</v>
      </c>
      <c r="Y3353" t="str" cm="1">
        <f t="array" ref="Y3353">IF(AND(B:B &gt; TIME(6, 0, 0), B:B &lt;= TIME(18, 0, 0)), "Day", "Night")</f>
        <v>Night</v>
      </c>
      <c r="Z3353">
        <f>COUNTIFS(D:D, "Military - U.S. Army", C:C, "Fort Myer, Virginia")</f>
        <v>1</v>
      </c>
    </row>
    <row r="3354" spans="1:26" x14ac:dyDescent="0.2">
      <c r="A3354">
        <v>30080</v>
      </c>
      <c r="C3354" t="s">
        <v>14481</v>
      </c>
      <c r="D3354" t="s">
        <v>14482</v>
      </c>
      <c r="F3354" t="s">
        <v>16472</v>
      </c>
      <c r="G3354" t="s">
        <v>16473</v>
      </c>
      <c r="H3354" t="s">
        <v>16474</v>
      </c>
      <c r="I3354">
        <v>49</v>
      </c>
      <c r="J3354">
        <v>47</v>
      </c>
      <c r="K3354">
        <v>0</v>
      </c>
      <c r="L3354" t="s">
        <v>16475</v>
      </c>
      <c r="M3354">
        <f>SUM(B3354,C3354)</f>
        <v>0</v>
      </c>
      <c r="N3354" t="str">
        <f t="shared" si="104"/>
        <v>No</v>
      </c>
      <c r="O3354">
        <f>COUNTIF(C:C,"&lt;0")</f>
        <v>0</v>
      </c>
      <c r="P3354" t="e">
        <f>SUMIF(#REF!,"&gt;"&amp;AVERAGE(#REF!))</f>
        <v>#REF!</v>
      </c>
      <c r="Q3354">
        <f t="shared" si="105"/>
        <v>27.565026697177728</v>
      </c>
      <c r="R3354" t="str">
        <f>CONCATENATE("ID-",A3354,"-",E3354)</f>
        <v>ID-30080-</v>
      </c>
      <c r="S3354">
        <f>INDEX(B:B,MATCH(A3354,A:A,0))</f>
        <v>0</v>
      </c>
      <c r="T3354" t="str">
        <f>IF(OR(B3354&gt;0,C3354&gt;0),"Acceptable","Check")</f>
        <v>Acceptable</v>
      </c>
      <c r="U3354">
        <f>COUNTIF(D:D, "Military - U.S. Army")</f>
        <v>23</v>
      </c>
      <c r="V3354">
        <f>AVERAGEIF(C:C,"Fort Myer, Virginia", I:I)</f>
        <v>2</v>
      </c>
      <c r="X3354" t="str">
        <f>IFERROR(VLOOKUP("FlightNumber", A:D, 4, FALSE), "Flight Not Found")</f>
        <v>Flight Not Found</v>
      </c>
      <c r="Y3354" t="str" cm="1">
        <f t="array" ref="Y3354">IF(AND(B:B &gt; TIME(6, 0, 0), B:B &lt;= TIME(18, 0, 0)), "Day", "Night")</f>
        <v>Night</v>
      </c>
      <c r="Z3354">
        <f>COUNTIFS(D:D, "Military - U.S. Army", C:C, "Fort Myer, Virginia")</f>
        <v>1</v>
      </c>
    </row>
    <row r="3355" spans="1:26" x14ac:dyDescent="0.2">
      <c r="A3355">
        <v>30083</v>
      </c>
      <c r="C3355" t="s">
        <v>16476</v>
      </c>
      <c r="D3355" t="s">
        <v>2606</v>
      </c>
      <c r="E3355" t="s">
        <v>994</v>
      </c>
      <c r="F3355" t="s">
        <v>9459</v>
      </c>
      <c r="G3355" t="s">
        <v>16477</v>
      </c>
      <c r="H3355" t="s">
        <v>16478</v>
      </c>
      <c r="I3355">
        <v>7</v>
      </c>
      <c r="J3355">
        <v>7</v>
      </c>
      <c r="K3355">
        <v>0</v>
      </c>
      <c r="L3355" t="s">
        <v>16479</v>
      </c>
      <c r="M3355">
        <f>SUM(B3355,C3355)</f>
        <v>0</v>
      </c>
      <c r="N3355" t="str">
        <f t="shared" si="104"/>
        <v>No</v>
      </c>
      <c r="O3355">
        <f>COUNTIF(C:C,"&lt;0")</f>
        <v>0</v>
      </c>
      <c r="P3355" t="e">
        <f>SUMIF(#REF!,"&gt;"&amp;AVERAGE(#REF!))</f>
        <v>#REF!</v>
      </c>
      <c r="Q3355">
        <f t="shared" si="105"/>
        <v>27.565026697177728</v>
      </c>
      <c r="R3355" t="str">
        <f>CONCATENATE("ID-",A3355,"-",E3355)</f>
        <v>ID-30083-Training</v>
      </c>
      <c r="S3355">
        <f>INDEX(B:B,MATCH(A3355,A:A,0))</f>
        <v>0</v>
      </c>
      <c r="T3355" t="str">
        <f>IF(OR(B3355&gt;0,C3355&gt;0),"Acceptable","Check")</f>
        <v>Acceptable</v>
      </c>
      <c r="U3355">
        <f>COUNTIF(D:D, "Military - U.S. Army")</f>
        <v>23</v>
      </c>
      <c r="V3355">
        <f>AVERAGEIF(C:C,"Fort Myer, Virginia", I:I)</f>
        <v>2</v>
      </c>
      <c r="X3355" t="str">
        <f>IFERROR(VLOOKUP("FlightNumber", A:D, 4, FALSE), "Flight Not Found")</f>
        <v>Flight Not Found</v>
      </c>
      <c r="Y3355" t="str" cm="1">
        <f t="array" ref="Y3355">IF(AND(B:B &gt; TIME(6, 0, 0), B:B &lt;= TIME(18, 0, 0)), "Day", "Night")</f>
        <v>Night</v>
      </c>
      <c r="Z3355">
        <f>COUNTIFS(D:D, "Military - U.S. Army", C:C, "Fort Myer, Virginia")</f>
        <v>1</v>
      </c>
    </row>
    <row r="3356" spans="1:26" x14ac:dyDescent="0.2">
      <c r="A3356">
        <v>30090</v>
      </c>
      <c r="B3356" t="s">
        <v>3113</v>
      </c>
      <c r="C3356" t="s">
        <v>1536</v>
      </c>
      <c r="D3356" t="s">
        <v>3267</v>
      </c>
      <c r="F3356" t="s">
        <v>16480</v>
      </c>
      <c r="G3356" t="s">
        <v>16481</v>
      </c>
      <c r="I3356">
        <v>30</v>
      </c>
      <c r="J3356">
        <v>21</v>
      </c>
      <c r="K3356">
        <v>0</v>
      </c>
      <c r="L3356" t="s">
        <v>16482</v>
      </c>
      <c r="M3356">
        <f>SUM(B3356,C3356)</f>
        <v>0</v>
      </c>
      <c r="N3356" t="str">
        <f t="shared" si="104"/>
        <v>No</v>
      </c>
      <c r="O3356">
        <f>COUNTIF(C:C,"&lt;0")</f>
        <v>0</v>
      </c>
      <c r="P3356" t="e">
        <f>SUMIF(#REF!,"&gt;"&amp;AVERAGE(#REF!))</f>
        <v>#REF!</v>
      </c>
      <c r="Q3356">
        <f t="shared" si="105"/>
        <v>27.565026697177728</v>
      </c>
      <c r="R3356" t="str">
        <f>CONCATENATE("ID-",A3356,"-",E3356)</f>
        <v>ID-30090-</v>
      </c>
      <c r="S3356" t="str">
        <f>INDEX(B:B,MATCH(A3356,A:A,0))</f>
        <v>19:15</v>
      </c>
      <c r="T3356" t="str">
        <f>IF(OR(B3356&gt;0,C3356&gt;0),"Acceptable","Check")</f>
        <v>Acceptable</v>
      </c>
      <c r="U3356">
        <f>COUNTIF(D:D, "Military - U.S. Army")</f>
        <v>23</v>
      </c>
      <c r="V3356">
        <f>AVERAGEIF(C:C,"Fort Myer, Virginia", I:I)</f>
        <v>2</v>
      </c>
      <c r="X3356" t="str">
        <f>IFERROR(VLOOKUP("FlightNumber", A:D, 4, FALSE), "Flight Not Found")</f>
        <v>Flight Not Found</v>
      </c>
      <c r="Y3356" t="str" cm="1">
        <f t="array" ref="Y3356">IF(AND(B:B &gt; TIME(6, 0, 0), B:B &lt;= TIME(18, 0, 0)), "Day", "Night")</f>
        <v>Night</v>
      </c>
      <c r="Z3356">
        <f>COUNTIFS(D:D, "Military - U.S. Army", C:C, "Fort Myer, Virginia")</f>
        <v>1</v>
      </c>
    </row>
    <row r="3357" spans="1:26" x14ac:dyDescent="0.2">
      <c r="A3357">
        <v>30096</v>
      </c>
      <c r="C3357" t="s">
        <v>16483</v>
      </c>
      <c r="D3357" t="s">
        <v>2614</v>
      </c>
      <c r="F3357" t="s">
        <v>16484</v>
      </c>
      <c r="G3357" t="s">
        <v>16485</v>
      </c>
      <c r="H3357" t="s">
        <v>16486</v>
      </c>
      <c r="I3357">
        <v>118</v>
      </c>
      <c r="J3357">
        <v>2</v>
      </c>
      <c r="K3357">
        <v>0</v>
      </c>
      <c r="L3357" t="s">
        <v>16487</v>
      </c>
      <c r="M3357">
        <f>SUM(B3357,C3357)</f>
        <v>0</v>
      </c>
      <c r="N3357" t="str">
        <f t="shared" si="104"/>
        <v>No</v>
      </c>
      <c r="O3357">
        <f>COUNTIF(C:C,"&lt;0")</f>
        <v>0</v>
      </c>
      <c r="P3357" t="e">
        <f>SUMIF(#REF!,"&gt;"&amp;AVERAGE(#REF!))</f>
        <v>#REF!</v>
      </c>
      <c r="Q3357">
        <f t="shared" si="105"/>
        <v>27.565026697177728</v>
      </c>
      <c r="R3357" t="str">
        <f>CONCATENATE("ID-",A3357,"-",E3357)</f>
        <v>ID-30096-</v>
      </c>
      <c r="S3357">
        <f>INDEX(B:B,MATCH(A3357,A:A,0))</f>
        <v>0</v>
      </c>
      <c r="T3357" t="str">
        <f>IF(OR(B3357&gt;0,C3357&gt;0),"Acceptable","Check")</f>
        <v>Acceptable</v>
      </c>
      <c r="U3357">
        <f>COUNTIF(D:D, "Military - U.S. Army")</f>
        <v>23</v>
      </c>
      <c r="V3357">
        <f>AVERAGEIF(C:C,"Fort Myer, Virginia", I:I)</f>
        <v>2</v>
      </c>
      <c r="X3357" t="str">
        <f>IFERROR(VLOOKUP("FlightNumber", A:D, 4, FALSE), "Flight Not Found")</f>
        <v>Flight Not Found</v>
      </c>
      <c r="Y3357" t="str" cm="1">
        <f t="array" ref="Y3357">IF(AND(B:B &gt; TIME(6, 0, 0), B:B &lt;= TIME(18, 0, 0)), "Day", "Night")</f>
        <v>Night</v>
      </c>
      <c r="Z3357">
        <f>COUNTIFS(D:D, "Military - U.S. Army", C:C, "Fort Myer, Virginia")</f>
        <v>1</v>
      </c>
    </row>
    <row r="3358" spans="1:26" x14ac:dyDescent="0.2">
      <c r="A3358">
        <v>30099</v>
      </c>
      <c r="C3358" t="s">
        <v>16488</v>
      </c>
      <c r="D3358" t="s">
        <v>10299</v>
      </c>
      <c r="F3358" t="s">
        <v>16489</v>
      </c>
      <c r="G3358" t="s">
        <v>16490</v>
      </c>
      <c r="H3358" t="s">
        <v>1685</v>
      </c>
      <c r="I3358">
        <v>10</v>
      </c>
      <c r="J3358">
        <v>10</v>
      </c>
      <c r="K3358">
        <v>0</v>
      </c>
      <c r="L3358" t="s">
        <v>16491</v>
      </c>
      <c r="M3358">
        <f>SUM(B3358,C3358)</f>
        <v>0</v>
      </c>
      <c r="N3358" t="str">
        <f t="shared" si="104"/>
        <v>No</v>
      </c>
      <c r="O3358">
        <f>COUNTIF(C:C,"&lt;0")</f>
        <v>0</v>
      </c>
      <c r="P3358" t="e">
        <f>SUMIF(#REF!,"&gt;"&amp;AVERAGE(#REF!))</f>
        <v>#REF!</v>
      </c>
      <c r="Q3358">
        <f t="shared" si="105"/>
        <v>27.565026697177728</v>
      </c>
      <c r="R3358" t="str">
        <f>CONCATENATE("ID-",A3358,"-",E3358)</f>
        <v>ID-30099-</v>
      </c>
      <c r="S3358">
        <f>INDEX(B:B,MATCH(A3358,A:A,0))</f>
        <v>0</v>
      </c>
      <c r="T3358" t="str">
        <f>IF(OR(B3358&gt;0,C3358&gt;0),"Acceptable","Check")</f>
        <v>Acceptable</v>
      </c>
      <c r="U3358">
        <f>COUNTIF(D:D, "Military - U.S. Army")</f>
        <v>23</v>
      </c>
      <c r="V3358">
        <f>AVERAGEIF(C:C,"Fort Myer, Virginia", I:I)</f>
        <v>2</v>
      </c>
      <c r="X3358" t="str">
        <f>IFERROR(VLOOKUP("FlightNumber", A:D, 4, FALSE), "Flight Not Found")</f>
        <v>Flight Not Found</v>
      </c>
      <c r="Y3358" t="str" cm="1">
        <f t="array" ref="Y3358">IF(AND(B:B &gt; TIME(6, 0, 0), B:B &lt;= TIME(18, 0, 0)), "Day", "Night")</f>
        <v>Night</v>
      </c>
      <c r="Z3358">
        <f>COUNTIFS(D:D, "Military - U.S. Army", C:C, "Fort Myer, Virginia")</f>
        <v>1</v>
      </c>
    </row>
    <row r="3359" spans="1:26" x14ac:dyDescent="0.2">
      <c r="A3359">
        <v>30103</v>
      </c>
      <c r="B3359" t="s">
        <v>11334</v>
      </c>
      <c r="C3359" t="s">
        <v>16492</v>
      </c>
      <c r="D3359" t="s">
        <v>10269</v>
      </c>
      <c r="F3359" t="s">
        <v>9376</v>
      </c>
      <c r="G3359" t="s">
        <v>16493</v>
      </c>
      <c r="I3359">
        <v>53</v>
      </c>
      <c r="J3359">
        <v>53</v>
      </c>
      <c r="K3359">
        <v>0</v>
      </c>
      <c r="L3359" t="s">
        <v>16494</v>
      </c>
      <c r="M3359">
        <f>SUM(B3359,C3359)</f>
        <v>0</v>
      </c>
      <c r="N3359" t="str">
        <f t="shared" si="104"/>
        <v>No</v>
      </c>
      <c r="O3359">
        <f>COUNTIF(C:C,"&lt;0")</f>
        <v>0</v>
      </c>
      <c r="P3359" t="e">
        <f>SUMIF(#REF!,"&gt;"&amp;AVERAGE(#REF!))</f>
        <v>#REF!</v>
      </c>
      <c r="Q3359">
        <f t="shared" si="105"/>
        <v>27.565026697177728</v>
      </c>
      <c r="R3359" t="str">
        <f>CONCATENATE("ID-",A3359,"-",E3359)</f>
        <v>ID-30103-</v>
      </c>
      <c r="S3359" t="str">
        <f>INDEX(B:B,MATCH(A3359,A:A,0))</f>
        <v>14:40</v>
      </c>
      <c r="T3359" t="str">
        <f>IF(OR(B3359&gt;0,C3359&gt;0),"Acceptable","Check")</f>
        <v>Acceptable</v>
      </c>
      <c r="U3359">
        <f>COUNTIF(D:D, "Military - U.S. Army")</f>
        <v>23</v>
      </c>
      <c r="V3359">
        <f>AVERAGEIF(C:C,"Fort Myer, Virginia", I:I)</f>
        <v>2</v>
      </c>
      <c r="X3359" t="str">
        <f>IFERROR(VLOOKUP("FlightNumber", A:D, 4, FALSE), "Flight Not Found")</f>
        <v>Flight Not Found</v>
      </c>
      <c r="Y3359" t="str" cm="1">
        <f t="array" ref="Y3359">IF(AND(B:B &gt; TIME(6, 0, 0), B:B &lt;= TIME(18, 0, 0)), "Day", "Night")</f>
        <v>Night</v>
      </c>
      <c r="Z3359">
        <f>COUNTIFS(D:D, "Military - U.S. Army", C:C, "Fort Myer, Virginia")</f>
        <v>1</v>
      </c>
    </row>
    <row r="3360" spans="1:26" x14ac:dyDescent="0.2">
      <c r="A3360">
        <v>30110</v>
      </c>
      <c r="B3360" t="s">
        <v>2920</v>
      </c>
      <c r="C3360" t="s">
        <v>16495</v>
      </c>
      <c r="D3360" t="s">
        <v>2614</v>
      </c>
      <c r="E3360" t="s">
        <v>7132</v>
      </c>
      <c r="F3360" t="s">
        <v>16496</v>
      </c>
      <c r="G3360" t="s">
        <v>16497</v>
      </c>
      <c r="H3360" t="s">
        <v>16498</v>
      </c>
      <c r="I3360">
        <v>137</v>
      </c>
      <c r="J3360">
        <v>137</v>
      </c>
      <c r="K3360">
        <v>0</v>
      </c>
      <c r="L3360" t="s">
        <v>16499</v>
      </c>
      <c r="M3360">
        <f>SUM(B3360,C3360)</f>
        <v>0</v>
      </c>
      <c r="N3360" t="str">
        <f t="shared" si="104"/>
        <v>No</v>
      </c>
      <c r="O3360">
        <f>COUNTIF(C:C,"&lt;0")</f>
        <v>0</v>
      </c>
      <c r="P3360" t="e">
        <f>SUMIF(#REF!,"&gt;"&amp;AVERAGE(#REF!))</f>
        <v>#REF!</v>
      </c>
      <c r="Q3360">
        <f t="shared" si="105"/>
        <v>27.565026697177728</v>
      </c>
      <c r="R3360" t="str">
        <f>CONCATENATE("ID-",A3360,"-",E3360)</f>
        <v>ID-30110-Rio de Janerio - Fortaleza</v>
      </c>
      <c r="S3360" t="str">
        <f>INDEX(B:B,MATCH(A3360,A:A,0))</f>
        <v>02:25</v>
      </c>
      <c r="T3360" t="str">
        <f>IF(OR(B3360&gt;0,C3360&gt;0),"Acceptable","Check")</f>
        <v>Acceptable</v>
      </c>
      <c r="U3360">
        <f>COUNTIF(D:D, "Military - U.S. Army")</f>
        <v>23</v>
      </c>
      <c r="V3360">
        <f>AVERAGEIF(C:C,"Fort Myer, Virginia", I:I)</f>
        <v>2</v>
      </c>
      <c r="X3360" t="str">
        <f>IFERROR(VLOOKUP("FlightNumber", A:D, 4, FALSE), "Flight Not Found")</f>
        <v>Flight Not Found</v>
      </c>
      <c r="Y3360" t="str" cm="1">
        <f t="array" ref="Y3360">IF(AND(B:B &gt; TIME(6, 0, 0), B:B &lt;= TIME(18, 0, 0)), "Day", "Night")</f>
        <v>Night</v>
      </c>
      <c r="Z3360">
        <f>COUNTIFS(D:D, "Military - U.S. Army", C:C, "Fort Myer, Virginia")</f>
        <v>1</v>
      </c>
    </row>
    <row r="3361" spans="1:26" x14ac:dyDescent="0.2">
      <c r="A3361">
        <v>30114</v>
      </c>
      <c r="C3361" t="s">
        <v>16500</v>
      </c>
      <c r="D3361" t="s">
        <v>14872</v>
      </c>
      <c r="E3361" t="s">
        <v>16501</v>
      </c>
      <c r="F3361" t="s">
        <v>16502</v>
      </c>
      <c r="G3361" t="s">
        <v>16503</v>
      </c>
      <c r="H3361" t="s">
        <v>16504</v>
      </c>
      <c r="I3361">
        <v>44</v>
      </c>
      <c r="J3361">
        <v>44</v>
      </c>
      <c r="K3361">
        <v>0</v>
      </c>
      <c r="L3361" t="s">
        <v>16505</v>
      </c>
      <c r="M3361">
        <f>SUM(B3361,C3361)</f>
        <v>0</v>
      </c>
      <c r="N3361" t="str">
        <f t="shared" si="104"/>
        <v>No</v>
      </c>
      <c r="O3361">
        <f>COUNTIF(C:C,"&lt;0")</f>
        <v>0</v>
      </c>
      <c r="P3361" t="e">
        <f>SUMIF(#REF!,"&gt;"&amp;AVERAGE(#REF!))</f>
        <v>#REF!</v>
      </c>
      <c r="Q3361">
        <f t="shared" si="105"/>
        <v>27.565026697177728</v>
      </c>
      <c r="R3361" t="str">
        <f>CONCATENATE("ID-",A3361,"-",E3361)</f>
        <v>ID-30114-Eirunepe - Tabatinga</v>
      </c>
      <c r="S3361">
        <f>INDEX(B:B,MATCH(A3361,A:A,0))</f>
        <v>0</v>
      </c>
      <c r="T3361" t="str">
        <f>IF(OR(B3361&gt;0,C3361&gt;0),"Acceptable","Check")</f>
        <v>Acceptable</v>
      </c>
      <c r="U3361">
        <f>COUNTIF(D:D, "Military - U.S. Army")</f>
        <v>23</v>
      </c>
      <c r="V3361">
        <f>AVERAGEIF(C:C,"Fort Myer, Virginia", I:I)</f>
        <v>2</v>
      </c>
      <c r="X3361" t="str">
        <f>IFERROR(VLOOKUP("FlightNumber", A:D, 4, FALSE), "Flight Not Found")</f>
        <v>Flight Not Found</v>
      </c>
      <c r="Y3361" t="str" cm="1">
        <f t="array" ref="Y3361">IF(AND(B:B &gt; TIME(6, 0, 0), B:B &lt;= TIME(18, 0, 0)), "Day", "Night")</f>
        <v>Night</v>
      </c>
      <c r="Z3361">
        <f>COUNTIFS(D:D, "Military - U.S. Army", C:C, "Fort Myer, Virginia")</f>
        <v>1</v>
      </c>
    </row>
    <row r="3362" spans="1:26" x14ac:dyDescent="0.2">
      <c r="A3362">
        <v>30124</v>
      </c>
      <c r="C3362" t="s">
        <v>16506</v>
      </c>
      <c r="D3362" t="s">
        <v>4002</v>
      </c>
      <c r="E3362" t="s">
        <v>16507</v>
      </c>
      <c r="F3362" t="s">
        <v>9783</v>
      </c>
      <c r="G3362" t="s">
        <v>16508</v>
      </c>
      <c r="H3362" t="s">
        <v>16509</v>
      </c>
      <c r="I3362">
        <v>111</v>
      </c>
      <c r="J3362">
        <v>17</v>
      </c>
      <c r="K3362">
        <v>0</v>
      </c>
      <c r="L3362" t="s">
        <v>16510</v>
      </c>
      <c r="M3362">
        <f>SUM(B3362,C3362)</f>
        <v>0</v>
      </c>
      <c r="N3362" t="str">
        <f t="shared" si="104"/>
        <v>No</v>
      </c>
      <c r="O3362">
        <f>COUNTIF(C:C,"&lt;0")</f>
        <v>0</v>
      </c>
      <c r="P3362" t="e">
        <f>SUMIF(#REF!,"&gt;"&amp;AVERAGE(#REF!))</f>
        <v>#REF!</v>
      </c>
      <c r="Q3362">
        <f t="shared" si="105"/>
        <v>27.565026697177728</v>
      </c>
      <c r="R3362" t="str">
        <f>CONCATENATE("ID-",A3362,"-",E3362)</f>
        <v>ID-30124-Kuala Lumpur - Mumbai</v>
      </c>
      <c r="S3362">
        <f>INDEX(B:B,MATCH(A3362,A:A,0))</f>
        <v>0</v>
      </c>
      <c r="T3362" t="str">
        <f>IF(OR(B3362&gt;0,C3362&gt;0),"Acceptable","Check")</f>
        <v>Acceptable</v>
      </c>
      <c r="U3362">
        <f>COUNTIF(D:D, "Military - U.S. Army")</f>
        <v>23</v>
      </c>
      <c r="V3362">
        <f>AVERAGEIF(C:C,"Fort Myer, Virginia", I:I)</f>
        <v>2</v>
      </c>
      <c r="X3362" t="str">
        <f>IFERROR(VLOOKUP("FlightNumber", A:D, 4, FALSE), "Flight Not Found")</f>
        <v>Flight Not Found</v>
      </c>
      <c r="Y3362" t="str" cm="1">
        <f t="array" ref="Y3362">IF(AND(B:B &gt; TIME(6, 0, 0), B:B &lt;= TIME(18, 0, 0)), "Day", "Night")</f>
        <v>Night</v>
      </c>
      <c r="Z3362">
        <f>COUNTIFS(D:D, "Military - U.S. Army", C:C, "Fort Myer, Virginia")</f>
        <v>1</v>
      </c>
    </row>
    <row r="3363" spans="1:26" x14ac:dyDescent="0.2">
      <c r="A3363">
        <v>30135</v>
      </c>
      <c r="C3363" t="s">
        <v>16511</v>
      </c>
      <c r="D3363" t="s">
        <v>16512</v>
      </c>
      <c r="F3363" t="s">
        <v>16274</v>
      </c>
      <c r="G3363" t="s">
        <v>16513</v>
      </c>
      <c r="H3363" t="s">
        <v>16514</v>
      </c>
      <c r="I3363">
        <v>12</v>
      </c>
      <c r="J3363">
        <v>12</v>
      </c>
      <c r="K3363">
        <v>0</v>
      </c>
      <c r="M3363">
        <f>SUM(B3363,C3363)</f>
        <v>0</v>
      </c>
      <c r="N3363" t="str">
        <f t="shared" si="104"/>
        <v>No</v>
      </c>
      <c r="O3363">
        <f>COUNTIF(C:C,"&lt;0")</f>
        <v>0</v>
      </c>
      <c r="P3363" t="e">
        <f>SUMIF(#REF!,"&gt;"&amp;AVERAGE(#REF!))</f>
        <v>#REF!</v>
      </c>
      <c r="Q3363">
        <f t="shared" si="105"/>
        <v>27.565026697177728</v>
      </c>
      <c r="R3363" t="str">
        <f>CONCATENATE("ID-",A3363,"-",E3363)</f>
        <v>ID-30135-</v>
      </c>
      <c r="S3363">
        <f>INDEX(B:B,MATCH(A3363,A:A,0))</f>
        <v>0</v>
      </c>
      <c r="T3363" t="str">
        <f>IF(OR(B3363&gt;0,C3363&gt;0),"Acceptable","Check")</f>
        <v>Acceptable</v>
      </c>
      <c r="U3363">
        <f>COUNTIF(D:D, "Military - U.S. Army")</f>
        <v>23</v>
      </c>
      <c r="V3363">
        <f>AVERAGEIF(C:C,"Fort Myer, Virginia", I:I)</f>
        <v>2</v>
      </c>
      <c r="X3363" t="str">
        <f>IFERROR(VLOOKUP("FlightNumber", A:D, 4, FALSE), "Flight Not Found")</f>
        <v>Flight Not Found</v>
      </c>
      <c r="Y3363" t="str" cm="1">
        <f t="array" ref="Y3363">IF(AND(B:B &gt; TIME(6, 0, 0), B:B &lt;= TIME(18, 0, 0)), "Day", "Night")</f>
        <v>Night</v>
      </c>
      <c r="Z3363">
        <f>COUNTIFS(D:D, "Military - U.S. Army", C:C, "Fort Myer, Virginia")</f>
        <v>1</v>
      </c>
    </row>
    <row r="3364" spans="1:26" x14ac:dyDescent="0.2">
      <c r="A3364">
        <v>30138</v>
      </c>
      <c r="B3364" t="s">
        <v>16515</v>
      </c>
      <c r="C3364" t="s">
        <v>1385</v>
      </c>
      <c r="D3364" t="s">
        <v>3546</v>
      </c>
      <c r="F3364" t="s">
        <v>14562</v>
      </c>
      <c r="G3364" t="s">
        <v>16516</v>
      </c>
      <c r="H3364" t="s">
        <v>16517</v>
      </c>
      <c r="I3364">
        <v>90</v>
      </c>
      <c r="J3364">
        <v>90</v>
      </c>
      <c r="K3364">
        <v>0</v>
      </c>
      <c r="L3364" t="s">
        <v>16518</v>
      </c>
      <c r="M3364">
        <f>SUM(B3364,C3364)</f>
        <v>0</v>
      </c>
      <c r="N3364" t="str">
        <f t="shared" si="104"/>
        <v>No</v>
      </c>
      <c r="O3364">
        <f>COUNTIF(C:C,"&lt;0")</f>
        <v>0</v>
      </c>
      <c r="P3364" t="e">
        <f>SUMIF(#REF!,"&gt;"&amp;AVERAGE(#REF!))</f>
        <v>#REF!</v>
      </c>
      <c r="Q3364">
        <f t="shared" si="105"/>
        <v>27.565026697177728</v>
      </c>
      <c r="R3364" t="str">
        <f>CONCATENATE("ID-",A3364,"-",E3364)</f>
        <v>ID-30138-</v>
      </c>
      <c r="S3364" t="str">
        <f>INDEX(B:B,MATCH(A3364,A:A,0))</f>
        <v>00:05</v>
      </c>
      <c r="T3364" t="str">
        <f>IF(OR(B3364&gt;0,C3364&gt;0),"Acceptable","Check")</f>
        <v>Acceptable</v>
      </c>
      <c r="U3364">
        <f>COUNTIF(D:D, "Military - U.S. Army")</f>
        <v>23</v>
      </c>
      <c r="V3364">
        <f>AVERAGEIF(C:C,"Fort Myer, Virginia", I:I)</f>
        <v>2</v>
      </c>
      <c r="X3364" t="str">
        <f>IFERROR(VLOOKUP("FlightNumber", A:D, 4, FALSE), "Flight Not Found")</f>
        <v>Flight Not Found</v>
      </c>
      <c r="Y3364" t="str" cm="1">
        <f t="array" ref="Y3364">IF(AND(B:B &gt; TIME(6, 0, 0), B:B &lt;= TIME(18, 0, 0)), "Day", "Night")</f>
        <v>Night</v>
      </c>
      <c r="Z3364">
        <f>COUNTIFS(D:D, "Military - U.S. Army", C:C, "Fort Myer, Virginia")</f>
        <v>1</v>
      </c>
    </row>
    <row r="3365" spans="1:26" x14ac:dyDescent="0.2">
      <c r="A3365">
        <v>30141</v>
      </c>
      <c r="B3365" t="s">
        <v>16519</v>
      </c>
      <c r="C3365" t="s">
        <v>16520</v>
      </c>
      <c r="D3365" t="s">
        <v>1856</v>
      </c>
      <c r="E3365" t="s">
        <v>16521</v>
      </c>
      <c r="F3365" t="s">
        <v>14994</v>
      </c>
      <c r="G3365" t="s">
        <v>16522</v>
      </c>
      <c r="H3365" t="s">
        <v>16523</v>
      </c>
      <c r="I3365">
        <v>145</v>
      </c>
      <c r="J3365">
        <v>145</v>
      </c>
      <c r="K3365">
        <v>8</v>
      </c>
      <c r="L3365" t="s">
        <v>16524</v>
      </c>
      <c r="M3365">
        <f>SUM(B3365,C3365)</f>
        <v>0</v>
      </c>
      <c r="N3365" t="str">
        <f t="shared" si="104"/>
        <v>No</v>
      </c>
      <c r="O3365">
        <f>COUNTIF(C:C,"&lt;0")</f>
        <v>0</v>
      </c>
      <c r="P3365" t="e">
        <f>SUMIF(#REF!,"&gt;"&amp;AVERAGE(#REF!))</f>
        <v>#REF!</v>
      </c>
      <c r="Q3365">
        <f t="shared" si="105"/>
        <v>27.565026697177728</v>
      </c>
      <c r="R3365" t="str">
        <f>CONCATENATE("ID-",A3365,"-",E3365)</f>
        <v>ID-30141-New Orleans - Las Vegas</v>
      </c>
      <c r="S3365" t="str">
        <f>INDEX(B:B,MATCH(A3365,A:A,0))</f>
        <v>16:09</v>
      </c>
      <c r="T3365" t="str">
        <f>IF(OR(B3365&gt;0,C3365&gt;0),"Acceptable","Check")</f>
        <v>Acceptable</v>
      </c>
      <c r="U3365">
        <f>COUNTIF(D:D, "Military - U.S. Army")</f>
        <v>23</v>
      </c>
      <c r="V3365">
        <f>AVERAGEIF(C:C,"Fort Myer, Virginia", I:I)</f>
        <v>2</v>
      </c>
      <c r="X3365" t="str">
        <f>IFERROR(VLOOKUP("FlightNumber", A:D, 4, FALSE), "Flight Not Found")</f>
        <v>Flight Not Found</v>
      </c>
      <c r="Y3365" t="str" cm="1">
        <f t="array" ref="Y3365">IF(AND(B:B &gt; TIME(6, 0, 0), B:B &lt;= TIME(18, 0, 0)), "Day", "Night")</f>
        <v>Night</v>
      </c>
      <c r="Z3365">
        <f>COUNTIFS(D:D, "Military - U.S. Army", C:C, "Fort Myer, Virginia")</f>
        <v>1</v>
      </c>
    </row>
    <row r="3366" spans="1:26" x14ac:dyDescent="0.2">
      <c r="A3366">
        <v>30143</v>
      </c>
      <c r="C3366" t="s">
        <v>16525</v>
      </c>
      <c r="D3366" t="s">
        <v>3661</v>
      </c>
      <c r="F3366" t="s">
        <v>16526</v>
      </c>
      <c r="G3366" t="s">
        <v>16527</v>
      </c>
      <c r="H3366" t="s">
        <v>16528</v>
      </c>
      <c r="I3366">
        <v>30</v>
      </c>
      <c r="J3366">
        <v>4</v>
      </c>
      <c r="K3366">
        <v>0</v>
      </c>
      <c r="L3366" t="s">
        <v>16529</v>
      </c>
      <c r="M3366">
        <f>SUM(B3366,C3366)</f>
        <v>0</v>
      </c>
      <c r="N3366" t="str">
        <f t="shared" si="104"/>
        <v>No</v>
      </c>
      <c r="O3366">
        <f>COUNTIF(C:C,"&lt;0")</f>
        <v>0</v>
      </c>
      <c r="P3366" t="e">
        <f>SUMIF(#REF!,"&gt;"&amp;AVERAGE(#REF!))</f>
        <v>#REF!</v>
      </c>
      <c r="Q3366">
        <f t="shared" si="105"/>
        <v>27.565026697177728</v>
      </c>
      <c r="R3366" t="str">
        <f>CONCATENATE("ID-",A3366,"-",E3366)</f>
        <v>ID-30143-</v>
      </c>
      <c r="S3366">
        <f>INDEX(B:B,MATCH(A3366,A:A,0))</f>
        <v>0</v>
      </c>
      <c r="T3366" t="str">
        <f>IF(OR(B3366&gt;0,C3366&gt;0),"Acceptable","Check")</f>
        <v>Acceptable</v>
      </c>
      <c r="U3366">
        <f>COUNTIF(D:D, "Military - U.S. Army")</f>
        <v>23</v>
      </c>
      <c r="V3366">
        <f>AVERAGEIF(C:C,"Fort Myer, Virginia", I:I)</f>
        <v>2</v>
      </c>
      <c r="X3366" t="str">
        <f>IFERROR(VLOOKUP("FlightNumber", A:D, 4, FALSE), "Flight Not Found")</f>
        <v>Flight Not Found</v>
      </c>
      <c r="Y3366" t="str" cm="1">
        <f t="array" ref="Y3366">IF(AND(B:B &gt; TIME(6, 0, 0), B:B &lt;= TIME(18, 0, 0)), "Day", "Night")</f>
        <v>Night</v>
      </c>
      <c r="Z3366">
        <f>COUNTIFS(D:D, "Military - U.S. Army", C:C, "Fort Myer, Virginia")</f>
        <v>1</v>
      </c>
    </row>
    <row r="3367" spans="1:26" x14ac:dyDescent="0.2">
      <c r="A3367">
        <v>30146</v>
      </c>
      <c r="B3367" t="s">
        <v>16530</v>
      </c>
      <c r="C3367" t="s">
        <v>16531</v>
      </c>
      <c r="D3367" t="s">
        <v>9454</v>
      </c>
      <c r="E3367" t="s">
        <v>16532</v>
      </c>
      <c r="F3367" t="s">
        <v>16533</v>
      </c>
      <c r="G3367" t="s">
        <v>16534</v>
      </c>
      <c r="I3367">
        <v>4</v>
      </c>
      <c r="J3367">
        <v>4</v>
      </c>
      <c r="K3367">
        <v>0</v>
      </c>
      <c r="L3367" t="s">
        <v>16535</v>
      </c>
      <c r="M3367">
        <f>SUM(B3367,C3367)</f>
        <v>0</v>
      </c>
      <c r="N3367" t="str">
        <f t="shared" si="104"/>
        <v>No</v>
      </c>
      <c r="O3367">
        <f>COUNTIF(C:C,"&lt;0")</f>
        <v>0</v>
      </c>
      <c r="P3367" t="e">
        <f>SUMIF(#REF!,"&gt;"&amp;AVERAGE(#REF!))</f>
        <v>#REF!</v>
      </c>
      <c r="Q3367">
        <f t="shared" si="105"/>
        <v>27.565026697177728</v>
      </c>
      <c r="R3367" t="str">
        <f>CONCATENATE("ID-",A3367,"-",E3367)</f>
        <v>ID-30146-Imnaha, OR - Fort Fairfield, ME</v>
      </c>
      <c r="S3367" t="str">
        <f>INDEX(B:B,MATCH(A3367,A:A,0))</f>
        <v>20:49</v>
      </c>
      <c r="T3367" t="str">
        <f>IF(OR(B3367&gt;0,C3367&gt;0),"Acceptable","Check")</f>
        <v>Acceptable</v>
      </c>
      <c r="U3367">
        <f>COUNTIF(D:D, "Military - U.S. Army")</f>
        <v>23</v>
      </c>
      <c r="V3367">
        <f>AVERAGEIF(C:C,"Fort Myer, Virginia", I:I)</f>
        <v>2</v>
      </c>
      <c r="X3367" t="str">
        <f>IFERROR(VLOOKUP("FlightNumber", A:D, 4, FALSE), "Flight Not Found")</f>
        <v>Flight Not Found</v>
      </c>
      <c r="Y3367" t="str" cm="1">
        <f t="array" ref="Y3367">IF(AND(B:B &gt; TIME(6, 0, 0), B:B &lt;= TIME(18, 0, 0)), "Day", "Night")</f>
        <v>Night</v>
      </c>
      <c r="Z3367">
        <f>COUNTIFS(D:D, "Military - U.S. Army", C:C, "Fort Myer, Virginia")</f>
        <v>1</v>
      </c>
    </row>
    <row r="3368" spans="1:26" x14ac:dyDescent="0.2">
      <c r="A3368">
        <v>30155</v>
      </c>
      <c r="B3368" t="s">
        <v>271</v>
      </c>
      <c r="C3368" t="s">
        <v>16536</v>
      </c>
      <c r="D3368" t="s">
        <v>16537</v>
      </c>
      <c r="E3368" t="s">
        <v>16538</v>
      </c>
      <c r="F3368" t="s">
        <v>16539</v>
      </c>
      <c r="G3368" t="s">
        <v>16540</v>
      </c>
      <c r="H3368" t="s">
        <v>16541</v>
      </c>
      <c r="I3368">
        <v>1</v>
      </c>
      <c r="J3368">
        <v>0</v>
      </c>
      <c r="K3368">
        <v>3</v>
      </c>
      <c r="L3368" t="s">
        <v>16542</v>
      </c>
      <c r="M3368">
        <f>SUM(B3368,C3368)</f>
        <v>0</v>
      </c>
      <c r="N3368" t="str">
        <f t="shared" si="104"/>
        <v>No</v>
      </c>
      <c r="O3368">
        <f>COUNTIF(C:C,"&lt;0")</f>
        <v>0</v>
      </c>
      <c r="P3368" t="e">
        <f>SUMIF(#REF!,"&gt;"&amp;AVERAGE(#REF!))</f>
        <v>#REF!</v>
      </c>
      <c r="Q3368">
        <f t="shared" si="105"/>
        <v>27.565026697177728</v>
      </c>
      <c r="R3368" t="str">
        <f>CONCATENATE("ID-",A3368,"-",E3368)</f>
        <v>ID-30155-Movie set</v>
      </c>
      <c r="S3368" t="str">
        <f>INDEX(B:B,MATCH(A3368,A:A,0))</f>
        <v>02:30</v>
      </c>
      <c r="T3368" t="str">
        <f>IF(OR(B3368&gt;0,C3368&gt;0),"Acceptable","Check")</f>
        <v>Acceptable</v>
      </c>
      <c r="U3368">
        <f>COUNTIF(D:D, "Military - U.S. Army")</f>
        <v>23</v>
      </c>
      <c r="V3368">
        <f>AVERAGEIF(C:C,"Fort Myer, Virginia", I:I)</f>
        <v>2</v>
      </c>
      <c r="X3368" t="str">
        <f>IFERROR(VLOOKUP("FlightNumber", A:D, 4, FALSE), "Flight Not Found")</f>
        <v>Flight Not Found</v>
      </c>
      <c r="Y3368" t="str" cm="1">
        <f t="array" ref="Y3368">IF(AND(B:B &gt; TIME(6, 0, 0), B:B &lt;= TIME(18, 0, 0)), "Day", "Night")</f>
        <v>Night</v>
      </c>
      <c r="Z3368">
        <f>COUNTIFS(D:D, "Military - U.S. Army", C:C, "Fort Myer, Virginia")</f>
        <v>1</v>
      </c>
    </row>
    <row r="3369" spans="1:26" x14ac:dyDescent="0.2">
      <c r="A3369">
        <v>30156</v>
      </c>
      <c r="B3369" t="s">
        <v>2618</v>
      </c>
      <c r="C3369" t="s">
        <v>5239</v>
      </c>
      <c r="D3369" t="s">
        <v>9454</v>
      </c>
      <c r="E3369" t="s">
        <v>16543</v>
      </c>
      <c r="F3369" t="s">
        <v>13042</v>
      </c>
      <c r="G3369" t="s">
        <v>16544</v>
      </c>
      <c r="I3369">
        <v>4</v>
      </c>
      <c r="J3369">
        <v>4</v>
      </c>
      <c r="K3369">
        <v>0</v>
      </c>
      <c r="L3369" t="s">
        <v>16545</v>
      </c>
      <c r="M3369">
        <f>SUM(B3369,C3369)</f>
        <v>0</v>
      </c>
      <c r="N3369" t="str">
        <f t="shared" si="104"/>
        <v>No</v>
      </c>
      <c r="O3369">
        <f>COUNTIF(C:C,"&lt;0")</f>
        <v>0</v>
      </c>
      <c r="P3369" t="e">
        <f>SUMIF(#REF!,"&gt;"&amp;AVERAGE(#REF!))</f>
        <v>#REF!</v>
      </c>
      <c r="Q3369">
        <f t="shared" si="105"/>
        <v>27.565026697177728</v>
      </c>
      <c r="R3369" t="str">
        <f>CONCATENATE("ID-",A3369,"-",E3369)</f>
        <v>ID-30156-Sitka, AK - Warm Springs, AK</v>
      </c>
      <c r="S3369" t="str">
        <f>INDEX(B:B,MATCH(A3369,A:A,0))</f>
        <v>16:00</v>
      </c>
      <c r="T3369" t="str">
        <f>IF(OR(B3369&gt;0,C3369&gt;0),"Acceptable","Check")</f>
        <v>Acceptable</v>
      </c>
      <c r="U3369">
        <f>COUNTIF(D:D, "Military - U.S. Army")</f>
        <v>23</v>
      </c>
      <c r="V3369">
        <f>AVERAGEIF(C:C,"Fort Myer, Virginia", I:I)</f>
        <v>2</v>
      </c>
      <c r="X3369" t="str">
        <f>IFERROR(VLOOKUP("FlightNumber", A:D, 4, FALSE), "Flight Not Found")</f>
        <v>Flight Not Found</v>
      </c>
      <c r="Y3369" t="str" cm="1">
        <f t="array" ref="Y3369">IF(AND(B:B &gt; TIME(6, 0, 0), B:B &lt;= TIME(18, 0, 0)), "Day", "Night")</f>
        <v>Night</v>
      </c>
      <c r="Z3369">
        <f>COUNTIFS(D:D, "Military - U.S. Army", C:C, "Fort Myer, Virginia")</f>
        <v>1</v>
      </c>
    </row>
    <row r="3370" spans="1:26" x14ac:dyDescent="0.2">
      <c r="A3370">
        <v>30167</v>
      </c>
      <c r="B3370" t="s">
        <v>2883</v>
      </c>
      <c r="C3370" t="s">
        <v>16546</v>
      </c>
      <c r="D3370" t="s">
        <v>9454</v>
      </c>
      <c r="E3370" t="s">
        <v>16547</v>
      </c>
      <c r="F3370" t="s">
        <v>16548</v>
      </c>
      <c r="G3370" t="s">
        <v>16549</v>
      </c>
      <c r="I3370">
        <v>2</v>
      </c>
      <c r="J3370">
        <v>2</v>
      </c>
      <c r="K3370">
        <v>0</v>
      </c>
      <c r="L3370" t="s">
        <v>16550</v>
      </c>
      <c r="M3370">
        <f>SUM(B3370,C3370)</f>
        <v>0</v>
      </c>
      <c r="N3370" t="str">
        <f t="shared" si="104"/>
        <v>No</v>
      </c>
      <c r="O3370">
        <f>COUNTIF(C:C,"&lt;0")</f>
        <v>0</v>
      </c>
      <c r="P3370" t="e">
        <f>SUMIF(#REF!,"&gt;"&amp;AVERAGE(#REF!))</f>
        <v>#REF!</v>
      </c>
      <c r="Q3370">
        <f t="shared" si="105"/>
        <v>27.565026697177728</v>
      </c>
      <c r="R3370" t="str">
        <f>CONCATENATE("ID-",A3370,"-",E3370)</f>
        <v>ID-30167-Groton, CT - Concord, CT</v>
      </c>
      <c r="S3370" t="str">
        <f>INDEX(B:B,MATCH(A3370,A:A,0))</f>
        <v>04:10</v>
      </c>
      <c r="T3370" t="str">
        <f>IF(OR(B3370&gt;0,C3370&gt;0),"Acceptable","Check")</f>
        <v>Acceptable</v>
      </c>
      <c r="U3370">
        <f>COUNTIF(D:D, "Military - U.S. Army")</f>
        <v>23</v>
      </c>
      <c r="V3370">
        <f>AVERAGEIF(C:C,"Fort Myer, Virginia", I:I)</f>
        <v>2</v>
      </c>
      <c r="X3370" t="str">
        <f>IFERROR(VLOOKUP("FlightNumber", A:D, 4, FALSE), "Flight Not Found")</f>
        <v>Flight Not Found</v>
      </c>
      <c r="Y3370" t="str" cm="1">
        <f t="array" ref="Y3370">IF(AND(B:B &gt; TIME(6, 0, 0), B:B &lt;= TIME(18, 0, 0)), "Day", "Night")</f>
        <v>Night</v>
      </c>
      <c r="Z3370">
        <f>COUNTIFS(D:D, "Military - U.S. Army", C:C, "Fort Myer, Virginia")</f>
        <v>1</v>
      </c>
    </row>
    <row r="3371" spans="1:26" x14ac:dyDescent="0.2">
      <c r="A3371">
        <v>30174</v>
      </c>
      <c r="C3371" t="s">
        <v>6499</v>
      </c>
      <c r="D3371" t="s">
        <v>1856</v>
      </c>
      <c r="E3371" t="s">
        <v>16551</v>
      </c>
      <c r="F3371" t="s">
        <v>12139</v>
      </c>
      <c r="G3371" t="s">
        <v>16552</v>
      </c>
      <c r="H3371" t="s">
        <v>16553</v>
      </c>
      <c r="J3371">
        <v>1</v>
      </c>
      <c r="K3371">
        <v>0</v>
      </c>
      <c r="L3371" t="s">
        <v>16554</v>
      </c>
      <c r="M3371">
        <f>SUM(B3371,C3371)</f>
        <v>0</v>
      </c>
      <c r="N3371" t="str">
        <f t="shared" si="104"/>
        <v>No</v>
      </c>
      <c r="O3371">
        <f>COUNTIF(C:C,"&lt;0")</f>
        <v>0</v>
      </c>
      <c r="P3371" t="e">
        <f>SUMIF(#REF!,"&gt;"&amp;AVERAGE(#REF!))</f>
        <v>#REF!</v>
      </c>
      <c r="Q3371">
        <f t="shared" si="105"/>
        <v>27.565026697177728</v>
      </c>
      <c r="R3371" t="str">
        <f>CONCATENATE("ID-",A3371,"-",E3371)</f>
        <v>ID-30174-Tokyo - Honolulu</v>
      </c>
      <c r="S3371">
        <f>INDEX(B:B,MATCH(A3371,A:A,0))</f>
        <v>0</v>
      </c>
      <c r="T3371" t="str">
        <f>IF(OR(B3371&gt;0,C3371&gt;0),"Acceptable","Check")</f>
        <v>Acceptable</v>
      </c>
      <c r="U3371">
        <f>COUNTIF(D:D, "Military - U.S. Army")</f>
        <v>23</v>
      </c>
      <c r="V3371">
        <f>AVERAGEIF(C:C,"Fort Myer, Virginia", I:I)</f>
        <v>2</v>
      </c>
      <c r="X3371" t="str">
        <f>IFERROR(VLOOKUP("FlightNumber", A:D, 4, FALSE), "Flight Not Found")</f>
        <v>Flight Not Found</v>
      </c>
      <c r="Y3371" t="str" cm="1">
        <f t="array" ref="Y3371">IF(AND(B:B &gt; TIME(6, 0, 0), B:B &lt;= TIME(18, 0, 0)), "Day", "Night")</f>
        <v>Night</v>
      </c>
      <c r="Z3371">
        <f>COUNTIFS(D:D, "Military - U.S. Army", C:C, "Fort Myer, Virginia")</f>
        <v>1</v>
      </c>
    </row>
    <row r="3372" spans="1:26" x14ac:dyDescent="0.2">
      <c r="A3372">
        <v>30175</v>
      </c>
      <c r="C3372" t="s">
        <v>16555</v>
      </c>
      <c r="D3372" t="s">
        <v>12609</v>
      </c>
      <c r="F3372" t="s">
        <v>12795</v>
      </c>
      <c r="G3372" t="s">
        <v>16556</v>
      </c>
      <c r="H3372" t="s">
        <v>5382</v>
      </c>
      <c r="I3372">
        <v>8</v>
      </c>
      <c r="J3372">
        <v>8</v>
      </c>
      <c r="K3372">
        <v>0</v>
      </c>
      <c r="L3372" t="s">
        <v>16557</v>
      </c>
      <c r="M3372">
        <f>SUM(B3372,C3372)</f>
        <v>0</v>
      </c>
      <c r="N3372" t="str">
        <f t="shared" si="104"/>
        <v>No</v>
      </c>
      <c r="O3372">
        <f>COUNTIF(C:C,"&lt;0")</f>
        <v>0</v>
      </c>
      <c r="P3372" t="e">
        <f>SUMIF(#REF!,"&gt;"&amp;AVERAGE(#REF!))</f>
        <v>#REF!</v>
      </c>
      <c r="Q3372">
        <f t="shared" si="105"/>
        <v>27.565026697177728</v>
      </c>
      <c r="R3372" t="str">
        <f>CONCATENATE("ID-",A3372,"-",E3372)</f>
        <v>ID-30175-</v>
      </c>
      <c r="S3372">
        <f>INDEX(B:B,MATCH(A3372,A:A,0))</f>
        <v>0</v>
      </c>
      <c r="T3372" t="str">
        <f>IF(OR(B3372&gt;0,C3372&gt;0),"Acceptable","Check")</f>
        <v>Acceptable</v>
      </c>
      <c r="U3372">
        <f>COUNTIF(D:D, "Military - U.S. Army")</f>
        <v>23</v>
      </c>
      <c r="V3372">
        <f>AVERAGEIF(C:C,"Fort Myer, Virginia", I:I)</f>
        <v>2</v>
      </c>
      <c r="X3372" t="str">
        <f>IFERROR(VLOOKUP("FlightNumber", A:D, 4, FALSE), "Flight Not Found")</f>
        <v>Flight Not Found</v>
      </c>
      <c r="Y3372" t="str" cm="1">
        <f t="array" ref="Y3372">IF(AND(B:B &gt; TIME(6, 0, 0), B:B &lt;= TIME(18, 0, 0)), "Day", "Night")</f>
        <v>Night</v>
      </c>
      <c r="Z3372">
        <f>COUNTIFS(D:D, "Military - U.S. Army", C:C, "Fort Myer, Virginia")</f>
        <v>1</v>
      </c>
    </row>
    <row r="3373" spans="1:26" x14ac:dyDescent="0.2">
      <c r="A3373">
        <v>30177</v>
      </c>
      <c r="C3373" t="s">
        <v>16558</v>
      </c>
      <c r="D3373" t="s">
        <v>14305</v>
      </c>
      <c r="F3373" t="s">
        <v>16559</v>
      </c>
      <c r="G3373" t="s">
        <v>16560</v>
      </c>
      <c r="H3373" t="s">
        <v>16561</v>
      </c>
      <c r="I3373">
        <v>11</v>
      </c>
      <c r="J3373">
        <v>11</v>
      </c>
      <c r="K3373">
        <v>0</v>
      </c>
      <c r="L3373" t="s">
        <v>16562</v>
      </c>
      <c r="M3373">
        <f>SUM(B3373,C3373)</f>
        <v>0</v>
      </c>
      <c r="N3373" t="str">
        <f t="shared" si="104"/>
        <v>No</v>
      </c>
      <c r="O3373">
        <f>COUNTIF(C:C,"&lt;0")</f>
        <v>0</v>
      </c>
      <c r="P3373" t="e">
        <f>SUMIF(#REF!,"&gt;"&amp;AVERAGE(#REF!))</f>
        <v>#REF!</v>
      </c>
      <c r="Q3373">
        <f t="shared" si="105"/>
        <v>27.565026697177728</v>
      </c>
      <c r="R3373" t="str">
        <f>CONCATENATE("ID-",A3373,"-",E3373)</f>
        <v>ID-30177-</v>
      </c>
      <c r="S3373">
        <f>INDEX(B:B,MATCH(A3373,A:A,0))</f>
        <v>0</v>
      </c>
      <c r="T3373" t="str">
        <f>IF(OR(B3373&gt;0,C3373&gt;0),"Acceptable","Check")</f>
        <v>Acceptable</v>
      </c>
      <c r="U3373">
        <f>COUNTIF(D:D, "Military - U.S. Army")</f>
        <v>23</v>
      </c>
      <c r="V3373">
        <f>AVERAGEIF(C:C,"Fort Myer, Virginia", I:I)</f>
        <v>2</v>
      </c>
      <c r="X3373" t="str">
        <f>IFERROR(VLOOKUP("FlightNumber", A:D, 4, FALSE), "Flight Not Found")</f>
        <v>Flight Not Found</v>
      </c>
      <c r="Y3373" t="str" cm="1">
        <f t="array" ref="Y3373">IF(AND(B:B &gt; TIME(6, 0, 0), B:B &lt;= TIME(18, 0, 0)), "Day", "Night")</f>
        <v>Night</v>
      </c>
      <c r="Z3373">
        <f>COUNTIFS(D:D, "Military - U.S. Army", C:C, "Fort Myer, Virginia")</f>
        <v>1</v>
      </c>
    </row>
    <row r="3374" spans="1:26" x14ac:dyDescent="0.2">
      <c r="A3374">
        <v>30177</v>
      </c>
      <c r="B3374" t="s">
        <v>874</v>
      </c>
      <c r="C3374" t="s">
        <v>16563</v>
      </c>
      <c r="D3374" t="s">
        <v>13873</v>
      </c>
      <c r="E3374" t="s">
        <v>16564</v>
      </c>
      <c r="F3374" t="s">
        <v>16565</v>
      </c>
      <c r="G3374" t="s">
        <v>249</v>
      </c>
      <c r="I3374">
        <v>20</v>
      </c>
      <c r="J3374">
        <v>20</v>
      </c>
      <c r="K3374">
        <v>0</v>
      </c>
      <c r="L3374" t="s">
        <v>16566</v>
      </c>
      <c r="M3374">
        <f>SUM(B3374,C3374)</f>
        <v>0</v>
      </c>
      <c r="N3374" t="str">
        <f t="shared" si="104"/>
        <v>No</v>
      </c>
      <c r="O3374">
        <f>COUNTIF(C:C,"&lt;0")</f>
        <v>0</v>
      </c>
      <c r="P3374" t="e">
        <f>SUMIF(#REF!,"&gt;"&amp;AVERAGE(#REF!))</f>
        <v>#REF!</v>
      </c>
      <c r="Q3374">
        <f t="shared" si="105"/>
        <v>27.565026697177728</v>
      </c>
      <c r="R3374" t="str">
        <f>CONCATENATE("ID-",A3374,"-",E3374)</f>
        <v>ID-30177-Managua - El Rodeo</v>
      </c>
      <c r="S3374">
        <f>INDEX(B:B,MATCH(A3374,A:A,0))</f>
        <v>0</v>
      </c>
      <c r="T3374" t="str">
        <f>IF(OR(B3374&gt;0,C3374&gt;0),"Acceptable","Check")</f>
        <v>Acceptable</v>
      </c>
      <c r="U3374">
        <f>COUNTIF(D:D, "Military - U.S. Army")</f>
        <v>23</v>
      </c>
      <c r="V3374">
        <f>AVERAGEIF(C:C,"Fort Myer, Virginia", I:I)</f>
        <v>2</v>
      </c>
      <c r="X3374" t="str">
        <f>IFERROR(VLOOKUP("FlightNumber", A:D, 4, FALSE), "Flight Not Found")</f>
        <v>Flight Not Found</v>
      </c>
      <c r="Y3374" t="str" cm="1">
        <f t="array" ref="Y3374">IF(AND(B:B &gt; TIME(6, 0, 0), B:B &lt;= TIME(18, 0, 0)), "Day", "Night")</f>
        <v>Night</v>
      </c>
      <c r="Z3374">
        <f>COUNTIFS(D:D, "Military - U.S. Army", C:C, "Fort Myer, Virginia")</f>
        <v>1</v>
      </c>
    </row>
    <row r="3375" spans="1:26" x14ac:dyDescent="0.2">
      <c r="A3375">
        <v>30183</v>
      </c>
      <c r="C3375" t="s">
        <v>16567</v>
      </c>
      <c r="D3375" t="s">
        <v>16568</v>
      </c>
      <c r="F3375" t="s">
        <v>11771</v>
      </c>
      <c r="G3375" t="s">
        <v>16569</v>
      </c>
      <c r="H3375" t="s">
        <v>182</v>
      </c>
      <c r="I3375">
        <v>10</v>
      </c>
      <c r="J3375">
        <v>10</v>
      </c>
      <c r="K3375">
        <v>0</v>
      </c>
      <c r="L3375" t="s">
        <v>814</v>
      </c>
      <c r="M3375">
        <f>SUM(B3375,C3375)</f>
        <v>0</v>
      </c>
      <c r="N3375" t="str">
        <f t="shared" si="104"/>
        <v>No</v>
      </c>
      <c r="O3375">
        <f>COUNTIF(C:C,"&lt;0")</f>
        <v>0</v>
      </c>
      <c r="P3375" t="e">
        <f>SUMIF(#REF!,"&gt;"&amp;AVERAGE(#REF!))</f>
        <v>#REF!</v>
      </c>
      <c r="Q3375">
        <f t="shared" si="105"/>
        <v>27.565026697177728</v>
      </c>
      <c r="R3375" t="str">
        <f>CONCATENATE("ID-",A3375,"-",E3375)</f>
        <v>ID-30183-</v>
      </c>
      <c r="S3375">
        <f>INDEX(B:B,MATCH(A3375,A:A,0))</f>
        <v>0</v>
      </c>
      <c r="T3375" t="str">
        <f>IF(OR(B3375&gt;0,C3375&gt;0),"Acceptable","Check")</f>
        <v>Acceptable</v>
      </c>
      <c r="U3375">
        <f>COUNTIF(D:D, "Military - U.S. Army")</f>
        <v>23</v>
      </c>
      <c r="V3375">
        <f>AVERAGEIF(C:C,"Fort Myer, Virginia", I:I)</f>
        <v>2</v>
      </c>
      <c r="X3375" t="str">
        <f>IFERROR(VLOOKUP("FlightNumber", A:D, 4, FALSE), "Flight Not Found")</f>
        <v>Flight Not Found</v>
      </c>
      <c r="Y3375" t="str" cm="1">
        <f t="array" ref="Y3375">IF(AND(B:B &gt; TIME(6, 0, 0), B:B &lt;= TIME(18, 0, 0)), "Day", "Night")</f>
        <v>Night</v>
      </c>
      <c r="Z3375">
        <f>COUNTIFS(D:D, "Military - U.S. Army", C:C, "Fort Myer, Virginia")</f>
        <v>1</v>
      </c>
    </row>
    <row r="3376" spans="1:26" x14ac:dyDescent="0.2">
      <c r="A3376">
        <v>30194</v>
      </c>
      <c r="B3376" t="s">
        <v>1100</v>
      </c>
      <c r="C3376" t="s">
        <v>16570</v>
      </c>
      <c r="D3376" t="s">
        <v>2606</v>
      </c>
      <c r="E3376" t="s">
        <v>994</v>
      </c>
      <c r="F3376" t="s">
        <v>16571</v>
      </c>
      <c r="G3376" t="s">
        <v>16572</v>
      </c>
      <c r="H3376" t="s">
        <v>16573</v>
      </c>
      <c r="I3376">
        <v>9</v>
      </c>
      <c r="J3376">
        <v>9</v>
      </c>
      <c r="K3376">
        <v>0</v>
      </c>
      <c r="L3376" t="s">
        <v>16574</v>
      </c>
      <c r="M3376">
        <f>SUM(B3376,C3376)</f>
        <v>0</v>
      </c>
      <c r="N3376" t="str">
        <f t="shared" si="104"/>
        <v>No</v>
      </c>
      <c r="O3376">
        <f>COUNTIF(C:C,"&lt;0")</f>
        <v>0</v>
      </c>
      <c r="P3376" t="e">
        <f>SUMIF(#REF!,"&gt;"&amp;AVERAGE(#REF!))</f>
        <v>#REF!</v>
      </c>
      <c r="Q3376">
        <f t="shared" si="105"/>
        <v>27.565026697177728</v>
      </c>
      <c r="R3376" t="str">
        <f>CONCATENATE("ID-",A3376,"-",E3376)</f>
        <v>ID-30194-Training</v>
      </c>
      <c r="S3376" t="str">
        <f>INDEX(B:B,MATCH(A3376,A:A,0))</f>
        <v>14:30</v>
      </c>
      <c r="T3376" t="str">
        <f>IF(OR(B3376&gt;0,C3376&gt;0),"Acceptable","Check")</f>
        <v>Acceptable</v>
      </c>
      <c r="U3376">
        <f>COUNTIF(D:D, "Military - U.S. Army")</f>
        <v>23</v>
      </c>
      <c r="V3376">
        <f>AVERAGEIF(C:C,"Fort Myer, Virginia", I:I)</f>
        <v>2</v>
      </c>
      <c r="X3376" t="str">
        <f>IFERROR(VLOOKUP("FlightNumber", A:D, 4, FALSE), "Flight Not Found")</f>
        <v>Flight Not Found</v>
      </c>
      <c r="Y3376" t="str" cm="1">
        <f t="array" ref="Y3376">IF(AND(B:B &gt; TIME(6, 0, 0), B:B &lt;= TIME(18, 0, 0)), "Day", "Night")</f>
        <v>Night</v>
      </c>
      <c r="Z3376">
        <f>COUNTIFS(D:D, "Military - U.S. Army", C:C, "Fort Myer, Virginia")</f>
        <v>1</v>
      </c>
    </row>
    <row r="3377" spans="1:26" x14ac:dyDescent="0.2">
      <c r="A3377">
        <v>30195</v>
      </c>
      <c r="C3377" t="s">
        <v>16575</v>
      </c>
      <c r="D3377" t="s">
        <v>16576</v>
      </c>
      <c r="E3377" t="s">
        <v>16577</v>
      </c>
      <c r="F3377" t="s">
        <v>15402</v>
      </c>
      <c r="G3377" t="s">
        <v>16578</v>
      </c>
      <c r="H3377" t="s">
        <v>9615</v>
      </c>
      <c r="I3377">
        <v>44</v>
      </c>
      <c r="J3377">
        <v>44</v>
      </c>
      <c r="K3377">
        <v>0</v>
      </c>
      <c r="L3377" t="s">
        <v>16579</v>
      </c>
      <c r="M3377">
        <f>SUM(B3377,C3377)</f>
        <v>0</v>
      </c>
      <c r="N3377" t="str">
        <f t="shared" si="104"/>
        <v>No</v>
      </c>
      <c r="O3377">
        <f>COUNTIF(C:C,"&lt;0")</f>
        <v>0</v>
      </c>
      <c r="P3377" t="e">
        <f>SUMIF(#REF!,"&gt;"&amp;AVERAGE(#REF!))</f>
        <v>#REF!</v>
      </c>
      <c r="Q3377">
        <f t="shared" si="105"/>
        <v>27.565026697177728</v>
      </c>
      <c r="R3377" t="str">
        <f>CONCATENATE("ID-",A3377,"-",E3377)</f>
        <v>ID-30195-Zumba - Loja</v>
      </c>
      <c r="S3377">
        <f>INDEX(B:B,MATCH(A3377,A:A,0))</f>
        <v>0</v>
      </c>
      <c r="T3377" t="str">
        <f>IF(OR(B3377&gt;0,C3377&gt;0),"Acceptable","Check")</f>
        <v>Acceptable</v>
      </c>
      <c r="U3377">
        <f>COUNTIF(D:D, "Military - U.S. Army")</f>
        <v>23</v>
      </c>
      <c r="V3377">
        <f>AVERAGEIF(C:C,"Fort Myer, Virginia", I:I)</f>
        <v>2</v>
      </c>
      <c r="X3377" t="str">
        <f>IFERROR(VLOOKUP("FlightNumber", A:D, 4, FALSE), "Flight Not Found")</f>
        <v>Flight Not Found</v>
      </c>
      <c r="Y3377" t="str" cm="1">
        <f t="array" ref="Y3377">IF(AND(B:B &gt; TIME(6, 0, 0), B:B &lt;= TIME(18, 0, 0)), "Day", "Night")</f>
        <v>Night</v>
      </c>
      <c r="Z3377">
        <f>COUNTIFS(D:D, "Military - U.S. Army", C:C, "Fort Myer, Virginia")</f>
        <v>1</v>
      </c>
    </row>
    <row r="3378" spans="1:26" x14ac:dyDescent="0.2">
      <c r="A3378">
        <v>30198</v>
      </c>
      <c r="C3378" t="s">
        <v>16580</v>
      </c>
      <c r="D3378" t="s">
        <v>16581</v>
      </c>
      <c r="F3378" t="s">
        <v>16582</v>
      </c>
      <c r="G3378" t="s">
        <v>16583</v>
      </c>
      <c r="H3378" t="s">
        <v>16584</v>
      </c>
      <c r="I3378">
        <v>10</v>
      </c>
      <c r="J3378">
        <v>10</v>
      </c>
      <c r="K3378">
        <v>0</v>
      </c>
      <c r="L3378" t="s">
        <v>16585</v>
      </c>
      <c r="M3378">
        <f>SUM(B3378,C3378)</f>
        <v>0</v>
      </c>
      <c r="N3378" t="str">
        <f t="shared" si="104"/>
        <v>No</v>
      </c>
      <c r="O3378">
        <f>COUNTIF(C:C,"&lt;0")</f>
        <v>0</v>
      </c>
      <c r="P3378" t="e">
        <f>SUMIF(#REF!,"&gt;"&amp;AVERAGE(#REF!))</f>
        <v>#REF!</v>
      </c>
      <c r="Q3378">
        <f t="shared" si="105"/>
        <v>27.565026697177728</v>
      </c>
      <c r="R3378" t="str">
        <f>CONCATENATE("ID-",A3378,"-",E3378)</f>
        <v>ID-30198-</v>
      </c>
      <c r="S3378">
        <f>INDEX(B:B,MATCH(A3378,A:A,0))</f>
        <v>0</v>
      </c>
      <c r="T3378" t="str">
        <f>IF(OR(B3378&gt;0,C3378&gt;0),"Acceptable","Check")</f>
        <v>Acceptable</v>
      </c>
      <c r="U3378">
        <f>COUNTIF(D:D, "Military - U.S. Army")</f>
        <v>23</v>
      </c>
      <c r="V3378">
        <f>AVERAGEIF(C:C,"Fort Myer, Virginia", I:I)</f>
        <v>2</v>
      </c>
      <c r="X3378" t="str">
        <f>IFERROR(VLOOKUP("FlightNumber", A:D, 4, FALSE), "Flight Not Found")</f>
        <v>Flight Not Found</v>
      </c>
      <c r="Y3378" t="str" cm="1">
        <f t="array" ref="Y3378">IF(AND(B:B &gt; TIME(6, 0, 0), B:B &lt;= TIME(18, 0, 0)), "Day", "Night")</f>
        <v>Night</v>
      </c>
      <c r="Z3378">
        <f>COUNTIFS(D:D, "Military - U.S. Army", C:C, "Fort Myer, Virginia")</f>
        <v>1</v>
      </c>
    </row>
    <row r="3379" spans="1:26" x14ac:dyDescent="0.2">
      <c r="A3379">
        <v>30205</v>
      </c>
      <c r="B3379" t="s">
        <v>3073</v>
      </c>
      <c r="C3379" t="s">
        <v>16586</v>
      </c>
      <c r="D3379" t="s">
        <v>22</v>
      </c>
      <c r="F3379" t="s">
        <v>16587</v>
      </c>
      <c r="G3379" t="s">
        <v>16588</v>
      </c>
      <c r="I3379">
        <v>46</v>
      </c>
      <c r="J3379">
        <v>46</v>
      </c>
      <c r="K3379">
        <v>0</v>
      </c>
      <c r="L3379" t="s">
        <v>16589</v>
      </c>
      <c r="M3379">
        <f>SUM(B3379,C3379)</f>
        <v>0</v>
      </c>
      <c r="N3379" t="str">
        <f t="shared" si="104"/>
        <v>No</v>
      </c>
      <c r="O3379">
        <f>COUNTIF(C:C,"&lt;0")</f>
        <v>0</v>
      </c>
      <c r="P3379" t="e">
        <f>SUMIF(#REF!,"&gt;"&amp;AVERAGE(#REF!))</f>
        <v>#REF!</v>
      </c>
      <c r="Q3379">
        <f t="shared" si="105"/>
        <v>27.565026697177728</v>
      </c>
      <c r="R3379" t="str">
        <f>CONCATENATE("ID-",A3379,"-",E3379)</f>
        <v>ID-30205-</v>
      </c>
      <c r="S3379" t="str">
        <f>INDEX(B:B,MATCH(A3379,A:A,0))</f>
        <v>12:50</v>
      </c>
      <c r="T3379" t="str">
        <f>IF(OR(B3379&gt;0,C3379&gt;0),"Acceptable","Check")</f>
        <v>Acceptable</v>
      </c>
      <c r="U3379">
        <f>COUNTIF(D:D, "Military - U.S. Army")</f>
        <v>23</v>
      </c>
      <c r="V3379">
        <f>AVERAGEIF(C:C,"Fort Myer, Virginia", I:I)</f>
        <v>2</v>
      </c>
      <c r="X3379" t="str">
        <f>IFERROR(VLOOKUP("FlightNumber", A:D, 4, FALSE), "Flight Not Found")</f>
        <v>Flight Not Found</v>
      </c>
      <c r="Y3379" t="str" cm="1">
        <f t="array" ref="Y3379">IF(AND(B:B &gt; TIME(6, 0, 0), B:B &lt;= TIME(18, 0, 0)), "Day", "Night")</f>
        <v>Night</v>
      </c>
      <c r="Z3379">
        <f>COUNTIFS(D:D, "Military - U.S. Army", C:C, "Fort Myer, Virginia")</f>
        <v>1</v>
      </c>
    </row>
    <row r="3380" spans="1:26" x14ac:dyDescent="0.2">
      <c r="A3380">
        <v>30207</v>
      </c>
      <c r="B3380" t="s">
        <v>2141</v>
      </c>
      <c r="C3380" t="s">
        <v>16590</v>
      </c>
      <c r="D3380" t="s">
        <v>9740</v>
      </c>
      <c r="E3380" t="s">
        <v>16591</v>
      </c>
      <c r="F3380" t="s">
        <v>16372</v>
      </c>
      <c r="G3380" t="s">
        <v>16592</v>
      </c>
      <c r="H3380" t="s">
        <v>16593</v>
      </c>
      <c r="I3380">
        <v>394</v>
      </c>
      <c r="J3380">
        <v>50</v>
      </c>
      <c r="K3380">
        <v>0</v>
      </c>
      <c r="L3380" t="s">
        <v>16594</v>
      </c>
      <c r="M3380">
        <f>SUM(B3380,C3380)</f>
        <v>0</v>
      </c>
      <c r="N3380" t="str">
        <f t="shared" si="104"/>
        <v>No</v>
      </c>
      <c r="O3380">
        <f>COUNTIF(C:C,"&lt;0")</f>
        <v>0</v>
      </c>
      <c r="P3380" t="e">
        <f>SUMIF(#REF!,"&gt;"&amp;AVERAGE(#REF!))</f>
        <v>#REF!</v>
      </c>
      <c r="Q3380">
        <f t="shared" si="105"/>
        <v>27.565026697177728</v>
      </c>
      <c r="R3380" t="str">
        <f>CONCATENATE("ID-",A3380,"-",E3380)</f>
        <v>ID-30207-Malaga - New York City</v>
      </c>
      <c r="S3380" t="str">
        <f>INDEX(B:B,MATCH(A3380,A:A,0))</f>
        <v>12:00</v>
      </c>
      <c r="T3380" t="str">
        <f>IF(OR(B3380&gt;0,C3380&gt;0),"Acceptable","Check")</f>
        <v>Acceptable</v>
      </c>
      <c r="U3380">
        <f>COUNTIF(D:D, "Military - U.S. Army")</f>
        <v>23</v>
      </c>
      <c r="V3380">
        <f>AVERAGEIF(C:C,"Fort Myer, Virginia", I:I)</f>
        <v>2</v>
      </c>
      <c r="X3380" t="str">
        <f>IFERROR(VLOOKUP("FlightNumber", A:D, 4, FALSE), "Flight Not Found")</f>
        <v>Flight Not Found</v>
      </c>
      <c r="Y3380" t="str" cm="1">
        <f t="array" ref="Y3380">IF(AND(B:B &gt; TIME(6, 0, 0), B:B &lt;= TIME(18, 0, 0)), "Day", "Night")</f>
        <v>Night</v>
      </c>
      <c r="Z3380">
        <f>COUNTIFS(D:D, "Military - U.S. Army", C:C, "Fort Myer, Virginia")</f>
        <v>1</v>
      </c>
    </row>
    <row r="3381" spans="1:26" x14ac:dyDescent="0.2">
      <c r="A3381">
        <v>30211</v>
      </c>
      <c r="B3381" t="s">
        <v>2468</v>
      </c>
      <c r="C3381" t="s">
        <v>16595</v>
      </c>
      <c r="D3381" t="s">
        <v>9454</v>
      </c>
      <c r="E3381" t="s">
        <v>16596</v>
      </c>
      <c r="F3381" t="s">
        <v>16597</v>
      </c>
      <c r="G3381" t="s">
        <v>16598</v>
      </c>
      <c r="I3381">
        <v>5</v>
      </c>
      <c r="J3381">
        <v>4</v>
      </c>
      <c r="K3381">
        <v>0</v>
      </c>
      <c r="L3381" t="s">
        <v>16599</v>
      </c>
      <c r="M3381">
        <f>SUM(B3381,C3381)</f>
        <v>0</v>
      </c>
      <c r="N3381" t="str">
        <f t="shared" si="104"/>
        <v>No</v>
      </c>
      <c r="O3381">
        <f>COUNTIF(C:C,"&lt;0")</f>
        <v>0</v>
      </c>
      <c r="P3381" t="e">
        <f>SUMIF(#REF!,"&gt;"&amp;AVERAGE(#REF!))</f>
        <v>#REF!</v>
      </c>
      <c r="Q3381">
        <f t="shared" si="105"/>
        <v>27.565026697177728</v>
      </c>
      <c r="R3381" t="str">
        <f>CONCATENATE("ID-",A3381,"-",E3381)</f>
        <v>ID-30211-Nondalton, AK - Port Alsworth, AK</v>
      </c>
      <c r="S3381" t="str">
        <f>INDEX(B:B,MATCH(A3381,A:A,0))</f>
        <v>09:30</v>
      </c>
      <c r="T3381" t="str">
        <f>IF(OR(B3381&gt;0,C3381&gt;0),"Acceptable","Check")</f>
        <v>Acceptable</v>
      </c>
      <c r="U3381">
        <f>COUNTIF(D:D, "Military - U.S. Army")</f>
        <v>23</v>
      </c>
      <c r="V3381">
        <f>AVERAGEIF(C:C,"Fort Myer, Virginia", I:I)</f>
        <v>2</v>
      </c>
      <c r="X3381" t="str">
        <f>IFERROR(VLOOKUP("FlightNumber", A:D, 4, FALSE), "Flight Not Found")</f>
        <v>Flight Not Found</v>
      </c>
      <c r="Y3381" t="str" cm="1">
        <f t="array" ref="Y3381">IF(AND(B:B &gt; TIME(6, 0, 0), B:B &lt;= TIME(18, 0, 0)), "Day", "Night")</f>
        <v>Night</v>
      </c>
      <c r="Z3381">
        <f>COUNTIFS(D:D, "Military - U.S. Army", C:C, "Fort Myer, Virginia")</f>
        <v>1</v>
      </c>
    </row>
    <row r="3382" spans="1:26" x14ac:dyDescent="0.2">
      <c r="A3382">
        <v>30212</v>
      </c>
      <c r="C3382" t="s">
        <v>16600</v>
      </c>
      <c r="D3382" t="s">
        <v>16601</v>
      </c>
      <c r="F3382" t="s">
        <v>7112</v>
      </c>
      <c r="G3382" t="s">
        <v>16602</v>
      </c>
      <c r="H3382" t="s">
        <v>16603</v>
      </c>
      <c r="I3382">
        <v>5</v>
      </c>
      <c r="J3382">
        <v>5</v>
      </c>
      <c r="K3382">
        <v>0</v>
      </c>
      <c r="M3382">
        <f>SUM(B3382,C3382)</f>
        <v>0</v>
      </c>
      <c r="N3382" t="str">
        <f t="shared" si="104"/>
        <v>No</v>
      </c>
      <c r="O3382">
        <f>COUNTIF(C:C,"&lt;0")</f>
        <v>0</v>
      </c>
      <c r="P3382" t="e">
        <f>SUMIF(#REF!,"&gt;"&amp;AVERAGE(#REF!))</f>
        <v>#REF!</v>
      </c>
      <c r="Q3382">
        <f t="shared" si="105"/>
        <v>27.565026697177728</v>
      </c>
      <c r="R3382" t="str">
        <f>CONCATENATE("ID-",A3382,"-",E3382)</f>
        <v>ID-30212-</v>
      </c>
      <c r="S3382">
        <f>INDEX(B:B,MATCH(A3382,A:A,0))</f>
        <v>0</v>
      </c>
      <c r="T3382" t="str">
        <f>IF(OR(B3382&gt;0,C3382&gt;0),"Acceptable","Check")</f>
        <v>Acceptable</v>
      </c>
      <c r="U3382">
        <f>COUNTIF(D:D, "Military - U.S. Army")</f>
        <v>23</v>
      </c>
      <c r="V3382">
        <f>AVERAGEIF(C:C,"Fort Myer, Virginia", I:I)</f>
        <v>2</v>
      </c>
      <c r="X3382" t="str">
        <f>IFERROR(VLOOKUP("FlightNumber", A:D, 4, FALSE), "Flight Not Found")</f>
        <v>Flight Not Found</v>
      </c>
      <c r="Y3382" t="str" cm="1">
        <f t="array" ref="Y3382">IF(AND(B:B &gt; TIME(6, 0, 0), B:B &lt;= TIME(18, 0, 0)), "Day", "Night")</f>
        <v>Night</v>
      </c>
      <c r="Z3382">
        <f>COUNTIFS(D:D, "Military - U.S. Army", C:C, "Fort Myer, Virginia")</f>
        <v>1</v>
      </c>
    </row>
    <row r="3383" spans="1:26" x14ac:dyDescent="0.2">
      <c r="A3383">
        <v>30215</v>
      </c>
      <c r="B3383" t="s">
        <v>2567</v>
      </c>
      <c r="C3383" t="s">
        <v>16604</v>
      </c>
      <c r="D3383" t="s">
        <v>9454</v>
      </c>
      <c r="E3383" t="s">
        <v>16605</v>
      </c>
      <c r="F3383" t="s">
        <v>16606</v>
      </c>
      <c r="G3383" t="s">
        <v>16607</v>
      </c>
      <c r="I3383">
        <v>6</v>
      </c>
      <c r="J3383">
        <v>4</v>
      </c>
      <c r="K3383">
        <v>0</v>
      </c>
      <c r="L3383" t="s">
        <v>16608</v>
      </c>
      <c r="M3383">
        <f>SUM(B3383,C3383)</f>
        <v>0</v>
      </c>
      <c r="N3383" t="str">
        <f t="shared" si="104"/>
        <v>No</v>
      </c>
      <c r="O3383">
        <f>COUNTIF(C:C,"&lt;0")</f>
        <v>0</v>
      </c>
      <c r="P3383" t="e">
        <f>SUMIF(#REF!,"&gt;"&amp;AVERAGE(#REF!))</f>
        <v>#REF!</v>
      </c>
      <c r="Q3383">
        <f t="shared" si="105"/>
        <v>27.565026697177728</v>
      </c>
      <c r="R3383" t="str">
        <f>CONCATENATE("ID-",A3383,"-",E3383)</f>
        <v>ID-30215-Kiana, AK - Kotzebue, AK</v>
      </c>
      <c r="S3383" t="str">
        <f>INDEX(B:B,MATCH(A3383,A:A,0))</f>
        <v>11:00</v>
      </c>
      <c r="T3383" t="str">
        <f>IF(OR(B3383&gt;0,C3383&gt;0),"Acceptable","Check")</f>
        <v>Acceptable</v>
      </c>
      <c r="U3383">
        <f>COUNTIF(D:D, "Military - U.S. Army")</f>
        <v>23</v>
      </c>
      <c r="V3383">
        <f>AVERAGEIF(C:C,"Fort Myer, Virginia", I:I)</f>
        <v>2</v>
      </c>
      <c r="X3383" t="str">
        <f>IFERROR(VLOOKUP("FlightNumber", A:D, 4, FALSE), "Flight Not Found")</f>
        <v>Flight Not Found</v>
      </c>
      <c r="Y3383" t="str" cm="1">
        <f t="array" ref="Y3383">IF(AND(B:B &gt; TIME(6, 0, 0), B:B &lt;= TIME(18, 0, 0)), "Day", "Night")</f>
        <v>Night</v>
      </c>
      <c r="Z3383">
        <f>COUNTIFS(D:D, "Military - U.S. Army", C:C, "Fort Myer, Virginia")</f>
        <v>1</v>
      </c>
    </row>
    <row r="3384" spans="1:26" x14ac:dyDescent="0.2">
      <c r="A3384">
        <v>30223</v>
      </c>
      <c r="C3384" t="s">
        <v>16609</v>
      </c>
      <c r="D3384" t="s">
        <v>3546</v>
      </c>
      <c r="E3384" t="s">
        <v>16610</v>
      </c>
      <c r="F3384" t="s">
        <v>14562</v>
      </c>
      <c r="G3384" t="s">
        <v>16611</v>
      </c>
      <c r="H3384" t="s">
        <v>16612</v>
      </c>
      <c r="I3384">
        <v>77</v>
      </c>
      <c r="J3384">
        <v>7</v>
      </c>
      <c r="K3384">
        <v>0</v>
      </c>
      <c r="L3384" t="s">
        <v>16613</v>
      </c>
      <c r="M3384">
        <f>SUM(B3384,C3384)</f>
        <v>0</v>
      </c>
      <c r="N3384" t="str">
        <f t="shared" si="104"/>
        <v>No</v>
      </c>
      <c r="O3384">
        <f>COUNTIF(C:C,"&lt;0")</f>
        <v>0</v>
      </c>
      <c r="P3384" t="e">
        <f>SUMIF(#REF!,"&gt;"&amp;AVERAGE(#REF!))</f>
        <v>#REF!</v>
      </c>
      <c r="Q3384">
        <f t="shared" si="105"/>
        <v>27.565026697177728</v>
      </c>
      <c r="R3384" t="str">
        <f>CONCATENATE("ID-",A3384,"-",E3384)</f>
        <v>ID-30223-Moscow - Luxembourg</v>
      </c>
      <c r="S3384">
        <f>INDEX(B:B,MATCH(A3384,A:A,0))</f>
        <v>0</v>
      </c>
      <c r="T3384" t="str">
        <f>IF(OR(B3384&gt;0,C3384&gt;0),"Acceptable","Check")</f>
        <v>Acceptable</v>
      </c>
      <c r="U3384">
        <f>COUNTIF(D:D, "Military - U.S. Army")</f>
        <v>23</v>
      </c>
      <c r="V3384">
        <f>AVERAGEIF(C:C,"Fort Myer, Virginia", I:I)</f>
        <v>2</v>
      </c>
      <c r="X3384" t="str">
        <f>IFERROR(VLOOKUP("FlightNumber", A:D, 4, FALSE), "Flight Not Found")</f>
        <v>Flight Not Found</v>
      </c>
      <c r="Y3384" t="str" cm="1">
        <f t="array" ref="Y3384">IF(AND(B:B &gt; TIME(6, 0, 0), B:B &lt;= TIME(18, 0, 0)), "Day", "Night")</f>
        <v>Night</v>
      </c>
      <c r="Z3384">
        <f>COUNTIFS(D:D, "Military - U.S. Army", C:C, "Fort Myer, Virginia")</f>
        <v>1</v>
      </c>
    </row>
    <row r="3385" spans="1:26" x14ac:dyDescent="0.2">
      <c r="A3385">
        <v>30244</v>
      </c>
      <c r="C3385" t="s">
        <v>2120</v>
      </c>
      <c r="D3385" t="s">
        <v>9454</v>
      </c>
      <c r="E3385" t="s">
        <v>16614</v>
      </c>
      <c r="F3385" t="s">
        <v>12165</v>
      </c>
      <c r="I3385">
        <v>8</v>
      </c>
      <c r="J3385">
        <v>8</v>
      </c>
      <c r="K3385">
        <v>0</v>
      </c>
      <c r="L3385" t="s">
        <v>16615</v>
      </c>
      <c r="M3385">
        <f>SUM(B3385,C3385)</f>
        <v>0</v>
      </c>
      <c r="N3385" t="str">
        <f t="shared" si="104"/>
        <v>No</v>
      </c>
      <c r="O3385">
        <f>COUNTIF(C:C,"&lt;0")</f>
        <v>0</v>
      </c>
      <c r="P3385" t="e">
        <f>SUMIF(#REF!,"&gt;"&amp;AVERAGE(#REF!))</f>
        <v>#REF!</v>
      </c>
      <c r="Q3385">
        <f t="shared" si="105"/>
        <v>27.565026697177728</v>
      </c>
      <c r="R3385" t="str">
        <f>CONCATENATE("ID-",A3385,"-",E3385)</f>
        <v>ID-30244-Anguilla - St. Thomas, VI</v>
      </c>
      <c r="S3385">
        <f>INDEX(B:B,MATCH(A3385,A:A,0))</f>
        <v>0</v>
      </c>
      <c r="T3385" t="str">
        <f>IF(OR(B3385&gt;0,C3385&gt;0),"Acceptable","Check")</f>
        <v>Acceptable</v>
      </c>
      <c r="U3385">
        <f>COUNTIF(D:D, "Military - U.S. Army")</f>
        <v>23</v>
      </c>
      <c r="V3385">
        <f>AVERAGEIF(C:C,"Fort Myer, Virginia", I:I)</f>
        <v>2</v>
      </c>
      <c r="X3385" t="str">
        <f>IFERROR(VLOOKUP("FlightNumber", A:D, 4, FALSE), "Flight Not Found")</f>
        <v>Flight Not Found</v>
      </c>
      <c r="Y3385" t="str" cm="1">
        <f t="array" ref="Y3385">IF(AND(B:B &gt; TIME(6, 0, 0), B:B &lt;= TIME(18, 0, 0)), "Day", "Night")</f>
        <v>Night</v>
      </c>
      <c r="Z3385">
        <f>COUNTIFS(D:D, "Military - U.S. Army", C:C, "Fort Myer, Virginia")</f>
        <v>1</v>
      </c>
    </row>
    <row r="3386" spans="1:26" x14ac:dyDescent="0.2">
      <c r="A3386">
        <v>30272</v>
      </c>
      <c r="C3386" t="s">
        <v>16616</v>
      </c>
      <c r="D3386" t="s">
        <v>3562</v>
      </c>
      <c r="F3386" t="s">
        <v>13957</v>
      </c>
      <c r="G3386" t="s">
        <v>16617</v>
      </c>
      <c r="H3386" t="s">
        <v>16618</v>
      </c>
      <c r="I3386">
        <v>15</v>
      </c>
      <c r="J3386">
        <v>15</v>
      </c>
      <c r="K3386">
        <v>0</v>
      </c>
      <c r="L3386" t="s">
        <v>16491</v>
      </c>
      <c r="M3386">
        <f>SUM(B3386,C3386)</f>
        <v>0</v>
      </c>
      <c r="N3386" t="str">
        <f t="shared" si="104"/>
        <v>No</v>
      </c>
      <c r="O3386">
        <f>COUNTIF(C:C,"&lt;0")</f>
        <v>0</v>
      </c>
      <c r="P3386" t="e">
        <f>SUMIF(#REF!,"&gt;"&amp;AVERAGE(#REF!))</f>
        <v>#REF!</v>
      </c>
      <c r="Q3386">
        <f t="shared" si="105"/>
        <v>27.565026697177728</v>
      </c>
      <c r="R3386" t="str">
        <f>CONCATENATE("ID-",A3386,"-",E3386)</f>
        <v>ID-30272-</v>
      </c>
      <c r="S3386">
        <f>INDEX(B:B,MATCH(A3386,A:A,0))</f>
        <v>0</v>
      </c>
      <c r="T3386" t="str">
        <f>IF(OR(B3386&gt;0,C3386&gt;0),"Acceptable","Check")</f>
        <v>Acceptable</v>
      </c>
      <c r="U3386">
        <f>COUNTIF(D:D, "Military - U.S. Army")</f>
        <v>23</v>
      </c>
      <c r="V3386">
        <f>AVERAGEIF(C:C,"Fort Myer, Virginia", I:I)</f>
        <v>2</v>
      </c>
      <c r="X3386" t="str">
        <f>IFERROR(VLOOKUP("FlightNumber", A:D, 4, FALSE), "Flight Not Found")</f>
        <v>Flight Not Found</v>
      </c>
      <c r="Y3386" t="str" cm="1">
        <f t="array" ref="Y3386">IF(AND(B:B &gt; TIME(6, 0, 0), B:B &lt;= TIME(18, 0, 0)), "Day", "Night")</f>
        <v>Night</v>
      </c>
      <c r="Z3386">
        <f>COUNTIFS(D:D, "Military - U.S. Army", C:C, "Fort Myer, Virginia")</f>
        <v>1</v>
      </c>
    </row>
    <row r="3387" spans="1:26" x14ac:dyDescent="0.2">
      <c r="A3387">
        <v>30278</v>
      </c>
      <c r="B3387" t="s">
        <v>16619</v>
      </c>
      <c r="C3387" t="s">
        <v>16620</v>
      </c>
      <c r="D3387" t="s">
        <v>9454</v>
      </c>
      <c r="E3387" t="s">
        <v>16621</v>
      </c>
      <c r="F3387" t="s">
        <v>13573</v>
      </c>
      <c r="G3387" t="s">
        <v>16622</v>
      </c>
      <c r="I3387">
        <v>2</v>
      </c>
      <c r="J3387">
        <v>2</v>
      </c>
      <c r="K3387">
        <v>0</v>
      </c>
      <c r="L3387" t="s">
        <v>16623</v>
      </c>
      <c r="M3387">
        <f>SUM(B3387,C3387)</f>
        <v>0</v>
      </c>
      <c r="N3387" t="str">
        <f t="shared" si="104"/>
        <v>No</v>
      </c>
      <c r="O3387">
        <f>COUNTIF(C:C,"&lt;0")</f>
        <v>0</v>
      </c>
      <c r="P3387" t="e">
        <f>SUMIF(#REF!,"&gt;"&amp;AVERAGE(#REF!))</f>
        <v>#REF!</v>
      </c>
      <c r="Q3387">
        <f t="shared" si="105"/>
        <v>27.565026697177728</v>
      </c>
      <c r="R3387" t="str">
        <f>CONCATENATE("ID-",A3387,"-",E3387)</f>
        <v>ID-30278-Cullman, AL - Louisville, KY</v>
      </c>
      <c r="S3387" t="str">
        <f>INDEX(B:B,MATCH(A3387,A:A,0))</f>
        <v>22:40</v>
      </c>
      <c r="T3387" t="str">
        <f>IF(OR(B3387&gt;0,C3387&gt;0),"Acceptable","Check")</f>
        <v>Acceptable</v>
      </c>
      <c r="U3387">
        <f>COUNTIF(D:D, "Military - U.S. Army")</f>
        <v>23</v>
      </c>
      <c r="V3387">
        <f>AVERAGEIF(C:C,"Fort Myer, Virginia", I:I)</f>
        <v>2</v>
      </c>
      <c r="X3387" t="str">
        <f>IFERROR(VLOOKUP("FlightNumber", A:D, 4, FALSE), "Flight Not Found")</f>
        <v>Flight Not Found</v>
      </c>
      <c r="Y3387" t="str" cm="1">
        <f t="array" ref="Y3387">IF(AND(B:B &gt; TIME(6, 0, 0), B:B &lt;= TIME(18, 0, 0)), "Day", "Night")</f>
        <v>Night</v>
      </c>
      <c r="Z3387">
        <f>COUNTIFS(D:D, "Military - U.S. Army", C:C, "Fort Myer, Virginia")</f>
        <v>1</v>
      </c>
    </row>
    <row r="3388" spans="1:26" x14ac:dyDescent="0.2">
      <c r="A3388">
        <v>30284</v>
      </c>
      <c r="C3388" t="s">
        <v>16624</v>
      </c>
      <c r="D3388" t="s">
        <v>16134</v>
      </c>
      <c r="F3388" t="s">
        <v>12279</v>
      </c>
      <c r="G3388" t="s">
        <v>16625</v>
      </c>
      <c r="H3388" t="s">
        <v>16626</v>
      </c>
      <c r="I3388">
        <v>15</v>
      </c>
      <c r="J3388">
        <v>15</v>
      </c>
      <c r="K3388">
        <v>0</v>
      </c>
      <c r="L3388" t="s">
        <v>16627</v>
      </c>
      <c r="M3388">
        <f>SUM(B3388,C3388)</f>
        <v>0</v>
      </c>
      <c r="N3388" t="str">
        <f t="shared" si="104"/>
        <v>No</v>
      </c>
      <c r="O3388">
        <f>COUNTIF(C:C,"&lt;0")</f>
        <v>0</v>
      </c>
      <c r="P3388" t="e">
        <f>SUMIF(#REF!,"&gt;"&amp;AVERAGE(#REF!))</f>
        <v>#REF!</v>
      </c>
      <c r="Q3388">
        <f t="shared" si="105"/>
        <v>27.565026697177728</v>
      </c>
      <c r="R3388" t="str">
        <f>CONCATENATE("ID-",A3388,"-",E3388)</f>
        <v>ID-30284-</v>
      </c>
      <c r="S3388">
        <f>INDEX(B:B,MATCH(A3388,A:A,0))</f>
        <v>0</v>
      </c>
      <c r="T3388" t="str">
        <f>IF(OR(B3388&gt;0,C3388&gt;0),"Acceptable","Check")</f>
        <v>Acceptable</v>
      </c>
      <c r="U3388">
        <f>COUNTIF(D:D, "Military - U.S. Army")</f>
        <v>23</v>
      </c>
      <c r="V3388">
        <f>AVERAGEIF(C:C,"Fort Myer, Virginia", I:I)</f>
        <v>2</v>
      </c>
      <c r="X3388" t="str">
        <f>IFERROR(VLOOKUP("FlightNumber", A:D, 4, FALSE), "Flight Not Found")</f>
        <v>Flight Not Found</v>
      </c>
      <c r="Y3388" t="str" cm="1">
        <f t="array" ref="Y3388">IF(AND(B:B &gt; TIME(6, 0, 0), B:B &lt;= TIME(18, 0, 0)), "Day", "Night")</f>
        <v>Night</v>
      </c>
      <c r="Z3388">
        <f>COUNTIFS(D:D, "Military - U.S. Army", C:C, "Fort Myer, Virginia")</f>
        <v>1</v>
      </c>
    </row>
    <row r="3389" spans="1:26" x14ac:dyDescent="0.2">
      <c r="A3389">
        <v>30285</v>
      </c>
      <c r="C3389" t="s">
        <v>16628</v>
      </c>
      <c r="D3389" t="s">
        <v>16629</v>
      </c>
      <c r="F3389" t="s">
        <v>16630</v>
      </c>
      <c r="G3389" t="s">
        <v>16631</v>
      </c>
      <c r="H3389" t="s">
        <v>16632</v>
      </c>
      <c r="I3389">
        <v>22</v>
      </c>
      <c r="J3389">
        <v>22</v>
      </c>
      <c r="K3389">
        <v>0</v>
      </c>
      <c r="L3389" t="s">
        <v>16633</v>
      </c>
      <c r="M3389">
        <f>SUM(B3389,C3389)</f>
        <v>0</v>
      </c>
      <c r="N3389" t="str">
        <f t="shared" si="104"/>
        <v>No</v>
      </c>
      <c r="O3389">
        <f>COUNTIF(C:C,"&lt;0")</f>
        <v>0</v>
      </c>
      <c r="P3389" t="e">
        <f>SUMIF(#REF!,"&gt;"&amp;AVERAGE(#REF!))</f>
        <v>#REF!</v>
      </c>
      <c r="Q3389">
        <f t="shared" si="105"/>
        <v>27.565026697177728</v>
      </c>
      <c r="R3389" t="str">
        <f>CONCATENATE("ID-",A3389,"-",E3389)</f>
        <v>ID-30285-</v>
      </c>
      <c r="S3389">
        <f>INDEX(B:B,MATCH(A3389,A:A,0))</f>
        <v>0</v>
      </c>
      <c r="T3389" t="str">
        <f>IF(OR(B3389&gt;0,C3389&gt;0),"Acceptable","Check")</f>
        <v>Acceptable</v>
      </c>
      <c r="U3389">
        <f>COUNTIF(D:D, "Military - U.S. Army")</f>
        <v>23</v>
      </c>
      <c r="V3389">
        <f>AVERAGEIF(C:C,"Fort Myer, Virginia", I:I)</f>
        <v>2</v>
      </c>
      <c r="X3389" t="str">
        <f>IFERROR(VLOOKUP("FlightNumber", A:D, 4, FALSE), "Flight Not Found")</f>
        <v>Flight Not Found</v>
      </c>
      <c r="Y3389" t="str" cm="1">
        <f t="array" ref="Y3389">IF(AND(B:B &gt; TIME(6, 0, 0), B:B &lt;= TIME(18, 0, 0)), "Day", "Night")</f>
        <v>Night</v>
      </c>
      <c r="Z3389">
        <f>COUNTIFS(D:D, "Military - U.S. Army", C:C, "Fort Myer, Virginia")</f>
        <v>1</v>
      </c>
    </row>
    <row r="3390" spans="1:26" x14ac:dyDescent="0.2">
      <c r="A3390">
        <v>30286</v>
      </c>
      <c r="B3390" t="s">
        <v>4402</v>
      </c>
      <c r="C3390" t="s">
        <v>16634</v>
      </c>
      <c r="D3390" t="s">
        <v>16635</v>
      </c>
      <c r="E3390" t="s">
        <v>16636</v>
      </c>
      <c r="F3390" t="s">
        <v>16637</v>
      </c>
      <c r="G3390" t="s">
        <v>16638</v>
      </c>
      <c r="H3390" t="s">
        <v>16639</v>
      </c>
      <c r="I3390">
        <v>5</v>
      </c>
      <c r="J3390">
        <v>3</v>
      </c>
      <c r="K3390">
        <v>0</v>
      </c>
      <c r="L3390" t="s">
        <v>16640</v>
      </c>
      <c r="M3390">
        <f>SUM(B3390,C3390)</f>
        <v>0</v>
      </c>
      <c r="N3390" t="str">
        <f t="shared" si="104"/>
        <v>No</v>
      </c>
      <c r="O3390">
        <f>COUNTIF(C:C,"&lt;0")</f>
        <v>0</v>
      </c>
      <c r="P3390" t="e">
        <f>SUMIF(#REF!,"&gt;"&amp;AVERAGE(#REF!))</f>
        <v>#REF!</v>
      </c>
      <c r="Q3390">
        <f t="shared" si="105"/>
        <v>27.565026697177728</v>
      </c>
      <c r="R3390" t="str">
        <f>CONCATENATE("ID-",A3390,"-",E3390)</f>
        <v>ID-30286-Philadelphia, PA - Pottstown, PA</v>
      </c>
      <c r="S3390" t="str">
        <f>INDEX(B:B,MATCH(A3390,A:A,0))</f>
        <v>22:05</v>
      </c>
      <c r="T3390" t="str">
        <f>IF(OR(B3390&gt;0,C3390&gt;0),"Acceptable","Check")</f>
        <v>Acceptable</v>
      </c>
      <c r="U3390">
        <f>COUNTIF(D:D, "Military - U.S. Army")</f>
        <v>23</v>
      </c>
      <c r="V3390">
        <f>AVERAGEIF(C:C,"Fort Myer, Virginia", I:I)</f>
        <v>2</v>
      </c>
      <c r="X3390" t="str">
        <f>IFERROR(VLOOKUP("FlightNumber", A:D, 4, FALSE), "Flight Not Found")</f>
        <v>Flight Not Found</v>
      </c>
      <c r="Y3390" t="str" cm="1">
        <f t="array" ref="Y3390">IF(AND(B:B &gt; TIME(6, 0, 0), B:B &lt;= TIME(18, 0, 0)), "Day", "Night")</f>
        <v>Night</v>
      </c>
      <c r="Z3390">
        <f>COUNTIFS(D:D, "Military - U.S. Army", C:C, "Fort Myer, Virginia")</f>
        <v>1</v>
      </c>
    </row>
    <row r="3391" spans="1:26" x14ac:dyDescent="0.2">
      <c r="A3391">
        <v>30292</v>
      </c>
      <c r="B3391" t="s">
        <v>1551</v>
      </c>
      <c r="C3391" t="s">
        <v>16641</v>
      </c>
      <c r="D3391" t="s">
        <v>16642</v>
      </c>
      <c r="E3391" t="s">
        <v>16643</v>
      </c>
      <c r="F3391" t="s">
        <v>16644</v>
      </c>
      <c r="G3391" t="s">
        <v>16645</v>
      </c>
      <c r="H3391" t="s">
        <v>16646</v>
      </c>
      <c r="I3391">
        <v>2</v>
      </c>
      <c r="J3391">
        <v>2</v>
      </c>
      <c r="K3391">
        <v>0</v>
      </c>
      <c r="L3391" t="s">
        <v>16647</v>
      </c>
      <c r="M3391">
        <f>SUM(B3391,C3391)</f>
        <v>0</v>
      </c>
      <c r="N3391" t="str">
        <f t="shared" si="104"/>
        <v>No</v>
      </c>
      <c r="O3391">
        <f>COUNTIF(C:C,"&lt;0")</f>
        <v>0</v>
      </c>
      <c r="P3391" t="e">
        <f>SUMIF(#REF!,"&gt;"&amp;AVERAGE(#REF!))</f>
        <v>#REF!</v>
      </c>
      <c r="Q3391">
        <f t="shared" si="105"/>
        <v>27.565026697177728</v>
      </c>
      <c r="R3391" t="str">
        <f>CONCATENATE("ID-",A3391,"-",E3391)</f>
        <v>ID-30292-Sante Fe, NM - Pueblo, CO</v>
      </c>
      <c r="S3391" t="str">
        <f>INDEX(B:B,MATCH(A3391,A:A,0))</f>
        <v>19:10</v>
      </c>
      <c r="T3391" t="str">
        <f>IF(OR(B3391&gt;0,C3391&gt;0),"Acceptable","Check")</f>
        <v>Acceptable</v>
      </c>
      <c r="U3391">
        <f>COUNTIF(D:D, "Military - U.S. Army")</f>
        <v>23</v>
      </c>
      <c r="V3391">
        <f>AVERAGEIF(C:C,"Fort Myer, Virginia", I:I)</f>
        <v>2</v>
      </c>
      <c r="X3391" t="str">
        <f>IFERROR(VLOOKUP("FlightNumber", A:D, 4, FALSE), "Flight Not Found")</f>
        <v>Flight Not Found</v>
      </c>
      <c r="Y3391" t="str" cm="1">
        <f t="array" ref="Y3391">IF(AND(B:B &gt; TIME(6, 0, 0), B:B &lt;= TIME(18, 0, 0)), "Day", "Night")</f>
        <v>Night</v>
      </c>
      <c r="Z3391">
        <f>COUNTIFS(D:D, "Military - U.S. Army", C:C, "Fort Myer, Virginia")</f>
        <v>1</v>
      </c>
    </row>
    <row r="3392" spans="1:26" x14ac:dyDescent="0.2">
      <c r="A3392">
        <v>30294</v>
      </c>
      <c r="B3392" t="s">
        <v>16648</v>
      </c>
      <c r="C3392" t="s">
        <v>16649</v>
      </c>
      <c r="D3392" t="s">
        <v>13873</v>
      </c>
      <c r="F3392" t="s">
        <v>16650</v>
      </c>
      <c r="G3392" t="s">
        <v>8799</v>
      </c>
      <c r="I3392">
        <v>88</v>
      </c>
      <c r="J3392">
        <v>84</v>
      </c>
      <c r="K3392">
        <v>0</v>
      </c>
      <c r="L3392" t="s">
        <v>16651</v>
      </c>
      <c r="M3392">
        <f>SUM(B3392,C3392)</f>
        <v>0</v>
      </c>
      <c r="N3392" t="str">
        <f t="shared" si="104"/>
        <v>No</v>
      </c>
      <c r="O3392">
        <f>COUNTIF(C:C,"&lt;0")</f>
        <v>0</v>
      </c>
      <c r="P3392" t="e">
        <f>SUMIF(#REF!,"&gt;"&amp;AVERAGE(#REF!))</f>
        <v>#REF!</v>
      </c>
      <c r="Q3392">
        <f t="shared" si="105"/>
        <v>27.565026697177728</v>
      </c>
      <c r="R3392" t="str">
        <f>CONCATENATE("ID-",A3392,"-",E3392)</f>
        <v>ID-30294-</v>
      </c>
      <c r="S3392" t="str">
        <f>INDEX(B:B,MATCH(A3392,A:A,0))</f>
        <v>c14:30</v>
      </c>
      <c r="T3392" t="str">
        <f>IF(OR(B3392&gt;0,C3392&gt;0),"Acceptable","Check")</f>
        <v>Acceptable</v>
      </c>
      <c r="U3392">
        <f>COUNTIF(D:D, "Military - U.S. Army")</f>
        <v>23</v>
      </c>
      <c r="V3392">
        <f>AVERAGEIF(C:C,"Fort Myer, Virginia", I:I)</f>
        <v>2</v>
      </c>
      <c r="X3392" t="str">
        <f>IFERROR(VLOOKUP("FlightNumber", A:D, 4, FALSE), "Flight Not Found")</f>
        <v>Flight Not Found</v>
      </c>
      <c r="Y3392" t="str" cm="1">
        <f t="array" ref="Y3392">IF(AND(B:B &gt; TIME(6, 0, 0), B:B &lt;= TIME(18, 0, 0)), "Day", "Night")</f>
        <v>Night</v>
      </c>
      <c r="Z3392">
        <f>COUNTIFS(D:D, "Military - U.S. Army", C:C, "Fort Myer, Virginia")</f>
        <v>1</v>
      </c>
    </row>
    <row r="3393" spans="1:26" x14ac:dyDescent="0.2">
      <c r="A3393">
        <v>30294</v>
      </c>
      <c r="B3393" t="s">
        <v>3556</v>
      </c>
      <c r="C3393" t="s">
        <v>16652</v>
      </c>
      <c r="D3393" t="s">
        <v>16653</v>
      </c>
      <c r="E3393" t="s">
        <v>16654</v>
      </c>
      <c r="F3393" t="s">
        <v>11200</v>
      </c>
      <c r="G3393" t="s">
        <v>16655</v>
      </c>
      <c r="I3393">
        <v>8</v>
      </c>
      <c r="J3393">
        <v>8</v>
      </c>
      <c r="K3393">
        <v>0</v>
      </c>
      <c r="L3393" t="s">
        <v>16656</v>
      </c>
      <c r="M3393">
        <f>SUM(B3393,C3393)</f>
        <v>0</v>
      </c>
      <c r="N3393" t="str">
        <f t="shared" si="104"/>
        <v>No</v>
      </c>
      <c r="O3393">
        <f>COUNTIF(C:C,"&lt;0")</f>
        <v>0</v>
      </c>
      <c r="P3393" t="e">
        <f>SUMIF(#REF!,"&gt;"&amp;AVERAGE(#REF!))</f>
        <v>#REF!</v>
      </c>
      <c r="Q3393">
        <f t="shared" si="105"/>
        <v>27.565026697177728</v>
      </c>
      <c r="R3393" t="str">
        <f>CONCATENATE("ID-",A3393,"-",E3393)</f>
        <v>ID-30294-Ketchikan, AK - Craig, AK</v>
      </c>
      <c r="S3393" t="str">
        <f>INDEX(B:B,MATCH(A3393,A:A,0))</f>
        <v>c14:30</v>
      </c>
      <c r="T3393" t="str">
        <f>IF(OR(B3393&gt;0,C3393&gt;0),"Acceptable","Check")</f>
        <v>Acceptable</v>
      </c>
      <c r="U3393">
        <f>COUNTIF(D:D, "Military - U.S. Army")</f>
        <v>23</v>
      </c>
      <c r="V3393">
        <f>AVERAGEIF(C:C,"Fort Myer, Virginia", I:I)</f>
        <v>2</v>
      </c>
      <c r="X3393" t="str">
        <f>IFERROR(VLOOKUP("FlightNumber", A:D, 4, FALSE), "Flight Not Found")</f>
        <v>Flight Not Found</v>
      </c>
      <c r="Y3393" t="str" cm="1">
        <f t="array" ref="Y3393">IF(AND(B:B &gt; TIME(6, 0, 0), B:B &lt;= TIME(18, 0, 0)), "Day", "Night")</f>
        <v>Night</v>
      </c>
      <c r="Z3393">
        <f>COUNTIFS(D:D, "Military - U.S. Army", C:C, "Fort Myer, Virginia")</f>
        <v>1</v>
      </c>
    </row>
    <row r="3394" spans="1:26" x14ac:dyDescent="0.2">
      <c r="A3394">
        <v>30294</v>
      </c>
      <c r="B3394" t="s">
        <v>4068</v>
      </c>
      <c r="C3394" t="s">
        <v>16657</v>
      </c>
      <c r="D3394" t="s">
        <v>16658</v>
      </c>
      <c r="E3394" t="s">
        <v>16659</v>
      </c>
      <c r="F3394" t="s">
        <v>15811</v>
      </c>
      <c r="G3394" t="s">
        <v>16660</v>
      </c>
      <c r="H3394" t="s">
        <v>16661</v>
      </c>
      <c r="I3394">
        <v>46</v>
      </c>
      <c r="J3394">
        <v>46</v>
      </c>
      <c r="K3394">
        <v>0</v>
      </c>
      <c r="L3394" t="s">
        <v>16662</v>
      </c>
      <c r="M3394">
        <f>SUM(B3394,C3394)</f>
        <v>0</v>
      </c>
      <c r="N3394" t="str">
        <f t="shared" ref="N3394:N3457" si="106">IF(E3394="good","Yes","No")</f>
        <v>No</v>
      </c>
      <c r="O3394">
        <f>COUNTIF(C:C,"&lt;0")</f>
        <v>0</v>
      </c>
      <c r="P3394" t="e">
        <f>SUMIF(#REF!,"&gt;"&amp;AVERAGE(#REF!))</f>
        <v>#REF!</v>
      </c>
      <c r="Q3394">
        <f t="shared" si="105"/>
        <v>27.565026697177728</v>
      </c>
      <c r="R3394" t="str">
        <f>CONCATENATE("ID-",A3394,"-",E3394)</f>
        <v>ID-30294-Santiago - La Serena</v>
      </c>
      <c r="S3394" t="str">
        <f>INDEX(B:B,MATCH(A3394,A:A,0))</f>
        <v>c14:30</v>
      </c>
      <c r="T3394" t="str">
        <f>IF(OR(B3394&gt;0,C3394&gt;0),"Acceptable","Check")</f>
        <v>Acceptable</v>
      </c>
      <c r="U3394">
        <f>COUNTIF(D:D, "Military - U.S. Army")</f>
        <v>23</v>
      </c>
      <c r="V3394">
        <f>AVERAGEIF(C:C,"Fort Myer, Virginia", I:I)</f>
        <v>2</v>
      </c>
      <c r="X3394" t="str">
        <f>IFERROR(VLOOKUP("FlightNumber", A:D, 4, FALSE), "Flight Not Found")</f>
        <v>Flight Not Found</v>
      </c>
      <c r="Y3394" t="str" cm="1">
        <f t="array" ref="Y3394">IF(AND(B:B &gt; TIME(6, 0, 0), B:B &lt;= TIME(18, 0, 0)), "Day", "Night")</f>
        <v>Night</v>
      </c>
      <c r="Z3394">
        <f>COUNTIFS(D:D, "Military - U.S. Army", C:C, "Fort Myer, Virginia")</f>
        <v>1</v>
      </c>
    </row>
    <row r="3395" spans="1:26" x14ac:dyDescent="0.2">
      <c r="A3395">
        <v>30300</v>
      </c>
      <c r="B3395" t="s">
        <v>1738</v>
      </c>
      <c r="C3395" t="s">
        <v>16663</v>
      </c>
      <c r="D3395" t="s">
        <v>16664</v>
      </c>
      <c r="E3395" t="s">
        <v>16665</v>
      </c>
      <c r="F3395" t="s">
        <v>16666</v>
      </c>
      <c r="G3395" t="s">
        <v>16667</v>
      </c>
      <c r="I3395">
        <v>2</v>
      </c>
      <c r="J3395">
        <v>2</v>
      </c>
      <c r="K3395">
        <v>0</v>
      </c>
      <c r="L3395" t="s">
        <v>16668</v>
      </c>
      <c r="M3395">
        <f>SUM(B3395,C3395)</f>
        <v>0</v>
      </c>
      <c r="N3395" t="str">
        <f t="shared" si="106"/>
        <v>No</v>
      </c>
      <c r="O3395">
        <f>COUNTIF(C:C,"&lt;0")</f>
        <v>0</v>
      </c>
      <c r="P3395" t="e">
        <f>SUMIF(#REF!,"&gt;"&amp;AVERAGE(#REF!))</f>
        <v>#REF!</v>
      </c>
      <c r="Q3395">
        <f t="shared" ref="Q3395:Q3458" si="107">AVERAGEIF(I:I,"&gt;0")</f>
        <v>27.565026697177728</v>
      </c>
      <c r="R3395" t="str">
        <f>CONCATENATE("ID-",A3395,"-",E3395)</f>
        <v>ID-30300-Columbus, OH - Difiance, OH</v>
      </c>
      <c r="S3395" t="str">
        <f>INDEX(B:B,MATCH(A3395,A:A,0))</f>
        <v>18:40</v>
      </c>
      <c r="T3395" t="str">
        <f>IF(OR(B3395&gt;0,C3395&gt;0),"Acceptable","Check")</f>
        <v>Acceptable</v>
      </c>
      <c r="U3395">
        <f>COUNTIF(D:D, "Military - U.S. Army")</f>
        <v>23</v>
      </c>
      <c r="V3395">
        <f>AVERAGEIF(C:C,"Fort Myer, Virginia", I:I)</f>
        <v>2</v>
      </c>
      <c r="X3395" t="str">
        <f>IFERROR(VLOOKUP("FlightNumber", A:D, 4, FALSE), "Flight Not Found")</f>
        <v>Flight Not Found</v>
      </c>
      <c r="Y3395" t="str" cm="1">
        <f t="array" ref="Y3395">IF(AND(B:B &gt; TIME(6, 0, 0), B:B &lt;= TIME(18, 0, 0)), "Day", "Night")</f>
        <v>Night</v>
      </c>
      <c r="Z3395">
        <f>COUNTIFS(D:D, "Military - U.S. Army", C:C, "Fort Myer, Virginia")</f>
        <v>1</v>
      </c>
    </row>
    <row r="3396" spans="1:26" x14ac:dyDescent="0.2">
      <c r="A3396">
        <v>30307</v>
      </c>
      <c r="C3396" t="s">
        <v>16669</v>
      </c>
      <c r="D3396" t="s">
        <v>16670</v>
      </c>
      <c r="F3396" t="s">
        <v>15049</v>
      </c>
      <c r="G3396" t="s">
        <v>16671</v>
      </c>
      <c r="H3396" t="s">
        <v>16672</v>
      </c>
      <c r="I3396">
        <v>10</v>
      </c>
      <c r="J3396">
        <v>10</v>
      </c>
      <c r="K3396">
        <v>0</v>
      </c>
      <c r="M3396">
        <f>SUM(B3396,C3396)</f>
        <v>0</v>
      </c>
      <c r="N3396" t="str">
        <f t="shared" si="106"/>
        <v>No</v>
      </c>
      <c r="O3396">
        <f>COUNTIF(C:C,"&lt;0")</f>
        <v>0</v>
      </c>
      <c r="P3396" t="e">
        <f>SUMIF(#REF!,"&gt;"&amp;AVERAGE(#REF!))</f>
        <v>#REF!</v>
      </c>
      <c r="Q3396">
        <f t="shared" si="107"/>
        <v>27.565026697177728</v>
      </c>
      <c r="R3396" t="str">
        <f>CONCATENATE("ID-",A3396,"-",E3396)</f>
        <v>ID-30307-</v>
      </c>
      <c r="S3396">
        <f>INDEX(B:B,MATCH(A3396,A:A,0))</f>
        <v>0</v>
      </c>
      <c r="T3396" t="str">
        <f>IF(OR(B3396&gt;0,C3396&gt;0),"Acceptable","Check")</f>
        <v>Acceptable</v>
      </c>
      <c r="U3396">
        <f>COUNTIF(D:D, "Military - U.S. Army")</f>
        <v>23</v>
      </c>
      <c r="V3396">
        <f>AVERAGEIF(C:C,"Fort Myer, Virginia", I:I)</f>
        <v>2</v>
      </c>
      <c r="X3396" t="str">
        <f>IFERROR(VLOOKUP("FlightNumber", A:D, 4, FALSE), "Flight Not Found")</f>
        <v>Flight Not Found</v>
      </c>
      <c r="Y3396" t="str" cm="1">
        <f t="array" ref="Y3396">IF(AND(B:B &gt; TIME(6, 0, 0), B:B &lt;= TIME(18, 0, 0)), "Day", "Night")</f>
        <v>Night</v>
      </c>
      <c r="Z3396">
        <f>COUNTIFS(D:D, "Military - U.S. Army", C:C, "Fort Myer, Virginia")</f>
        <v>1</v>
      </c>
    </row>
    <row r="3397" spans="1:26" x14ac:dyDescent="0.2">
      <c r="A3397">
        <v>30308</v>
      </c>
      <c r="C3397" t="s">
        <v>16673</v>
      </c>
      <c r="D3397" t="s">
        <v>3546</v>
      </c>
      <c r="F3397" t="s">
        <v>12279</v>
      </c>
      <c r="G3397" t="s">
        <v>16674</v>
      </c>
      <c r="H3397" t="s">
        <v>16675</v>
      </c>
      <c r="I3397">
        <v>16</v>
      </c>
      <c r="J3397">
        <v>16</v>
      </c>
      <c r="K3397">
        <v>0</v>
      </c>
      <c r="M3397">
        <f>SUM(B3397,C3397)</f>
        <v>0</v>
      </c>
      <c r="N3397" t="str">
        <f t="shared" si="106"/>
        <v>No</v>
      </c>
      <c r="O3397">
        <f>COUNTIF(C:C,"&lt;0")</f>
        <v>0</v>
      </c>
      <c r="P3397" t="e">
        <f>SUMIF(#REF!,"&gt;"&amp;AVERAGE(#REF!))</f>
        <v>#REF!</v>
      </c>
      <c r="Q3397">
        <f t="shared" si="107"/>
        <v>27.565026697177728</v>
      </c>
      <c r="R3397" t="str">
        <f>CONCATENATE("ID-",A3397,"-",E3397)</f>
        <v>ID-30308-</v>
      </c>
      <c r="S3397">
        <f>INDEX(B:B,MATCH(A3397,A:A,0))</f>
        <v>0</v>
      </c>
      <c r="T3397" t="str">
        <f>IF(OR(B3397&gt;0,C3397&gt;0),"Acceptable","Check")</f>
        <v>Acceptable</v>
      </c>
      <c r="U3397">
        <f>COUNTIF(D:D, "Military - U.S. Army")</f>
        <v>23</v>
      </c>
      <c r="V3397">
        <f>AVERAGEIF(C:C,"Fort Myer, Virginia", I:I)</f>
        <v>2</v>
      </c>
      <c r="X3397" t="str">
        <f>IFERROR(VLOOKUP("FlightNumber", A:D, 4, FALSE), "Flight Not Found")</f>
        <v>Flight Not Found</v>
      </c>
      <c r="Y3397" t="str" cm="1">
        <f t="array" ref="Y3397">IF(AND(B:B &gt; TIME(6, 0, 0), B:B &lt;= TIME(18, 0, 0)), "Day", "Night")</f>
        <v>Night</v>
      </c>
      <c r="Z3397">
        <f>COUNTIFS(D:D, "Military - U.S. Army", C:C, "Fort Myer, Virginia")</f>
        <v>1</v>
      </c>
    </row>
    <row r="3398" spans="1:26" x14ac:dyDescent="0.2">
      <c r="A3398">
        <v>30309</v>
      </c>
      <c r="C3398" t="s">
        <v>16676</v>
      </c>
      <c r="D3398" t="s">
        <v>14052</v>
      </c>
      <c r="F3398" t="s">
        <v>7800</v>
      </c>
      <c r="G3398" t="s">
        <v>16677</v>
      </c>
      <c r="H3398" t="s">
        <v>16678</v>
      </c>
      <c r="I3398">
        <v>69</v>
      </c>
      <c r="J3398">
        <v>25</v>
      </c>
      <c r="K3398">
        <v>0</v>
      </c>
      <c r="L3398" t="s">
        <v>16679</v>
      </c>
      <c r="M3398">
        <f>SUM(B3398,C3398)</f>
        <v>0</v>
      </c>
      <c r="N3398" t="str">
        <f t="shared" si="106"/>
        <v>No</v>
      </c>
      <c r="O3398">
        <f>COUNTIF(C:C,"&lt;0")</f>
        <v>0</v>
      </c>
      <c r="P3398" t="e">
        <f>SUMIF(#REF!,"&gt;"&amp;AVERAGE(#REF!))</f>
        <v>#REF!</v>
      </c>
      <c r="Q3398">
        <f t="shared" si="107"/>
        <v>27.565026697177728</v>
      </c>
      <c r="R3398" t="str">
        <f>CONCATENATE("ID-",A3398,"-",E3398)</f>
        <v>ID-30309-</v>
      </c>
      <c r="S3398">
        <f>INDEX(B:B,MATCH(A3398,A:A,0))</f>
        <v>0</v>
      </c>
      <c r="T3398" t="str">
        <f>IF(OR(B3398&gt;0,C3398&gt;0),"Acceptable","Check")</f>
        <v>Acceptable</v>
      </c>
      <c r="U3398">
        <f>COUNTIF(D:D, "Military - U.S. Army")</f>
        <v>23</v>
      </c>
      <c r="V3398">
        <f>AVERAGEIF(C:C,"Fort Myer, Virginia", I:I)</f>
        <v>2</v>
      </c>
      <c r="X3398" t="str">
        <f>IFERROR(VLOOKUP("FlightNumber", A:D, 4, FALSE), "Flight Not Found")</f>
        <v>Flight Not Found</v>
      </c>
      <c r="Y3398" t="str" cm="1">
        <f t="array" ref="Y3398">IF(AND(B:B &gt; TIME(6, 0, 0), B:B &lt;= TIME(18, 0, 0)), "Day", "Night")</f>
        <v>Night</v>
      </c>
      <c r="Z3398">
        <f>COUNTIFS(D:D, "Military - U.S. Army", C:C, "Fort Myer, Virginia")</f>
        <v>1</v>
      </c>
    </row>
    <row r="3399" spans="1:26" x14ac:dyDescent="0.2">
      <c r="A3399">
        <v>30325</v>
      </c>
      <c r="C3399" t="s">
        <v>16680</v>
      </c>
      <c r="D3399" t="s">
        <v>16681</v>
      </c>
      <c r="E3399" t="s">
        <v>16682</v>
      </c>
      <c r="F3399" t="s">
        <v>16683</v>
      </c>
      <c r="G3399" t="s">
        <v>16684</v>
      </c>
      <c r="H3399" t="s">
        <v>16685</v>
      </c>
      <c r="I3399">
        <v>33</v>
      </c>
      <c r="J3399">
        <v>1</v>
      </c>
      <c r="K3399">
        <v>0</v>
      </c>
      <c r="L3399" t="s">
        <v>16686</v>
      </c>
      <c r="M3399">
        <f>SUM(B3399,C3399)</f>
        <v>0</v>
      </c>
      <c r="N3399" t="str">
        <f t="shared" si="106"/>
        <v>No</v>
      </c>
      <c r="O3399">
        <f>COUNTIF(C:C,"&lt;0")</f>
        <v>0</v>
      </c>
      <c r="P3399" t="e">
        <f>SUMIF(#REF!,"&gt;"&amp;AVERAGE(#REF!))</f>
        <v>#REF!</v>
      </c>
      <c r="Q3399">
        <f t="shared" si="107"/>
        <v>27.565026697177728</v>
      </c>
      <c r="R3399" t="str">
        <f>CONCATENATE("ID-",A3399,"-",E3399)</f>
        <v>ID-30325-Minneapolis-St Paul - Brainerd</v>
      </c>
      <c r="S3399">
        <f>INDEX(B:B,MATCH(A3399,A:A,0))</f>
        <v>0</v>
      </c>
      <c r="T3399" t="str">
        <f>IF(OR(B3399&gt;0,C3399&gt;0),"Acceptable","Check")</f>
        <v>Acceptable</v>
      </c>
      <c r="U3399">
        <f>COUNTIF(D:D, "Military - U.S. Army")</f>
        <v>23</v>
      </c>
      <c r="V3399">
        <f>AVERAGEIF(C:C,"Fort Myer, Virginia", I:I)</f>
        <v>2</v>
      </c>
      <c r="X3399" t="str">
        <f>IFERROR(VLOOKUP("FlightNumber", A:D, 4, FALSE), "Flight Not Found")</f>
        <v>Flight Not Found</v>
      </c>
      <c r="Y3399" t="str" cm="1">
        <f t="array" ref="Y3399">IF(AND(B:B &gt; TIME(6, 0, 0), B:B &lt;= TIME(18, 0, 0)), "Day", "Night")</f>
        <v>Night</v>
      </c>
      <c r="Z3399">
        <f>COUNTIFS(D:D, "Military - U.S. Army", C:C, "Fort Myer, Virginia")</f>
        <v>1</v>
      </c>
    </row>
    <row r="3400" spans="1:26" x14ac:dyDescent="0.2">
      <c r="A3400">
        <v>30327</v>
      </c>
      <c r="B3400" t="s">
        <v>4637</v>
      </c>
      <c r="C3400" t="s">
        <v>9110</v>
      </c>
      <c r="D3400" t="s">
        <v>1144</v>
      </c>
      <c r="E3400" t="s">
        <v>16687</v>
      </c>
      <c r="F3400" t="s">
        <v>16688</v>
      </c>
      <c r="G3400" t="s">
        <v>16689</v>
      </c>
      <c r="H3400" t="s">
        <v>16690</v>
      </c>
      <c r="I3400">
        <v>3</v>
      </c>
      <c r="J3400">
        <v>3</v>
      </c>
      <c r="K3400">
        <v>0</v>
      </c>
      <c r="L3400" t="s">
        <v>16691</v>
      </c>
      <c r="M3400">
        <f>SUM(B3400,C3400)</f>
        <v>0</v>
      </c>
      <c r="N3400" t="str">
        <f t="shared" si="106"/>
        <v>No</v>
      </c>
      <c r="O3400">
        <f>COUNTIF(C:C,"&lt;0")</f>
        <v>0</v>
      </c>
      <c r="P3400" t="e">
        <f>SUMIF(#REF!,"&gt;"&amp;AVERAGE(#REF!))</f>
        <v>#REF!</v>
      </c>
      <c r="Q3400">
        <f t="shared" si="107"/>
        <v>27.565026697177728</v>
      </c>
      <c r="R3400" t="str">
        <f>CONCATENATE("ID-",A3400,"-",E3400)</f>
        <v>ID-30327-Detroit - Los Angeles</v>
      </c>
      <c r="S3400" t="str">
        <f>INDEX(B:B,MATCH(A3400,A:A,0))</f>
        <v>02:50</v>
      </c>
      <c r="T3400" t="str">
        <f>IF(OR(B3400&gt;0,C3400&gt;0),"Acceptable","Check")</f>
        <v>Acceptable</v>
      </c>
      <c r="U3400">
        <f>COUNTIF(D:D, "Military - U.S. Army")</f>
        <v>23</v>
      </c>
      <c r="V3400">
        <f>AVERAGEIF(C:C,"Fort Myer, Virginia", I:I)</f>
        <v>2</v>
      </c>
      <c r="X3400" t="str">
        <f>IFERROR(VLOOKUP("FlightNumber", A:D, 4, FALSE), "Flight Not Found")</f>
        <v>Flight Not Found</v>
      </c>
      <c r="Y3400" t="str" cm="1">
        <f t="array" ref="Y3400">IF(AND(B:B &gt; TIME(6, 0, 0), B:B &lt;= TIME(18, 0, 0)), "Day", "Night")</f>
        <v>Night</v>
      </c>
      <c r="Z3400">
        <f>COUNTIFS(D:D, "Military - U.S. Army", C:C, "Fort Myer, Virginia")</f>
        <v>1</v>
      </c>
    </row>
    <row r="3401" spans="1:26" x14ac:dyDescent="0.2">
      <c r="A3401">
        <v>30330</v>
      </c>
      <c r="C3401" t="s">
        <v>16692</v>
      </c>
      <c r="D3401" t="s">
        <v>16097</v>
      </c>
      <c r="F3401" t="s">
        <v>16693</v>
      </c>
      <c r="G3401" t="s">
        <v>16694</v>
      </c>
      <c r="H3401" t="s">
        <v>16695</v>
      </c>
      <c r="I3401">
        <v>10</v>
      </c>
      <c r="J3401">
        <v>10</v>
      </c>
      <c r="K3401">
        <v>0</v>
      </c>
      <c r="M3401">
        <f>SUM(B3401,C3401)</f>
        <v>0</v>
      </c>
      <c r="N3401" t="str">
        <f t="shared" si="106"/>
        <v>No</v>
      </c>
      <c r="O3401">
        <f>COUNTIF(C:C,"&lt;0")</f>
        <v>0</v>
      </c>
      <c r="P3401" t="e">
        <f>SUMIF(#REF!,"&gt;"&amp;AVERAGE(#REF!))</f>
        <v>#REF!</v>
      </c>
      <c r="Q3401">
        <f t="shared" si="107"/>
        <v>27.565026697177728</v>
      </c>
      <c r="R3401" t="str">
        <f>CONCATENATE("ID-",A3401,"-",E3401)</f>
        <v>ID-30330-</v>
      </c>
      <c r="S3401">
        <f>INDEX(B:B,MATCH(A3401,A:A,0))</f>
        <v>0</v>
      </c>
      <c r="T3401" t="str">
        <f>IF(OR(B3401&gt;0,C3401&gt;0),"Acceptable","Check")</f>
        <v>Acceptable</v>
      </c>
      <c r="U3401">
        <f>COUNTIF(D:D, "Military - U.S. Army")</f>
        <v>23</v>
      </c>
      <c r="V3401">
        <f>AVERAGEIF(C:C,"Fort Myer, Virginia", I:I)</f>
        <v>2</v>
      </c>
      <c r="X3401" t="str">
        <f>IFERROR(VLOOKUP("FlightNumber", A:D, 4, FALSE), "Flight Not Found")</f>
        <v>Flight Not Found</v>
      </c>
      <c r="Y3401" t="str" cm="1">
        <f t="array" ref="Y3401">IF(AND(B:B &gt; TIME(6, 0, 0), B:B &lt;= TIME(18, 0, 0)), "Day", "Night")</f>
        <v>Night</v>
      </c>
      <c r="Z3401">
        <f>COUNTIFS(D:D, "Military - U.S. Army", C:C, "Fort Myer, Virginia")</f>
        <v>1</v>
      </c>
    </row>
    <row r="3402" spans="1:26" x14ac:dyDescent="0.2">
      <c r="A3402">
        <v>30332</v>
      </c>
      <c r="C3402" t="s">
        <v>4776</v>
      </c>
      <c r="D3402" t="s">
        <v>7510</v>
      </c>
      <c r="E3402" t="s">
        <v>7794</v>
      </c>
      <c r="F3402" t="s">
        <v>14320</v>
      </c>
      <c r="G3402" t="s">
        <v>16696</v>
      </c>
      <c r="H3402" t="s">
        <v>16697</v>
      </c>
      <c r="I3402">
        <v>67</v>
      </c>
      <c r="J3402">
        <v>47</v>
      </c>
      <c r="K3402">
        <v>0</v>
      </c>
      <c r="L3402" t="s">
        <v>16698</v>
      </c>
      <c r="M3402">
        <f>SUM(B3402,C3402)</f>
        <v>0</v>
      </c>
      <c r="N3402" t="str">
        <f t="shared" si="106"/>
        <v>No</v>
      </c>
      <c r="O3402">
        <f>COUNTIF(C:C,"&lt;0")</f>
        <v>0</v>
      </c>
      <c r="P3402" t="e">
        <f>SUMIF(#REF!,"&gt;"&amp;AVERAGE(#REF!))</f>
        <v>#REF!</v>
      </c>
      <c r="Q3402">
        <f t="shared" si="107"/>
        <v>27.565026697177728</v>
      </c>
      <c r="R3402" t="str">
        <f>CONCATENATE("ID-",A3402,"-",E3402)</f>
        <v>ID-30332-Istanbul - Ankara</v>
      </c>
      <c r="S3402">
        <f>INDEX(B:B,MATCH(A3402,A:A,0))</f>
        <v>0</v>
      </c>
      <c r="T3402" t="str">
        <f>IF(OR(B3402&gt;0,C3402&gt;0),"Acceptable","Check")</f>
        <v>Acceptable</v>
      </c>
      <c r="U3402">
        <f>COUNTIF(D:D, "Military - U.S. Army")</f>
        <v>23</v>
      </c>
      <c r="V3402">
        <f>AVERAGEIF(C:C,"Fort Myer, Virginia", I:I)</f>
        <v>2</v>
      </c>
      <c r="X3402" t="str">
        <f>IFERROR(VLOOKUP("FlightNumber", A:D, 4, FALSE), "Flight Not Found")</f>
        <v>Flight Not Found</v>
      </c>
      <c r="Y3402" t="str" cm="1">
        <f t="array" ref="Y3402">IF(AND(B:B &gt; TIME(6, 0, 0), B:B &lt;= TIME(18, 0, 0)), "Day", "Night")</f>
        <v>Night</v>
      </c>
      <c r="Z3402">
        <f>COUNTIFS(D:D, "Military - U.S. Army", C:C, "Fort Myer, Virginia")</f>
        <v>1</v>
      </c>
    </row>
    <row r="3403" spans="1:26" x14ac:dyDescent="0.2">
      <c r="A3403">
        <v>30360</v>
      </c>
      <c r="C3403" t="s">
        <v>16699</v>
      </c>
      <c r="D3403" t="s">
        <v>2606</v>
      </c>
      <c r="F3403" t="s">
        <v>15968</v>
      </c>
      <c r="G3403" t="s">
        <v>16700</v>
      </c>
      <c r="H3403" t="s">
        <v>16701</v>
      </c>
      <c r="I3403">
        <v>6</v>
      </c>
      <c r="J3403">
        <v>6</v>
      </c>
      <c r="K3403">
        <v>0</v>
      </c>
      <c r="L3403" t="s">
        <v>16702</v>
      </c>
      <c r="M3403">
        <f>SUM(B3403,C3403)</f>
        <v>0</v>
      </c>
      <c r="N3403" t="str">
        <f t="shared" si="106"/>
        <v>No</v>
      </c>
      <c r="O3403">
        <f>COUNTIF(C:C,"&lt;0")</f>
        <v>0</v>
      </c>
      <c r="P3403" t="e">
        <f>SUMIF(#REF!,"&gt;"&amp;AVERAGE(#REF!))</f>
        <v>#REF!</v>
      </c>
      <c r="Q3403">
        <f t="shared" si="107"/>
        <v>27.565026697177728</v>
      </c>
      <c r="R3403" t="str">
        <f>CONCATENATE("ID-",A3403,"-",E3403)</f>
        <v>ID-30360-</v>
      </c>
      <c r="S3403">
        <f>INDEX(B:B,MATCH(A3403,A:A,0))</f>
        <v>0</v>
      </c>
      <c r="T3403" t="str">
        <f>IF(OR(B3403&gt;0,C3403&gt;0),"Acceptable","Check")</f>
        <v>Acceptable</v>
      </c>
      <c r="U3403">
        <f>COUNTIF(D:D, "Military - U.S. Army")</f>
        <v>23</v>
      </c>
      <c r="V3403">
        <f>AVERAGEIF(C:C,"Fort Myer, Virginia", I:I)</f>
        <v>2</v>
      </c>
      <c r="X3403" t="str">
        <f>IFERROR(VLOOKUP("FlightNumber", A:D, 4, FALSE), "Flight Not Found")</f>
        <v>Flight Not Found</v>
      </c>
      <c r="Y3403" t="str" cm="1">
        <f t="array" ref="Y3403">IF(AND(B:B &gt; TIME(6, 0, 0), B:B &lt;= TIME(18, 0, 0)), "Day", "Night")</f>
        <v>Night</v>
      </c>
      <c r="Z3403">
        <f>COUNTIFS(D:D, "Military - U.S. Army", C:C, "Fort Myer, Virginia")</f>
        <v>1</v>
      </c>
    </row>
    <row r="3404" spans="1:26" x14ac:dyDescent="0.2">
      <c r="A3404">
        <v>30370</v>
      </c>
      <c r="B3404" t="s">
        <v>2633</v>
      </c>
      <c r="C3404" t="s">
        <v>16703</v>
      </c>
      <c r="D3404" t="s">
        <v>9454</v>
      </c>
      <c r="E3404" t="s">
        <v>16704</v>
      </c>
      <c r="F3404" t="s">
        <v>16705</v>
      </c>
      <c r="G3404" t="s">
        <v>16706</v>
      </c>
      <c r="I3404">
        <v>2</v>
      </c>
      <c r="J3404">
        <v>2</v>
      </c>
      <c r="K3404">
        <v>0</v>
      </c>
      <c r="L3404" t="s">
        <v>16707</v>
      </c>
      <c r="M3404">
        <f>SUM(B3404,C3404)</f>
        <v>0</v>
      </c>
      <c r="N3404" t="str">
        <f t="shared" si="106"/>
        <v>No</v>
      </c>
      <c r="O3404">
        <f>COUNTIF(C:C,"&lt;0")</f>
        <v>0</v>
      </c>
      <c r="P3404" t="e">
        <f>SUMIF(#REF!,"&gt;"&amp;AVERAGE(#REF!))</f>
        <v>#REF!</v>
      </c>
      <c r="Q3404">
        <f t="shared" si="107"/>
        <v>27.565026697177728</v>
      </c>
      <c r="R3404" t="str">
        <f>CONCATENATE("ID-",A3404,"-",E3404)</f>
        <v>ID-30370-Tallahssee, FL - Lakeland, FL</v>
      </c>
      <c r="S3404" t="str">
        <f>INDEX(B:B,MATCH(A3404,A:A,0))</f>
        <v>23:17</v>
      </c>
      <c r="T3404" t="str">
        <f>IF(OR(B3404&gt;0,C3404&gt;0),"Acceptable","Check")</f>
        <v>Acceptable</v>
      </c>
      <c r="U3404">
        <f>COUNTIF(D:D, "Military - U.S. Army")</f>
        <v>23</v>
      </c>
      <c r="V3404">
        <f>AVERAGEIF(C:C,"Fort Myer, Virginia", I:I)</f>
        <v>2</v>
      </c>
      <c r="X3404" t="str">
        <f>IFERROR(VLOOKUP("FlightNumber", A:D, 4, FALSE), "Flight Not Found")</f>
        <v>Flight Not Found</v>
      </c>
      <c r="Y3404" t="str" cm="1">
        <f t="array" ref="Y3404">IF(AND(B:B &gt; TIME(6, 0, 0), B:B &lt;= TIME(18, 0, 0)), "Day", "Night")</f>
        <v>Night</v>
      </c>
      <c r="Z3404">
        <f>COUNTIFS(D:D, "Military - U.S. Army", C:C, "Fort Myer, Virginia")</f>
        <v>1</v>
      </c>
    </row>
    <row r="3405" spans="1:26" x14ac:dyDescent="0.2">
      <c r="A3405">
        <v>30384</v>
      </c>
      <c r="C3405" t="s">
        <v>15749</v>
      </c>
      <c r="D3405" t="s">
        <v>16708</v>
      </c>
      <c r="F3405" t="s">
        <v>13957</v>
      </c>
      <c r="G3405" t="s">
        <v>16709</v>
      </c>
      <c r="H3405" t="s">
        <v>16710</v>
      </c>
      <c r="I3405">
        <v>11</v>
      </c>
      <c r="J3405">
        <v>11</v>
      </c>
      <c r="K3405">
        <v>0</v>
      </c>
      <c r="L3405" t="s">
        <v>814</v>
      </c>
      <c r="M3405">
        <f>SUM(B3405,C3405)</f>
        <v>0</v>
      </c>
      <c r="N3405" t="str">
        <f t="shared" si="106"/>
        <v>No</v>
      </c>
      <c r="O3405">
        <f>COUNTIF(C:C,"&lt;0")</f>
        <v>0</v>
      </c>
      <c r="P3405" t="e">
        <f>SUMIF(#REF!,"&gt;"&amp;AVERAGE(#REF!))</f>
        <v>#REF!</v>
      </c>
      <c r="Q3405">
        <f t="shared" si="107"/>
        <v>27.565026697177728</v>
      </c>
      <c r="R3405" t="str">
        <f>CONCATENATE("ID-",A3405,"-",E3405)</f>
        <v>ID-30384-</v>
      </c>
      <c r="S3405">
        <f>INDEX(B:B,MATCH(A3405,A:A,0))</f>
        <v>0</v>
      </c>
      <c r="T3405" t="str">
        <f>IF(OR(B3405&gt;0,C3405&gt;0),"Acceptable","Check")</f>
        <v>Acceptable</v>
      </c>
      <c r="U3405">
        <f>COUNTIF(D:D, "Military - U.S. Army")</f>
        <v>23</v>
      </c>
      <c r="V3405">
        <f>AVERAGEIF(C:C,"Fort Myer, Virginia", I:I)</f>
        <v>2</v>
      </c>
      <c r="X3405" t="str">
        <f>IFERROR(VLOOKUP("FlightNumber", A:D, 4, FALSE), "Flight Not Found")</f>
        <v>Flight Not Found</v>
      </c>
      <c r="Y3405" t="str" cm="1">
        <f t="array" ref="Y3405">IF(AND(B:B &gt; TIME(6, 0, 0), B:B &lt;= TIME(18, 0, 0)), "Day", "Night")</f>
        <v>Night</v>
      </c>
      <c r="Z3405">
        <f>COUNTIFS(D:D, "Military - U.S. Army", C:C, "Fort Myer, Virginia")</f>
        <v>1</v>
      </c>
    </row>
    <row r="3406" spans="1:26" x14ac:dyDescent="0.2">
      <c r="A3406">
        <v>30385</v>
      </c>
      <c r="C3406" t="s">
        <v>16711</v>
      </c>
      <c r="D3406" t="s">
        <v>12947</v>
      </c>
      <c r="F3406" t="s">
        <v>12795</v>
      </c>
      <c r="G3406" t="s">
        <v>16712</v>
      </c>
      <c r="H3406" t="s">
        <v>8739</v>
      </c>
      <c r="I3406">
        <v>19</v>
      </c>
      <c r="J3406">
        <v>19</v>
      </c>
      <c r="K3406">
        <v>0</v>
      </c>
      <c r="L3406" t="s">
        <v>16713</v>
      </c>
      <c r="M3406">
        <f>SUM(B3406,C3406)</f>
        <v>0</v>
      </c>
      <c r="N3406" t="str">
        <f t="shared" si="106"/>
        <v>No</v>
      </c>
      <c r="O3406">
        <f>COUNTIF(C:C,"&lt;0")</f>
        <v>0</v>
      </c>
      <c r="P3406" t="e">
        <f>SUMIF(#REF!,"&gt;"&amp;AVERAGE(#REF!))</f>
        <v>#REF!</v>
      </c>
      <c r="Q3406">
        <f t="shared" si="107"/>
        <v>27.565026697177728</v>
      </c>
      <c r="R3406" t="str">
        <f>CONCATENATE("ID-",A3406,"-",E3406)</f>
        <v>ID-30385-</v>
      </c>
      <c r="S3406">
        <f>INDEX(B:B,MATCH(A3406,A:A,0))</f>
        <v>0</v>
      </c>
      <c r="T3406" t="str">
        <f>IF(OR(B3406&gt;0,C3406&gt;0),"Acceptable","Check")</f>
        <v>Acceptable</v>
      </c>
      <c r="U3406">
        <f>COUNTIF(D:D, "Military - U.S. Army")</f>
        <v>23</v>
      </c>
      <c r="V3406">
        <f>AVERAGEIF(C:C,"Fort Myer, Virginia", I:I)</f>
        <v>2</v>
      </c>
      <c r="X3406" t="str">
        <f>IFERROR(VLOOKUP("FlightNumber", A:D, 4, FALSE), "Flight Not Found")</f>
        <v>Flight Not Found</v>
      </c>
      <c r="Y3406" t="str" cm="1">
        <f t="array" ref="Y3406">IF(AND(B:B &gt; TIME(6, 0, 0), B:B &lt;= TIME(18, 0, 0)), "Day", "Night")</f>
        <v>Night</v>
      </c>
      <c r="Z3406">
        <f>COUNTIFS(D:D, "Military - U.S. Army", C:C, "Fort Myer, Virginia")</f>
        <v>1</v>
      </c>
    </row>
    <row r="3407" spans="1:26" x14ac:dyDescent="0.2">
      <c r="A3407">
        <v>30386</v>
      </c>
      <c r="B3407" t="s">
        <v>85</v>
      </c>
      <c r="C3407" t="s">
        <v>16714</v>
      </c>
      <c r="D3407" t="s">
        <v>4276</v>
      </c>
      <c r="E3407" t="s">
        <v>16715</v>
      </c>
      <c r="F3407" t="s">
        <v>11155</v>
      </c>
      <c r="G3407" t="s">
        <v>16716</v>
      </c>
      <c r="H3407" t="s">
        <v>16717</v>
      </c>
      <c r="I3407">
        <v>50</v>
      </c>
      <c r="J3407">
        <v>23</v>
      </c>
      <c r="K3407">
        <v>0</v>
      </c>
      <c r="L3407" t="s">
        <v>16718</v>
      </c>
      <c r="M3407">
        <f>SUM(B3407,C3407)</f>
        <v>0</v>
      </c>
      <c r="N3407" t="str">
        <f t="shared" si="106"/>
        <v>No</v>
      </c>
      <c r="O3407">
        <f>COUNTIF(C:C,"&lt;0")</f>
        <v>0</v>
      </c>
      <c r="P3407" t="e">
        <f>SUMIF(#REF!,"&gt;"&amp;AVERAGE(#REF!))</f>
        <v>#REF!</v>
      </c>
      <c r="Q3407">
        <f t="shared" si="107"/>
        <v>27.565026697177728</v>
      </c>
      <c r="R3407" t="str">
        <f>CONCATENATE("ID-",A3407,"-",E3407)</f>
        <v>ID-30386-Caracas - Barquisimeto</v>
      </c>
      <c r="S3407" t="str">
        <f>INDEX(B:B,MATCH(A3407,A:A,0))</f>
        <v>07:00</v>
      </c>
      <c r="T3407" t="str">
        <f>IF(OR(B3407&gt;0,C3407&gt;0),"Acceptable","Check")</f>
        <v>Acceptable</v>
      </c>
      <c r="U3407">
        <f>COUNTIF(D:D, "Military - U.S. Army")</f>
        <v>23</v>
      </c>
      <c r="V3407">
        <f>AVERAGEIF(C:C,"Fort Myer, Virginia", I:I)</f>
        <v>2</v>
      </c>
      <c r="X3407" t="str">
        <f>IFERROR(VLOOKUP("FlightNumber", A:D, 4, FALSE), "Flight Not Found")</f>
        <v>Flight Not Found</v>
      </c>
      <c r="Y3407" t="str" cm="1">
        <f t="array" ref="Y3407">IF(AND(B:B &gt; TIME(6, 0, 0), B:B &lt;= TIME(18, 0, 0)), "Day", "Night")</f>
        <v>Night</v>
      </c>
      <c r="Z3407">
        <f>COUNTIFS(D:D, "Military - U.S. Army", C:C, "Fort Myer, Virginia")</f>
        <v>1</v>
      </c>
    </row>
    <row r="3408" spans="1:26" x14ac:dyDescent="0.2">
      <c r="A3408">
        <v>30399</v>
      </c>
      <c r="B3408" t="s">
        <v>16719</v>
      </c>
      <c r="C3408" t="s">
        <v>16720</v>
      </c>
      <c r="D3408" t="s">
        <v>9454</v>
      </c>
      <c r="E3408" t="s">
        <v>16721</v>
      </c>
      <c r="F3408" t="s">
        <v>16722</v>
      </c>
      <c r="G3408" t="s">
        <v>16723</v>
      </c>
      <c r="I3408">
        <v>4</v>
      </c>
      <c r="J3408">
        <v>4</v>
      </c>
      <c r="K3408">
        <v>0</v>
      </c>
      <c r="L3408" t="s">
        <v>16724</v>
      </c>
      <c r="M3408">
        <f>SUM(B3408,C3408)</f>
        <v>0</v>
      </c>
      <c r="N3408" t="str">
        <f t="shared" si="106"/>
        <v>No</v>
      </c>
      <c r="O3408">
        <f>COUNTIF(C:C,"&lt;0")</f>
        <v>0</v>
      </c>
      <c r="P3408" t="e">
        <f>SUMIF(#REF!,"&gt;"&amp;AVERAGE(#REF!))</f>
        <v>#REF!</v>
      </c>
      <c r="Q3408">
        <f t="shared" si="107"/>
        <v>27.565026697177728</v>
      </c>
      <c r="R3408" t="str">
        <f>CONCATENATE("ID-",A3408,"-",E3408)</f>
        <v>ID-30399-Jacksonville, FL - Atlanta, GA</v>
      </c>
      <c r="S3408" t="str">
        <f>INDEX(B:B,MATCH(A3408,A:A,0))</f>
        <v>02:36</v>
      </c>
      <c r="T3408" t="str">
        <f>IF(OR(B3408&gt;0,C3408&gt;0),"Acceptable","Check")</f>
        <v>Acceptable</v>
      </c>
      <c r="U3408">
        <f>COUNTIF(D:D, "Military - U.S. Army")</f>
        <v>23</v>
      </c>
      <c r="V3408">
        <f>AVERAGEIF(C:C,"Fort Myer, Virginia", I:I)</f>
        <v>2</v>
      </c>
      <c r="X3408" t="str">
        <f>IFERROR(VLOOKUP("FlightNumber", A:D, 4, FALSE), "Flight Not Found")</f>
        <v>Flight Not Found</v>
      </c>
      <c r="Y3408" t="str" cm="1">
        <f t="array" ref="Y3408">IF(AND(B:B &gt; TIME(6, 0, 0), B:B &lt;= TIME(18, 0, 0)), "Day", "Night")</f>
        <v>Night</v>
      </c>
      <c r="Z3408">
        <f>COUNTIFS(D:D, "Military - U.S. Army", C:C, "Fort Myer, Virginia")</f>
        <v>1</v>
      </c>
    </row>
    <row r="3409" spans="1:26" x14ac:dyDescent="0.2">
      <c r="A3409">
        <v>30405</v>
      </c>
      <c r="B3409" t="s">
        <v>16725</v>
      </c>
      <c r="C3409" t="s">
        <v>124</v>
      </c>
      <c r="D3409" t="s">
        <v>16726</v>
      </c>
      <c r="E3409" t="s">
        <v>16727</v>
      </c>
      <c r="F3409" t="s">
        <v>16728</v>
      </c>
      <c r="G3409" t="s">
        <v>16729</v>
      </c>
      <c r="H3409" t="s">
        <v>16730</v>
      </c>
      <c r="I3409">
        <v>2</v>
      </c>
      <c r="J3409">
        <v>2</v>
      </c>
      <c r="K3409">
        <v>0</v>
      </c>
      <c r="L3409" t="s">
        <v>16731</v>
      </c>
      <c r="M3409">
        <f>SUM(B3409,C3409)</f>
        <v>0</v>
      </c>
      <c r="N3409" t="str">
        <f t="shared" si="106"/>
        <v>No</v>
      </c>
      <c r="O3409">
        <f>COUNTIF(C:C,"&lt;0")</f>
        <v>0</v>
      </c>
      <c r="P3409" t="e">
        <f>SUMIF(#REF!,"&gt;"&amp;AVERAGE(#REF!))</f>
        <v>#REF!</v>
      </c>
      <c r="Q3409">
        <f t="shared" si="107"/>
        <v>27.565026697177728</v>
      </c>
      <c r="R3409" t="str">
        <f>CONCATENATE("ID-",A3409,"-",E3409)</f>
        <v>ID-30405-Chicago - Newark</v>
      </c>
      <c r="S3409" t="str">
        <f>INDEX(B:B,MATCH(A3409,A:A,0))</f>
        <v>05:14</v>
      </c>
      <c r="T3409" t="str">
        <f>IF(OR(B3409&gt;0,C3409&gt;0),"Acceptable","Check")</f>
        <v>Acceptable</v>
      </c>
      <c r="U3409">
        <f>COUNTIF(D:D, "Military - U.S. Army")</f>
        <v>23</v>
      </c>
      <c r="V3409">
        <f>AVERAGEIF(C:C,"Fort Myer, Virginia", I:I)</f>
        <v>2</v>
      </c>
      <c r="X3409" t="str">
        <f>IFERROR(VLOOKUP("FlightNumber", A:D, 4, FALSE), "Flight Not Found")</f>
        <v>Flight Not Found</v>
      </c>
      <c r="Y3409" t="str" cm="1">
        <f t="array" ref="Y3409">IF(AND(B:B &gt; TIME(6, 0, 0), B:B &lt;= TIME(18, 0, 0)), "Day", "Night")</f>
        <v>Night</v>
      </c>
      <c r="Z3409">
        <f>COUNTIFS(D:D, "Military - U.S. Army", C:C, "Fort Myer, Virginia")</f>
        <v>1</v>
      </c>
    </row>
    <row r="3410" spans="1:26" x14ac:dyDescent="0.2">
      <c r="A3410">
        <v>30409</v>
      </c>
      <c r="C3410" t="s">
        <v>16676</v>
      </c>
      <c r="D3410" t="s">
        <v>16732</v>
      </c>
      <c r="F3410" t="s">
        <v>16733</v>
      </c>
      <c r="G3410" t="s">
        <v>16734</v>
      </c>
      <c r="H3410" t="s">
        <v>16735</v>
      </c>
      <c r="I3410">
        <v>8</v>
      </c>
      <c r="J3410">
        <v>8</v>
      </c>
      <c r="K3410">
        <v>0</v>
      </c>
      <c r="M3410">
        <f>SUM(B3410,C3410)</f>
        <v>0</v>
      </c>
      <c r="N3410" t="str">
        <f t="shared" si="106"/>
        <v>No</v>
      </c>
      <c r="O3410">
        <f>COUNTIF(C:C,"&lt;0")</f>
        <v>0</v>
      </c>
      <c r="P3410" t="e">
        <f>SUMIF(#REF!,"&gt;"&amp;AVERAGE(#REF!))</f>
        <v>#REF!</v>
      </c>
      <c r="Q3410">
        <f t="shared" si="107"/>
        <v>27.565026697177728</v>
      </c>
      <c r="R3410" t="str">
        <f>CONCATENATE("ID-",A3410,"-",E3410)</f>
        <v>ID-30409-</v>
      </c>
      <c r="S3410">
        <f>INDEX(B:B,MATCH(A3410,A:A,0))</f>
        <v>0</v>
      </c>
      <c r="T3410" t="str">
        <f>IF(OR(B3410&gt;0,C3410&gt;0),"Acceptable","Check")</f>
        <v>Acceptable</v>
      </c>
      <c r="U3410">
        <f>COUNTIF(D:D, "Military - U.S. Army")</f>
        <v>23</v>
      </c>
      <c r="V3410">
        <f>AVERAGEIF(C:C,"Fort Myer, Virginia", I:I)</f>
        <v>2</v>
      </c>
      <c r="X3410" t="str">
        <f>IFERROR(VLOOKUP("FlightNumber", A:D, 4, FALSE), "Flight Not Found")</f>
        <v>Flight Not Found</v>
      </c>
      <c r="Y3410" t="str" cm="1">
        <f t="array" ref="Y3410">IF(AND(B:B &gt; TIME(6, 0, 0), B:B &lt;= TIME(18, 0, 0)), "Day", "Night")</f>
        <v>Night</v>
      </c>
      <c r="Z3410">
        <f>COUNTIFS(D:D, "Military - U.S. Army", C:C, "Fort Myer, Virginia")</f>
        <v>1</v>
      </c>
    </row>
    <row r="3411" spans="1:26" x14ac:dyDescent="0.2">
      <c r="A3411">
        <v>30413</v>
      </c>
      <c r="B3411" t="s">
        <v>6613</v>
      </c>
      <c r="C3411" t="s">
        <v>16736</v>
      </c>
      <c r="D3411" t="s">
        <v>14759</v>
      </c>
      <c r="E3411" t="s">
        <v>16737</v>
      </c>
      <c r="F3411" t="s">
        <v>14760</v>
      </c>
      <c r="G3411" t="s">
        <v>16738</v>
      </c>
      <c r="H3411" t="s">
        <v>2881</v>
      </c>
      <c r="I3411">
        <v>3</v>
      </c>
      <c r="J3411">
        <v>2</v>
      </c>
      <c r="K3411">
        <v>0</v>
      </c>
      <c r="L3411" t="s">
        <v>16739</v>
      </c>
      <c r="M3411">
        <f>SUM(B3411,C3411)</f>
        <v>0</v>
      </c>
      <c r="N3411" t="str">
        <f t="shared" si="106"/>
        <v>No</v>
      </c>
      <c r="O3411">
        <f>COUNTIF(C:C,"&lt;0")</f>
        <v>0</v>
      </c>
      <c r="P3411" t="e">
        <f>SUMIF(#REF!,"&gt;"&amp;AVERAGE(#REF!))</f>
        <v>#REF!</v>
      </c>
      <c r="Q3411">
        <f t="shared" si="107"/>
        <v>27.565026697177728</v>
      </c>
      <c r="R3411" t="str">
        <f>CONCATENATE("ID-",A3411,"-",E3411)</f>
        <v>ID-30413-Nome - Ambler</v>
      </c>
      <c r="S3411" t="str">
        <f>INDEX(B:B,MATCH(A3411,A:A,0))</f>
        <v>14:55</v>
      </c>
      <c r="T3411" t="str">
        <f>IF(OR(B3411&gt;0,C3411&gt;0),"Acceptable","Check")</f>
        <v>Acceptable</v>
      </c>
      <c r="U3411">
        <f>COUNTIF(D:D, "Military - U.S. Army")</f>
        <v>23</v>
      </c>
      <c r="V3411">
        <f>AVERAGEIF(C:C,"Fort Myer, Virginia", I:I)</f>
        <v>2</v>
      </c>
      <c r="X3411" t="str">
        <f>IFERROR(VLOOKUP("FlightNumber", A:D, 4, FALSE), "Flight Not Found")</f>
        <v>Flight Not Found</v>
      </c>
      <c r="Y3411" t="str" cm="1">
        <f t="array" ref="Y3411">IF(AND(B:B &gt; TIME(6, 0, 0), B:B &lt;= TIME(18, 0, 0)), "Day", "Night")</f>
        <v>Night</v>
      </c>
      <c r="Z3411">
        <f>COUNTIFS(D:D, "Military - U.S. Army", C:C, "Fort Myer, Virginia")</f>
        <v>1</v>
      </c>
    </row>
    <row r="3412" spans="1:26" x14ac:dyDescent="0.2">
      <c r="A3412">
        <v>30422</v>
      </c>
      <c r="C3412" t="s">
        <v>16740</v>
      </c>
      <c r="D3412" t="s">
        <v>16741</v>
      </c>
      <c r="F3412" t="s">
        <v>16742</v>
      </c>
      <c r="G3412" t="s">
        <v>16743</v>
      </c>
      <c r="H3412" t="s">
        <v>16744</v>
      </c>
      <c r="I3412">
        <v>9</v>
      </c>
      <c r="J3412">
        <v>8</v>
      </c>
      <c r="K3412">
        <v>9</v>
      </c>
      <c r="L3412" t="s">
        <v>16745</v>
      </c>
      <c r="M3412">
        <f>SUM(B3412,C3412)</f>
        <v>0</v>
      </c>
      <c r="N3412" t="str">
        <f t="shared" si="106"/>
        <v>No</v>
      </c>
      <c r="O3412">
        <f>COUNTIF(C:C,"&lt;0")</f>
        <v>0</v>
      </c>
      <c r="P3412" t="e">
        <f>SUMIF(#REF!,"&gt;"&amp;AVERAGE(#REF!))</f>
        <v>#REF!</v>
      </c>
      <c r="Q3412">
        <f t="shared" si="107"/>
        <v>27.565026697177728</v>
      </c>
      <c r="R3412" t="str">
        <f>CONCATENATE("ID-",A3412,"-",E3412)</f>
        <v>ID-30422-</v>
      </c>
      <c r="S3412">
        <f>INDEX(B:B,MATCH(A3412,A:A,0))</f>
        <v>0</v>
      </c>
      <c r="T3412" t="str">
        <f>IF(OR(B3412&gt;0,C3412&gt;0),"Acceptable","Check")</f>
        <v>Acceptable</v>
      </c>
      <c r="U3412">
        <f>COUNTIF(D:D, "Military - U.S. Army")</f>
        <v>23</v>
      </c>
      <c r="V3412">
        <f>AVERAGEIF(C:C,"Fort Myer, Virginia", I:I)</f>
        <v>2</v>
      </c>
      <c r="X3412" t="str">
        <f>IFERROR(VLOOKUP("FlightNumber", A:D, 4, FALSE), "Flight Not Found")</f>
        <v>Flight Not Found</v>
      </c>
      <c r="Y3412" t="str" cm="1">
        <f t="array" ref="Y3412">IF(AND(B:B &gt; TIME(6, 0, 0), B:B &lt;= TIME(18, 0, 0)), "Day", "Night")</f>
        <v>Night</v>
      </c>
      <c r="Z3412">
        <f>COUNTIFS(D:D, "Military - U.S. Army", C:C, "Fort Myer, Virginia")</f>
        <v>1</v>
      </c>
    </row>
    <row r="3413" spans="1:26" x14ac:dyDescent="0.2">
      <c r="A3413">
        <v>30425</v>
      </c>
      <c r="B3413" t="s">
        <v>16746</v>
      </c>
      <c r="C3413" t="s">
        <v>16747</v>
      </c>
      <c r="D3413" t="s">
        <v>3546</v>
      </c>
      <c r="E3413" t="s">
        <v>16748</v>
      </c>
      <c r="F3413" t="s">
        <v>11779</v>
      </c>
      <c r="G3413" t="s">
        <v>16749</v>
      </c>
      <c r="H3413" t="s">
        <v>16750</v>
      </c>
      <c r="I3413">
        <v>21</v>
      </c>
      <c r="J3413">
        <v>21</v>
      </c>
      <c r="K3413">
        <v>0</v>
      </c>
      <c r="L3413" t="s">
        <v>16751</v>
      </c>
      <c r="M3413">
        <f>SUM(B3413,C3413)</f>
        <v>0</v>
      </c>
      <c r="N3413" t="str">
        <f t="shared" si="106"/>
        <v>No</v>
      </c>
      <c r="O3413">
        <f>COUNTIF(C:C,"&lt;0")</f>
        <v>0</v>
      </c>
      <c r="P3413" t="e">
        <f>SUMIF(#REF!,"&gt;"&amp;AVERAGE(#REF!))</f>
        <v>#REF!</v>
      </c>
      <c r="Q3413">
        <f t="shared" si="107"/>
        <v>27.565026697177728</v>
      </c>
      <c r="R3413" t="str">
        <f>CONCATENATE("ID-",A3413,"-",E3413)</f>
        <v>ID-30425-Nalchik - Leninakan</v>
      </c>
      <c r="S3413" t="str">
        <f>INDEX(B:B,MATCH(A3413,A:A,0))</f>
        <v>18:09</v>
      </c>
      <c r="T3413" t="str">
        <f>IF(OR(B3413&gt;0,C3413&gt;0),"Acceptable","Check")</f>
        <v>Acceptable</v>
      </c>
      <c r="U3413">
        <f>COUNTIF(D:D, "Military - U.S. Army")</f>
        <v>23</v>
      </c>
      <c r="V3413">
        <f>AVERAGEIF(C:C,"Fort Myer, Virginia", I:I)</f>
        <v>2</v>
      </c>
      <c r="X3413" t="str">
        <f>IFERROR(VLOOKUP("FlightNumber", A:D, 4, FALSE), "Flight Not Found")</f>
        <v>Flight Not Found</v>
      </c>
      <c r="Y3413" t="str" cm="1">
        <f t="array" ref="Y3413">IF(AND(B:B &gt; TIME(6, 0, 0), B:B &lt;= TIME(18, 0, 0)), "Day", "Night")</f>
        <v>Night</v>
      </c>
      <c r="Z3413">
        <f>COUNTIFS(D:D, "Military - U.S. Army", C:C, "Fort Myer, Virginia")</f>
        <v>1</v>
      </c>
    </row>
    <row r="3414" spans="1:26" x14ac:dyDescent="0.2">
      <c r="A3414">
        <v>30425</v>
      </c>
      <c r="B3414" t="s">
        <v>4413</v>
      </c>
      <c r="C3414" t="s">
        <v>16752</v>
      </c>
      <c r="D3414" t="s">
        <v>16753</v>
      </c>
      <c r="F3414" t="s">
        <v>16754</v>
      </c>
      <c r="G3414" t="s">
        <v>16755</v>
      </c>
      <c r="I3414">
        <v>14</v>
      </c>
      <c r="J3414">
        <v>14</v>
      </c>
      <c r="K3414">
        <v>0</v>
      </c>
      <c r="L3414" t="s">
        <v>16756</v>
      </c>
      <c r="M3414">
        <f>SUM(B3414,C3414)</f>
        <v>0</v>
      </c>
      <c r="N3414" t="str">
        <f t="shared" si="106"/>
        <v>No</v>
      </c>
      <c r="O3414">
        <f>COUNTIF(C:C,"&lt;0")</f>
        <v>0</v>
      </c>
      <c r="P3414" t="e">
        <f>SUMIF(#REF!,"&gt;"&amp;AVERAGE(#REF!))</f>
        <v>#REF!</v>
      </c>
      <c r="Q3414">
        <f t="shared" si="107"/>
        <v>27.565026697177728</v>
      </c>
      <c r="R3414" t="str">
        <f>CONCATENATE("ID-",A3414,"-",E3414)</f>
        <v>ID-30425-</v>
      </c>
      <c r="S3414" t="str">
        <f>INDEX(B:B,MATCH(A3414,A:A,0))</f>
        <v>18:09</v>
      </c>
      <c r="T3414" t="str">
        <f>IF(OR(B3414&gt;0,C3414&gt;0),"Acceptable","Check")</f>
        <v>Acceptable</v>
      </c>
      <c r="U3414">
        <f>COUNTIF(D:D, "Military - U.S. Army")</f>
        <v>23</v>
      </c>
      <c r="V3414">
        <f>AVERAGEIF(C:C,"Fort Myer, Virginia", I:I)</f>
        <v>2</v>
      </c>
      <c r="X3414" t="str">
        <f>IFERROR(VLOOKUP("FlightNumber", A:D, 4, FALSE), "Flight Not Found")</f>
        <v>Flight Not Found</v>
      </c>
      <c r="Y3414" t="str" cm="1">
        <f t="array" ref="Y3414">IF(AND(B:B &gt; TIME(6, 0, 0), B:B &lt;= TIME(18, 0, 0)), "Day", "Night")</f>
        <v>Night</v>
      </c>
      <c r="Z3414">
        <f>COUNTIFS(D:D, "Military - U.S. Army", C:C, "Fort Myer, Virginia")</f>
        <v>1</v>
      </c>
    </row>
    <row r="3415" spans="1:26" x14ac:dyDescent="0.2">
      <c r="A3415">
        <v>30432</v>
      </c>
      <c r="B3415" t="s">
        <v>16757</v>
      </c>
      <c r="C3415" t="s">
        <v>16758</v>
      </c>
      <c r="D3415" t="s">
        <v>8619</v>
      </c>
      <c r="F3415" t="s">
        <v>16759</v>
      </c>
      <c r="I3415">
        <v>14</v>
      </c>
      <c r="J3415">
        <v>11</v>
      </c>
      <c r="K3415">
        <v>0</v>
      </c>
      <c r="L3415" t="s">
        <v>16760</v>
      </c>
      <c r="M3415">
        <f>SUM(B3415,C3415)</f>
        <v>0</v>
      </c>
      <c r="N3415" t="str">
        <f t="shared" si="106"/>
        <v>No</v>
      </c>
      <c r="O3415">
        <f>COUNTIF(C:C,"&lt;0")</f>
        <v>0</v>
      </c>
      <c r="P3415" t="e">
        <f>SUMIF(#REF!,"&gt;"&amp;AVERAGE(#REF!))</f>
        <v>#REF!</v>
      </c>
      <c r="Q3415">
        <f t="shared" si="107"/>
        <v>27.565026697177728</v>
      </c>
      <c r="R3415" t="str">
        <f>CONCATENATE("ID-",A3415,"-",E3415)</f>
        <v>ID-30432-</v>
      </c>
      <c r="S3415" t="str">
        <f>INDEX(B:B,MATCH(A3415,A:A,0))</f>
        <v>17:37</v>
      </c>
      <c r="T3415" t="str">
        <f>IF(OR(B3415&gt;0,C3415&gt;0),"Acceptable","Check")</f>
        <v>Acceptable</v>
      </c>
      <c r="U3415">
        <f>COUNTIF(D:D, "Military - U.S. Army")</f>
        <v>23</v>
      </c>
      <c r="V3415">
        <f>AVERAGEIF(C:C,"Fort Myer, Virginia", I:I)</f>
        <v>2</v>
      </c>
      <c r="X3415" t="str">
        <f>IFERROR(VLOOKUP("FlightNumber", A:D, 4, FALSE), "Flight Not Found")</f>
        <v>Flight Not Found</v>
      </c>
      <c r="Y3415" t="str" cm="1">
        <f t="array" ref="Y3415">IF(AND(B:B &gt; TIME(6, 0, 0), B:B &lt;= TIME(18, 0, 0)), "Day", "Night")</f>
        <v>Night</v>
      </c>
      <c r="Z3415">
        <f>COUNTIFS(D:D, "Military - U.S. Army", C:C, "Fort Myer, Virginia")</f>
        <v>1</v>
      </c>
    </row>
    <row r="3416" spans="1:26" x14ac:dyDescent="0.2">
      <c r="A3416">
        <v>30435</v>
      </c>
      <c r="B3416" t="s">
        <v>2846</v>
      </c>
      <c r="C3416" t="s">
        <v>2142</v>
      </c>
      <c r="D3416" t="s">
        <v>16761</v>
      </c>
      <c r="E3416" t="s">
        <v>7212</v>
      </c>
      <c r="F3416" t="s">
        <v>16763</v>
      </c>
      <c r="G3416" t="s">
        <v>16764</v>
      </c>
      <c r="H3416" t="s">
        <v>5858</v>
      </c>
      <c r="I3416">
        <v>100</v>
      </c>
      <c r="J3416">
        <v>8</v>
      </c>
      <c r="K3416">
        <v>0</v>
      </c>
      <c r="L3416" t="s">
        <v>16765</v>
      </c>
      <c r="M3416">
        <f>SUM(B3416,C3416)</f>
        <v>0</v>
      </c>
      <c r="N3416" t="str">
        <f t="shared" si="106"/>
        <v>No</v>
      </c>
      <c r="O3416">
        <f>COUNTIF(C:C,"&lt;0")</f>
        <v>0</v>
      </c>
      <c r="P3416" t="e">
        <f>SUMIF(#REF!,"&gt;"&amp;AVERAGE(#REF!))</f>
        <v>#REF!</v>
      </c>
      <c r="Q3416">
        <f t="shared" si="107"/>
        <v>27.565026697177728</v>
      </c>
      <c r="R3416" t="str">
        <f>CONCATENATE("ID-",A3416,"-",E3416)</f>
        <v>ID-30435-Guayaquil - Quito</v>
      </c>
      <c r="S3416" t="str">
        <f>INDEX(B:B,MATCH(A3416,A:A,0))</f>
        <v>15:10</v>
      </c>
      <c r="T3416" t="str">
        <f>IF(OR(B3416&gt;0,C3416&gt;0),"Acceptable","Check")</f>
        <v>Acceptable</v>
      </c>
      <c r="U3416">
        <f>COUNTIF(D:D, "Military - U.S. Army")</f>
        <v>23</v>
      </c>
      <c r="V3416">
        <f>AVERAGEIF(C:C,"Fort Myer, Virginia", I:I)</f>
        <v>2</v>
      </c>
      <c r="X3416" t="str">
        <f>IFERROR(VLOOKUP("FlightNumber", A:D, 4, FALSE), "Flight Not Found")</f>
        <v>Flight Not Found</v>
      </c>
      <c r="Y3416" t="str" cm="1">
        <f t="array" ref="Y3416">IF(AND(B:B &gt; TIME(6, 0, 0), B:B &lt;= TIME(18, 0, 0)), "Day", "Night")</f>
        <v>Night</v>
      </c>
      <c r="Z3416">
        <f>COUNTIFS(D:D, "Military - U.S. Army", C:C, "Fort Myer, Virginia")</f>
        <v>1</v>
      </c>
    </row>
    <row r="3417" spans="1:26" x14ac:dyDescent="0.2">
      <c r="A3417">
        <v>30436</v>
      </c>
      <c r="C3417" t="s">
        <v>6561</v>
      </c>
      <c r="D3417" t="s">
        <v>11739</v>
      </c>
      <c r="E3417" t="s">
        <v>16766</v>
      </c>
      <c r="F3417" t="s">
        <v>6313</v>
      </c>
      <c r="G3417" t="s">
        <v>16767</v>
      </c>
      <c r="H3417" t="s">
        <v>8889</v>
      </c>
      <c r="I3417">
        <v>15</v>
      </c>
      <c r="J3417">
        <v>14</v>
      </c>
      <c r="K3417">
        <v>0</v>
      </c>
      <c r="L3417" t="s">
        <v>16768</v>
      </c>
      <c r="M3417">
        <f>SUM(B3417,C3417)</f>
        <v>0</v>
      </c>
      <c r="N3417" t="str">
        <f t="shared" si="106"/>
        <v>No</v>
      </c>
      <c r="O3417">
        <f>COUNTIF(C:C,"&lt;0")</f>
        <v>0</v>
      </c>
      <c r="P3417" t="e">
        <f>SUMIF(#REF!,"&gt;"&amp;AVERAGE(#REF!))</f>
        <v>#REF!</v>
      </c>
      <c r="Q3417">
        <f t="shared" si="107"/>
        <v>27.565026697177728</v>
      </c>
      <c r="R3417" t="str">
        <f>CONCATENATE("ID-",A3417,"-",E3417)</f>
        <v>ID-30436-Jacksonville NAS - Guantanamo Bay, Cuba</v>
      </c>
      <c r="S3417">
        <f>INDEX(B:B,MATCH(A3417,A:A,0))</f>
        <v>0</v>
      </c>
      <c r="T3417" t="str">
        <f>IF(OR(B3417&gt;0,C3417&gt;0),"Acceptable","Check")</f>
        <v>Acceptable</v>
      </c>
      <c r="U3417">
        <f>COUNTIF(D:D, "Military - U.S. Army")</f>
        <v>23</v>
      </c>
      <c r="V3417">
        <f>AVERAGEIF(C:C,"Fort Myer, Virginia", I:I)</f>
        <v>2</v>
      </c>
      <c r="X3417" t="str">
        <f>IFERROR(VLOOKUP("FlightNumber", A:D, 4, FALSE), "Flight Not Found")</f>
        <v>Flight Not Found</v>
      </c>
      <c r="Y3417" t="str" cm="1">
        <f t="array" ref="Y3417">IF(AND(B:B &gt; TIME(6, 0, 0), B:B &lt;= TIME(18, 0, 0)), "Day", "Night")</f>
        <v>Night</v>
      </c>
      <c r="Z3417">
        <f>COUNTIFS(D:D, "Military - U.S. Army", C:C, "Fort Myer, Virginia")</f>
        <v>1</v>
      </c>
    </row>
    <row r="3418" spans="1:26" x14ac:dyDescent="0.2">
      <c r="A3418">
        <v>30441</v>
      </c>
      <c r="B3418" t="s">
        <v>1556</v>
      </c>
      <c r="C3418" t="s">
        <v>16769</v>
      </c>
      <c r="D3418" t="s">
        <v>6637</v>
      </c>
      <c r="F3418" t="s">
        <v>10437</v>
      </c>
      <c r="G3418" t="s">
        <v>16770</v>
      </c>
      <c r="H3418" t="s">
        <v>16771</v>
      </c>
      <c r="I3418">
        <v>30</v>
      </c>
      <c r="J3418">
        <v>30</v>
      </c>
      <c r="K3418">
        <v>0</v>
      </c>
      <c r="L3418" t="s">
        <v>16772</v>
      </c>
      <c r="M3418">
        <f>SUM(B3418,C3418)</f>
        <v>0</v>
      </c>
      <c r="N3418" t="str">
        <f t="shared" si="106"/>
        <v>No</v>
      </c>
      <c r="O3418">
        <f>COUNTIF(C:C,"&lt;0")</f>
        <v>0</v>
      </c>
      <c r="P3418" t="e">
        <f>SUMIF(#REF!,"&gt;"&amp;AVERAGE(#REF!))</f>
        <v>#REF!</v>
      </c>
      <c r="Q3418">
        <f t="shared" si="107"/>
        <v>27.565026697177728</v>
      </c>
      <c r="R3418" t="str">
        <f>CONCATENATE("ID-",A3418,"-",E3418)</f>
        <v>ID-30441-</v>
      </c>
      <c r="S3418" t="str">
        <f>INDEX(B:B,MATCH(A3418,A:A,0))</f>
        <v>10:20</v>
      </c>
      <c r="T3418" t="str">
        <f>IF(OR(B3418&gt;0,C3418&gt;0),"Acceptable","Check")</f>
        <v>Acceptable</v>
      </c>
      <c r="U3418">
        <f>COUNTIF(D:D, "Military - U.S. Army")</f>
        <v>23</v>
      </c>
      <c r="V3418">
        <f>AVERAGEIF(C:C,"Fort Myer, Virginia", I:I)</f>
        <v>2</v>
      </c>
      <c r="X3418" t="str">
        <f>IFERROR(VLOOKUP("FlightNumber", A:D, 4, FALSE), "Flight Not Found")</f>
        <v>Flight Not Found</v>
      </c>
      <c r="Y3418" t="str" cm="1">
        <f t="array" ref="Y3418">IF(AND(B:B &gt; TIME(6, 0, 0), B:B &lt;= TIME(18, 0, 0)), "Day", "Night")</f>
        <v>Night</v>
      </c>
      <c r="Z3418">
        <f>COUNTIFS(D:D, "Military - U.S. Army", C:C, "Fort Myer, Virginia")</f>
        <v>1</v>
      </c>
    </row>
    <row r="3419" spans="1:26" x14ac:dyDescent="0.2">
      <c r="A3419">
        <v>30441</v>
      </c>
      <c r="B3419" t="s">
        <v>3394</v>
      </c>
      <c r="C3419" t="s">
        <v>16773</v>
      </c>
      <c r="D3419" t="s">
        <v>1681</v>
      </c>
      <c r="E3419" t="s">
        <v>16774</v>
      </c>
      <c r="F3419" t="s">
        <v>16775</v>
      </c>
      <c r="G3419" t="s">
        <v>16776</v>
      </c>
      <c r="H3419" t="s">
        <v>13580</v>
      </c>
      <c r="I3419">
        <v>172</v>
      </c>
      <c r="J3419">
        <v>0</v>
      </c>
      <c r="K3419">
        <v>0</v>
      </c>
      <c r="L3419" t="s">
        <v>16777</v>
      </c>
      <c r="M3419">
        <f>SUM(B3419,C3419)</f>
        <v>0</v>
      </c>
      <c r="N3419" t="str">
        <f t="shared" si="106"/>
        <v>No</v>
      </c>
      <c r="O3419">
        <f>COUNTIF(C:C,"&lt;0")</f>
        <v>0</v>
      </c>
      <c r="P3419" t="e">
        <f>SUMIF(#REF!,"&gt;"&amp;AVERAGE(#REF!))</f>
        <v>#REF!</v>
      </c>
      <c r="Q3419">
        <f t="shared" si="107"/>
        <v>27.565026697177728</v>
      </c>
      <c r="R3419" t="str">
        <f>CONCATENATE("ID-",A3419,"-",E3419)</f>
        <v>ID-30441-Miami, FL - Nassau, Bahamas</v>
      </c>
      <c r="S3419" t="str">
        <f>INDEX(B:B,MATCH(A3419,A:A,0))</f>
        <v>10:20</v>
      </c>
      <c r="T3419" t="str">
        <f>IF(OR(B3419&gt;0,C3419&gt;0),"Acceptable","Check")</f>
        <v>Acceptable</v>
      </c>
      <c r="U3419">
        <f>COUNTIF(D:D, "Military - U.S. Army")</f>
        <v>23</v>
      </c>
      <c r="V3419">
        <f>AVERAGEIF(C:C,"Fort Myer, Virginia", I:I)</f>
        <v>2</v>
      </c>
      <c r="X3419" t="str">
        <f>IFERROR(VLOOKUP("FlightNumber", A:D, 4, FALSE), "Flight Not Found")</f>
        <v>Flight Not Found</v>
      </c>
      <c r="Y3419" t="str" cm="1">
        <f t="array" ref="Y3419">IF(AND(B:B &gt; TIME(6, 0, 0), B:B &lt;= TIME(18, 0, 0)), "Day", "Night")</f>
        <v>Night</v>
      </c>
      <c r="Z3419">
        <f>COUNTIFS(D:D, "Military - U.S. Army", C:C, "Fort Myer, Virginia")</f>
        <v>1</v>
      </c>
    </row>
    <row r="3420" spans="1:26" x14ac:dyDescent="0.2">
      <c r="A3420">
        <v>30469</v>
      </c>
      <c r="C3420" t="s">
        <v>16778</v>
      </c>
      <c r="D3420" t="s">
        <v>4985</v>
      </c>
      <c r="F3420" t="s">
        <v>16779</v>
      </c>
      <c r="G3420" t="s">
        <v>16780</v>
      </c>
      <c r="H3420" t="s">
        <v>16781</v>
      </c>
      <c r="I3420">
        <v>61</v>
      </c>
      <c r="J3420">
        <v>3</v>
      </c>
      <c r="K3420">
        <v>0</v>
      </c>
      <c r="L3420" t="s">
        <v>16782</v>
      </c>
      <c r="M3420">
        <f>SUM(B3420,C3420)</f>
        <v>0</v>
      </c>
      <c r="N3420" t="str">
        <f t="shared" si="106"/>
        <v>No</v>
      </c>
      <c r="O3420">
        <f>COUNTIF(C:C,"&lt;0")</f>
        <v>0</v>
      </c>
      <c r="P3420" t="e">
        <f>SUMIF(#REF!,"&gt;"&amp;AVERAGE(#REF!))</f>
        <v>#REF!</v>
      </c>
      <c r="Q3420">
        <f t="shared" si="107"/>
        <v>27.565026697177728</v>
      </c>
      <c r="R3420" t="str">
        <f>CONCATENATE("ID-",A3420,"-",E3420)</f>
        <v>ID-30469-</v>
      </c>
      <c r="S3420">
        <f>INDEX(B:B,MATCH(A3420,A:A,0))</f>
        <v>0</v>
      </c>
      <c r="T3420" t="str">
        <f>IF(OR(B3420&gt;0,C3420&gt;0),"Acceptable","Check")</f>
        <v>Acceptable</v>
      </c>
      <c r="U3420">
        <f>COUNTIF(D:D, "Military - U.S. Army")</f>
        <v>23</v>
      </c>
      <c r="V3420">
        <f>AVERAGEIF(C:C,"Fort Myer, Virginia", I:I)</f>
        <v>2</v>
      </c>
      <c r="X3420" t="str">
        <f>IFERROR(VLOOKUP("FlightNumber", A:D, 4, FALSE), "Flight Not Found")</f>
        <v>Flight Not Found</v>
      </c>
      <c r="Y3420" t="str" cm="1">
        <f t="array" ref="Y3420">IF(AND(B:B &gt; TIME(6, 0, 0), B:B &lt;= TIME(18, 0, 0)), "Day", "Night")</f>
        <v>Night</v>
      </c>
      <c r="Z3420">
        <f>COUNTIFS(D:D, "Military - U.S. Army", C:C, "Fort Myer, Virginia")</f>
        <v>1</v>
      </c>
    </row>
    <row r="3421" spans="1:26" x14ac:dyDescent="0.2">
      <c r="A3421">
        <v>30469</v>
      </c>
      <c r="B3421" t="s">
        <v>6638</v>
      </c>
      <c r="C3421" t="s">
        <v>10500</v>
      </c>
      <c r="D3421" t="s">
        <v>10328</v>
      </c>
      <c r="E3421" t="s">
        <v>16783</v>
      </c>
      <c r="F3421" t="s">
        <v>11155</v>
      </c>
      <c r="G3421" t="s">
        <v>16784</v>
      </c>
      <c r="H3421" t="s">
        <v>16785</v>
      </c>
      <c r="I3421">
        <v>46</v>
      </c>
      <c r="J3421">
        <v>23</v>
      </c>
      <c r="K3421">
        <v>0</v>
      </c>
      <c r="L3421" t="s">
        <v>16786</v>
      </c>
      <c r="M3421">
        <f>SUM(B3421,C3421)</f>
        <v>0</v>
      </c>
      <c r="N3421" t="str">
        <f t="shared" si="106"/>
        <v>No</v>
      </c>
      <c r="O3421">
        <f>COUNTIF(C:C,"&lt;0")</f>
        <v>0</v>
      </c>
      <c r="P3421" t="e">
        <f>SUMIF(#REF!,"&gt;"&amp;AVERAGE(#REF!))</f>
        <v>#REF!</v>
      </c>
      <c r="Q3421">
        <f t="shared" si="107"/>
        <v>27.565026697177728</v>
      </c>
      <c r="R3421" t="str">
        <f>CONCATENATE("ID-",A3421,"-",E3421)</f>
        <v>ID-30469-Dallas-Fort Worth - Toronto</v>
      </c>
      <c r="S3421">
        <f>INDEX(B:B,MATCH(A3421,A:A,0))</f>
        <v>0</v>
      </c>
      <c r="T3421" t="str">
        <f>IF(OR(B3421&gt;0,C3421&gt;0),"Acceptable","Check")</f>
        <v>Acceptable</v>
      </c>
      <c r="U3421">
        <f>COUNTIF(D:D, "Military - U.S. Army")</f>
        <v>23</v>
      </c>
      <c r="V3421">
        <f>AVERAGEIF(C:C,"Fort Myer, Virginia", I:I)</f>
        <v>2</v>
      </c>
      <c r="X3421" t="str">
        <f>IFERROR(VLOOKUP("FlightNumber", A:D, 4, FALSE), "Flight Not Found")</f>
        <v>Flight Not Found</v>
      </c>
      <c r="Y3421" t="str" cm="1">
        <f t="array" ref="Y3421">IF(AND(B:B &gt; TIME(6, 0, 0), B:B &lt;= TIME(18, 0, 0)), "Day", "Night")</f>
        <v>Night</v>
      </c>
      <c r="Z3421">
        <f>COUNTIFS(D:D, "Military - U.S. Army", C:C, "Fort Myer, Virginia")</f>
        <v>1</v>
      </c>
    </row>
    <row r="3422" spans="1:26" x14ac:dyDescent="0.2">
      <c r="A3422">
        <v>30473</v>
      </c>
      <c r="B3422" t="s">
        <v>2957</v>
      </c>
      <c r="C3422" t="s">
        <v>16787</v>
      </c>
      <c r="D3422" t="s">
        <v>16788</v>
      </c>
      <c r="F3422" t="s">
        <v>16789</v>
      </c>
      <c r="I3422">
        <v>47</v>
      </c>
      <c r="J3422">
        <v>47</v>
      </c>
      <c r="K3422">
        <v>0</v>
      </c>
      <c r="L3422" t="s">
        <v>16790</v>
      </c>
      <c r="M3422">
        <f>SUM(B3422,C3422)</f>
        <v>0</v>
      </c>
      <c r="N3422" t="str">
        <f t="shared" si="106"/>
        <v>No</v>
      </c>
      <c r="O3422">
        <f>COUNTIF(C:C,"&lt;0")</f>
        <v>0</v>
      </c>
      <c r="P3422" t="e">
        <f>SUMIF(#REF!,"&gt;"&amp;AVERAGE(#REF!))</f>
        <v>#REF!</v>
      </c>
      <c r="Q3422">
        <f t="shared" si="107"/>
        <v>27.565026697177728</v>
      </c>
      <c r="R3422" t="str">
        <f>CONCATENATE("ID-",A3422,"-",E3422)</f>
        <v>ID-30473-</v>
      </c>
      <c r="S3422" t="str">
        <f>INDEX(B:B,MATCH(A3422,A:A,0))</f>
        <v>12:40</v>
      </c>
      <c r="T3422" t="str">
        <f>IF(OR(B3422&gt;0,C3422&gt;0),"Acceptable","Check")</f>
        <v>Acceptable</v>
      </c>
      <c r="U3422">
        <f>COUNTIF(D:D, "Military - U.S. Army")</f>
        <v>23</v>
      </c>
      <c r="V3422">
        <f>AVERAGEIF(C:C,"Fort Myer, Virginia", I:I)</f>
        <v>2</v>
      </c>
      <c r="X3422" t="str">
        <f>IFERROR(VLOOKUP("FlightNumber", A:D, 4, FALSE), "Flight Not Found")</f>
        <v>Flight Not Found</v>
      </c>
      <c r="Y3422" t="str" cm="1">
        <f t="array" ref="Y3422">IF(AND(B:B &gt; TIME(6, 0, 0), B:B &lt;= TIME(18, 0, 0)), "Day", "Night")</f>
        <v>Night</v>
      </c>
      <c r="Z3422">
        <f>COUNTIFS(D:D, "Military - U.S. Army", C:C, "Fort Myer, Virginia")</f>
        <v>1</v>
      </c>
    </row>
    <row r="3423" spans="1:26" x14ac:dyDescent="0.2">
      <c r="A3423">
        <v>30483</v>
      </c>
      <c r="C3423" t="s">
        <v>16791</v>
      </c>
      <c r="D3423" t="s">
        <v>29</v>
      </c>
      <c r="F3423" t="s">
        <v>10611</v>
      </c>
      <c r="G3423" t="s">
        <v>16792</v>
      </c>
      <c r="H3423" t="s">
        <v>16793</v>
      </c>
      <c r="I3423">
        <v>14</v>
      </c>
      <c r="J3423">
        <v>14</v>
      </c>
      <c r="K3423">
        <v>0</v>
      </c>
      <c r="L3423" t="s">
        <v>16794</v>
      </c>
      <c r="M3423">
        <f>SUM(B3423,C3423)</f>
        <v>0</v>
      </c>
      <c r="N3423" t="str">
        <f t="shared" si="106"/>
        <v>No</v>
      </c>
      <c r="O3423">
        <f>COUNTIF(C:C,"&lt;0")</f>
        <v>0</v>
      </c>
      <c r="P3423" t="e">
        <f>SUMIF(#REF!,"&gt;"&amp;AVERAGE(#REF!))</f>
        <v>#REF!</v>
      </c>
      <c r="Q3423">
        <f t="shared" si="107"/>
        <v>27.565026697177728</v>
      </c>
      <c r="R3423" t="str">
        <f>CONCATENATE("ID-",A3423,"-",E3423)</f>
        <v>ID-30483-</v>
      </c>
      <c r="S3423">
        <f>INDEX(B:B,MATCH(A3423,A:A,0))</f>
        <v>0</v>
      </c>
      <c r="T3423" t="str">
        <f>IF(OR(B3423&gt;0,C3423&gt;0),"Acceptable","Check")</f>
        <v>Acceptable</v>
      </c>
      <c r="U3423">
        <f>COUNTIF(D:D, "Military - U.S. Army")</f>
        <v>23</v>
      </c>
      <c r="V3423">
        <f>AVERAGEIF(C:C,"Fort Myer, Virginia", I:I)</f>
        <v>2</v>
      </c>
      <c r="X3423" t="str">
        <f>IFERROR(VLOOKUP("FlightNumber", A:D, 4, FALSE), "Flight Not Found")</f>
        <v>Flight Not Found</v>
      </c>
      <c r="Y3423" t="str" cm="1">
        <f t="array" ref="Y3423">IF(AND(B:B &gt; TIME(6, 0, 0), B:B &lt;= TIME(18, 0, 0)), "Day", "Night")</f>
        <v>Night</v>
      </c>
      <c r="Z3423">
        <f>COUNTIFS(D:D, "Military - U.S. Army", C:C, "Fort Myer, Virginia")</f>
        <v>1</v>
      </c>
    </row>
    <row r="3424" spans="1:26" x14ac:dyDescent="0.2">
      <c r="A3424">
        <v>30488</v>
      </c>
      <c r="C3424" t="s">
        <v>16795</v>
      </c>
      <c r="D3424" t="s">
        <v>16796</v>
      </c>
      <c r="F3424" t="s">
        <v>12795</v>
      </c>
      <c r="G3424" t="s">
        <v>16797</v>
      </c>
      <c r="H3424" t="s">
        <v>10869</v>
      </c>
      <c r="I3424">
        <v>7</v>
      </c>
      <c r="J3424">
        <v>7</v>
      </c>
      <c r="K3424">
        <v>0</v>
      </c>
      <c r="M3424">
        <f>SUM(B3424,C3424)</f>
        <v>0</v>
      </c>
      <c r="N3424" t="str">
        <f t="shared" si="106"/>
        <v>No</v>
      </c>
      <c r="O3424">
        <f>COUNTIF(C:C,"&lt;0")</f>
        <v>0</v>
      </c>
      <c r="P3424" t="e">
        <f>SUMIF(#REF!,"&gt;"&amp;AVERAGE(#REF!))</f>
        <v>#REF!</v>
      </c>
      <c r="Q3424">
        <f t="shared" si="107"/>
        <v>27.565026697177728</v>
      </c>
      <c r="R3424" t="str">
        <f>CONCATENATE("ID-",A3424,"-",E3424)</f>
        <v>ID-30488-</v>
      </c>
      <c r="S3424">
        <f>INDEX(B:B,MATCH(A3424,A:A,0))</f>
        <v>0</v>
      </c>
      <c r="T3424" t="str">
        <f>IF(OR(B3424&gt;0,C3424&gt;0),"Acceptable","Check")</f>
        <v>Acceptable</v>
      </c>
      <c r="U3424">
        <f>COUNTIF(D:D, "Military - U.S. Army")</f>
        <v>23</v>
      </c>
      <c r="V3424">
        <f>AVERAGEIF(C:C,"Fort Myer, Virginia", I:I)</f>
        <v>2</v>
      </c>
      <c r="X3424" t="str">
        <f>IFERROR(VLOOKUP("FlightNumber", A:D, 4, FALSE), "Flight Not Found")</f>
        <v>Flight Not Found</v>
      </c>
      <c r="Y3424" t="str" cm="1">
        <f t="array" ref="Y3424">IF(AND(B:B &gt; TIME(6, 0, 0), B:B &lt;= TIME(18, 0, 0)), "Day", "Night")</f>
        <v>Night</v>
      </c>
      <c r="Z3424">
        <f>COUNTIFS(D:D, "Military - U.S. Army", C:C, "Fort Myer, Virginia")</f>
        <v>1</v>
      </c>
    </row>
    <row r="3425" spans="1:26" x14ac:dyDescent="0.2">
      <c r="A3425">
        <v>30492</v>
      </c>
      <c r="B3425" t="s">
        <v>2232</v>
      </c>
      <c r="C3425" t="s">
        <v>16798</v>
      </c>
      <c r="D3425" t="s">
        <v>16799</v>
      </c>
      <c r="E3425" t="s">
        <v>16800</v>
      </c>
      <c r="F3425" t="s">
        <v>14634</v>
      </c>
      <c r="G3425" t="s">
        <v>16801</v>
      </c>
      <c r="I3425">
        <v>5</v>
      </c>
      <c r="J3425">
        <v>2</v>
      </c>
      <c r="K3425">
        <v>0</v>
      </c>
      <c r="L3425" t="s">
        <v>16802</v>
      </c>
      <c r="M3425">
        <f>SUM(B3425,C3425)</f>
        <v>0</v>
      </c>
      <c r="N3425" t="str">
        <f t="shared" si="106"/>
        <v>No</v>
      </c>
      <c r="O3425">
        <f>COUNTIF(C:C,"&lt;0")</f>
        <v>0</v>
      </c>
      <c r="P3425" t="e">
        <f>SUMIF(#REF!,"&gt;"&amp;AVERAGE(#REF!))</f>
        <v>#REF!</v>
      </c>
      <c r="Q3425">
        <f t="shared" si="107"/>
        <v>27.565026697177728</v>
      </c>
      <c r="R3425" t="str">
        <f>CONCATENATE("ID-",A3425,"-",E3425)</f>
        <v>ID-30492-Blanding, UT - Farnington, New Mexico</v>
      </c>
      <c r="S3425" t="str">
        <f>INDEX(B:B,MATCH(A3425,A:A,0))</f>
        <v>10:15</v>
      </c>
      <c r="T3425" t="str">
        <f>IF(OR(B3425&gt;0,C3425&gt;0),"Acceptable","Check")</f>
        <v>Acceptable</v>
      </c>
      <c r="U3425">
        <f>COUNTIF(D:D, "Military - U.S. Army")</f>
        <v>23</v>
      </c>
      <c r="V3425">
        <f>AVERAGEIF(C:C,"Fort Myer, Virginia", I:I)</f>
        <v>2</v>
      </c>
      <c r="X3425" t="str">
        <f>IFERROR(VLOOKUP("FlightNumber", A:D, 4, FALSE), "Flight Not Found")</f>
        <v>Flight Not Found</v>
      </c>
      <c r="Y3425" t="str" cm="1">
        <f t="array" ref="Y3425">IF(AND(B:B &gt; TIME(6, 0, 0), B:B &lt;= TIME(18, 0, 0)), "Day", "Night")</f>
        <v>Night</v>
      </c>
      <c r="Z3425">
        <f>COUNTIFS(D:D, "Military - U.S. Army", C:C, "Fort Myer, Virginia")</f>
        <v>1</v>
      </c>
    </row>
    <row r="3426" spans="1:26" x14ac:dyDescent="0.2">
      <c r="A3426">
        <v>30495</v>
      </c>
      <c r="C3426" t="s">
        <v>9345</v>
      </c>
      <c r="D3426" t="s">
        <v>2606</v>
      </c>
      <c r="E3426" t="s">
        <v>994</v>
      </c>
      <c r="F3426" t="s">
        <v>15968</v>
      </c>
      <c r="G3426" t="s">
        <v>16803</v>
      </c>
      <c r="H3426" t="s">
        <v>16804</v>
      </c>
      <c r="I3426">
        <v>6</v>
      </c>
      <c r="J3426">
        <v>6</v>
      </c>
      <c r="K3426">
        <v>0</v>
      </c>
      <c r="L3426" t="s">
        <v>16805</v>
      </c>
      <c r="M3426">
        <f>SUM(B3426,C3426)</f>
        <v>0</v>
      </c>
      <c r="N3426" t="str">
        <f t="shared" si="106"/>
        <v>No</v>
      </c>
      <c r="O3426">
        <f>COUNTIF(C:C,"&lt;0")</f>
        <v>0</v>
      </c>
      <c r="P3426" t="e">
        <f>SUMIF(#REF!,"&gt;"&amp;AVERAGE(#REF!))</f>
        <v>#REF!</v>
      </c>
      <c r="Q3426">
        <f t="shared" si="107"/>
        <v>27.565026697177728</v>
      </c>
      <c r="R3426" t="str">
        <f>CONCATENATE("ID-",A3426,"-",E3426)</f>
        <v>ID-30495-Training</v>
      </c>
      <c r="S3426">
        <f>INDEX(B:B,MATCH(A3426,A:A,0))</f>
        <v>0</v>
      </c>
      <c r="T3426" t="str">
        <f>IF(OR(B3426&gt;0,C3426&gt;0),"Acceptable","Check")</f>
        <v>Acceptable</v>
      </c>
      <c r="U3426">
        <f>COUNTIF(D:D, "Military - U.S. Army")</f>
        <v>23</v>
      </c>
      <c r="V3426">
        <f>AVERAGEIF(C:C,"Fort Myer, Virginia", I:I)</f>
        <v>2</v>
      </c>
      <c r="X3426" t="str">
        <f>IFERROR(VLOOKUP("FlightNumber", A:D, 4, FALSE), "Flight Not Found")</f>
        <v>Flight Not Found</v>
      </c>
      <c r="Y3426" t="str" cm="1">
        <f t="array" ref="Y3426">IF(AND(B:B &gt; TIME(6, 0, 0), B:B &lt;= TIME(18, 0, 0)), "Day", "Night")</f>
        <v>Night</v>
      </c>
      <c r="Z3426">
        <f>COUNTIFS(D:D, "Military - U.S. Army", C:C, "Fort Myer, Virginia")</f>
        <v>1</v>
      </c>
    </row>
    <row r="3427" spans="1:26" x14ac:dyDescent="0.2">
      <c r="A3427">
        <v>30498</v>
      </c>
      <c r="C3427" t="s">
        <v>16806</v>
      </c>
      <c r="D3427" t="s">
        <v>16807</v>
      </c>
      <c r="E3427" t="s">
        <v>16808</v>
      </c>
      <c r="F3427" t="s">
        <v>14562</v>
      </c>
      <c r="G3427" t="s">
        <v>16809</v>
      </c>
      <c r="I3427">
        <v>23</v>
      </c>
      <c r="J3427">
        <v>23</v>
      </c>
      <c r="K3427">
        <v>0</v>
      </c>
      <c r="L3427" t="s">
        <v>16810</v>
      </c>
      <c r="M3427">
        <f>SUM(B3427,C3427)</f>
        <v>0</v>
      </c>
      <c r="N3427" t="str">
        <f t="shared" si="106"/>
        <v>No</v>
      </c>
      <c r="O3427">
        <f>COUNTIF(C:C,"&lt;0")</f>
        <v>0</v>
      </c>
      <c r="P3427" t="e">
        <f>SUMIF(#REF!,"&gt;"&amp;AVERAGE(#REF!))</f>
        <v>#REF!</v>
      </c>
      <c r="Q3427">
        <f t="shared" si="107"/>
        <v>27.565026697177728</v>
      </c>
      <c r="R3427" t="str">
        <f>CONCATENATE("ID-",A3427,"-",E3427)</f>
        <v>ID-30498-Pyongyang, North Korea - Conakry, Guinea</v>
      </c>
      <c r="S3427">
        <f>INDEX(B:B,MATCH(A3427,A:A,0))</f>
        <v>0</v>
      </c>
      <c r="T3427" t="str">
        <f>IF(OR(B3427&gt;0,C3427&gt;0),"Acceptable","Check")</f>
        <v>Acceptable</v>
      </c>
      <c r="U3427">
        <f>COUNTIF(D:D, "Military - U.S. Army")</f>
        <v>23</v>
      </c>
      <c r="V3427">
        <f>AVERAGEIF(C:C,"Fort Myer, Virginia", I:I)</f>
        <v>2</v>
      </c>
      <c r="X3427" t="str">
        <f>IFERROR(VLOOKUP("FlightNumber", A:D, 4, FALSE), "Flight Not Found")</f>
        <v>Flight Not Found</v>
      </c>
      <c r="Y3427" t="str" cm="1">
        <f t="array" ref="Y3427">IF(AND(B:B &gt; TIME(6, 0, 0), B:B &lt;= TIME(18, 0, 0)), "Day", "Night")</f>
        <v>Night</v>
      </c>
      <c r="Z3427">
        <f>COUNTIFS(D:D, "Military - U.S. Army", C:C, "Fort Myer, Virginia")</f>
        <v>1</v>
      </c>
    </row>
    <row r="3428" spans="1:26" x14ac:dyDescent="0.2">
      <c r="A3428">
        <v>30508</v>
      </c>
      <c r="B3428" t="s">
        <v>3295</v>
      </c>
      <c r="C3428" t="s">
        <v>16811</v>
      </c>
      <c r="D3428" t="s">
        <v>11986</v>
      </c>
      <c r="E3428" t="s">
        <v>14268</v>
      </c>
      <c r="F3428" t="s">
        <v>16812</v>
      </c>
      <c r="G3428" t="s">
        <v>16813</v>
      </c>
      <c r="H3428" t="s">
        <v>16814</v>
      </c>
      <c r="I3428">
        <v>119</v>
      </c>
      <c r="J3428">
        <v>119</v>
      </c>
      <c r="K3428">
        <v>0</v>
      </c>
      <c r="L3428" t="s">
        <v>16815</v>
      </c>
      <c r="M3428">
        <f>SUM(B3428,C3428)</f>
        <v>0</v>
      </c>
      <c r="N3428" t="str">
        <f t="shared" si="106"/>
        <v>No</v>
      </c>
      <c r="O3428">
        <f>COUNTIF(C:C,"&lt;0")</f>
        <v>0</v>
      </c>
      <c r="P3428" t="e">
        <f>SUMIF(#REF!,"&gt;"&amp;AVERAGE(#REF!))</f>
        <v>#REF!</v>
      </c>
      <c r="Q3428">
        <f t="shared" si="107"/>
        <v>27.565026697177728</v>
      </c>
      <c r="R3428" t="str">
        <f>CONCATENATE("ID-",A3428,"-",E3428)</f>
        <v>ID-30508-Quito - Cuenca</v>
      </c>
      <c r="S3428" t="str">
        <f>INDEX(B:B,MATCH(A3428,A:A,0))</f>
        <v>07:40</v>
      </c>
      <c r="T3428" t="str">
        <f>IF(OR(B3428&gt;0,C3428&gt;0),"Acceptable","Check")</f>
        <v>Acceptable</v>
      </c>
      <c r="U3428">
        <f>COUNTIF(D:D, "Military - U.S. Army")</f>
        <v>23</v>
      </c>
      <c r="V3428">
        <f>AVERAGEIF(C:C,"Fort Myer, Virginia", I:I)</f>
        <v>2</v>
      </c>
      <c r="X3428" t="str">
        <f>IFERROR(VLOOKUP("FlightNumber", A:D, 4, FALSE), "Flight Not Found")</f>
        <v>Flight Not Found</v>
      </c>
      <c r="Y3428" t="str" cm="1">
        <f t="array" ref="Y3428">IF(AND(B:B &gt; TIME(6, 0, 0), B:B &lt;= TIME(18, 0, 0)), "Day", "Night")</f>
        <v>Night</v>
      </c>
      <c r="Z3428">
        <f>COUNTIFS(D:D, "Military - U.S. Army", C:C, "Fort Myer, Virginia")</f>
        <v>1</v>
      </c>
    </row>
    <row r="3429" spans="1:26" x14ac:dyDescent="0.2">
      <c r="A3429">
        <v>30513</v>
      </c>
      <c r="C3429" t="s">
        <v>16816</v>
      </c>
      <c r="D3429" t="s">
        <v>16817</v>
      </c>
      <c r="E3429" t="s">
        <v>16818</v>
      </c>
      <c r="F3429" t="s">
        <v>16819</v>
      </c>
      <c r="G3429" t="s">
        <v>16820</v>
      </c>
      <c r="H3429" t="s">
        <v>16821</v>
      </c>
      <c r="I3429">
        <v>26</v>
      </c>
      <c r="J3429">
        <v>20</v>
      </c>
      <c r="K3429">
        <v>0</v>
      </c>
      <c r="L3429" t="s">
        <v>16822</v>
      </c>
      <c r="M3429">
        <f>SUM(B3429,C3429)</f>
        <v>0</v>
      </c>
      <c r="N3429" t="str">
        <f t="shared" si="106"/>
        <v>No</v>
      </c>
      <c r="O3429">
        <f>COUNTIF(C:C,"&lt;0")</f>
        <v>0</v>
      </c>
      <c r="P3429" t="e">
        <f>SUMIF(#REF!,"&gt;"&amp;AVERAGE(#REF!))</f>
        <v>#REF!</v>
      </c>
      <c r="Q3429">
        <f t="shared" si="107"/>
        <v>27.565026697177728</v>
      </c>
      <c r="R3429" t="str">
        <f>CONCATENATE("ID-",A3429,"-",E3429)</f>
        <v>ID-30513-Penzance - Scilly Islands</v>
      </c>
      <c r="S3429">
        <f>INDEX(B:B,MATCH(A3429,A:A,0))</f>
        <v>0</v>
      </c>
      <c r="T3429" t="str">
        <f>IF(OR(B3429&gt;0,C3429&gt;0),"Acceptable","Check")</f>
        <v>Acceptable</v>
      </c>
      <c r="U3429">
        <f>COUNTIF(D:D, "Military - U.S. Army")</f>
        <v>23</v>
      </c>
      <c r="V3429">
        <f>AVERAGEIF(C:C,"Fort Myer, Virginia", I:I)</f>
        <v>2</v>
      </c>
      <c r="X3429" t="str">
        <f>IFERROR(VLOOKUP("FlightNumber", A:D, 4, FALSE), "Flight Not Found")</f>
        <v>Flight Not Found</v>
      </c>
      <c r="Y3429" t="str" cm="1">
        <f t="array" ref="Y3429">IF(AND(B:B &gt; TIME(6, 0, 0), B:B &lt;= TIME(18, 0, 0)), "Day", "Night")</f>
        <v>Night</v>
      </c>
      <c r="Z3429">
        <f>COUNTIFS(D:D, "Military - U.S. Army", C:C, "Fort Myer, Virginia")</f>
        <v>1</v>
      </c>
    </row>
    <row r="3430" spans="1:26" x14ac:dyDescent="0.2">
      <c r="A3430">
        <v>30520</v>
      </c>
      <c r="B3430" t="s">
        <v>8489</v>
      </c>
      <c r="C3430" t="s">
        <v>16823</v>
      </c>
      <c r="D3430" t="s">
        <v>10328</v>
      </c>
      <c r="E3430" t="s">
        <v>16824</v>
      </c>
      <c r="F3430" t="s">
        <v>16825</v>
      </c>
      <c r="G3430" t="s">
        <v>16826</v>
      </c>
      <c r="H3430" t="s">
        <v>16827</v>
      </c>
      <c r="I3430">
        <v>69</v>
      </c>
      <c r="J3430">
        <v>0</v>
      </c>
      <c r="K3430">
        <v>0</v>
      </c>
      <c r="L3430" t="s">
        <v>16828</v>
      </c>
      <c r="M3430">
        <f>SUM(B3430,C3430)</f>
        <v>0</v>
      </c>
      <c r="N3430" t="str">
        <f t="shared" si="106"/>
        <v>No</v>
      </c>
      <c r="O3430">
        <f>COUNTIF(C:C,"&lt;0")</f>
        <v>0</v>
      </c>
      <c r="P3430" t="e">
        <f>SUMIF(#REF!,"&gt;"&amp;AVERAGE(#REF!))</f>
        <v>#REF!</v>
      </c>
      <c r="Q3430">
        <f t="shared" si="107"/>
        <v>27.565026697177728</v>
      </c>
      <c r="R3430" t="str">
        <f>CONCATENATE("ID-",A3430,"-",E3430)</f>
        <v>ID-30520-Ottawa - Edmonton</v>
      </c>
      <c r="S3430" t="str">
        <f>INDEX(B:B,MATCH(A3430,A:A,0))</f>
        <v>19:30</v>
      </c>
      <c r="T3430" t="str">
        <f>IF(OR(B3430&gt;0,C3430&gt;0),"Acceptable","Check")</f>
        <v>Acceptable</v>
      </c>
      <c r="U3430">
        <f>COUNTIF(D:D, "Military - U.S. Army")</f>
        <v>23</v>
      </c>
      <c r="V3430">
        <f>AVERAGEIF(C:C,"Fort Myer, Virginia", I:I)</f>
        <v>2</v>
      </c>
      <c r="X3430" t="str">
        <f>IFERROR(VLOOKUP("FlightNumber", A:D, 4, FALSE), "Flight Not Found")</f>
        <v>Flight Not Found</v>
      </c>
      <c r="Y3430" t="str" cm="1">
        <f t="array" ref="Y3430">IF(AND(B:B &gt; TIME(6, 0, 0), B:B &lt;= TIME(18, 0, 0)), "Day", "Night")</f>
        <v>Night</v>
      </c>
      <c r="Z3430">
        <f>COUNTIFS(D:D, "Military - U.S. Army", C:C, "Fort Myer, Virginia")</f>
        <v>1</v>
      </c>
    </row>
    <row r="3431" spans="1:26" x14ac:dyDescent="0.2">
      <c r="A3431">
        <v>30523</v>
      </c>
      <c r="C3431" t="s">
        <v>16829</v>
      </c>
      <c r="D3431" t="s">
        <v>14378</v>
      </c>
      <c r="F3431" t="s">
        <v>16274</v>
      </c>
      <c r="G3431" t="s">
        <v>16830</v>
      </c>
      <c r="H3431" t="s">
        <v>16831</v>
      </c>
      <c r="I3431">
        <v>11</v>
      </c>
      <c r="J3431">
        <v>7</v>
      </c>
      <c r="K3431">
        <v>0</v>
      </c>
      <c r="M3431">
        <f>SUM(B3431,C3431)</f>
        <v>0</v>
      </c>
      <c r="N3431" t="str">
        <f t="shared" si="106"/>
        <v>No</v>
      </c>
      <c r="O3431">
        <f>COUNTIF(C:C,"&lt;0")</f>
        <v>0</v>
      </c>
      <c r="P3431" t="e">
        <f>SUMIF(#REF!,"&gt;"&amp;AVERAGE(#REF!))</f>
        <v>#REF!</v>
      </c>
      <c r="Q3431">
        <f t="shared" si="107"/>
        <v>27.565026697177728</v>
      </c>
      <c r="R3431" t="str">
        <f>CONCATENATE("ID-",A3431,"-",E3431)</f>
        <v>ID-30523-</v>
      </c>
      <c r="S3431">
        <f>INDEX(B:B,MATCH(A3431,A:A,0))</f>
        <v>0</v>
      </c>
      <c r="T3431" t="str">
        <f>IF(OR(B3431&gt;0,C3431&gt;0),"Acceptable","Check")</f>
        <v>Acceptable</v>
      </c>
      <c r="U3431">
        <f>COUNTIF(D:D, "Military - U.S. Army")</f>
        <v>23</v>
      </c>
      <c r="V3431">
        <f>AVERAGEIF(C:C,"Fort Myer, Virginia", I:I)</f>
        <v>2</v>
      </c>
      <c r="X3431" t="str">
        <f>IFERROR(VLOOKUP("FlightNumber", A:D, 4, FALSE), "Flight Not Found")</f>
        <v>Flight Not Found</v>
      </c>
      <c r="Y3431" t="str" cm="1">
        <f t="array" ref="Y3431">IF(AND(B:B &gt; TIME(6, 0, 0), B:B &lt;= TIME(18, 0, 0)), "Day", "Night")</f>
        <v>Night</v>
      </c>
      <c r="Z3431">
        <f>COUNTIFS(D:D, "Military - U.S. Army", C:C, "Fort Myer, Virginia")</f>
        <v>1</v>
      </c>
    </row>
    <row r="3432" spans="1:26" x14ac:dyDescent="0.2">
      <c r="A3432">
        <v>30533</v>
      </c>
      <c r="C3432" t="s">
        <v>16832</v>
      </c>
      <c r="D3432" t="s">
        <v>14378</v>
      </c>
      <c r="F3432" t="s">
        <v>13996</v>
      </c>
      <c r="G3432" t="s">
        <v>16833</v>
      </c>
      <c r="H3432" t="s">
        <v>12933</v>
      </c>
      <c r="I3432">
        <v>2</v>
      </c>
      <c r="J3432">
        <v>2</v>
      </c>
      <c r="K3432">
        <v>0</v>
      </c>
      <c r="M3432">
        <f>SUM(B3432,C3432)</f>
        <v>0</v>
      </c>
      <c r="N3432" t="str">
        <f t="shared" si="106"/>
        <v>No</v>
      </c>
      <c r="O3432">
        <f>COUNTIF(C:C,"&lt;0")</f>
        <v>0</v>
      </c>
      <c r="P3432" t="e">
        <f>SUMIF(#REF!,"&gt;"&amp;AVERAGE(#REF!))</f>
        <v>#REF!</v>
      </c>
      <c r="Q3432">
        <f t="shared" si="107"/>
        <v>27.565026697177728</v>
      </c>
      <c r="R3432" t="str">
        <f>CONCATENATE("ID-",A3432,"-",E3432)</f>
        <v>ID-30533-</v>
      </c>
      <c r="S3432">
        <f>INDEX(B:B,MATCH(A3432,A:A,0))</f>
        <v>0</v>
      </c>
      <c r="T3432" t="str">
        <f>IF(OR(B3432&gt;0,C3432&gt;0),"Acceptable","Check")</f>
        <v>Acceptable</v>
      </c>
      <c r="U3432">
        <f>COUNTIF(D:D, "Military - U.S. Army")</f>
        <v>23</v>
      </c>
      <c r="V3432">
        <f>AVERAGEIF(C:C,"Fort Myer, Virginia", I:I)</f>
        <v>2</v>
      </c>
      <c r="X3432" t="str">
        <f>IFERROR(VLOOKUP("FlightNumber", A:D, 4, FALSE), "Flight Not Found")</f>
        <v>Flight Not Found</v>
      </c>
      <c r="Y3432" t="str" cm="1">
        <f t="array" ref="Y3432">IF(AND(B:B &gt; TIME(6, 0, 0), B:B &lt;= TIME(18, 0, 0)), "Day", "Night")</f>
        <v>Night</v>
      </c>
      <c r="Z3432">
        <f>COUNTIFS(D:D, "Military - U.S. Army", C:C, "Fort Myer, Virginia")</f>
        <v>1</v>
      </c>
    </row>
    <row r="3433" spans="1:26" x14ac:dyDescent="0.2">
      <c r="A3433">
        <v>30539</v>
      </c>
      <c r="B3433" t="s">
        <v>8457</v>
      </c>
      <c r="C3433" t="s">
        <v>16834</v>
      </c>
      <c r="D3433" t="s">
        <v>16835</v>
      </c>
      <c r="F3433" t="s">
        <v>15166</v>
      </c>
      <c r="G3433" t="s">
        <v>16836</v>
      </c>
      <c r="I3433">
        <v>2</v>
      </c>
      <c r="J3433">
        <v>2</v>
      </c>
      <c r="K3433">
        <v>0</v>
      </c>
      <c r="L3433" t="s">
        <v>16837</v>
      </c>
      <c r="M3433">
        <f>SUM(B3433,C3433)</f>
        <v>0</v>
      </c>
      <c r="N3433" t="str">
        <f t="shared" si="106"/>
        <v>No</v>
      </c>
      <c r="O3433">
        <f>COUNTIF(C:C,"&lt;0")</f>
        <v>0</v>
      </c>
      <c r="P3433" t="e">
        <f>SUMIF(#REF!,"&gt;"&amp;AVERAGE(#REF!))</f>
        <v>#REF!</v>
      </c>
      <c r="Q3433">
        <f t="shared" si="107"/>
        <v>27.565026697177728</v>
      </c>
      <c r="R3433" t="str">
        <f>CONCATENATE("ID-",A3433,"-",E3433)</f>
        <v>ID-30539-</v>
      </c>
      <c r="S3433" t="str">
        <f>INDEX(B:B,MATCH(A3433,A:A,0))</f>
        <v>17:45</v>
      </c>
      <c r="T3433" t="str">
        <f>IF(OR(B3433&gt;0,C3433&gt;0),"Acceptable","Check")</f>
        <v>Acceptable</v>
      </c>
      <c r="U3433">
        <f>COUNTIF(D:D, "Military - U.S. Army")</f>
        <v>23</v>
      </c>
      <c r="V3433">
        <f>AVERAGEIF(C:C,"Fort Myer, Virginia", I:I)</f>
        <v>2</v>
      </c>
      <c r="X3433" t="str">
        <f>IFERROR(VLOOKUP("FlightNumber", A:D, 4, FALSE), "Flight Not Found")</f>
        <v>Flight Not Found</v>
      </c>
      <c r="Y3433" t="str" cm="1">
        <f t="array" ref="Y3433">IF(AND(B:B &gt; TIME(6, 0, 0), B:B &lt;= TIME(18, 0, 0)), "Day", "Night")</f>
        <v>Night</v>
      </c>
      <c r="Z3433">
        <f>COUNTIFS(D:D, "Military - U.S. Army", C:C, "Fort Myer, Virginia")</f>
        <v>1</v>
      </c>
    </row>
    <row r="3434" spans="1:26" x14ac:dyDescent="0.2">
      <c r="A3434">
        <v>30545</v>
      </c>
      <c r="B3434" t="s">
        <v>16838</v>
      </c>
      <c r="C3434" t="s">
        <v>6686</v>
      </c>
      <c r="D3434" t="s">
        <v>15047</v>
      </c>
      <c r="E3434" t="s">
        <v>16839</v>
      </c>
      <c r="F3434" t="s">
        <v>15049</v>
      </c>
      <c r="G3434" t="s">
        <v>16840</v>
      </c>
      <c r="H3434" t="s">
        <v>16841</v>
      </c>
      <c r="I3434">
        <v>10</v>
      </c>
      <c r="J3434">
        <v>10</v>
      </c>
      <c r="K3434">
        <v>0</v>
      </c>
      <c r="L3434" t="s">
        <v>16842</v>
      </c>
      <c r="M3434">
        <f>SUM(B3434,C3434)</f>
        <v>0</v>
      </c>
      <c r="N3434" t="str">
        <f t="shared" si="106"/>
        <v>No</v>
      </c>
      <c r="O3434">
        <f>COUNTIF(C:C,"&lt;0")</f>
        <v>0</v>
      </c>
      <c r="P3434" t="e">
        <f>SUMIF(#REF!,"&gt;"&amp;AVERAGE(#REF!))</f>
        <v>#REF!</v>
      </c>
      <c r="Q3434">
        <f t="shared" si="107"/>
        <v>27.565026697177728</v>
      </c>
      <c r="R3434" t="str">
        <f>CONCATENATE("ID-",A3434,"-",E3434)</f>
        <v>ID-30545-Las Vegas, NV  - Grand Canyon, AZ</v>
      </c>
      <c r="S3434" t="str">
        <f>INDEX(B:B,MATCH(A3434,A:A,0))</f>
        <v>12:27</v>
      </c>
      <c r="T3434" t="str">
        <f>IF(OR(B3434&gt;0,C3434&gt;0),"Acceptable","Check")</f>
        <v>Acceptable</v>
      </c>
      <c r="U3434">
        <f>COUNTIF(D:D, "Military - U.S. Army")</f>
        <v>23</v>
      </c>
      <c r="V3434">
        <f>AVERAGEIF(C:C,"Fort Myer, Virginia", I:I)</f>
        <v>2</v>
      </c>
      <c r="X3434" t="str">
        <f>IFERROR(VLOOKUP("FlightNumber", A:D, 4, FALSE), "Flight Not Found")</f>
        <v>Flight Not Found</v>
      </c>
      <c r="Y3434" t="str" cm="1">
        <f t="array" ref="Y3434">IF(AND(B:B &gt; TIME(6, 0, 0), B:B &lt;= TIME(18, 0, 0)), "Day", "Night")</f>
        <v>Night</v>
      </c>
      <c r="Z3434">
        <f>COUNTIFS(D:D, "Military - U.S. Army", C:C, "Fort Myer, Virginia")</f>
        <v>1</v>
      </c>
    </row>
    <row r="3435" spans="1:26" x14ac:dyDescent="0.2">
      <c r="A3435">
        <v>30555</v>
      </c>
      <c r="C3435" t="s">
        <v>16843</v>
      </c>
      <c r="D3435" t="s">
        <v>1010</v>
      </c>
      <c r="F3435" t="s">
        <v>13402</v>
      </c>
      <c r="G3435" t="s">
        <v>16844</v>
      </c>
      <c r="H3435" t="s">
        <v>16845</v>
      </c>
      <c r="I3435">
        <v>7</v>
      </c>
      <c r="J3435">
        <v>7</v>
      </c>
      <c r="K3435">
        <v>0</v>
      </c>
      <c r="M3435">
        <f>SUM(B3435,C3435)</f>
        <v>0</v>
      </c>
      <c r="N3435" t="str">
        <f t="shared" si="106"/>
        <v>No</v>
      </c>
      <c r="O3435">
        <f>COUNTIF(C:C,"&lt;0")</f>
        <v>0</v>
      </c>
      <c r="P3435" t="e">
        <f>SUMIF(#REF!,"&gt;"&amp;AVERAGE(#REF!))</f>
        <v>#REF!</v>
      </c>
      <c r="Q3435">
        <f t="shared" si="107"/>
        <v>27.565026697177728</v>
      </c>
      <c r="R3435" t="str">
        <f>CONCATENATE("ID-",A3435,"-",E3435)</f>
        <v>ID-30555-</v>
      </c>
      <c r="S3435">
        <f>INDEX(B:B,MATCH(A3435,A:A,0))</f>
        <v>0</v>
      </c>
      <c r="T3435" t="str">
        <f>IF(OR(B3435&gt;0,C3435&gt;0),"Acceptable","Check")</f>
        <v>Acceptable</v>
      </c>
      <c r="U3435">
        <f>COUNTIF(D:D, "Military - U.S. Army")</f>
        <v>23</v>
      </c>
      <c r="V3435">
        <f>AVERAGEIF(C:C,"Fort Myer, Virginia", I:I)</f>
        <v>2</v>
      </c>
      <c r="X3435" t="str">
        <f>IFERROR(VLOOKUP("FlightNumber", A:D, 4, FALSE), "Flight Not Found")</f>
        <v>Flight Not Found</v>
      </c>
      <c r="Y3435" t="str" cm="1">
        <f t="array" ref="Y3435">IF(AND(B:B &gt; TIME(6, 0, 0), B:B &lt;= TIME(18, 0, 0)), "Day", "Night")</f>
        <v>Night</v>
      </c>
      <c r="Z3435">
        <f>COUNTIFS(D:D, "Military - U.S. Army", C:C, "Fort Myer, Virginia")</f>
        <v>1</v>
      </c>
    </row>
    <row r="3436" spans="1:26" x14ac:dyDescent="0.2">
      <c r="A3436">
        <v>30556</v>
      </c>
      <c r="C3436" t="s">
        <v>16846</v>
      </c>
      <c r="D3436" t="s">
        <v>16847</v>
      </c>
      <c r="F3436" t="s">
        <v>16733</v>
      </c>
      <c r="G3436" t="s">
        <v>16848</v>
      </c>
      <c r="H3436" t="s">
        <v>16849</v>
      </c>
      <c r="I3436">
        <v>12</v>
      </c>
      <c r="J3436">
        <v>12</v>
      </c>
      <c r="K3436">
        <v>0</v>
      </c>
      <c r="M3436">
        <f>SUM(B3436,C3436)</f>
        <v>0</v>
      </c>
      <c r="N3436" t="str">
        <f t="shared" si="106"/>
        <v>No</v>
      </c>
      <c r="O3436">
        <f>COUNTIF(C:C,"&lt;0")</f>
        <v>0</v>
      </c>
      <c r="P3436" t="e">
        <f>SUMIF(#REF!,"&gt;"&amp;AVERAGE(#REF!))</f>
        <v>#REF!</v>
      </c>
      <c r="Q3436">
        <f t="shared" si="107"/>
        <v>27.565026697177728</v>
      </c>
      <c r="R3436" t="str">
        <f>CONCATENATE("ID-",A3436,"-",E3436)</f>
        <v>ID-30556-</v>
      </c>
      <c r="S3436">
        <f>INDEX(B:B,MATCH(A3436,A:A,0))</f>
        <v>0</v>
      </c>
      <c r="T3436" t="str">
        <f>IF(OR(B3436&gt;0,C3436&gt;0),"Acceptable","Check")</f>
        <v>Acceptable</v>
      </c>
      <c r="U3436">
        <f>COUNTIF(D:D, "Military - U.S. Army")</f>
        <v>23</v>
      </c>
      <c r="V3436">
        <f>AVERAGEIF(C:C,"Fort Myer, Virginia", I:I)</f>
        <v>2</v>
      </c>
      <c r="X3436" t="str">
        <f>IFERROR(VLOOKUP("FlightNumber", A:D, 4, FALSE), "Flight Not Found")</f>
        <v>Flight Not Found</v>
      </c>
      <c r="Y3436" t="str" cm="1">
        <f t="array" ref="Y3436">IF(AND(B:B &gt; TIME(6, 0, 0), B:B &lt;= TIME(18, 0, 0)), "Day", "Night")</f>
        <v>Night</v>
      </c>
      <c r="Z3436">
        <f>COUNTIFS(D:D, "Military - U.S. Army", C:C, "Fort Myer, Virginia")</f>
        <v>1</v>
      </c>
    </row>
    <row r="3437" spans="1:26" x14ac:dyDescent="0.2">
      <c r="A3437">
        <v>30558</v>
      </c>
      <c r="B3437" t="s">
        <v>2633</v>
      </c>
      <c r="C3437" t="s">
        <v>16850</v>
      </c>
      <c r="D3437" t="s">
        <v>3546</v>
      </c>
      <c r="E3437" t="s">
        <v>16851</v>
      </c>
      <c r="F3437" t="s">
        <v>12051</v>
      </c>
      <c r="G3437" t="s">
        <v>16852</v>
      </c>
      <c r="H3437" t="s">
        <v>16853</v>
      </c>
      <c r="I3437">
        <v>90</v>
      </c>
      <c r="J3437">
        <v>90</v>
      </c>
      <c r="K3437">
        <v>0</v>
      </c>
      <c r="L3437" t="s">
        <v>16854</v>
      </c>
      <c r="M3437">
        <f>SUM(B3437,C3437)</f>
        <v>0</v>
      </c>
      <c r="N3437" t="str">
        <f t="shared" si="106"/>
        <v>No</v>
      </c>
      <c r="O3437">
        <f>COUNTIF(C:C,"&lt;0")</f>
        <v>0</v>
      </c>
      <c r="P3437" t="e">
        <f>SUMIF(#REF!,"&gt;"&amp;AVERAGE(#REF!))</f>
        <v>#REF!</v>
      </c>
      <c r="Q3437">
        <f t="shared" si="107"/>
        <v>27.565026697177728</v>
      </c>
      <c r="R3437" t="str">
        <f>CONCATENATE("ID-",A3437,"-",E3437)</f>
        <v>ID-30558-Kazan - Chelyabinsk - Alma-Ata</v>
      </c>
      <c r="S3437" t="str">
        <f>INDEX(B:B,MATCH(A3437,A:A,0))</f>
        <v>23:17</v>
      </c>
      <c r="T3437" t="str">
        <f>IF(OR(B3437&gt;0,C3437&gt;0),"Acceptable","Check")</f>
        <v>Acceptable</v>
      </c>
      <c r="U3437">
        <f>COUNTIF(D:D, "Military - U.S. Army")</f>
        <v>23</v>
      </c>
      <c r="V3437">
        <f>AVERAGEIF(C:C,"Fort Myer, Virginia", I:I)</f>
        <v>2</v>
      </c>
      <c r="X3437" t="str">
        <f>IFERROR(VLOOKUP("FlightNumber", A:D, 4, FALSE), "Flight Not Found")</f>
        <v>Flight Not Found</v>
      </c>
      <c r="Y3437" t="str" cm="1">
        <f t="array" ref="Y3437">IF(AND(B:B &gt; TIME(6, 0, 0), B:B &lt;= TIME(18, 0, 0)), "Day", "Night")</f>
        <v>Night</v>
      </c>
      <c r="Z3437">
        <f>COUNTIFS(D:D, "Military - U.S. Army", C:C, "Fort Myer, Virginia")</f>
        <v>1</v>
      </c>
    </row>
    <row r="3438" spans="1:26" x14ac:dyDescent="0.2">
      <c r="A3438">
        <v>30560</v>
      </c>
      <c r="B3438" t="s">
        <v>9438</v>
      </c>
      <c r="C3438" t="s">
        <v>16855</v>
      </c>
      <c r="D3438" t="s">
        <v>11963</v>
      </c>
      <c r="E3438" t="s">
        <v>15981</v>
      </c>
      <c r="F3438" t="s">
        <v>16856</v>
      </c>
      <c r="G3438" t="s">
        <v>16857</v>
      </c>
      <c r="H3438" t="s">
        <v>16858</v>
      </c>
      <c r="I3438">
        <v>269</v>
      </c>
      <c r="J3438">
        <v>269</v>
      </c>
      <c r="K3438">
        <v>0</v>
      </c>
      <c r="L3438" t="s">
        <v>16859</v>
      </c>
      <c r="M3438">
        <f>SUM(B3438,C3438)</f>
        <v>0</v>
      </c>
      <c r="N3438" t="str">
        <f t="shared" si="106"/>
        <v>No</v>
      </c>
      <c r="O3438">
        <f>COUNTIF(C:C,"&lt;0")</f>
        <v>0</v>
      </c>
      <c r="P3438" t="e">
        <f>SUMIF(#REF!,"&gt;"&amp;AVERAGE(#REF!))</f>
        <v>#REF!</v>
      </c>
      <c r="Q3438">
        <f t="shared" si="107"/>
        <v>27.565026697177728</v>
      </c>
      <c r="R3438" t="str">
        <f>CONCATENATE("ID-",A3438,"-",E3438)</f>
        <v>ID-30560-Anchorage - Seoul</v>
      </c>
      <c r="S3438" t="str">
        <f>INDEX(B:B,MATCH(A3438,A:A,0))</f>
        <v>18:26</v>
      </c>
      <c r="T3438" t="str">
        <f>IF(OR(B3438&gt;0,C3438&gt;0),"Acceptable","Check")</f>
        <v>Acceptable</v>
      </c>
      <c r="U3438">
        <f>COUNTIF(D:D, "Military - U.S. Army")</f>
        <v>23</v>
      </c>
      <c r="V3438">
        <f>AVERAGEIF(C:C,"Fort Myer, Virginia", I:I)</f>
        <v>2</v>
      </c>
      <c r="X3438" t="str">
        <f>IFERROR(VLOOKUP("FlightNumber", A:D, 4, FALSE), "Flight Not Found")</f>
        <v>Flight Not Found</v>
      </c>
      <c r="Y3438" t="str" cm="1">
        <f t="array" ref="Y3438">IF(AND(B:B &gt; TIME(6, 0, 0), B:B &lt;= TIME(18, 0, 0)), "Day", "Night")</f>
        <v>Night</v>
      </c>
      <c r="Z3438">
        <f>COUNTIFS(D:D, "Military - U.S. Army", C:C, "Fort Myer, Virginia")</f>
        <v>1</v>
      </c>
    </row>
    <row r="3439" spans="1:26" x14ac:dyDescent="0.2">
      <c r="A3439">
        <v>30561</v>
      </c>
      <c r="C3439" t="s">
        <v>16860</v>
      </c>
      <c r="D3439" t="s">
        <v>16601</v>
      </c>
      <c r="F3439" t="s">
        <v>13996</v>
      </c>
      <c r="G3439" t="s">
        <v>16861</v>
      </c>
      <c r="H3439" t="s">
        <v>16862</v>
      </c>
      <c r="I3439">
        <v>9</v>
      </c>
      <c r="J3439">
        <v>9</v>
      </c>
      <c r="K3439">
        <v>0</v>
      </c>
      <c r="M3439">
        <f>SUM(B3439,C3439)</f>
        <v>0</v>
      </c>
      <c r="N3439" t="str">
        <f t="shared" si="106"/>
        <v>No</v>
      </c>
      <c r="O3439">
        <f>COUNTIF(C:C,"&lt;0")</f>
        <v>0</v>
      </c>
      <c r="P3439" t="e">
        <f>SUMIF(#REF!,"&gt;"&amp;AVERAGE(#REF!))</f>
        <v>#REF!</v>
      </c>
      <c r="Q3439">
        <f t="shared" si="107"/>
        <v>27.565026697177728</v>
      </c>
      <c r="R3439" t="str">
        <f>CONCATENATE("ID-",A3439,"-",E3439)</f>
        <v>ID-30561-</v>
      </c>
      <c r="S3439">
        <f>INDEX(B:B,MATCH(A3439,A:A,0))</f>
        <v>0</v>
      </c>
      <c r="T3439" t="str">
        <f>IF(OR(B3439&gt;0,C3439&gt;0),"Acceptable","Check")</f>
        <v>Acceptable</v>
      </c>
      <c r="U3439">
        <f>COUNTIF(D:D, "Military - U.S. Army")</f>
        <v>23</v>
      </c>
      <c r="V3439">
        <f>AVERAGEIF(C:C,"Fort Myer, Virginia", I:I)</f>
        <v>2</v>
      </c>
      <c r="X3439" t="str">
        <f>IFERROR(VLOOKUP("FlightNumber", A:D, 4, FALSE), "Flight Not Found")</f>
        <v>Flight Not Found</v>
      </c>
      <c r="Y3439" t="str" cm="1">
        <f t="array" ref="Y3439">IF(AND(B:B &gt; TIME(6, 0, 0), B:B &lt;= TIME(18, 0, 0)), "Day", "Night")</f>
        <v>Night</v>
      </c>
      <c r="Z3439">
        <f>COUNTIFS(D:D, "Military - U.S. Army", C:C, "Fort Myer, Virginia")</f>
        <v>1</v>
      </c>
    </row>
    <row r="3440" spans="1:26" x14ac:dyDescent="0.2">
      <c r="A3440">
        <v>30573</v>
      </c>
      <c r="B3440" t="s">
        <v>16863</v>
      </c>
      <c r="C3440" t="s">
        <v>16864</v>
      </c>
      <c r="D3440" t="s">
        <v>14052</v>
      </c>
      <c r="E3440" t="s">
        <v>16865</v>
      </c>
      <c r="F3440" t="s">
        <v>16866</v>
      </c>
      <c r="G3440" t="s">
        <v>16867</v>
      </c>
      <c r="H3440" t="s">
        <v>16868</v>
      </c>
      <c r="I3440">
        <v>106</v>
      </c>
      <c r="J3440">
        <v>11</v>
      </c>
      <c r="K3440">
        <v>0</v>
      </c>
      <c r="L3440" t="s">
        <v>16869</v>
      </c>
      <c r="M3440">
        <f>SUM(B3440,C3440)</f>
        <v>0</v>
      </c>
      <c r="N3440" t="str">
        <f t="shared" si="106"/>
        <v>No</v>
      </c>
      <c r="O3440">
        <f>COUNTIF(C:C,"&lt;0")</f>
        <v>0</v>
      </c>
      <c r="P3440" t="e">
        <f>SUMIF(#REF!,"&gt;"&amp;AVERAGE(#REF!))</f>
        <v>#REF!</v>
      </c>
      <c r="Q3440">
        <f t="shared" si="107"/>
        <v>27.565026697177728</v>
      </c>
      <c r="R3440" t="str">
        <f>CONCATENATE("ID-",A3440,"-",E3440)</f>
        <v>ID-30573-Guilin - Beijing</v>
      </c>
      <c r="S3440" t="str">
        <f>INDEX(B:B,MATCH(A3440,A:A,0))</f>
        <v>09:34</v>
      </c>
      <c r="T3440" t="str">
        <f>IF(OR(B3440&gt;0,C3440&gt;0),"Acceptable","Check")</f>
        <v>Acceptable</v>
      </c>
      <c r="U3440">
        <f>COUNTIF(D:D, "Military - U.S. Army")</f>
        <v>23</v>
      </c>
      <c r="V3440">
        <f>AVERAGEIF(C:C,"Fort Myer, Virginia", I:I)</f>
        <v>2</v>
      </c>
      <c r="X3440" t="str">
        <f>IFERROR(VLOOKUP("FlightNumber", A:D, 4, FALSE), "Flight Not Found")</f>
        <v>Flight Not Found</v>
      </c>
      <c r="Y3440" t="str" cm="1">
        <f t="array" ref="Y3440">IF(AND(B:B &gt; TIME(6, 0, 0), B:B &lt;= TIME(18, 0, 0)), "Day", "Night")</f>
        <v>Night</v>
      </c>
      <c r="Z3440">
        <f>COUNTIFS(D:D, "Military - U.S. Army", C:C, "Fort Myer, Virginia")</f>
        <v>1</v>
      </c>
    </row>
    <row r="3441" spans="1:26" x14ac:dyDescent="0.2">
      <c r="A3441">
        <v>30582</v>
      </c>
      <c r="B3441" t="s">
        <v>3119</v>
      </c>
      <c r="C3441" t="s">
        <v>16870</v>
      </c>
      <c r="D3441" t="s">
        <v>16871</v>
      </c>
      <c r="E3441" t="s">
        <v>16872</v>
      </c>
      <c r="F3441" t="s">
        <v>16873</v>
      </c>
      <c r="G3441" t="s">
        <v>16874</v>
      </c>
      <c r="H3441" t="s">
        <v>16875</v>
      </c>
      <c r="I3441">
        <v>112</v>
      </c>
      <c r="J3441">
        <v>112</v>
      </c>
      <c r="K3441">
        <v>0</v>
      </c>
      <c r="L3441" t="s">
        <v>16876</v>
      </c>
      <c r="M3441">
        <f>SUM(B3441,C3441)</f>
        <v>0</v>
      </c>
      <c r="N3441" t="str">
        <f t="shared" si="106"/>
        <v>No</v>
      </c>
      <c r="O3441">
        <f>COUNTIF(C:C,"&lt;0")</f>
        <v>0</v>
      </c>
      <c r="P3441" t="e">
        <f>SUMIF(#REF!,"&gt;"&amp;AVERAGE(#REF!))</f>
        <v>#REF!</v>
      </c>
      <c r="Q3441">
        <f t="shared" si="107"/>
        <v>27.565026697177728</v>
      </c>
      <c r="R3441" t="str">
        <f>CONCATENATE("ID-",A3441,"-",E3441)</f>
        <v>ID-30582-Karachi - Abu Dhabi</v>
      </c>
      <c r="S3441" t="str">
        <f>INDEX(B:B,MATCH(A3441,A:A,0))</f>
        <v>15:30</v>
      </c>
      <c r="T3441" t="str">
        <f>IF(OR(B3441&gt;0,C3441&gt;0),"Acceptable","Check")</f>
        <v>Acceptable</v>
      </c>
      <c r="U3441">
        <f>COUNTIF(D:D, "Military - U.S. Army")</f>
        <v>23</v>
      </c>
      <c r="V3441">
        <f>AVERAGEIF(C:C,"Fort Myer, Virginia", I:I)</f>
        <v>2</v>
      </c>
      <c r="X3441" t="str">
        <f>IFERROR(VLOOKUP("FlightNumber", A:D, 4, FALSE), "Flight Not Found")</f>
        <v>Flight Not Found</v>
      </c>
      <c r="Y3441" t="str" cm="1">
        <f t="array" ref="Y3441">IF(AND(B:B &gt; TIME(6, 0, 0), B:B &lt;= TIME(18, 0, 0)), "Day", "Night")</f>
        <v>Night</v>
      </c>
      <c r="Z3441">
        <f>COUNTIFS(D:D, "Military - U.S. Army", C:C, "Fort Myer, Virginia")</f>
        <v>1</v>
      </c>
    </row>
    <row r="3442" spans="1:26" x14ac:dyDescent="0.2">
      <c r="A3442">
        <v>30582</v>
      </c>
      <c r="B3442" t="s">
        <v>8489</v>
      </c>
      <c r="C3442" t="s">
        <v>16877</v>
      </c>
      <c r="D3442" t="s">
        <v>9454</v>
      </c>
      <c r="E3442" t="s">
        <v>16878</v>
      </c>
      <c r="F3442" t="s">
        <v>16879</v>
      </c>
      <c r="G3442" t="s">
        <v>16880</v>
      </c>
      <c r="I3442">
        <v>2</v>
      </c>
      <c r="J3442">
        <v>2</v>
      </c>
      <c r="K3442">
        <v>0</v>
      </c>
      <c r="L3442" t="s">
        <v>16881</v>
      </c>
      <c r="M3442">
        <f>SUM(B3442,C3442)</f>
        <v>0</v>
      </c>
      <c r="N3442" t="str">
        <f t="shared" si="106"/>
        <v>No</v>
      </c>
      <c r="O3442">
        <f>COUNTIF(C:C,"&lt;0")</f>
        <v>0</v>
      </c>
      <c r="P3442" t="e">
        <f>SUMIF(#REF!,"&gt;"&amp;AVERAGE(#REF!))</f>
        <v>#REF!</v>
      </c>
      <c r="Q3442">
        <f t="shared" si="107"/>
        <v>27.565026697177728</v>
      </c>
      <c r="R3442" t="str">
        <f>CONCATENATE("ID-",A3442,"-",E3442)</f>
        <v>ID-30582-Flagstaff, AZ - Mesa, AZ</v>
      </c>
      <c r="S3442" t="str">
        <f>INDEX(B:B,MATCH(A3442,A:A,0))</f>
        <v>15:30</v>
      </c>
      <c r="T3442" t="str">
        <f>IF(OR(B3442&gt;0,C3442&gt;0),"Acceptable","Check")</f>
        <v>Acceptable</v>
      </c>
      <c r="U3442">
        <f>COUNTIF(D:D, "Military - U.S. Army")</f>
        <v>23</v>
      </c>
      <c r="V3442">
        <f>AVERAGEIF(C:C,"Fort Myer, Virginia", I:I)</f>
        <v>2</v>
      </c>
      <c r="X3442" t="str">
        <f>IFERROR(VLOOKUP("FlightNumber", A:D, 4, FALSE), "Flight Not Found")</f>
        <v>Flight Not Found</v>
      </c>
      <c r="Y3442" t="str" cm="1">
        <f t="array" ref="Y3442">IF(AND(B:B &gt; TIME(6, 0, 0), B:B &lt;= TIME(18, 0, 0)), "Day", "Night")</f>
        <v>Night</v>
      </c>
      <c r="Z3442">
        <f>COUNTIFS(D:D, "Military - U.S. Army", C:C, "Fort Myer, Virginia")</f>
        <v>1</v>
      </c>
    </row>
    <row r="3443" spans="1:26" x14ac:dyDescent="0.2">
      <c r="A3443">
        <v>30587</v>
      </c>
      <c r="C3443" t="s">
        <v>16882</v>
      </c>
      <c r="D3443" t="s">
        <v>16165</v>
      </c>
      <c r="F3443" t="s">
        <v>16883</v>
      </c>
      <c r="G3443" t="s">
        <v>16884</v>
      </c>
      <c r="H3443" t="s">
        <v>16885</v>
      </c>
      <c r="I3443">
        <v>10</v>
      </c>
      <c r="J3443">
        <v>10</v>
      </c>
      <c r="K3443">
        <v>0</v>
      </c>
      <c r="L3443" t="s">
        <v>814</v>
      </c>
      <c r="M3443">
        <f>SUM(B3443,C3443)</f>
        <v>0</v>
      </c>
      <c r="N3443" t="str">
        <f t="shared" si="106"/>
        <v>No</v>
      </c>
      <c r="O3443">
        <f>COUNTIF(C:C,"&lt;0")</f>
        <v>0</v>
      </c>
      <c r="P3443" t="e">
        <f>SUMIF(#REF!,"&gt;"&amp;AVERAGE(#REF!))</f>
        <v>#REF!</v>
      </c>
      <c r="Q3443">
        <f t="shared" si="107"/>
        <v>27.565026697177728</v>
      </c>
      <c r="R3443" t="str">
        <f>CONCATENATE("ID-",A3443,"-",E3443)</f>
        <v>ID-30587-</v>
      </c>
      <c r="S3443">
        <f>INDEX(B:B,MATCH(A3443,A:A,0))</f>
        <v>0</v>
      </c>
      <c r="T3443" t="str">
        <f>IF(OR(B3443&gt;0,C3443&gt;0),"Acceptable","Check")</f>
        <v>Acceptable</v>
      </c>
      <c r="U3443">
        <f>COUNTIF(D:D, "Military - U.S. Army")</f>
        <v>23</v>
      </c>
      <c r="V3443">
        <f>AVERAGEIF(C:C,"Fort Myer, Virginia", I:I)</f>
        <v>2</v>
      </c>
      <c r="X3443" t="str">
        <f>IFERROR(VLOOKUP("FlightNumber", A:D, 4, FALSE), "Flight Not Found")</f>
        <v>Flight Not Found</v>
      </c>
      <c r="Y3443" t="str" cm="1">
        <f t="array" ref="Y3443">IF(AND(B:B &gt; TIME(6, 0, 0), B:B &lt;= TIME(18, 0, 0)), "Day", "Night")</f>
        <v>Night</v>
      </c>
      <c r="Z3443">
        <f>COUNTIFS(D:D, "Military - U.S. Army", C:C, "Fort Myer, Virginia")</f>
        <v>1</v>
      </c>
    </row>
    <row r="3444" spans="1:26" x14ac:dyDescent="0.2">
      <c r="A3444">
        <v>31793</v>
      </c>
      <c r="B3444" t="s">
        <v>16886</v>
      </c>
      <c r="C3444" t="s">
        <v>13376</v>
      </c>
      <c r="D3444" t="s">
        <v>3546</v>
      </c>
      <c r="F3444" t="s">
        <v>11779</v>
      </c>
      <c r="G3444" t="s">
        <v>16887</v>
      </c>
      <c r="H3444" t="s">
        <v>16888</v>
      </c>
      <c r="I3444">
        <v>9</v>
      </c>
      <c r="J3444">
        <v>9</v>
      </c>
      <c r="K3444">
        <v>0</v>
      </c>
      <c r="L3444" t="s">
        <v>16889</v>
      </c>
      <c r="M3444">
        <f>SUM(B3444,C3444)</f>
        <v>0</v>
      </c>
      <c r="N3444" t="str">
        <f t="shared" si="106"/>
        <v>No</v>
      </c>
      <c r="O3444">
        <f>COUNTIF(C:C,"&lt;0")</f>
        <v>0</v>
      </c>
      <c r="P3444" t="e">
        <f>SUMIF(#REF!,"&gt;"&amp;AVERAGE(#REF!))</f>
        <v>#REF!</v>
      </c>
      <c r="Q3444">
        <f t="shared" si="107"/>
        <v>27.565026697177728</v>
      </c>
      <c r="R3444" t="str">
        <f>CONCATENATE("ID-",A3444,"-",E3444)</f>
        <v>ID-31793-</v>
      </c>
      <c r="S3444" t="str">
        <f>INDEX(B:B,MATCH(A3444,A:A,0))</f>
        <v>08:11</v>
      </c>
      <c r="T3444" t="str">
        <f>IF(OR(B3444&gt;0,C3444&gt;0),"Acceptable","Check")</f>
        <v>Acceptable</v>
      </c>
      <c r="U3444">
        <f>COUNTIF(D:D, "Military - U.S. Army")</f>
        <v>23</v>
      </c>
      <c r="V3444">
        <f>AVERAGEIF(C:C,"Fort Myer, Virginia", I:I)</f>
        <v>2</v>
      </c>
      <c r="X3444" t="str">
        <f>IFERROR(VLOOKUP("FlightNumber", A:D, 4, FALSE), "Flight Not Found")</f>
        <v>Flight Not Found</v>
      </c>
      <c r="Y3444" t="str" cm="1">
        <f t="array" ref="Y3444">IF(AND(B:B &gt; TIME(6, 0, 0), B:B &lt;= TIME(18, 0, 0)), "Day", "Night")</f>
        <v>Night</v>
      </c>
      <c r="Z3444">
        <f>COUNTIFS(D:D, "Military - U.S. Army", C:C, "Fort Myer, Virginia")</f>
        <v>1</v>
      </c>
    </row>
    <row r="3445" spans="1:26" x14ac:dyDescent="0.2">
      <c r="A3445">
        <v>30594</v>
      </c>
      <c r="B3445" t="s">
        <v>2141</v>
      </c>
      <c r="C3445" t="s">
        <v>16890</v>
      </c>
      <c r="D3445" t="s">
        <v>16891</v>
      </c>
      <c r="E3445" t="s">
        <v>16892</v>
      </c>
      <c r="F3445" t="s">
        <v>16893</v>
      </c>
      <c r="G3445" t="s">
        <v>16894</v>
      </c>
      <c r="I3445">
        <v>4</v>
      </c>
      <c r="J3445">
        <v>4</v>
      </c>
      <c r="K3445">
        <v>0</v>
      </c>
      <c r="L3445" t="s">
        <v>16895</v>
      </c>
      <c r="M3445">
        <f>SUM(B3445,C3445)</f>
        <v>0</v>
      </c>
      <c r="N3445" t="str">
        <f t="shared" si="106"/>
        <v>No</v>
      </c>
      <c r="O3445">
        <f>COUNTIF(C:C,"&lt;0")</f>
        <v>0</v>
      </c>
      <c r="P3445" t="e">
        <f>SUMIF(#REF!,"&gt;"&amp;AVERAGE(#REF!))</f>
        <v>#REF!</v>
      </c>
      <c r="Q3445">
        <f t="shared" si="107"/>
        <v>27.565026697177728</v>
      </c>
      <c r="R3445" t="str">
        <f>CONCATENATE("ID-",A3445,"-",E3445)</f>
        <v>ID-30594-Little Rock, AR - Springfield, MO</v>
      </c>
      <c r="S3445" t="str">
        <f>INDEX(B:B,MATCH(A3445,A:A,0))</f>
        <v>12:00</v>
      </c>
      <c r="T3445" t="str">
        <f>IF(OR(B3445&gt;0,C3445&gt;0),"Acceptable","Check")</f>
        <v>Acceptable</v>
      </c>
      <c r="U3445">
        <f>COUNTIF(D:D, "Military - U.S. Army")</f>
        <v>23</v>
      </c>
      <c r="V3445">
        <f>AVERAGEIF(C:C,"Fort Myer, Virginia", I:I)</f>
        <v>2</v>
      </c>
      <c r="X3445" t="str">
        <f>IFERROR(VLOOKUP("FlightNumber", A:D, 4, FALSE), "Flight Not Found")</f>
        <v>Flight Not Found</v>
      </c>
      <c r="Y3445" t="str" cm="1">
        <f t="array" ref="Y3445">IF(AND(B:B &gt; TIME(6, 0, 0), B:B &lt;= TIME(18, 0, 0)), "Day", "Night")</f>
        <v>Night</v>
      </c>
      <c r="Z3445">
        <f>COUNTIFS(D:D, "Military - U.S. Army", C:C, "Fort Myer, Virginia")</f>
        <v>1</v>
      </c>
    </row>
    <row r="3446" spans="1:26" x14ac:dyDescent="0.2">
      <c r="A3446">
        <v>30596</v>
      </c>
      <c r="C3446" t="s">
        <v>16896</v>
      </c>
      <c r="D3446" t="s">
        <v>15268</v>
      </c>
      <c r="F3446" t="s">
        <v>13740</v>
      </c>
      <c r="G3446" t="s">
        <v>16897</v>
      </c>
      <c r="H3446" t="s">
        <v>16898</v>
      </c>
      <c r="I3446">
        <v>15</v>
      </c>
      <c r="J3446">
        <v>7</v>
      </c>
      <c r="K3446">
        <v>0</v>
      </c>
      <c r="L3446" t="s">
        <v>16899</v>
      </c>
      <c r="M3446">
        <f>SUM(B3446,C3446)</f>
        <v>0</v>
      </c>
      <c r="N3446" t="str">
        <f t="shared" si="106"/>
        <v>No</v>
      </c>
      <c r="O3446">
        <f>COUNTIF(C:C,"&lt;0")</f>
        <v>0</v>
      </c>
      <c r="P3446" t="e">
        <f>SUMIF(#REF!,"&gt;"&amp;AVERAGE(#REF!))</f>
        <v>#REF!</v>
      </c>
      <c r="Q3446">
        <f t="shared" si="107"/>
        <v>27.565026697177728</v>
      </c>
      <c r="R3446" t="str">
        <f>CONCATENATE("ID-",A3446,"-",E3446)</f>
        <v>ID-30596-</v>
      </c>
      <c r="S3446">
        <f>INDEX(B:B,MATCH(A3446,A:A,0))</f>
        <v>0</v>
      </c>
      <c r="T3446" t="str">
        <f>IF(OR(B3446&gt;0,C3446&gt;0),"Acceptable","Check")</f>
        <v>Acceptable</v>
      </c>
      <c r="U3446">
        <f>COUNTIF(D:D, "Military - U.S. Army")</f>
        <v>23</v>
      </c>
      <c r="V3446">
        <f>AVERAGEIF(C:C,"Fort Myer, Virginia", I:I)</f>
        <v>2</v>
      </c>
      <c r="X3446" t="str">
        <f>IFERROR(VLOOKUP("FlightNumber", A:D, 4, FALSE), "Flight Not Found")</f>
        <v>Flight Not Found</v>
      </c>
      <c r="Y3446" t="str" cm="1">
        <f t="array" ref="Y3446">IF(AND(B:B &gt; TIME(6, 0, 0), B:B &lt;= TIME(18, 0, 0)), "Day", "Night")</f>
        <v>Night</v>
      </c>
      <c r="Z3446">
        <f>COUNTIFS(D:D, "Military - U.S. Army", C:C, "Fort Myer, Virginia")</f>
        <v>1</v>
      </c>
    </row>
    <row r="3447" spans="1:26" x14ac:dyDescent="0.2">
      <c r="A3447">
        <v>30597</v>
      </c>
      <c r="C3447" t="s">
        <v>16900</v>
      </c>
      <c r="D3447" t="s">
        <v>12609</v>
      </c>
      <c r="E3447" t="s">
        <v>16901</v>
      </c>
      <c r="F3447" t="s">
        <v>12795</v>
      </c>
      <c r="G3447" t="s">
        <v>16902</v>
      </c>
      <c r="H3447" t="s">
        <v>5888</v>
      </c>
      <c r="I3447">
        <v>14</v>
      </c>
      <c r="J3447">
        <v>9</v>
      </c>
      <c r="K3447">
        <v>0</v>
      </c>
      <c r="L3447" t="s">
        <v>16903</v>
      </c>
      <c r="M3447">
        <f>SUM(B3447,C3447)</f>
        <v>0</v>
      </c>
      <c r="N3447" t="str">
        <f t="shared" si="106"/>
        <v>No</v>
      </c>
      <c r="O3447">
        <f>COUNTIF(C:C,"&lt;0")</f>
        <v>0</v>
      </c>
      <c r="P3447" t="e">
        <f>SUMIF(#REF!,"&gt;"&amp;AVERAGE(#REF!))</f>
        <v>#REF!</v>
      </c>
      <c r="Q3447">
        <f t="shared" si="107"/>
        <v>27.565026697177728</v>
      </c>
      <c r="R3447" t="str">
        <f>CONCATENATE("ID-",A3447,"-",E3447)</f>
        <v>ID-30597-Lonkin - Myitkyina</v>
      </c>
      <c r="S3447">
        <f>INDEX(B:B,MATCH(A3447,A:A,0))</f>
        <v>0</v>
      </c>
      <c r="T3447" t="str">
        <f>IF(OR(B3447&gt;0,C3447&gt;0),"Acceptable","Check")</f>
        <v>Acceptable</v>
      </c>
      <c r="U3447">
        <f>COUNTIF(D:D, "Military - U.S. Army")</f>
        <v>23</v>
      </c>
      <c r="V3447">
        <f>AVERAGEIF(C:C,"Fort Myer, Virginia", I:I)</f>
        <v>2</v>
      </c>
      <c r="X3447" t="str">
        <f>IFERROR(VLOOKUP("FlightNumber", A:D, 4, FALSE), "Flight Not Found")</f>
        <v>Flight Not Found</v>
      </c>
      <c r="Y3447" t="str" cm="1">
        <f t="array" ref="Y3447">IF(AND(B:B &gt; TIME(6, 0, 0), B:B &lt;= TIME(18, 0, 0)), "Day", "Night")</f>
        <v>Night</v>
      </c>
      <c r="Z3447">
        <f>COUNTIFS(D:D, "Military - U.S. Army", C:C, "Fort Myer, Virginia")</f>
        <v>1</v>
      </c>
    </row>
    <row r="3448" spans="1:26" x14ac:dyDescent="0.2">
      <c r="A3448">
        <v>30600</v>
      </c>
      <c r="B3448" t="s">
        <v>5697</v>
      </c>
      <c r="C3448" t="s">
        <v>16904</v>
      </c>
      <c r="D3448" t="s">
        <v>16905</v>
      </c>
      <c r="E3448" t="s">
        <v>16906</v>
      </c>
      <c r="F3448" t="s">
        <v>16907</v>
      </c>
      <c r="G3448" t="s">
        <v>16908</v>
      </c>
      <c r="H3448" t="s">
        <v>16909</v>
      </c>
      <c r="I3448">
        <v>10</v>
      </c>
      <c r="J3448">
        <v>10</v>
      </c>
      <c r="K3448">
        <v>0</v>
      </c>
      <c r="L3448" t="s">
        <v>16910</v>
      </c>
      <c r="M3448">
        <f>SUM(B3448,C3448)</f>
        <v>0</v>
      </c>
      <c r="N3448" t="str">
        <f t="shared" si="106"/>
        <v>No</v>
      </c>
      <c r="O3448">
        <f>COUNTIF(C:C,"&lt;0")</f>
        <v>0</v>
      </c>
      <c r="P3448" t="e">
        <f>SUMIF(#REF!,"&gt;"&amp;AVERAGE(#REF!))</f>
        <v>#REF!</v>
      </c>
      <c r="Q3448">
        <f t="shared" si="107"/>
        <v>27.565026697177728</v>
      </c>
      <c r="R3448" t="str">
        <f>CONCATENATE("ID-",A3448,"-",E3448)</f>
        <v>ID-30600-Springfield, Il - Carbondale, IL</v>
      </c>
      <c r="S3448" t="str">
        <f>INDEX(B:B,MATCH(A3448,A:A,0))</f>
        <v>20:53</v>
      </c>
      <c r="T3448" t="str">
        <f>IF(OR(B3448&gt;0,C3448&gt;0),"Acceptable","Check")</f>
        <v>Acceptable</v>
      </c>
      <c r="U3448">
        <f>COUNTIF(D:D, "Military - U.S. Army")</f>
        <v>23</v>
      </c>
      <c r="V3448">
        <f>AVERAGEIF(C:C,"Fort Myer, Virginia", I:I)</f>
        <v>2</v>
      </c>
      <c r="X3448" t="str">
        <f>IFERROR(VLOOKUP("FlightNumber", A:D, 4, FALSE), "Flight Not Found")</f>
        <v>Flight Not Found</v>
      </c>
      <c r="Y3448" t="str" cm="1">
        <f t="array" ref="Y3448">IF(AND(B:B &gt; TIME(6, 0, 0), B:B &lt;= TIME(18, 0, 0)), "Day", "Night")</f>
        <v>Night</v>
      </c>
      <c r="Z3448">
        <f>COUNTIFS(D:D, "Military - U.S. Army", C:C, "Fort Myer, Virginia")</f>
        <v>1</v>
      </c>
    </row>
    <row r="3449" spans="1:26" x14ac:dyDescent="0.2">
      <c r="A3449">
        <v>30617</v>
      </c>
      <c r="B3449" t="s">
        <v>15497</v>
      </c>
      <c r="C3449" t="s">
        <v>16911</v>
      </c>
      <c r="D3449" t="s">
        <v>16912</v>
      </c>
      <c r="E3449" t="s">
        <v>16913</v>
      </c>
      <c r="F3449" t="s">
        <v>16914</v>
      </c>
      <c r="G3449" t="s">
        <v>16915</v>
      </c>
      <c r="H3449" t="s">
        <v>16916</v>
      </c>
      <c r="I3449">
        <v>30</v>
      </c>
      <c r="J3449">
        <v>1</v>
      </c>
      <c r="K3449">
        <v>0</v>
      </c>
      <c r="L3449" t="s">
        <v>16917</v>
      </c>
      <c r="M3449">
        <f>SUM(B3449,C3449)</f>
        <v>0</v>
      </c>
      <c r="N3449" t="str">
        <f t="shared" si="106"/>
        <v>No</v>
      </c>
      <c r="O3449">
        <f>COUNTIF(C:C,"&lt;0")</f>
        <v>0</v>
      </c>
      <c r="P3449" t="e">
        <f>SUMIF(#REF!,"&gt;"&amp;AVERAGE(#REF!))</f>
        <v>#REF!</v>
      </c>
      <c r="Q3449">
        <f t="shared" si="107"/>
        <v>27.565026697177728</v>
      </c>
      <c r="R3449" t="str">
        <f>CONCATENATE("ID-",A3449,"-",E3449)</f>
        <v>ID-30617-Middletown - Washington DC</v>
      </c>
      <c r="S3449" t="str">
        <f>INDEX(B:B,MATCH(A3449,A:A,0))</f>
        <v>13:35</v>
      </c>
      <c r="T3449" t="str">
        <f>IF(OR(B3449&gt;0,C3449&gt;0),"Acceptable","Check")</f>
        <v>Acceptable</v>
      </c>
      <c r="U3449">
        <f>COUNTIF(D:D, "Military - U.S. Army")</f>
        <v>23</v>
      </c>
      <c r="V3449">
        <f>AVERAGEIF(C:C,"Fort Myer, Virginia", I:I)</f>
        <v>2</v>
      </c>
      <c r="X3449" t="str">
        <f>IFERROR(VLOOKUP("FlightNumber", A:D, 4, FALSE), "Flight Not Found")</f>
        <v>Flight Not Found</v>
      </c>
      <c r="Y3449" t="str" cm="1">
        <f t="array" ref="Y3449">IF(AND(B:B &gt; TIME(6, 0, 0), B:B &lt;= TIME(18, 0, 0)), "Day", "Night")</f>
        <v>Night</v>
      </c>
      <c r="Z3449">
        <f>COUNTIFS(D:D, "Military - U.S. Army", C:C, "Fort Myer, Virginia")</f>
        <v>1</v>
      </c>
    </row>
    <row r="3450" spans="1:26" x14ac:dyDescent="0.2">
      <c r="A3450">
        <v>30628</v>
      </c>
      <c r="B3450" t="s">
        <v>50</v>
      </c>
      <c r="C3450" t="s">
        <v>16918</v>
      </c>
      <c r="D3450" t="s">
        <v>16134</v>
      </c>
      <c r="E3450" t="s">
        <v>16919</v>
      </c>
      <c r="F3450" t="s">
        <v>16484</v>
      </c>
      <c r="G3450" t="s">
        <v>16920</v>
      </c>
      <c r="H3450" t="s">
        <v>16921</v>
      </c>
      <c r="I3450">
        <v>130</v>
      </c>
      <c r="J3450">
        <v>130</v>
      </c>
      <c r="K3450">
        <v>0</v>
      </c>
      <c r="L3450" t="s">
        <v>16922</v>
      </c>
      <c r="M3450">
        <f>SUM(B3450,C3450)</f>
        <v>0</v>
      </c>
      <c r="N3450" t="str">
        <f t="shared" si="106"/>
        <v>No</v>
      </c>
      <c r="O3450">
        <f>COUNTIF(C:C,"&lt;0")</f>
        <v>0</v>
      </c>
      <c r="P3450" t="e">
        <f>SUMIF(#REF!,"&gt;"&amp;AVERAGE(#REF!))</f>
        <v>#REF!</v>
      </c>
      <c r="Q3450">
        <f t="shared" si="107"/>
        <v>27.565026697177728</v>
      </c>
      <c r="R3450" t="str">
        <f>CONCATENATE("ID-",A3450,"-",E3450)</f>
        <v>ID-30628-Lubango - Luanda</v>
      </c>
      <c r="S3450" t="str">
        <f>INDEX(B:B,MATCH(A3450,A:A,0))</f>
        <v>15:20</v>
      </c>
      <c r="T3450" t="str">
        <f>IF(OR(B3450&gt;0,C3450&gt;0),"Acceptable","Check")</f>
        <v>Acceptable</v>
      </c>
      <c r="U3450">
        <f>COUNTIF(D:D, "Military - U.S. Army")</f>
        <v>23</v>
      </c>
      <c r="V3450">
        <f>AVERAGEIF(C:C,"Fort Myer, Virginia", I:I)</f>
        <v>2</v>
      </c>
      <c r="X3450" t="str">
        <f>IFERROR(VLOOKUP("FlightNumber", A:D, 4, FALSE), "Flight Not Found")</f>
        <v>Flight Not Found</v>
      </c>
      <c r="Y3450" t="str" cm="1">
        <f t="array" ref="Y3450">IF(AND(B:B &gt; TIME(6, 0, 0), B:B &lt;= TIME(18, 0, 0)), "Day", "Night")</f>
        <v>Night</v>
      </c>
      <c r="Z3450">
        <f>COUNTIFS(D:D, "Military - U.S. Army", C:C, "Fort Myer, Virginia")</f>
        <v>1</v>
      </c>
    </row>
    <row r="3451" spans="1:26" x14ac:dyDescent="0.2">
      <c r="A3451">
        <v>30643</v>
      </c>
      <c r="C3451" t="s">
        <v>16923</v>
      </c>
      <c r="D3451" t="s">
        <v>11434</v>
      </c>
      <c r="F3451" t="s">
        <v>12795</v>
      </c>
      <c r="G3451" t="s">
        <v>16924</v>
      </c>
      <c r="H3451" t="s">
        <v>16925</v>
      </c>
      <c r="I3451">
        <v>7</v>
      </c>
      <c r="J3451">
        <v>4</v>
      </c>
      <c r="K3451">
        <v>0</v>
      </c>
      <c r="L3451" t="s">
        <v>16926</v>
      </c>
      <c r="M3451">
        <f>SUM(B3451,C3451)</f>
        <v>0</v>
      </c>
      <c r="N3451" t="str">
        <f t="shared" si="106"/>
        <v>No</v>
      </c>
      <c r="O3451">
        <f>COUNTIF(C:C,"&lt;0")</f>
        <v>0</v>
      </c>
      <c r="P3451" t="e">
        <f>SUMIF(#REF!,"&gt;"&amp;AVERAGE(#REF!))</f>
        <v>#REF!</v>
      </c>
      <c r="Q3451">
        <f t="shared" si="107"/>
        <v>27.565026697177728</v>
      </c>
      <c r="R3451" t="str">
        <f>CONCATENATE("ID-",A3451,"-",E3451)</f>
        <v>ID-30643-</v>
      </c>
      <c r="S3451">
        <f>INDEX(B:B,MATCH(A3451,A:A,0))</f>
        <v>0</v>
      </c>
      <c r="T3451" t="str">
        <f>IF(OR(B3451&gt;0,C3451&gt;0),"Acceptable","Check")</f>
        <v>Acceptable</v>
      </c>
      <c r="U3451">
        <f>COUNTIF(D:D, "Military - U.S. Army")</f>
        <v>23</v>
      </c>
      <c r="V3451">
        <f>AVERAGEIF(C:C,"Fort Myer, Virginia", I:I)</f>
        <v>2</v>
      </c>
      <c r="X3451" t="str">
        <f>IFERROR(VLOOKUP("FlightNumber", A:D, 4, FALSE), "Flight Not Found")</f>
        <v>Flight Not Found</v>
      </c>
      <c r="Y3451" t="str" cm="1">
        <f t="array" ref="Y3451">IF(AND(B:B &gt; TIME(6, 0, 0), B:B &lt;= TIME(18, 0, 0)), "Day", "Night")</f>
        <v>Night</v>
      </c>
      <c r="Z3451">
        <f>COUNTIFS(D:D, "Military - U.S. Army", C:C, "Fort Myer, Virginia")</f>
        <v>1</v>
      </c>
    </row>
    <row r="3452" spans="1:26" x14ac:dyDescent="0.2">
      <c r="A3452">
        <v>30646</v>
      </c>
      <c r="B3452" t="s">
        <v>3119</v>
      </c>
      <c r="C3452" t="s">
        <v>16927</v>
      </c>
      <c r="D3452" t="s">
        <v>9454</v>
      </c>
      <c r="E3452" t="s">
        <v>16928</v>
      </c>
      <c r="F3452" t="s">
        <v>16929</v>
      </c>
      <c r="G3452" t="s">
        <v>16930</v>
      </c>
      <c r="I3452">
        <v>8</v>
      </c>
      <c r="J3452">
        <v>8</v>
      </c>
      <c r="K3452">
        <v>0</v>
      </c>
      <c r="L3452" t="s">
        <v>16931</v>
      </c>
      <c r="M3452">
        <f>SUM(B3452,C3452)</f>
        <v>0</v>
      </c>
      <c r="N3452" t="str">
        <f t="shared" si="106"/>
        <v>No</v>
      </c>
      <c r="O3452">
        <f>COUNTIF(C:C,"&lt;0")</f>
        <v>0</v>
      </c>
      <c r="P3452" t="e">
        <f>SUMIF(#REF!,"&gt;"&amp;AVERAGE(#REF!))</f>
        <v>#REF!</v>
      </c>
      <c r="Q3452">
        <f t="shared" si="107"/>
        <v>27.565026697177728</v>
      </c>
      <c r="R3452" t="str">
        <f>CONCATENATE("ID-",A3452,"-",E3452)</f>
        <v>ID-30646-Wichita, TX - Midland, TX</v>
      </c>
      <c r="S3452" t="str">
        <f>INDEX(B:B,MATCH(A3452,A:A,0))</f>
        <v>15:30</v>
      </c>
      <c r="T3452" t="str">
        <f>IF(OR(B3452&gt;0,C3452&gt;0),"Acceptable","Check")</f>
        <v>Acceptable</v>
      </c>
      <c r="U3452">
        <f>COUNTIF(D:D, "Military - U.S. Army")</f>
        <v>23</v>
      </c>
      <c r="V3452">
        <f>AVERAGEIF(C:C,"Fort Myer, Virginia", I:I)</f>
        <v>2</v>
      </c>
      <c r="X3452" t="str">
        <f>IFERROR(VLOOKUP("FlightNumber", A:D, 4, FALSE), "Flight Not Found")</f>
        <v>Flight Not Found</v>
      </c>
      <c r="Y3452" t="str" cm="1">
        <f t="array" ref="Y3452">IF(AND(B:B &gt; TIME(6, 0, 0), B:B &lt;= TIME(18, 0, 0)), "Day", "Night")</f>
        <v>Night</v>
      </c>
      <c r="Z3452">
        <f>COUNTIFS(D:D, "Military - U.S. Army", C:C, "Fort Myer, Virginia")</f>
        <v>1</v>
      </c>
    </row>
    <row r="3453" spans="1:26" x14ac:dyDescent="0.2">
      <c r="A3453">
        <v>30647</v>
      </c>
      <c r="B3453" t="s">
        <v>12852</v>
      </c>
      <c r="C3453" t="s">
        <v>16932</v>
      </c>
      <c r="D3453" t="s">
        <v>3427</v>
      </c>
      <c r="E3453" t="s">
        <v>16933</v>
      </c>
      <c r="F3453" t="s">
        <v>16934</v>
      </c>
      <c r="G3453" t="s">
        <v>16935</v>
      </c>
      <c r="H3453" t="s">
        <v>16936</v>
      </c>
      <c r="I3453">
        <v>192</v>
      </c>
      <c r="J3453">
        <v>181</v>
      </c>
      <c r="K3453">
        <v>0</v>
      </c>
      <c r="L3453" t="s">
        <v>16937</v>
      </c>
      <c r="M3453">
        <f>SUM(B3453,C3453)</f>
        <v>0</v>
      </c>
      <c r="N3453" t="str">
        <f t="shared" si="106"/>
        <v>No</v>
      </c>
      <c r="O3453">
        <f>COUNTIF(C:C,"&lt;0")</f>
        <v>0</v>
      </c>
      <c r="P3453" t="e">
        <f>SUMIF(#REF!,"&gt;"&amp;AVERAGE(#REF!))</f>
        <v>#REF!</v>
      </c>
      <c r="Q3453">
        <f t="shared" si="107"/>
        <v>27.565026697177728</v>
      </c>
      <c r="R3453" t="str">
        <f>CONCATENATE("ID-",A3453,"-",E3453)</f>
        <v>ID-30647-Paris - Madrid - Bogota</v>
      </c>
      <c r="S3453" t="str">
        <f>INDEX(B:B,MATCH(A3453,A:A,0))</f>
        <v>10:06</v>
      </c>
      <c r="T3453" t="str">
        <f>IF(OR(B3453&gt;0,C3453&gt;0),"Acceptable","Check")</f>
        <v>Acceptable</v>
      </c>
      <c r="U3453">
        <f>COUNTIF(D:D, "Military - U.S. Army")</f>
        <v>23</v>
      </c>
      <c r="V3453">
        <f>AVERAGEIF(C:C,"Fort Myer, Virginia", I:I)</f>
        <v>2</v>
      </c>
      <c r="X3453" t="str">
        <f>IFERROR(VLOOKUP("FlightNumber", A:D, 4, FALSE), "Flight Not Found")</f>
        <v>Flight Not Found</v>
      </c>
      <c r="Y3453" t="str" cm="1">
        <f t="array" ref="Y3453">IF(AND(B:B &gt; TIME(6, 0, 0), B:B &lt;= TIME(18, 0, 0)), "Day", "Night")</f>
        <v>Night</v>
      </c>
      <c r="Z3453">
        <f>COUNTIFS(D:D, "Military - U.S. Army", C:C, "Fort Myer, Virginia")</f>
        <v>1</v>
      </c>
    </row>
    <row r="3454" spans="1:26" x14ac:dyDescent="0.2">
      <c r="A3454">
        <v>30648</v>
      </c>
      <c r="C3454" t="s">
        <v>16938</v>
      </c>
      <c r="D3454" t="s">
        <v>11455</v>
      </c>
      <c r="F3454" t="s">
        <v>16939</v>
      </c>
      <c r="G3454" t="s">
        <v>16940</v>
      </c>
      <c r="H3454" t="s">
        <v>16941</v>
      </c>
      <c r="I3454">
        <v>72</v>
      </c>
      <c r="J3454">
        <v>53</v>
      </c>
      <c r="K3454">
        <v>0</v>
      </c>
      <c r="L3454" t="s">
        <v>16942</v>
      </c>
      <c r="M3454">
        <f>SUM(B3454,C3454)</f>
        <v>0</v>
      </c>
      <c r="N3454" t="str">
        <f t="shared" si="106"/>
        <v>No</v>
      </c>
      <c r="O3454">
        <f>COUNTIF(C:C,"&lt;0")</f>
        <v>0</v>
      </c>
      <c r="P3454" t="e">
        <f>SUMIF(#REF!,"&gt;"&amp;AVERAGE(#REF!))</f>
        <v>#REF!</v>
      </c>
      <c r="Q3454">
        <f t="shared" si="107"/>
        <v>27.565026697177728</v>
      </c>
      <c r="R3454" t="str">
        <f>CONCATENATE("ID-",A3454,"-",E3454)</f>
        <v>ID-30648-</v>
      </c>
      <c r="S3454">
        <f>INDEX(B:B,MATCH(A3454,A:A,0))</f>
        <v>0</v>
      </c>
      <c r="T3454" t="str">
        <f>IF(OR(B3454&gt;0,C3454&gt;0),"Acceptable","Check")</f>
        <v>Acceptable</v>
      </c>
      <c r="U3454">
        <f>COUNTIF(D:D, "Military - U.S. Army")</f>
        <v>23</v>
      </c>
      <c r="V3454">
        <f>AVERAGEIF(C:C,"Fort Myer, Virginia", I:I)</f>
        <v>2</v>
      </c>
      <c r="X3454" t="str">
        <f>IFERROR(VLOOKUP("FlightNumber", A:D, 4, FALSE), "Flight Not Found")</f>
        <v>Flight Not Found</v>
      </c>
      <c r="Y3454" t="str" cm="1">
        <f t="array" ref="Y3454">IF(AND(B:B &gt; TIME(6, 0, 0), B:B &lt;= TIME(18, 0, 0)), "Day", "Night")</f>
        <v>Night</v>
      </c>
      <c r="Z3454">
        <f>COUNTIFS(D:D, "Military - U.S. Army", C:C, "Fort Myer, Virginia")</f>
        <v>1</v>
      </c>
    </row>
    <row r="3455" spans="1:26" x14ac:dyDescent="0.2">
      <c r="A3455">
        <v>30657</v>
      </c>
      <c r="B3455" t="s">
        <v>4504</v>
      </c>
      <c r="C3455" t="s">
        <v>4383</v>
      </c>
      <c r="D3455" t="s">
        <v>16943</v>
      </c>
      <c r="E3455" t="s">
        <v>16944</v>
      </c>
      <c r="F3455" t="s">
        <v>16945</v>
      </c>
      <c r="G3455" t="s">
        <v>16946</v>
      </c>
      <c r="H3455" t="s">
        <v>16947</v>
      </c>
      <c r="I3455">
        <v>135</v>
      </c>
      <c r="J3455">
        <v>93</v>
      </c>
      <c r="K3455">
        <v>0</v>
      </c>
      <c r="L3455" t="s">
        <v>16948</v>
      </c>
      <c r="M3455">
        <f>SUM(B3455,C3455)</f>
        <v>0</v>
      </c>
      <c r="N3455" t="str">
        <f t="shared" si="106"/>
        <v>No</v>
      </c>
      <c r="O3455">
        <f>COUNTIF(C:C,"&lt;0")</f>
        <v>0</v>
      </c>
      <c r="P3455" t="e">
        <f>SUMIF(#REF!,"&gt;"&amp;AVERAGE(#REF!))</f>
        <v>#REF!</v>
      </c>
      <c r="Q3455">
        <f t="shared" si="107"/>
        <v>27.565026697177728</v>
      </c>
      <c r="R3455" t="str">
        <f>CONCATENATE("ID-",A3455,"-",E3455)</f>
        <v>ID-30657-Madrid - Rome</v>
      </c>
      <c r="S3455" t="str">
        <f>INDEX(B:B,MATCH(A3455,A:A,0))</f>
        <v>09:40</v>
      </c>
      <c r="T3455" t="str">
        <f>IF(OR(B3455&gt;0,C3455&gt;0),"Acceptable","Check")</f>
        <v>Acceptable</v>
      </c>
      <c r="U3455">
        <f>COUNTIF(D:D, "Military - U.S. Army")</f>
        <v>23</v>
      </c>
      <c r="V3455">
        <f>AVERAGEIF(C:C,"Fort Myer, Virginia", I:I)</f>
        <v>2</v>
      </c>
      <c r="X3455" t="str">
        <f>IFERROR(VLOOKUP("FlightNumber", A:D, 4, FALSE), "Flight Not Found")</f>
        <v>Flight Not Found</v>
      </c>
      <c r="Y3455" t="str" cm="1">
        <f t="array" ref="Y3455">IF(AND(B:B &gt; TIME(6, 0, 0), B:B &lt;= TIME(18, 0, 0)), "Day", "Night")</f>
        <v>Night</v>
      </c>
      <c r="Z3455">
        <f>COUNTIFS(D:D, "Military - U.S. Army", C:C, "Fort Myer, Virginia")</f>
        <v>1</v>
      </c>
    </row>
    <row r="3456" spans="1:26" x14ac:dyDescent="0.2">
      <c r="A3456">
        <v>30659</v>
      </c>
      <c r="B3456" t="s">
        <v>92</v>
      </c>
      <c r="C3456" t="s">
        <v>16949</v>
      </c>
      <c r="D3456" t="s">
        <v>16950</v>
      </c>
      <c r="E3456" t="s">
        <v>16951</v>
      </c>
      <c r="F3456" t="s">
        <v>14115</v>
      </c>
      <c r="G3456" t="s">
        <v>16952</v>
      </c>
      <c r="I3456">
        <v>4</v>
      </c>
      <c r="J3456">
        <v>4</v>
      </c>
      <c r="K3456">
        <v>0</v>
      </c>
      <c r="M3456">
        <f>SUM(B3456,C3456)</f>
        <v>0</v>
      </c>
      <c r="N3456" t="str">
        <f t="shared" si="106"/>
        <v>No</v>
      </c>
      <c r="O3456">
        <f>COUNTIF(C:C,"&lt;0")</f>
        <v>0</v>
      </c>
      <c r="P3456" t="e">
        <f>SUMIF(#REF!,"&gt;"&amp;AVERAGE(#REF!))</f>
        <v>#REF!</v>
      </c>
      <c r="Q3456">
        <f t="shared" si="107"/>
        <v>27.565026697177728</v>
      </c>
      <c r="R3456" t="str">
        <f>CONCATENATE("ID-",A3456,"-",E3456)</f>
        <v>ID-30659-Put-In-Bay, OH - Kelly's Island, OH</v>
      </c>
      <c r="S3456" t="str">
        <f>INDEX(B:B,MATCH(A3456,A:A,0))</f>
        <v>21:30</v>
      </c>
      <c r="T3456" t="str">
        <f>IF(OR(B3456&gt;0,C3456&gt;0),"Acceptable","Check")</f>
        <v>Acceptable</v>
      </c>
      <c r="U3456">
        <f>COUNTIF(D:D, "Military - U.S. Army")</f>
        <v>23</v>
      </c>
      <c r="V3456">
        <f>AVERAGEIF(C:C,"Fort Myer, Virginia", I:I)</f>
        <v>2</v>
      </c>
      <c r="X3456" t="str">
        <f>IFERROR(VLOOKUP("FlightNumber", A:D, 4, FALSE), "Flight Not Found")</f>
        <v>Flight Not Found</v>
      </c>
      <c r="Y3456" t="str" cm="1">
        <f t="array" ref="Y3456">IF(AND(B:B &gt; TIME(6, 0, 0), B:B &lt;= TIME(18, 0, 0)), "Day", "Night")</f>
        <v>Night</v>
      </c>
      <c r="Z3456">
        <f>COUNTIFS(D:D, "Military - U.S. Army", C:C, "Fort Myer, Virginia")</f>
        <v>1</v>
      </c>
    </row>
    <row r="3457" spans="1:26" x14ac:dyDescent="0.2">
      <c r="A3457">
        <v>30664</v>
      </c>
      <c r="B3457" t="s">
        <v>3119</v>
      </c>
      <c r="C3457" t="s">
        <v>3738</v>
      </c>
      <c r="D3457" t="s">
        <v>16953</v>
      </c>
      <c r="E3457" t="s">
        <v>16954</v>
      </c>
      <c r="F3457" t="s">
        <v>16955</v>
      </c>
      <c r="G3457" t="s">
        <v>16956</v>
      </c>
      <c r="H3457" t="s">
        <v>16957</v>
      </c>
      <c r="I3457">
        <v>3</v>
      </c>
      <c r="J3457">
        <v>3</v>
      </c>
      <c r="K3457">
        <v>22</v>
      </c>
      <c r="L3457" t="s">
        <v>16958</v>
      </c>
      <c r="M3457">
        <f>SUM(B3457,C3457)</f>
        <v>0</v>
      </c>
      <c r="N3457" t="str">
        <f t="shared" si="106"/>
        <v>No</v>
      </c>
      <c r="O3457">
        <f>COUNTIF(C:C,"&lt;0")</f>
        <v>0</v>
      </c>
      <c r="P3457" t="e">
        <f>SUMIF(#REF!,"&gt;"&amp;AVERAGE(#REF!))</f>
        <v>#REF!</v>
      </c>
      <c r="Q3457">
        <f t="shared" si="107"/>
        <v>27.565026697177728</v>
      </c>
      <c r="R3457" t="str">
        <f>CONCATENATE("ID-",A3457,"-",E3457)</f>
        <v>ID-30664-Medellin - Miami</v>
      </c>
      <c r="S3457" t="str">
        <f>INDEX(B:B,MATCH(A3457,A:A,0))</f>
        <v>15:30</v>
      </c>
      <c r="T3457" t="str">
        <f>IF(OR(B3457&gt;0,C3457&gt;0),"Acceptable","Check")</f>
        <v>Acceptable</v>
      </c>
      <c r="U3457">
        <f>COUNTIF(D:D, "Military - U.S. Army")</f>
        <v>23</v>
      </c>
      <c r="V3457">
        <f>AVERAGEIF(C:C,"Fort Myer, Virginia", I:I)</f>
        <v>2</v>
      </c>
      <c r="X3457" t="str">
        <f>IFERROR(VLOOKUP("FlightNumber", A:D, 4, FALSE), "Flight Not Found")</f>
        <v>Flight Not Found</v>
      </c>
      <c r="Y3457" t="str" cm="1">
        <f t="array" ref="Y3457">IF(AND(B:B &gt; TIME(6, 0, 0), B:B &lt;= TIME(18, 0, 0)), "Day", "Night")</f>
        <v>Night</v>
      </c>
      <c r="Z3457">
        <f>COUNTIFS(D:D, "Military - U.S. Army", C:C, "Fort Myer, Virginia")</f>
        <v>1</v>
      </c>
    </row>
    <row r="3458" spans="1:26" x14ac:dyDescent="0.2">
      <c r="A3458">
        <v>30667</v>
      </c>
      <c r="B3458" t="s">
        <v>3556</v>
      </c>
      <c r="C3458" t="s">
        <v>16959</v>
      </c>
      <c r="D3458" t="s">
        <v>16960</v>
      </c>
      <c r="E3458" t="s">
        <v>16961</v>
      </c>
      <c r="F3458" t="s">
        <v>10998</v>
      </c>
      <c r="G3458" t="s">
        <v>16962</v>
      </c>
      <c r="H3458" t="s">
        <v>9073</v>
      </c>
      <c r="I3458">
        <v>12</v>
      </c>
      <c r="J3458">
        <v>2</v>
      </c>
      <c r="K3458">
        <v>0</v>
      </c>
      <c r="L3458" t="s">
        <v>16963</v>
      </c>
      <c r="M3458">
        <f>SUM(B3458,C3458)</f>
        <v>0</v>
      </c>
      <c r="N3458" t="str">
        <f t="shared" ref="N3458:N3521" si="108">IF(E3458="good","Yes","No")</f>
        <v>No</v>
      </c>
      <c r="O3458">
        <f>COUNTIF(C:C,"&lt;0")</f>
        <v>0</v>
      </c>
      <c r="P3458" t="e">
        <f>SUMIF(#REF!,"&gt;"&amp;AVERAGE(#REF!))</f>
        <v>#REF!</v>
      </c>
      <c r="Q3458">
        <f t="shared" si="107"/>
        <v>27.565026697177728</v>
      </c>
      <c r="R3458" t="str">
        <f>CONCATENATE("ID-",A3458,"-",E3458)</f>
        <v>ID-30667-Inuvik - Paulatuk</v>
      </c>
      <c r="S3458" t="str">
        <f>INDEX(B:B,MATCH(A3458,A:A,0))</f>
        <v>13:10</v>
      </c>
      <c r="T3458" t="str">
        <f>IF(OR(B3458&gt;0,C3458&gt;0),"Acceptable","Check")</f>
        <v>Acceptable</v>
      </c>
      <c r="U3458">
        <f>COUNTIF(D:D, "Military - U.S. Army")</f>
        <v>23</v>
      </c>
      <c r="V3458">
        <f>AVERAGEIF(C:C,"Fort Myer, Virginia", I:I)</f>
        <v>2</v>
      </c>
      <c r="X3458" t="str">
        <f>IFERROR(VLOOKUP("FlightNumber", A:D, 4, FALSE), "Flight Not Found")</f>
        <v>Flight Not Found</v>
      </c>
      <c r="Y3458" t="str" cm="1">
        <f t="array" ref="Y3458">IF(AND(B:B &gt; TIME(6, 0, 0), B:B &lt;= TIME(18, 0, 0)), "Day", "Night")</f>
        <v>Night</v>
      </c>
      <c r="Z3458">
        <f>COUNTIFS(D:D, "Military - U.S. Army", C:C, "Fort Myer, Virginia")</f>
        <v>1</v>
      </c>
    </row>
    <row r="3459" spans="1:26" x14ac:dyDescent="0.2">
      <c r="A3459">
        <v>30674</v>
      </c>
      <c r="C3459" t="s">
        <v>16964</v>
      </c>
      <c r="D3459" t="s">
        <v>3546</v>
      </c>
      <c r="E3459" t="s">
        <v>16965</v>
      </c>
      <c r="F3459" t="s">
        <v>10036</v>
      </c>
      <c r="G3459" t="s">
        <v>16966</v>
      </c>
      <c r="H3459" t="s">
        <v>16967</v>
      </c>
      <c r="I3459">
        <v>49</v>
      </c>
      <c r="J3459">
        <v>44</v>
      </c>
      <c r="K3459">
        <v>0</v>
      </c>
      <c r="L3459" t="s">
        <v>16968</v>
      </c>
      <c r="M3459">
        <f>SUM(B3459,C3459)</f>
        <v>0</v>
      </c>
      <c r="N3459" t="str">
        <f t="shared" si="108"/>
        <v>No</v>
      </c>
      <c r="O3459">
        <f>COUNTIF(C:C,"&lt;0")</f>
        <v>0</v>
      </c>
      <c r="P3459" t="e">
        <f>SUMIF(#REF!,"&gt;"&amp;AVERAGE(#REF!))</f>
        <v>#REF!</v>
      </c>
      <c r="Q3459">
        <f t="shared" ref="Q3459:Q3522" si="109">AVERAGEIF(I:I,"&gt;0")</f>
        <v>27.565026697177728</v>
      </c>
      <c r="R3459" t="str">
        <f>CONCATENATE("ID-",A3459,"-",E3459)</f>
        <v>ID-30674-Arkhangelsk - Leshukonskoye</v>
      </c>
      <c r="S3459">
        <f>INDEX(B:B,MATCH(A3459,A:A,0))</f>
        <v>0</v>
      </c>
      <c r="T3459" t="str">
        <f>IF(OR(B3459&gt;0,C3459&gt;0),"Acceptable","Check")</f>
        <v>Acceptable</v>
      </c>
      <c r="U3459">
        <f>COUNTIF(D:D, "Military - U.S. Army")</f>
        <v>23</v>
      </c>
      <c r="V3459">
        <f>AVERAGEIF(C:C,"Fort Myer, Virginia", I:I)</f>
        <v>2</v>
      </c>
      <c r="X3459" t="str">
        <f>IFERROR(VLOOKUP("FlightNumber", A:D, 4, FALSE), "Flight Not Found")</f>
        <v>Flight Not Found</v>
      </c>
      <c r="Y3459" t="str" cm="1">
        <f t="array" ref="Y3459">IF(AND(B:B &gt; TIME(6, 0, 0), B:B &lt;= TIME(18, 0, 0)), "Day", "Night")</f>
        <v>Night</v>
      </c>
      <c r="Z3459">
        <f>COUNTIFS(D:D, "Military - U.S. Army", C:C, "Fort Myer, Virginia")</f>
        <v>1</v>
      </c>
    </row>
    <row r="3460" spans="1:26" x14ac:dyDescent="0.2">
      <c r="A3460">
        <v>30683</v>
      </c>
      <c r="C3460" t="s">
        <v>6720</v>
      </c>
      <c r="D3460" t="s">
        <v>16969</v>
      </c>
      <c r="F3460" t="s">
        <v>16970</v>
      </c>
      <c r="G3460" t="s">
        <v>5406</v>
      </c>
      <c r="H3460" t="s">
        <v>6697</v>
      </c>
      <c r="I3460">
        <v>13</v>
      </c>
      <c r="J3460">
        <v>13</v>
      </c>
      <c r="K3460">
        <v>0</v>
      </c>
      <c r="L3460" t="s">
        <v>16971</v>
      </c>
      <c r="M3460">
        <f>SUM(B3460,C3460)</f>
        <v>0</v>
      </c>
      <c r="N3460" t="str">
        <f t="shared" si="108"/>
        <v>No</v>
      </c>
      <c r="O3460">
        <f>COUNTIF(C:C,"&lt;0")</f>
        <v>0</v>
      </c>
      <c r="P3460" t="e">
        <f>SUMIF(#REF!,"&gt;"&amp;AVERAGE(#REF!))</f>
        <v>#REF!</v>
      </c>
      <c r="Q3460">
        <f t="shared" si="109"/>
        <v>27.565026697177728</v>
      </c>
      <c r="R3460" t="str">
        <f>CONCATENATE("ID-",A3460,"-",E3460)</f>
        <v>ID-30683-</v>
      </c>
      <c r="S3460">
        <f>INDEX(B:B,MATCH(A3460,A:A,0))</f>
        <v>0</v>
      </c>
      <c r="T3460" t="str">
        <f>IF(OR(B3460&gt;0,C3460&gt;0),"Acceptable","Check")</f>
        <v>Acceptable</v>
      </c>
      <c r="U3460">
        <f>COUNTIF(D:D, "Military - U.S. Army")</f>
        <v>23</v>
      </c>
      <c r="V3460">
        <f>AVERAGEIF(C:C,"Fort Myer, Virginia", I:I)</f>
        <v>2</v>
      </c>
      <c r="X3460" t="str">
        <f>IFERROR(VLOOKUP("FlightNumber", A:D, 4, FALSE), "Flight Not Found")</f>
        <v>Flight Not Found</v>
      </c>
      <c r="Y3460" t="str" cm="1">
        <f t="array" ref="Y3460">IF(AND(B:B &gt; TIME(6, 0, 0), B:B &lt;= TIME(18, 0, 0)), "Day", "Night")</f>
        <v>Night</v>
      </c>
      <c r="Z3460">
        <f>COUNTIFS(D:D, "Military - U.S. Army", C:C, "Fort Myer, Virginia")</f>
        <v>1</v>
      </c>
    </row>
    <row r="3461" spans="1:26" x14ac:dyDescent="0.2">
      <c r="A3461">
        <v>30690</v>
      </c>
      <c r="B3461" t="s">
        <v>870</v>
      </c>
      <c r="C3461" t="s">
        <v>14495</v>
      </c>
      <c r="D3461" t="s">
        <v>16972</v>
      </c>
      <c r="E3461" t="s">
        <v>16973</v>
      </c>
      <c r="F3461" t="s">
        <v>1809</v>
      </c>
      <c r="G3461" t="s">
        <v>16974</v>
      </c>
      <c r="H3461" t="s">
        <v>16975</v>
      </c>
      <c r="I3461">
        <v>2</v>
      </c>
      <c r="J3461">
        <v>1</v>
      </c>
      <c r="K3461">
        <v>0</v>
      </c>
      <c r="L3461" t="s">
        <v>16976</v>
      </c>
      <c r="M3461">
        <f>SUM(B3461,C3461)</f>
        <v>0</v>
      </c>
      <c r="N3461" t="str">
        <f t="shared" si="108"/>
        <v>No</v>
      </c>
      <c r="O3461">
        <f>COUNTIF(C:C,"&lt;0")</f>
        <v>0</v>
      </c>
      <c r="P3461" t="e">
        <f>SUMIF(#REF!,"&gt;"&amp;AVERAGE(#REF!))</f>
        <v>#REF!</v>
      </c>
      <c r="Q3461">
        <f t="shared" si="109"/>
        <v>27.565026697177728</v>
      </c>
      <c r="R3461" t="str">
        <f>CONCATENATE("ID-",A3461,"-",E3461)</f>
        <v>ID-30690-Saint Louis, MO - Toronto, Canada</v>
      </c>
      <c r="S3461" t="str">
        <f>INDEX(B:B,MATCH(A3461,A:A,0))</f>
        <v>22:30</v>
      </c>
      <c r="T3461" t="str">
        <f>IF(OR(B3461&gt;0,C3461&gt;0),"Acceptable","Check")</f>
        <v>Acceptable</v>
      </c>
      <c r="U3461">
        <f>COUNTIF(D:D, "Military - U.S. Army")</f>
        <v>23</v>
      </c>
      <c r="V3461">
        <f>AVERAGEIF(C:C,"Fort Myer, Virginia", I:I)</f>
        <v>2</v>
      </c>
      <c r="X3461" t="str">
        <f>IFERROR(VLOOKUP("FlightNumber", A:D, 4, FALSE), "Flight Not Found")</f>
        <v>Flight Not Found</v>
      </c>
      <c r="Y3461" t="str" cm="1">
        <f t="array" ref="Y3461">IF(AND(B:B &gt; TIME(6, 0, 0), B:B &lt;= TIME(18, 0, 0)), "Day", "Night")</f>
        <v>Night</v>
      </c>
      <c r="Z3461">
        <f>COUNTIFS(D:D, "Military - U.S. Army", C:C, "Fort Myer, Virginia")</f>
        <v>1</v>
      </c>
    </row>
    <row r="3462" spans="1:26" x14ac:dyDescent="0.2">
      <c r="A3462">
        <v>30691</v>
      </c>
      <c r="C3462" t="s">
        <v>8528</v>
      </c>
      <c r="D3462" t="s">
        <v>11937</v>
      </c>
      <c r="E3462" t="s">
        <v>16977</v>
      </c>
      <c r="F3462" t="s">
        <v>12051</v>
      </c>
      <c r="G3462" t="s">
        <v>16978</v>
      </c>
      <c r="H3462" t="s">
        <v>16979</v>
      </c>
      <c r="I3462">
        <v>50</v>
      </c>
      <c r="J3462">
        <v>50</v>
      </c>
      <c r="K3462">
        <v>0</v>
      </c>
      <c r="L3462" t="s">
        <v>16980</v>
      </c>
      <c r="M3462">
        <f>SUM(B3462,C3462)</f>
        <v>0</v>
      </c>
      <c r="N3462" t="str">
        <f t="shared" si="108"/>
        <v>No</v>
      </c>
      <c r="O3462">
        <f>COUNTIF(C:C,"&lt;0")</f>
        <v>0</v>
      </c>
      <c r="P3462" t="e">
        <f>SUMIF(#REF!,"&gt;"&amp;AVERAGE(#REF!))</f>
        <v>#REF!</v>
      </c>
      <c r="Q3462">
        <f t="shared" si="109"/>
        <v>27.565026697177728</v>
      </c>
      <c r="R3462" t="str">
        <f>CONCATENATE("ID-",A3462,"-",E3462)</f>
        <v>ID-30691-Berlin - Sofia</v>
      </c>
      <c r="S3462">
        <f>INDEX(B:B,MATCH(A3462,A:A,0))</f>
        <v>0</v>
      </c>
      <c r="T3462" t="str">
        <f>IF(OR(B3462&gt;0,C3462&gt;0),"Acceptable","Check")</f>
        <v>Acceptable</v>
      </c>
      <c r="U3462">
        <f>COUNTIF(D:D, "Military - U.S. Army")</f>
        <v>23</v>
      </c>
      <c r="V3462">
        <f>AVERAGEIF(C:C,"Fort Myer, Virginia", I:I)</f>
        <v>2</v>
      </c>
      <c r="X3462" t="str">
        <f>IFERROR(VLOOKUP("FlightNumber", A:D, 4, FALSE), "Flight Not Found")</f>
        <v>Flight Not Found</v>
      </c>
      <c r="Y3462" t="str" cm="1">
        <f t="array" ref="Y3462">IF(AND(B:B &gt; TIME(6, 0, 0), B:B &lt;= TIME(18, 0, 0)), "Day", "Night")</f>
        <v>Night</v>
      </c>
      <c r="Z3462">
        <f>COUNTIFS(D:D, "Military - U.S. Army", C:C, "Fort Myer, Virginia")</f>
        <v>1</v>
      </c>
    </row>
    <row r="3463" spans="1:26" x14ac:dyDescent="0.2">
      <c r="A3463">
        <v>30694</v>
      </c>
      <c r="C3463" t="s">
        <v>5248</v>
      </c>
      <c r="D3463" t="s">
        <v>16981</v>
      </c>
      <c r="F3463" t="s">
        <v>16982</v>
      </c>
      <c r="G3463" t="s">
        <v>16983</v>
      </c>
      <c r="H3463" t="s">
        <v>16984</v>
      </c>
      <c r="I3463">
        <v>3</v>
      </c>
      <c r="J3463">
        <v>1</v>
      </c>
      <c r="K3463">
        <v>0</v>
      </c>
      <c r="L3463" t="s">
        <v>16985</v>
      </c>
      <c r="M3463">
        <f>SUM(B3463,C3463)</f>
        <v>0</v>
      </c>
      <c r="N3463" t="str">
        <f t="shared" si="108"/>
        <v>No</v>
      </c>
      <c r="O3463">
        <f>COUNTIF(C:C,"&lt;0")</f>
        <v>0</v>
      </c>
      <c r="P3463" t="e">
        <f>SUMIF(#REF!,"&gt;"&amp;AVERAGE(#REF!))</f>
        <v>#REF!</v>
      </c>
      <c r="Q3463">
        <f t="shared" si="109"/>
        <v>27.565026697177728</v>
      </c>
      <c r="R3463" t="str">
        <f>CONCATENATE("ID-",A3463,"-",E3463)</f>
        <v>ID-30694-</v>
      </c>
      <c r="S3463">
        <f>INDEX(B:B,MATCH(A3463,A:A,0))</f>
        <v>0</v>
      </c>
      <c r="T3463" t="str">
        <f>IF(OR(B3463&gt;0,C3463&gt;0),"Acceptable","Check")</f>
        <v>Acceptable</v>
      </c>
      <c r="U3463">
        <f>COUNTIF(D:D, "Military - U.S. Army")</f>
        <v>23</v>
      </c>
      <c r="V3463">
        <f>AVERAGEIF(C:C,"Fort Myer, Virginia", I:I)</f>
        <v>2</v>
      </c>
      <c r="X3463" t="str">
        <f>IFERROR(VLOOKUP("FlightNumber", A:D, 4, FALSE), "Flight Not Found")</f>
        <v>Flight Not Found</v>
      </c>
      <c r="Y3463" t="str" cm="1">
        <f t="array" ref="Y3463">IF(AND(B:B &gt; TIME(6, 0, 0), B:B &lt;= TIME(18, 0, 0)), "Day", "Night")</f>
        <v>Night</v>
      </c>
      <c r="Z3463">
        <f>COUNTIFS(D:D, "Military - U.S. Army", C:C, "Fort Myer, Virginia")</f>
        <v>1</v>
      </c>
    </row>
    <row r="3464" spans="1:26" x14ac:dyDescent="0.2">
      <c r="A3464">
        <v>30705</v>
      </c>
      <c r="C3464" t="s">
        <v>16986</v>
      </c>
      <c r="D3464" t="s">
        <v>10299</v>
      </c>
      <c r="F3464" t="s">
        <v>16987</v>
      </c>
      <c r="G3464" t="s">
        <v>16988</v>
      </c>
      <c r="H3464" t="s">
        <v>16989</v>
      </c>
      <c r="I3464">
        <v>9</v>
      </c>
      <c r="J3464">
        <v>6</v>
      </c>
      <c r="K3464">
        <v>0</v>
      </c>
      <c r="L3464" t="s">
        <v>16990</v>
      </c>
      <c r="M3464">
        <f>SUM(B3464,C3464)</f>
        <v>0</v>
      </c>
      <c r="N3464" t="str">
        <f t="shared" si="108"/>
        <v>No</v>
      </c>
      <c r="O3464">
        <f>COUNTIF(C:C,"&lt;0")</f>
        <v>0</v>
      </c>
      <c r="P3464" t="e">
        <f>SUMIF(#REF!,"&gt;"&amp;AVERAGE(#REF!))</f>
        <v>#REF!</v>
      </c>
      <c r="Q3464">
        <f t="shared" si="109"/>
        <v>27.565026697177728</v>
      </c>
      <c r="R3464" t="str">
        <f>CONCATENATE("ID-",A3464,"-",E3464)</f>
        <v>ID-30705-</v>
      </c>
      <c r="S3464">
        <f>INDEX(B:B,MATCH(A3464,A:A,0))</f>
        <v>0</v>
      </c>
      <c r="T3464" t="str">
        <f>IF(OR(B3464&gt;0,C3464&gt;0),"Acceptable","Check")</f>
        <v>Acceptable</v>
      </c>
      <c r="U3464">
        <f>COUNTIF(D:D, "Military - U.S. Army")</f>
        <v>23</v>
      </c>
      <c r="V3464">
        <f>AVERAGEIF(C:C,"Fort Myer, Virginia", I:I)</f>
        <v>2</v>
      </c>
      <c r="X3464" t="str">
        <f>IFERROR(VLOOKUP("FlightNumber", A:D, 4, FALSE), "Flight Not Found")</f>
        <v>Flight Not Found</v>
      </c>
      <c r="Y3464" t="str" cm="1">
        <f t="array" ref="Y3464">IF(AND(B:B &gt; TIME(6, 0, 0), B:B &lt;= TIME(18, 0, 0)), "Day", "Night")</f>
        <v>Night</v>
      </c>
      <c r="Z3464">
        <f>COUNTIFS(D:D, "Military - U.S. Army", C:C, "Fort Myer, Virginia")</f>
        <v>1</v>
      </c>
    </row>
    <row r="3465" spans="1:26" x14ac:dyDescent="0.2">
      <c r="A3465">
        <v>30709</v>
      </c>
      <c r="C3465" t="s">
        <v>16991</v>
      </c>
      <c r="D3465" t="s">
        <v>3546</v>
      </c>
      <c r="F3465" t="s">
        <v>16377</v>
      </c>
      <c r="G3465" t="s">
        <v>16992</v>
      </c>
      <c r="H3465" t="s">
        <v>16993</v>
      </c>
      <c r="I3465">
        <v>47</v>
      </c>
      <c r="J3465">
        <v>4</v>
      </c>
      <c r="K3465">
        <v>0</v>
      </c>
      <c r="L3465" t="s">
        <v>16994</v>
      </c>
      <c r="M3465">
        <f>SUM(B3465,C3465)</f>
        <v>0</v>
      </c>
      <c r="N3465" t="str">
        <f t="shared" si="108"/>
        <v>No</v>
      </c>
      <c r="O3465">
        <f>COUNTIF(C:C,"&lt;0")</f>
        <v>0</v>
      </c>
      <c r="P3465" t="e">
        <f>SUMIF(#REF!,"&gt;"&amp;AVERAGE(#REF!))</f>
        <v>#REF!</v>
      </c>
      <c r="Q3465">
        <f t="shared" si="109"/>
        <v>27.565026697177728</v>
      </c>
      <c r="R3465" t="str">
        <f>CONCATENATE("ID-",A3465,"-",E3465)</f>
        <v>ID-30709-</v>
      </c>
      <c r="S3465">
        <f>INDEX(B:B,MATCH(A3465,A:A,0))</f>
        <v>0</v>
      </c>
      <c r="T3465" t="str">
        <f>IF(OR(B3465&gt;0,C3465&gt;0),"Acceptable","Check")</f>
        <v>Acceptable</v>
      </c>
      <c r="U3465">
        <f>COUNTIF(D:D, "Military - U.S. Army")</f>
        <v>23</v>
      </c>
      <c r="V3465">
        <f>AVERAGEIF(C:C,"Fort Myer, Virginia", I:I)</f>
        <v>2</v>
      </c>
      <c r="X3465" t="str">
        <f>IFERROR(VLOOKUP("FlightNumber", A:D, 4, FALSE), "Flight Not Found")</f>
        <v>Flight Not Found</v>
      </c>
      <c r="Y3465" t="str" cm="1">
        <f t="array" ref="Y3465">IF(AND(B:B &gt; TIME(6, 0, 0), B:B &lt;= TIME(18, 0, 0)), "Day", "Night")</f>
        <v>Night</v>
      </c>
      <c r="Z3465">
        <f>COUNTIFS(D:D, "Military - U.S. Army", C:C, "Fort Myer, Virginia")</f>
        <v>1</v>
      </c>
    </row>
    <row r="3466" spans="1:26" x14ac:dyDescent="0.2">
      <c r="A3466">
        <v>30711</v>
      </c>
      <c r="B3466" t="s">
        <v>27</v>
      </c>
      <c r="C3466" t="s">
        <v>16995</v>
      </c>
      <c r="D3466" t="s">
        <v>16996</v>
      </c>
      <c r="E3466" t="s">
        <v>994</v>
      </c>
      <c r="F3466" t="s">
        <v>16997</v>
      </c>
      <c r="G3466" t="s">
        <v>16998</v>
      </c>
      <c r="H3466" t="s">
        <v>16999</v>
      </c>
      <c r="I3466">
        <v>3</v>
      </c>
      <c r="J3466">
        <v>3</v>
      </c>
      <c r="K3466">
        <v>0</v>
      </c>
      <c r="L3466" t="s">
        <v>17000</v>
      </c>
      <c r="M3466">
        <f>SUM(B3466,C3466)</f>
        <v>0</v>
      </c>
      <c r="N3466" t="str">
        <f t="shared" si="108"/>
        <v>No</v>
      </c>
      <c r="O3466">
        <f>COUNTIF(C:C,"&lt;0")</f>
        <v>0</v>
      </c>
      <c r="P3466" t="e">
        <f>SUMIF(#REF!,"&gt;"&amp;AVERAGE(#REF!))</f>
        <v>#REF!</v>
      </c>
      <c r="Q3466">
        <f t="shared" si="109"/>
        <v>27.565026697177728</v>
      </c>
      <c r="R3466" t="str">
        <f>CONCATENATE("ID-",A3466,"-",E3466)</f>
        <v>ID-30711-Training</v>
      </c>
      <c r="S3466" t="str">
        <f>INDEX(B:B,MATCH(A3466,A:A,0))</f>
        <v>06:30</v>
      </c>
      <c r="T3466" t="str">
        <f>IF(OR(B3466&gt;0,C3466&gt;0),"Acceptable","Check")</f>
        <v>Acceptable</v>
      </c>
      <c r="U3466">
        <f>COUNTIF(D:D, "Military - U.S. Army")</f>
        <v>23</v>
      </c>
      <c r="V3466">
        <f>AVERAGEIF(C:C,"Fort Myer, Virginia", I:I)</f>
        <v>2</v>
      </c>
      <c r="X3466" t="str">
        <f>IFERROR(VLOOKUP("FlightNumber", A:D, 4, FALSE), "Flight Not Found")</f>
        <v>Flight Not Found</v>
      </c>
      <c r="Y3466" t="str" cm="1">
        <f t="array" ref="Y3466">IF(AND(B:B &gt; TIME(6, 0, 0), B:B &lt;= TIME(18, 0, 0)), "Day", "Night")</f>
        <v>Night</v>
      </c>
      <c r="Z3466">
        <f>COUNTIFS(D:D, "Military - U.S. Army", C:C, "Fort Myer, Virginia")</f>
        <v>1</v>
      </c>
    </row>
    <row r="3467" spans="1:26" x14ac:dyDescent="0.2">
      <c r="A3467">
        <v>30728</v>
      </c>
      <c r="C3467" t="s">
        <v>17001</v>
      </c>
      <c r="D3467" t="s">
        <v>16367</v>
      </c>
      <c r="F3467" t="s">
        <v>9031</v>
      </c>
      <c r="G3467" t="s">
        <v>17002</v>
      </c>
      <c r="H3467" t="s">
        <v>17003</v>
      </c>
      <c r="I3467">
        <v>38</v>
      </c>
      <c r="J3467">
        <v>26</v>
      </c>
      <c r="K3467">
        <v>0</v>
      </c>
      <c r="L3467" t="s">
        <v>17004</v>
      </c>
      <c r="M3467">
        <f>SUM(B3467,C3467)</f>
        <v>0</v>
      </c>
      <c r="N3467" t="str">
        <f t="shared" si="108"/>
        <v>No</v>
      </c>
      <c r="O3467">
        <f>COUNTIF(C:C,"&lt;0")</f>
        <v>0</v>
      </c>
      <c r="P3467" t="e">
        <f>SUMIF(#REF!,"&gt;"&amp;AVERAGE(#REF!))</f>
        <v>#REF!</v>
      </c>
      <c r="Q3467">
        <f t="shared" si="109"/>
        <v>27.565026697177728</v>
      </c>
      <c r="R3467" t="str">
        <f>CONCATENATE("ID-",A3467,"-",E3467)</f>
        <v>ID-30728-</v>
      </c>
      <c r="S3467">
        <f>INDEX(B:B,MATCH(A3467,A:A,0))</f>
        <v>0</v>
      </c>
      <c r="T3467" t="str">
        <f>IF(OR(B3467&gt;0,C3467&gt;0),"Acceptable","Check")</f>
        <v>Acceptable</v>
      </c>
      <c r="U3467">
        <f>COUNTIF(D:D, "Military - U.S. Army")</f>
        <v>23</v>
      </c>
      <c r="V3467">
        <f>AVERAGEIF(C:C,"Fort Myer, Virginia", I:I)</f>
        <v>2</v>
      </c>
      <c r="X3467" t="str">
        <f>IFERROR(VLOOKUP("FlightNumber", A:D, 4, FALSE), "Flight Not Found")</f>
        <v>Flight Not Found</v>
      </c>
      <c r="Y3467" t="str" cm="1">
        <f t="array" ref="Y3467">IF(AND(B:B &gt; TIME(6, 0, 0), B:B &lt;= TIME(18, 0, 0)), "Day", "Night")</f>
        <v>Night</v>
      </c>
      <c r="Z3467">
        <f>COUNTIFS(D:D, "Military - U.S. Army", C:C, "Fort Myer, Virginia")</f>
        <v>1</v>
      </c>
    </row>
    <row r="3468" spans="1:26" x14ac:dyDescent="0.2">
      <c r="A3468">
        <v>30731</v>
      </c>
      <c r="C3468" t="s">
        <v>17005</v>
      </c>
      <c r="D3468" t="s">
        <v>17006</v>
      </c>
      <c r="F3468" t="s">
        <v>17007</v>
      </c>
      <c r="I3468">
        <v>28</v>
      </c>
      <c r="J3468">
        <v>28</v>
      </c>
      <c r="K3468">
        <v>0</v>
      </c>
      <c r="L3468" t="s">
        <v>17008</v>
      </c>
      <c r="M3468">
        <f>SUM(B3468,C3468)</f>
        <v>0</v>
      </c>
      <c r="N3468" t="str">
        <f t="shared" si="108"/>
        <v>No</v>
      </c>
      <c r="O3468">
        <f>COUNTIF(C:C,"&lt;0")</f>
        <v>0</v>
      </c>
      <c r="P3468" t="e">
        <f>SUMIF(#REF!,"&gt;"&amp;AVERAGE(#REF!))</f>
        <v>#REF!</v>
      </c>
      <c r="Q3468">
        <f t="shared" si="109"/>
        <v>27.565026697177728</v>
      </c>
      <c r="R3468" t="str">
        <f>CONCATENATE("ID-",A3468,"-",E3468)</f>
        <v>ID-30731-</v>
      </c>
      <c r="S3468">
        <f>INDEX(B:B,MATCH(A3468,A:A,0))</f>
        <v>0</v>
      </c>
      <c r="T3468" t="str">
        <f>IF(OR(B3468&gt;0,C3468&gt;0),"Acceptable","Check")</f>
        <v>Acceptable</v>
      </c>
      <c r="U3468">
        <f>COUNTIF(D:D, "Military - U.S. Army")</f>
        <v>23</v>
      </c>
      <c r="V3468">
        <f>AVERAGEIF(C:C,"Fort Myer, Virginia", I:I)</f>
        <v>2</v>
      </c>
      <c r="X3468" t="str">
        <f>IFERROR(VLOOKUP("FlightNumber", A:D, 4, FALSE), "Flight Not Found")</f>
        <v>Flight Not Found</v>
      </c>
      <c r="Y3468" t="str" cm="1">
        <f t="array" ref="Y3468">IF(AND(B:B &gt; TIME(6, 0, 0), B:B &lt;= TIME(18, 0, 0)), "Day", "Night")</f>
        <v>Night</v>
      </c>
      <c r="Z3468">
        <f>COUNTIFS(D:D, "Military - U.S. Army", C:C, "Fort Myer, Virginia")</f>
        <v>1</v>
      </c>
    </row>
    <row r="3469" spans="1:26" x14ac:dyDescent="0.2">
      <c r="A3469">
        <v>30732</v>
      </c>
      <c r="C3469" t="s">
        <v>17009</v>
      </c>
      <c r="D3469" t="s">
        <v>17010</v>
      </c>
      <c r="F3469" t="s">
        <v>13607</v>
      </c>
      <c r="G3469" t="s">
        <v>17011</v>
      </c>
      <c r="H3469" t="s">
        <v>17012</v>
      </c>
      <c r="I3469">
        <v>2</v>
      </c>
      <c r="J3469">
        <v>2</v>
      </c>
      <c r="K3469">
        <v>0</v>
      </c>
      <c r="L3469" t="s">
        <v>17013</v>
      </c>
      <c r="M3469">
        <f>SUM(B3469,C3469)</f>
        <v>0</v>
      </c>
      <c r="N3469" t="str">
        <f t="shared" si="108"/>
        <v>No</v>
      </c>
      <c r="O3469">
        <f>COUNTIF(C:C,"&lt;0")</f>
        <v>0</v>
      </c>
      <c r="P3469" t="e">
        <f>SUMIF(#REF!,"&gt;"&amp;AVERAGE(#REF!))</f>
        <v>#REF!</v>
      </c>
      <c r="Q3469">
        <f t="shared" si="109"/>
        <v>27.565026697177728</v>
      </c>
      <c r="R3469" t="str">
        <f>CONCATENATE("ID-",A3469,"-",E3469)</f>
        <v>ID-30732-</v>
      </c>
      <c r="S3469">
        <f>INDEX(B:B,MATCH(A3469,A:A,0))</f>
        <v>0</v>
      </c>
      <c r="T3469" t="str">
        <f>IF(OR(B3469&gt;0,C3469&gt;0),"Acceptable","Check")</f>
        <v>Acceptable</v>
      </c>
      <c r="U3469">
        <f>COUNTIF(D:D, "Military - U.S. Army")</f>
        <v>23</v>
      </c>
      <c r="V3469">
        <f>AVERAGEIF(C:C,"Fort Myer, Virginia", I:I)</f>
        <v>2</v>
      </c>
      <c r="X3469" t="str">
        <f>IFERROR(VLOOKUP("FlightNumber", A:D, 4, FALSE), "Flight Not Found")</f>
        <v>Flight Not Found</v>
      </c>
      <c r="Y3469" t="str" cm="1">
        <f t="array" ref="Y3469">IF(AND(B:B &gt; TIME(6, 0, 0), B:B &lt;= TIME(18, 0, 0)), "Day", "Night")</f>
        <v>Night</v>
      </c>
      <c r="Z3469">
        <f>COUNTIFS(D:D, "Military - U.S. Army", C:C, "Fort Myer, Virginia")</f>
        <v>1</v>
      </c>
    </row>
    <row r="3470" spans="1:26" x14ac:dyDescent="0.2">
      <c r="A3470">
        <v>30736</v>
      </c>
      <c r="C3470" t="s">
        <v>17014</v>
      </c>
      <c r="D3470" t="s">
        <v>17015</v>
      </c>
      <c r="F3470" t="s">
        <v>16274</v>
      </c>
      <c r="G3470" t="s">
        <v>17016</v>
      </c>
      <c r="H3470" t="s">
        <v>17017</v>
      </c>
      <c r="I3470">
        <v>7</v>
      </c>
      <c r="J3470">
        <v>7</v>
      </c>
      <c r="K3470">
        <v>0</v>
      </c>
      <c r="M3470">
        <f>SUM(B3470,C3470)</f>
        <v>0</v>
      </c>
      <c r="N3470" t="str">
        <f t="shared" si="108"/>
        <v>No</v>
      </c>
      <c r="O3470">
        <f>COUNTIF(C:C,"&lt;0")</f>
        <v>0</v>
      </c>
      <c r="P3470" t="e">
        <f>SUMIF(#REF!,"&gt;"&amp;AVERAGE(#REF!))</f>
        <v>#REF!</v>
      </c>
      <c r="Q3470">
        <f t="shared" si="109"/>
        <v>27.565026697177728</v>
      </c>
      <c r="R3470" t="str">
        <f>CONCATENATE("ID-",A3470,"-",E3470)</f>
        <v>ID-30736-</v>
      </c>
      <c r="S3470">
        <f>INDEX(B:B,MATCH(A3470,A:A,0))</f>
        <v>0</v>
      </c>
      <c r="T3470" t="str">
        <f>IF(OR(B3470&gt;0,C3470&gt;0),"Acceptable","Check")</f>
        <v>Acceptable</v>
      </c>
      <c r="U3470">
        <f>COUNTIF(D:D, "Military - U.S. Army")</f>
        <v>23</v>
      </c>
      <c r="V3470">
        <f>AVERAGEIF(C:C,"Fort Myer, Virginia", I:I)</f>
        <v>2</v>
      </c>
      <c r="X3470" t="str">
        <f>IFERROR(VLOOKUP("FlightNumber", A:D, 4, FALSE), "Flight Not Found")</f>
        <v>Flight Not Found</v>
      </c>
      <c r="Y3470" t="str" cm="1">
        <f t="array" ref="Y3470">IF(AND(B:B &gt; TIME(6, 0, 0), B:B &lt;= TIME(18, 0, 0)), "Day", "Night")</f>
        <v>Night</v>
      </c>
      <c r="Z3470">
        <f>COUNTIFS(D:D, "Military - U.S. Army", C:C, "Fort Myer, Virginia")</f>
        <v>1</v>
      </c>
    </row>
    <row r="3471" spans="1:26" x14ac:dyDescent="0.2">
      <c r="A3471">
        <v>30739</v>
      </c>
      <c r="C3471" t="s">
        <v>10060</v>
      </c>
      <c r="D3471" t="s">
        <v>8619</v>
      </c>
      <c r="F3471" t="s">
        <v>16759</v>
      </c>
      <c r="I3471">
        <v>12</v>
      </c>
      <c r="J3471">
        <v>12</v>
      </c>
      <c r="K3471">
        <v>0</v>
      </c>
      <c r="L3471" t="s">
        <v>17018</v>
      </c>
      <c r="M3471">
        <f>SUM(B3471,C3471)</f>
        <v>0</v>
      </c>
      <c r="N3471" t="str">
        <f t="shared" si="108"/>
        <v>No</v>
      </c>
      <c r="O3471">
        <f>COUNTIF(C:C,"&lt;0")</f>
        <v>0</v>
      </c>
      <c r="P3471" t="e">
        <f>SUMIF(#REF!,"&gt;"&amp;AVERAGE(#REF!))</f>
        <v>#REF!</v>
      </c>
      <c r="Q3471">
        <f t="shared" si="109"/>
        <v>27.565026697177728</v>
      </c>
      <c r="R3471" t="str">
        <f>CONCATENATE("ID-",A3471,"-",E3471)</f>
        <v>ID-30739-</v>
      </c>
      <c r="S3471">
        <f>INDEX(B:B,MATCH(A3471,A:A,0))</f>
        <v>0</v>
      </c>
      <c r="T3471" t="str">
        <f>IF(OR(B3471&gt;0,C3471&gt;0),"Acceptable","Check")</f>
        <v>Acceptable</v>
      </c>
      <c r="U3471">
        <f>COUNTIF(D:D, "Military - U.S. Army")</f>
        <v>23</v>
      </c>
      <c r="V3471">
        <f>AVERAGEIF(C:C,"Fort Myer, Virginia", I:I)</f>
        <v>2</v>
      </c>
      <c r="X3471" t="str">
        <f>IFERROR(VLOOKUP("FlightNumber", A:D, 4, FALSE), "Flight Not Found")</f>
        <v>Flight Not Found</v>
      </c>
      <c r="Y3471" t="str" cm="1">
        <f t="array" ref="Y3471">IF(AND(B:B &gt; TIME(6, 0, 0), B:B &lt;= TIME(18, 0, 0)), "Day", "Night")</f>
        <v>Night</v>
      </c>
      <c r="Z3471">
        <f>COUNTIFS(D:D, "Military - U.S. Army", C:C, "Fort Myer, Virginia")</f>
        <v>1</v>
      </c>
    </row>
    <row r="3472" spans="1:26" x14ac:dyDescent="0.2">
      <c r="A3472">
        <v>30740</v>
      </c>
      <c r="B3472" t="s">
        <v>17019</v>
      </c>
      <c r="C3472" t="s">
        <v>13813</v>
      </c>
      <c r="D3472" t="s">
        <v>4220</v>
      </c>
      <c r="E3472" t="s">
        <v>17020</v>
      </c>
      <c r="F3472" t="s">
        <v>15641</v>
      </c>
      <c r="G3472" t="s">
        <v>17021</v>
      </c>
      <c r="H3472" t="s">
        <v>17022</v>
      </c>
      <c r="I3472">
        <v>177</v>
      </c>
      <c r="J3472">
        <v>0</v>
      </c>
      <c r="K3472">
        <v>0</v>
      </c>
      <c r="L3472" t="s">
        <v>17023</v>
      </c>
      <c r="M3472">
        <f>SUM(B3472,C3472)</f>
        <v>0</v>
      </c>
      <c r="N3472" t="str">
        <f t="shared" si="108"/>
        <v>No</v>
      </c>
      <c r="O3472">
        <f>COUNTIF(C:C,"&lt;0")</f>
        <v>0</v>
      </c>
      <c r="P3472" t="e">
        <f>SUMIF(#REF!,"&gt;"&amp;AVERAGE(#REF!))</f>
        <v>#REF!</v>
      </c>
      <c r="Q3472">
        <f t="shared" si="109"/>
        <v>27.565026697177728</v>
      </c>
      <c r="R3472" t="str">
        <f>CONCATENATE("ID-",A3472,"-",E3472)</f>
        <v>ID-30740-Oslo, Norway, New York, NY</v>
      </c>
      <c r="S3472" t="str">
        <f>INDEX(B:B,MATCH(A3472,A:A,0))</f>
        <v>16:16</v>
      </c>
      <c r="T3472" t="str">
        <f>IF(OR(B3472&gt;0,C3472&gt;0),"Acceptable","Check")</f>
        <v>Acceptable</v>
      </c>
      <c r="U3472">
        <f>COUNTIF(D:D, "Military - U.S. Army")</f>
        <v>23</v>
      </c>
      <c r="V3472">
        <f>AVERAGEIF(C:C,"Fort Myer, Virginia", I:I)</f>
        <v>2</v>
      </c>
      <c r="X3472" t="str">
        <f>IFERROR(VLOOKUP("FlightNumber", A:D, 4, FALSE), "Flight Not Found")</f>
        <v>Flight Not Found</v>
      </c>
      <c r="Y3472" t="str" cm="1">
        <f t="array" ref="Y3472">IF(AND(B:B &gt; TIME(6, 0, 0), B:B &lt;= TIME(18, 0, 0)), "Day", "Night")</f>
        <v>Night</v>
      </c>
      <c r="Z3472">
        <f>COUNTIFS(D:D, "Military - U.S. Army", C:C, "Fort Myer, Virginia")</f>
        <v>1</v>
      </c>
    </row>
    <row r="3473" spans="1:26" x14ac:dyDescent="0.2">
      <c r="A3473">
        <v>30740</v>
      </c>
      <c r="B3473" t="s">
        <v>8489</v>
      </c>
      <c r="C3473" t="s">
        <v>17024</v>
      </c>
      <c r="D3473" t="s">
        <v>2606</v>
      </c>
      <c r="F3473" t="s">
        <v>11824</v>
      </c>
      <c r="G3473" t="s">
        <v>17025</v>
      </c>
      <c r="H3473" t="s">
        <v>17026</v>
      </c>
      <c r="I3473">
        <v>18</v>
      </c>
      <c r="J3473">
        <v>18</v>
      </c>
      <c r="K3473">
        <v>0</v>
      </c>
      <c r="L3473" t="s">
        <v>17027</v>
      </c>
      <c r="M3473">
        <f>SUM(B3473,C3473)</f>
        <v>0</v>
      </c>
      <c r="N3473" t="str">
        <f t="shared" si="108"/>
        <v>No</v>
      </c>
      <c r="O3473">
        <f>COUNTIF(C:C,"&lt;0")</f>
        <v>0</v>
      </c>
      <c r="P3473" t="e">
        <f>SUMIF(#REF!,"&gt;"&amp;AVERAGE(#REF!))</f>
        <v>#REF!</v>
      </c>
      <c r="Q3473">
        <f t="shared" si="109"/>
        <v>27.565026697177728</v>
      </c>
      <c r="R3473" t="str">
        <f>CONCATENATE("ID-",A3473,"-",E3473)</f>
        <v>ID-30740-</v>
      </c>
      <c r="S3473" t="str">
        <f>INDEX(B:B,MATCH(A3473,A:A,0))</f>
        <v>16:16</v>
      </c>
      <c r="T3473" t="str">
        <f>IF(OR(B3473&gt;0,C3473&gt;0),"Acceptable","Check")</f>
        <v>Acceptable</v>
      </c>
      <c r="U3473">
        <f>COUNTIF(D:D, "Military - U.S. Army")</f>
        <v>23</v>
      </c>
      <c r="V3473">
        <f>AVERAGEIF(C:C,"Fort Myer, Virginia", I:I)</f>
        <v>2</v>
      </c>
      <c r="X3473" t="str">
        <f>IFERROR(VLOOKUP("FlightNumber", A:D, 4, FALSE), "Flight Not Found")</f>
        <v>Flight Not Found</v>
      </c>
      <c r="Y3473" t="str" cm="1">
        <f t="array" ref="Y3473">IF(AND(B:B &gt; TIME(6, 0, 0), B:B &lt;= TIME(18, 0, 0)), "Day", "Night")</f>
        <v>Night</v>
      </c>
      <c r="Z3473">
        <f>COUNTIFS(D:D, "Military - U.S. Army", C:C, "Fort Myer, Virginia")</f>
        <v>1</v>
      </c>
    </row>
    <row r="3474" spans="1:26" x14ac:dyDescent="0.2">
      <c r="A3474">
        <v>30746</v>
      </c>
      <c r="C3474" t="s">
        <v>17028</v>
      </c>
      <c r="D3474" t="s">
        <v>9454</v>
      </c>
      <c r="F3474" t="s">
        <v>12165</v>
      </c>
      <c r="G3474" t="s">
        <v>17029</v>
      </c>
      <c r="I3474">
        <v>3</v>
      </c>
      <c r="J3474">
        <v>3</v>
      </c>
      <c r="K3474">
        <v>0</v>
      </c>
      <c r="L3474" t="s">
        <v>17030</v>
      </c>
      <c r="M3474">
        <f>SUM(B3474,C3474)</f>
        <v>0</v>
      </c>
      <c r="N3474" t="str">
        <f t="shared" si="108"/>
        <v>No</v>
      </c>
      <c r="O3474">
        <f>COUNTIF(C:C,"&lt;0")</f>
        <v>0</v>
      </c>
      <c r="P3474" t="e">
        <f>SUMIF(#REF!,"&gt;"&amp;AVERAGE(#REF!))</f>
        <v>#REF!</v>
      </c>
      <c r="Q3474">
        <f t="shared" si="109"/>
        <v>27.565026697177728</v>
      </c>
      <c r="R3474" t="str">
        <f>CONCATENATE("ID-",A3474,"-",E3474)</f>
        <v>ID-30746-</v>
      </c>
      <c r="S3474">
        <f>INDEX(B:B,MATCH(A3474,A:A,0))</f>
        <v>0</v>
      </c>
      <c r="T3474" t="str">
        <f>IF(OR(B3474&gt;0,C3474&gt;0),"Acceptable","Check")</f>
        <v>Acceptable</v>
      </c>
      <c r="U3474">
        <f>COUNTIF(D:D, "Military - U.S. Army")</f>
        <v>23</v>
      </c>
      <c r="V3474">
        <f>AVERAGEIF(C:C,"Fort Myer, Virginia", I:I)</f>
        <v>2</v>
      </c>
      <c r="X3474" t="str">
        <f>IFERROR(VLOOKUP("FlightNumber", A:D, 4, FALSE), "Flight Not Found")</f>
        <v>Flight Not Found</v>
      </c>
      <c r="Y3474" t="str" cm="1">
        <f t="array" ref="Y3474">IF(AND(B:B &gt; TIME(6, 0, 0), B:B &lt;= TIME(18, 0, 0)), "Day", "Night")</f>
        <v>Night</v>
      </c>
      <c r="Z3474">
        <f>COUNTIFS(D:D, "Military - U.S. Army", C:C, "Fort Myer, Virginia")</f>
        <v>1</v>
      </c>
    </row>
    <row r="3475" spans="1:26" x14ac:dyDescent="0.2">
      <c r="A3475">
        <v>30754</v>
      </c>
      <c r="B3475" t="s">
        <v>15046</v>
      </c>
      <c r="C3475" t="s">
        <v>288</v>
      </c>
      <c r="D3475" t="s">
        <v>17031</v>
      </c>
      <c r="E3475" t="s">
        <v>3710</v>
      </c>
      <c r="F3475" t="s">
        <v>2917</v>
      </c>
      <c r="G3475" t="s">
        <v>17032</v>
      </c>
      <c r="H3475" t="s">
        <v>8683</v>
      </c>
      <c r="I3475">
        <v>6</v>
      </c>
      <c r="J3475">
        <v>4</v>
      </c>
      <c r="K3475">
        <v>0</v>
      </c>
      <c r="L3475" t="s">
        <v>17033</v>
      </c>
      <c r="M3475">
        <f>SUM(B3475,C3475)</f>
        <v>0</v>
      </c>
      <c r="N3475" t="str">
        <f t="shared" si="108"/>
        <v>No</v>
      </c>
      <c r="O3475">
        <f>COUNTIF(C:C,"&lt;0")</f>
        <v>0</v>
      </c>
      <c r="P3475" t="e">
        <f>SUMIF(#REF!,"&gt;"&amp;AVERAGE(#REF!))</f>
        <v>#REF!</v>
      </c>
      <c r="Q3475">
        <f t="shared" si="109"/>
        <v>27.565026697177728</v>
      </c>
      <c r="R3475" t="str">
        <f>CONCATENATE("ID-",A3475,"-",E3475)</f>
        <v>ID-30754-Barranquilla - Bogota</v>
      </c>
      <c r="S3475" t="str">
        <f>INDEX(B:B,MATCH(A3475,A:A,0))</f>
        <v>07:47</v>
      </c>
      <c r="T3475" t="str">
        <f>IF(OR(B3475&gt;0,C3475&gt;0),"Acceptable","Check")</f>
        <v>Acceptable</v>
      </c>
      <c r="U3475">
        <f>COUNTIF(D:D, "Military - U.S. Army")</f>
        <v>23</v>
      </c>
      <c r="V3475">
        <f>AVERAGEIF(C:C,"Fort Myer, Virginia", I:I)</f>
        <v>2</v>
      </c>
      <c r="X3475" t="str">
        <f>IFERROR(VLOOKUP("FlightNumber", A:D, 4, FALSE), "Flight Not Found")</f>
        <v>Flight Not Found</v>
      </c>
      <c r="Y3475" t="str" cm="1">
        <f t="array" ref="Y3475">IF(AND(B:B &gt; TIME(6, 0, 0), B:B &lt;= TIME(18, 0, 0)), "Day", "Night")</f>
        <v>Night</v>
      </c>
      <c r="Z3475">
        <f>COUNTIFS(D:D, "Military - U.S. Army", C:C, "Fort Myer, Virginia")</f>
        <v>1</v>
      </c>
    </row>
    <row r="3476" spans="1:26" x14ac:dyDescent="0.2">
      <c r="A3476">
        <v>30757</v>
      </c>
      <c r="C3476" t="s">
        <v>17034</v>
      </c>
      <c r="D3476" t="s">
        <v>1520</v>
      </c>
      <c r="F3476" t="s">
        <v>17035</v>
      </c>
      <c r="G3476" t="s">
        <v>17036</v>
      </c>
      <c r="H3476" t="s">
        <v>17037</v>
      </c>
      <c r="I3476">
        <v>23</v>
      </c>
      <c r="J3476">
        <v>23</v>
      </c>
      <c r="K3476">
        <v>0</v>
      </c>
      <c r="L3476" t="s">
        <v>17038</v>
      </c>
      <c r="M3476">
        <f>SUM(B3476,C3476)</f>
        <v>0</v>
      </c>
      <c r="N3476" t="str">
        <f t="shared" si="108"/>
        <v>No</v>
      </c>
      <c r="O3476">
        <f>COUNTIF(C:C,"&lt;0")</f>
        <v>0</v>
      </c>
      <c r="P3476" t="e">
        <f>SUMIF(#REF!,"&gt;"&amp;AVERAGE(#REF!))</f>
        <v>#REF!</v>
      </c>
      <c r="Q3476">
        <f t="shared" si="109"/>
        <v>27.565026697177728</v>
      </c>
      <c r="R3476" t="str">
        <f>CONCATENATE("ID-",A3476,"-",E3476)</f>
        <v>ID-30757-</v>
      </c>
      <c r="S3476">
        <f>INDEX(B:B,MATCH(A3476,A:A,0))</f>
        <v>0</v>
      </c>
      <c r="T3476" t="str">
        <f>IF(OR(B3476&gt;0,C3476&gt;0),"Acceptable","Check")</f>
        <v>Acceptable</v>
      </c>
      <c r="U3476">
        <f>COUNTIF(D:D, "Military - U.S. Army")</f>
        <v>23</v>
      </c>
      <c r="V3476">
        <f>AVERAGEIF(C:C,"Fort Myer, Virginia", I:I)</f>
        <v>2</v>
      </c>
      <c r="X3476" t="str">
        <f>IFERROR(VLOOKUP("FlightNumber", A:D, 4, FALSE), "Flight Not Found")</f>
        <v>Flight Not Found</v>
      </c>
      <c r="Y3476" t="str" cm="1">
        <f t="array" ref="Y3476">IF(AND(B:B &gt; TIME(6, 0, 0), B:B &lt;= TIME(18, 0, 0)), "Day", "Night")</f>
        <v>Night</v>
      </c>
      <c r="Z3476">
        <f>COUNTIFS(D:D, "Military - U.S. Army", C:C, "Fort Myer, Virginia")</f>
        <v>1</v>
      </c>
    </row>
    <row r="3477" spans="1:26" x14ac:dyDescent="0.2">
      <c r="A3477">
        <v>30765</v>
      </c>
      <c r="B3477" t="s">
        <v>915</v>
      </c>
      <c r="C3477" t="s">
        <v>17039</v>
      </c>
      <c r="D3477" t="s">
        <v>3551</v>
      </c>
      <c r="E3477" t="s">
        <v>17040</v>
      </c>
      <c r="F3477" t="s">
        <v>17041</v>
      </c>
      <c r="G3477" t="s">
        <v>17042</v>
      </c>
      <c r="I3477">
        <v>29</v>
      </c>
      <c r="J3477">
        <v>29</v>
      </c>
      <c r="K3477">
        <v>0</v>
      </c>
      <c r="L3477" t="s">
        <v>17043</v>
      </c>
      <c r="M3477">
        <f>SUM(B3477,C3477)</f>
        <v>0</v>
      </c>
      <c r="N3477" t="str">
        <f t="shared" si="108"/>
        <v>No</v>
      </c>
      <c r="O3477">
        <f>COUNTIF(C:C,"&lt;0")</f>
        <v>0</v>
      </c>
      <c r="P3477" t="e">
        <f>SUMIF(#REF!,"&gt;"&amp;AVERAGE(#REF!))</f>
        <v>#REF!</v>
      </c>
      <c r="Q3477">
        <f t="shared" si="109"/>
        <v>27.565026697177728</v>
      </c>
      <c r="R3477" t="str">
        <f>CONCATENATE("ID-",A3477,"-",E3477)</f>
        <v>ID-30765-Pohang - Kannung</v>
      </c>
      <c r="S3477" t="str">
        <f>INDEX(B:B,MATCH(A3477,A:A,0))</f>
        <v>04:00</v>
      </c>
      <c r="T3477" t="str">
        <f>IF(OR(B3477&gt;0,C3477&gt;0),"Acceptable","Check")</f>
        <v>Acceptable</v>
      </c>
      <c r="U3477">
        <f>COUNTIF(D:D, "Military - U.S. Army")</f>
        <v>23</v>
      </c>
      <c r="V3477">
        <f>AVERAGEIF(C:C,"Fort Myer, Virginia", I:I)</f>
        <v>2</v>
      </c>
      <c r="X3477" t="str">
        <f>IFERROR(VLOOKUP("FlightNumber", A:D, 4, FALSE), "Flight Not Found")</f>
        <v>Flight Not Found</v>
      </c>
      <c r="Y3477" t="str" cm="1">
        <f t="array" ref="Y3477">IF(AND(B:B &gt; TIME(6, 0, 0), B:B &lt;= TIME(18, 0, 0)), "Day", "Night")</f>
        <v>Night</v>
      </c>
      <c r="Z3477">
        <f>COUNTIFS(D:D, "Military - U.S. Army", C:C, "Fort Myer, Virginia")</f>
        <v>1</v>
      </c>
    </row>
    <row r="3478" spans="1:26" x14ac:dyDescent="0.2">
      <c r="A3478">
        <v>30765</v>
      </c>
      <c r="C3478" t="s">
        <v>17044</v>
      </c>
      <c r="D3478" t="s">
        <v>17045</v>
      </c>
      <c r="F3478" t="s">
        <v>3149</v>
      </c>
      <c r="G3478" t="s">
        <v>17046</v>
      </c>
      <c r="H3478" t="s">
        <v>17047</v>
      </c>
      <c r="I3478">
        <v>5</v>
      </c>
      <c r="J3478">
        <v>5</v>
      </c>
      <c r="K3478">
        <v>0</v>
      </c>
      <c r="L3478" t="s">
        <v>17048</v>
      </c>
      <c r="M3478">
        <f>SUM(B3478,C3478)</f>
        <v>0</v>
      </c>
      <c r="N3478" t="str">
        <f t="shared" si="108"/>
        <v>No</v>
      </c>
      <c r="O3478">
        <f>COUNTIF(C:C,"&lt;0")</f>
        <v>0</v>
      </c>
      <c r="P3478" t="e">
        <f>SUMIF(#REF!,"&gt;"&amp;AVERAGE(#REF!))</f>
        <v>#REF!</v>
      </c>
      <c r="Q3478">
        <f t="shared" si="109"/>
        <v>27.565026697177728</v>
      </c>
      <c r="R3478" t="str">
        <f>CONCATENATE("ID-",A3478,"-",E3478)</f>
        <v>ID-30765-</v>
      </c>
      <c r="S3478" t="str">
        <f>INDEX(B:B,MATCH(A3478,A:A,0))</f>
        <v>04:00</v>
      </c>
      <c r="T3478" t="str">
        <f>IF(OR(B3478&gt;0,C3478&gt;0),"Acceptable","Check")</f>
        <v>Acceptable</v>
      </c>
      <c r="U3478">
        <f>COUNTIF(D:D, "Military - U.S. Army")</f>
        <v>23</v>
      </c>
      <c r="V3478">
        <f>AVERAGEIF(C:C,"Fort Myer, Virginia", I:I)</f>
        <v>2</v>
      </c>
      <c r="X3478" t="str">
        <f>IFERROR(VLOOKUP("FlightNumber", A:D, 4, FALSE), "Flight Not Found")</f>
        <v>Flight Not Found</v>
      </c>
      <c r="Y3478" t="str" cm="1">
        <f t="array" ref="Y3478">IF(AND(B:B &gt; TIME(6, 0, 0), B:B &lt;= TIME(18, 0, 0)), "Day", "Night")</f>
        <v>Night</v>
      </c>
      <c r="Z3478">
        <f>COUNTIFS(D:D, "Military - U.S. Army", C:C, "Fort Myer, Virginia")</f>
        <v>1</v>
      </c>
    </row>
    <row r="3479" spans="1:26" x14ac:dyDescent="0.2">
      <c r="A3479">
        <v>30772</v>
      </c>
      <c r="B3479" t="s">
        <v>398</v>
      </c>
      <c r="C3479" t="s">
        <v>17049</v>
      </c>
      <c r="D3479" t="s">
        <v>17050</v>
      </c>
      <c r="E3479" t="s">
        <v>17051</v>
      </c>
      <c r="F3479" t="s">
        <v>12957</v>
      </c>
      <c r="G3479" t="s">
        <v>17052</v>
      </c>
      <c r="H3479" t="s">
        <v>17053</v>
      </c>
      <c r="I3479">
        <v>6</v>
      </c>
      <c r="J3479">
        <v>6</v>
      </c>
      <c r="K3479">
        <v>0</v>
      </c>
      <c r="L3479" t="s">
        <v>17054</v>
      </c>
      <c r="M3479">
        <f>SUM(B3479,C3479)</f>
        <v>0</v>
      </c>
      <c r="N3479" t="str">
        <f t="shared" si="108"/>
        <v>No</v>
      </c>
      <c r="O3479">
        <f>COUNTIF(C:C,"&lt;0")</f>
        <v>0</v>
      </c>
      <c r="P3479" t="e">
        <f>SUMIF(#REF!,"&gt;"&amp;AVERAGE(#REF!))</f>
        <v>#REF!</v>
      </c>
      <c r="Q3479">
        <f t="shared" si="109"/>
        <v>27.565026697177728</v>
      </c>
      <c r="R3479" t="str">
        <f>CONCATENATE("ID-",A3479,"-",E3479)</f>
        <v>ID-30772-Ft. Lauderdale - Bimini</v>
      </c>
      <c r="S3479" t="str">
        <f>INDEX(B:B,MATCH(A3479,A:A,0))</f>
        <v>08:30</v>
      </c>
      <c r="T3479" t="str">
        <f>IF(OR(B3479&gt;0,C3479&gt;0),"Acceptable","Check")</f>
        <v>Acceptable</v>
      </c>
      <c r="U3479">
        <f>COUNTIF(D:D, "Military - U.S. Army")</f>
        <v>23</v>
      </c>
      <c r="V3479">
        <f>AVERAGEIF(C:C,"Fort Myer, Virginia", I:I)</f>
        <v>2</v>
      </c>
      <c r="X3479" t="str">
        <f>IFERROR(VLOOKUP("FlightNumber", A:D, 4, FALSE), "Flight Not Found")</f>
        <v>Flight Not Found</v>
      </c>
      <c r="Y3479" t="str" cm="1">
        <f t="array" ref="Y3479">IF(AND(B:B &gt; TIME(6, 0, 0), B:B &lt;= TIME(18, 0, 0)), "Day", "Night")</f>
        <v>Night</v>
      </c>
      <c r="Z3479">
        <f>COUNTIFS(D:D, "Military - U.S. Army", C:C, "Fort Myer, Virginia")</f>
        <v>1</v>
      </c>
    </row>
    <row r="3480" spans="1:26" x14ac:dyDescent="0.2">
      <c r="A3480">
        <v>30776</v>
      </c>
      <c r="C3480" t="s">
        <v>15762</v>
      </c>
      <c r="D3480" t="s">
        <v>17055</v>
      </c>
      <c r="F3480" t="s">
        <v>17056</v>
      </c>
      <c r="G3480" t="s">
        <v>17056</v>
      </c>
      <c r="H3480" t="s">
        <v>17057</v>
      </c>
      <c r="I3480">
        <v>4</v>
      </c>
      <c r="J3480">
        <v>4</v>
      </c>
      <c r="K3480">
        <v>0</v>
      </c>
      <c r="L3480" t="s">
        <v>156</v>
      </c>
      <c r="M3480">
        <f>SUM(B3480,C3480)</f>
        <v>0</v>
      </c>
      <c r="N3480" t="str">
        <f t="shared" si="108"/>
        <v>No</v>
      </c>
      <c r="O3480">
        <f>COUNTIF(C:C,"&lt;0")</f>
        <v>0</v>
      </c>
      <c r="P3480" t="e">
        <f>SUMIF(#REF!,"&gt;"&amp;AVERAGE(#REF!))</f>
        <v>#REF!</v>
      </c>
      <c r="Q3480">
        <f t="shared" si="109"/>
        <v>27.565026697177728</v>
      </c>
      <c r="R3480" t="str">
        <f>CONCATENATE("ID-",A3480,"-",E3480)</f>
        <v>ID-30776-</v>
      </c>
      <c r="S3480">
        <f>INDEX(B:B,MATCH(A3480,A:A,0))</f>
        <v>0</v>
      </c>
      <c r="T3480" t="str">
        <f>IF(OR(B3480&gt;0,C3480&gt;0),"Acceptable","Check")</f>
        <v>Acceptable</v>
      </c>
      <c r="U3480">
        <f>COUNTIF(D:D, "Military - U.S. Army")</f>
        <v>23</v>
      </c>
      <c r="V3480">
        <f>AVERAGEIF(C:C,"Fort Myer, Virginia", I:I)</f>
        <v>2</v>
      </c>
      <c r="X3480" t="str">
        <f>IFERROR(VLOOKUP("FlightNumber", A:D, 4, FALSE), "Flight Not Found")</f>
        <v>Flight Not Found</v>
      </c>
      <c r="Y3480" t="str" cm="1">
        <f t="array" ref="Y3480">IF(AND(B:B &gt; TIME(6, 0, 0), B:B &lt;= TIME(18, 0, 0)), "Day", "Night")</f>
        <v>Night</v>
      </c>
      <c r="Z3480">
        <f>COUNTIFS(D:D, "Military - U.S. Army", C:C, "Fort Myer, Virginia")</f>
        <v>1</v>
      </c>
    </row>
    <row r="3481" spans="1:26" x14ac:dyDescent="0.2">
      <c r="A3481">
        <v>30790</v>
      </c>
      <c r="C3481" t="s">
        <v>17058</v>
      </c>
      <c r="D3481" t="s">
        <v>17059</v>
      </c>
      <c r="F3481" t="s">
        <v>17060</v>
      </c>
      <c r="G3481" t="s">
        <v>17061</v>
      </c>
      <c r="H3481" t="s">
        <v>17062</v>
      </c>
      <c r="I3481">
        <v>35</v>
      </c>
      <c r="J3481">
        <v>19</v>
      </c>
      <c r="K3481">
        <v>0</v>
      </c>
      <c r="L3481" t="s">
        <v>17063</v>
      </c>
      <c r="M3481">
        <f>SUM(B3481,C3481)</f>
        <v>0</v>
      </c>
      <c r="N3481" t="str">
        <f t="shared" si="108"/>
        <v>No</v>
      </c>
      <c r="O3481">
        <f>COUNTIF(C:C,"&lt;0")</f>
        <v>0</v>
      </c>
      <c r="P3481" t="e">
        <f>SUMIF(#REF!,"&gt;"&amp;AVERAGE(#REF!))</f>
        <v>#REF!</v>
      </c>
      <c r="Q3481">
        <f t="shared" si="109"/>
        <v>27.565026697177728</v>
      </c>
      <c r="R3481" t="str">
        <f>CONCATENATE("ID-",A3481,"-",E3481)</f>
        <v>ID-30790-</v>
      </c>
      <c r="S3481">
        <f>INDEX(B:B,MATCH(A3481,A:A,0))</f>
        <v>0</v>
      </c>
      <c r="T3481" t="str">
        <f>IF(OR(B3481&gt;0,C3481&gt;0),"Acceptable","Check")</f>
        <v>Acceptable</v>
      </c>
      <c r="U3481">
        <f>COUNTIF(D:D, "Military - U.S. Army")</f>
        <v>23</v>
      </c>
      <c r="V3481">
        <f>AVERAGEIF(C:C,"Fort Myer, Virginia", I:I)</f>
        <v>2</v>
      </c>
      <c r="X3481" t="str">
        <f>IFERROR(VLOOKUP("FlightNumber", A:D, 4, FALSE), "Flight Not Found")</f>
        <v>Flight Not Found</v>
      </c>
      <c r="Y3481" t="str" cm="1">
        <f t="array" ref="Y3481">IF(AND(B:B &gt; TIME(6, 0, 0), B:B &lt;= TIME(18, 0, 0)), "Day", "Night")</f>
        <v>Night</v>
      </c>
      <c r="Z3481">
        <f>COUNTIFS(D:D, "Military - U.S. Army", C:C, "Fort Myer, Virginia")</f>
        <v>1</v>
      </c>
    </row>
    <row r="3482" spans="1:26" x14ac:dyDescent="0.2">
      <c r="A3482">
        <v>30810</v>
      </c>
      <c r="C3482" t="s">
        <v>17064</v>
      </c>
      <c r="D3482" t="s">
        <v>5740</v>
      </c>
      <c r="F3482" t="s">
        <v>17065</v>
      </c>
      <c r="I3482">
        <v>2</v>
      </c>
      <c r="J3482">
        <v>2</v>
      </c>
      <c r="K3482">
        <v>19</v>
      </c>
      <c r="L3482" t="s">
        <v>17066</v>
      </c>
      <c r="M3482">
        <f>SUM(B3482,C3482)</f>
        <v>0</v>
      </c>
      <c r="N3482" t="str">
        <f t="shared" si="108"/>
        <v>No</v>
      </c>
      <c r="O3482">
        <f>COUNTIF(C:C,"&lt;0")</f>
        <v>0</v>
      </c>
      <c r="P3482" t="e">
        <f>SUMIF(#REF!,"&gt;"&amp;AVERAGE(#REF!))</f>
        <v>#REF!</v>
      </c>
      <c r="Q3482">
        <f t="shared" si="109"/>
        <v>27.565026697177728</v>
      </c>
      <c r="R3482" t="str">
        <f>CONCATENATE("ID-",A3482,"-",E3482)</f>
        <v>ID-30810-</v>
      </c>
      <c r="S3482">
        <f>INDEX(B:B,MATCH(A3482,A:A,0))</f>
        <v>0</v>
      </c>
      <c r="T3482" t="str">
        <f>IF(OR(B3482&gt;0,C3482&gt;0),"Acceptable","Check")</f>
        <v>Acceptable</v>
      </c>
      <c r="U3482">
        <f>COUNTIF(D:D, "Military - U.S. Army")</f>
        <v>23</v>
      </c>
      <c r="V3482">
        <f>AVERAGEIF(C:C,"Fort Myer, Virginia", I:I)</f>
        <v>2</v>
      </c>
      <c r="X3482" t="str">
        <f>IFERROR(VLOOKUP("FlightNumber", A:D, 4, FALSE), "Flight Not Found")</f>
        <v>Flight Not Found</v>
      </c>
      <c r="Y3482" t="str" cm="1">
        <f t="array" ref="Y3482">IF(AND(B:B &gt; TIME(6, 0, 0), B:B &lt;= TIME(18, 0, 0)), "Day", "Night")</f>
        <v>Night</v>
      </c>
      <c r="Z3482">
        <f>COUNTIFS(D:D, "Military - U.S. Army", C:C, "Fort Myer, Virginia")</f>
        <v>1</v>
      </c>
    </row>
    <row r="3483" spans="1:26" x14ac:dyDescent="0.2">
      <c r="A3483">
        <v>30817</v>
      </c>
      <c r="C3483" t="s">
        <v>17067</v>
      </c>
      <c r="D3483" t="s">
        <v>17068</v>
      </c>
      <c r="F3483" t="s">
        <v>17069</v>
      </c>
      <c r="G3483" t="s">
        <v>17070</v>
      </c>
      <c r="H3483" t="s">
        <v>17071</v>
      </c>
      <c r="I3483">
        <v>12</v>
      </c>
      <c r="J3483">
        <v>12</v>
      </c>
      <c r="K3483">
        <v>0</v>
      </c>
      <c r="L3483" t="s">
        <v>17072</v>
      </c>
      <c r="M3483">
        <f>SUM(B3483,C3483)</f>
        <v>0</v>
      </c>
      <c r="N3483" t="str">
        <f t="shared" si="108"/>
        <v>No</v>
      </c>
      <c r="O3483">
        <f>COUNTIF(C:C,"&lt;0")</f>
        <v>0</v>
      </c>
      <c r="P3483" t="e">
        <f>SUMIF(#REF!,"&gt;"&amp;AVERAGE(#REF!))</f>
        <v>#REF!</v>
      </c>
      <c r="Q3483">
        <f t="shared" si="109"/>
        <v>27.565026697177728</v>
      </c>
      <c r="R3483" t="str">
        <f>CONCATENATE("ID-",A3483,"-",E3483)</f>
        <v>ID-30817-</v>
      </c>
      <c r="S3483">
        <f>INDEX(B:B,MATCH(A3483,A:A,0))</f>
        <v>0</v>
      </c>
      <c r="T3483" t="str">
        <f>IF(OR(B3483&gt;0,C3483&gt;0),"Acceptable","Check")</f>
        <v>Acceptable</v>
      </c>
      <c r="U3483">
        <f>COUNTIF(D:D, "Military - U.S. Army")</f>
        <v>23</v>
      </c>
      <c r="V3483">
        <f>AVERAGEIF(C:C,"Fort Myer, Virginia", I:I)</f>
        <v>2</v>
      </c>
      <c r="X3483" t="str">
        <f>IFERROR(VLOOKUP("FlightNumber", A:D, 4, FALSE), "Flight Not Found")</f>
        <v>Flight Not Found</v>
      </c>
      <c r="Y3483" t="str" cm="1">
        <f t="array" ref="Y3483">IF(AND(B:B &gt; TIME(6, 0, 0), B:B &lt;= TIME(18, 0, 0)), "Day", "Night")</f>
        <v>Night</v>
      </c>
      <c r="Z3483">
        <f>COUNTIFS(D:D, "Military - U.S. Army", C:C, "Fort Myer, Virginia")</f>
        <v>1</v>
      </c>
    </row>
    <row r="3484" spans="1:26" x14ac:dyDescent="0.2">
      <c r="A3484">
        <v>30832</v>
      </c>
      <c r="B3484" t="s">
        <v>17073</v>
      </c>
      <c r="C3484" t="s">
        <v>17074</v>
      </c>
      <c r="D3484" t="s">
        <v>17075</v>
      </c>
      <c r="E3484" t="s">
        <v>17076</v>
      </c>
      <c r="F3484" t="s">
        <v>13841</v>
      </c>
      <c r="G3484" t="s">
        <v>17077</v>
      </c>
      <c r="H3484" t="s">
        <v>17078</v>
      </c>
      <c r="I3484">
        <v>4</v>
      </c>
      <c r="J3484">
        <v>4</v>
      </c>
      <c r="K3484">
        <v>0</v>
      </c>
      <c r="L3484" t="s">
        <v>17079</v>
      </c>
      <c r="M3484">
        <f>SUM(B3484,C3484)</f>
        <v>0</v>
      </c>
      <c r="N3484" t="str">
        <f t="shared" si="108"/>
        <v>No</v>
      </c>
      <c r="O3484">
        <f>COUNTIF(C:C,"&lt;0")</f>
        <v>0</v>
      </c>
      <c r="P3484" t="e">
        <f>SUMIF(#REF!,"&gt;"&amp;AVERAGE(#REF!))</f>
        <v>#REF!</v>
      </c>
      <c r="Q3484">
        <f t="shared" si="109"/>
        <v>27.565026697177728</v>
      </c>
      <c r="R3484" t="str">
        <f>CONCATENATE("ID-",A3484,"-",E3484)</f>
        <v>ID-30832-Baltimore - Detroit</v>
      </c>
      <c r="S3484" t="str">
        <f>INDEX(B:B,MATCH(A3484,A:A,0))</f>
        <v>01:45</v>
      </c>
      <c r="T3484" t="str">
        <f>IF(OR(B3484&gt;0,C3484&gt;0),"Acceptable","Check")</f>
        <v>Acceptable</v>
      </c>
      <c r="U3484">
        <f>COUNTIF(D:D, "Military - U.S. Army")</f>
        <v>23</v>
      </c>
      <c r="V3484">
        <f>AVERAGEIF(C:C,"Fort Myer, Virginia", I:I)</f>
        <v>2</v>
      </c>
      <c r="X3484" t="str">
        <f>IFERROR(VLOOKUP("FlightNumber", A:D, 4, FALSE), "Flight Not Found")</f>
        <v>Flight Not Found</v>
      </c>
      <c r="Y3484" t="str" cm="1">
        <f t="array" ref="Y3484">IF(AND(B:B &gt; TIME(6, 0, 0), B:B &lt;= TIME(18, 0, 0)), "Day", "Night")</f>
        <v>Night</v>
      </c>
      <c r="Z3484">
        <f>COUNTIFS(D:D, "Military - U.S. Army", C:C, "Fort Myer, Virginia")</f>
        <v>1</v>
      </c>
    </row>
    <row r="3485" spans="1:26" x14ac:dyDescent="0.2">
      <c r="A3485">
        <v>30837</v>
      </c>
      <c r="C3485" t="s">
        <v>5756</v>
      </c>
      <c r="D3485" t="s">
        <v>17080</v>
      </c>
      <c r="F3485" t="s">
        <v>17081</v>
      </c>
      <c r="G3485" t="s">
        <v>17082</v>
      </c>
      <c r="H3485" t="s">
        <v>17083</v>
      </c>
      <c r="I3485">
        <v>3</v>
      </c>
      <c r="J3485">
        <v>3</v>
      </c>
      <c r="K3485">
        <v>0</v>
      </c>
      <c r="L3485" t="s">
        <v>17084</v>
      </c>
      <c r="M3485">
        <f>SUM(B3485,C3485)</f>
        <v>0</v>
      </c>
      <c r="N3485" t="str">
        <f t="shared" si="108"/>
        <v>No</v>
      </c>
      <c r="O3485">
        <f>COUNTIF(C:C,"&lt;0")</f>
        <v>0</v>
      </c>
      <c r="P3485" t="e">
        <f>SUMIF(#REF!,"&gt;"&amp;AVERAGE(#REF!))</f>
        <v>#REF!</v>
      </c>
      <c r="Q3485">
        <f t="shared" si="109"/>
        <v>27.565026697177728</v>
      </c>
      <c r="R3485" t="str">
        <f>CONCATENATE("ID-",A3485,"-",E3485)</f>
        <v>ID-30837-</v>
      </c>
      <c r="S3485">
        <f>INDEX(B:B,MATCH(A3485,A:A,0))</f>
        <v>0</v>
      </c>
      <c r="T3485" t="str">
        <f>IF(OR(B3485&gt;0,C3485&gt;0),"Acceptable","Check")</f>
        <v>Acceptable</v>
      </c>
      <c r="U3485">
        <f>COUNTIF(D:D, "Military - U.S. Army")</f>
        <v>23</v>
      </c>
      <c r="V3485">
        <f>AVERAGEIF(C:C,"Fort Myer, Virginia", I:I)</f>
        <v>2</v>
      </c>
      <c r="X3485" t="str">
        <f>IFERROR(VLOOKUP("FlightNumber", A:D, 4, FALSE), "Flight Not Found")</f>
        <v>Flight Not Found</v>
      </c>
      <c r="Y3485" t="str" cm="1">
        <f t="array" ref="Y3485">IF(AND(B:B &gt; TIME(6, 0, 0), B:B &lt;= TIME(18, 0, 0)), "Day", "Night")</f>
        <v>Night</v>
      </c>
      <c r="Z3485">
        <f>COUNTIFS(D:D, "Military - U.S. Army", C:C, "Fort Myer, Virginia")</f>
        <v>1</v>
      </c>
    </row>
    <row r="3486" spans="1:26" x14ac:dyDescent="0.2">
      <c r="A3486">
        <v>30852</v>
      </c>
      <c r="B3486" t="s">
        <v>10102</v>
      </c>
      <c r="C3486" t="s">
        <v>17085</v>
      </c>
      <c r="D3486" t="s">
        <v>17086</v>
      </c>
      <c r="F3486" t="s">
        <v>17087</v>
      </c>
      <c r="G3486" t="s">
        <v>17088</v>
      </c>
      <c r="I3486">
        <v>3</v>
      </c>
      <c r="J3486">
        <v>3</v>
      </c>
      <c r="K3486">
        <v>0</v>
      </c>
      <c r="L3486" t="s">
        <v>17089</v>
      </c>
      <c r="M3486">
        <f>SUM(B3486,C3486)</f>
        <v>0</v>
      </c>
      <c r="N3486" t="str">
        <f t="shared" si="108"/>
        <v>No</v>
      </c>
      <c r="O3486">
        <f>COUNTIF(C:C,"&lt;0")</f>
        <v>0</v>
      </c>
      <c r="P3486" t="e">
        <f>SUMIF(#REF!,"&gt;"&amp;AVERAGE(#REF!))</f>
        <v>#REF!</v>
      </c>
      <c r="Q3486">
        <f t="shared" si="109"/>
        <v>27.565026697177728</v>
      </c>
      <c r="R3486" t="str">
        <f>CONCATENATE("ID-",A3486,"-",E3486)</f>
        <v>ID-30852-</v>
      </c>
      <c r="S3486" t="str">
        <f>INDEX(B:B,MATCH(A3486,A:A,0))</f>
        <v>02:55</v>
      </c>
      <c r="T3486" t="str">
        <f>IF(OR(B3486&gt;0,C3486&gt;0),"Acceptable","Check")</f>
        <v>Acceptable</v>
      </c>
      <c r="U3486">
        <f>COUNTIF(D:D, "Military - U.S. Army")</f>
        <v>23</v>
      </c>
      <c r="V3486">
        <f>AVERAGEIF(C:C,"Fort Myer, Virginia", I:I)</f>
        <v>2</v>
      </c>
      <c r="X3486" t="str">
        <f>IFERROR(VLOOKUP("FlightNumber", A:D, 4, FALSE), "Flight Not Found")</f>
        <v>Flight Not Found</v>
      </c>
      <c r="Y3486" t="str" cm="1">
        <f t="array" ref="Y3486">IF(AND(B:B &gt; TIME(6, 0, 0), B:B &lt;= TIME(18, 0, 0)), "Day", "Night")</f>
        <v>Night</v>
      </c>
      <c r="Z3486">
        <f>COUNTIFS(D:D, "Military - U.S. Army", C:C, "Fort Myer, Virginia")</f>
        <v>1</v>
      </c>
    </row>
    <row r="3487" spans="1:26" x14ac:dyDescent="0.2">
      <c r="A3487">
        <v>30861</v>
      </c>
      <c r="C3487" t="s">
        <v>17090</v>
      </c>
      <c r="D3487" t="s">
        <v>15268</v>
      </c>
      <c r="F3487" t="s">
        <v>13740</v>
      </c>
      <c r="G3487" t="s">
        <v>17091</v>
      </c>
      <c r="H3487" t="s">
        <v>17092</v>
      </c>
      <c r="I3487">
        <v>18</v>
      </c>
      <c r="J3487">
        <v>18</v>
      </c>
      <c r="K3487">
        <v>0</v>
      </c>
      <c r="L3487" t="s">
        <v>17093</v>
      </c>
      <c r="M3487">
        <f>SUM(B3487,C3487)</f>
        <v>0</v>
      </c>
      <c r="N3487" t="str">
        <f t="shared" si="108"/>
        <v>No</v>
      </c>
      <c r="O3487">
        <f>COUNTIF(C:C,"&lt;0")</f>
        <v>0</v>
      </c>
      <c r="P3487" t="e">
        <f>SUMIF(#REF!,"&gt;"&amp;AVERAGE(#REF!))</f>
        <v>#REF!</v>
      </c>
      <c r="Q3487">
        <f t="shared" si="109"/>
        <v>27.565026697177728</v>
      </c>
      <c r="R3487" t="str">
        <f>CONCATENATE("ID-",A3487,"-",E3487)</f>
        <v>ID-30861-</v>
      </c>
      <c r="S3487">
        <f>INDEX(B:B,MATCH(A3487,A:A,0))</f>
        <v>0</v>
      </c>
      <c r="T3487" t="str">
        <f>IF(OR(B3487&gt;0,C3487&gt;0),"Acceptable","Check")</f>
        <v>Acceptable</v>
      </c>
      <c r="U3487">
        <f>COUNTIF(D:D, "Military - U.S. Army")</f>
        <v>23</v>
      </c>
      <c r="V3487">
        <f>AVERAGEIF(C:C,"Fort Myer, Virginia", I:I)</f>
        <v>2</v>
      </c>
      <c r="X3487" t="str">
        <f>IFERROR(VLOOKUP("FlightNumber", A:D, 4, FALSE), "Flight Not Found")</f>
        <v>Flight Not Found</v>
      </c>
      <c r="Y3487" t="str" cm="1">
        <f t="array" ref="Y3487">IF(AND(B:B &gt; TIME(6, 0, 0), B:B &lt;= TIME(18, 0, 0)), "Day", "Night")</f>
        <v>Night</v>
      </c>
      <c r="Z3487">
        <f>COUNTIFS(D:D, "Military - U.S. Army", C:C, "Fort Myer, Virginia")</f>
        <v>1</v>
      </c>
    </row>
    <row r="3488" spans="1:26" x14ac:dyDescent="0.2">
      <c r="A3488">
        <v>30864</v>
      </c>
      <c r="B3488" t="s">
        <v>17094</v>
      </c>
      <c r="C3488" t="s">
        <v>17095</v>
      </c>
      <c r="D3488" t="s">
        <v>17096</v>
      </c>
      <c r="F3488" t="s">
        <v>17097</v>
      </c>
      <c r="I3488">
        <v>9</v>
      </c>
      <c r="J3488">
        <v>9</v>
      </c>
      <c r="K3488">
        <v>0</v>
      </c>
      <c r="L3488" t="s">
        <v>17098</v>
      </c>
      <c r="M3488">
        <f>SUM(B3488,C3488)</f>
        <v>0</v>
      </c>
      <c r="N3488" t="str">
        <f t="shared" si="108"/>
        <v>No</v>
      </c>
      <c r="O3488">
        <f>COUNTIF(C:C,"&lt;0")</f>
        <v>0</v>
      </c>
      <c r="P3488" t="e">
        <f>SUMIF(#REF!,"&gt;"&amp;AVERAGE(#REF!))</f>
        <v>#REF!</v>
      </c>
      <c r="Q3488">
        <f t="shared" si="109"/>
        <v>27.565026697177728</v>
      </c>
      <c r="R3488" t="str">
        <f>CONCATENATE("ID-",A3488,"-",E3488)</f>
        <v>ID-30864-</v>
      </c>
      <c r="S3488" t="str">
        <f>INDEX(B:B,MATCH(A3488,A:A,0))</f>
        <v>11:34</v>
      </c>
      <c r="T3488" t="str">
        <f>IF(OR(B3488&gt;0,C3488&gt;0),"Acceptable","Check")</f>
        <v>Acceptable</v>
      </c>
      <c r="U3488">
        <f>COUNTIF(D:D, "Military - U.S. Army")</f>
        <v>23</v>
      </c>
      <c r="V3488">
        <f>AVERAGEIF(C:C,"Fort Myer, Virginia", I:I)</f>
        <v>2</v>
      </c>
      <c r="X3488" t="str">
        <f>IFERROR(VLOOKUP("FlightNumber", A:D, 4, FALSE), "Flight Not Found")</f>
        <v>Flight Not Found</v>
      </c>
      <c r="Y3488" t="str" cm="1">
        <f t="array" ref="Y3488">IF(AND(B:B &gt; TIME(6, 0, 0), B:B &lt;= TIME(18, 0, 0)), "Day", "Night")</f>
        <v>Night</v>
      </c>
      <c r="Z3488">
        <f>COUNTIFS(D:D, "Military - U.S. Army", C:C, "Fort Myer, Virginia")</f>
        <v>1</v>
      </c>
    </row>
    <row r="3489" spans="1:26" x14ac:dyDescent="0.2">
      <c r="A3489">
        <v>30874</v>
      </c>
      <c r="C3489" t="s">
        <v>17099</v>
      </c>
      <c r="D3489" t="s">
        <v>6896</v>
      </c>
      <c r="F3489" t="s">
        <v>17100</v>
      </c>
      <c r="I3489">
        <v>30</v>
      </c>
      <c r="J3489">
        <v>30</v>
      </c>
      <c r="K3489">
        <v>0</v>
      </c>
      <c r="L3489" t="s">
        <v>17101</v>
      </c>
      <c r="M3489">
        <f>SUM(B3489,C3489)</f>
        <v>0</v>
      </c>
      <c r="N3489" t="str">
        <f t="shared" si="108"/>
        <v>No</v>
      </c>
      <c r="O3489">
        <f>COUNTIF(C:C,"&lt;0")</f>
        <v>0</v>
      </c>
      <c r="P3489" t="e">
        <f>SUMIF(#REF!,"&gt;"&amp;AVERAGE(#REF!))</f>
        <v>#REF!</v>
      </c>
      <c r="Q3489">
        <f t="shared" si="109"/>
        <v>27.565026697177728</v>
      </c>
      <c r="R3489" t="str">
        <f>CONCATENATE("ID-",A3489,"-",E3489)</f>
        <v>ID-30874-</v>
      </c>
      <c r="S3489">
        <f>INDEX(B:B,MATCH(A3489,A:A,0))</f>
        <v>0</v>
      </c>
      <c r="T3489" t="str">
        <f>IF(OR(B3489&gt;0,C3489&gt;0),"Acceptable","Check")</f>
        <v>Acceptable</v>
      </c>
      <c r="U3489">
        <f>COUNTIF(D:D, "Military - U.S. Army")</f>
        <v>23</v>
      </c>
      <c r="V3489">
        <f>AVERAGEIF(C:C,"Fort Myer, Virginia", I:I)</f>
        <v>2</v>
      </c>
      <c r="X3489" t="str">
        <f>IFERROR(VLOOKUP("FlightNumber", A:D, 4, FALSE), "Flight Not Found")</f>
        <v>Flight Not Found</v>
      </c>
      <c r="Y3489" t="str" cm="1">
        <f t="array" ref="Y3489">IF(AND(B:B &gt; TIME(6, 0, 0), B:B &lt;= TIME(18, 0, 0)), "Day", "Night")</f>
        <v>Night</v>
      </c>
      <c r="Z3489">
        <f>COUNTIFS(D:D, "Military - U.S. Army", C:C, "Fort Myer, Virginia")</f>
        <v>1</v>
      </c>
    </row>
    <row r="3490" spans="1:26" x14ac:dyDescent="0.2">
      <c r="A3490">
        <v>30875</v>
      </c>
      <c r="C3490" t="s">
        <v>17102</v>
      </c>
      <c r="D3490" t="s">
        <v>2606</v>
      </c>
      <c r="F3490" t="s">
        <v>16571</v>
      </c>
      <c r="G3490" t="s">
        <v>17103</v>
      </c>
      <c r="H3490" t="s">
        <v>17104</v>
      </c>
      <c r="I3490">
        <v>9</v>
      </c>
      <c r="J3490">
        <v>9</v>
      </c>
      <c r="K3490">
        <v>0</v>
      </c>
      <c r="L3490" t="s">
        <v>17105</v>
      </c>
      <c r="M3490">
        <f>SUM(B3490,C3490)</f>
        <v>0</v>
      </c>
      <c r="N3490" t="str">
        <f t="shared" si="108"/>
        <v>No</v>
      </c>
      <c r="O3490">
        <f>COUNTIF(C:C,"&lt;0")</f>
        <v>0</v>
      </c>
      <c r="P3490" t="e">
        <f>SUMIF(#REF!,"&gt;"&amp;AVERAGE(#REF!))</f>
        <v>#REF!</v>
      </c>
      <c r="Q3490">
        <f t="shared" si="109"/>
        <v>27.565026697177728</v>
      </c>
      <c r="R3490" t="str">
        <f>CONCATENATE("ID-",A3490,"-",E3490)</f>
        <v>ID-30875-</v>
      </c>
      <c r="S3490">
        <f>INDEX(B:B,MATCH(A3490,A:A,0))</f>
        <v>0</v>
      </c>
      <c r="T3490" t="str">
        <f>IF(OR(B3490&gt;0,C3490&gt;0),"Acceptable","Check")</f>
        <v>Acceptable</v>
      </c>
      <c r="U3490">
        <f>COUNTIF(D:D, "Military - U.S. Army")</f>
        <v>23</v>
      </c>
      <c r="V3490">
        <f>AVERAGEIF(C:C,"Fort Myer, Virginia", I:I)</f>
        <v>2</v>
      </c>
      <c r="X3490" t="str">
        <f>IFERROR(VLOOKUP("FlightNumber", A:D, 4, FALSE), "Flight Not Found")</f>
        <v>Flight Not Found</v>
      </c>
      <c r="Y3490" t="str" cm="1">
        <f t="array" ref="Y3490">IF(AND(B:B &gt; TIME(6, 0, 0), B:B &lt;= TIME(18, 0, 0)), "Day", "Night")</f>
        <v>Night</v>
      </c>
      <c r="Z3490">
        <f>COUNTIFS(D:D, "Military - U.S. Army", C:C, "Fort Myer, Virginia")</f>
        <v>1</v>
      </c>
    </row>
    <row r="3491" spans="1:26" x14ac:dyDescent="0.2">
      <c r="A3491">
        <v>30884</v>
      </c>
      <c r="B3491" t="s">
        <v>2666</v>
      </c>
      <c r="C3491" t="s">
        <v>17106</v>
      </c>
      <c r="D3491" t="s">
        <v>9454</v>
      </c>
      <c r="E3491" t="s">
        <v>17107</v>
      </c>
      <c r="F3491" t="s">
        <v>9850</v>
      </c>
      <c r="G3491" t="s">
        <v>17108</v>
      </c>
      <c r="I3491">
        <v>4</v>
      </c>
      <c r="J3491">
        <v>4</v>
      </c>
      <c r="K3491">
        <v>0</v>
      </c>
      <c r="L3491" t="s">
        <v>17109</v>
      </c>
      <c r="M3491">
        <f>SUM(B3491,C3491)</f>
        <v>0</v>
      </c>
      <c r="N3491" t="str">
        <f t="shared" si="108"/>
        <v>No</v>
      </c>
      <c r="O3491">
        <f>COUNTIF(C:C,"&lt;0")</f>
        <v>0</v>
      </c>
      <c r="P3491" t="e">
        <f>SUMIF(#REF!,"&gt;"&amp;AVERAGE(#REF!))</f>
        <v>#REF!</v>
      </c>
      <c r="Q3491">
        <f t="shared" si="109"/>
        <v>27.565026697177728</v>
      </c>
      <c r="R3491" t="str">
        <f>CONCATENATE("ID-",A3491,"-",E3491)</f>
        <v>ID-30884-Kodiak, AK - Ouzinkie, AK</v>
      </c>
      <c r="S3491" t="str">
        <f>INDEX(B:B,MATCH(A3491,A:A,0))</f>
        <v>09:20</v>
      </c>
      <c r="T3491" t="str">
        <f>IF(OR(B3491&gt;0,C3491&gt;0),"Acceptable","Check")</f>
        <v>Acceptable</v>
      </c>
      <c r="U3491">
        <f>COUNTIF(D:D, "Military - U.S. Army")</f>
        <v>23</v>
      </c>
      <c r="V3491">
        <f>AVERAGEIF(C:C,"Fort Myer, Virginia", I:I)</f>
        <v>2</v>
      </c>
      <c r="X3491" t="str">
        <f>IFERROR(VLOOKUP("FlightNumber", A:D, 4, FALSE), "Flight Not Found")</f>
        <v>Flight Not Found</v>
      </c>
      <c r="Y3491" t="str" cm="1">
        <f t="array" ref="Y3491">IF(AND(B:B &gt; TIME(6, 0, 0), B:B &lt;= TIME(18, 0, 0)), "Day", "Night")</f>
        <v>Night</v>
      </c>
      <c r="Z3491">
        <f>COUNTIFS(D:D, "Military - U.S. Army", C:C, "Fort Myer, Virginia")</f>
        <v>1</v>
      </c>
    </row>
    <row r="3492" spans="1:26" x14ac:dyDescent="0.2">
      <c r="A3492">
        <v>30884</v>
      </c>
      <c r="B3492" t="s">
        <v>1720</v>
      </c>
      <c r="C3492" t="s">
        <v>17110</v>
      </c>
      <c r="D3492" t="s">
        <v>14979</v>
      </c>
      <c r="E3492" t="s">
        <v>17111</v>
      </c>
      <c r="F3492" t="s">
        <v>12795</v>
      </c>
      <c r="G3492" t="s">
        <v>17112</v>
      </c>
      <c r="H3492" t="s">
        <v>17113</v>
      </c>
      <c r="I3492">
        <v>14</v>
      </c>
      <c r="J3492">
        <v>1</v>
      </c>
      <c r="K3492">
        <v>0</v>
      </c>
      <c r="L3492" t="s">
        <v>17114</v>
      </c>
      <c r="M3492">
        <f>SUM(B3492,C3492)</f>
        <v>0</v>
      </c>
      <c r="N3492" t="str">
        <f t="shared" si="108"/>
        <v>No</v>
      </c>
      <c r="O3492">
        <f>COUNTIF(C:C,"&lt;0")</f>
        <v>0</v>
      </c>
      <c r="P3492" t="e">
        <f>SUMIF(#REF!,"&gt;"&amp;AVERAGE(#REF!))</f>
        <v>#REF!</v>
      </c>
      <c r="Q3492">
        <f t="shared" si="109"/>
        <v>27.565026697177728</v>
      </c>
      <c r="R3492" t="str">
        <f>CONCATENATE("ID-",A3492,"-",E3492)</f>
        <v>ID-30884-Pango Pango - Tau Island</v>
      </c>
      <c r="S3492" t="str">
        <f>INDEX(B:B,MATCH(A3492,A:A,0))</f>
        <v>09:20</v>
      </c>
      <c r="T3492" t="str">
        <f>IF(OR(B3492&gt;0,C3492&gt;0),"Acceptable","Check")</f>
        <v>Acceptable</v>
      </c>
      <c r="U3492">
        <f>COUNTIF(D:D, "Military - U.S. Army")</f>
        <v>23</v>
      </c>
      <c r="V3492">
        <f>AVERAGEIF(C:C,"Fort Myer, Virginia", I:I)</f>
        <v>2</v>
      </c>
      <c r="X3492" t="str">
        <f>IFERROR(VLOOKUP("FlightNumber", A:D, 4, FALSE), "Flight Not Found")</f>
        <v>Flight Not Found</v>
      </c>
      <c r="Y3492" t="str" cm="1">
        <f t="array" ref="Y3492">IF(AND(B:B &gt; TIME(6, 0, 0), B:B &lt;= TIME(18, 0, 0)), "Day", "Night")</f>
        <v>Night</v>
      </c>
      <c r="Z3492">
        <f>COUNTIFS(D:D, "Military - U.S. Army", C:C, "Fort Myer, Virginia")</f>
        <v>1</v>
      </c>
    </row>
    <row r="3493" spans="1:26" x14ac:dyDescent="0.2">
      <c r="A3493">
        <v>30888</v>
      </c>
      <c r="B3493" t="s">
        <v>1310</v>
      </c>
      <c r="C3493" t="s">
        <v>9967</v>
      </c>
      <c r="D3493" t="s">
        <v>9454</v>
      </c>
      <c r="E3493" t="s">
        <v>17115</v>
      </c>
      <c r="F3493" t="s">
        <v>16182</v>
      </c>
      <c r="G3493" t="s">
        <v>17116</v>
      </c>
      <c r="I3493">
        <v>5</v>
      </c>
      <c r="J3493">
        <v>5</v>
      </c>
      <c r="K3493">
        <v>0</v>
      </c>
      <c r="L3493" t="s">
        <v>17117</v>
      </c>
      <c r="M3493">
        <f>SUM(B3493,C3493)</f>
        <v>0</v>
      </c>
      <c r="N3493" t="str">
        <f t="shared" si="108"/>
        <v>No</v>
      </c>
      <c r="O3493">
        <f>COUNTIF(C:C,"&lt;0")</f>
        <v>0</v>
      </c>
      <c r="P3493" t="e">
        <f>SUMIF(#REF!,"&gt;"&amp;AVERAGE(#REF!))</f>
        <v>#REF!</v>
      </c>
      <c r="Q3493">
        <f t="shared" si="109"/>
        <v>27.565026697177728</v>
      </c>
      <c r="R3493" t="str">
        <f>CONCATENATE("ID-",A3493,"-",E3493)</f>
        <v>ID-30888-Anchorage, AK - Cantwell, AK</v>
      </c>
      <c r="S3493" t="str">
        <f>INDEX(B:B,MATCH(A3493,A:A,0))</f>
        <v>07:30</v>
      </c>
      <c r="T3493" t="str">
        <f>IF(OR(B3493&gt;0,C3493&gt;0),"Acceptable","Check")</f>
        <v>Acceptable</v>
      </c>
      <c r="U3493">
        <f>COUNTIF(D:D, "Military - U.S. Army")</f>
        <v>23</v>
      </c>
      <c r="V3493">
        <f>AVERAGEIF(C:C,"Fort Myer, Virginia", I:I)</f>
        <v>2</v>
      </c>
      <c r="X3493" t="str">
        <f>IFERROR(VLOOKUP("FlightNumber", A:D, 4, FALSE), "Flight Not Found")</f>
        <v>Flight Not Found</v>
      </c>
      <c r="Y3493" t="str" cm="1">
        <f t="array" ref="Y3493">IF(AND(B:B &gt; TIME(6, 0, 0), B:B &lt;= TIME(18, 0, 0)), "Day", "Night")</f>
        <v>Night</v>
      </c>
      <c r="Z3493">
        <f>COUNTIFS(D:D, "Military - U.S. Army", C:C, "Fort Myer, Virginia")</f>
        <v>1</v>
      </c>
    </row>
    <row r="3494" spans="1:26" x14ac:dyDescent="0.2">
      <c r="A3494">
        <v>30896</v>
      </c>
      <c r="B3494" t="s">
        <v>3737</v>
      </c>
      <c r="C3494" t="s">
        <v>14825</v>
      </c>
      <c r="D3494" t="s">
        <v>14826</v>
      </c>
      <c r="E3494" t="s">
        <v>17118</v>
      </c>
      <c r="F3494" t="s">
        <v>11771</v>
      </c>
      <c r="G3494" t="s">
        <v>17119</v>
      </c>
      <c r="H3494" t="s">
        <v>17120</v>
      </c>
      <c r="I3494">
        <v>9</v>
      </c>
      <c r="J3494">
        <v>9</v>
      </c>
      <c r="K3494">
        <v>0</v>
      </c>
      <c r="L3494" t="s">
        <v>17121</v>
      </c>
      <c r="M3494">
        <f>SUM(B3494,C3494)</f>
        <v>0</v>
      </c>
      <c r="N3494" t="str">
        <f t="shared" si="108"/>
        <v>No</v>
      </c>
      <c r="O3494">
        <f>COUNTIF(C:C,"&lt;0")</f>
        <v>0</v>
      </c>
      <c r="P3494" t="e">
        <f>SUMIF(#REF!,"&gt;"&amp;AVERAGE(#REF!))</f>
        <v>#REF!</v>
      </c>
      <c r="Q3494">
        <f t="shared" si="109"/>
        <v>27.565026697177728</v>
      </c>
      <c r="R3494" t="str">
        <f>CONCATENATE("ID-",A3494,"-",E3494)</f>
        <v>ID-30896-Vieques, PR - St. Croix, VI</v>
      </c>
      <c r="S3494" t="str">
        <f>INDEX(B:B,MATCH(A3494,A:A,0))</f>
        <v>08:05</v>
      </c>
      <c r="T3494" t="str">
        <f>IF(OR(B3494&gt;0,C3494&gt;0),"Acceptable","Check")</f>
        <v>Acceptable</v>
      </c>
      <c r="U3494">
        <f>COUNTIF(D:D, "Military - U.S. Army")</f>
        <v>23</v>
      </c>
      <c r="V3494">
        <f>AVERAGEIF(C:C,"Fort Myer, Virginia", I:I)</f>
        <v>2</v>
      </c>
      <c r="X3494" t="str">
        <f>IFERROR(VLOOKUP("FlightNumber", A:D, 4, FALSE), "Flight Not Found")</f>
        <v>Flight Not Found</v>
      </c>
      <c r="Y3494" t="str" cm="1">
        <f t="array" ref="Y3494">IF(AND(B:B &gt; TIME(6, 0, 0), B:B &lt;= TIME(18, 0, 0)), "Day", "Night")</f>
        <v>Night</v>
      </c>
      <c r="Z3494">
        <f>COUNTIFS(D:D, "Military - U.S. Army", C:C, "Fort Myer, Virginia")</f>
        <v>1</v>
      </c>
    </row>
    <row r="3495" spans="1:26" x14ac:dyDescent="0.2">
      <c r="A3495">
        <v>30899</v>
      </c>
      <c r="C3495" t="s">
        <v>17122</v>
      </c>
      <c r="D3495" t="s">
        <v>17123</v>
      </c>
      <c r="E3495" t="s">
        <v>17124</v>
      </c>
      <c r="F3495" t="s">
        <v>11247</v>
      </c>
      <c r="G3495" t="s">
        <v>17125</v>
      </c>
      <c r="H3495" t="s">
        <v>17126</v>
      </c>
      <c r="I3495">
        <v>49</v>
      </c>
      <c r="J3495">
        <v>49</v>
      </c>
      <c r="K3495">
        <v>0</v>
      </c>
      <c r="L3495" t="s">
        <v>17127</v>
      </c>
      <c r="M3495">
        <f>SUM(B3495,C3495)</f>
        <v>0</v>
      </c>
      <c r="N3495" t="str">
        <f t="shared" si="108"/>
        <v>No</v>
      </c>
      <c r="O3495">
        <f>COUNTIF(C:C,"&lt;0")</f>
        <v>0</v>
      </c>
      <c r="P3495" t="e">
        <f>SUMIF(#REF!,"&gt;"&amp;AVERAGE(#REF!))</f>
        <v>#REF!</v>
      </c>
      <c r="Q3495">
        <f t="shared" si="109"/>
        <v>27.565026697177728</v>
      </c>
      <c r="R3495" t="str">
        <f>CONCATENATE("ID-",A3495,"-",E3495)</f>
        <v>ID-30899-Chittagong-Patenga - Dhaka</v>
      </c>
      <c r="S3495">
        <f>INDEX(B:B,MATCH(A3495,A:A,0))</f>
        <v>0</v>
      </c>
      <c r="T3495" t="str">
        <f>IF(OR(B3495&gt;0,C3495&gt;0),"Acceptable","Check")</f>
        <v>Acceptable</v>
      </c>
      <c r="U3495">
        <f>COUNTIF(D:D, "Military - U.S. Army")</f>
        <v>23</v>
      </c>
      <c r="V3495">
        <f>AVERAGEIF(C:C,"Fort Myer, Virginia", I:I)</f>
        <v>2</v>
      </c>
      <c r="X3495" t="str">
        <f>IFERROR(VLOOKUP("FlightNumber", A:D, 4, FALSE), "Flight Not Found")</f>
        <v>Flight Not Found</v>
      </c>
      <c r="Y3495" t="str" cm="1">
        <f t="array" ref="Y3495">IF(AND(B:B &gt; TIME(6, 0, 0), B:B &lt;= TIME(18, 0, 0)), "Day", "Night")</f>
        <v>Night</v>
      </c>
      <c r="Z3495">
        <f>COUNTIFS(D:D, "Military - U.S. Army", C:C, "Fort Myer, Virginia")</f>
        <v>1</v>
      </c>
    </row>
    <row r="3496" spans="1:26" x14ac:dyDescent="0.2">
      <c r="A3496">
        <v>30899</v>
      </c>
      <c r="C3496" t="s">
        <v>17128</v>
      </c>
      <c r="D3496" t="s">
        <v>3546</v>
      </c>
      <c r="E3496" t="s">
        <v>17129</v>
      </c>
      <c r="F3496" t="s">
        <v>10624</v>
      </c>
      <c r="G3496" t="s">
        <v>17130</v>
      </c>
      <c r="I3496">
        <v>24</v>
      </c>
      <c r="J3496">
        <v>24</v>
      </c>
      <c r="K3496">
        <v>0</v>
      </c>
      <c r="L3496" t="s">
        <v>17131</v>
      </c>
      <c r="M3496">
        <f>SUM(B3496,C3496)</f>
        <v>0</v>
      </c>
      <c r="N3496" t="str">
        <f t="shared" si="108"/>
        <v>No</v>
      </c>
      <c r="O3496">
        <f>COUNTIF(C:C,"&lt;0")</f>
        <v>0</v>
      </c>
      <c r="P3496" t="e">
        <f>SUMIF(#REF!,"&gt;"&amp;AVERAGE(#REF!))</f>
        <v>#REF!</v>
      </c>
      <c r="Q3496">
        <f t="shared" si="109"/>
        <v>27.565026697177728</v>
      </c>
      <c r="R3496" t="str">
        <f>CONCATENATE("ID-",A3496,"-",E3496)</f>
        <v>ID-30899-Karachi - Tashkent</v>
      </c>
      <c r="S3496">
        <f>INDEX(B:B,MATCH(A3496,A:A,0))</f>
        <v>0</v>
      </c>
      <c r="T3496" t="str">
        <f>IF(OR(B3496&gt;0,C3496&gt;0),"Acceptable","Check")</f>
        <v>Acceptable</v>
      </c>
      <c r="U3496">
        <f>COUNTIF(D:D, "Military - U.S. Army")</f>
        <v>23</v>
      </c>
      <c r="V3496">
        <f>AVERAGEIF(C:C,"Fort Myer, Virginia", I:I)</f>
        <v>2</v>
      </c>
      <c r="X3496" t="str">
        <f>IFERROR(VLOOKUP("FlightNumber", A:D, 4, FALSE), "Flight Not Found")</f>
        <v>Flight Not Found</v>
      </c>
      <c r="Y3496" t="str" cm="1">
        <f t="array" ref="Y3496">IF(AND(B:B &gt; TIME(6, 0, 0), B:B &lt;= TIME(18, 0, 0)), "Day", "Night")</f>
        <v>Night</v>
      </c>
      <c r="Z3496">
        <f>COUNTIFS(D:D, "Military - U.S. Army", C:C, "Fort Myer, Virginia")</f>
        <v>1</v>
      </c>
    </row>
    <row r="3497" spans="1:26" x14ac:dyDescent="0.2">
      <c r="A3497">
        <v>30902</v>
      </c>
      <c r="C3497" t="s">
        <v>17132</v>
      </c>
      <c r="D3497" t="s">
        <v>16642</v>
      </c>
      <c r="F3497" t="s">
        <v>17133</v>
      </c>
      <c r="G3497" t="s">
        <v>17134</v>
      </c>
      <c r="H3497" t="s">
        <v>17135</v>
      </c>
      <c r="I3497">
        <v>9</v>
      </c>
      <c r="J3497">
        <v>9</v>
      </c>
      <c r="K3497">
        <v>0</v>
      </c>
      <c r="M3497">
        <f>SUM(B3497,C3497)</f>
        <v>0</v>
      </c>
      <c r="N3497" t="str">
        <f t="shared" si="108"/>
        <v>No</v>
      </c>
      <c r="O3497">
        <f>COUNTIF(C:C,"&lt;0")</f>
        <v>0</v>
      </c>
      <c r="P3497" t="e">
        <f>SUMIF(#REF!,"&gt;"&amp;AVERAGE(#REF!))</f>
        <v>#REF!</v>
      </c>
      <c r="Q3497">
        <f t="shared" si="109"/>
        <v>27.565026697177728</v>
      </c>
      <c r="R3497" t="str">
        <f>CONCATENATE("ID-",A3497,"-",E3497)</f>
        <v>ID-30902-</v>
      </c>
      <c r="S3497">
        <f>INDEX(B:B,MATCH(A3497,A:A,0))</f>
        <v>0</v>
      </c>
      <c r="T3497" t="str">
        <f>IF(OR(B3497&gt;0,C3497&gt;0),"Acceptable","Check")</f>
        <v>Acceptable</v>
      </c>
      <c r="U3497">
        <f>COUNTIF(D:D, "Military - U.S. Army")</f>
        <v>23</v>
      </c>
      <c r="V3497">
        <f>AVERAGEIF(C:C,"Fort Myer, Virginia", I:I)</f>
        <v>2</v>
      </c>
      <c r="X3497" t="str">
        <f>IFERROR(VLOOKUP("FlightNumber", A:D, 4, FALSE), "Flight Not Found")</f>
        <v>Flight Not Found</v>
      </c>
      <c r="Y3497" t="str" cm="1">
        <f t="array" ref="Y3497">IF(AND(B:B &gt; TIME(6, 0, 0), B:B &lt;= TIME(18, 0, 0)), "Day", "Night")</f>
        <v>Night</v>
      </c>
      <c r="Z3497">
        <f>COUNTIFS(D:D, "Military - U.S. Army", C:C, "Fort Myer, Virginia")</f>
        <v>1</v>
      </c>
    </row>
    <row r="3498" spans="1:26" x14ac:dyDescent="0.2">
      <c r="A3498">
        <v>30905</v>
      </c>
      <c r="B3498" t="s">
        <v>46</v>
      </c>
      <c r="C3498" t="s">
        <v>3993</v>
      </c>
      <c r="D3498" t="s">
        <v>17136</v>
      </c>
      <c r="E3498" t="s">
        <v>17137</v>
      </c>
      <c r="F3498" t="s">
        <v>1809</v>
      </c>
      <c r="G3498" t="s">
        <v>17138</v>
      </c>
      <c r="H3498" t="s">
        <v>17139</v>
      </c>
      <c r="I3498">
        <v>3</v>
      </c>
      <c r="J3498">
        <v>3</v>
      </c>
      <c r="K3498">
        <v>0</v>
      </c>
      <c r="L3498" t="s">
        <v>17140</v>
      </c>
      <c r="M3498">
        <f>SUM(B3498,C3498)</f>
        <v>0</v>
      </c>
      <c r="N3498" t="str">
        <f t="shared" si="108"/>
        <v>No</v>
      </c>
      <c r="O3498">
        <f>COUNTIF(C:C,"&lt;0")</f>
        <v>0</v>
      </c>
      <c r="P3498" t="e">
        <f>SUMIF(#REF!,"&gt;"&amp;AVERAGE(#REF!))</f>
        <v>#REF!</v>
      </c>
      <c r="Q3498">
        <f t="shared" si="109"/>
        <v>27.565026697177728</v>
      </c>
      <c r="R3498" t="str">
        <f>CONCATENATE("ID-",A3498,"-",E3498)</f>
        <v>ID-30905-Memphis - Chicago</v>
      </c>
      <c r="S3498" t="str">
        <f>INDEX(B:B,MATCH(A3498,A:A,0))</f>
        <v>01:00</v>
      </c>
      <c r="T3498" t="str">
        <f>IF(OR(B3498&gt;0,C3498&gt;0),"Acceptable","Check")</f>
        <v>Acceptable</v>
      </c>
      <c r="U3498">
        <f>COUNTIF(D:D, "Military - U.S. Army")</f>
        <v>23</v>
      </c>
      <c r="V3498">
        <f>AVERAGEIF(C:C,"Fort Myer, Virginia", I:I)</f>
        <v>2</v>
      </c>
      <c r="X3498" t="str">
        <f>IFERROR(VLOOKUP("FlightNumber", A:D, 4, FALSE), "Flight Not Found")</f>
        <v>Flight Not Found</v>
      </c>
      <c r="Y3498" t="str" cm="1">
        <f t="array" ref="Y3498">IF(AND(B:B &gt; TIME(6, 0, 0), B:B &lt;= TIME(18, 0, 0)), "Day", "Night")</f>
        <v>Night</v>
      </c>
      <c r="Z3498">
        <f>COUNTIFS(D:D, "Military - U.S. Army", C:C, "Fort Myer, Virginia")</f>
        <v>1</v>
      </c>
    </row>
    <row r="3499" spans="1:26" x14ac:dyDescent="0.2">
      <c r="A3499">
        <v>30909</v>
      </c>
      <c r="C3499" t="s">
        <v>17141</v>
      </c>
      <c r="D3499" t="s">
        <v>16117</v>
      </c>
      <c r="F3499" t="s">
        <v>2722</v>
      </c>
      <c r="G3499" t="s">
        <v>17142</v>
      </c>
      <c r="H3499" t="s">
        <v>17143</v>
      </c>
      <c r="I3499">
        <v>3</v>
      </c>
      <c r="J3499">
        <v>2</v>
      </c>
      <c r="K3499">
        <v>0</v>
      </c>
      <c r="L3499" t="s">
        <v>1317</v>
      </c>
      <c r="M3499">
        <f>SUM(B3499,C3499)</f>
        <v>0</v>
      </c>
      <c r="N3499" t="str">
        <f t="shared" si="108"/>
        <v>No</v>
      </c>
      <c r="O3499">
        <f>COUNTIF(C:C,"&lt;0")</f>
        <v>0</v>
      </c>
      <c r="P3499" t="e">
        <f>SUMIF(#REF!,"&gt;"&amp;AVERAGE(#REF!))</f>
        <v>#REF!</v>
      </c>
      <c r="Q3499">
        <f t="shared" si="109"/>
        <v>27.565026697177728</v>
      </c>
      <c r="R3499" t="str">
        <f>CONCATENATE("ID-",A3499,"-",E3499)</f>
        <v>ID-30909-</v>
      </c>
      <c r="S3499">
        <f>INDEX(B:B,MATCH(A3499,A:A,0))</f>
        <v>0</v>
      </c>
      <c r="T3499" t="str">
        <f>IF(OR(B3499&gt;0,C3499&gt;0),"Acceptable","Check")</f>
        <v>Acceptable</v>
      </c>
      <c r="U3499">
        <f>COUNTIF(D:D, "Military - U.S. Army")</f>
        <v>23</v>
      </c>
      <c r="V3499">
        <f>AVERAGEIF(C:C,"Fort Myer, Virginia", I:I)</f>
        <v>2</v>
      </c>
      <c r="X3499" t="str">
        <f>IFERROR(VLOOKUP("FlightNumber", A:D, 4, FALSE), "Flight Not Found")</f>
        <v>Flight Not Found</v>
      </c>
      <c r="Y3499" t="str" cm="1">
        <f t="array" ref="Y3499">IF(AND(B:B &gt; TIME(6, 0, 0), B:B &lt;= TIME(18, 0, 0)), "Day", "Night")</f>
        <v>Night</v>
      </c>
      <c r="Z3499">
        <f>COUNTIFS(D:D, "Military - U.S. Army", C:C, "Fort Myer, Virginia")</f>
        <v>1</v>
      </c>
    </row>
    <row r="3500" spans="1:26" x14ac:dyDescent="0.2">
      <c r="A3500">
        <v>31027</v>
      </c>
      <c r="B3500" t="s">
        <v>1512</v>
      </c>
      <c r="C3500" t="s">
        <v>17144</v>
      </c>
      <c r="D3500" t="s">
        <v>17145</v>
      </c>
      <c r="E3500" t="s">
        <v>17146</v>
      </c>
      <c r="F3500" t="s">
        <v>12165</v>
      </c>
      <c r="G3500" t="s">
        <v>17147</v>
      </c>
      <c r="I3500">
        <v>2</v>
      </c>
      <c r="J3500">
        <v>2</v>
      </c>
      <c r="K3500">
        <v>0</v>
      </c>
      <c r="L3500" t="s">
        <v>17148</v>
      </c>
      <c r="M3500">
        <f>SUM(B3500,C3500)</f>
        <v>0</v>
      </c>
      <c r="N3500" t="str">
        <f t="shared" si="108"/>
        <v>No</v>
      </c>
      <c r="O3500">
        <f>COUNTIF(C:C,"&lt;0")</f>
        <v>0</v>
      </c>
      <c r="P3500" t="e">
        <f>SUMIF(#REF!,"&gt;"&amp;AVERAGE(#REF!))</f>
        <v>#REF!</v>
      </c>
      <c r="Q3500">
        <f t="shared" si="109"/>
        <v>27.565026697177728</v>
      </c>
      <c r="R3500" t="str">
        <f>CONCATENATE("ID-",A3500,"-",E3500)</f>
        <v>ID-31027-Bolivar, TN - Pontiac, MI</v>
      </c>
      <c r="S3500" t="str">
        <f>INDEX(B:B,MATCH(A3500,A:A,0))</f>
        <v>19:32</v>
      </c>
      <c r="T3500" t="str">
        <f>IF(OR(B3500&gt;0,C3500&gt;0),"Acceptable","Check")</f>
        <v>Acceptable</v>
      </c>
      <c r="U3500">
        <f>COUNTIF(D:D, "Military - U.S. Army")</f>
        <v>23</v>
      </c>
      <c r="V3500">
        <f>AVERAGEIF(C:C,"Fort Myer, Virginia", I:I)</f>
        <v>2</v>
      </c>
      <c r="X3500" t="str">
        <f>IFERROR(VLOOKUP("FlightNumber", A:D, 4, FALSE), "Flight Not Found")</f>
        <v>Flight Not Found</v>
      </c>
      <c r="Y3500" t="str" cm="1">
        <f t="array" ref="Y3500">IF(AND(B:B &gt; TIME(6, 0, 0), B:B &lt;= TIME(18, 0, 0)), "Day", "Night")</f>
        <v>Night</v>
      </c>
      <c r="Z3500">
        <f>COUNTIFS(D:D, "Military - U.S. Army", C:C, "Fort Myer, Virginia")</f>
        <v>1</v>
      </c>
    </row>
    <row r="3501" spans="1:26" x14ac:dyDescent="0.2">
      <c r="A3501">
        <v>30918</v>
      </c>
      <c r="B3501" t="s">
        <v>6855</v>
      </c>
      <c r="C3501" t="s">
        <v>17149</v>
      </c>
      <c r="D3501" t="s">
        <v>17150</v>
      </c>
      <c r="E3501" t="s">
        <v>17151</v>
      </c>
      <c r="F3501" t="s">
        <v>17152</v>
      </c>
      <c r="G3501" t="s">
        <v>17153</v>
      </c>
      <c r="H3501" t="s">
        <v>17154</v>
      </c>
      <c r="I3501">
        <v>17</v>
      </c>
      <c r="J3501">
        <v>17</v>
      </c>
      <c r="K3501">
        <v>0</v>
      </c>
      <c r="L3501" t="s">
        <v>17155</v>
      </c>
      <c r="M3501">
        <f>SUM(B3501,C3501)</f>
        <v>0</v>
      </c>
      <c r="N3501" t="str">
        <f t="shared" si="108"/>
        <v>No</v>
      </c>
      <c r="O3501">
        <f>COUNTIF(C:C,"&lt;0")</f>
        <v>0</v>
      </c>
      <c r="P3501" t="e">
        <f>SUMIF(#REF!,"&gt;"&amp;AVERAGE(#REF!))</f>
        <v>#REF!</v>
      </c>
      <c r="Q3501">
        <f t="shared" si="109"/>
        <v>27.565026697177728</v>
      </c>
      <c r="R3501" t="str">
        <f>CONCATENATE("ID-",A3501,"-",E3501)</f>
        <v>ID-30918-San Luis Obispo - San Fransisco</v>
      </c>
      <c r="S3501" t="str">
        <f>INDEX(B:B,MATCH(A3501,A:A,0))</f>
        <v>11:18</v>
      </c>
      <c r="T3501" t="str">
        <f>IF(OR(B3501&gt;0,C3501&gt;0),"Acceptable","Check")</f>
        <v>Acceptable</v>
      </c>
      <c r="U3501">
        <f>COUNTIF(D:D, "Military - U.S. Army")</f>
        <v>23</v>
      </c>
      <c r="V3501">
        <f>AVERAGEIF(C:C,"Fort Myer, Virginia", I:I)</f>
        <v>2</v>
      </c>
      <c r="X3501" t="str">
        <f>IFERROR(VLOOKUP("FlightNumber", A:D, 4, FALSE), "Flight Not Found")</f>
        <v>Flight Not Found</v>
      </c>
      <c r="Y3501" t="str" cm="1">
        <f t="array" ref="Y3501">IF(AND(B:B &gt; TIME(6, 0, 0), B:B &lt;= TIME(18, 0, 0)), "Day", "Night")</f>
        <v>Night</v>
      </c>
      <c r="Z3501">
        <f>COUNTIFS(D:D, "Military - U.S. Army", C:C, "Fort Myer, Virginia")</f>
        <v>1</v>
      </c>
    </row>
    <row r="3502" spans="1:26" x14ac:dyDescent="0.2">
      <c r="A3502">
        <v>30924</v>
      </c>
      <c r="C3502" t="s">
        <v>8417</v>
      </c>
      <c r="D3502" t="s">
        <v>16284</v>
      </c>
      <c r="E3502" t="s">
        <v>17156</v>
      </c>
      <c r="F3502" t="s">
        <v>17157</v>
      </c>
      <c r="G3502" t="s">
        <v>17158</v>
      </c>
      <c r="H3502" t="s">
        <v>17159</v>
      </c>
      <c r="I3502">
        <v>116</v>
      </c>
      <c r="J3502">
        <v>2</v>
      </c>
      <c r="K3502">
        <v>0</v>
      </c>
      <c r="L3502" t="s">
        <v>17160</v>
      </c>
      <c r="M3502">
        <f>SUM(B3502,C3502)</f>
        <v>0</v>
      </c>
      <c r="N3502" t="str">
        <f t="shared" si="108"/>
        <v>No</v>
      </c>
      <c r="O3502">
        <f>COUNTIF(C:C,"&lt;0")</f>
        <v>0</v>
      </c>
      <c r="P3502" t="e">
        <f>SUMIF(#REF!,"&gt;"&amp;AVERAGE(#REF!))</f>
        <v>#REF!</v>
      </c>
      <c r="Q3502">
        <f t="shared" si="109"/>
        <v>27.565026697177728</v>
      </c>
      <c r="R3502" t="str">
        <f>CONCATENATE("ID-",A3502,"-",E3502)</f>
        <v>ID-30924-Douala - Yaounde</v>
      </c>
      <c r="S3502">
        <f>INDEX(B:B,MATCH(A3502,A:A,0))</f>
        <v>0</v>
      </c>
      <c r="T3502" t="str">
        <f>IF(OR(B3502&gt;0,C3502&gt;0),"Acceptable","Check")</f>
        <v>Acceptable</v>
      </c>
      <c r="U3502">
        <f>COUNTIF(D:D, "Military - U.S. Army")</f>
        <v>23</v>
      </c>
      <c r="V3502">
        <f>AVERAGEIF(C:C,"Fort Myer, Virginia", I:I)</f>
        <v>2</v>
      </c>
      <c r="X3502" t="str">
        <f>IFERROR(VLOOKUP("FlightNumber", A:D, 4, FALSE), "Flight Not Found")</f>
        <v>Flight Not Found</v>
      </c>
      <c r="Y3502" t="str" cm="1">
        <f t="array" ref="Y3502">IF(AND(B:B &gt; TIME(6, 0, 0), B:B &lt;= TIME(18, 0, 0)), "Day", "Night")</f>
        <v>Night</v>
      </c>
      <c r="Z3502">
        <f>COUNTIFS(D:D, "Military - U.S. Army", C:C, "Fort Myer, Virginia")</f>
        <v>1</v>
      </c>
    </row>
    <row r="3503" spans="1:26" x14ac:dyDescent="0.2">
      <c r="A3503">
        <v>30931</v>
      </c>
      <c r="C3503" t="s">
        <v>17161</v>
      </c>
      <c r="D3503" t="s">
        <v>16097</v>
      </c>
      <c r="F3503" t="s">
        <v>17162</v>
      </c>
      <c r="G3503" t="s">
        <v>17163</v>
      </c>
      <c r="H3503" t="s">
        <v>17164</v>
      </c>
      <c r="I3503">
        <v>11</v>
      </c>
      <c r="J3503">
        <v>9</v>
      </c>
      <c r="K3503">
        <v>0</v>
      </c>
      <c r="L3503" t="s">
        <v>17165</v>
      </c>
      <c r="M3503">
        <f>SUM(B3503,C3503)</f>
        <v>0</v>
      </c>
      <c r="N3503" t="str">
        <f t="shared" si="108"/>
        <v>No</v>
      </c>
      <c r="O3503">
        <f>COUNTIF(C:C,"&lt;0")</f>
        <v>0</v>
      </c>
      <c r="P3503" t="e">
        <f>SUMIF(#REF!,"&gt;"&amp;AVERAGE(#REF!))</f>
        <v>#REF!</v>
      </c>
      <c r="Q3503">
        <f t="shared" si="109"/>
        <v>27.565026697177728</v>
      </c>
      <c r="R3503" t="str">
        <f>CONCATENATE("ID-",A3503,"-",E3503)</f>
        <v>ID-30931-</v>
      </c>
      <c r="S3503">
        <f>INDEX(B:B,MATCH(A3503,A:A,0))</f>
        <v>0</v>
      </c>
      <c r="T3503" t="str">
        <f>IF(OR(B3503&gt;0,C3503&gt;0),"Acceptable","Check")</f>
        <v>Acceptable</v>
      </c>
      <c r="U3503">
        <f>COUNTIF(D:D, "Military - U.S. Army")</f>
        <v>23</v>
      </c>
      <c r="V3503">
        <f>AVERAGEIF(C:C,"Fort Myer, Virginia", I:I)</f>
        <v>2</v>
      </c>
      <c r="X3503" t="str">
        <f>IFERROR(VLOOKUP("FlightNumber", A:D, 4, FALSE), "Flight Not Found")</f>
        <v>Flight Not Found</v>
      </c>
      <c r="Y3503" t="str" cm="1">
        <f t="array" ref="Y3503">IF(AND(B:B &gt; TIME(6, 0, 0), B:B &lt;= TIME(18, 0, 0)), "Day", "Night")</f>
        <v>Night</v>
      </c>
      <c r="Z3503">
        <f>COUNTIFS(D:D, "Military - U.S. Army", C:C, "Fort Myer, Virginia")</f>
        <v>1</v>
      </c>
    </row>
    <row r="3504" spans="1:26" x14ac:dyDescent="0.2">
      <c r="A3504">
        <v>30932</v>
      </c>
      <c r="B3504" t="s">
        <v>3344</v>
      </c>
      <c r="C3504" t="s">
        <v>17166</v>
      </c>
      <c r="D3504" t="s">
        <v>17167</v>
      </c>
      <c r="E3504" t="s">
        <v>17168</v>
      </c>
      <c r="F3504" t="s">
        <v>17169</v>
      </c>
      <c r="G3504" t="s">
        <v>17170</v>
      </c>
      <c r="H3504" t="s">
        <v>17171</v>
      </c>
      <c r="I3504">
        <v>6</v>
      </c>
      <c r="J3504">
        <v>1</v>
      </c>
      <c r="K3504">
        <v>0</v>
      </c>
      <c r="L3504" t="s">
        <v>17172</v>
      </c>
      <c r="M3504">
        <f>SUM(B3504,C3504)</f>
        <v>0</v>
      </c>
      <c r="N3504" t="str">
        <f t="shared" si="108"/>
        <v>No</v>
      </c>
      <c r="O3504">
        <f>COUNTIF(C:C,"&lt;0")</f>
        <v>0</v>
      </c>
      <c r="P3504" t="e">
        <f>SUMIF(#REF!,"&gt;"&amp;AVERAGE(#REF!))</f>
        <v>#REF!</v>
      </c>
      <c r="Q3504">
        <f t="shared" si="109"/>
        <v>27.565026697177728</v>
      </c>
      <c r="R3504" t="str">
        <f>CONCATENATE("ID-",A3504,"-",E3504)</f>
        <v>ID-30932-Naples, FL - Tampa, FL</v>
      </c>
      <c r="S3504" t="str">
        <f>INDEX(B:B,MATCH(A3504,A:A,0))</f>
        <v>21:10</v>
      </c>
      <c r="T3504" t="str">
        <f>IF(OR(B3504&gt;0,C3504&gt;0),"Acceptable","Check")</f>
        <v>Acceptable</v>
      </c>
      <c r="U3504">
        <f>COUNTIF(D:D, "Military - U.S. Army")</f>
        <v>23</v>
      </c>
      <c r="V3504">
        <f>AVERAGEIF(C:C,"Fort Myer, Virginia", I:I)</f>
        <v>2</v>
      </c>
      <c r="X3504" t="str">
        <f>IFERROR(VLOOKUP("FlightNumber", A:D, 4, FALSE), "Flight Not Found")</f>
        <v>Flight Not Found</v>
      </c>
      <c r="Y3504" t="str" cm="1">
        <f t="array" ref="Y3504">IF(AND(B:B &gt; TIME(6, 0, 0), B:B &lt;= TIME(18, 0, 0)), "Day", "Night")</f>
        <v>Night</v>
      </c>
      <c r="Z3504">
        <f>COUNTIFS(D:D, "Military - U.S. Army", C:C, "Fort Myer, Virginia")</f>
        <v>1</v>
      </c>
    </row>
    <row r="3505" spans="1:26" x14ac:dyDescent="0.2">
      <c r="A3505">
        <v>30936</v>
      </c>
      <c r="C3505" t="s">
        <v>17173</v>
      </c>
      <c r="D3505" t="s">
        <v>17174</v>
      </c>
      <c r="F3505" t="s">
        <v>17175</v>
      </c>
      <c r="G3505" t="s">
        <v>17176</v>
      </c>
      <c r="H3505" t="s">
        <v>17177</v>
      </c>
      <c r="I3505">
        <v>30</v>
      </c>
      <c r="J3505">
        <v>30</v>
      </c>
      <c r="K3505">
        <v>0</v>
      </c>
      <c r="M3505">
        <f>SUM(B3505,C3505)</f>
        <v>0</v>
      </c>
      <c r="N3505" t="str">
        <f t="shared" si="108"/>
        <v>No</v>
      </c>
      <c r="O3505">
        <f>COUNTIF(C:C,"&lt;0")</f>
        <v>0</v>
      </c>
      <c r="P3505" t="e">
        <f>SUMIF(#REF!,"&gt;"&amp;AVERAGE(#REF!))</f>
        <v>#REF!</v>
      </c>
      <c r="Q3505">
        <f t="shared" si="109"/>
        <v>27.565026697177728</v>
      </c>
      <c r="R3505" t="str">
        <f>CONCATENATE("ID-",A3505,"-",E3505)</f>
        <v>ID-30936-</v>
      </c>
      <c r="S3505">
        <f>INDEX(B:B,MATCH(A3505,A:A,0))</f>
        <v>0</v>
      </c>
      <c r="T3505" t="str">
        <f>IF(OR(B3505&gt;0,C3505&gt;0),"Acceptable","Check")</f>
        <v>Acceptable</v>
      </c>
      <c r="U3505">
        <f>COUNTIF(D:D, "Military - U.S. Army")</f>
        <v>23</v>
      </c>
      <c r="V3505">
        <f>AVERAGEIF(C:C,"Fort Myer, Virginia", I:I)</f>
        <v>2</v>
      </c>
      <c r="X3505" t="str">
        <f>IFERROR(VLOOKUP("FlightNumber", A:D, 4, FALSE), "Flight Not Found")</f>
        <v>Flight Not Found</v>
      </c>
      <c r="Y3505" t="str" cm="1">
        <f t="array" ref="Y3505">IF(AND(B:B &gt; TIME(6, 0, 0), B:B &lt;= TIME(18, 0, 0)), "Day", "Night")</f>
        <v>Night</v>
      </c>
      <c r="Z3505">
        <f>COUNTIFS(D:D, "Military - U.S. Army", C:C, "Fort Myer, Virginia")</f>
        <v>1</v>
      </c>
    </row>
    <row r="3506" spans="1:26" x14ac:dyDescent="0.2">
      <c r="A3506">
        <v>30941</v>
      </c>
      <c r="C3506" t="s">
        <v>17178</v>
      </c>
      <c r="D3506" t="s">
        <v>17179</v>
      </c>
      <c r="E3506" t="s">
        <v>17180</v>
      </c>
      <c r="F3506" t="s">
        <v>17181</v>
      </c>
      <c r="G3506" t="s">
        <v>17182</v>
      </c>
      <c r="H3506" t="s">
        <v>17183</v>
      </c>
      <c r="I3506">
        <v>26</v>
      </c>
      <c r="J3506">
        <v>11</v>
      </c>
      <c r="K3506">
        <v>0</v>
      </c>
      <c r="L3506" t="s">
        <v>17184</v>
      </c>
      <c r="M3506">
        <f>SUM(B3506,C3506)</f>
        <v>0</v>
      </c>
      <c r="N3506" t="str">
        <f t="shared" si="108"/>
        <v>No</v>
      </c>
      <c r="O3506">
        <f>COUNTIF(C:C,"&lt;0")</f>
        <v>0</v>
      </c>
      <c r="P3506" t="e">
        <f>SUMIF(#REF!,"&gt;"&amp;AVERAGE(#REF!))</f>
        <v>#REF!</v>
      </c>
      <c r="Q3506">
        <f t="shared" si="109"/>
        <v>27.565026697177728</v>
      </c>
      <c r="R3506" t="str">
        <f>CONCATENATE("ID-",A3506,"-",E3506)</f>
        <v>ID-30941-Airshow</v>
      </c>
      <c r="S3506">
        <f>INDEX(B:B,MATCH(A3506,A:A,0))</f>
        <v>0</v>
      </c>
      <c r="T3506" t="str">
        <f>IF(OR(B3506&gt;0,C3506&gt;0),"Acceptable","Check")</f>
        <v>Acceptable</v>
      </c>
      <c r="U3506">
        <f>COUNTIF(D:D, "Military - U.S. Army")</f>
        <v>23</v>
      </c>
      <c r="V3506">
        <f>AVERAGEIF(C:C,"Fort Myer, Virginia", I:I)</f>
        <v>2</v>
      </c>
      <c r="X3506" t="str">
        <f>IFERROR(VLOOKUP("FlightNumber", A:D, 4, FALSE), "Flight Not Found")</f>
        <v>Flight Not Found</v>
      </c>
      <c r="Y3506" t="str" cm="1">
        <f t="array" ref="Y3506">IF(AND(B:B &gt; TIME(6, 0, 0), B:B &lt;= TIME(18, 0, 0)), "Day", "Night")</f>
        <v>Night</v>
      </c>
      <c r="Z3506">
        <f>COUNTIFS(D:D, "Military - U.S. Army", C:C, "Fort Myer, Virginia")</f>
        <v>1</v>
      </c>
    </row>
    <row r="3507" spans="1:26" x14ac:dyDescent="0.2">
      <c r="A3507">
        <v>30943</v>
      </c>
      <c r="B3507" t="s">
        <v>17185</v>
      </c>
      <c r="C3507" t="s">
        <v>7198</v>
      </c>
      <c r="D3507" t="s">
        <v>17186</v>
      </c>
      <c r="E3507" t="s">
        <v>4803</v>
      </c>
      <c r="F3507" t="s">
        <v>17187</v>
      </c>
      <c r="G3507" t="s">
        <v>17188</v>
      </c>
      <c r="H3507" t="s">
        <v>17189</v>
      </c>
      <c r="I3507">
        <v>4</v>
      </c>
      <c r="J3507">
        <v>4</v>
      </c>
      <c r="K3507">
        <v>49</v>
      </c>
      <c r="L3507" t="s">
        <v>17190</v>
      </c>
      <c r="M3507">
        <f>SUM(B3507,C3507)</f>
        <v>0</v>
      </c>
      <c r="N3507" t="str">
        <f t="shared" si="108"/>
        <v>No</v>
      </c>
      <c r="O3507">
        <f>COUNTIF(C:C,"&lt;0")</f>
        <v>0</v>
      </c>
      <c r="P3507" t="e">
        <f>SUMIF(#REF!,"&gt;"&amp;AVERAGE(#REF!))</f>
        <v>#REF!</v>
      </c>
      <c r="Q3507">
        <f t="shared" si="109"/>
        <v>27.565026697177728</v>
      </c>
      <c r="R3507" t="str">
        <f>CONCATENATE("ID-",A3507,"-",E3507)</f>
        <v>ID-30943-Quito - Guayaquil</v>
      </c>
      <c r="S3507" t="str">
        <f>INDEX(B:B,MATCH(A3507,A:A,0))</f>
        <v>11:04</v>
      </c>
      <c r="T3507" t="str">
        <f>IF(OR(B3507&gt;0,C3507&gt;0),"Acceptable","Check")</f>
        <v>Acceptable</v>
      </c>
      <c r="U3507">
        <f>COUNTIF(D:D, "Military - U.S. Army")</f>
        <v>23</v>
      </c>
      <c r="V3507">
        <f>AVERAGEIF(C:C,"Fort Myer, Virginia", I:I)</f>
        <v>2</v>
      </c>
      <c r="X3507" t="str">
        <f>IFERROR(VLOOKUP("FlightNumber", A:D, 4, FALSE), "Flight Not Found")</f>
        <v>Flight Not Found</v>
      </c>
      <c r="Y3507" t="str" cm="1">
        <f t="array" ref="Y3507">IF(AND(B:B &gt; TIME(6, 0, 0), B:B &lt;= TIME(18, 0, 0)), "Day", "Night")</f>
        <v>Night</v>
      </c>
      <c r="Z3507">
        <f>COUNTIFS(D:D, "Military - U.S. Army", C:C, "Fort Myer, Virginia")</f>
        <v>1</v>
      </c>
    </row>
    <row r="3508" spans="1:26" x14ac:dyDescent="0.2">
      <c r="A3508">
        <v>30946</v>
      </c>
      <c r="C3508" t="s">
        <v>17191</v>
      </c>
      <c r="D3508" t="s">
        <v>10698</v>
      </c>
      <c r="F3508" t="s">
        <v>9031</v>
      </c>
      <c r="I3508">
        <v>50</v>
      </c>
      <c r="J3508">
        <v>50</v>
      </c>
      <c r="K3508">
        <v>0</v>
      </c>
      <c r="L3508" t="s">
        <v>17192</v>
      </c>
      <c r="M3508">
        <f>SUM(B3508,C3508)</f>
        <v>0</v>
      </c>
      <c r="N3508" t="str">
        <f t="shared" si="108"/>
        <v>No</v>
      </c>
      <c r="O3508">
        <f>COUNTIF(C:C,"&lt;0")</f>
        <v>0</v>
      </c>
      <c r="P3508" t="e">
        <f>SUMIF(#REF!,"&gt;"&amp;AVERAGE(#REF!))</f>
        <v>#REF!</v>
      </c>
      <c r="Q3508">
        <f t="shared" si="109"/>
        <v>27.565026697177728</v>
      </c>
      <c r="R3508" t="str">
        <f>CONCATENATE("ID-",A3508,"-",E3508)</f>
        <v>ID-30946-</v>
      </c>
      <c r="S3508">
        <f>INDEX(B:B,MATCH(A3508,A:A,0))</f>
        <v>0</v>
      </c>
      <c r="T3508" t="str">
        <f>IF(OR(B3508&gt;0,C3508&gt;0),"Acceptable","Check")</f>
        <v>Acceptable</v>
      </c>
      <c r="U3508">
        <f>COUNTIF(D:D, "Military - U.S. Army")</f>
        <v>23</v>
      </c>
      <c r="V3508">
        <f>AVERAGEIF(C:C,"Fort Myer, Virginia", I:I)</f>
        <v>2</v>
      </c>
      <c r="X3508" t="str">
        <f>IFERROR(VLOOKUP("FlightNumber", A:D, 4, FALSE), "Flight Not Found")</f>
        <v>Flight Not Found</v>
      </c>
      <c r="Y3508" t="str" cm="1">
        <f t="array" ref="Y3508">IF(AND(B:B &gt; TIME(6, 0, 0), B:B &lt;= TIME(18, 0, 0)), "Day", "Night")</f>
        <v>Night</v>
      </c>
      <c r="Z3508">
        <f>COUNTIFS(D:D, "Military - U.S. Army", C:C, "Fort Myer, Virginia")</f>
        <v>1</v>
      </c>
    </row>
    <row r="3509" spans="1:26" x14ac:dyDescent="0.2">
      <c r="A3509">
        <v>30951</v>
      </c>
      <c r="B3509" t="s">
        <v>17193</v>
      </c>
      <c r="C3509" t="s">
        <v>17194</v>
      </c>
      <c r="D3509" t="s">
        <v>17195</v>
      </c>
      <c r="E3509" t="s">
        <v>994</v>
      </c>
      <c r="F3509" t="s">
        <v>13607</v>
      </c>
      <c r="G3509" t="s">
        <v>17196</v>
      </c>
      <c r="H3509" t="s">
        <v>17197</v>
      </c>
      <c r="I3509">
        <v>2</v>
      </c>
      <c r="J3509">
        <v>2</v>
      </c>
      <c r="K3509">
        <v>0</v>
      </c>
      <c r="L3509" t="s">
        <v>17198</v>
      </c>
      <c r="M3509">
        <f>SUM(B3509,C3509)</f>
        <v>0</v>
      </c>
      <c r="N3509" t="str">
        <f t="shared" si="108"/>
        <v>No</v>
      </c>
      <c r="O3509">
        <f>COUNTIF(C:C,"&lt;0")</f>
        <v>0</v>
      </c>
      <c r="P3509" t="e">
        <f>SUMIF(#REF!,"&gt;"&amp;AVERAGE(#REF!))</f>
        <v>#REF!</v>
      </c>
      <c r="Q3509">
        <f t="shared" si="109"/>
        <v>27.565026697177728</v>
      </c>
      <c r="R3509" t="str">
        <f>CONCATENATE("ID-",A3509,"-",E3509)</f>
        <v>ID-30951-Training</v>
      </c>
      <c r="S3509" t="str">
        <f>INDEX(B:B,MATCH(A3509,A:A,0))</f>
        <v>11:55</v>
      </c>
      <c r="T3509" t="str">
        <f>IF(OR(B3509&gt;0,C3509&gt;0),"Acceptable","Check")</f>
        <v>Acceptable</v>
      </c>
      <c r="U3509">
        <f>COUNTIF(D:D, "Military - U.S. Army")</f>
        <v>23</v>
      </c>
      <c r="V3509">
        <f>AVERAGEIF(C:C,"Fort Myer, Virginia", I:I)</f>
        <v>2</v>
      </c>
      <c r="X3509" t="str">
        <f>IFERROR(VLOOKUP("FlightNumber", A:D, 4, FALSE), "Flight Not Found")</f>
        <v>Flight Not Found</v>
      </c>
      <c r="Y3509" t="str" cm="1">
        <f t="array" ref="Y3509">IF(AND(B:B &gt; TIME(6, 0, 0), B:B &lt;= TIME(18, 0, 0)), "Day", "Night")</f>
        <v>Night</v>
      </c>
      <c r="Z3509">
        <f>COUNTIFS(D:D, "Military - U.S. Army", C:C, "Fort Myer, Virginia")</f>
        <v>1</v>
      </c>
    </row>
    <row r="3510" spans="1:26" x14ac:dyDescent="0.2">
      <c r="A3510">
        <v>30957</v>
      </c>
      <c r="B3510" t="s">
        <v>4970</v>
      </c>
      <c r="C3510" t="s">
        <v>17199</v>
      </c>
      <c r="D3510" t="s">
        <v>17200</v>
      </c>
      <c r="E3510" t="s">
        <v>17201</v>
      </c>
      <c r="F3510" t="s">
        <v>17202</v>
      </c>
      <c r="G3510" t="s">
        <v>17203</v>
      </c>
      <c r="I3510">
        <v>3</v>
      </c>
      <c r="J3510">
        <v>3</v>
      </c>
      <c r="K3510">
        <v>0</v>
      </c>
      <c r="L3510" t="s">
        <v>17204</v>
      </c>
      <c r="M3510">
        <f>SUM(B3510,C3510)</f>
        <v>0</v>
      </c>
      <c r="N3510" t="str">
        <f t="shared" si="108"/>
        <v>No</v>
      </c>
      <c r="O3510">
        <f>COUNTIF(C:C,"&lt;0")</f>
        <v>0</v>
      </c>
      <c r="P3510" t="e">
        <f>SUMIF(#REF!,"&gt;"&amp;AVERAGE(#REF!))</f>
        <v>#REF!</v>
      </c>
      <c r="Q3510">
        <f t="shared" si="109"/>
        <v>27.565026697177728</v>
      </c>
      <c r="R3510" t="str">
        <f>CONCATENATE("ID-",A3510,"-",E3510)</f>
        <v>ID-30957-Reno, NV - Eureka, NV</v>
      </c>
      <c r="S3510" t="str">
        <f>INDEX(B:B,MATCH(A3510,A:A,0))</f>
        <v>08:15</v>
      </c>
      <c r="T3510" t="str">
        <f>IF(OR(B3510&gt;0,C3510&gt;0),"Acceptable","Check")</f>
        <v>Acceptable</v>
      </c>
      <c r="U3510">
        <f>COUNTIF(D:D, "Military - U.S. Army")</f>
        <v>23</v>
      </c>
      <c r="V3510">
        <f>AVERAGEIF(C:C,"Fort Myer, Virginia", I:I)</f>
        <v>2</v>
      </c>
      <c r="X3510" t="str">
        <f>IFERROR(VLOOKUP("FlightNumber", A:D, 4, FALSE), "Flight Not Found")</f>
        <v>Flight Not Found</v>
      </c>
      <c r="Y3510" t="str" cm="1">
        <f t="array" ref="Y3510">IF(AND(B:B &gt; TIME(6, 0, 0), B:B &lt;= TIME(18, 0, 0)), "Day", "Night")</f>
        <v>Night</v>
      </c>
      <c r="Z3510">
        <f>COUNTIFS(D:D, "Military - U.S. Army", C:C, "Fort Myer, Virginia")</f>
        <v>1</v>
      </c>
    </row>
    <row r="3511" spans="1:26" x14ac:dyDescent="0.2">
      <c r="A3511">
        <v>30964</v>
      </c>
      <c r="C3511" t="s">
        <v>17205</v>
      </c>
      <c r="D3511" t="s">
        <v>17206</v>
      </c>
      <c r="E3511" t="s">
        <v>17207</v>
      </c>
      <c r="F3511" t="s">
        <v>10229</v>
      </c>
      <c r="G3511" t="s">
        <v>17208</v>
      </c>
      <c r="H3511" t="s">
        <v>3590</v>
      </c>
      <c r="I3511">
        <v>7</v>
      </c>
      <c r="J3511">
        <v>7</v>
      </c>
      <c r="K3511">
        <v>0</v>
      </c>
      <c r="L3511" t="s">
        <v>17209</v>
      </c>
      <c r="M3511">
        <f>SUM(B3511,C3511)</f>
        <v>0</v>
      </c>
      <c r="N3511" t="str">
        <f t="shared" si="108"/>
        <v>No</v>
      </c>
      <c r="O3511">
        <f>COUNTIF(C:C,"&lt;0")</f>
        <v>0</v>
      </c>
      <c r="P3511" t="e">
        <f>SUMIF(#REF!,"&gt;"&amp;AVERAGE(#REF!))</f>
        <v>#REF!</v>
      </c>
      <c r="Q3511">
        <f t="shared" si="109"/>
        <v>27.565026697177728</v>
      </c>
      <c r="R3511" t="str">
        <f>CONCATENATE("ID-",A3511,"-",E3511)</f>
        <v>ID-30964-Fort Norman - Fort Franklin</v>
      </c>
      <c r="S3511">
        <f>INDEX(B:B,MATCH(A3511,A:A,0))</f>
        <v>0</v>
      </c>
      <c r="T3511" t="str">
        <f>IF(OR(B3511&gt;0,C3511&gt;0),"Acceptable","Check")</f>
        <v>Acceptable</v>
      </c>
      <c r="U3511">
        <f>COUNTIF(D:D, "Military - U.S. Army")</f>
        <v>23</v>
      </c>
      <c r="V3511">
        <f>AVERAGEIF(C:C,"Fort Myer, Virginia", I:I)</f>
        <v>2</v>
      </c>
      <c r="X3511" t="str">
        <f>IFERROR(VLOOKUP("FlightNumber", A:D, 4, FALSE), "Flight Not Found")</f>
        <v>Flight Not Found</v>
      </c>
      <c r="Y3511" t="str" cm="1">
        <f t="array" ref="Y3511">IF(AND(B:B &gt; TIME(6, 0, 0), B:B &lt;= TIME(18, 0, 0)), "Day", "Night")</f>
        <v>Night</v>
      </c>
      <c r="Z3511">
        <f>COUNTIFS(D:D, "Military - U.S. Army", C:C, "Fort Myer, Virginia")</f>
        <v>1</v>
      </c>
    </row>
    <row r="3512" spans="1:26" x14ac:dyDescent="0.2">
      <c r="A3512">
        <v>30966</v>
      </c>
      <c r="B3512" t="s">
        <v>8345</v>
      </c>
      <c r="C3512" t="s">
        <v>17210</v>
      </c>
      <c r="D3512" t="s">
        <v>3546</v>
      </c>
      <c r="E3512" t="s">
        <v>17211</v>
      </c>
      <c r="F3512" t="s">
        <v>13922</v>
      </c>
      <c r="G3512" t="s">
        <v>17212</v>
      </c>
      <c r="H3512" t="s">
        <v>17213</v>
      </c>
      <c r="I3512">
        <v>179</v>
      </c>
      <c r="J3512">
        <v>174</v>
      </c>
      <c r="K3512">
        <v>4</v>
      </c>
      <c r="L3512" t="s">
        <v>17214</v>
      </c>
      <c r="M3512">
        <f>SUM(B3512,C3512)</f>
        <v>0</v>
      </c>
      <c r="N3512" t="str">
        <f t="shared" si="108"/>
        <v>No</v>
      </c>
      <c r="O3512">
        <f>COUNTIF(C:C,"&lt;0")</f>
        <v>0</v>
      </c>
      <c r="P3512" t="e">
        <f>SUMIF(#REF!,"&gt;"&amp;AVERAGE(#REF!))</f>
        <v>#REF!</v>
      </c>
      <c r="Q3512">
        <f t="shared" si="109"/>
        <v>27.565026697177728</v>
      </c>
      <c r="R3512" t="str">
        <f>CONCATENATE("ID-",A3512,"-",E3512)</f>
        <v>ID-30966-Krasnodar - Omsk</v>
      </c>
      <c r="S3512" t="str">
        <f>INDEX(B:B,MATCH(A3512,A:A,0))</f>
        <v>05:40</v>
      </c>
      <c r="T3512" t="str">
        <f>IF(OR(B3512&gt;0,C3512&gt;0),"Acceptable","Check")</f>
        <v>Acceptable</v>
      </c>
      <c r="U3512">
        <f>COUNTIF(D:D, "Military - U.S. Army")</f>
        <v>23</v>
      </c>
      <c r="V3512">
        <f>AVERAGEIF(C:C,"Fort Myer, Virginia", I:I)</f>
        <v>2</v>
      </c>
      <c r="X3512" t="str">
        <f>IFERROR(VLOOKUP("FlightNumber", A:D, 4, FALSE), "Flight Not Found")</f>
        <v>Flight Not Found</v>
      </c>
      <c r="Y3512" t="str" cm="1">
        <f t="array" ref="Y3512">IF(AND(B:B &gt; TIME(6, 0, 0), B:B &lt;= TIME(18, 0, 0)), "Day", "Night")</f>
        <v>Night</v>
      </c>
      <c r="Z3512">
        <f>COUNTIFS(D:D, "Military - U.S. Army", C:C, "Fort Myer, Virginia")</f>
        <v>1</v>
      </c>
    </row>
    <row r="3513" spans="1:26" x14ac:dyDescent="0.2">
      <c r="A3513">
        <v>30966</v>
      </c>
      <c r="B3513" t="s">
        <v>16757</v>
      </c>
      <c r="C3513" t="s">
        <v>17215</v>
      </c>
      <c r="D3513" t="s">
        <v>17216</v>
      </c>
      <c r="E3513" t="s">
        <v>17217</v>
      </c>
      <c r="F3513" t="s">
        <v>10229</v>
      </c>
      <c r="G3513" t="s">
        <v>17218</v>
      </c>
      <c r="H3513" t="s">
        <v>1695</v>
      </c>
      <c r="I3513">
        <v>4</v>
      </c>
      <c r="J3513">
        <v>4</v>
      </c>
      <c r="K3513">
        <v>0</v>
      </c>
      <c r="L3513" t="s">
        <v>17219</v>
      </c>
      <c r="M3513">
        <f>SUM(B3513,C3513)</f>
        <v>0</v>
      </c>
      <c r="N3513" t="str">
        <f t="shared" si="108"/>
        <v>No</v>
      </c>
      <c r="O3513">
        <f>COUNTIF(C:C,"&lt;0")</f>
        <v>0</v>
      </c>
      <c r="P3513" t="e">
        <f>SUMIF(#REF!,"&gt;"&amp;AVERAGE(#REF!))</f>
        <v>#REF!</v>
      </c>
      <c r="Q3513">
        <f t="shared" si="109"/>
        <v>27.565026697177728</v>
      </c>
      <c r="R3513" t="str">
        <f>CONCATENATE("ID-",A3513,"-",E3513)</f>
        <v>ID-30966-St. Anthony - Goose Bay</v>
      </c>
      <c r="S3513" t="str">
        <f>INDEX(B:B,MATCH(A3513,A:A,0))</f>
        <v>05:40</v>
      </c>
      <c r="T3513" t="str">
        <f>IF(OR(B3513&gt;0,C3513&gt;0),"Acceptable","Check")</f>
        <v>Acceptable</v>
      </c>
      <c r="U3513">
        <f>COUNTIF(D:D, "Military - U.S. Army")</f>
        <v>23</v>
      </c>
      <c r="V3513">
        <f>AVERAGEIF(C:C,"Fort Myer, Virginia", I:I)</f>
        <v>2</v>
      </c>
      <c r="X3513" t="str">
        <f>IFERROR(VLOOKUP("FlightNumber", A:D, 4, FALSE), "Flight Not Found")</f>
        <v>Flight Not Found</v>
      </c>
      <c r="Y3513" t="str" cm="1">
        <f t="array" ref="Y3513">IF(AND(B:B &gt; TIME(6, 0, 0), B:B &lt;= TIME(18, 0, 0)), "Day", "Night")</f>
        <v>Night</v>
      </c>
      <c r="Z3513">
        <f>COUNTIFS(D:D, "Military - U.S. Army", C:C, "Fort Myer, Virginia")</f>
        <v>1</v>
      </c>
    </row>
    <row r="3514" spans="1:26" x14ac:dyDescent="0.2">
      <c r="A3514">
        <v>30982</v>
      </c>
      <c r="C3514" t="s">
        <v>17220</v>
      </c>
      <c r="D3514" t="s">
        <v>17221</v>
      </c>
      <c r="F3514" t="s">
        <v>17222</v>
      </c>
      <c r="G3514" t="s">
        <v>17223</v>
      </c>
      <c r="H3514" t="s">
        <v>17224</v>
      </c>
      <c r="I3514">
        <v>20</v>
      </c>
      <c r="J3514">
        <v>20</v>
      </c>
      <c r="K3514">
        <v>0</v>
      </c>
      <c r="L3514" t="s">
        <v>10703</v>
      </c>
      <c r="M3514">
        <f>SUM(B3514,C3514)</f>
        <v>0</v>
      </c>
      <c r="N3514" t="str">
        <f t="shared" si="108"/>
        <v>No</v>
      </c>
      <c r="O3514">
        <f>COUNTIF(C:C,"&lt;0")</f>
        <v>0</v>
      </c>
      <c r="P3514" t="e">
        <f>SUMIF(#REF!,"&gt;"&amp;AVERAGE(#REF!))</f>
        <v>#REF!</v>
      </c>
      <c r="Q3514">
        <f t="shared" si="109"/>
        <v>27.565026697177728</v>
      </c>
      <c r="R3514" t="str">
        <f>CONCATENATE("ID-",A3514,"-",E3514)</f>
        <v>ID-30982-</v>
      </c>
      <c r="S3514">
        <f>INDEX(B:B,MATCH(A3514,A:A,0))</f>
        <v>0</v>
      </c>
      <c r="T3514" t="str">
        <f>IF(OR(B3514&gt;0,C3514&gt;0),"Acceptable","Check")</f>
        <v>Acceptable</v>
      </c>
      <c r="U3514">
        <f>COUNTIF(D:D, "Military - U.S. Army")</f>
        <v>23</v>
      </c>
      <c r="V3514">
        <f>AVERAGEIF(C:C,"Fort Myer, Virginia", I:I)</f>
        <v>2</v>
      </c>
      <c r="X3514" t="str">
        <f>IFERROR(VLOOKUP("FlightNumber", A:D, 4, FALSE), "Flight Not Found")</f>
        <v>Flight Not Found</v>
      </c>
      <c r="Y3514" t="str" cm="1">
        <f t="array" ref="Y3514">IF(AND(B:B &gt; TIME(6, 0, 0), B:B &lt;= TIME(18, 0, 0)), "Day", "Night")</f>
        <v>Night</v>
      </c>
      <c r="Z3514">
        <f>COUNTIFS(D:D, "Military - U.S. Army", C:C, "Fort Myer, Virginia")</f>
        <v>1</v>
      </c>
    </row>
    <row r="3515" spans="1:26" x14ac:dyDescent="0.2">
      <c r="A3515">
        <v>30983</v>
      </c>
      <c r="C3515" t="s">
        <v>17220</v>
      </c>
      <c r="D3515" t="s">
        <v>10698</v>
      </c>
      <c r="F3515" t="s">
        <v>11722</v>
      </c>
      <c r="G3515" t="s">
        <v>17225</v>
      </c>
      <c r="H3515" t="s">
        <v>17226</v>
      </c>
      <c r="I3515">
        <v>240</v>
      </c>
      <c r="J3515">
        <v>240</v>
      </c>
      <c r="K3515">
        <v>0</v>
      </c>
      <c r="L3515" t="s">
        <v>17227</v>
      </c>
      <c r="M3515">
        <f>SUM(B3515,C3515)</f>
        <v>0</v>
      </c>
      <c r="N3515" t="str">
        <f t="shared" si="108"/>
        <v>No</v>
      </c>
      <c r="O3515">
        <f>COUNTIF(C:C,"&lt;0")</f>
        <v>0</v>
      </c>
      <c r="P3515" t="e">
        <f>SUMIF(#REF!,"&gt;"&amp;AVERAGE(#REF!))</f>
        <v>#REF!</v>
      </c>
      <c r="Q3515">
        <f t="shared" si="109"/>
        <v>27.565026697177728</v>
      </c>
      <c r="R3515" t="str">
        <f>CONCATENATE("ID-",A3515,"-",E3515)</f>
        <v>ID-30983-</v>
      </c>
      <c r="S3515">
        <f>INDEX(B:B,MATCH(A3515,A:A,0))</f>
        <v>0</v>
      </c>
      <c r="T3515" t="str">
        <f>IF(OR(B3515&gt;0,C3515&gt;0),"Acceptable","Check")</f>
        <v>Acceptable</v>
      </c>
      <c r="U3515">
        <f>COUNTIF(D:D, "Military - U.S. Army")</f>
        <v>23</v>
      </c>
      <c r="V3515">
        <f>AVERAGEIF(C:C,"Fort Myer, Virginia", I:I)</f>
        <v>2</v>
      </c>
      <c r="X3515" t="str">
        <f>IFERROR(VLOOKUP("FlightNumber", A:D, 4, FALSE), "Flight Not Found")</f>
        <v>Flight Not Found</v>
      </c>
      <c r="Y3515" t="str" cm="1">
        <f t="array" ref="Y3515">IF(AND(B:B &gt; TIME(6, 0, 0), B:B &lt;= TIME(18, 0, 0)), "Day", "Night")</f>
        <v>Night</v>
      </c>
      <c r="Z3515">
        <f>COUNTIFS(D:D, "Military - U.S. Army", C:C, "Fort Myer, Virginia")</f>
        <v>1</v>
      </c>
    </row>
    <row r="3516" spans="1:26" x14ac:dyDescent="0.2">
      <c r="A3516">
        <v>30986</v>
      </c>
      <c r="C3516" t="s">
        <v>17228</v>
      </c>
      <c r="D3516" t="s">
        <v>17229</v>
      </c>
      <c r="E3516" t="s">
        <v>14204</v>
      </c>
      <c r="F3516" t="s">
        <v>3099</v>
      </c>
      <c r="G3516" t="s">
        <v>17230</v>
      </c>
      <c r="H3516" t="s">
        <v>17231</v>
      </c>
      <c r="I3516">
        <v>4</v>
      </c>
      <c r="J3516">
        <v>4</v>
      </c>
      <c r="K3516">
        <v>0</v>
      </c>
      <c r="L3516" t="s">
        <v>17232</v>
      </c>
      <c r="M3516">
        <f>SUM(B3516,C3516)</f>
        <v>0</v>
      </c>
      <c r="N3516" t="str">
        <f t="shared" si="108"/>
        <v>No</v>
      </c>
      <c r="O3516">
        <f>COUNTIF(C:C,"&lt;0")</f>
        <v>0</v>
      </c>
      <c r="P3516" t="e">
        <f>SUMIF(#REF!,"&gt;"&amp;AVERAGE(#REF!))</f>
        <v>#REF!</v>
      </c>
      <c r="Q3516">
        <f t="shared" si="109"/>
        <v>27.565026697177728</v>
      </c>
      <c r="R3516" t="str">
        <f>CONCATENATE("ID-",A3516,"-",E3516)</f>
        <v>ID-30986-Davao - Manila</v>
      </c>
      <c r="S3516">
        <f>INDEX(B:B,MATCH(A3516,A:A,0))</f>
        <v>0</v>
      </c>
      <c r="T3516" t="str">
        <f>IF(OR(B3516&gt;0,C3516&gt;0),"Acceptable","Check")</f>
        <v>Acceptable</v>
      </c>
      <c r="U3516">
        <f>COUNTIF(D:D, "Military - U.S. Army")</f>
        <v>23</v>
      </c>
      <c r="V3516">
        <f>AVERAGEIF(C:C,"Fort Myer, Virginia", I:I)</f>
        <v>2</v>
      </c>
      <c r="X3516" t="str">
        <f>IFERROR(VLOOKUP("FlightNumber", A:D, 4, FALSE), "Flight Not Found")</f>
        <v>Flight Not Found</v>
      </c>
      <c r="Y3516" t="str" cm="1">
        <f t="array" ref="Y3516">IF(AND(B:B &gt; TIME(6, 0, 0), B:B &lt;= TIME(18, 0, 0)), "Day", "Night")</f>
        <v>Night</v>
      </c>
      <c r="Z3516">
        <f>COUNTIFS(D:D, "Military - U.S. Army", C:C, "Fort Myer, Virginia")</f>
        <v>1</v>
      </c>
    </row>
    <row r="3517" spans="1:26" x14ac:dyDescent="0.2">
      <c r="A3517">
        <v>31005</v>
      </c>
      <c r="C3517" t="s">
        <v>17233</v>
      </c>
      <c r="D3517" t="s">
        <v>17234</v>
      </c>
      <c r="F3517" t="s">
        <v>15845</v>
      </c>
      <c r="G3517" t="s">
        <v>17235</v>
      </c>
      <c r="H3517" t="s">
        <v>17236</v>
      </c>
      <c r="I3517">
        <v>1</v>
      </c>
      <c r="J3517">
        <v>1</v>
      </c>
      <c r="K3517">
        <v>0</v>
      </c>
      <c r="L3517" t="s">
        <v>17237</v>
      </c>
      <c r="M3517">
        <f>SUM(B3517,C3517)</f>
        <v>0</v>
      </c>
      <c r="N3517" t="str">
        <f t="shared" si="108"/>
        <v>No</v>
      </c>
      <c r="O3517">
        <f>COUNTIF(C:C,"&lt;0")</f>
        <v>0</v>
      </c>
      <c r="P3517" t="e">
        <f>SUMIF(#REF!,"&gt;"&amp;AVERAGE(#REF!))</f>
        <v>#REF!</v>
      </c>
      <c r="Q3517">
        <f t="shared" si="109"/>
        <v>27.565026697177728</v>
      </c>
      <c r="R3517" t="str">
        <f>CONCATENATE("ID-",A3517,"-",E3517)</f>
        <v>ID-31005-</v>
      </c>
      <c r="S3517">
        <f>INDEX(B:B,MATCH(A3517,A:A,0))</f>
        <v>0</v>
      </c>
      <c r="T3517" t="str">
        <f>IF(OR(B3517&gt;0,C3517&gt;0),"Acceptable","Check")</f>
        <v>Acceptable</v>
      </c>
      <c r="U3517">
        <f>COUNTIF(D:D, "Military - U.S. Army")</f>
        <v>23</v>
      </c>
      <c r="V3517">
        <f>AVERAGEIF(C:C,"Fort Myer, Virginia", I:I)</f>
        <v>2</v>
      </c>
      <c r="X3517" t="str">
        <f>IFERROR(VLOOKUP("FlightNumber", A:D, 4, FALSE), "Flight Not Found")</f>
        <v>Flight Not Found</v>
      </c>
      <c r="Y3517" t="str" cm="1">
        <f t="array" ref="Y3517">IF(AND(B:B &gt; TIME(6, 0, 0), B:B &lt;= TIME(18, 0, 0)), "Day", "Night")</f>
        <v>Night</v>
      </c>
      <c r="Z3517">
        <f>COUNTIFS(D:D, "Military - U.S. Army", C:C, "Fort Myer, Virginia")</f>
        <v>1</v>
      </c>
    </row>
    <row r="3518" spans="1:26" x14ac:dyDescent="0.2">
      <c r="A3518">
        <v>31006</v>
      </c>
      <c r="C3518" t="s">
        <v>17238</v>
      </c>
      <c r="D3518" t="s">
        <v>11986</v>
      </c>
      <c r="E3518" t="s">
        <v>17239</v>
      </c>
      <c r="F3518" t="s">
        <v>12795</v>
      </c>
      <c r="G3518" t="s">
        <v>17240</v>
      </c>
      <c r="H3518" t="s">
        <v>5554</v>
      </c>
      <c r="I3518">
        <v>14</v>
      </c>
      <c r="J3518">
        <v>14</v>
      </c>
      <c r="K3518">
        <v>0</v>
      </c>
      <c r="L3518" t="s">
        <v>17241</v>
      </c>
      <c r="M3518">
        <f>SUM(B3518,C3518)</f>
        <v>0</v>
      </c>
      <c r="N3518" t="str">
        <f t="shared" si="108"/>
        <v>No</v>
      </c>
      <c r="O3518">
        <f>COUNTIF(C:C,"&lt;0")</f>
        <v>0</v>
      </c>
      <c r="P3518" t="e">
        <f>SUMIF(#REF!,"&gt;"&amp;AVERAGE(#REF!))</f>
        <v>#REF!</v>
      </c>
      <c r="Q3518">
        <f t="shared" si="109"/>
        <v>27.565026697177728</v>
      </c>
      <c r="R3518" t="str">
        <f>CONCATENATE("ID-",A3518,"-",E3518)</f>
        <v>ID-31006-Loja - Zumba</v>
      </c>
      <c r="S3518">
        <f>INDEX(B:B,MATCH(A3518,A:A,0))</f>
        <v>0</v>
      </c>
      <c r="T3518" t="str">
        <f>IF(OR(B3518&gt;0,C3518&gt;0),"Acceptable","Check")</f>
        <v>Acceptable</v>
      </c>
      <c r="U3518">
        <f>COUNTIF(D:D, "Military - U.S. Army")</f>
        <v>23</v>
      </c>
      <c r="V3518">
        <f>AVERAGEIF(C:C,"Fort Myer, Virginia", I:I)</f>
        <v>2</v>
      </c>
      <c r="X3518" t="str">
        <f>IFERROR(VLOOKUP("FlightNumber", A:D, 4, FALSE), "Flight Not Found")</f>
        <v>Flight Not Found</v>
      </c>
      <c r="Y3518" t="str" cm="1">
        <f t="array" ref="Y3518">IF(AND(B:B &gt; TIME(6, 0, 0), B:B &lt;= TIME(18, 0, 0)), "Day", "Night")</f>
        <v>Night</v>
      </c>
      <c r="Z3518">
        <f>COUNTIFS(D:D, "Military - U.S. Army", C:C, "Fort Myer, Virginia")</f>
        <v>1</v>
      </c>
    </row>
    <row r="3519" spans="1:26" x14ac:dyDescent="0.2">
      <c r="A3519">
        <v>31020</v>
      </c>
      <c r="C3519" t="s">
        <v>17242</v>
      </c>
      <c r="D3519" t="s">
        <v>3546</v>
      </c>
      <c r="F3519" t="s">
        <v>17243</v>
      </c>
      <c r="G3519" t="s">
        <v>17244</v>
      </c>
      <c r="H3519" t="s">
        <v>17245</v>
      </c>
      <c r="I3519">
        <v>10</v>
      </c>
      <c r="J3519">
        <v>10</v>
      </c>
      <c r="K3519">
        <v>0</v>
      </c>
      <c r="M3519">
        <f>SUM(B3519,C3519)</f>
        <v>0</v>
      </c>
      <c r="N3519" t="str">
        <f t="shared" si="108"/>
        <v>No</v>
      </c>
      <c r="O3519">
        <f>COUNTIF(C:C,"&lt;0")</f>
        <v>0</v>
      </c>
      <c r="P3519" t="e">
        <f>SUMIF(#REF!,"&gt;"&amp;AVERAGE(#REF!))</f>
        <v>#REF!</v>
      </c>
      <c r="Q3519">
        <f t="shared" si="109"/>
        <v>27.565026697177728</v>
      </c>
      <c r="R3519" t="str">
        <f>CONCATENATE("ID-",A3519,"-",E3519)</f>
        <v>ID-31020-</v>
      </c>
      <c r="S3519">
        <f>INDEX(B:B,MATCH(A3519,A:A,0))</f>
        <v>0</v>
      </c>
      <c r="T3519" t="str">
        <f>IF(OR(B3519&gt;0,C3519&gt;0),"Acceptable","Check")</f>
        <v>Acceptable</v>
      </c>
      <c r="U3519">
        <f>COUNTIF(D:D, "Military - U.S. Army")</f>
        <v>23</v>
      </c>
      <c r="V3519">
        <f>AVERAGEIF(C:C,"Fort Myer, Virginia", I:I)</f>
        <v>2</v>
      </c>
      <c r="X3519" t="str">
        <f>IFERROR(VLOOKUP("FlightNumber", A:D, 4, FALSE), "Flight Not Found")</f>
        <v>Flight Not Found</v>
      </c>
      <c r="Y3519" t="str" cm="1">
        <f t="array" ref="Y3519">IF(AND(B:B &gt; TIME(6, 0, 0), B:B &lt;= TIME(18, 0, 0)), "Day", "Night")</f>
        <v>Night</v>
      </c>
      <c r="Z3519">
        <f>COUNTIFS(D:D, "Military - U.S. Army", C:C, "Fort Myer, Virginia")</f>
        <v>1</v>
      </c>
    </row>
    <row r="3520" spans="1:26" x14ac:dyDescent="0.2">
      <c r="A3520">
        <v>31022</v>
      </c>
      <c r="B3520" t="s">
        <v>17246</v>
      </c>
      <c r="C3520" t="s">
        <v>6561</v>
      </c>
      <c r="D3520" t="s">
        <v>17167</v>
      </c>
      <c r="E3520" t="s">
        <v>17247</v>
      </c>
      <c r="F3520" t="s">
        <v>15845</v>
      </c>
      <c r="G3520" t="s">
        <v>17248</v>
      </c>
      <c r="H3520" t="s">
        <v>17249</v>
      </c>
      <c r="I3520">
        <v>13</v>
      </c>
      <c r="J3520">
        <v>13</v>
      </c>
      <c r="K3520">
        <v>0</v>
      </c>
      <c r="L3520" t="s">
        <v>17250</v>
      </c>
      <c r="M3520">
        <f>SUM(B3520,C3520)</f>
        <v>0</v>
      </c>
      <c r="N3520" t="str">
        <f t="shared" si="108"/>
        <v>No</v>
      </c>
      <c r="O3520">
        <f>COUNTIF(C:C,"&lt;0")</f>
        <v>0</v>
      </c>
      <c r="P3520" t="e">
        <f>SUMIF(#REF!,"&gt;"&amp;AVERAGE(#REF!))</f>
        <v>#REF!</v>
      </c>
      <c r="Q3520">
        <f t="shared" si="109"/>
        <v>27.565026697177728</v>
      </c>
      <c r="R3520" t="str">
        <f>CONCATENATE("ID-",A3520,"-",E3520)</f>
        <v>ID-31022-Jacksonville - Tampa</v>
      </c>
      <c r="S3520" t="str">
        <f>INDEX(B:B,MATCH(A3520,A:A,0))</f>
        <v>18:14</v>
      </c>
      <c r="T3520" t="str">
        <f>IF(OR(B3520&gt;0,C3520&gt;0),"Acceptable","Check")</f>
        <v>Acceptable</v>
      </c>
      <c r="U3520">
        <f>COUNTIF(D:D, "Military - U.S. Army")</f>
        <v>23</v>
      </c>
      <c r="V3520">
        <f>AVERAGEIF(C:C,"Fort Myer, Virginia", I:I)</f>
        <v>2</v>
      </c>
      <c r="X3520" t="str">
        <f>IFERROR(VLOOKUP("FlightNumber", A:D, 4, FALSE), "Flight Not Found")</f>
        <v>Flight Not Found</v>
      </c>
      <c r="Y3520" t="str" cm="1">
        <f t="array" ref="Y3520">IF(AND(B:B &gt; TIME(6, 0, 0), B:B &lt;= TIME(18, 0, 0)), "Day", "Night")</f>
        <v>Night</v>
      </c>
      <c r="Z3520">
        <f>COUNTIFS(D:D, "Military - U.S. Army", C:C, "Fort Myer, Virginia")</f>
        <v>1</v>
      </c>
    </row>
    <row r="3521" spans="1:26" x14ac:dyDescent="0.2">
      <c r="A3521">
        <v>31493</v>
      </c>
      <c r="C3521" t="s">
        <v>17251</v>
      </c>
      <c r="D3521" t="s">
        <v>2654</v>
      </c>
      <c r="F3521" t="s">
        <v>17252</v>
      </c>
      <c r="I3521">
        <v>19</v>
      </c>
      <c r="J3521">
        <v>19</v>
      </c>
      <c r="K3521">
        <v>0</v>
      </c>
      <c r="M3521">
        <f>SUM(B3521,C3521)</f>
        <v>0</v>
      </c>
      <c r="N3521" t="str">
        <f t="shared" si="108"/>
        <v>No</v>
      </c>
      <c r="O3521">
        <f>COUNTIF(C:C,"&lt;0")</f>
        <v>0</v>
      </c>
      <c r="P3521" t="e">
        <f>SUMIF(#REF!,"&gt;"&amp;AVERAGE(#REF!))</f>
        <v>#REF!</v>
      </c>
      <c r="Q3521">
        <f t="shared" si="109"/>
        <v>27.565026697177728</v>
      </c>
      <c r="R3521" t="str">
        <f>CONCATENATE("ID-",A3521,"-",E3521)</f>
        <v>ID-31493-</v>
      </c>
      <c r="S3521">
        <f>INDEX(B:B,MATCH(A3521,A:A,0))</f>
        <v>0</v>
      </c>
      <c r="T3521" t="str">
        <f>IF(OR(B3521&gt;0,C3521&gt;0),"Acceptable","Check")</f>
        <v>Acceptable</v>
      </c>
      <c r="U3521">
        <f>COUNTIF(D:D, "Military - U.S. Army")</f>
        <v>23</v>
      </c>
      <c r="V3521">
        <f>AVERAGEIF(C:C,"Fort Myer, Virginia", I:I)</f>
        <v>2</v>
      </c>
      <c r="X3521" t="str">
        <f>IFERROR(VLOOKUP("FlightNumber", A:D, 4, FALSE), "Flight Not Found")</f>
        <v>Flight Not Found</v>
      </c>
      <c r="Y3521" t="str" cm="1">
        <f t="array" ref="Y3521">IF(AND(B:B &gt; TIME(6, 0, 0), B:B &lt;= TIME(18, 0, 0)), "Day", "Night")</f>
        <v>Night</v>
      </c>
      <c r="Z3521">
        <f>COUNTIFS(D:D, "Military - U.S. Army", C:C, "Fort Myer, Virginia")</f>
        <v>1</v>
      </c>
    </row>
    <row r="3522" spans="1:26" x14ac:dyDescent="0.2">
      <c r="A3522">
        <v>31033</v>
      </c>
      <c r="B3522" t="s">
        <v>1451</v>
      </c>
      <c r="C3522" t="s">
        <v>17253</v>
      </c>
      <c r="D3522" t="s">
        <v>17254</v>
      </c>
      <c r="E3522" t="s">
        <v>17255</v>
      </c>
      <c r="F3522" t="s">
        <v>17256</v>
      </c>
      <c r="G3522" t="s">
        <v>17257</v>
      </c>
      <c r="I3522">
        <v>4</v>
      </c>
      <c r="J3522">
        <v>4</v>
      </c>
      <c r="K3522">
        <v>0</v>
      </c>
      <c r="L3522" t="s">
        <v>17258</v>
      </c>
      <c r="M3522">
        <f>SUM(B3522,C3522)</f>
        <v>0</v>
      </c>
      <c r="N3522" t="str">
        <f t="shared" ref="N3522:N3585" si="110">IF(E3522="good","Yes","No")</f>
        <v>No</v>
      </c>
      <c r="O3522">
        <f>COUNTIF(C:C,"&lt;0")</f>
        <v>0</v>
      </c>
      <c r="P3522" t="e">
        <f>SUMIF(#REF!,"&gt;"&amp;AVERAGE(#REF!))</f>
        <v>#REF!</v>
      </c>
      <c r="Q3522">
        <f t="shared" si="109"/>
        <v>27.565026697177728</v>
      </c>
      <c r="R3522" t="str">
        <f>CONCATENATE("ID-",A3522,"-",E3522)</f>
        <v>ID-31033-Binghamton, NY - Bainbridge, NY</v>
      </c>
      <c r="S3522" t="str">
        <f>INDEX(B:B,MATCH(A3522,A:A,0))</f>
        <v>23:00</v>
      </c>
      <c r="T3522" t="str">
        <f>IF(OR(B3522&gt;0,C3522&gt;0),"Acceptable","Check")</f>
        <v>Acceptable</v>
      </c>
      <c r="U3522">
        <f>COUNTIF(D:D, "Military - U.S. Army")</f>
        <v>23</v>
      </c>
      <c r="V3522">
        <f>AVERAGEIF(C:C,"Fort Myer, Virginia", I:I)</f>
        <v>2</v>
      </c>
      <c r="X3522" t="str">
        <f>IFERROR(VLOOKUP("FlightNumber", A:D, 4, FALSE), "Flight Not Found")</f>
        <v>Flight Not Found</v>
      </c>
      <c r="Y3522" t="str" cm="1">
        <f t="array" ref="Y3522">IF(AND(B:B &gt; TIME(6, 0, 0), B:B &lt;= TIME(18, 0, 0)), "Day", "Night")</f>
        <v>Night</v>
      </c>
      <c r="Z3522">
        <f>COUNTIFS(D:D, "Military - U.S. Army", C:C, "Fort Myer, Virginia")</f>
        <v>1</v>
      </c>
    </row>
    <row r="3523" spans="1:26" x14ac:dyDescent="0.2">
      <c r="A3523">
        <v>31035</v>
      </c>
      <c r="B3523" t="s">
        <v>2219</v>
      </c>
      <c r="C3523" t="s">
        <v>17259</v>
      </c>
      <c r="D3523" t="s">
        <v>11950</v>
      </c>
      <c r="F3523" t="s">
        <v>12795</v>
      </c>
      <c r="G3523" t="s">
        <v>17260</v>
      </c>
      <c r="H3523" t="s">
        <v>138</v>
      </c>
      <c r="I3523">
        <v>21</v>
      </c>
      <c r="J3523">
        <v>21</v>
      </c>
      <c r="K3523">
        <v>0</v>
      </c>
      <c r="L3523" t="s">
        <v>17261</v>
      </c>
      <c r="M3523">
        <f>SUM(B3523,C3523)</f>
        <v>0</v>
      </c>
      <c r="N3523" t="str">
        <f t="shared" si="110"/>
        <v>No</v>
      </c>
      <c r="O3523">
        <f>COUNTIF(C:C,"&lt;0")</f>
        <v>0</v>
      </c>
      <c r="P3523" t="e">
        <f>SUMIF(#REF!,"&gt;"&amp;AVERAGE(#REF!))</f>
        <v>#REF!</v>
      </c>
      <c r="Q3523">
        <f t="shared" ref="Q3523:Q3586" si="111">AVERAGEIF(I:I,"&gt;0")</f>
        <v>27.565026697177728</v>
      </c>
      <c r="R3523" t="str">
        <f>CONCATENATE("ID-",A3523,"-",E3523)</f>
        <v>ID-31035-</v>
      </c>
      <c r="S3523" t="str">
        <f>INDEX(B:B,MATCH(A3523,A:A,0))</f>
        <v>14:00</v>
      </c>
      <c r="T3523" t="str">
        <f>IF(OR(B3523&gt;0,C3523&gt;0),"Acceptable","Check")</f>
        <v>Acceptable</v>
      </c>
      <c r="U3523">
        <f>COUNTIF(D:D, "Military - U.S. Army")</f>
        <v>23</v>
      </c>
      <c r="V3523">
        <f>AVERAGEIF(C:C,"Fort Myer, Virginia", I:I)</f>
        <v>2</v>
      </c>
      <c r="X3523" t="str">
        <f>IFERROR(VLOOKUP("FlightNumber", A:D, 4, FALSE), "Flight Not Found")</f>
        <v>Flight Not Found</v>
      </c>
      <c r="Y3523" t="str" cm="1">
        <f t="array" ref="Y3523">IF(AND(B:B &gt; TIME(6, 0, 0), B:B &lt;= TIME(18, 0, 0)), "Day", "Night")</f>
        <v>Night</v>
      </c>
      <c r="Z3523">
        <f>COUNTIFS(D:D, "Military - U.S. Army", C:C, "Fort Myer, Virginia")</f>
        <v>1</v>
      </c>
    </row>
    <row r="3524" spans="1:26" x14ac:dyDescent="0.2">
      <c r="A3524">
        <v>31038</v>
      </c>
      <c r="C3524" t="s">
        <v>17262</v>
      </c>
      <c r="D3524" t="s">
        <v>8072</v>
      </c>
      <c r="F3524" t="s">
        <v>12795</v>
      </c>
      <c r="G3524" t="s">
        <v>17263</v>
      </c>
      <c r="H3524" t="s">
        <v>17264</v>
      </c>
      <c r="I3524">
        <v>23</v>
      </c>
      <c r="J3524">
        <v>15</v>
      </c>
      <c r="K3524">
        <v>0</v>
      </c>
      <c r="L3524" t="s">
        <v>17265</v>
      </c>
      <c r="M3524">
        <f>SUM(B3524,C3524)</f>
        <v>0</v>
      </c>
      <c r="N3524" t="str">
        <f t="shared" si="110"/>
        <v>No</v>
      </c>
      <c r="O3524">
        <f>COUNTIF(C:C,"&lt;0")</f>
        <v>0</v>
      </c>
      <c r="P3524" t="e">
        <f>SUMIF(#REF!,"&gt;"&amp;AVERAGE(#REF!))</f>
        <v>#REF!</v>
      </c>
      <c r="Q3524">
        <f t="shared" si="111"/>
        <v>27.565026697177728</v>
      </c>
      <c r="R3524" t="str">
        <f>CONCATENATE("ID-",A3524,"-",E3524)</f>
        <v>ID-31038-</v>
      </c>
      <c r="S3524">
        <f>INDEX(B:B,MATCH(A3524,A:A,0))</f>
        <v>0</v>
      </c>
      <c r="T3524" t="str">
        <f>IF(OR(B3524&gt;0,C3524&gt;0),"Acceptable","Check")</f>
        <v>Acceptable</v>
      </c>
      <c r="U3524">
        <f>COUNTIF(D:D, "Military - U.S. Army")</f>
        <v>23</v>
      </c>
      <c r="V3524">
        <f>AVERAGEIF(C:C,"Fort Myer, Virginia", I:I)</f>
        <v>2</v>
      </c>
      <c r="X3524" t="str">
        <f>IFERROR(VLOOKUP("FlightNumber", A:D, 4, FALSE), "Flight Not Found")</f>
        <v>Flight Not Found</v>
      </c>
      <c r="Y3524" t="str" cm="1">
        <f t="array" ref="Y3524">IF(AND(B:B &gt; TIME(6, 0, 0), B:B &lt;= TIME(18, 0, 0)), "Day", "Night")</f>
        <v>Night</v>
      </c>
      <c r="Z3524">
        <f>COUNTIFS(D:D, "Military - U.S. Army", C:C, "Fort Myer, Virginia")</f>
        <v>1</v>
      </c>
    </row>
    <row r="3525" spans="1:26" x14ac:dyDescent="0.2">
      <c r="A3525">
        <v>31039</v>
      </c>
      <c r="B3525" t="s">
        <v>3992</v>
      </c>
      <c r="C3525" t="s">
        <v>17266</v>
      </c>
      <c r="D3525" t="s">
        <v>3546</v>
      </c>
      <c r="F3525" t="s">
        <v>16299</v>
      </c>
      <c r="G3525" t="s">
        <v>17267</v>
      </c>
      <c r="H3525" t="s">
        <v>17268</v>
      </c>
      <c r="I3525">
        <v>110</v>
      </c>
      <c r="J3525">
        <v>110</v>
      </c>
      <c r="K3525">
        <v>0</v>
      </c>
      <c r="L3525" t="s">
        <v>17269</v>
      </c>
      <c r="M3525">
        <f>SUM(B3525,C3525)</f>
        <v>0</v>
      </c>
      <c r="N3525" t="str">
        <f t="shared" si="110"/>
        <v>No</v>
      </c>
      <c r="O3525">
        <f>COUNTIF(C:C,"&lt;0")</f>
        <v>0</v>
      </c>
      <c r="P3525" t="e">
        <f>SUMIF(#REF!,"&gt;"&amp;AVERAGE(#REF!))</f>
        <v>#REF!</v>
      </c>
      <c r="Q3525">
        <f t="shared" si="111"/>
        <v>27.565026697177728</v>
      </c>
      <c r="R3525" t="str">
        <f>CONCATENATE("ID-",A3525,"-",E3525)</f>
        <v>ID-31039-</v>
      </c>
      <c r="S3525" t="str">
        <f>INDEX(B:B,MATCH(A3525,A:A,0))</f>
        <v>18:10</v>
      </c>
      <c r="T3525" t="str">
        <f>IF(OR(B3525&gt;0,C3525&gt;0),"Acceptable","Check")</f>
        <v>Acceptable</v>
      </c>
      <c r="U3525">
        <f>COUNTIF(D:D, "Military - U.S. Army")</f>
        <v>23</v>
      </c>
      <c r="V3525">
        <f>AVERAGEIF(C:C,"Fort Myer, Virginia", I:I)</f>
        <v>2</v>
      </c>
      <c r="X3525" t="str">
        <f>IFERROR(VLOOKUP("FlightNumber", A:D, 4, FALSE), "Flight Not Found")</f>
        <v>Flight Not Found</v>
      </c>
      <c r="Y3525" t="str" cm="1">
        <f t="array" ref="Y3525">IF(AND(B:B &gt; TIME(6, 0, 0), B:B &lt;= TIME(18, 0, 0)), "Day", "Night")</f>
        <v>Night</v>
      </c>
      <c r="Z3525">
        <f>COUNTIFS(D:D, "Military - U.S. Army", C:C, "Fort Myer, Virginia")</f>
        <v>1</v>
      </c>
    </row>
    <row r="3526" spans="1:26" x14ac:dyDescent="0.2">
      <c r="A3526">
        <v>31048</v>
      </c>
      <c r="B3526" t="s">
        <v>2758</v>
      </c>
      <c r="C3526" t="s">
        <v>7127</v>
      </c>
      <c r="D3526" t="s">
        <v>1681</v>
      </c>
      <c r="E3526" t="s">
        <v>17270</v>
      </c>
      <c r="F3526" t="s">
        <v>17271</v>
      </c>
      <c r="G3526" t="s">
        <v>17272</v>
      </c>
      <c r="H3526" t="s">
        <v>17273</v>
      </c>
      <c r="I3526">
        <v>29</v>
      </c>
      <c r="J3526">
        <v>29</v>
      </c>
      <c r="K3526">
        <v>0</v>
      </c>
      <c r="L3526" t="s">
        <v>17274</v>
      </c>
      <c r="M3526">
        <f>SUM(B3526,C3526)</f>
        <v>0</v>
      </c>
      <c r="N3526" t="str">
        <f t="shared" si="110"/>
        <v>No</v>
      </c>
      <c r="O3526">
        <f>COUNTIF(C:C,"&lt;0")</f>
        <v>0</v>
      </c>
      <c r="P3526" t="e">
        <f>SUMIF(#REF!,"&gt;"&amp;AVERAGE(#REF!))</f>
        <v>#REF!</v>
      </c>
      <c r="Q3526">
        <f t="shared" si="111"/>
        <v>27.565026697177728</v>
      </c>
      <c r="R3526" t="str">
        <f>CONCATENATE("ID-",A3526,"-",E3526)</f>
        <v>ID-31048-Asuncion, Paraguay - La Paz, Bolivia</v>
      </c>
      <c r="S3526" t="str">
        <f>INDEX(B:B,MATCH(A3526,A:A,0))</f>
        <v>20:30</v>
      </c>
      <c r="T3526" t="str">
        <f>IF(OR(B3526&gt;0,C3526&gt;0),"Acceptable","Check")</f>
        <v>Acceptable</v>
      </c>
      <c r="U3526">
        <f>COUNTIF(D:D, "Military - U.S. Army")</f>
        <v>23</v>
      </c>
      <c r="V3526">
        <f>AVERAGEIF(C:C,"Fort Myer, Virginia", I:I)</f>
        <v>2</v>
      </c>
      <c r="X3526" t="str">
        <f>IFERROR(VLOOKUP("FlightNumber", A:D, 4, FALSE), "Flight Not Found")</f>
        <v>Flight Not Found</v>
      </c>
      <c r="Y3526" t="str" cm="1">
        <f t="array" ref="Y3526">IF(AND(B:B &gt; TIME(6, 0, 0), B:B &lt;= TIME(18, 0, 0)), "Day", "Night")</f>
        <v>Night</v>
      </c>
      <c r="Z3526">
        <f>COUNTIFS(D:D, "Military - U.S. Army", C:C, "Fort Myer, Virginia")</f>
        <v>1</v>
      </c>
    </row>
    <row r="3527" spans="1:26" x14ac:dyDescent="0.2">
      <c r="A3527">
        <v>31056</v>
      </c>
      <c r="B3527" t="s">
        <v>85</v>
      </c>
      <c r="C3527" t="s">
        <v>730</v>
      </c>
      <c r="D3527" t="s">
        <v>17275</v>
      </c>
      <c r="E3527" t="s">
        <v>17276</v>
      </c>
      <c r="F3527" t="s">
        <v>13841</v>
      </c>
      <c r="G3527" t="s">
        <v>17277</v>
      </c>
      <c r="H3527" t="s">
        <v>17278</v>
      </c>
      <c r="I3527">
        <v>3</v>
      </c>
      <c r="J3527">
        <v>3</v>
      </c>
      <c r="K3527">
        <v>0</v>
      </c>
      <c r="L3527" t="s">
        <v>17279</v>
      </c>
      <c r="M3527">
        <f>SUM(B3527,C3527)</f>
        <v>0</v>
      </c>
      <c r="N3527" t="str">
        <f t="shared" si="110"/>
        <v>No</v>
      </c>
      <c r="O3527">
        <f>COUNTIF(C:C,"&lt;0")</f>
        <v>0</v>
      </c>
      <c r="P3527" t="e">
        <f>SUMIF(#REF!,"&gt;"&amp;AVERAGE(#REF!))</f>
        <v>#REF!</v>
      </c>
      <c r="Q3527">
        <f t="shared" si="111"/>
        <v>27.565026697177728</v>
      </c>
      <c r="R3527" t="str">
        <f>CONCATENATE("ID-",A3527,"-",E3527)</f>
        <v>ID-31056-Detroit - Kansas City</v>
      </c>
      <c r="S3527" t="str">
        <f>INDEX(B:B,MATCH(A3527,A:A,0))</f>
        <v>07:00</v>
      </c>
      <c r="T3527" t="str">
        <f>IF(OR(B3527&gt;0,C3527&gt;0),"Acceptable","Check")</f>
        <v>Acceptable</v>
      </c>
      <c r="U3527">
        <f>COUNTIF(D:D, "Military - U.S. Army")</f>
        <v>23</v>
      </c>
      <c r="V3527">
        <f>AVERAGEIF(C:C,"Fort Myer, Virginia", I:I)</f>
        <v>2</v>
      </c>
      <c r="X3527" t="str">
        <f>IFERROR(VLOOKUP("FlightNumber", A:D, 4, FALSE), "Flight Not Found")</f>
        <v>Flight Not Found</v>
      </c>
      <c r="Y3527" t="str" cm="1">
        <f t="array" ref="Y3527">IF(AND(B:B &gt; TIME(6, 0, 0), B:B &lt;= TIME(18, 0, 0)), "Day", "Night")</f>
        <v>Night</v>
      </c>
      <c r="Z3527">
        <f>COUNTIFS(D:D, "Military - U.S. Army", C:C, "Fort Myer, Virginia")</f>
        <v>1</v>
      </c>
    </row>
    <row r="3528" spans="1:26" x14ac:dyDescent="0.2">
      <c r="A3528">
        <v>31065</v>
      </c>
      <c r="C3528" t="s">
        <v>17280</v>
      </c>
      <c r="D3528" t="s">
        <v>14052</v>
      </c>
      <c r="E3528" t="s">
        <v>17281</v>
      </c>
      <c r="F3528" t="s">
        <v>9859</v>
      </c>
      <c r="G3528" t="s">
        <v>17282</v>
      </c>
      <c r="H3528" t="s">
        <v>17283</v>
      </c>
      <c r="I3528">
        <v>41</v>
      </c>
      <c r="J3528">
        <v>38</v>
      </c>
      <c r="K3528">
        <v>0</v>
      </c>
      <c r="L3528" t="s">
        <v>17284</v>
      </c>
      <c r="M3528">
        <f>SUM(B3528,C3528)</f>
        <v>0</v>
      </c>
      <c r="N3528" t="str">
        <f t="shared" si="110"/>
        <v>No</v>
      </c>
      <c r="O3528">
        <f>COUNTIF(C:C,"&lt;0")</f>
        <v>0</v>
      </c>
      <c r="P3528" t="e">
        <f>SUMIF(#REF!,"&gt;"&amp;AVERAGE(#REF!))</f>
        <v>#REF!</v>
      </c>
      <c r="Q3528">
        <f t="shared" si="111"/>
        <v>27.565026697177728</v>
      </c>
      <c r="R3528" t="str">
        <f>CONCATENATE("ID-",A3528,"-",E3528)</f>
        <v>ID-31065-Nanjing - Jinan</v>
      </c>
      <c r="S3528">
        <f>INDEX(B:B,MATCH(A3528,A:A,0))</f>
        <v>0</v>
      </c>
      <c r="T3528" t="str">
        <f>IF(OR(B3528&gt;0,C3528&gt;0),"Acceptable","Check")</f>
        <v>Acceptable</v>
      </c>
      <c r="U3528">
        <f>COUNTIF(D:D, "Military - U.S. Army")</f>
        <v>23</v>
      </c>
      <c r="V3528">
        <f>AVERAGEIF(C:C,"Fort Myer, Virginia", I:I)</f>
        <v>2</v>
      </c>
      <c r="X3528" t="str">
        <f>IFERROR(VLOOKUP("FlightNumber", A:D, 4, FALSE), "Flight Not Found")</f>
        <v>Flight Not Found</v>
      </c>
      <c r="Y3528" t="str" cm="1">
        <f t="array" ref="Y3528">IF(AND(B:B &gt; TIME(6, 0, 0), B:B &lt;= TIME(18, 0, 0)), "Day", "Night")</f>
        <v>Night</v>
      </c>
      <c r="Z3528">
        <f>COUNTIFS(D:D, "Military - U.S. Army", C:C, "Fort Myer, Virginia")</f>
        <v>1</v>
      </c>
    </row>
    <row r="3529" spans="1:26" x14ac:dyDescent="0.2">
      <c r="A3529">
        <v>31066</v>
      </c>
      <c r="B3529" t="s">
        <v>7889</v>
      </c>
      <c r="C3529" t="s">
        <v>14561</v>
      </c>
      <c r="D3529" t="s">
        <v>1312</v>
      </c>
      <c r="E3529" t="s">
        <v>17285</v>
      </c>
      <c r="F3529" t="s">
        <v>8696</v>
      </c>
      <c r="G3529" t="s">
        <v>17286</v>
      </c>
      <c r="H3529" t="s">
        <v>17287</v>
      </c>
      <c r="I3529">
        <v>38</v>
      </c>
      <c r="J3529">
        <v>38</v>
      </c>
      <c r="K3529">
        <v>0</v>
      </c>
      <c r="L3529" t="s">
        <v>17288</v>
      </c>
      <c r="M3529">
        <f>SUM(B3529,C3529)</f>
        <v>0</v>
      </c>
      <c r="N3529" t="str">
        <f t="shared" si="110"/>
        <v>No</v>
      </c>
      <c r="O3529">
        <f>COUNTIF(C:C,"&lt;0")</f>
        <v>0</v>
      </c>
      <c r="P3529" t="e">
        <f>SUMIF(#REF!,"&gt;"&amp;AVERAGE(#REF!))</f>
        <v>#REF!</v>
      </c>
      <c r="Q3529">
        <f t="shared" si="111"/>
        <v>27.565026697177728</v>
      </c>
      <c r="R3529" t="str">
        <f>CONCATENATE("ID-",A3529,"-",E3529)</f>
        <v>ID-31066-Havana - Managua</v>
      </c>
      <c r="S3529" t="str">
        <f>INDEX(B:B,MATCH(A3529,A:A,0))</f>
        <v>08:22</v>
      </c>
      <c r="T3529" t="str">
        <f>IF(OR(B3529&gt;0,C3529&gt;0),"Acceptable","Check")</f>
        <v>Acceptable</v>
      </c>
      <c r="U3529">
        <f>COUNTIF(D:D, "Military - U.S. Army")</f>
        <v>23</v>
      </c>
      <c r="V3529">
        <f>AVERAGEIF(C:C,"Fort Myer, Virginia", I:I)</f>
        <v>2</v>
      </c>
      <c r="X3529" t="str">
        <f>IFERROR(VLOOKUP("FlightNumber", A:D, 4, FALSE), "Flight Not Found")</f>
        <v>Flight Not Found</v>
      </c>
      <c r="Y3529" t="str" cm="1">
        <f t="array" ref="Y3529">IF(AND(B:B &gt; TIME(6, 0, 0), B:B &lt;= TIME(18, 0, 0)), "Day", "Night")</f>
        <v>Night</v>
      </c>
      <c r="Z3529">
        <f>COUNTIFS(D:D, "Military - U.S. Army", C:C, "Fort Myer, Virginia")</f>
        <v>1</v>
      </c>
    </row>
    <row r="3530" spans="1:26" x14ac:dyDescent="0.2">
      <c r="A3530">
        <v>31067</v>
      </c>
      <c r="B3530" t="s">
        <v>5894</v>
      </c>
      <c r="C3530" t="s">
        <v>17289</v>
      </c>
      <c r="D3530" t="s">
        <v>9454</v>
      </c>
      <c r="E3530" t="s">
        <v>17290</v>
      </c>
      <c r="F3530" t="s">
        <v>17291</v>
      </c>
      <c r="G3530" t="s">
        <v>17292</v>
      </c>
      <c r="I3530">
        <v>3</v>
      </c>
      <c r="J3530">
        <v>3</v>
      </c>
      <c r="K3530">
        <v>0</v>
      </c>
      <c r="L3530" t="s">
        <v>17293</v>
      </c>
      <c r="M3530">
        <f>SUM(B3530,C3530)</f>
        <v>0</v>
      </c>
      <c r="N3530" t="str">
        <f t="shared" si="110"/>
        <v>No</v>
      </c>
      <c r="O3530">
        <f>COUNTIF(C:C,"&lt;0")</f>
        <v>0</v>
      </c>
      <c r="P3530" t="e">
        <f>SUMIF(#REF!,"&gt;"&amp;AVERAGE(#REF!))</f>
        <v>#REF!</v>
      </c>
      <c r="Q3530">
        <f t="shared" si="111"/>
        <v>27.565026697177728</v>
      </c>
      <c r="R3530" t="str">
        <f>CONCATENATE("ID-",A3530,"-",E3530)</f>
        <v>ID-31067-Albuquerque, NM - Taos, NM -</v>
      </c>
      <c r="S3530" t="str">
        <f>INDEX(B:B,MATCH(A3530,A:A,0))</f>
        <v>23:15</v>
      </c>
      <c r="T3530" t="str">
        <f>IF(OR(B3530&gt;0,C3530&gt;0),"Acceptable","Check")</f>
        <v>Acceptable</v>
      </c>
      <c r="U3530">
        <f>COUNTIF(D:D, "Military - U.S. Army")</f>
        <v>23</v>
      </c>
      <c r="V3530">
        <f>AVERAGEIF(C:C,"Fort Myer, Virginia", I:I)</f>
        <v>2</v>
      </c>
      <c r="X3530" t="str">
        <f>IFERROR(VLOOKUP("FlightNumber", A:D, 4, FALSE), "Flight Not Found")</f>
        <v>Flight Not Found</v>
      </c>
      <c r="Y3530" t="str" cm="1">
        <f t="array" ref="Y3530">IF(AND(B:B &gt; TIME(6, 0, 0), B:B &lt;= TIME(18, 0, 0)), "Day", "Night")</f>
        <v>Night</v>
      </c>
      <c r="Z3530">
        <f>COUNTIFS(D:D, "Military - U.S. Army", C:C, "Fort Myer, Virginia")</f>
        <v>1</v>
      </c>
    </row>
    <row r="3531" spans="1:26" x14ac:dyDescent="0.2">
      <c r="A3531">
        <v>31068</v>
      </c>
      <c r="B3531" t="s">
        <v>12303</v>
      </c>
      <c r="C3531" t="s">
        <v>9269</v>
      </c>
      <c r="D3531" t="s">
        <v>17294</v>
      </c>
      <c r="E3531" t="s">
        <v>17295</v>
      </c>
      <c r="F3531" t="s">
        <v>13072</v>
      </c>
      <c r="G3531" t="s">
        <v>17296</v>
      </c>
      <c r="H3531" t="s">
        <v>17297</v>
      </c>
      <c r="I3531">
        <v>71</v>
      </c>
      <c r="J3531">
        <v>70</v>
      </c>
      <c r="K3531">
        <v>0</v>
      </c>
      <c r="L3531" t="s">
        <v>17298</v>
      </c>
      <c r="M3531">
        <f>SUM(B3531,C3531)</f>
        <v>0</v>
      </c>
      <c r="N3531" t="str">
        <f t="shared" si="110"/>
        <v>No</v>
      </c>
      <c r="O3531">
        <f>COUNTIF(C:C,"&lt;0")</f>
        <v>0</v>
      </c>
      <c r="P3531" t="e">
        <f>SUMIF(#REF!,"&gt;"&amp;AVERAGE(#REF!))</f>
        <v>#REF!</v>
      </c>
      <c r="Q3531">
        <f t="shared" si="111"/>
        <v>27.565026697177728</v>
      </c>
      <c r="R3531" t="str">
        <f>CONCATENATE("ID-",A3531,"-",E3531)</f>
        <v>ID-31068-Reno, NV - Minneapolis-St. Paul, MN</v>
      </c>
      <c r="S3531" t="str">
        <f>INDEX(B:B,MATCH(A3531,A:A,0))</f>
        <v>01:04</v>
      </c>
      <c r="T3531" t="str">
        <f>IF(OR(B3531&gt;0,C3531&gt;0),"Acceptable","Check")</f>
        <v>Acceptable</v>
      </c>
      <c r="U3531">
        <f>COUNTIF(D:D, "Military - U.S. Army")</f>
        <v>23</v>
      </c>
      <c r="V3531">
        <f>AVERAGEIF(C:C,"Fort Myer, Virginia", I:I)</f>
        <v>2</v>
      </c>
      <c r="X3531" t="str">
        <f>IFERROR(VLOOKUP("FlightNumber", A:D, 4, FALSE), "Flight Not Found")</f>
        <v>Flight Not Found</v>
      </c>
      <c r="Y3531" t="str" cm="1">
        <f t="array" ref="Y3531">IF(AND(B:B &gt; TIME(6, 0, 0), B:B &lt;= TIME(18, 0, 0)), "Day", "Night")</f>
        <v>Night</v>
      </c>
      <c r="Z3531">
        <f>COUNTIFS(D:D, "Military - U.S. Army", C:C, "Fort Myer, Virginia")</f>
        <v>1</v>
      </c>
    </row>
    <row r="3532" spans="1:26" x14ac:dyDescent="0.2">
      <c r="A3532">
        <v>31069</v>
      </c>
      <c r="B3532" t="s">
        <v>10882</v>
      </c>
      <c r="C3532" t="s">
        <v>17299</v>
      </c>
      <c r="D3532" t="s">
        <v>2606</v>
      </c>
      <c r="E3532" t="s">
        <v>17300</v>
      </c>
      <c r="F3532" t="s">
        <v>17301</v>
      </c>
      <c r="G3532" t="s">
        <v>17302</v>
      </c>
      <c r="H3532" t="s">
        <v>17303</v>
      </c>
      <c r="I3532">
        <v>21</v>
      </c>
      <c r="J3532">
        <v>21</v>
      </c>
      <c r="K3532">
        <v>0</v>
      </c>
      <c r="L3532" t="s">
        <v>17304</v>
      </c>
      <c r="M3532">
        <f>SUM(B3532,C3532)</f>
        <v>0</v>
      </c>
      <c r="N3532" t="str">
        <f t="shared" si="110"/>
        <v>No</v>
      </c>
      <c r="O3532">
        <f>COUNTIF(C:C,"&lt;0")</f>
        <v>0</v>
      </c>
      <c r="P3532" t="e">
        <f>SUMIF(#REF!,"&gt;"&amp;AVERAGE(#REF!))</f>
        <v>#REF!</v>
      </c>
      <c r="Q3532">
        <f t="shared" si="111"/>
        <v>27.565026697177728</v>
      </c>
      <c r="R3532" t="str">
        <f>CONCATENATE("ID-",A3532,"-",E3532)</f>
        <v>ID-31069-Howard AFB - Trujillo AP</v>
      </c>
      <c r="S3532" t="str">
        <f>INDEX(B:B,MATCH(A3532,A:A,0))</f>
        <v>09:35</v>
      </c>
      <c r="T3532" t="str">
        <f>IF(OR(B3532&gt;0,C3532&gt;0),"Acceptable","Check")</f>
        <v>Acceptable</v>
      </c>
      <c r="U3532">
        <f>COUNTIF(D:D, "Military - U.S. Army")</f>
        <v>23</v>
      </c>
      <c r="V3532">
        <f>AVERAGEIF(C:C,"Fort Myer, Virginia", I:I)</f>
        <v>2</v>
      </c>
      <c r="X3532" t="str">
        <f>IFERROR(VLOOKUP("FlightNumber", A:D, 4, FALSE), "Flight Not Found")</f>
        <v>Flight Not Found</v>
      </c>
      <c r="Y3532" t="str" cm="1">
        <f t="array" ref="Y3532">IF(AND(B:B &gt; TIME(6, 0, 0), B:B &lt;= TIME(18, 0, 0)), "Day", "Night")</f>
        <v>Night</v>
      </c>
      <c r="Z3532">
        <f>COUNTIFS(D:D, "Military - U.S. Army", C:C, "Fort Myer, Virginia")</f>
        <v>1</v>
      </c>
    </row>
    <row r="3533" spans="1:26" x14ac:dyDescent="0.2">
      <c r="A3533">
        <v>31070</v>
      </c>
      <c r="B3533" t="s">
        <v>7620</v>
      </c>
      <c r="C3533" t="s">
        <v>17305</v>
      </c>
      <c r="D3533" t="s">
        <v>17306</v>
      </c>
      <c r="E3533" t="s">
        <v>17307</v>
      </c>
      <c r="F3533" t="s">
        <v>15845</v>
      </c>
      <c r="G3533" t="s">
        <v>17308</v>
      </c>
      <c r="H3533" t="s">
        <v>17309</v>
      </c>
      <c r="I3533">
        <v>17</v>
      </c>
      <c r="J3533">
        <v>17</v>
      </c>
      <c r="K3533">
        <v>0</v>
      </c>
      <c r="L3533" t="s">
        <v>17310</v>
      </c>
      <c r="M3533">
        <f>SUM(B3533,C3533)</f>
        <v>0</v>
      </c>
      <c r="N3533" t="str">
        <f t="shared" si="110"/>
        <v>No</v>
      </c>
      <c r="O3533">
        <f>COUNTIF(C:C,"&lt;0")</f>
        <v>0</v>
      </c>
      <c r="P3533" t="e">
        <f>SUMIF(#REF!,"&gt;"&amp;AVERAGE(#REF!))</f>
        <v>#REF!</v>
      </c>
      <c r="Q3533">
        <f t="shared" si="111"/>
        <v>27.565026697177728</v>
      </c>
      <c r="R3533" t="str">
        <f>CONCATENATE("ID-",A3533,"-",E3533)</f>
        <v>ID-31070-Florencia - Cali</v>
      </c>
      <c r="S3533" t="str">
        <f>INDEX(B:B,MATCH(A3533,A:A,0))</f>
        <v>10:35</v>
      </c>
      <c r="T3533" t="str">
        <f>IF(OR(B3533&gt;0,C3533&gt;0),"Acceptable","Check")</f>
        <v>Acceptable</v>
      </c>
      <c r="U3533">
        <f>COUNTIF(D:D, "Military - U.S. Army")</f>
        <v>23</v>
      </c>
      <c r="V3533">
        <f>AVERAGEIF(C:C,"Fort Myer, Virginia", I:I)</f>
        <v>2</v>
      </c>
      <c r="X3533" t="str">
        <f>IFERROR(VLOOKUP("FlightNumber", A:D, 4, FALSE), "Flight Not Found")</f>
        <v>Flight Not Found</v>
      </c>
      <c r="Y3533" t="str" cm="1">
        <f t="array" ref="Y3533">IF(AND(B:B &gt; TIME(6, 0, 0), B:B &lt;= TIME(18, 0, 0)), "Day", "Night")</f>
        <v>Night</v>
      </c>
      <c r="Z3533">
        <f>COUNTIFS(D:D, "Military - U.S. Army", C:C, "Fort Myer, Virginia")</f>
        <v>1</v>
      </c>
    </row>
    <row r="3534" spans="1:26" x14ac:dyDescent="0.2">
      <c r="A3534">
        <v>31070</v>
      </c>
      <c r="B3534" t="s">
        <v>7620</v>
      </c>
      <c r="C3534" t="s">
        <v>17311</v>
      </c>
      <c r="D3534" t="s">
        <v>16629</v>
      </c>
      <c r="E3534" t="s">
        <v>17312</v>
      </c>
      <c r="F3534" t="s">
        <v>12795</v>
      </c>
      <c r="G3534" t="s">
        <v>17313</v>
      </c>
      <c r="H3534" t="s">
        <v>17314</v>
      </c>
      <c r="I3534">
        <v>23</v>
      </c>
      <c r="J3534">
        <v>23</v>
      </c>
      <c r="K3534">
        <v>0</v>
      </c>
      <c r="L3534" t="s">
        <v>17315</v>
      </c>
      <c r="M3534">
        <f>SUM(B3534,C3534)</f>
        <v>0</v>
      </c>
      <c r="N3534" t="str">
        <f t="shared" si="110"/>
        <v>No</v>
      </c>
      <c r="O3534">
        <f>COUNTIF(C:C,"&lt;0")</f>
        <v>0</v>
      </c>
      <c r="P3534" t="e">
        <f>SUMIF(#REF!,"&gt;"&amp;AVERAGE(#REF!))</f>
        <v>#REF!</v>
      </c>
      <c r="Q3534">
        <f t="shared" si="111"/>
        <v>27.565026697177728</v>
      </c>
      <c r="R3534" t="str">
        <f>CONCATENATE("ID-",A3534,"-",E3534)</f>
        <v>ID-31070-Medellin - Quibdo</v>
      </c>
      <c r="S3534" t="str">
        <f>INDEX(B:B,MATCH(A3534,A:A,0))</f>
        <v>10:35</v>
      </c>
      <c r="T3534" t="str">
        <f>IF(OR(B3534&gt;0,C3534&gt;0),"Acceptable","Check")</f>
        <v>Acceptable</v>
      </c>
      <c r="U3534">
        <f>COUNTIF(D:D, "Military - U.S. Army")</f>
        <v>23</v>
      </c>
      <c r="V3534">
        <f>AVERAGEIF(C:C,"Fort Myer, Virginia", I:I)</f>
        <v>2</v>
      </c>
      <c r="X3534" t="str">
        <f>IFERROR(VLOOKUP("FlightNumber", A:D, 4, FALSE), "Flight Not Found")</f>
        <v>Flight Not Found</v>
      </c>
      <c r="Y3534" t="str" cm="1">
        <f t="array" ref="Y3534">IF(AND(B:B &gt; TIME(6, 0, 0), B:B &lt;= TIME(18, 0, 0)), "Day", "Night")</f>
        <v>Night</v>
      </c>
      <c r="Z3534">
        <f>COUNTIFS(D:D, "Military - U.S. Army", C:C, "Fort Myer, Virginia")</f>
        <v>1</v>
      </c>
    </row>
    <row r="3535" spans="1:26" x14ac:dyDescent="0.2">
      <c r="A3535">
        <v>31079</v>
      </c>
      <c r="B3535" t="s">
        <v>8138</v>
      </c>
      <c r="C3535" t="s">
        <v>17316</v>
      </c>
      <c r="D3535" t="s">
        <v>17317</v>
      </c>
      <c r="E3535" t="s">
        <v>17318</v>
      </c>
      <c r="F3535" t="s">
        <v>15868</v>
      </c>
      <c r="G3535" t="s">
        <v>17319</v>
      </c>
      <c r="I3535">
        <v>5</v>
      </c>
      <c r="J3535">
        <v>4</v>
      </c>
      <c r="K3535">
        <v>0</v>
      </c>
      <c r="L3535" t="s">
        <v>17320</v>
      </c>
      <c r="M3535">
        <f>SUM(B3535,C3535)</f>
        <v>0</v>
      </c>
      <c r="N3535" t="str">
        <f t="shared" si="110"/>
        <v>No</v>
      </c>
      <c r="O3535">
        <f>COUNTIF(C:C,"&lt;0")</f>
        <v>0</v>
      </c>
      <c r="P3535" t="e">
        <f>SUMIF(#REF!,"&gt;"&amp;AVERAGE(#REF!))</f>
        <v>#REF!</v>
      </c>
      <c r="Q3535">
        <f t="shared" si="111"/>
        <v>27.565026697177728</v>
      </c>
      <c r="R3535" t="str">
        <f>CONCATENATE("ID-",A3535,"-",E3535)</f>
        <v>ID-31079-Burlington, VT - Whitefield, NH</v>
      </c>
      <c r="S3535" t="str">
        <f>INDEX(B:B,MATCH(A3535,A:A,0))</f>
        <v>20:25</v>
      </c>
      <c r="T3535" t="str">
        <f>IF(OR(B3535&gt;0,C3535&gt;0),"Acceptable","Check")</f>
        <v>Acceptable</v>
      </c>
      <c r="U3535">
        <f>COUNTIF(D:D, "Military - U.S. Army")</f>
        <v>23</v>
      </c>
      <c r="V3535">
        <f>AVERAGEIF(C:C,"Fort Myer, Virginia", I:I)</f>
        <v>2</v>
      </c>
      <c r="X3535" t="str">
        <f>IFERROR(VLOOKUP("FlightNumber", A:D, 4, FALSE), "Flight Not Found")</f>
        <v>Flight Not Found</v>
      </c>
      <c r="Y3535" t="str" cm="1">
        <f t="array" ref="Y3535">IF(AND(B:B &gt; TIME(6, 0, 0), B:B &lt;= TIME(18, 0, 0)), "Day", "Night")</f>
        <v>Night</v>
      </c>
      <c r="Z3535">
        <f>COUNTIFS(D:D, "Military - U.S. Army", C:C, "Fort Myer, Virginia")</f>
        <v>1</v>
      </c>
    </row>
    <row r="3536" spans="1:26" x14ac:dyDescent="0.2">
      <c r="A3536">
        <v>31079</v>
      </c>
      <c r="C3536" t="s">
        <v>17321</v>
      </c>
      <c r="D3536" t="s">
        <v>3546</v>
      </c>
      <c r="E3536" t="s">
        <v>17322</v>
      </c>
      <c r="F3536" t="s">
        <v>12051</v>
      </c>
      <c r="G3536" t="s">
        <v>17323</v>
      </c>
      <c r="H3536" t="s">
        <v>17324</v>
      </c>
      <c r="I3536">
        <v>80</v>
      </c>
      <c r="J3536">
        <v>58</v>
      </c>
      <c r="K3536">
        <v>0</v>
      </c>
      <c r="L3536" t="s">
        <v>17325</v>
      </c>
      <c r="M3536">
        <f>SUM(B3536,C3536)</f>
        <v>0</v>
      </c>
      <c r="N3536" t="str">
        <f t="shared" si="110"/>
        <v>No</v>
      </c>
      <c r="O3536">
        <f>COUNTIF(C:C,"&lt;0")</f>
        <v>0</v>
      </c>
      <c r="P3536" t="e">
        <f>SUMIF(#REF!,"&gt;"&amp;AVERAGE(#REF!))</f>
        <v>#REF!</v>
      </c>
      <c r="Q3536">
        <f t="shared" si="111"/>
        <v>27.565026697177728</v>
      </c>
      <c r="R3536" t="str">
        <f>CONCATENATE("ID-",A3536,"-",E3536)</f>
        <v>ID-31079-Minsk - Leningrad</v>
      </c>
      <c r="S3536" t="str">
        <f>INDEX(B:B,MATCH(A3536,A:A,0))</f>
        <v>20:25</v>
      </c>
      <c r="T3536" t="str">
        <f>IF(OR(B3536&gt;0,C3536&gt;0),"Acceptable","Check")</f>
        <v>Acceptable</v>
      </c>
      <c r="U3536">
        <f>COUNTIF(D:D, "Military - U.S. Army")</f>
        <v>23</v>
      </c>
      <c r="V3536">
        <f>AVERAGEIF(C:C,"Fort Myer, Virginia", I:I)</f>
        <v>2</v>
      </c>
      <c r="X3536" t="str">
        <f>IFERROR(VLOOKUP("FlightNumber", A:D, 4, FALSE), "Flight Not Found")</f>
        <v>Flight Not Found</v>
      </c>
      <c r="Y3536" t="str" cm="1">
        <f t="array" ref="Y3536">IF(AND(B:B &gt; TIME(6, 0, 0), B:B &lt;= TIME(18, 0, 0)), "Day", "Night")</f>
        <v>Night</v>
      </c>
      <c r="Z3536">
        <f>COUNTIFS(D:D, "Military - U.S. Army", C:C, "Fort Myer, Virginia")</f>
        <v>1</v>
      </c>
    </row>
    <row r="3537" spans="1:26" x14ac:dyDescent="0.2">
      <c r="A3537">
        <v>31082</v>
      </c>
      <c r="B3537" t="s">
        <v>12729</v>
      </c>
      <c r="C3537" t="s">
        <v>17326</v>
      </c>
      <c r="D3537" t="s">
        <v>17327</v>
      </c>
      <c r="E3537" t="s">
        <v>15569</v>
      </c>
      <c r="F3537" t="s">
        <v>17328</v>
      </c>
      <c r="G3537" t="s">
        <v>17329</v>
      </c>
      <c r="H3537" t="s">
        <v>17330</v>
      </c>
      <c r="I3537">
        <v>9</v>
      </c>
      <c r="J3537">
        <v>9</v>
      </c>
      <c r="K3537">
        <v>0</v>
      </c>
      <c r="L3537" t="s">
        <v>17331</v>
      </c>
      <c r="M3537">
        <f>SUM(B3537,C3537)</f>
        <v>0</v>
      </c>
      <c r="N3537" t="str">
        <f t="shared" si="110"/>
        <v>No</v>
      </c>
      <c r="O3537">
        <f>COUNTIF(C:C,"&lt;0")</f>
        <v>0</v>
      </c>
      <c r="P3537" t="e">
        <f>SUMIF(#REF!,"&gt;"&amp;AVERAGE(#REF!))</f>
        <v>#REF!</v>
      </c>
      <c r="Q3537">
        <f t="shared" si="111"/>
        <v>27.565026697177728</v>
      </c>
      <c r="R3537" t="str">
        <f>CONCATENATE("ID-",A3537,"-",E3537)</f>
        <v>ID-31082-Anchorage, AK - Anchorage, AK</v>
      </c>
      <c r="S3537" t="str">
        <f>INDEX(B:B,MATCH(A3537,A:A,0))</f>
        <v>19:51</v>
      </c>
      <c r="T3537" t="str">
        <f>IF(OR(B3537&gt;0,C3537&gt;0),"Acceptable","Check")</f>
        <v>Acceptable</v>
      </c>
      <c r="U3537">
        <f>COUNTIF(D:D, "Military - U.S. Army")</f>
        <v>23</v>
      </c>
      <c r="V3537">
        <f>AVERAGEIF(C:C,"Fort Myer, Virginia", I:I)</f>
        <v>2</v>
      </c>
      <c r="X3537" t="str">
        <f>IFERROR(VLOOKUP("FlightNumber", A:D, 4, FALSE), "Flight Not Found")</f>
        <v>Flight Not Found</v>
      </c>
      <c r="Y3537" t="str" cm="1">
        <f t="array" ref="Y3537">IF(AND(B:B &gt; TIME(6, 0, 0), B:B &lt;= TIME(18, 0, 0)), "Day", "Night")</f>
        <v>Night</v>
      </c>
      <c r="Z3537">
        <f>COUNTIFS(D:D, "Military - U.S. Army", C:C, "Fort Myer, Virginia")</f>
        <v>1</v>
      </c>
    </row>
    <row r="3538" spans="1:26" x14ac:dyDescent="0.2">
      <c r="A3538">
        <v>31084</v>
      </c>
      <c r="B3538" t="s">
        <v>17332</v>
      </c>
      <c r="C3538" t="s">
        <v>17333</v>
      </c>
      <c r="D3538" t="s">
        <v>17334</v>
      </c>
      <c r="E3538" t="s">
        <v>17335</v>
      </c>
      <c r="F3538" t="s">
        <v>12957</v>
      </c>
      <c r="G3538" t="s">
        <v>17336</v>
      </c>
      <c r="I3538">
        <v>2</v>
      </c>
      <c r="J3538">
        <v>2</v>
      </c>
      <c r="K3538">
        <v>0</v>
      </c>
      <c r="L3538" t="s">
        <v>17337</v>
      </c>
      <c r="M3538">
        <f>SUM(B3538,C3538)</f>
        <v>0</v>
      </c>
      <c r="N3538" t="str">
        <f t="shared" si="110"/>
        <v>No</v>
      </c>
      <c r="O3538">
        <f>COUNTIF(C:C,"&lt;0")</f>
        <v>0</v>
      </c>
      <c r="P3538" t="e">
        <f>SUMIF(#REF!,"&gt;"&amp;AVERAGE(#REF!))</f>
        <v>#REF!</v>
      </c>
      <c r="Q3538">
        <f t="shared" si="111"/>
        <v>27.565026697177728</v>
      </c>
      <c r="R3538" t="str">
        <f>CONCATENATE("ID-",A3538,"-",E3538)</f>
        <v>ID-31084-Altus, OK - Oklahoma City, OK</v>
      </c>
      <c r="S3538" t="str">
        <f>INDEX(B:B,MATCH(A3538,A:A,0))</f>
        <v>0943</v>
      </c>
      <c r="T3538" t="str">
        <f>IF(OR(B3538&gt;0,C3538&gt;0),"Acceptable","Check")</f>
        <v>Acceptable</v>
      </c>
      <c r="U3538">
        <f>COUNTIF(D:D, "Military - U.S. Army")</f>
        <v>23</v>
      </c>
      <c r="V3538">
        <f>AVERAGEIF(C:C,"Fort Myer, Virginia", I:I)</f>
        <v>2</v>
      </c>
      <c r="X3538" t="str">
        <f>IFERROR(VLOOKUP("FlightNumber", A:D, 4, FALSE), "Flight Not Found")</f>
        <v>Flight Not Found</v>
      </c>
      <c r="Y3538" t="str" cm="1">
        <f t="array" ref="Y3538">IF(AND(B:B &gt; TIME(6, 0, 0), B:B &lt;= TIME(18, 0, 0)), "Day", "Night")</f>
        <v>Night</v>
      </c>
      <c r="Z3538">
        <f>COUNTIFS(D:D, "Military - U.S. Army", C:C, "Fort Myer, Virginia")</f>
        <v>1</v>
      </c>
    </row>
    <row r="3539" spans="1:26" x14ac:dyDescent="0.2">
      <c r="A3539">
        <v>32799</v>
      </c>
      <c r="C3539" t="s">
        <v>17338</v>
      </c>
      <c r="D3539" t="s">
        <v>10698</v>
      </c>
      <c r="F3539" t="s">
        <v>17339</v>
      </c>
      <c r="G3539" t="s">
        <v>17340</v>
      </c>
      <c r="H3539" t="s">
        <v>17341</v>
      </c>
      <c r="I3539">
        <v>57</v>
      </c>
      <c r="J3539">
        <v>57</v>
      </c>
      <c r="K3539">
        <v>0</v>
      </c>
      <c r="L3539" t="s">
        <v>17342</v>
      </c>
      <c r="M3539">
        <f>SUM(B3539,C3539)</f>
        <v>0</v>
      </c>
      <c r="N3539" t="str">
        <f t="shared" si="110"/>
        <v>No</v>
      </c>
      <c r="O3539">
        <f>COUNTIF(C:C,"&lt;0")</f>
        <v>0</v>
      </c>
      <c r="P3539" t="e">
        <f>SUMIF(#REF!,"&gt;"&amp;AVERAGE(#REF!))</f>
        <v>#REF!</v>
      </c>
      <c r="Q3539">
        <f t="shared" si="111"/>
        <v>27.565026697177728</v>
      </c>
      <c r="R3539" t="str">
        <f>CONCATENATE("ID-",A3539,"-",E3539)</f>
        <v>ID-32799-</v>
      </c>
      <c r="S3539">
        <f>INDEX(B:B,MATCH(A3539,A:A,0))</f>
        <v>0</v>
      </c>
      <c r="T3539" t="str">
        <f>IF(OR(B3539&gt;0,C3539&gt;0),"Acceptable","Check")</f>
        <v>Acceptable</v>
      </c>
      <c r="U3539">
        <f>COUNTIF(D:D, "Military - U.S. Army")</f>
        <v>23</v>
      </c>
      <c r="V3539">
        <f>AVERAGEIF(C:C,"Fort Myer, Virginia", I:I)</f>
        <v>2</v>
      </c>
      <c r="X3539" t="str">
        <f>IFERROR(VLOOKUP("FlightNumber", A:D, 4, FALSE), "Flight Not Found")</f>
        <v>Flight Not Found</v>
      </c>
      <c r="Y3539" t="str" cm="1">
        <f t="array" ref="Y3539">IF(AND(B:B &gt; TIME(6, 0, 0), B:B &lt;= TIME(18, 0, 0)), "Day", "Night")</f>
        <v>Night</v>
      </c>
      <c r="Z3539">
        <f>COUNTIFS(D:D, "Military - U.S. Army", C:C, "Fort Myer, Virginia")</f>
        <v>1</v>
      </c>
    </row>
    <row r="3540" spans="1:26" x14ac:dyDescent="0.2">
      <c r="A3540">
        <v>31087</v>
      </c>
      <c r="B3540" t="s">
        <v>17343</v>
      </c>
      <c r="C3540" t="s">
        <v>17344</v>
      </c>
      <c r="D3540" t="s">
        <v>17345</v>
      </c>
      <c r="E3540" t="s">
        <v>17346</v>
      </c>
      <c r="F3540" t="s">
        <v>17347</v>
      </c>
      <c r="G3540" t="s">
        <v>17348</v>
      </c>
      <c r="I3540">
        <v>4</v>
      </c>
      <c r="J3540">
        <v>4</v>
      </c>
      <c r="K3540">
        <v>0</v>
      </c>
      <c r="L3540" t="s">
        <v>17349</v>
      </c>
      <c r="M3540">
        <f>SUM(B3540,C3540)</f>
        <v>0</v>
      </c>
      <c r="N3540" t="str">
        <f t="shared" si="110"/>
        <v>No</v>
      </c>
      <c r="O3540">
        <f>COUNTIF(C:C,"&lt;0")</f>
        <v>0</v>
      </c>
      <c r="P3540" t="e">
        <f>SUMIF(#REF!,"&gt;"&amp;AVERAGE(#REF!))</f>
        <v>#REF!</v>
      </c>
      <c r="Q3540">
        <f t="shared" si="111"/>
        <v>27.565026697177728</v>
      </c>
      <c r="R3540" t="str">
        <f>CONCATENATE("ID-",A3540,"-",E3540)</f>
        <v>ID-31087-Gold Beach, OR - Metford, OR</v>
      </c>
      <c r="S3540" t="str">
        <f>INDEX(B:B,MATCH(A3540,A:A,0))</f>
        <v>12:48</v>
      </c>
      <c r="T3540" t="str">
        <f>IF(OR(B3540&gt;0,C3540&gt;0),"Acceptable","Check")</f>
        <v>Acceptable</v>
      </c>
      <c r="U3540">
        <f>COUNTIF(D:D, "Military - U.S. Army")</f>
        <v>23</v>
      </c>
      <c r="V3540">
        <f>AVERAGEIF(C:C,"Fort Myer, Virginia", I:I)</f>
        <v>2</v>
      </c>
      <c r="X3540" t="str">
        <f>IFERROR(VLOOKUP("FlightNumber", A:D, 4, FALSE), "Flight Not Found")</f>
        <v>Flight Not Found</v>
      </c>
      <c r="Y3540" t="str" cm="1">
        <f t="array" ref="Y3540">IF(AND(B:B &gt; TIME(6, 0, 0), B:B &lt;= TIME(18, 0, 0)), "Day", "Night")</f>
        <v>Night</v>
      </c>
      <c r="Z3540">
        <f>COUNTIFS(D:D, "Military - U.S. Army", C:C, "Fort Myer, Virginia")</f>
        <v>1</v>
      </c>
    </row>
    <row r="3541" spans="1:26" x14ac:dyDescent="0.2">
      <c r="A3541">
        <v>31094</v>
      </c>
      <c r="C3541" t="s">
        <v>14377</v>
      </c>
      <c r="D3541" t="s">
        <v>17350</v>
      </c>
      <c r="F3541" t="s">
        <v>11771</v>
      </c>
      <c r="G3541" t="s">
        <v>17351</v>
      </c>
      <c r="H3541" t="s">
        <v>17352</v>
      </c>
      <c r="I3541">
        <v>10</v>
      </c>
      <c r="J3541">
        <v>9</v>
      </c>
      <c r="K3541">
        <v>0</v>
      </c>
      <c r="L3541" t="s">
        <v>17353</v>
      </c>
      <c r="M3541">
        <f>SUM(B3541,C3541)</f>
        <v>0</v>
      </c>
      <c r="N3541" t="str">
        <f t="shared" si="110"/>
        <v>No</v>
      </c>
      <c r="O3541">
        <f>COUNTIF(C:C,"&lt;0")</f>
        <v>0</v>
      </c>
      <c r="P3541" t="e">
        <f>SUMIF(#REF!,"&gt;"&amp;AVERAGE(#REF!))</f>
        <v>#REF!</v>
      </c>
      <c r="Q3541">
        <f t="shared" si="111"/>
        <v>27.565026697177728</v>
      </c>
      <c r="R3541" t="str">
        <f>CONCATENATE("ID-",A3541,"-",E3541)</f>
        <v>ID-31094-</v>
      </c>
      <c r="S3541">
        <f>INDEX(B:B,MATCH(A3541,A:A,0))</f>
        <v>0</v>
      </c>
      <c r="T3541" t="str">
        <f>IF(OR(B3541&gt;0,C3541&gt;0),"Acceptable","Check")</f>
        <v>Acceptable</v>
      </c>
      <c r="U3541">
        <f>COUNTIF(D:D, "Military - U.S. Army")</f>
        <v>23</v>
      </c>
      <c r="V3541">
        <f>AVERAGEIF(C:C,"Fort Myer, Virginia", I:I)</f>
        <v>2</v>
      </c>
      <c r="X3541" t="str">
        <f>IFERROR(VLOOKUP("FlightNumber", A:D, 4, FALSE), "Flight Not Found")</f>
        <v>Flight Not Found</v>
      </c>
      <c r="Y3541" t="str" cm="1">
        <f t="array" ref="Y3541">IF(AND(B:B &gt; TIME(6, 0, 0), B:B &lt;= TIME(18, 0, 0)), "Day", "Night")</f>
        <v>Night</v>
      </c>
      <c r="Z3541">
        <f>COUNTIFS(D:D, "Military - U.S. Army", C:C, "Fort Myer, Virginia")</f>
        <v>1</v>
      </c>
    </row>
    <row r="3542" spans="1:26" x14ac:dyDescent="0.2">
      <c r="A3542">
        <v>31097</v>
      </c>
      <c r="B3542" t="s">
        <v>14614</v>
      </c>
      <c r="C3542" t="s">
        <v>17354</v>
      </c>
      <c r="D3542" t="s">
        <v>460</v>
      </c>
      <c r="E3542" t="s">
        <v>17355</v>
      </c>
      <c r="F3542" t="s">
        <v>17356</v>
      </c>
      <c r="G3542" t="s">
        <v>17357</v>
      </c>
      <c r="H3542" t="s">
        <v>17358</v>
      </c>
      <c r="I3542">
        <v>148</v>
      </c>
      <c r="J3542">
        <v>148</v>
      </c>
      <c r="K3542">
        <v>0</v>
      </c>
      <c r="L3542" t="s">
        <v>17359</v>
      </c>
      <c r="M3542">
        <f>SUM(B3542,C3542)</f>
        <v>0</v>
      </c>
      <c r="N3542" t="str">
        <f t="shared" si="110"/>
        <v>No</v>
      </c>
      <c r="O3542">
        <f>COUNTIF(C:C,"&lt;0")</f>
        <v>0</v>
      </c>
      <c r="P3542" t="e">
        <f>SUMIF(#REF!,"&gt;"&amp;AVERAGE(#REF!))</f>
        <v>#REF!</v>
      </c>
      <c r="Q3542">
        <f t="shared" si="111"/>
        <v>27.565026697177728</v>
      </c>
      <c r="R3542" t="str">
        <f>CONCATENATE("ID-",A3542,"-",E3542)</f>
        <v>ID-31097-Madrid - Bilbao</v>
      </c>
      <c r="S3542" t="str">
        <f>INDEX(B:B,MATCH(A3542,A:A,0))</f>
        <v>09:27</v>
      </c>
      <c r="T3542" t="str">
        <f>IF(OR(B3542&gt;0,C3542&gt;0),"Acceptable","Check")</f>
        <v>Acceptable</v>
      </c>
      <c r="U3542">
        <f>COUNTIF(D:D, "Military - U.S. Army")</f>
        <v>23</v>
      </c>
      <c r="V3542">
        <f>AVERAGEIF(C:C,"Fort Myer, Virginia", I:I)</f>
        <v>2</v>
      </c>
      <c r="X3542" t="str">
        <f>IFERROR(VLOOKUP("FlightNumber", A:D, 4, FALSE), "Flight Not Found")</f>
        <v>Flight Not Found</v>
      </c>
      <c r="Y3542" t="str" cm="1">
        <f t="array" ref="Y3542">IF(AND(B:B &gt; TIME(6, 0, 0), B:B &lt;= TIME(18, 0, 0)), "Day", "Night")</f>
        <v>Night</v>
      </c>
      <c r="Z3542">
        <f>COUNTIFS(D:D, "Military - U.S. Army", C:C, "Fort Myer, Virginia")</f>
        <v>1</v>
      </c>
    </row>
    <row r="3543" spans="1:26" x14ac:dyDescent="0.2">
      <c r="A3543">
        <v>31097</v>
      </c>
      <c r="B3543" t="s">
        <v>2232</v>
      </c>
      <c r="C3543" t="s">
        <v>17360</v>
      </c>
      <c r="D3543" t="s">
        <v>10471</v>
      </c>
      <c r="E3543" t="s">
        <v>17361</v>
      </c>
      <c r="F3543" t="s">
        <v>17362</v>
      </c>
      <c r="G3543" t="s">
        <v>17363</v>
      </c>
      <c r="H3543" t="s">
        <v>17364</v>
      </c>
      <c r="I3543">
        <v>274</v>
      </c>
      <c r="J3543">
        <v>0</v>
      </c>
      <c r="K3543">
        <v>0</v>
      </c>
      <c r="L3543" t="s">
        <v>17365</v>
      </c>
      <c r="M3543">
        <f>SUM(B3543,C3543)</f>
        <v>0</v>
      </c>
      <c r="N3543" t="str">
        <f t="shared" si="110"/>
        <v>No</v>
      </c>
      <c r="O3543">
        <f>COUNTIF(C:C,"&lt;0")</f>
        <v>0</v>
      </c>
      <c r="P3543" t="e">
        <f>SUMIF(#REF!,"&gt;"&amp;AVERAGE(#REF!))</f>
        <v>#REF!</v>
      </c>
      <c r="Q3543">
        <f t="shared" si="111"/>
        <v>27.565026697177728</v>
      </c>
      <c r="R3543" t="str">
        <f>CONCATENATE("ID-",A3543,"-",E3543)</f>
        <v>ID-31097-Taipei - Los Angeles</v>
      </c>
      <c r="S3543" t="str">
        <f>INDEX(B:B,MATCH(A3543,A:A,0))</f>
        <v>09:27</v>
      </c>
      <c r="T3543" t="str">
        <f>IF(OR(B3543&gt;0,C3543&gt;0),"Acceptable","Check")</f>
        <v>Acceptable</v>
      </c>
      <c r="U3543">
        <f>COUNTIF(D:D, "Military - U.S. Army")</f>
        <v>23</v>
      </c>
      <c r="V3543">
        <f>AVERAGEIF(C:C,"Fort Myer, Virginia", I:I)</f>
        <v>2</v>
      </c>
      <c r="X3543" t="str">
        <f>IFERROR(VLOOKUP("FlightNumber", A:D, 4, FALSE), "Flight Not Found")</f>
        <v>Flight Not Found</v>
      </c>
      <c r="Y3543" t="str" cm="1">
        <f t="array" ref="Y3543">IF(AND(B:B &gt; TIME(6, 0, 0), B:B &lt;= TIME(18, 0, 0)), "Day", "Night")</f>
        <v>Night</v>
      </c>
      <c r="Z3543">
        <f>COUNTIFS(D:D, "Military - U.S. Army", C:C, "Fort Myer, Virginia")</f>
        <v>1</v>
      </c>
    </row>
    <row r="3544" spans="1:26" x14ac:dyDescent="0.2">
      <c r="A3544">
        <v>31100</v>
      </c>
      <c r="C3544" t="s">
        <v>17366</v>
      </c>
      <c r="D3544" t="s">
        <v>16796</v>
      </c>
      <c r="E3544" t="s">
        <v>17367</v>
      </c>
      <c r="F3544" t="s">
        <v>10888</v>
      </c>
      <c r="G3544" t="s">
        <v>17368</v>
      </c>
      <c r="H3544" t="s">
        <v>17369</v>
      </c>
      <c r="I3544">
        <v>51</v>
      </c>
      <c r="J3544">
        <v>50</v>
      </c>
      <c r="K3544">
        <v>0</v>
      </c>
      <c r="L3544" t="s">
        <v>17370</v>
      </c>
      <c r="M3544">
        <f>SUM(B3544,C3544)</f>
        <v>0</v>
      </c>
      <c r="N3544" t="str">
        <f t="shared" si="110"/>
        <v>No</v>
      </c>
      <c r="O3544">
        <f>COUNTIF(C:C,"&lt;0")</f>
        <v>0</v>
      </c>
      <c r="P3544" t="e">
        <f>SUMIF(#REF!,"&gt;"&amp;AVERAGE(#REF!))</f>
        <v>#REF!</v>
      </c>
      <c r="Q3544">
        <f t="shared" si="111"/>
        <v>27.565026697177728</v>
      </c>
      <c r="R3544" t="str">
        <f>CONCATENATE("ID-",A3544,"-",E3544)</f>
        <v>ID-31100-Tombouctou - Bamako</v>
      </c>
      <c r="S3544">
        <f>INDEX(B:B,MATCH(A3544,A:A,0))</f>
        <v>0</v>
      </c>
      <c r="T3544" t="str">
        <f>IF(OR(B3544&gt;0,C3544&gt;0),"Acceptable","Check")</f>
        <v>Acceptable</v>
      </c>
      <c r="U3544">
        <f>COUNTIF(D:D, "Military - U.S. Army")</f>
        <v>23</v>
      </c>
      <c r="V3544">
        <f>AVERAGEIF(C:C,"Fort Myer, Virginia", I:I)</f>
        <v>2</v>
      </c>
      <c r="X3544" t="str">
        <f>IFERROR(VLOOKUP("FlightNumber", A:D, 4, FALSE), "Flight Not Found")</f>
        <v>Flight Not Found</v>
      </c>
      <c r="Y3544" t="str" cm="1">
        <f t="array" ref="Y3544">IF(AND(B:B &gt; TIME(6, 0, 0), B:B &lt;= TIME(18, 0, 0)), "Day", "Night")</f>
        <v>Night</v>
      </c>
      <c r="Z3544">
        <f>COUNTIFS(D:D, "Military - U.S. Army", C:C, "Fort Myer, Virginia")</f>
        <v>1</v>
      </c>
    </row>
    <row r="3545" spans="1:26" x14ac:dyDescent="0.2">
      <c r="A3545">
        <v>31103</v>
      </c>
      <c r="C3545" t="s">
        <v>17371</v>
      </c>
      <c r="D3545" t="s">
        <v>2606</v>
      </c>
      <c r="F3545" t="s">
        <v>17372</v>
      </c>
      <c r="G3545" t="s">
        <v>17373</v>
      </c>
      <c r="H3545" t="s">
        <v>17374</v>
      </c>
      <c r="I3545">
        <v>3</v>
      </c>
      <c r="J3545">
        <v>3</v>
      </c>
      <c r="K3545">
        <v>0</v>
      </c>
      <c r="L3545" t="s">
        <v>17375</v>
      </c>
      <c r="M3545">
        <f>SUM(B3545,C3545)</f>
        <v>0</v>
      </c>
      <c r="N3545" t="str">
        <f t="shared" si="110"/>
        <v>No</v>
      </c>
      <c r="O3545">
        <f>COUNTIF(C:C,"&lt;0")</f>
        <v>0</v>
      </c>
      <c r="P3545" t="e">
        <f>SUMIF(#REF!,"&gt;"&amp;AVERAGE(#REF!))</f>
        <v>#REF!</v>
      </c>
      <c r="Q3545">
        <f t="shared" si="111"/>
        <v>27.565026697177728</v>
      </c>
      <c r="R3545" t="str">
        <f>CONCATENATE("ID-",A3545,"-",E3545)</f>
        <v>ID-31103-</v>
      </c>
      <c r="S3545">
        <f>INDEX(B:B,MATCH(A3545,A:A,0))</f>
        <v>0</v>
      </c>
      <c r="T3545" t="str">
        <f>IF(OR(B3545&gt;0,C3545&gt;0),"Acceptable","Check")</f>
        <v>Acceptable</v>
      </c>
      <c r="U3545">
        <f>COUNTIF(D:D, "Military - U.S. Army")</f>
        <v>23</v>
      </c>
      <c r="V3545">
        <f>AVERAGEIF(C:C,"Fort Myer, Virginia", I:I)</f>
        <v>2</v>
      </c>
      <c r="X3545" t="str">
        <f>IFERROR(VLOOKUP("FlightNumber", A:D, 4, FALSE), "Flight Not Found")</f>
        <v>Flight Not Found</v>
      </c>
      <c r="Y3545" t="str" cm="1">
        <f t="array" ref="Y3545">IF(AND(B:B &gt; TIME(6, 0, 0), B:B &lt;= TIME(18, 0, 0)), "Day", "Night")</f>
        <v>Night</v>
      </c>
      <c r="Z3545">
        <f>COUNTIFS(D:D, "Military - U.S. Army", C:C, "Fort Myer, Virginia")</f>
        <v>1</v>
      </c>
    </row>
    <row r="3546" spans="1:26" x14ac:dyDescent="0.2">
      <c r="A3546">
        <v>31118</v>
      </c>
      <c r="C3546" t="s">
        <v>17376</v>
      </c>
      <c r="D3546" t="s">
        <v>2606</v>
      </c>
      <c r="E3546" t="s">
        <v>994</v>
      </c>
      <c r="F3546" t="s">
        <v>9459</v>
      </c>
      <c r="G3546" t="s">
        <v>17377</v>
      </c>
      <c r="H3546" t="s">
        <v>17378</v>
      </c>
      <c r="I3546">
        <v>6</v>
      </c>
      <c r="J3546">
        <v>6</v>
      </c>
      <c r="K3546">
        <v>0</v>
      </c>
      <c r="L3546" t="s">
        <v>17379</v>
      </c>
      <c r="M3546">
        <f>SUM(B3546,C3546)</f>
        <v>0</v>
      </c>
      <c r="N3546" t="str">
        <f t="shared" si="110"/>
        <v>No</v>
      </c>
      <c r="O3546">
        <f>COUNTIF(C:C,"&lt;0")</f>
        <v>0</v>
      </c>
      <c r="P3546" t="e">
        <f>SUMIF(#REF!,"&gt;"&amp;AVERAGE(#REF!))</f>
        <v>#REF!</v>
      </c>
      <c r="Q3546">
        <f t="shared" si="111"/>
        <v>27.565026697177728</v>
      </c>
      <c r="R3546" t="str">
        <f>CONCATENATE("ID-",A3546,"-",E3546)</f>
        <v>ID-31118-Training</v>
      </c>
      <c r="S3546">
        <f>INDEX(B:B,MATCH(A3546,A:A,0))</f>
        <v>0</v>
      </c>
      <c r="T3546" t="str">
        <f>IF(OR(B3546&gt;0,C3546&gt;0),"Acceptable","Check")</f>
        <v>Acceptable</v>
      </c>
      <c r="U3546">
        <f>COUNTIF(D:D, "Military - U.S. Army")</f>
        <v>23</v>
      </c>
      <c r="V3546">
        <f>AVERAGEIF(C:C,"Fort Myer, Virginia", I:I)</f>
        <v>2</v>
      </c>
      <c r="X3546" t="str">
        <f>IFERROR(VLOOKUP("FlightNumber", A:D, 4, FALSE), "Flight Not Found")</f>
        <v>Flight Not Found</v>
      </c>
      <c r="Y3546" t="str" cm="1">
        <f t="array" ref="Y3546">IF(AND(B:B &gt; TIME(6, 0, 0), B:B &lt;= TIME(18, 0, 0)), "Day", "Night")</f>
        <v>Night</v>
      </c>
      <c r="Z3546">
        <f>COUNTIFS(D:D, "Military - U.S. Army", C:C, "Fort Myer, Virginia")</f>
        <v>1</v>
      </c>
    </row>
    <row r="3547" spans="1:26" x14ac:dyDescent="0.2">
      <c r="A3547">
        <v>31134</v>
      </c>
      <c r="B3547" t="s">
        <v>4439</v>
      </c>
      <c r="C3547" t="s">
        <v>17380</v>
      </c>
      <c r="D3547" t="s">
        <v>11374</v>
      </c>
      <c r="E3547" t="s">
        <v>17381</v>
      </c>
      <c r="F3547" t="s">
        <v>17382</v>
      </c>
      <c r="G3547" t="s">
        <v>17383</v>
      </c>
      <c r="H3547" t="s">
        <v>17384</v>
      </c>
      <c r="I3547">
        <v>46</v>
      </c>
      <c r="J3547">
        <v>46</v>
      </c>
      <c r="K3547">
        <v>0</v>
      </c>
      <c r="L3547" t="s">
        <v>17385</v>
      </c>
      <c r="M3547">
        <f>SUM(B3547,C3547)</f>
        <v>0</v>
      </c>
      <c r="N3547" t="str">
        <f t="shared" si="110"/>
        <v>No</v>
      </c>
      <c r="O3547">
        <f>COUNTIF(C:C,"&lt;0")</f>
        <v>0</v>
      </c>
      <c r="P3547" t="e">
        <f>SUMIF(#REF!,"&gt;"&amp;AVERAGE(#REF!))</f>
        <v>#REF!</v>
      </c>
      <c r="Q3547">
        <f t="shared" si="111"/>
        <v>27.565026697177728</v>
      </c>
      <c r="R3547" t="str">
        <f>CONCATENATE("ID-",A3547,"-",E3547)</f>
        <v>ID-31134-Bogota - San Vicente del Caguán - Florencia</v>
      </c>
      <c r="S3547" t="str">
        <f>INDEX(B:B,MATCH(A3547,A:A,0))</f>
        <v>09:50</v>
      </c>
      <c r="T3547" t="str">
        <f>IF(OR(B3547&gt;0,C3547&gt;0),"Acceptable","Check")</f>
        <v>Acceptable</v>
      </c>
      <c r="U3547">
        <f>COUNTIF(D:D, "Military - U.S. Army")</f>
        <v>23</v>
      </c>
      <c r="V3547">
        <f>AVERAGEIF(C:C,"Fort Myer, Virginia", I:I)</f>
        <v>2</v>
      </c>
      <c r="X3547" t="str">
        <f>IFERROR(VLOOKUP("FlightNumber", A:D, 4, FALSE), "Flight Not Found")</f>
        <v>Flight Not Found</v>
      </c>
      <c r="Y3547" t="str" cm="1">
        <f t="array" ref="Y3547">IF(AND(B:B &gt; TIME(6, 0, 0), B:B &lt;= TIME(18, 0, 0)), "Day", "Night")</f>
        <v>Night</v>
      </c>
      <c r="Z3547">
        <f>COUNTIFS(D:D, "Military - U.S. Army", C:C, "Fort Myer, Virginia")</f>
        <v>1</v>
      </c>
    </row>
    <row r="3548" spans="1:26" x14ac:dyDescent="0.2">
      <c r="A3548">
        <v>31148</v>
      </c>
      <c r="C3548" t="s">
        <v>17386</v>
      </c>
      <c r="D3548" t="s">
        <v>17387</v>
      </c>
      <c r="E3548" t="s">
        <v>17388</v>
      </c>
      <c r="F3548" t="s">
        <v>17389</v>
      </c>
      <c r="G3548" t="s">
        <v>17390</v>
      </c>
      <c r="H3548" t="s">
        <v>17391</v>
      </c>
      <c r="I3548">
        <v>7</v>
      </c>
      <c r="J3548">
        <v>7</v>
      </c>
      <c r="K3548">
        <v>0</v>
      </c>
      <c r="L3548" t="s">
        <v>17392</v>
      </c>
      <c r="M3548">
        <f>SUM(B3548,C3548)</f>
        <v>0</v>
      </c>
      <c r="N3548" t="str">
        <f t="shared" si="110"/>
        <v>No</v>
      </c>
      <c r="O3548">
        <f>COUNTIF(C:C,"&lt;0")</f>
        <v>0</v>
      </c>
      <c r="P3548" t="e">
        <f>SUMIF(#REF!,"&gt;"&amp;AVERAGE(#REF!))</f>
        <v>#REF!</v>
      </c>
      <c r="Q3548">
        <f t="shared" si="111"/>
        <v>27.565026697177728</v>
      </c>
      <c r="R3548" t="str">
        <f>CONCATENATE("ID-",A3548,"-",E3548)</f>
        <v>ID-31148-Buenos Aires - Salta</v>
      </c>
      <c r="S3548">
        <f>INDEX(B:B,MATCH(A3548,A:A,0))</f>
        <v>0</v>
      </c>
      <c r="T3548" t="str">
        <f>IF(OR(B3548&gt;0,C3548&gt;0),"Acceptable","Check")</f>
        <v>Acceptable</v>
      </c>
      <c r="U3548">
        <f>COUNTIF(D:D, "Military - U.S. Army")</f>
        <v>23</v>
      </c>
      <c r="V3548">
        <f>AVERAGEIF(C:C,"Fort Myer, Virginia", I:I)</f>
        <v>2</v>
      </c>
      <c r="X3548" t="str">
        <f>IFERROR(VLOOKUP("FlightNumber", A:D, 4, FALSE), "Flight Not Found")</f>
        <v>Flight Not Found</v>
      </c>
      <c r="Y3548" t="str" cm="1">
        <f t="array" ref="Y3548">IF(AND(B:B &gt; TIME(6, 0, 0), B:B &lt;= TIME(18, 0, 0)), "Day", "Night")</f>
        <v>Night</v>
      </c>
      <c r="Z3548">
        <f>COUNTIFS(D:D, "Military - U.S. Army", C:C, "Fort Myer, Virginia")</f>
        <v>1</v>
      </c>
    </row>
    <row r="3549" spans="1:26" x14ac:dyDescent="0.2">
      <c r="A3549">
        <v>31150</v>
      </c>
      <c r="B3549" t="s">
        <v>1473</v>
      </c>
      <c r="C3549" t="s">
        <v>17393</v>
      </c>
      <c r="D3549" t="s">
        <v>17394</v>
      </c>
      <c r="E3549" t="s">
        <v>17395</v>
      </c>
      <c r="F3549" t="s">
        <v>17396</v>
      </c>
      <c r="G3549" t="s">
        <v>17397</v>
      </c>
      <c r="I3549">
        <v>4</v>
      </c>
      <c r="J3549">
        <v>4</v>
      </c>
      <c r="K3549">
        <v>0</v>
      </c>
      <c r="L3549" t="s">
        <v>17398</v>
      </c>
      <c r="M3549">
        <f>SUM(B3549,C3549)</f>
        <v>0</v>
      </c>
      <c r="N3549" t="str">
        <f t="shared" si="110"/>
        <v>No</v>
      </c>
      <c r="O3549">
        <f>COUNTIF(C:C,"&lt;0")</f>
        <v>0</v>
      </c>
      <c r="P3549" t="e">
        <f>SUMIF(#REF!,"&gt;"&amp;AVERAGE(#REF!))</f>
        <v>#REF!</v>
      </c>
      <c r="Q3549">
        <f t="shared" si="111"/>
        <v>27.565026697177728</v>
      </c>
      <c r="R3549" t="str">
        <f>CONCATENATE("ID-",A3549,"-",E3549)</f>
        <v>ID-31150-El Dorado, AR - Houston, TX</v>
      </c>
      <c r="S3549" t="str">
        <f>INDEX(B:B,MATCH(A3549,A:A,0))</f>
        <v>19:40</v>
      </c>
      <c r="T3549" t="str">
        <f>IF(OR(B3549&gt;0,C3549&gt;0),"Acceptable","Check")</f>
        <v>Acceptable</v>
      </c>
      <c r="U3549">
        <f>COUNTIF(D:D, "Military - U.S. Army")</f>
        <v>23</v>
      </c>
      <c r="V3549">
        <f>AVERAGEIF(C:C,"Fort Myer, Virginia", I:I)</f>
        <v>2</v>
      </c>
      <c r="X3549" t="str">
        <f>IFERROR(VLOOKUP("FlightNumber", A:D, 4, FALSE), "Flight Not Found")</f>
        <v>Flight Not Found</v>
      </c>
      <c r="Y3549" t="str" cm="1">
        <f t="array" ref="Y3549">IF(AND(B:B &gt; TIME(6, 0, 0), B:B &lt;= TIME(18, 0, 0)), "Day", "Night")</f>
        <v>Night</v>
      </c>
      <c r="Z3549">
        <f>COUNTIFS(D:D, "Military - U.S. Army", C:C, "Fort Myer, Virginia")</f>
        <v>1</v>
      </c>
    </row>
    <row r="3550" spans="1:26" x14ac:dyDescent="0.2">
      <c r="A3550">
        <v>31152</v>
      </c>
      <c r="B3550" t="s">
        <v>861</v>
      </c>
      <c r="C3550" t="s">
        <v>17399</v>
      </c>
      <c r="D3550" t="s">
        <v>10555</v>
      </c>
      <c r="F3550" t="s">
        <v>16484</v>
      </c>
      <c r="G3550" t="s">
        <v>17400</v>
      </c>
      <c r="H3550" t="s">
        <v>17401</v>
      </c>
      <c r="I3550">
        <v>11</v>
      </c>
      <c r="J3550">
        <v>11</v>
      </c>
      <c r="K3550">
        <v>0</v>
      </c>
      <c r="L3550" t="s">
        <v>17402</v>
      </c>
      <c r="M3550">
        <f>SUM(B3550,C3550)</f>
        <v>0</v>
      </c>
      <c r="N3550" t="str">
        <f t="shared" si="110"/>
        <v>No</v>
      </c>
      <c r="O3550">
        <f>COUNTIF(C:C,"&lt;0")</f>
        <v>0</v>
      </c>
      <c r="P3550" t="e">
        <f>SUMIF(#REF!,"&gt;"&amp;AVERAGE(#REF!))</f>
        <v>#REF!</v>
      </c>
      <c r="Q3550">
        <f t="shared" si="111"/>
        <v>27.565026697177728</v>
      </c>
      <c r="R3550" t="str">
        <f>CONCATENATE("ID-",A3550,"-",E3550)</f>
        <v>ID-31152-</v>
      </c>
      <c r="S3550" t="str">
        <f>INDEX(B:B,MATCH(A3550,A:A,0))</f>
        <v>23:30</v>
      </c>
      <c r="T3550" t="str">
        <f>IF(OR(B3550&gt;0,C3550&gt;0),"Acceptable","Check")</f>
        <v>Acceptable</v>
      </c>
      <c r="U3550">
        <f>COUNTIF(D:D, "Military - U.S. Army")</f>
        <v>23</v>
      </c>
      <c r="V3550">
        <f>AVERAGEIF(C:C,"Fort Myer, Virginia", I:I)</f>
        <v>2</v>
      </c>
      <c r="X3550" t="str">
        <f>IFERROR(VLOOKUP("FlightNumber", A:D, 4, FALSE), "Flight Not Found")</f>
        <v>Flight Not Found</v>
      </c>
      <c r="Y3550" t="str" cm="1">
        <f t="array" ref="Y3550">IF(AND(B:B &gt; TIME(6, 0, 0), B:B &lt;= TIME(18, 0, 0)), "Day", "Night")</f>
        <v>Night</v>
      </c>
      <c r="Z3550">
        <f>COUNTIFS(D:D, "Military - U.S. Army", C:C, "Fort Myer, Virginia")</f>
        <v>1</v>
      </c>
    </row>
    <row r="3551" spans="1:26" x14ac:dyDescent="0.2">
      <c r="A3551">
        <v>31153</v>
      </c>
      <c r="B3551" t="s">
        <v>17403</v>
      </c>
      <c r="C3551" t="s">
        <v>17404</v>
      </c>
      <c r="D3551" t="s">
        <v>1326</v>
      </c>
      <c r="E3551" t="s">
        <v>17405</v>
      </c>
      <c r="F3551" t="s">
        <v>17406</v>
      </c>
      <c r="G3551" t="s">
        <v>17407</v>
      </c>
      <c r="H3551" t="s">
        <v>17408</v>
      </c>
      <c r="I3551">
        <v>89</v>
      </c>
      <c r="J3551">
        <v>0</v>
      </c>
      <c r="K3551">
        <v>0</v>
      </c>
      <c r="L3551" t="s">
        <v>17409</v>
      </c>
      <c r="M3551">
        <f>SUM(B3551,C3551)</f>
        <v>0</v>
      </c>
      <c r="N3551" t="str">
        <f t="shared" si="110"/>
        <v>No</v>
      </c>
      <c r="O3551">
        <f>COUNTIF(C:C,"&lt;0")</f>
        <v>0</v>
      </c>
      <c r="P3551" t="e">
        <f>SUMIF(#REF!,"&gt;"&amp;AVERAGE(#REF!))</f>
        <v>#REF!</v>
      </c>
      <c r="Q3551">
        <f t="shared" si="111"/>
        <v>27.565026697177728</v>
      </c>
      <c r="R3551" t="str">
        <f>CONCATENATE("ID-",A3551,"-",E3551)</f>
        <v>ID-31153-Dallas, TX - San Diego, CA</v>
      </c>
      <c r="S3551" t="str">
        <f>INDEX(B:B,MATCH(A3551,A:A,0))</f>
        <v>11:37</v>
      </c>
      <c r="T3551" t="str">
        <f>IF(OR(B3551&gt;0,C3551&gt;0),"Acceptable","Check")</f>
        <v>Acceptable</v>
      </c>
      <c r="U3551">
        <f>COUNTIF(D:D, "Military - U.S. Army")</f>
        <v>23</v>
      </c>
      <c r="V3551">
        <f>AVERAGEIF(C:C,"Fort Myer, Virginia", I:I)</f>
        <v>2</v>
      </c>
      <c r="X3551" t="str">
        <f>IFERROR(VLOOKUP("FlightNumber", A:D, 4, FALSE), "Flight Not Found")</f>
        <v>Flight Not Found</v>
      </c>
      <c r="Y3551" t="str" cm="1">
        <f t="array" ref="Y3551">IF(AND(B:B &gt; TIME(6, 0, 0), B:B &lt;= TIME(18, 0, 0)), "Day", "Night")</f>
        <v>Night</v>
      </c>
      <c r="Z3551">
        <f>COUNTIFS(D:D, "Military - U.S. Army", C:C, "Fort Myer, Virginia")</f>
        <v>1</v>
      </c>
    </row>
    <row r="3552" spans="1:26" x14ac:dyDescent="0.2">
      <c r="A3552">
        <v>31156</v>
      </c>
      <c r="B3552" t="s">
        <v>1297</v>
      </c>
      <c r="C3552" t="s">
        <v>17410</v>
      </c>
      <c r="D3552" t="s">
        <v>17411</v>
      </c>
      <c r="E3552" t="s">
        <v>17412</v>
      </c>
      <c r="F3552" t="s">
        <v>16606</v>
      </c>
      <c r="G3552" t="s">
        <v>17413</v>
      </c>
      <c r="I3552">
        <v>6</v>
      </c>
      <c r="J3552">
        <v>6</v>
      </c>
      <c r="K3552">
        <v>0</v>
      </c>
      <c r="L3552" t="s">
        <v>17414</v>
      </c>
      <c r="M3552">
        <f>SUM(B3552,C3552)</f>
        <v>0</v>
      </c>
      <c r="N3552" t="str">
        <f t="shared" si="110"/>
        <v>No</v>
      </c>
      <c r="O3552">
        <f>COUNTIF(C:C,"&lt;0")</f>
        <v>0</v>
      </c>
      <c r="P3552" t="e">
        <f>SUMIF(#REF!,"&gt;"&amp;AVERAGE(#REF!))</f>
        <v>#REF!</v>
      </c>
      <c r="Q3552">
        <f t="shared" si="111"/>
        <v>27.565026697177728</v>
      </c>
      <c r="R3552" t="str">
        <f>CONCATENATE("ID-",A3552,"-",E3552)</f>
        <v>ID-31156-Tuba City, AZ - Page, AZ</v>
      </c>
      <c r="S3552" t="str">
        <f>INDEX(B:B,MATCH(A3552,A:A,0))</f>
        <v>00:00</v>
      </c>
      <c r="T3552" t="str">
        <f>IF(OR(B3552&gt;0,C3552&gt;0),"Acceptable","Check")</f>
        <v>Acceptable</v>
      </c>
      <c r="U3552">
        <f>COUNTIF(D:D, "Military - U.S. Army")</f>
        <v>23</v>
      </c>
      <c r="V3552">
        <f>AVERAGEIF(C:C,"Fort Myer, Virginia", I:I)</f>
        <v>2</v>
      </c>
      <c r="X3552" t="str">
        <f>IFERROR(VLOOKUP("FlightNumber", A:D, 4, FALSE), "Flight Not Found")</f>
        <v>Flight Not Found</v>
      </c>
      <c r="Y3552" t="str" cm="1">
        <f t="array" ref="Y3552">IF(AND(B:B &gt; TIME(6, 0, 0), B:B &lt;= TIME(18, 0, 0)), "Day", "Night")</f>
        <v>Night</v>
      </c>
      <c r="Z3552">
        <f>COUNTIFS(D:D, "Military - U.S. Army", C:C, "Fort Myer, Virginia")</f>
        <v>1</v>
      </c>
    </row>
    <row r="3553" spans="1:26" x14ac:dyDescent="0.2">
      <c r="A3553">
        <v>31157</v>
      </c>
      <c r="C3553" t="s">
        <v>17415</v>
      </c>
      <c r="D3553" t="s">
        <v>17416</v>
      </c>
      <c r="E3553" t="s">
        <v>15421</v>
      </c>
      <c r="F3553" t="s">
        <v>7919</v>
      </c>
      <c r="G3553" t="s">
        <v>17417</v>
      </c>
      <c r="H3553" t="s">
        <v>17418</v>
      </c>
      <c r="I3553">
        <v>5</v>
      </c>
      <c r="J3553">
        <v>2</v>
      </c>
      <c r="K3553">
        <v>0</v>
      </c>
      <c r="L3553" t="s">
        <v>17419</v>
      </c>
      <c r="M3553">
        <f>SUM(B3553,C3553)</f>
        <v>0</v>
      </c>
      <c r="N3553" t="str">
        <f t="shared" si="110"/>
        <v>No</v>
      </c>
      <c r="O3553">
        <f>COUNTIF(C:C,"&lt;0")</f>
        <v>0</v>
      </c>
      <c r="P3553" t="e">
        <f>SUMIF(#REF!,"&gt;"&amp;AVERAGE(#REF!))</f>
        <v>#REF!</v>
      </c>
      <c r="Q3553">
        <f t="shared" si="111"/>
        <v>27.565026697177728</v>
      </c>
      <c r="R3553" t="str">
        <f>CONCATENATE("ID-",A3553,"-",E3553)</f>
        <v>ID-31157-Positioning</v>
      </c>
      <c r="S3553">
        <f>INDEX(B:B,MATCH(A3553,A:A,0))</f>
        <v>0</v>
      </c>
      <c r="T3553" t="str">
        <f>IF(OR(B3553&gt;0,C3553&gt;0),"Acceptable","Check")</f>
        <v>Acceptable</v>
      </c>
      <c r="U3553">
        <f>COUNTIF(D:D, "Military - U.S. Army")</f>
        <v>23</v>
      </c>
      <c r="V3553">
        <f>AVERAGEIF(C:C,"Fort Myer, Virginia", I:I)</f>
        <v>2</v>
      </c>
      <c r="X3553" t="str">
        <f>IFERROR(VLOOKUP("FlightNumber", A:D, 4, FALSE), "Flight Not Found")</f>
        <v>Flight Not Found</v>
      </c>
      <c r="Y3553" t="str" cm="1">
        <f t="array" ref="Y3553">IF(AND(B:B &gt; TIME(6, 0, 0), B:B &lt;= TIME(18, 0, 0)), "Day", "Night")</f>
        <v>Night</v>
      </c>
      <c r="Z3553">
        <f>COUNTIFS(D:D, "Military - U.S. Army", C:C, "Fort Myer, Virginia")</f>
        <v>1</v>
      </c>
    </row>
    <row r="3554" spans="1:26" x14ac:dyDescent="0.2">
      <c r="A3554">
        <v>31157</v>
      </c>
      <c r="C3554" t="s">
        <v>17420</v>
      </c>
      <c r="D3554" t="s">
        <v>17421</v>
      </c>
      <c r="F3554" t="s">
        <v>8860</v>
      </c>
      <c r="G3554" t="s">
        <v>17422</v>
      </c>
      <c r="H3554" t="s">
        <v>17423</v>
      </c>
      <c r="I3554">
        <v>4</v>
      </c>
      <c r="J3554">
        <v>4</v>
      </c>
      <c r="K3554">
        <v>0</v>
      </c>
      <c r="L3554" t="s">
        <v>17424</v>
      </c>
      <c r="M3554">
        <f>SUM(B3554,C3554)</f>
        <v>0</v>
      </c>
      <c r="N3554" t="str">
        <f t="shared" si="110"/>
        <v>No</v>
      </c>
      <c r="O3554">
        <f>COUNTIF(C:C,"&lt;0")</f>
        <v>0</v>
      </c>
      <c r="P3554" t="e">
        <f>SUMIF(#REF!,"&gt;"&amp;AVERAGE(#REF!))</f>
        <v>#REF!</v>
      </c>
      <c r="Q3554">
        <f t="shared" si="111"/>
        <v>27.565026697177728</v>
      </c>
      <c r="R3554" t="str">
        <f>CONCATENATE("ID-",A3554,"-",E3554)</f>
        <v>ID-31157-</v>
      </c>
      <c r="S3554">
        <f>INDEX(B:B,MATCH(A3554,A:A,0))</f>
        <v>0</v>
      </c>
      <c r="T3554" t="str">
        <f>IF(OR(B3554&gt;0,C3554&gt;0),"Acceptable","Check")</f>
        <v>Acceptable</v>
      </c>
      <c r="U3554">
        <f>COUNTIF(D:D, "Military - U.S. Army")</f>
        <v>23</v>
      </c>
      <c r="V3554">
        <f>AVERAGEIF(C:C,"Fort Myer, Virginia", I:I)</f>
        <v>2</v>
      </c>
      <c r="X3554" t="str">
        <f>IFERROR(VLOOKUP("FlightNumber", A:D, 4, FALSE), "Flight Not Found")</f>
        <v>Flight Not Found</v>
      </c>
      <c r="Y3554" t="str" cm="1">
        <f t="array" ref="Y3554">IF(AND(B:B &gt; TIME(6, 0, 0), B:B &lt;= TIME(18, 0, 0)), "Day", "Night")</f>
        <v>Night</v>
      </c>
      <c r="Z3554">
        <f>COUNTIFS(D:D, "Military - U.S. Army", C:C, "Fort Myer, Virginia")</f>
        <v>1</v>
      </c>
    </row>
    <row r="3555" spans="1:26" x14ac:dyDescent="0.2">
      <c r="A3555">
        <v>31170</v>
      </c>
      <c r="B3555" t="s">
        <v>2141</v>
      </c>
      <c r="C3555" t="s">
        <v>17425</v>
      </c>
      <c r="D3555" t="s">
        <v>17426</v>
      </c>
      <c r="E3555" t="s">
        <v>17427</v>
      </c>
      <c r="F3555" t="s">
        <v>17428</v>
      </c>
      <c r="G3555" t="s">
        <v>17429</v>
      </c>
      <c r="H3555" t="s">
        <v>17430</v>
      </c>
      <c r="I3555">
        <v>76</v>
      </c>
      <c r="J3555">
        <v>76</v>
      </c>
      <c r="K3555">
        <v>0</v>
      </c>
      <c r="L3555" t="s">
        <v>17431</v>
      </c>
      <c r="M3555">
        <f>SUM(B3555,C3555)</f>
        <v>0</v>
      </c>
      <c r="N3555" t="str">
        <f t="shared" si="110"/>
        <v>No</v>
      </c>
      <c r="O3555">
        <f>COUNTIF(C:C,"&lt;0")</f>
        <v>0</v>
      </c>
      <c r="P3555" t="e">
        <f>SUMIF(#REF!,"&gt;"&amp;AVERAGE(#REF!))</f>
        <v>#REF!</v>
      </c>
      <c r="Q3555">
        <f t="shared" si="111"/>
        <v>27.565026697177728</v>
      </c>
      <c r="R3555" t="str">
        <f>CONCATENATE("ID-",A3555,"-",E3555)</f>
        <v>ID-31170-Tallin - L'vov</v>
      </c>
      <c r="S3555" t="str">
        <f>INDEX(B:B,MATCH(A3555,A:A,0))</f>
        <v>12:00</v>
      </c>
      <c r="T3555" t="str">
        <f>IF(OR(B3555&gt;0,C3555&gt;0),"Acceptable","Check")</f>
        <v>Acceptable</v>
      </c>
      <c r="U3555">
        <f>COUNTIF(D:D, "Military - U.S. Army")</f>
        <v>23</v>
      </c>
      <c r="V3555">
        <f>AVERAGEIF(C:C,"Fort Myer, Virginia", I:I)</f>
        <v>2</v>
      </c>
      <c r="X3555" t="str">
        <f>IFERROR(VLOOKUP("FlightNumber", A:D, 4, FALSE), "Flight Not Found")</f>
        <v>Flight Not Found</v>
      </c>
      <c r="Y3555" t="str" cm="1">
        <f t="array" ref="Y3555">IF(AND(B:B &gt; TIME(6, 0, 0), B:B &lt;= TIME(18, 0, 0)), "Day", "Night")</f>
        <v>Night</v>
      </c>
      <c r="Z3555">
        <f>COUNTIFS(D:D, "Military - U.S. Army", C:C, "Fort Myer, Virginia")</f>
        <v>1</v>
      </c>
    </row>
    <row r="3556" spans="1:26" x14ac:dyDescent="0.2">
      <c r="A3556">
        <v>31173</v>
      </c>
      <c r="B3556" t="s">
        <v>3073</v>
      </c>
      <c r="C3556" t="s">
        <v>17432</v>
      </c>
      <c r="D3556" t="s">
        <v>3551</v>
      </c>
      <c r="E3556" t="s">
        <v>17433</v>
      </c>
      <c r="F3556" t="s">
        <v>17434</v>
      </c>
      <c r="I3556">
        <v>17</v>
      </c>
      <c r="J3556">
        <v>17</v>
      </c>
      <c r="K3556">
        <v>0</v>
      </c>
      <c r="L3556" t="s">
        <v>17435</v>
      </c>
      <c r="M3556">
        <f>SUM(B3556,C3556)</f>
        <v>0</v>
      </c>
      <c r="N3556" t="str">
        <f t="shared" si="110"/>
        <v>No</v>
      </c>
      <c r="O3556">
        <f>COUNTIF(C:C,"&lt;0")</f>
        <v>0</v>
      </c>
      <c r="P3556" t="e">
        <f>SUMIF(#REF!,"&gt;"&amp;AVERAGE(#REF!))</f>
        <v>#REF!</v>
      </c>
      <c r="Q3556">
        <f t="shared" si="111"/>
        <v>27.565026697177728</v>
      </c>
      <c r="R3556" t="str">
        <f>CONCATENATE("ID-",A3556,"-",E3556)</f>
        <v>ID-31173-Iwakuni - Fulemma, Okinawa</v>
      </c>
      <c r="S3556" t="str">
        <f>INDEX(B:B,MATCH(A3556,A:A,0))</f>
        <v>12:50</v>
      </c>
      <c r="T3556" t="str">
        <f>IF(OR(B3556&gt;0,C3556&gt;0),"Acceptable","Check")</f>
        <v>Acceptable</v>
      </c>
      <c r="U3556">
        <f>COUNTIF(D:D, "Military - U.S. Army")</f>
        <v>23</v>
      </c>
      <c r="V3556">
        <f>AVERAGEIF(C:C,"Fort Myer, Virginia", I:I)</f>
        <v>2</v>
      </c>
      <c r="X3556" t="str">
        <f>IFERROR(VLOOKUP("FlightNumber", A:D, 4, FALSE), "Flight Not Found")</f>
        <v>Flight Not Found</v>
      </c>
      <c r="Y3556" t="str" cm="1">
        <f t="array" ref="Y3556">IF(AND(B:B &gt; TIME(6, 0, 0), B:B &lt;= TIME(18, 0, 0)), "Day", "Night")</f>
        <v>Night</v>
      </c>
      <c r="Z3556">
        <f>COUNTIFS(D:D, "Military - U.S. Army", C:C, "Fort Myer, Virginia")</f>
        <v>1</v>
      </c>
    </row>
    <row r="3557" spans="1:26" x14ac:dyDescent="0.2">
      <c r="A3557">
        <v>31182</v>
      </c>
      <c r="C3557" t="s">
        <v>17436</v>
      </c>
      <c r="D3557" t="s">
        <v>17437</v>
      </c>
      <c r="F3557" t="s">
        <v>10951</v>
      </c>
      <c r="G3557" t="s">
        <v>17438</v>
      </c>
      <c r="H3557" t="s">
        <v>10827</v>
      </c>
      <c r="I3557">
        <v>5</v>
      </c>
      <c r="J3557">
        <v>5</v>
      </c>
      <c r="K3557">
        <v>0</v>
      </c>
      <c r="L3557" t="s">
        <v>17439</v>
      </c>
      <c r="M3557">
        <f>SUM(B3557,C3557)</f>
        <v>0</v>
      </c>
      <c r="N3557" t="str">
        <f t="shared" si="110"/>
        <v>No</v>
      </c>
      <c r="O3557">
        <f>COUNTIF(C:C,"&lt;0")</f>
        <v>0</v>
      </c>
      <c r="P3557" t="e">
        <f>SUMIF(#REF!,"&gt;"&amp;AVERAGE(#REF!))</f>
        <v>#REF!</v>
      </c>
      <c r="Q3557">
        <f t="shared" si="111"/>
        <v>27.565026697177728</v>
      </c>
      <c r="R3557" t="str">
        <f>CONCATENATE("ID-",A3557,"-",E3557)</f>
        <v>ID-31182-</v>
      </c>
      <c r="S3557">
        <f>INDEX(B:B,MATCH(A3557,A:A,0))</f>
        <v>0</v>
      </c>
      <c r="T3557" t="str">
        <f>IF(OR(B3557&gt;0,C3557&gt;0),"Acceptable","Check")</f>
        <v>Acceptable</v>
      </c>
      <c r="U3557">
        <f>COUNTIF(D:D, "Military - U.S. Army")</f>
        <v>23</v>
      </c>
      <c r="V3557">
        <f>AVERAGEIF(C:C,"Fort Myer, Virginia", I:I)</f>
        <v>2</v>
      </c>
      <c r="X3557" t="str">
        <f>IFERROR(VLOOKUP("FlightNumber", A:D, 4, FALSE), "Flight Not Found")</f>
        <v>Flight Not Found</v>
      </c>
      <c r="Y3557" t="str" cm="1">
        <f t="array" ref="Y3557">IF(AND(B:B &gt; TIME(6, 0, 0), B:B &lt;= TIME(18, 0, 0)), "Day", "Night")</f>
        <v>Night</v>
      </c>
      <c r="Z3557">
        <f>COUNTIFS(D:D, "Military - U.S. Army", C:C, "Fort Myer, Virginia")</f>
        <v>1</v>
      </c>
    </row>
    <row r="3558" spans="1:26" x14ac:dyDescent="0.2">
      <c r="A3558">
        <v>31183</v>
      </c>
      <c r="B3558" t="s">
        <v>3920</v>
      </c>
      <c r="C3558" t="s">
        <v>15852</v>
      </c>
      <c r="D3558" t="s">
        <v>9454</v>
      </c>
      <c r="E3558" t="s">
        <v>17440</v>
      </c>
      <c r="F3558" t="s">
        <v>17441</v>
      </c>
      <c r="G3558" t="s">
        <v>17442</v>
      </c>
      <c r="I3558">
        <v>5</v>
      </c>
      <c r="J3558">
        <v>2</v>
      </c>
      <c r="K3558">
        <v>0</v>
      </c>
      <c r="L3558" t="s">
        <v>17443</v>
      </c>
      <c r="M3558">
        <f>SUM(B3558,C3558)</f>
        <v>0</v>
      </c>
      <c r="N3558" t="str">
        <f t="shared" si="110"/>
        <v>No</v>
      </c>
      <c r="O3558">
        <f>COUNTIF(C:C,"&lt;0")</f>
        <v>0</v>
      </c>
      <c r="P3558" t="e">
        <f>SUMIF(#REF!,"&gt;"&amp;AVERAGE(#REF!))</f>
        <v>#REF!</v>
      </c>
      <c r="Q3558">
        <f t="shared" si="111"/>
        <v>27.565026697177728</v>
      </c>
      <c r="R3558" t="str">
        <f>CONCATENATE("ID-",A3558,"-",E3558)</f>
        <v>ID-31183-Golovin, AK - Elim, AK</v>
      </c>
      <c r="S3558" t="str">
        <f>INDEX(B:B,MATCH(A3558,A:A,0))</f>
        <v>13:45</v>
      </c>
      <c r="T3558" t="str">
        <f>IF(OR(B3558&gt;0,C3558&gt;0),"Acceptable","Check")</f>
        <v>Acceptable</v>
      </c>
      <c r="U3558">
        <f>COUNTIF(D:D, "Military - U.S. Army")</f>
        <v>23</v>
      </c>
      <c r="V3558">
        <f>AVERAGEIF(C:C,"Fort Myer, Virginia", I:I)</f>
        <v>2</v>
      </c>
      <c r="X3558" t="str">
        <f>IFERROR(VLOOKUP("FlightNumber", A:D, 4, FALSE), "Flight Not Found")</f>
        <v>Flight Not Found</v>
      </c>
      <c r="Y3558" t="str" cm="1">
        <f t="array" ref="Y3558">IF(AND(B:B &gt; TIME(6, 0, 0), B:B &lt;= TIME(18, 0, 0)), "Day", "Night")</f>
        <v>Night</v>
      </c>
      <c r="Z3558">
        <f>COUNTIFS(D:D, "Military - U.S. Army", C:C, "Fort Myer, Virginia")</f>
        <v>1</v>
      </c>
    </row>
    <row r="3559" spans="1:26" x14ac:dyDescent="0.2">
      <c r="A3559">
        <v>31188</v>
      </c>
      <c r="B3559" t="s">
        <v>5662</v>
      </c>
      <c r="C3559" t="s">
        <v>17444</v>
      </c>
      <c r="D3559" t="s">
        <v>17445</v>
      </c>
      <c r="E3559" t="s">
        <v>17446</v>
      </c>
      <c r="F3559" t="s">
        <v>17447</v>
      </c>
      <c r="G3559" t="s">
        <v>17448</v>
      </c>
      <c r="H3559" t="s">
        <v>17449</v>
      </c>
      <c r="I3559">
        <v>2</v>
      </c>
      <c r="J3559">
        <v>2</v>
      </c>
      <c r="K3559">
        <v>0</v>
      </c>
      <c r="L3559" t="s">
        <v>17450</v>
      </c>
      <c r="M3559">
        <f>SUM(B3559,C3559)</f>
        <v>0</v>
      </c>
      <c r="N3559" t="str">
        <f t="shared" si="110"/>
        <v>No</v>
      </c>
      <c r="O3559">
        <f>COUNTIF(C:C,"&lt;0")</f>
        <v>0</v>
      </c>
      <c r="P3559" t="e">
        <f>SUMIF(#REF!,"&gt;"&amp;AVERAGE(#REF!))</f>
        <v>#REF!</v>
      </c>
      <c r="Q3559">
        <f t="shared" si="111"/>
        <v>27.565026697177728</v>
      </c>
      <c r="R3559" t="str">
        <f>CONCATENATE("ID-",A3559,"-",E3559)</f>
        <v>ID-31188-Branson, MO - Harrison, AR</v>
      </c>
      <c r="S3559" t="str">
        <f>INDEX(B:B,MATCH(A3559,A:A,0))</f>
        <v>20:15</v>
      </c>
      <c r="T3559" t="str">
        <f>IF(OR(B3559&gt;0,C3559&gt;0),"Acceptable","Check")</f>
        <v>Acceptable</v>
      </c>
      <c r="U3559">
        <f>COUNTIF(D:D, "Military - U.S. Army")</f>
        <v>23</v>
      </c>
      <c r="V3559">
        <f>AVERAGEIF(C:C,"Fort Myer, Virginia", I:I)</f>
        <v>2</v>
      </c>
      <c r="X3559" t="str">
        <f>IFERROR(VLOOKUP("FlightNumber", A:D, 4, FALSE), "Flight Not Found")</f>
        <v>Flight Not Found</v>
      </c>
      <c r="Y3559" t="str" cm="1">
        <f t="array" ref="Y3559">IF(AND(B:B &gt; TIME(6, 0, 0), B:B &lt;= TIME(18, 0, 0)), "Day", "Night")</f>
        <v>Night</v>
      </c>
      <c r="Z3559">
        <f>COUNTIFS(D:D, "Military - U.S. Army", C:C, "Fort Myer, Virginia")</f>
        <v>1</v>
      </c>
    </row>
    <row r="3560" spans="1:26" x14ac:dyDescent="0.2">
      <c r="A3560">
        <v>31195</v>
      </c>
      <c r="C3560" t="s">
        <v>17451</v>
      </c>
      <c r="D3560" t="s">
        <v>4276</v>
      </c>
      <c r="F3560" t="s">
        <v>11033</v>
      </c>
      <c r="G3560" t="s">
        <v>17452</v>
      </c>
      <c r="H3560" t="s">
        <v>4671</v>
      </c>
      <c r="I3560">
        <v>13</v>
      </c>
      <c r="J3560">
        <v>2</v>
      </c>
      <c r="K3560">
        <v>0</v>
      </c>
      <c r="L3560" t="s">
        <v>17453</v>
      </c>
      <c r="M3560">
        <f>SUM(B3560,C3560)</f>
        <v>0</v>
      </c>
      <c r="N3560" t="str">
        <f t="shared" si="110"/>
        <v>No</v>
      </c>
      <c r="O3560">
        <f>COUNTIF(C:C,"&lt;0")</f>
        <v>0</v>
      </c>
      <c r="P3560" t="e">
        <f>SUMIF(#REF!,"&gt;"&amp;AVERAGE(#REF!))</f>
        <v>#REF!</v>
      </c>
      <c r="Q3560">
        <f t="shared" si="111"/>
        <v>27.565026697177728</v>
      </c>
      <c r="R3560" t="str">
        <f>CONCATENATE("ID-",A3560,"-",E3560)</f>
        <v>ID-31195-</v>
      </c>
      <c r="S3560">
        <f>INDEX(B:B,MATCH(A3560,A:A,0))</f>
        <v>0</v>
      </c>
      <c r="T3560" t="str">
        <f>IF(OR(B3560&gt;0,C3560&gt;0),"Acceptable","Check")</f>
        <v>Acceptable</v>
      </c>
      <c r="U3560">
        <f>COUNTIF(D:D, "Military - U.S. Army")</f>
        <v>23</v>
      </c>
      <c r="V3560">
        <f>AVERAGEIF(C:C,"Fort Myer, Virginia", I:I)</f>
        <v>2</v>
      </c>
      <c r="X3560" t="str">
        <f>IFERROR(VLOOKUP("FlightNumber", A:D, 4, FALSE), "Flight Not Found")</f>
        <v>Flight Not Found</v>
      </c>
      <c r="Y3560" t="str" cm="1">
        <f t="array" ref="Y3560">IF(AND(B:B &gt; TIME(6, 0, 0), B:B &lt;= TIME(18, 0, 0)), "Day", "Night")</f>
        <v>Night</v>
      </c>
      <c r="Z3560">
        <f>COUNTIFS(D:D, "Military - U.S. Army", C:C, "Fort Myer, Virginia")</f>
        <v>1</v>
      </c>
    </row>
    <row r="3561" spans="1:26" x14ac:dyDescent="0.2">
      <c r="A3561">
        <v>31198</v>
      </c>
      <c r="B3561" t="s">
        <v>1451</v>
      </c>
      <c r="C3561" t="s">
        <v>17454</v>
      </c>
      <c r="D3561" t="s">
        <v>17455</v>
      </c>
      <c r="E3561" t="s">
        <v>17456</v>
      </c>
      <c r="F3561" t="s">
        <v>17457</v>
      </c>
      <c r="G3561" t="s">
        <v>17458</v>
      </c>
      <c r="H3561" t="s">
        <v>17459</v>
      </c>
      <c r="I3561">
        <v>2</v>
      </c>
      <c r="J3561">
        <v>2</v>
      </c>
      <c r="K3561">
        <v>0</v>
      </c>
      <c r="L3561" t="s">
        <v>17460</v>
      </c>
      <c r="M3561">
        <f>SUM(B3561,C3561)</f>
        <v>0</v>
      </c>
      <c r="N3561" t="str">
        <f t="shared" si="110"/>
        <v>No</v>
      </c>
      <c r="O3561">
        <f>COUNTIF(C:C,"&lt;0")</f>
        <v>0</v>
      </c>
      <c r="P3561" t="e">
        <f>SUMIF(#REF!,"&gt;"&amp;AVERAGE(#REF!))</f>
        <v>#REF!</v>
      </c>
      <c r="Q3561">
        <f t="shared" si="111"/>
        <v>27.565026697177728</v>
      </c>
      <c r="R3561" t="str">
        <f>CONCATENATE("ID-",A3561,"-",E3561)</f>
        <v>ID-31198-Nashville - Indianapolis</v>
      </c>
      <c r="S3561" t="str">
        <f>INDEX(B:B,MATCH(A3561,A:A,0))</f>
        <v>23:00</v>
      </c>
      <c r="T3561" t="str">
        <f>IF(OR(B3561&gt;0,C3561&gt;0),"Acceptable","Check")</f>
        <v>Acceptable</v>
      </c>
      <c r="U3561">
        <f>COUNTIF(D:D, "Military - U.S. Army")</f>
        <v>23</v>
      </c>
      <c r="V3561">
        <f>AVERAGEIF(C:C,"Fort Myer, Virginia", I:I)</f>
        <v>2</v>
      </c>
      <c r="X3561" t="str">
        <f>IFERROR(VLOOKUP("FlightNumber", A:D, 4, FALSE), "Flight Not Found")</f>
        <v>Flight Not Found</v>
      </c>
      <c r="Y3561" t="str" cm="1">
        <f t="array" ref="Y3561">IF(AND(B:B &gt; TIME(6, 0, 0), B:B &lt;= TIME(18, 0, 0)), "Day", "Night")</f>
        <v>Night</v>
      </c>
      <c r="Z3561">
        <f>COUNTIFS(D:D, "Military - U.S. Army", C:C, "Fort Myer, Virginia")</f>
        <v>1</v>
      </c>
    </row>
    <row r="3562" spans="1:26" x14ac:dyDescent="0.2">
      <c r="A3562">
        <v>31212</v>
      </c>
      <c r="C3562" t="s">
        <v>7693</v>
      </c>
      <c r="D3562" t="s">
        <v>4906</v>
      </c>
      <c r="E3562" t="s">
        <v>17461</v>
      </c>
      <c r="F3562" t="s">
        <v>13619</v>
      </c>
      <c r="G3562" t="s">
        <v>17462</v>
      </c>
      <c r="H3562" t="s">
        <v>17463</v>
      </c>
      <c r="I3562">
        <v>153</v>
      </c>
      <c r="J3562">
        <v>1</v>
      </c>
      <c r="K3562">
        <v>0</v>
      </c>
      <c r="L3562" t="s">
        <v>17464</v>
      </c>
      <c r="M3562">
        <f>SUM(B3562,C3562)</f>
        <v>0</v>
      </c>
      <c r="N3562" t="str">
        <f t="shared" si="110"/>
        <v>No</v>
      </c>
      <c r="O3562">
        <f>COUNTIF(C:C,"&lt;0")</f>
        <v>0</v>
      </c>
      <c r="P3562" t="e">
        <f>SUMIF(#REF!,"&gt;"&amp;AVERAGE(#REF!))</f>
        <v>#REF!</v>
      </c>
      <c r="Q3562">
        <f t="shared" si="111"/>
        <v>27.565026697177728</v>
      </c>
      <c r="R3562" t="str">
        <f>CONCATENATE("ID-",A3562,"-",E3562)</f>
        <v>ID-31212-Athens - Rome</v>
      </c>
      <c r="S3562">
        <f>INDEX(B:B,MATCH(A3562,A:A,0))</f>
        <v>0</v>
      </c>
      <c r="T3562" t="str">
        <f>IF(OR(B3562&gt;0,C3562&gt;0),"Acceptable","Check")</f>
        <v>Acceptable</v>
      </c>
      <c r="U3562">
        <f>COUNTIF(D:D, "Military - U.S. Army")</f>
        <v>23</v>
      </c>
      <c r="V3562">
        <f>AVERAGEIF(C:C,"Fort Myer, Virginia", I:I)</f>
        <v>2</v>
      </c>
      <c r="X3562" t="str">
        <f>IFERROR(VLOOKUP("FlightNumber", A:D, 4, FALSE), "Flight Not Found")</f>
        <v>Flight Not Found</v>
      </c>
      <c r="Y3562" t="str" cm="1">
        <f t="array" ref="Y3562">IF(AND(B:B &gt; TIME(6, 0, 0), B:B &lt;= TIME(18, 0, 0)), "Day", "Night")</f>
        <v>Night</v>
      </c>
      <c r="Z3562">
        <f>COUNTIFS(D:D, "Military - U.S. Army", C:C, "Fort Myer, Virginia")</f>
        <v>1</v>
      </c>
    </row>
    <row r="3563" spans="1:26" x14ac:dyDescent="0.2">
      <c r="A3563">
        <v>31221</v>
      </c>
      <c r="C3563" t="s">
        <v>17465</v>
      </c>
      <c r="D3563" t="s">
        <v>14872</v>
      </c>
      <c r="E3563" t="s">
        <v>17466</v>
      </c>
      <c r="F3563" t="s">
        <v>14873</v>
      </c>
      <c r="G3563" t="s">
        <v>17467</v>
      </c>
      <c r="H3563" t="s">
        <v>17468</v>
      </c>
      <c r="I3563">
        <v>17</v>
      </c>
      <c r="J3563">
        <v>17</v>
      </c>
      <c r="K3563">
        <v>0</v>
      </c>
      <c r="L3563" t="s">
        <v>17469</v>
      </c>
      <c r="M3563">
        <f>SUM(B3563,C3563)</f>
        <v>0</v>
      </c>
      <c r="N3563" t="str">
        <f t="shared" si="110"/>
        <v>No</v>
      </c>
      <c r="O3563">
        <f>COUNTIF(C:C,"&lt;0")</f>
        <v>0</v>
      </c>
      <c r="P3563" t="e">
        <f>SUMIF(#REF!,"&gt;"&amp;AVERAGE(#REF!))</f>
        <v>#REF!</v>
      </c>
      <c r="Q3563">
        <f t="shared" si="111"/>
        <v>27.565026697177728</v>
      </c>
      <c r="R3563" t="str">
        <f>CONCATENATE("ID-",A3563,"-",E3563)</f>
        <v>ID-31221-Juara - Cuiaba</v>
      </c>
      <c r="S3563">
        <f>INDEX(B:B,MATCH(A3563,A:A,0))</f>
        <v>0</v>
      </c>
      <c r="T3563" t="str">
        <f>IF(OR(B3563&gt;0,C3563&gt;0),"Acceptable","Check")</f>
        <v>Acceptable</v>
      </c>
      <c r="U3563">
        <f>COUNTIF(D:D, "Military - U.S. Army")</f>
        <v>23</v>
      </c>
      <c r="V3563">
        <f>AVERAGEIF(C:C,"Fort Myer, Virginia", I:I)</f>
        <v>2</v>
      </c>
      <c r="X3563" t="str">
        <f>IFERROR(VLOOKUP("FlightNumber", A:D, 4, FALSE), "Flight Not Found")</f>
        <v>Flight Not Found</v>
      </c>
      <c r="Y3563" t="str" cm="1">
        <f t="array" ref="Y3563">IF(AND(B:B &gt; TIME(6, 0, 0), B:B &lt;= TIME(18, 0, 0)), "Day", "Night")</f>
        <v>Night</v>
      </c>
      <c r="Z3563">
        <f>COUNTIFS(D:D, "Military - U.S. Army", C:C, "Fort Myer, Virginia")</f>
        <v>1</v>
      </c>
    </row>
    <row r="3564" spans="1:26" x14ac:dyDescent="0.2">
      <c r="A3564">
        <v>31221</v>
      </c>
      <c r="B3564" t="s">
        <v>6705</v>
      </c>
      <c r="C3564" t="s">
        <v>17470</v>
      </c>
      <c r="D3564" t="s">
        <v>4002</v>
      </c>
      <c r="E3564" t="s">
        <v>17471</v>
      </c>
      <c r="F3564" t="s">
        <v>14849</v>
      </c>
      <c r="G3564" t="s">
        <v>17472</v>
      </c>
      <c r="H3564" t="s">
        <v>17473</v>
      </c>
      <c r="I3564">
        <v>329</v>
      </c>
      <c r="J3564">
        <v>329</v>
      </c>
      <c r="K3564">
        <v>0</v>
      </c>
      <c r="L3564" t="s">
        <v>17474</v>
      </c>
      <c r="M3564">
        <f>SUM(B3564,C3564)</f>
        <v>0</v>
      </c>
      <c r="N3564" t="str">
        <f t="shared" si="110"/>
        <v>No</v>
      </c>
      <c r="O3564">
        <f>COUNTIF(C:C,"&lt;0")</f>
        <v>0</v>
      </c>
      <c r="P3564" t="e">
        <f>SUMIF(#REF!,"&gt;"&amp;AVERAGE(#REF!))</f>
        <v>#REF!</v>
      </c>
      <c r="Q3564">
        <f t="shared" si="111"/>
        <v>27.565026697177728</v>
      </c>
      <c r="R3564" t="str">
        <f>CONCATENATE("ID-",A3564,"-",E3564)</f>
        <v>ID-31221-Montreal - London</v>
      </c>
      <c r="S3564">
        <f>INDEX(B:B,MATCH(A3564,A:A,0))</f>
        <v>0</v>
      </c>
      <c r="T3564" t="str">
        <f>IF(OR(B3564&gt;0,C3564&gt;0),"Acceptable","Check")</f>
        <v>Acceptable</v>
      </c>
      <c r="U3564">
        <f>COUNTIF(D:D, "Military - U.S. Army")</f>
        <v>23</v>
      </c>
      <c r="V3564">
        <f>AVERAGEIF(C:C,"Fort Myer, Virginia", I:I)</f>
        <v>2</v>
      </c>
      <c r="X3564" t="str">
        <f>IFERROR(VLOOKUP("FlightNumber", A:D, 4, FALSE), "Flight Not Found")</f>
        <v>Flight Not Found</v>
      </c>
      <c r="Y3564" t="str" cm="1">
        <f t="array" ref="Y3564">IF(AND(B:B &gt; TIME(6, 0, 0), B:B &lt;= TIME(18, 0, 0)), "Day", "Night")</f>
        <v>Night</v>
      </c>
      <c r="Z3564">
        <f>COUNTIFS(D:D, "Military - U.S. Army", C:C, "Fort Myer, Virginia")</f>
        <v>1</v>
      </c>
    </row>
    <row r="3565" spans="1:26" x14ac:dyDescent="0.2">
      <c r="A3565">
        <v>31226</v>
      </c>
      <c r="C3565" t="s">
        <v>17475</v>
      </c>
      <c r="D3565" t="s">
        <v>9454</v>
      </c>
      <c r="F3565" t="s">
        <v>17476</v>
      </c>
      <c r="G3565" t="s">
        <v>17477</v>
      </c>
      <c r="I3565">
        <v>2</v>
      </c>
      <c r="J3565">
        <v>2</v>
      </c>
      <c r="K3565">
        <v>0</v>
      </c>
      <c r="L3565" t="s">
        <v>17478</v>
      </c>
      <c r="M3565">
        <f>SUM(B3565,C3565)</f>
        <v>0</v>
      </c>
      <c r="N3565" t="str">
        <f t="shared" si="110"/>
        <v>No</v>
      </c>
      <c r="O3565">
        <f>COUNTIF(C:C,"&lt;0")</f>
        <v>0</v>
      </c>
      <c r="P3565" t="e">
        <f>SUMIF(#REF!,"&gt;"&amp;AVERAGE(#REF!))</f>
        <v>#REF!</v>
      </c>
      <c r="Q3565">
        <f t="shared" si="111"/>
        <v>27.565026697177728</v>
      </c>
      <c r="R3565" t="str">
        <f>CONCATENATE("ID-",A3565,"-",E3565)</f>
        <v>ID-31226-</v>
      </c>
      <c r="S3565">
        <f>INDEX(B:B,MATCH(A3565,A:A,0))</f>
        <v>0</v>
      </c>
      <c r="T3565" t="str">
        <f>IF(OR(B3565&gt;0,C3565&gt;0),"Acceptable","Check")</f>
        <v>Acceptable</v>
      </c>
      <c r="U3565">
        <f>COUNTIF(D:D, "Military - U.S. Army")</f>
        <v>23</v>
      </c>
      <c r="V3565">
        <f>AVERAGEIF(C:C,"Fort Myer, Virginia", I:I)</f>
        <v>2</v>
      </c>
      <c r="X3565" t="str">
        <f>IFERROR(VLOOKUP("FlightNumber", A:D, 4, FALSE), "Flight Not Found")</f>
        <v>Flight Not Found</v>
      </c>
      <c r="Y3565" t="str" cm="1">
        <f t="array" ref="Y3565">IF(AND(B:B &gt; TIME(6, 0, 0), B:B &lt;= TIME(18, 0, 0)), "Day", "Night")</f>
        <v>Night</v>
      </c>
      <c r="Z3565">
        <f>COUNTIFS(D:D, "Military - U.S. Army", C:C, "Fort Myer, Virginia")</f>
        <v>1</v>
      </c>
    </row>
    <row r="3566" spans="1:26" x14ac:dyDescent="0.2">
      <c r="A3566">
        <v>31238</v>
      </c>
      <c r="B3566" t="s">
        <v>61</v>
      </c>
      <c r="C3566" t="s">
        <v>17479</v>
      </c>
      <c r="D3566" t="s">
        <v>3546</v>
      </c>
      <c r="E3566" t="s">
        <v>17480</v>
      </c>
      <c r="F3566" t="s">
        <v>16299</v>
      </c>
      <c r="G3566" t="s">
        <v>17481</v>
      </c>
      <c r="H3566" t="s">
        <v>296</v>
      </c>
      <c r="I3566">
        <v>200</v>
      </c>
      <c r="J3566">
        <v>200</v>
      </c>
      <c r="K3566">
        <v>0</v>
      </c>
      <c r="L3566" t="s">
        <v>17482</v>
      </c>
      <c r="M3566">
        <f>SUM(B3566,C3566)</f>
        <v>0</v>
      </c>
      <c r="N3566" t="str">
        <f t="shared" si="110"/>
        <v>No</v>
      </c>
      <c r="O3566">
        <f>COUNTIF(C:C,"&lt;0")</f>
        <v>0</v>
      </c>
      <c r="P3566" t="e">
        <f>SUMIF(#REF!,"&gt;"&amp;AVERAGE(#REF!))</f>
        <v>#REF!</v>
      </c>
      <c r="Q3566">
        <f t="shared" si="111"/>
        <v>27.565026697177728</v>
      </c>
      <c r="R3566" t="str">
        <f>CONCATENATE("ID-",A3566,"-",E3566)</f>
        <v>ID-31238-Karshi - Leningrad</v>
      </c>
      <c r="S3566" t="str">
        <f>INDEX(B:B,MATCH(A3566,A:A,0))</f>
        <v>23:45</v>
      </c>
      <c r="T3566" t="str">
        <f>IF(OR(B3566&gt;0,C3566&gt;0),"Acceptable","Check")</f>
        <v>Acceptable</v>
      </c>
      <c r="U3566">
        <f>COUNTIF(D:D, "Military - U.S. Army")</f>
        <v>23</v>
      </c>
      <c r="V3566">
        <f>AVERAGEIF(C:C,"Fort Myer, Virginia", I:I)</f>
        <v>2</v>
      </c>
      <c r="X3566" t="str">
        <f>IFERROR(VLOOKUP("FlightNumber", A:D, 4, FALSE), "Flight Not Found")</f>
        <v>Flight Not Found</v>
      </c>
      <c r="Y3566" t="str" cm="1">
        <f t="array" ref="Y3566">IF(AND(B:B &gt; TIME(6, 0, 0), B:B &lt;= TIME(18, 0, 0)), "Day", "Night")</f>
        <v>Night</v>
      </c>
      <c r="Z3566">
        <f>COUNTIFS(D:D, "Military - U.S. Army", C:C, "Fort Myer, Virginia")</f>
        <v>1</v>
      </c>
    </row>
    <row r="3567" spans="1:26" x14ac:dyDescent="0.2">
      <c r="A3567">
        <v>31247</v>
      </c>
      <c r="B3567" t="s">
        <v>6560</v>
      </c>
      <c r="C3567" t="s">
        <v>17483</v>
      </c>
      <c r="D3567" t="s">
        <v>17484</v>
      </c>
      <c r="E3567" t="s">
        <v>17485</v>
      </c>
      <c r="F3567" t="s">
        <v>15248</v>
      </c>
      <c r="G3567" t="s">
        <v>17486</v>
      </c>
      <c r="I3567">
        <v>2</v>
      </c>
      <c r="J3567">
        <v>2</v>
      </c>
      <c r="K3567">
        <v>0</v>
      </c>
      <c r="L3567" t="s">
        <v>17487</v>
      </c>
      <c r="M3567">
        <f>SUM(B3567,C3567)</f>
        <v>0</v>
      </c>
      <c r="N3567" t="str">
        <f t="shared" si="110"/>
        <v>No</v>
      </c>
      <c r="O3567">
        <f>COUNTIF(C:C,"&lt;0")</f>
        <v>0</v>
      </c>
      <c r="P3567" t="e">
        <f>SUMIF(#REF!,"&gt;"&amp;AVERAGE(#REF!))</f>
        <v>#REF!</v>
      </c>
      <c r="Q3567">
        <f t="shared" si="111"/>
        <v>27.565026697177728</v>
      </c>
      <c r="R3567" t="str">
        <f>CONCATENATE("ID-",A3567,"-",E3567)</f>
        <v>ID-31247-Louisville, KY - Cleveland, OH</v>
      </c>
      <c r="S3567" t="str">
        <f>INDEX(B:B,MATCH(A3567,A:A,0))</f>
        <v>03:43</v>
      </c>
      <c r="T3567" t="str">
        <f>IF(OR(B3567&gt;0,C3567&gt;0),"Acceptable","Check")</f>
        <v>Acceptable</v>
      </c>
      <c r="U3567">
        <f>COUNTIF(D:D, "Military - U.S. Army")</f>
        <v>23</v>
      </c>
      <c r="V3567">
        <f>AVERAGEIF(C:C,"Fort Myer, Virginia", I:I)</f>
        <v>2</v>
      </c>
      <c r="X3567" t="str">
        <f>IFERROR(VLOOKUP("FlightNumber", A:D, 4, FALSE), "Flight Not Found")</f>
        <v>Flight Not Found</v>
      </c>
      <c r="Y3567" t="str" cm="1">
        <f t="array" ref="Y3567">IF(AND(B:B &gt; TIME(6, 0, 0), B:B &lt;= TIME(18, 0, 0)), "Day", "Night")</f>
        <v>Night</v>
      </c>
      <c r="Z3567">
        <f>COUNTIFS(D:D, "Military - U.S. Army", C:C, "Fort Myer, Virginia")</f>
        <v>1</v>
      </c>
    </row>
    <row r="3568" spans="1:26" x14ac:dyDescent="0.2">
      <c r="A3568">
        <v>31252</v>
      </c>
      <c r="B3568" t="s">
        <v>2119</v>
      </c>
      <c r="C3568" t="s">
        <v>17488</v>
      </c>
      <c r="D3568" t="s">
        <v>17489</v>
      </c>
      <c r="E3568" t="s">
        <v>17490</v>
      </c>
      <c r="F3568" t="s">
        <v>5206</v>
      </c>
      <c r="G3568" t="s">
        <v>17491</v>
      </c>
      <c r="H3568" t="s">
        <v>17492</v>
      </c>
      <c r="I3568">
        <v>80</v>
      </c>
      <c r="J3568">
        <v>80</v>
      </c>
      <c r="K3568">
        <v>0</v>
      </c>
      <c r="L3568" t="s">
        <v>17493</v>
      </c>
      <c r="M3568">
        <f>SUM(B3568,C3568)</f>
        <v>0</v>
      </c>
      <c r="N3568" t="str">
        <f t="shared" si="110"/>
        <v>No</v>
      </c>
      <c r="O3568">
        <f>COUNTIF(C:C,"&lt;0")</f>
        <v>0</v>
      </c>
      <c r="P3568" t="e">
        <f>SUMIF(#REF!,"&gt;"&amp;AVERAGE(#REF!))</f>
        <v>#REF!</v>
      </c>
      <c r="Q3568">
        <f t="shared" si="111"/>
        <v>27.565026697177728</v>
      </c>
      <c r="R3568" t="str">
        <f>CONCATENATE("ID-",A3568,"-",E3568)</f>
        <v>ID-31252-Leticia - Bogota</v>
      </c>
      <c r="S3568" t="str">
        <f>INDEX(B:B,MATCH(A3568,A:A,0))</f>
        <v>17:00</v>
      </c>
      <c r="T3568" t="str">
        <f>IF(OR(B3568&gt;0,C3568&gt;0),"Acceptable","Check")</f>
        <v>Acceptable</v>
      </c>
      <c r="U3568">
        <f>COUNTIF(D:D, "Military - U.S. Army")</f>
        <v>23</v>
      </c>
      <c r="V3568">
        <f>AVERAGEIF(C:C,"Fort Myer, Virginia", I:I)</f>
        <v>2</v>
      </c>
      <c r="X3568" t="str">
        <f>IFERROR(VLOOKUP("FlightNumber", A:D, 4, FALSE), "Flight Not Found")</f>
        <v>Flight Not Found</v>
      </c>
      <c r="Y3568" t="str" cm="1">
        <f t="array" ref="Y3568">IF(AND(B:B &gt; TIME(6, 0, 0), B:B &lt;= TIME(18, 0, 0)), "Day", "Night")</f>
        <v>Night</v>
      </c>
      <c r="Z3568">
        <f>COUNTIFS(D:D, "Military - U.S. Army", C:C, "Fort Myer, Virginia")</f>
        <v>1</v>
      </c>
    </row>
    <row r="3569" spans="1:26" x14ac:dyDescent="0.2">
      <c r="A3569">
        <v>31261</v>
      </c>
      <c r="B3569" t="s">
        <v>17494</v>
      </c>
      <c r="C3569" t="s">
        <v>17495</v>
      </c>
      <c r="D3569" t="s">
        <v>1432</v>
      </c>
      <c r="E3569" t="s">
        <v>17496</v>
      </c>
      <c r="F3569" t="s">
        <v>17497</v>
      </c>
      <c r="G3569" t="s">
        <v>17498</v>
      </c>
      <c r="H3569" t="s">
        <v>17499</v>
      </c>
      <c r="I3569">
        <v>163</v>
      </c>
      <c r="J3569">
        <v>134</v>
      </c>
      <c r="K3569">
        <v>1</v>
      </c>
      <c r="L3569" t="s">
        <v>17500</v>
      </c>
      <c r="M3569">
        <f>SUM(B3569,C3569)</f>
        <v>0</v>
      </c>
      <c r="N3569" t="str">
        <f t="shared" si="110"/>
        <v>No</v>
      </c>
      <c r="O3569">
        <f>COUNTIF(C:C,"&lt;0")</f>
        <v>0</v>
      </c>
      <c r="P3569" t="e">
        <f>SUMIF(#REF!,"&gt;"&amp;AVERAGE(#REF!))</f>
        <v>#REF!</v>
      </c>
      <c r="Q3569">
        <f t="shared" si="111"/>
        <v>27.565026697177728</v>
      </c>
      <c r="R3569" t="str">
        <f>CONCATENATE("ID-",A3569,"-",E3569)</f>
        <v>ID-31261-Fort Lauderdale - Dallas-Fort Worth</v>
      </c>
      <c r="S3569" t="str">
        <f>INDEX(B:B,MATCH(A3569,A:A,0))</f>
        <v>18:06</v>
      </c>
      <c r="T3569" t="str">
        <f>IF(OR(B3569&gt;0,C3569&gt;0),"Acceptable","Check")</f>
        <v>Acceptable</v>
      </c>
      <c r="U3569">
        <f>COUNTIF(D:D, "Military - U.S. Army")</f>
        <v>23</v>
      </c>
      <c r="V3569">
        <f>AVERAGEIF(C:C,"Fort Myer, Virginia", I:I)</f>
        <v>2</v>
      </c>
      <c r="X3569" t="str">
        <f>IFERROR(VLOOKUP("FlightNumber", A:D, 4, FALSE), "Flight Not Found")</f>
        <v>Flight Not Found</v>
      </c>
      <c r="Y3569" t="str" cm="1">
        <f t="array" ref="Y3569">IF(AND(B:B &gt; TIME(6, 0, 0), B:B &lt;= TIME(18, 0, 0)), "Day", "Night")</f>
        <v>Night</v>
      </c>
      <c r="Z3569">
        <f>COUNTIFS(D:D, "Military - U.S. Army", C:C, "Fort Myer, Virginia")</f>
        <v>1</v>
      </c>
    </row>
    <row r="3570" spans="1:26" x14ac:dyDescent="0.2">
      <c r="A3570">
        <v>31271</v>
      </c>
      <c r="B3570" t="s">
        <v>17501</v>
      </c>
      <c r="C3570" t="s">
        <v>17502</v>
      </c>
      <c r="D3570" t="s">
        <v>5499</v>
      </c>
      <c r="E3570" t="s">
        <v>5500</v>
      </c>
      <c r="F3570" t="s">
        <v>17503</v>
      </c>
      <c r="G3570" t="s">
        <v>17504</v>
      </c>
      <c r="H3570" t="s">
        <v>17505</v>
      </c>
      <c r="I3570">
        <v>524</v>
      </c>
      <c r="J3570">
        <v>520</v>
      </c>
      <c r="K3570">
        <v>0</v>
      </c>
      <c r="L3570" t="s">
        <v>17506</v>
      </c>
      <c r="M3570">
        <f>SUM(B3570,C3570)</f>
        <v>0</v>
      </c>
      <c r="N3570" t="str">
        <f t="shared" si="110"/>
        <v>No</v>
      </c>
      <c r="O3570">
        <f>COUNTIF(C:C,"&lt;0")</f>
        <v>0</v>
      </c>
      <c r="P3570" t="e">
        <f>SUMIF(#REF!,"&gt;"&amp;AVERAGE(#REF!))</f>
        <v>#REF!</v>
      </c>
      <c r="Q3570">
        <f t="shared" si="111"/>
        <v>27.565026697177728</v>
      </c>
      <c r="R3570" t="str">
        <f>CONCATENATE("ID-",A3570,"-",E3570)</f>
        <v>ID-31271-Tokyo - Osaka</v>
      </c>
      <c r="S3570" t="str">
        <f>INDEX(B:B,MATCH(A3570,A:A,0))</f>
        <v>18:56</v>
      </c>
      <c r="T3570" t="str">
        <f>IF(OR(B3570&gt;0,C3570&gt;0),"Acceptable","Check")</f>
        <v>Acceptable</v>
      </c>
      <c r="U3570">
        <f>COUNTIF(D:D, "Military - U.S. Army")</f>
        <v>23</v>
      </c>
      <c r="V3570">
        <f>AVERAGEIF(C:C,"Fort Myer, Virginia", I:I)</f>
        <v>2</v>
      </c>
      <c r="X3570" t="str">
        <f>IFERROR(VLOOKUP("FlightNumber", A:D, 4, FALSE), "Flight Not Found")</f>
        <v>Flight Not Found</v>
      </c>
      <c r="Y3570" t="str" cm="1">
        <f t="array" ref="Y3570">IF(AND(B:B &gt; TIME(6, 0, 0), B:B &lt;= TIME(18, 0, 0)), "Day", "Night")</f>
        <v>Night</v>
      </c>
      <c r="Z3570">
        <f>COUNTIFS(D:D, "Military - U.S. Army", C:C, "Fort Myer, Virginia")</f>
        <v>1</v>
      </c>
    </row>
    <row r="3571" spans="1:26" x14ac:dyDescent="0.2">
      <c r="A3571">
        <v>31271</v>
      </c>
      <c r="C3571" t="s">
        <v>17507</v>
      </c>
      <c r="D3571" t="s">
        <v>12247</v>
      </c>
      <c r="F3571" t="s">
        <v>12795</v>
      </c>
      <c r="G3571" t="s">
        <v>17508</v>
      </c>
      <c r="H3571" t="s">
        <v>17509</v>
      </c>
      <c r="I3571">
        <v>19</v>
      </c>
      <c r="J3571">
        <v>8</v>
      </c>
      <c r="K3571">
        <v>0</v>
      </c>
      <c r="M3571">
        <f>SUM(B3571,C3571)</f>
        <v>0</v>
      </c>
      <c r="N3571" t="str">
        <f t="shared" si="110"/>
        <v>No</v>
      </c>
      <c r="O3571">
        <f>COUNTIF(C:C,"&lt;0")</f>
        <v>0</v>
      </c>
      <c r="P3571" t="e">
        <f>SUMIF(#REF!,"&gt;"&amp;AVERAGE(#REF!))</f>
        <v>#REF!</v>
      </c>
      <c r="Q3571">
        <f t="shared" si="111"/>
        <v>27.565026697177728</v>
      </c>
      <c r="R3571" t="str">
        <f>CONCATENATE("ID-",A3571,"-",E3571)</f>
        <v>ID-31271-</v>
      </c>
      <c r="S3571" t="str">
        <f>INDEX(B:B,MATCH(A3571,A:A,0))</f>
        <v>18:56</v>
      </c>
      <c r="T3571" t="str">
        <f>IF(OR(B3571&gt;0,C3571&gt;0),"Acceptable","Check")</f>
        <v>Acceptable</v>
      </c>
      <c r="U3571">
        <f>COUNTIF(D:D, "Military - U.S. Army")</f>
        <v>23</v>
      </c>
      <c r="V3571">
        <f>AVERAGEIF(C:C,"Fort Myer, Virginia", I:I)</f>
        <v>2</v>
      </c>
      <c r="X3571" t="str">
        <f>IFERROR(VLOOKUP("FlightNumber", A:D, 4, FALSE), "Flight Not Found")</f>
        <v>Flight Not Found</v>
      </c>
      <c r="Y3571" t="str" cm="1">
        <f t="array" ref="Y3571">IF(AND(B:B &gt; TIME(6, 0, 0), B:B &lt;= TIME(18, 0, 0)), "Day", "Night")</f>
        <v>Night</v>
      </c>
      <c r="Z3571">
        <f>COUNTIFS(D:D, "Military - U.S. Army", C:C, "Fort Myer, Virginia")</f>
        <v>1</v>
      </c>
    </row>
    <row r="3572" spans="1:26" x14ac:dyDescent="0.2">
      <c r="A3572">
        <v>31274</v>
      </c>
      <c r="C3572" t="s">
        <v>17510</v>
      </c>
      <c r="D3572" t="s">
        <v>17511</v>
      </c>
      <c r="E3572" t="s">
        <v>17512</v>
      </c>
      <c r="F3572" t="s">
        <v>12747</v>
      </c>
      <c r="G3572" t="s">
        <v>17513</v>
      </c>
      <c r="H3572" t="s">
        <v>17514</v>
      </c>
      <c r="I3572">
        <v>73</v>
      </c>
      <c r="J3572">
        <v>3</v>
      </c>
      <c r="K3572">
        <v>0</v>
      </c>
      <c r="L3572" t="s">
        <v>17515</v>
      </c>
      <c r="M3572">
        <f>SUM(B3572,C3572)</f>
        <v>0</v>
      </c>
      <c r="N3572" t="str">
        <f t="shared" si="110"/>
        <v>No</v>
      </c>
      <c r="O3572">
        <f>COUNTIF(C:C,"&lt;0")</f>
        <v>0</v>
      </c>
      <c r="P3572" t="e">
        <f>SUMIF(#REF!,"&gt;"&amp;AVERAGE(#REF!))</f>
        <v>#REF!</v>
      </c>
      <c r="Q3572">
        <f t="shared" si="111"/>
        <v>27.565026697177728</v>
      </c>
      <c r="R3572" t="str">
        <f>CONCATENATE("ID-",A3572,"-",E3572)</f>
        <v>ID-31274-Aden - Abu Dahbi</v>
      </c>
      <c r="S3572">
        <f>INDEX(B:B,MATCH(A3572,A:A,0))</f>
        <v>0</v>
      </c>
      <c r="T3572" t="str">
        <f>IF(OR(B3572&gt;0,C3572&gt;0),"Acceptable","Check")</f>
        <v>Acceptable</v>
      </c>
      <c r="U3572">
        <f>COUNTIF(D:D, "Military - U.S. Army")</f>
        <v>23</v>
      </c>
      <c r="V3572">
        <f>AVERAGEIF(C:C,"Fort Myer, Virginia", I:I)</f>
        <v>2</v>
      </c>
      <c r="X3572" t="str">
        <f>IFERROR(VLOOKUP("FlightNumber", A:D, 4, FALSE), "Flight Not Found")</f>
        <v>Flight Not Found</v>
      </c>
      <c r="Y3572" t="str" cm="1">
        <f t="array" ref="Y3572">IF(AND(B:B &gt; TIME(6, 0, 0), B:B &lt;= TIME(18, 0, 0)), "Day", "Night")</f>
        <v>Night</v>
      </c>
      <c r="Z3572">
        <f>COUNTIFS(D:D, "Military - U.S. Army", C:C, "Fort Myer, Virginia")</f>
        <v>1</v>
      </c>
    </row>
    <row r="3573" spans="1:26" x14ac:dyDescent="0.2">
      <c r="A3573">
        <v>31279</v>
      </c>
      <c r="B3573" t="s">
        <v>779</v>
      </c>
      <c r="C3573" t="s">
        <v>17516</v>
      </c>
      <c r="D3573" t="s">
        <v>17517</v>
      </c>
      <c r="E3573" t="s">
        <v>17518</v>
      </c>
      <c r="F3573" t="s">
        <v>17519</v>
      </c>
      <c r="G3573" t="s">
        <v>17520</v>
      </c>
      <c r="I3573">
        <v>3</v>
      </c>
      <c r="J3573">
        <v>3</v>
      </c>
      <c r="K3573">
        <v>0</v>
      </c>
      <c r="L3573" t="s">
        <v>17521</v>
      </c>
      <c r="M3573">
        <f>SUM(B3573,C3573)</f>
        <v>0</v>
      </c>
      <c r="N3573" t="str">
        <f t="shared" si="110"/>
        <v>No</v>
      </c>
      <c r="O3573">
        <f>COUNTIF(C:C,"&lt;0")</f>
        <v>0</v>
      </c>
      <c r="P3573" t="e">
        <f>SUMIF(#REF!,"&gt;"&amp;AVERAGE(#REF!))</f>
        <v>#REF!</v>
      </c>
      <c r="Q3573">
        <f t="shared" si="111"/>
        <v>27.565026697177728</v>
      </c>
      <c r="R3573" t="str">
        <f>CONCATENATE("ID-",A3573,"-",E3573)</f>
        <v>ID-31279-Anchorage, AK - Gulkana, AK</v>
      </c>
      <c r="S3573" t="str">
        <f>INDEX(B:B,MATCH(A3573,A:A,0))</f>
        <v>02:05</v>
      </c>
      <c r="T3573" t="str">
        <f>IF(OR(B3573&gt;0,C3573&gt;0),"Acceptable","Check")</f>
        <v>Acceptable</v>
      </c>
      <c r="U3573">
        <f>COUNTIF(D:D, "Military - U.S. Army")</f>
        <v>23</v>
      </c>
      <c r="V3573">
        <f>AVERAGEIF(C:C,"Fort Myer, Virginia", I:I)</f>
        <v>2</v>
      </c>
      <c r="X3573" t="str">
        <f>IFERROR(VLOOKUP("FlightNumber", A:D, 4, FALSE), "Flight Not Found")</f>
        <v>Flight Not Found</v>
      </c>
      <c r="Y3573" t="str" cm="1">
        <f t="array" ref="Y3573">IF(AND(B:B &gt; TIME(6, 0, 0), B:B &lt;= TIME(18, 0, 0)), "Day", "Night")</f>
        <v>Night</v>
      </c>
      <c r="Z3573">
        <f>COUNTIFS(D:D, "Military - U.S. Army", C:C, "Fort Myer, Virginia")</f>
        <v>1</v>
      </c>
    </row>
    <row r="3574" spans="1:26" x14ac:dyDescent="0.2">
      <c r="A3574">
        <v>31281</v>
      </c>
      <c r="B3574" t="s">
        <v>17522</v>
      </c>
      <c r="C3574" t="s">
        <v>6889</v>
      </c>
      <c r="D3574" t="s">
        <v>17523</v>
      </c>
      <c r="E3574" t="s">
        <v>17524</v>
      </c>
      <c r="F3574" t="s">
        <v>17525</v>
      </c>
      <c r="G3574" t="s">
        <v>17526</v>
      </c>
      <c r="H3574" t="s">
        <v>17527</v>
      </c>
      <c r="I3574">
        <v>137</v>
      </c>
      <c r="J3574">
        <v>55</v>
      </c>
      <c r="K3574">
        <v>0</v>
      </c>
      <c r="L3574" t="s">
        <v>17528</v>
      </c>
      <c r="M3574">
        <f>SUM(B3574,C3574)</f>
        <v>0</v>
      </c>
      <c r="N3574" t="str">
        <f t="shared" si="110"/>
        <v>No</v>
      </c>
      <c r="O3574">
        <f>COUNTIF(C:C,"&lt;0")</f>
        <v>0</v>
      </c>
      <c r="P3574" t="e">
        <f>SUMIF(#REF!,"&gt;"&amp;AVERAGE(#REF!))</f>
        <v>#REF!</v>
      </c>
      <c r="Q3574">
        <f t="shared" si="111"/>
        <v>27.565026697177728</v>
      </c>
      <c r="R3574" t="str">
        <f>CONCATENATE("ID-",A3574,"-",E3574)</f>
        <v>ID-31281-Manchester - Kerkira</v>
      </c>
      <c r="S3574" t="str">
        <f>INDEX(B:B,MATCH(A3574,A:A,0))</f>
        <v>06:13</v>
      </c>
      <c r="T3574" t="str">
        <f>IF(OR(B3574&gt;0,C3574&gt;0),"Acceptable","Check")</f>
        <v>Acceptable</v>
      </c>
      <c r="U3574">
        <f>COUNTIF(D:D, "Military - U.S. Army")</f>
        <v>23</v>
      </c>
      <c r="V3574">
        <f>AVERAGEIF(C:C,"Fort Myer, Virginia", I:I)</f>
        <v>2</v>
      </c>
      <c r="X3574" t="str">
        <f>IFERROR(VLOOKUP("FlightNumber", A:D, 4, FALSE), "Flight Not Found")</f>
        <v>Flight Not Found</v>
      </c>
      <c r="Y3574" t="str" cm="1">
        <f t="array" ref="Y3574">IF(AND(B:B &gt; TIME(6, 0, 0), B:B &lt;= TIME(18, 0, 0)), "Day", "Night")</f>
        <v>Night</v>
      </c>
      <c r="Z3574">
        <f>COUNTIFS(D:D, "Military - U.S. Army", C:C, "Fort Myer, Virginia")</f>
        <v>1</v>
      </c>
    </row>
    <row r="3575" spans="1:26" x14ac:dyDescent="0.2">
      <c r="A3575">
        <v>31284</v>
      </c>
      <c r="B3575" t="s">
        <v>4402</v>
      </c>
      <c r="C3575" t="s">
        <v>17529</v>
      </c>
      <c r="D3575" t="s">
        <v>17530</v>
      </c>
      <c r="E3575" t="s">
        <v>17531</v>
      </c>
      <c r="F3575" t="s">
        <v>11274</v>
      </c>
      <c r="G3575" t="s">
        <v>17532</v>
      </c>
      <c r="H3575" t="s">
        <v>17533</v>
      </c>
      <c r="I3575">
        <v>8</v>
      </c>
      <c r="J3575">
        <v>8</v>
      </c>
      <c r="K3575">
        <v>0</v>
      </c>
      <c r="L3575" t="s">
        <v>17534</v>
      </c>
      <c r="M3575">
        <f>SUM(B3575,C3575)</f>
        <v>0</v>
      </c>
      <c r="N3575" t="str">
        <f t="shared" si="110"/>
        <v>No</v>
      </c>
      <c r="O3575">
        <f>COUNTIF(C:C,"&lt;0")</f>
        <v>0</v>
      </c>
      <c r="P3575" t="e">
        <f>SUMIF(#REF!,"&gt;"&amp;AVERAGE(#REF!))</f>
        <v>#REF!</v>
      </c>
      <c r="Q3575">
        <f t="shared" si="111"/>
        <v>27.565026697177728</v>
      </c>
      <c r="R3575" t="str">
        <f>CONCATENATE("ID-",A3575,"-",E3575)</f>
        <v>ID-31284-Boston, MA - Auburn, ME</v>
      </c>
      <c r="S3575" t="str">
        <f>INDEX(B:B,MATCH(A3575,A:A,0))</f>
        <v>22:05</v>
      </c>
      <c r="T3575" t="str">
        <f>IF(OR(B3575&gt;0,C3575&gt;0),"Acceptable","Check")</f>
        <v>Acceptable</v>
      </c>
      <c r="U3575">
        <f>COUNTIF(D:D, "Military - U.S. Army")</f>
        <v>23</v>
      </c>
      <c r="V3575">
        <f>AVERAGEIF(C:C,"Fort Myer, Virginia", I:I)</f>
        <v>2</v>
      </c>
      <c r="X3575" t="str">
        <f>IFERROR(VLOOKUP("FlightNumber", A:D, 4, FALSE), "Flight Not Found")</f>
        <v>Flight Not Found</v>
      </c>
      <c r="Y3575" t="str" cm="1">
        <f t="array" ref="Y3575">IF(AND(B:B &gt; TIME(6, 0, 0), B:B &lt;= TIME(18, 0, 0)), "Day", "Night")</f>
        <v>Night</v>
      </c>
      <c r="Z3575">
        <f>COUNTIFS(D:D, "Military - U.S. Army", C:C, "Fort Myer, Virginia")</f>
        <v>1</v>
      </c>
    </row>
    <row r="3576" spans="1:26" x14ac:dyDescent="0.2">
      <c r="A3576">
        <v>31286</v>
      </c>
      <c r="C3576" t="s">
        <v>17535</v>
      </c>
      <c r="D3576" t="s">
        <v>2606</v>
      </c>
      <c r="E3576" t="s">
        <v>994</v>
      </c>
      <c r="F3576" t="s">
        <v>7280</v>
      </c>
      <c r="G3576" t="s">
        <v>17536</v>
      </c>
      <c r="H3576" t="s">
        <v>17537</v>
      </c>
      <c r="I3576">
        <v>7</v>
      </c>
      <c r="J3576">
        <v>7</v>
      </c>
      <c r="K3576">
        <v>0</v>
      </c>
      <c r="L3576" t="s">
        <v>17538</v>
      </c>
      <c r="M3576">
        <f>SUM(B3576,C3576)</f>
        <v>0</v>
      </c>
      <c r="N3576" t="str">
        <f t="shared" si="110"/>
        <v>No</v>
      </c>
      <c r="O3576">
        <f>COUNTIF(C:C,"&lt;0")</f>
        <v>0</v>
      </c>
      <c r="P3576" t="e">
        <f>SUMIF(#REF!,"&gt;"&amp;AVERAGE(#REF!))</f>
        <v>#REF!</v>
      </c>
      <c r="Q3576">
        <f t="shared" si="111"/>
        <v>27.565026697177728</v>
      </c>
      <c r="R3576" t="str">
        <f>CONCATENATE("ID-",A3576,"-",E3576)</f>
        <v>ID-31286-Training</v>
      </c>
      <c r="S3576">
        <f>INDEX(B:B,MATCH(A3576,A:A,0))</f>
        <v>0</v>
      </c>
      <c r="T3576" t="str">
        <f>IF(OR(B3576&gt;0,C3576&gt;0),"Acceptable","Check")</f>
        <v>Acceptable</v>
      </c>
      <c r="U3576">
        <f>COUNTIF(D:D, "Military - U.S. Army")</f>
        <v>23</v>
      </c>
      <c r="V3576">
        <f>AVERAGEIF(C:C,"Fort Myer, Virginia", I:I)</f>
        <v>2</v>
      </c>
      <c r="X3576" t="str">
        <f>IFERROR(VLOOKUP("FlightNumber", A:D, 4, FALSE), "Flight Not Found")</f>
        <v>Flight Not Found</v>
      </c>
      <c r="Y3576" t="str" cm="1">
        <f t="array" ref="Y3576">IF(AND(B:B &gt; TIME(6, 0, 0), B:B &lt;= TIME(18, 0, 0)), "Day", "Night")</f>
        <v>Night</v>
      </c>
      <c r="Z3576">
        <f>COUNTIFS(D:D, "Military - U.S. Army", C:C, "Fort Myer, Virginia")</f>
        <v>1</v>
      </c>
    </row>
    <row r="3577" spans="1:26" x14ac:dyDescent="0.2">
      <c r="A3577">
        <v>31289</v>
      </c>
      <c r="C3577" t="s">
        <v>17539</v>
      </c>
      <c r="D3577" t="s">
        <v>15674</v>
      </c>
      <c r="F3577" t="s">
        <v>11771</v>
      </c>
      <c r="G3577" t="s">
        <v>17540</v>
      </c>
      <c r="H3577" t="s">
        <v>177</v>
      </c>
      <c r="I3577">
        <v>5</v>
      </c>
      <c r="J3577">
        <v>3</v>
      </c>
      <c r="K3577">
        <v>0</v>
      </c>
      <c r="M3577">
        <f>SUM(B3577,C3577)</f>
        <v>0</v>
      </c>
      <c r="N3577" t="str">
        <f t="shared" si="110"/>
        <v>No</v>
      </c>
      <c r="O3577">
        <f>COUNTIF(C:C,"&lt;0")</f>
        <v>0</v>
      </c>
      <c r="P3577" t="e">
        <f>SUMIF(#REF!,"&gt;"&amp;AVERAGE(#REF!))</f>
        <v>#REF!</v>
      </c>
      <c r="Q3577">
        <f t="shared" si="111"/>
        <v>27.565026697177728</v>
      </c>
      <c r="R3577" t="str">
        <f>CONCATENATE("ID-",A3577,"-",E3577)</f>
        <v>ID-31289-</v>
      </c>
      <c r="S3577">
        <f>INDEX(B:B,MATCH(A3577,A:A,0))</f>
        <v>0</v>
      </c>
      <c r="T3577" t="str">
        <f>IF(OR(B3577&gt;0,C3577&gt;0),"Acceptable","Check")</f>
        <v>Acceptable</v>
      </c>
      <c r="U3577">
        <f>COUNTIF(D:D, "Military - U.S. Army")</f>
        <v>23</v>
      </c>
      <c r="V3577">
        <f>AVERAGEIF(C:C,"Fort Myer, Virginia", I:I)</f>
        <v>2</v>
      </c>
      <c r="X3577" t="str">
        <f>IFERROR(VLOOKUP("FlightNumber", A:D, 4, FALSE), "Flight Not Found")</f>
        <v>Flight Not Found</v>
      </c>
      <c r="Y3577" t="str" cm="1">
        <f t="array" ref="Y3577">IF(AND(B:B &gt; TIME(6, 0, 0), B:B &lt;= TIME(18, 0, 0)), "Day", "Night")</f>
        <v>Night</v>
      </c>
      <c r="Z3577">
        <f>COUNTIFS(D:D, "Military - U.S. Army", C:C, "Fort Myer, Virginia")</f>
        <v>1</v>
      </c>
    </row>
    <row r="3578" spans="1:26" x14ac:dyDescent="0.2">
      <c r="A3578">
        <v>31294</v>
      </c>
      <c r="B3578" t="s">
        <v>2567</v>
      </c>
      <c r="C3578" t="s">
        <v>17541</v>
      </c>
      <c r="D3578" t="s">
        <v>6017</v>
      </c>
      <c r="E3578" t="s">
        <v>17542</v>
      </c>
      <c r="F3578" t="s">
        <v>12279</v>
      </c>
      <c r="G3578" t="s">
        <v>17543</v>
      </c>
      <c r="H3578" t="s">
        <v>17544</v>
      </c>
      <c r="I3578">
        <v>52</v>
      </c>
      <c r="J3578">
        <v>52</v>
      </c>
      <c r="K3578">
        <v>0</v>
      </c>
      <c r="L3578" t="s">
        <v>17545</v>
      </c>
      <c r="M3578">
        <f>SUM(B3578,C3578)</f>
        <v>0</v>
      </c>
      <c r="N3578" t="str">
        <f t="shared" si="110"/>
        <v>No</v>
      </c>
      <c r="O3578">
        <f>COUNTIF(C:C,"&lt;0")</f>
        <v>0</v>
      </c>
      <c r="P3578" t="e">
        <f>SUMIF(#REF!,"&gt;"&amp;AVERAGE(#REF!))</f>
        <v>#REF!</v>
      </c>
      <c r="Q3578">
        <f t="shared" si="111"/>
        <v>27.565026697177728</v>
      </c>
      <c r="R3578" t="str">
        <f>CONCATENATE("ID-",A3578,"-",E3578)</f>
        <v>ID-31294-Kandahar - Farah</v>
      </c>
      <c r="S3578" t="str">
        <f>INDEX(B:B,MATCH(A3578,A:A,0))</f>
        <v>11:00</v>
      </c>
      <c r="T3578" t="str">
        <f>IF(OR(B3578&gt;0,C3578&gt;0),"Acceptable","Check")</f>
        <v>Acceptable</v>
      </c>
      <c r="U3578">
        <f>COUNTIF(D:D, "Military - U.S. Army")</f>
        <v>23</v>
      </c>
      <c r="V3578">
        <f>AVERAGEIF(C:C,"Fort Myer, Virginia", I:I)</f>
        <v>2</v>
      </c>
      <c r="X3578" t="str">
        <f>IFERROR(VLOOKUP("FlightNumber", A:D, 4, FALSE), "Flight Not Found")</f>
        <v>Flight Not Found</v>
      </c>
      <c r="Y3578" t="str" cm="1">
        <f t="array" ref="Y3578">IF(AND(B:B &gt; TIME(6, 0, 0), B:B &lt;= TIME(18, 0, 0)), "Day", "Night")</f>
        <v>Night</v>
      </c>
      <c r="Z3578">
        <f>COUNTIFS(D:D, "Military - U.S. Army", C:C, "Fort Myer, Virginia")</f>
        <v>1</v>
      </c>
    </row>
    <row r="3579" spans="1:26" x14ac:dyDescent="0.2">
      <c r="A3579">
        <v>31296</v>
      </c>
      <c r="B3579" t="s">
        <v>17546</v>
      </c>
      <c r="C3579" t="s">
        <v>10859</v>
      </c>
      <c r="D3579" t="s">
        <v>17547</v>
      </c>
      <c r="E3579" t="s">
        <v>17548</v>
      </c>
      <c r="F3579" t="s">
        <v>10021</v>
      </c>
      <c r="G3579" t="s">
        <v>17549</v>
      </c>
      <c r="H3579" t="s">
        <v>17550</v>
      </c>
      <c r="I3579">
        <v>31</v>
      </c>
      <c r="J3579">
        <v>31</v>
      </c>
      <c r="K3579">
        <v>0</v>
      </c>
      <c r="L3579" t="s">
        <v>17551</v>
      </c>
      <c r="M3579">
        <f>SUM(B3579,C3579)</f>
        <v>0</v>
      </c>
      <c r="N3579" t="str">
        <f t="shared" si="110"/>
        <v>No</v>
      </c>
      <c r="O3579">
        <f>COUNTIF(C:C,"&lt;0")</f>
        <v>0</v>
      </c>
      <c r="P3579" t="e">
        <f>SUMIF(#REF!,"&gt;"&amp;AVERAGE(#REF!))</f>
        <v>#REF!</v>
      </c>
      <c r="Q3579">
        <f t="shared" si="111"/>
        <v>27.565026697177728</v>
      </c>
      <c r="R3579" t="str">
        <f>CONCATENATE("ID-",A3579,"-",E3579)</f>
        <v>ID-31296-Milwaukee - Atlanta</v>
      </c>
      <c r="S3579" t="str">
        <f>INDEX(B:B,MATCH(A3579,A:A,0))</f>
        <v>15:21</v>
      </c>
      <c r="T3579" t="str">
        <f>IF(OR(B3579&gt;0,C3579&gt;0),"Acceptable","Check")</f>
        <v>Acceptable</v>
      </c>
      <c r="U3579">
        <f>COUNTIF(D:D, "Military - U.S. Army")</f>
        <v>23</v>
      </c>
      <c r="V3579">
        <f>AVERAGEIF(C:C,"Fort Myer, Virginia", I:I)</f>
        <v>2</v>
      </c>
      <c r="X3579" t="str">
        <f>IFERROR(VLOOKUP("FlightNumber", A:D, 4, FALSE), "Flight Not Found")</f>
        <v>Flight Not Found</v>
      </c>
      <c r="Y3579" t="str" cm="1">
        <f t="array" ref="Y3579">IF(AND(B:B &gt; TIME(6, 0, 0), B:B &lt;= TIME(18, 0, 0)), "Day", "Night")</f>
        <v>Night</v>
      </c>
      <c r="Z3579">
        <f>COUNTIFS(D:D, "Military - U.S. Army", C:C, "Fort Myer, Virginia")</f>
        <v>1</v>
      </c>
    </row>
    <row r="3580" spans="1:26" x14ac:dyDescent="0.2">
      <c r="A3580">
        <v>31312</v>
      </c>
      <c r="C3580" t="s">
        <v>17552</v>
      </c>
      <c r="D3580" t="s">
        <v>9030</v>
      </c>
      <c r="F3580" t="s">
        <v>9031</v>
      </c>
      <c r="I3580">
        <v>26</v>
      </c>
      <c r="J3580">
        <v>26</v>
      </c>
      <c r="K3580">
        <v>0</v>
      </c>
      <c r="L3580" t="s">
        <v>17192</v>
      </c>
      <c r="M3580">
        <f>SUM(B3580,C3580)</f>
        <v>0</v>
      </c>
      <c r="N3580" t="str">
        <f t="shared" si="110"/>
        <v>No</v>
      </c>
      <c r="O3580">
        <f>COUNTIF(C:C,"&lt;0")</f>
        <v>0</v>
      </c>
      <c r="P3580" t="e">
        <f>SUMIF(#REF!,"&gt;"&amp;AVERAGE(#REF!))</f>
        <v>#REF!</v>
      </c>
      <c r="Q3580">
        <f t="shared" si="111"/>
        <v>27.565026697177728</v>
      </c>
      <c r="R3580" t="str">
        <f>CONCATENATE("ID-",A3580,"-",E3580)</f>
        <v>ID-31312-</v>
      </c>
      <c r="S3580">
        <f>INDEX(B:B,MATCH(A3580,A:A,0))</f>
        <v>0</v>
      </c>
      <c r="T3580" t="str">
        <f>IF(OR(B3580&gt;0,C3580&gt;0),"Acceptable","Check")</f>
        <v>Acceptable</v>
      </c>
      <c r="U3580">
        <f>COUNTIF(D:D, "Military - U.S. Army")</f>
        <v>23</v>
      </c>
      <c r="V3580">
        <f>AVERAGEIF(C:C,"Fort Myer, Virginia", I:I)</f>
        <v>2</v>
      </c>
      <c r="X3580" t="str">
        <f>IFERROR(VLOOKUP("FlightNumber", A:D, 4, FALSE), "Flight Not Found")</f>
        <v>Flight Not Found</v>
      </c>
      <c r="Y3580" t="str" cm="1">
        <f t="array" ref="Y3580">IF(AND(B:B &gt; TIME(6, 0, 0), B:B &lt;= TIME(18, 0, 0)), "Day", "Night")</f>
        <v>Night</v>
      </c>
      <c r="Z3580">
        <f>COUNTIFS(D:D, "Military - U.S. Army", C:C, "Fort Myer, Virginia")</f>
        <v>1</v>
      </c>
    </row>
    <row r="3581" spans="1:26" x14ac:dyDescent="0.2">
      <c r="A3581">
        <v>31313</v>
      </c>
      <c r="B3581" t="s">
        <v>1556</v>
      </c>
      <c r="C3581" t="s">
        <v>17553</v>
      </c>
      <c r="D3581" t="s">
        <v>17554</v>
      </c>
      <c r="E3581" t="s">
        <v>17555</v>
      </c>
      <c r="F3581" t="s">
        <v>12236</v>
      </c>
      <c r="G3581" t="s">
        <v>17556</v>
      </c>
      <c r="H3581" t="s">
        <v>17557</v>
      </c>
      <c r="I3581">
        <v>14</v>
      </c>
      <c r="J3581">
        <v>14</v>
      </c>
      <c r="K3581">
        <v>0</v>
      </c>
      <c r="L3581" t="s">
        <v>17558</v>
      </c>
      <c r="M3581">
        <f>SUM(B3581,C3581)</f>
        <v>0</v>
      </c>
      <c r="N3581" t="str">
        <f t="shared" si="110"/>
        <v>No</v>
      </c>
      <c r="O3581">
        <f>COUNTIF(C:C,"&lt;0")</f>
        <v>0</v>
      </c>
      <c r="P3581" t="e">
        <f>SUMIF(#REF!,"&gt;"&amp;AVERAGE(#REF!))</f>
        <v>#REF!</v>
      </c>
      <c r="Q3581">
        <f t="shared" si="111"/>
        <v>27.565026697177728</v>
      </c>
      <c r="R3581" t="str">
        <f>CONCATENATE("ID-",A3581,"-",E3581)</f>
        <v>ID-31313-Washington D.C. Baltimore, MD</v>
      </c>
      <c r="S3581" t="str">
        <f>INDEX(B:B,MATCH(A3581,A:A,0))</f>
        <v>10:20</v>
      </c>
      <c r="T3581" t="str">
        <f>IF(OR(B3581&gt;0,C3581&gt;0),"Acceptable","Check")</f>
        <v>Acceptable</v>
      </c>
      <c r="U3581">
        <f>COUNTIF(D:D, "Military - U.S. Army")</f>
        <v>23</v>
      </c>
      <c r="V3581">
        <f>AVERAGEIF(C:C,"Fort Myer, Virginia", I:I)</f>
        <v>2</v>
      </c>
      <c r="X3581" t="str">
        <f>IFERROR(VLOOKUP("FlightNumber", A:D, 4, FALSE), "Flight Not Found")</f>
        <v>Flight Not Found</v>
      </c>
      <c r="Y3581" t="str" cm="1">
        <f t="array" ref="Y3581">IF(AND(B:B &gt; TIME(6, 0, 0), B:B &lt;= TIME(18, 0, 0)), "Day", "Night")</f>
        <v>Night</v>
      </c>
      <c r="Z3581">
        <f>COUNTIFS(D:D, "Military - U.S. Army", C:C, "Fort Myer, Virginia")</f>
        <v>1</v>
      </c>
    </row>
    <row r="3582" spans="1:26" x14ac:dyDescent="0.2">
      <c r="A3582">
        <v>31315</v>
      </c>
      <c r="C3582" t="s">
        <v>17559</v>
      </c>
      <c r="D3582" t="s">
        <v>17560</v>
      </c>
      <c r="E3582" t="s">
        <v>17561</v>
      </c>
      <c r="F3582" t="s">
        <v>15175</v>
      </c>
      <c r="G3582" t="s">
        <v>17562</v>
      </c>
      <c r="H3582" t="s">
        <v>17563</v>
      </c>
      <c r="I3582">
        <v>9</v>
      </c>
      <c r="J3582">
        <v>9</v>
      </c>
      <c r="K3582">
        <v>0</v>
      </c>
      <c r="L3582" t="s">
        <v>17564</v>
      </c>
      <c r="M3582">
        <f>SUM(B3582,C3582)</f>
        <v>0</v>
      </c>
      <c r="N3582" t="str">
        <f t="shared" si="110"/>
        <v>No</v>
      </c>
      <c r="O3582">
        <f>COUNTIF(C:C,"&lt;0")</f>
        <v>0</v>
      </c>
      <c r="P3582" t="e">
        <f>SUMIF(#REF!,"&gt;"&amp;AVERAGE(#REF!))</f>
        <v>#REF!</v>
      </c>
      <c r="Q3582">
        <f t="shared" si="111"/>
        <v>27.565026697177728</v>
      </c>
      <c r="R3582" t="str">
        <f>CONCATENATE("ID-",A3582,"-",E3582)</f>
        <v>ID-31315-Dnepropetrovsk - Moscow</v>
      </c>
      <c r="S3582">
        <f>INDEX(B:B,MATCH(A3582,A:A,0))</f>
        <v>0</v>
      </c>
      <c r="T3582" t="str">
        <f>IF(OR(B3582&gt;0,C3582&gt;0),"Acceptable","Check")</f>
        <v>Acceptable</v>
      </c>
      <c r="U3582">
        <f>COUNTIF(D:D, "Military - U.S. Army")</f>
        <v>23</v>
      </c>
      <c r="V3582">
        <f>AVERAGEIF(C:C,"Fort Myer, Virginia", I:I)</f>
        <v>2</v>
      </c>
      <c r="X3582" t="str">
        <f>IFERROR(VLOOKUP("FlightNumber", A:D, 4, FALSE), "Flight Not Found")</f>
        <v>Flight Not Found</v>
      </c>
      <c r="Y3582" t="str" cm="1">
        <f t="array" ref="Y3582">IF(AND(B:B &gt; TIME(6, 0, 0), B:B &lt;= TIME(18, 0, 0)), "Day", "Night")</f>
        <v>Night</v>
      </c>
      <c r="Z3582">
        <f>COUNTIFS(D:D, "Military - U.S. Army", C:C, "Fort Myer, Virginia")</f>
        <v>1</v>
      </c>
    </row>
    <row r="3583" spans="1:26" x14ac:dyDescent="0.2">
      <c r="A3583">
        <v>31319</v>
      </c>
      <c r="B3583" t="s">
        <v>1109</v>
      </c>
      <c r="C3583" t="s">
        <v>17565</v>
      </c>
      <c r="D3583" t="s">
        <v>17566</v>
      </c>
      <c r="E3583" t="s">
        <v>17567</v>
      </c>
      <c r="F3583" t="s">
        <v>17568</v>
      </c>
      <c r="G3583" t="s">
        <v>17569</v>
      </c>
      <c r="H3583" t="s">
        <v>17570</v>
      </c>
      <c r="I3583">
        <v>17</v>
      </c>
      <c r="J3583">
        <v>17</v>
      </c>
      <c r="K3583">
        <v>0</v>
      </c>
      <c r="L3583" t="s">
        <v>17571</v>
      </c>
      <c r="M3583">
        <f>SUM(B3583,C3583)</f>
        <v>0</v>
      </c>
      <c r="N3583" t="str">
        <f t="shared" si="110"/>
        <v>No</v>
      </c>
      <c r="O3583">
        <f>COUNTIF(C:C,"&lt;0")</f>
        <v>0</v>
      </c>
      <c r="P3583" t="e">
        <f>SUMIF(#REF!,"&gt;"&amp;AVERAGE(#REF!))</f>
        <v>#REF!</v>
      </c>
      <c r="Q3583">
        <f t="shared" si="111"/>
        <v>27.565026697177728</v>
      </c>
      <c r="R3583" t="str">
        <f>CONCATENATE("ID-",A3583,"-",E3583)</f>
        <v>ID-31319-Parachuting</v>
      </c>
      <c r="S3583" t="str">
        <f>INDEX(B:B,MATCH(A3583,A:A,0))</f>
        <v>12:30</v>
      </c>
      <c r="T3583" t="str">
        <f>IF(OR(B3583&gt;0,C3583&gt;0),"Acceptable","Check")</f>
        <v>Acceptable</v>
      </c>
      <c r="U3583">
        <f>COUNTIF(D:D, "Military - U.S. Army")</f>
        <v>23</v>
      </c>
      <c r="V3583">
        <f>AVERAGEIF(C:C,"Fort Myer, Virginia", I:I)</f>
        <v>2</v>
      </c>
      <c r="X3583" t="str">
        <f>IFERROR(VLOOKUP("FlightNumber", A:D, 4, FALSE), "Flight Not Found")</f>
        <v>Flight Not Found</v>
      </c>
      <c r="Y3583" t="str" cm="1">
        <f t="array" ref="Y3583">IF(AND(B:B &gt; TIME(6, 0, 0), B:B &lt;= TIME(18, 0, 0)), "Day", "Night")</f>
        <v>Night</v>
      </c>
      <c r="Z3583">
        <f>COUNTIFS(D:D, "Military - U.S. Army", C:C, "Fort Myer, Virginia")</f>
        <v>1</v>
      </c>
    </row>
    <row r="3584" spans="1:26" x14ac:dyDescent="0.2">
      <c r="A3584">
        <v>31324</v>
      </c>
      <c r="C3584" t="s">
        <v>17572</v>
      </c>
      <c r="D3584" t="s">
        <v>17573</v>
      </c>
      <c r="F3584" t="s">
        <v>12957</v>
      </c>
      <c r="G3584" t="s">
        <v>17574</v>
      </c>
      <c r="H3584" t="s">
        <v>17575</v>
      </c>
      <c r="I3584">
        <v>9</v>
      </c>
      <c r="J3584">
        <v>8</v>
      </c>
      <c r="K3584">
        <v>0</v>
      </c>
      <c r="L3584" t="s">
        <v>17576</v>
      </c>
      <c r="M3584">
        <f>SUM(B3584,C3584)</f>
        <v>0</v>
      </c>
      <c r="N3584" t="str">
        <f t="shared" si="110"/>
        <v>No</v>
      </c>
      <c r="O3584">
        <f>COUNTIF(C:C,"&lt;0")</f>
        <v>0</v>
      </c>
      <c r="P3584" t="e">
        <f>SUMIF(#REF!,"&gt;"&amp;AVERAGE(#REF!))</f>
        <v>#REF!</v>
      </c>
      <c r="Q3584">
        <f t="shared" si="111"/>
        <v>27.565026697177728</v>
      </c>
      <c r="R3584" t="str">
        <f>CONCATENATE("ID-",A3584,"-",E3584)</f>
        <v>ID-31324-</v>
      </c>
      <c r="S3584">
        <f>INDEX(B:B,MATCH(A3584,A:A,0))</f>
        <v>0</v>
      </c>
      <c r="T3584" t="str">
        <f>IF(OR(B3584&gt;0,C3584&gt;0),"Acceptable","Check")</f>
        <v>Acceptable</v>
      </c>
      <c r="U3584">
        <f>COUNTIF(D:D, "Military - U.S. Army")</f>
        <v>23</v>
      </c>
      <c r="V3584">
        <f>AVERAGEIF(C:C,"Fort Myer, Virginia", I:I)</f>
        <v>2</v>
      </c>
      <c r="X3584" t="str">
        <f>IFERROR(VLOOKUP("FlightNumber", A:D, 4, FALSE), "Flight Not Found")</f>
        <v>Flight Not Found</v>
      </c>
      <c r="Y3584" t="str" cm="1">
        <f t="array" ref="Y3584">IF(AND(B:B &gt; TIME(6, 0, 0), B:B &lt;= TIME(18, 0, 0)), "Day", "Night")</f>
        <v>Night</v>
      </c>
      <c r="Z3584">
        <f>COUNTIFS(D:D, "Military - U.S. Army", C:C, "Fort Myer, Virginia")</f>
        <v>1</v>
      </c>
    </row>
    <row r="3585" spans="1:26" x14ac:dyDescent="0.2">
      <c r="A3585">
        <v>31329</v>
      </c>
      <c r="B3585" t="s">
        <v>4834</v>
      </c>
      <c r="C3585" t="s">
        <v>17577</v>
      </c>
      <c r="D3585" t="s">
        <v>14374</v>
      </c>
      <c r="F3585" t="s">
        <v>13740</v>
      </c>
      <c r="G3585" t="s">
        <v>17578</v>
      </c>
      <c r="H3585" t="s">
        <v>17579</v>
      </c>
      <c r="I3585">
        <v>2</v>
      </c>
      <c r="J3585">
        <v>2</v>
      </c>
      <c r="K3585">
        <v>0</v>
      </c>
      <c r="L3585" t="s">
        <v>17580</v>
      </c>
      <c r="M3585">
        <f>SUM(B3585,C3585)</f>
        <v>0</v>
      </c>
      <c r="N3585" t="str">
        <f t="shared" si="110"/>
        <v>No</v>
      </c>
      <c r="O3585">
        <f>COUNTIF(C:C,"&lt;0")</f>
        <v>0</v>
      </c>
      <c r="P3585" t="e">
        <f>SUMIF(#REF!,"&gt;"&amp;AVERAGE(#REF!))</f>
        <v>#REF!</v>
      </c>
      <c r="Q3585">
        <f t="shared" si="111"/>
        <v>27.565026697177728</v>
      </c>
      <c r="R3585" t="str">
        <f>CONCATENATE("ID-",A3585,"-",E3585)</f>
        <v>ID-31329-</v>
      </c>
      <c r="S3585" t="str">
        <f>INDEX(B:B,MATCH(A3585,A:A,0))</f>
        <v>19:00</v>
      </c>
      <c r="T3585" t="str">
        <f>IF(OR(B3585&gt;0,C3585&gt;0),"Acceptable","Check")</f>
        <v>Acceptable</v>
      </c>
      <c r="U3585">
        <f>COUNTIF(D:D, "Military - U.S. Army")</f>
        <v>23</v>
      </c>
      <c r="V3585">
        <f>AVERAGEIF(C:C,"Fort Myer, Virginia", I:I)</f>
        <v>2</v>
      </c>
      <c r="X3585" t="str">
        <f>IFERROR(VLOOKUP("FlightNumber", A:D, 4, FALSE), "Flight Not Found")</f>
        <v>Flight Not Found</v>
      </c>
      <c r="Y3585" t="str" cm="1">
        <f t="array" ref="Y3585">IF(AND(B:B &gt; TIME(6, 0, 0), B:B &lt;= TIME(18, 0, 0)), "Day", "Night")</f>
        <v>Night</v>
      </c>
      <c r="Z3585">
        <f>COUNTIFS(D:D, "Military - U.S. Army", C:C, "Fort Myer, Virginia")</f>
        <v>1</v>
      </c>
    </row>
    <row r="3586" spans="1:26" x14ac:dyDescent="0.2">
      <c r="A3586">
        <v>31330</v>
      </c>
      <c r="B3586" t="s">
        <v>17581</v>
      </c>
      <c r="C3586" t="s">
        <v>17582</v>
      </c>
      <c r="D3586" t="s">
        <v>17583</v>
      </c>
      <c r="E3586" t="s">
        <v>17584</v>
      </c>
      <c r="F3586" t="s">
        <v>17585</v>
      </c>
      <c r="G3586" t="s">
        <v>17586</v>
      </c>
      <c r="H3586" t="s">
        <v>7734</v>
      </c>
      <c r="I3586">
        <v>2</v>
      </c>
      <c r="J3586">
        <v>2</v>
      </c>
      <c r="K3586">
        <v>0</v>
      </c>
      <c r="L3586" t="s">
        <v>17587</v>
      </c>
      <c r="M3586">
        <f>SUM(B3586,C3586)</f>
        <v>0</v>
      </c>
      <c r="N3586" t="str">
        <f t="shared" ref="N3586:N3649" si="112">IF(E3586="good","Yes","No")</f>
        <v>No</v>
      </c>
      <c r="O3586">
        <f>COUNTIF(C:C,"&lt;0")</f>
        <v>0</v>
      </c>
      <c r="P3586" t="e">
        <f>SUMIF(#REF!,"&gt;"&amp;AVERAGE(#REF!))</f>
        <v>#REF!</v>
      </c>
      <c r="Q3586">
        <f t="shared" si="111"/>
        <v>27.565026697177728</v>
      </c>
      <c r="R3586" t="str">
        <f>CONCATENATE("ID-",A3586,"-",E3586)</f>
        <v>ID-31330-Sidney - Brisbane</v>
      </c>
      <c r="S3586" t="str">
        <f>INDEX(B:B,MATCH(A3586,A:A,0))</f>
        <v>1:00</v>
      </c>
      <c r="T3586" t="str">
        <f>IF(OR(B3586&gt;0,C3586&gt;0),"Acceptable","Check")</f>
        <v>Acceptable</v>
      </c>
      <c r="U3586">
        <f>COUNTIF(D:D, "Military - U.S. Army")</f>
        <v>23</v>
      </c>
      <c r="V3586">
        <f>AVERAGEIF(C:C,"Fort Myer, Virginia", I:I)</f>
        <v>2</v>
      </c>
      <c r="X3586" t="str">
        <f>IFERROR(VLOOKUP("FlightNumber", A:D, 4, FALSE), "Flight Not Found")</f>
        <v>Flight Not Found</v>
      </c>
      <c r="Y3586" t="str" cm="1">
        <f t="array" ref="Y3586">IF(AND(B:B &gt; TIME(6, 0, 0), B:B &lt;= TIME(18, 0, 0)), "Day", "Night")</f>
        <v>Night</v>
      </c>
      <c r="Z3586">
        <f>COUNTIFS(D:D, "Military - U.S. Army", C:C, "Fort Myer, Virginia")</f>
        <v>1</v>
      </c>
    </row>
    <row r="3587" spans="1:26" x14ac:dyDescent="0.2">
      <c r="A3587">
        <v>31331</v>
      </c>
      <c r="C3587" t="s">
        <v>17588</v>
      </c>
      <c r="D3587" t="s">
        <v>17589</v>
      </c>
      <c r="E3587" t="s">
        <v>17590</v>
      </c>
      <c r="F3587" t="s">
        <v>3063</v>
      </c>
      <c r="G3587" t="s">
        <v>17591</v>
      </c>
      <c r="H3587" t="s">
        <v>17592</v>
      </c>
      <c r="I3587">
        <v>2</v>
      </c>
      <c r="J3587">
        <v>2</v>
      </c>
      <c r="K3587">
        <v>0</v>
      </c>
      <c r="L3587" t="s">
        <v>17593</v>
      </c>
      <c r="M3587">
        <f>SUM(B3587,C3587)</f>
        <v>0</v>
      </c>
      <c r="N3587" t="str">
        <f t="shared" si="112"/>
        <v>No</v>
      </c>
      <c r="O3587">
        <f>COUNTIF(C:C,"&lt;0")</f>
        <v>0</v>
      </c>
      <c r="P3587" t="e">
        <f>SUMIF(#REF!,"&gt;"&amp;AVERAGE(#REF!))</f>
        <v>#REF!</v>
      </c>
      <c r="Q3587">
        <f t="shared" ref="Q3587:Q3650" si="113">AVERAGEIF(I:I,"&gt;0")</f>
        <v>27.565026697177728</v>
      </c>
      <c r="R3587" t="str">
        <f>CONCATENATE("ID-",A3587,"-",E3587)</f>
        <v>ID-31331-Beni - La Paz</v>
      </c>
      <c r="S3587">
        <f>INDEX(B:B,MATCH(A3587,A:A,0))</f>
        <v>0</v>
      </c>
      <c r="T3587" t="str">
        <f>IF(OR(B3587&gt;0,C3587&gt;0),"Acceptable","Check")</f>
        <v>Acceptable</v>
      </c>
      <c r="U3587">
        <f>COUNTIF(D:D, "Military - U.S. Army")</f>
        <v>23</v>
      </c>
      <c r="V3587">
        <f>AVERAGEIF(C:C,"Fort Myer, Virginia", I:I)</f>
        <v>2</v>
      </c>
      <c r="X3587" t="str">
        <f>IFERROR(VLOOKUP("FlightNumber", A:D, 4, FALSE), "Flight Not Found")</f>
        <v>Flight Not Found</v>
      </c>
      <c r="Y3587" t="str" cm="1">
        <f t="array" ref="Y3587">IF(AND(B:B &gt; TIME(6, 0, 0), B:B &lt;= TIME(18, 0, 0)), "Day", "Night")</f>
        <v>Night</v>
      </c>
      <c r="Z3587">
        <f>COUNTIFS(D:D, "Military - U.S. Army", C:C, "Fort Myer, Virginia")</f>
        <v>1</v>
      </c>
    </row>
    <row r="3588" spans="1:26" x14ac:dyDescent="0.2">
      <c r="A3588">
        <v>31331</v>
      </c>
      <c r="B3588" t="s">
        <v>8411</v>
      </c>
      <c r="C3588" t="s">
        <v>17594</v>
      </c>
      <c r="D3588" t="s">
        <v>3546</v>
      </c>
      <c r="F3588" t="s">
        <v>11779</v>
      </c>
      <c r="G3588" t="s">
        <v>17595</v>
      </c>
      <c r="H3588" t="s">
        <v>17596</v>
      </c>
      <c r="I3588">
        <v>14</v>
      </c>
      <c r="J3588">
        <v>14</v>
      </c>
      <c r="K3588">
        <v>0</v>
      </c>
      <c r="L3588" t="s">
        <v>17597</v>
      </c>
      <c r="M3588">
        <f>SUM(B3588,C3588)</f>
        <v>0</v>
      </c>
      <c r="N3588" t="str">
        <f t="shared" si="112"/>
        <v>No</v>
      </c>
      <c r="O3588">
        <f>COUNTIF(C:C,"&lt;0")</f>
        <v>0</v>
      </c>
      <c r="P3588" t="e">
        <f>SUMIF(#REF!,"&gt;"&amp;AVERAGE(#REF!))</f>
        <v>#REF!</v>
      </c>
      <c r="Q3588">
        <f t="shared" si="113"/>
        <v>27.565026697177728</v>
      </c>
      <c r="R3588" t="str">
        <f>CONCATENATE("ID-",A3588,"-",E3588)</f>
        <v>ID-31331-</v>
      </c>
      <c r="S3588">
        <f>INDEX(B:B,MATCH(A3588,A:A,0))</f>
        <v>0</v>
      </c>
      <c r="T3588" t="str">
        <f>IF(OR(B3588&gt;0,C3588&gt;0),"Acceptable","Check")</f>
        <v>Acceptable</v>
      </c>
      <c r="U3588">
        <f>COUNTIF(D:D, "Military - U.S. Army")</f>
        <v>23</v>
      </c>
      <c r="V3588">
        <f>AVERAGEIF(C:C,"Fort Myer, Virginia", I:I)</f>
        <v>2</v>
      </c>
      <c r="X3588" t="str">
        <f>IFERROR(VLOOKUP("FlightNumber", A:D, 4, FALSE), "Flight Not Found")</f>
        <v>Flight Not Found</v>
      </c>
      <c r="Y3588" t="str" cm="1">
        <f t="array" ref="Y3588">IF(AND(B:B &gt; TIME(6, 0, 0), B:B &lt;= TIME(18, 0, 0)), "Day", "Night")</f>
        <v>Night</v>
      </c>
      <c r="Z3588">
        <f>COUNTIFS(D:D, "Military - U.S. Army", C:C, "Fort Myer, Virginia")</f>
        <v>1</v>
      </c>
    </row>
    <row r="3589" spans="1:26" x14ac:dyDescent="0.2">
      <c r="A3589">
        <v>31331</v>
      </c>
      <c r="B3589" t="s">
        <v>7465</v>
      </c>
      <c r="C3589" t="s">
        <v>17598</v>
      </c>
      <c r="D3589" t="s">
        <v>17599</v>
      </c>
      <c r="E3589" t="s">
        <v>17600</v>
      </c>
      <c r="F3589" t="s">
        <v>10998</v>
      </c>
      <c r="G3589" t="s">
        <v>17601</v>
      </c>
      <c r="H3589" t="s">
        <v>9009</v>
      </c>
      <c r="I3589">
        <v>1</v>
      </c>
      <c r="J3589">
        <v>1</v>
      </c>
      <c r="K3589">
        <v>0</v>
      </c>
      <c r="L3589" t="s">
        <v>17602</v>
      </c>
      <c r="M3589">
        <f>SUM(B3589,C3589)</f>
        <v>0</v>
      </c>
      <c r="N3589" t="str">
        <f t="shared" si="112"/>
        <v>No</v>
      </c>
      <c r="O3589">
        <f>COUNTIF(C:C,"&lt;0")</f>
        <v>0</v>
      </c>
      <c r="P3589" t="e">
        <f>SUMIF(#REF!,"&gt;"&amp;AVERAGE(#REF!))</f>
        <v>#REF!</v>
      </c>
      <c r="Q3589">
        <f t="shared" si="113"/>
        <v>27.565026697177728</v>
      </c>
      <c r="R3589" t="str">
        <f>CONCATENATE("ID-",A3589,"-",E3589)</f>
        <v>ID-31331-State College - Pittsburgh</v>
      </c>
      <c r="S3589">
        <f>INDEX(B:B,MATCH(A3589,A:A,0))</f>
        <v>0</v>
      </c>
      <c r="T3589" t="str">
        <f>IF(OR(B3589&gt;0,C3589&gt;0),"Acceptable","Check")</f>
        <v>Acceptable</v>
      </c>
      <c r="U3589">
        <f>COUNTIF(D:D, "Military - U.S. Army")</f>
        <v>23</v>
      </c>
      <c r="V3589">
        <f>AVERAGEIF(C:C,"Fort Myer, Virginia", I:I)</f>
        <v>2</v>
      </c>
      <c r="X3589" t="str">
        <f>IFERROR(VLOOKUP("FlightNumber", A:D, 4, FALSE), "Flight Not Found")</f>
        <v>Flight Not Found</v>
      </c>
      <c r="Y3589" t="str" cm="1">
        <f t="array" ref="Y3589">IF(AND(B:B &gt; TIME(6, 0, 0), B:B &lt;= TIME(18, 0, 0)), "Day", "Night")</f>
        <v>Night</v>
      </c>
      <c r="Z3589">
        <f>COUNTIFS(D:D, "Military - U.S. Army", C:C, "Fort Myer, Virginia")</f>
        <v>1</v>
      </c>
    </row>
    <row r="3590" spans="1:26" x14ac:dyDescent="0.2">
      <c r="A3590">
        <v>31332</v>
      </c>
      <c r="C3590" t="s">
        <v>17603</v>
      </c>
      <c r="D3590" t="s">
        <v>12609</v>
      </c>
      <c r="F3590" t="s">
        <v>11247</v>
      </c>
      <c r="G3590" t="s">
        <v>17604</v>
      </c>
      <c r="H3590" t="s">
        <v>17605</v>
      </c>
      <c r="I3590">
        <v>4</v>
      </c>
      <c r="J3590">
        <v>4</v>
      </c>
      <c r="K3590">
        <v>0</v>
      </c>
      <c r="L3590" t="s">
        <v>17606</v>
      </c>
      <c r="M3590">
        <f>SUM(B3590,C3590)</f>
        <v>0</v>
      </c>
      <c r="N3590" t="str">
        <f t="shared" si="112"/>
        <v>No</v>
      </c>
      <c r="O3590">
        <f>COUNTIF(C:C,"&lt;0")</f>
        <v>0</v>
      </c>
      <c r="P3590" t="e">
        <f>SUMIF(#REF!,"&gt;"&amp;AVERAGE(#REF!))</f>
        <v>#REF!</v>
      </c>
      <c r="Q3590">
        <f t="shared" si="113"/>
        <v>27.565026697177728</v>
      </c>
      <c r="R3590" t="str">
        <f>CONCATENATE("ID-",A3590,"-",E3590)</f>
        <v>ID-31332-</v>
      </c>
      <c r="S3590">
        <f>INDEX(B:B,MATCH(A3590,A:A,0))</f>
        <v>0</v>
      </c>
      <c r="T3590" t="str">
        <f>IF(OR(B3590&gt;0,C3590&gt;0),"Acceptable","Check")</f>
        <v>Acceptable</v>
      </c>
      <c r="U3590">
        <f>COUNTIF(D:D, "Military - U.S. Army")</f>
        <v>23</v>
      </c>
      <c r="V3590">
        <f>AVERAGEIF(C:C,"Fort Myer, Virginia", I:I)</f>
        <v>2</v>
      </c>
      <c r="X3590" t="str">
        <f>IFERROR(VLOOKUP("FlightNumber", A:D, 4, FALSE), "Flight Not Found")</f>
        <v>Flight Not Found</v>
      </c>
      <c r="Y3590" t="str" cm="1">
        <f t="array" ref="Y3590">IF(AND(B:B &gt; TIME(6, 0, 0), B:B &lt;= TIME(18, 0, 0)), "Day", "Night")</f>
        <v>Night</v>
      </c>
      <c r="Z3590">
        <f>COUNTIFS(D:D, "Military - U.S. Army", C:C, "Fort Myer, Virginia")</f>
        <v>1</v>
      </c>
    </row>
    <row r="3591" spans="1:26" x14ac:dyDescent="0.2">
      <c r="A3591">
        <v>31342</v>
      </c>
      <c r="B3591" t="s">
        <v>3084</v>
      </c>
      <c r="C3591" t="s">
        <v>9987</v>
      </c>
      <c r="D3591" t="s">
        <v>17607</v>
      </c>
      <c r="E3591" t="s">
        <v>17608</v>
      </c>
      <c r="F3591" t="s">
        <v>17609</v>
      </c>
      <c r="G3591" t="s">
        <v>17610</v>
      </c>
      <c r="H3591" t="s">
        <v>17611</v>
      </c>
      <c r="I3591">
        <v>4</v>
      </c>
      <c r="J3591">
        <v>4</v>
      </c>
      <c r="K3591">
        <v>0</v>
      </c>
      <c r="L3591" t="s">
        <v>17612</v>
      </c>
      <c r="M3591">
        <f>SUM(B3591,C3591)</f>
        <v>0</v>
      </c>
      <c r="N3591" t="str">
        <f t="shared" si="112"/>
        <v>No</v>
      </c>
      <c r="O3591">
        <f>COUNTIF(C:C,"&lt;0")</f>
        <v>0</v>
      </c>
      <c r="P3591" t="e">
        <f>SUMIF(#REF!,"&gt;"&amp;AVERAGE(#REF!))</f>
        <v>#REF!</v>
      </c>
      <c r="Q3591">
        <f t="shared" si="113"/>
        <v>27.565026697177728</v>
      </c>
      <c r="R3591" t="str">
        <f>CONCATENATE("ID-",A3591,"-",E3591)</f>
        <v>ID-31342-Anchorage - Juneau</v>
      </c>
      <c r="S3591" t="str">
        <f>INDEX(B:B,MATCH(A3591,A:A,0))</f>
        <v>20:45</v>
      </c>
      <c r="T3591" t="str">
        <f>IF(OR(B3591&gt;0,C3591&gt;0),"Acceptable","Check")</f>
        <v>Acceptable</v>
      </c>
      <c r="U3591">
        <f>COUNTIF(D:D, "Military - U.S. Army")</f>
        <v>23</v>
      </c>
      <c r="V3591">
        <f>AVERAGEIF(C:C,"Fort Myer, Virginia", I:I)</f>
        <v>2</v>
      </c>
      <c r="X3591" t="str">
        <f>IFERROR(VLOOKUP("FlightNumber", A:D, 4, FALSE), "Flight Not Found")</f>
        <v>Flight Not Found</v>
      </c>
      <c r="Y3591" t="str" cm="1">
        <f t="array" ref="Y3591">IF(AND(B:B &gt; TIME(6, 0, 0), B:B &lt;= TIME(18, 0, 0)), "Day", "Night")</f>
        <v>Night</v>
      </c>
      <c r="Z3591">
        <f>COUNTIFS(D:D, "Military - U.S. Army", C:C, "Fort Myer, Virginia")</f>
        <v>1</v>
      </c>
    </row>
    <row r="3592" spans="1:26" x14ac:dyDescent="0.2">
      <c r="A3592">
        <v>31352</v>
      </c>
      <c r="B3592" t="s">
        <v>4439</v>
      </c>
      <c r="C3592" t="s">
        <v>17613</v>
      </c>
      <c r="D3592" t="s">
        <v>17614</v>
      </c>
      <c r="E3592" t="s">
        <v>12849</v>
      </c>
      <c r="F3592" t="s">
        <v>17615</v>
      </c>
      <c r="G3592" t="s">
        <v>17616</v>
      </c>
      <c r="H3592" t="s">
        <v>17617</v>
      </c>
      <c r="I3592">
        <v>4</v>
      </c>
      <c r="J3592">
        <v>2</v>
      </c>
      <c r="K3592">
        <v>0</v>
      </c>
      <c r="L3592" t="s">
        <v>17618</v>
      </c>
      <c r="M3592">
        <f>SUM(B3592,C3592)</f>
        <v>0</v>
      </c>
      <c r="N3592" t="str">
        <f t="shared" si="112"/>
        <v>No</v>
      </c>
      <c r="O3592">
        <f>COUNTIF(C:C,"&lt;0")</f>
        <v>0</v>
      </c>
      <c r="P3592" t="e">
        <f>SUMIF(#REF!,"&gt;"&amp;AVERAGE(#REF!))</f>
        <v>#REF!</v>
      </c>
      <c r="Q3592">
        <f t="shared" si="113"/>
        <v>27.565026697177728</v>
      </c>
      <c r="R3592" t="str">
        <f>CONCATENATE("ID-",A3592,"-",E3592)</f>
        <v>ID-31352-Bethel, AK - Chevak, AK</v>
      </c>
      <c r="S3592" t="str">
        <f>INDEX(B:B,MATCH(A3592,A:A,0))</f>
        <v>09:50</v>
      </c>
      <c r="T3592" t="str">
        <f>IF(OR(B3592&gt;0,C3592&gt;0),"Acceptable","Check")</f>
        <v>Acceptable</v>
      </c>
      <c r="U3592">
        <f>COUNTIF(D:D, "Military - U.S. Army")</f>
        <v>23</v>
      </c>
      <c r="V3592">
        <f>AVERAGEIF(C:C,"Fort Myer, Virginia", I:I)</f>
        <v>2</v>
      </c>
      <c r="X3592" t="str">
        <f>IFERROR(VLOOKUP("FlightNumber", A:D, 4, FALSE), "Flight Not Found")</f>
        <v>Flight Not Found</v>
      </c>
      <c r="Y3592" t="str" cm="1">
        <f t="array" ref="Y3592">IF(AND(B:B &gt; TIME(6, 0, 0), B:B &lt;= TIME(18, 0, 0)), "Day", "Night")</f>
        <v>Night</v>
      </c>
      <c r="Z3592">
        <f>COUNTIFS(D:D, "Military - U.S. Army", C:C, "Fort Myer, Virginia")</f>
        <v>1</v>
      </c>
    </row>
    <row r="3593" spans="1:26" x14ac:dyDescent="0.2">
      <c r="A3593">
        <v>31366</v>
      </c>
      <c r="C3593" t="s">
        <v>17619</v>
      </c>
      <c r="D3593" t="s">
        <v>2606</v>
      </c>
      <c r="E3593" t="s">
        <v>30</v>
      </c>
      <c r="F3593" t="s">
        <v>6313</v>
      </c>
      <c r="G3593" t="s">
        <v>17620</v>
      </c>
      <c r="H3593" t="s">
        <v>12704</v>
      </c>
      <c r="I3593">
        <v>4</v>
      </c>
      <c r="J3593">
        <v>4</v>
      </c>
      <c r="K3593">
        <v>0</v>
      </c>
      <c r="L3593" t="s">
        <v>17621</v>
      </c>
      <c r="M3593">
        <f>SUM(B3593,C3593)</f>
        <v>0</v>
      </c>
      <c r="N3593" t="str">
        <f t="shared" si="112"/>
        <v>No</v>
      </c>
      <c r="O3593">
        <f>COUNTIF(C:C,"&lt;0")</f>
        <v>0</v>
      </c>
      <c r="P3593" t="e">
        <f>SUMIF(#REF!,"&gt;"&amp;AVERAGE(#REF!))</f>
        <v>#REF!</v>
      </c>
      <c r="Q3593">
        <f t="shared" si="113"/>
        <v>27.565026697177728</v>
      </c>
      <c r="R3593" t="str">
        <f>CONCATENATE("ID-",A3593,"-",E3593)</f>
        <v>ID-31366-Test flight</v>
      </c>
      <c r="S3593">
        <f>INDEX(B:B,MATCH(A3593,A:A,0))</f>
        <v>0</v>
      </c>
      <c r="T3593" t="str">
        <f>IF(OR(B3593&gt;0,C3593&gt;0),"Acceptable","Check")</f>
        <v>Acceptable</v>
      </c>
      <c r="U3593">
        <f>COUNTIF(D:D, "Military - U.S. Army")</f>
        <v>23</v>
      </c>
      <c r="V3593">
        <f>AVERAGEIF(C:C,"Fort Myer, Virginia", I:I)</f>
        <v>2</v>
      </c>
      <c r="X3593" t="str">
        <f>IFERROR(VLOOKUP("FlightNumber", A:D, 4, FALSE), "Flight Not Found")</f>
        <v>Flight Not Found</v>
      </c>
      <c r="Y3593" t="str" cm="1">
        <f t="array" ref="Y3593">IF(AND(B:B &gt; TIME(6, 0, 0), B:B &lt;= TIME(18, 0, 0)), "Day", "Night")</f>
        <v>Night</v>
      </c>
      <c r="Z3593">
        <f>COUNTIFS(D:D, "Military - U.S. Army", C:C, "Fort Myer, Virginia")</f>
        <v>1</v>
      </c>
    </row>
    <row r="3594" spans="1:26" x14ac:dyDescent="0.2">
      <c r="A3594">
        <v>31367</v>
      </c>
      <c r="C3594" t="s">
        <v>17622</v>
      </c>
      <c r="D3594" t="s">
        <v>9454</v>
      </c>
      <c r="E3594" t="s">
        <v>17623</v>
      </c>
      <c r="F3594" t="s">
        <v>14401</v>
      </c>
      <c r="G3594" t="s">
        <v>17624</v>
      </c>
      <c r="I3594">
        <v>7</v>
      </c>
      <c r="J3594">
        <v>4</v>
      </c>
      <c r="K3594">
        <v>0</v>
      </c>
      <c r="L3594" t="s">
        <v>17625</v>
      </c>
      <c r="M3594">
        <f>SUM(B3594,C3594)</f>
        <v>0</v>
      </c>
      <c r="N3594" t="str">
        <f t="shared" si="112"/>
        <v>No</v>
      </c>
      <c r="O3594">
        <f>COUNTIF(C:C,"&lt;0")</f>
        <v>0</v>
      </c>
      <c r="P3594" t="e">
        <f>SUMIF(#REF!,"&gt;"&amp;AVERAGE(#REF!))</f>
        <v>#REF!</v>
      </c>
      <c r="Q3594">
        <f t="shared" si="113"/>
        <v>27.565026697177728</v>
      </c>
      <c r="R3594" t="str">
        <f>CONCATENATE("ID-",A3594,"-",E3594)</f>
        <v>ID-31367-Bethel, AK - Quinhagaki, AK</v>
      </c>
      <c r="S3594">
        <f>INDEX(B:B,MATCH(A3594,A:A,0))</f>
        <v>0</v>
      </c>
      <c r="T3594" t="str">
        <f>IF(OR(B3594&gt;0,C3594&gt;0),"Acceptable","Check")</f>
        <v>Acceptable</v>
      </c>
      <c r="U3594">
        <f>COUNTIF(D:D, "Military - U.S. Army")</f>
        <v>23</v>
      </c>
      <c r="V3594">
        <f>AVERAGEIF(C:C,"Fort Myer, Virginia", I:I)</f>
        <v>2</v>
      </c>
      <c r="X3594" t="str">
        <f>IFERROR(VLOOKUP("FlightNumber", A:D, 4, FALSE), "Flight Not Found")</f>
        <v>Flight Not Found</v>
      </c>
      <c r="Y3594" t="str" cm="1">
        <f t="array" ref="Y3594">IF(AND(B:B &gt; TIME(6, 0, 0), B:B &lt;= TIME(18, 0, 0)), "Day", "Night")</f>
        <v>Night</v>
      </c>
      <c r="Z3594">
        <f>COUNTIFS(D:D, "Military - U.S. Army", C:C, "Fort Myer, Virginia")</f>
        <v>1</v>
      </c>
    </row>
    <row r="3595" spans="1:26" x14ac:dyDescent="0.2">
      <c r="A3595">
        <v>31372</v>
      </c>
      <c r="C3595" t="s">
        <v>17626</v>
      </c>
      <c r="D3595" t="s">
        <v>17627</v>
      </c>
      <c r="F3595" t="s">
        <v>15968</v>
      </c>
      <c r="G3595" t="s">
        <v>17628</v>
      </c>
      <c r="H3595" t="s">
        <v>17629</v>
      </c>
      <c r="I3595">
        <v>11</v>
      </c>
      <c r="J3595">
        <v>11</v>
      </c>
      <c r="K3595">
        <v>0</v>
      </c>
      <c r="L3595" t="s">
        <v>1117</v>
      </c>
      <c r="M3595">
        <f>SUM(B3595,C3595)</f>
        <v>0</v>
      </c>
      <c r="N3595" t="str">
        <f t="shared" si="112"/>
        <v>No</v>
      </c>
      <c r="O3595">
        <f>COUNTIF(C:C,"&lt;0")</f>
        <v>0</v>
      </c>
      <c r="P3595" t="e">
        <f>SUMIF(#REF!,"&gt;"&amp;AVERAGE(#REF!))</f>
        <v>#REF!</v>
      </c>
      <c r="Q3595">
        <f t="shared" si="113"/>
        <v>27.565026697177728</v>
      </c>
      <c r="R3595" t="str">
        <f>CONCATENATE("ID-",A3595,"-",E3595)</f>
        <v>ID-31372-</v>
      </c>
      <c r="S3595">
        <f>INDEX(B:B,MATCH(A3595,A:A,0))</f>
        <v>0</v>
      </c>
      <c r="T3595" t="str">
        <f>IF(OR(B3595&gt;0,C3595&gt;0),"Acceptable","Check")</f>
        <v>Acceptable</v>
      </c>
      <c r="U3595">
        <f>COUNTIF(D:D, "Military - U.S. Army")</f>
        <v>23</v>
      </c>
      <c r="V3595">
        <f>AVERAGEIF(C:C,"Fort Myer, Virginia", I:I)</f>
        <v>2</v>
      </c>
      <c r="X3595" t="str">
        <f>IFERROR(VLOOKUP("FlightNumber", A:D, 4, FALSE), "Flight Not Found")</f>
        <v>Flight Not Found</v>
      </c>
      <c r="Y3595" t="str" cm="1">
        <f t="array" ref="Y3595">IF(AND(B:B &gt; TIME(6, 0, 0), B:B &lt;= TIME(18, 0, 0)), "Day", "Night")</f>
        <v>Night</v>
      </c>
      <c r="Z3595">
        <f>COUNTIFS(D:D, "Military - U.S. Army", C:C, "Fort Myer, Virginia")</f>
        <v>1</v>
      </c>
    </row>
    <row r="3596" spans="1:26" x14ac:dyDescent="0.2">
      <c r="A3596">
        <v>31375</v>
      </c>
      <c r="B3596" t="s">
        <v>5662</v>
      </c>
      <c r="C3596" t="s">
        <v>17630</v>
      </c>
      <c r="D3596" t="s">
        <v>12395</v>
      </c>
      <c r="E3596" t="s">
        <v>7177</v>
      </c>
      <c r="F3596" t="s">
        <v>17632</v>
      </c>
      <c r="G3596" t="s">
        <v>17633</v>
      </c>
      <c r="H3596" t="s">
        <v>17634</v>
      </c>
      <c r="I3596">
        <v>103</v>
      </c>
      <c r="J3596">
        <v>60</v>
      </c>
      <c r="K3596">
        <v>0</v>
      </c>
      <c r="L3596" t="s">
        <v>17635</v>
      </c>
      <c r="M3596">
        <f>SUM(B3596,C3596)</f>
        <v>0</v>
      </c>
      <c r="N3596" t="str">
        <f t="shared" si="112"/>
        <v>No</v>
      </c>
      <c r="O3596">
        <f>COUNTIF(C:C,"&lt;0")</f>
        <v>0</v>
      </c>
      <c r="P3596" t="e">
        <f>SUMIF(#REF!,"&gt;"&amp;AVERAGE(#REF!))</f>
        <v>#REF!</v>
      </c>
      <c r="Q3596">
        <f t="shared" si="113"/>
        <v>27.565026697177728</v>
      </c>
      <c r="R3596" t="str">
        <f>CONCATENATE("ID-",A3596,"-",E3596)</f>
        <v>ID-31375-Athens - Cairo</v>
      </c>
      <c r="S3596" t="str">
        <f>INDEX(B:B,MATCH(A3596,A:A,0))</f>
        <v>20:15</v>
      </c>
      <c r="T3596" t="str">
        <f>IF(OR(B3596&gt;0,C3596&gt;0),"Acceptable","Check")</f>
        <v>Acceptable</v>
      </c>
      <c r="U3596">
        <f>COUNTIF(D:D, "Military - U.S. Army")</f>
        <v>23</v>
      </c>
      <c r="V3596">
        <f>AVERAGEIF(C:C,"Fort Myer, Virginia", I:I)</f>
        <v>2</v>
      </c>
      <c r="X3596" t="str">
        <f>IFERROR(VLOOKUP("FlightNumber", A:D, 4, FALSE), "Flight Not Found")</f>
        <v>Flight Not Found</v>
      </c>
      <c r="Y3596" t="str" cm="1">
        <f t="array" ref="Y3596">IF(AND(B:B &gt; TIME(6, 0, 0), B:B &lt;= TIME(18, 0, 0)), "Day", "Night")</f>
        <v>Night</v>
      </c>
      <c r="Z3596">
        <f>COUNTIFS(D:D, "Military - U.S. Army", C:C, "Fort Myer, Virginia")</f>
        <v>1</v>
      </c>
    </row>
    <row r="3597" spans="1:26" x14ac:dyDescent="0.2">
      <c r="A3597">
        <v>31376</v>
      </c>
      <c r="C3597" t="s">
        <v>17636</v>
      </c>
      <c r="D3597" t="s">
        <v>14590</v>
      </c>
      <c r="F3597" t="s">
        <v>12279</v>
      </c>
      <c r="I3597">
        <v>22</v>
      </c>
      <c r="J3597">
        <v>22</v>
      </c>
      <c r="K3597">
        <v>0</v>
      </c>
      <c r="L3597" t="s">
        <v>17637</v>
      </c>
      <c r="M3597">
        <f>SUM(B3597,C3597)</f>
        <v>0</v>
      </c>
      <c r="N3597" t="str">
        <f t="shared" si="112"/>
        <v>No</v>
      </c>
      <c r="O3597">
        <f>COUNTIF(C:C,"&lt;0")</f>
        <v>0</v>
      </c>
      <c r="P3597" t="e">
        <f>SUMIF(#REF!,"&gt;"&amp;AVERAGE(#REF!))</f>
        <v>#REF!</v>
      </c>
      <c r="Q3597">
        <f t="shared" si="113"/>
        <v>27.565026697177728</v>
      </c>
      <c r="R3597" t="str">
        <f>CONCATENATE("ID-",A3597,"-",E3597)</f>
        <v>ID-31376-</v>
      </c>
      <c r="S3597">
        <f>INDEX(B:B,MATCH(A3597,A:A,0))</f>
        <v>0</v>
      </c>
      <c r="T3597" t="str">
        <f>IF(OR(B3597&gt;0,C3597&gt;0),"Acceptable","Check")</f>
        <v>Acceptable</v>
      </c>
      <c r="U3597">
        <f>COUNTIF(D:D, "Military - U.S. Army")</f>
        <v>23</v>
      </c>
      <c r="V3597">
        <f>AVERAGEIF(C:C,"Fort Myer, Virginia", I:I)</f>
        <v>2</v>
      </c>
      <c r="X3597" t="str">
        <f>IFERROR(VLOOKUP("FlightNumber", A:D, 4, FALSE), "Flight Not Found")</f>
        <v>Flight Not Found</v>
      </c>
      <c r="Y3597" t="str" cm="1">
        <f t="array" ref="Y3597">IF(AND(B:B &gt; TIME(6, 0, 0), B:B &lt;= TIME(18, 0, 0)), "Day", "Night")</f>
        <v>Night</v>
      </c>
      <c r="Z3597">
        <f>COUNTIFS(D:D, "Military - U.S. Army", C:C, "Fort Myer, Virginia")</f>
        <v>1</v>
      </c>
    </row>
    <row r="3598" spans="1:26" x14ac:dyDescent="0.2">
      <c r="A3598">
        <v>31393</v>
      </c>
      <c r="B3598" t="s">
        <v>12739</v>
      </c>
      <c r="C3598" t="s">
        <v>17638</v>
      </c>
      <c r="D3598" t="s">
        <v>17639</v>
      </c>
      <c r="E3598" t="s">
        <v>17640</v>
      </c>
      <c r="F3598" t="s">
        <v>17641</v>
      </c>
      <c r="G3598" t="s">
        <v>17642</v>
      </c>
      <c r="H3598" t="s">
        <v>17643</v>
      </c>
      <c r="I3598">
        <v>256</v>
      </c>
      <c r="J3598">
        <v>256</v>
      </c>
      <c r="K3598">
        <v>0</v>
      </c>
      <c r="L3598" t="s">
        <v>17644</v>
      </c>
      <c r="M3598">
        <f>SUM(B3598,C3598)</f>
        <v>0</v>
      </c>
      <c r="N3598" t="str">
        <f t="shared" si="112"/>
        <v>No</v>
      </c>
      <c r="O3598">
        <f>COUNTIF(C:C,"&lt;0")</f>
        <v>0</v>
      </c>
      <c r="P3598" t="e">
        <f>SUMIF(#REF!,"&gt;"&amp;AVERAGE(#REF!))</f>
        <v>#REF!</v>
      </c>
      <c r="Q3598">
        <f t="shared" si="113"/>
        <v>27.565026697177728</v>
      </c>
      <c r="R3598" t="str">
        <f>CONCATENATE("ID-",A3598,"-",E3598)</f>
        <v>ID-31393-Gander - Fort Campbell, KY</v>
      </c>
      <c r="S3598" t="str">
        <f>INDEX(B:B,MATCH(A3598,A:A,0))</f>
        <v>06:45</v>
      </c>
      <c r="T3598" t="str">
        <f>IF(OR(B3598&gt;0,C3598&gt;0),"Acceptable","Check")</f>
        <v>Acceptable</v>
      </c>
      <c r="U3598">
        <f>COUNTIF(D:D, "Military - U.S. Army")</f>
        <v>23</v>
      </c>
      <c r="V3598">
        <f>AVERAGEIF(C:C,"Fort Myer, Virginia", I:I)</f>
        <v>2</v>
      </c>
      <c r="X3598" t="str">
        <f>IFERROR(VLOOKUP("FlightNumber", A:D, 4, FALSE), "Flight Not Found")</f>
        <v>Flight Not Found</v>
      </c>
      <c r="Y3598" t="str" cm="1">
        <f t="array" ref="Y3598">IF(AND(B:B &gt; TIME(6, 0, 0), B:B &lt;= TIME(18, 0, 0)), "Day", "Night")</f>
        <v>Night</v>
      </c>
      <c r="Z3598">
        <f>COUNTIFS(D:D, "Military - U.S. Army", C:C, "Fort Myer, Virginia")</f>
        <v>1</v>
      </c>
    </row>
    <row r="3599" spans="1:26" x14ac:dyDescent="0.2">
      <c r="A3599">
        <v>31411</v>
      </c>
      <c r="C3599" t="s">
        <v>17645</v>
      </c>
      <c r="D3599" t="s">
        <v>12646</v>
      </c>
      <c r="F3599" t="s">
        <v>17646</v>
      </c>
      <c r="G3599" t="s">
        <v>17647</v>
      </c>
      <c r="H3599" t="s">
        <v>17648</v>
      </c>
      <c r="I3599">
        <v>25</v>
      </c>
      <c r="J3599">
        <v>25</v>
      </c>
      <c r="K3599">
        <v>0</v>
      </c>
      <c r="M3599">
        <f>SUM(B3599,C3599)</f>
        <v>0</v>
      </c>
      <c r="N3599" t="str">
        <f t="shared" si="112"/>
        <v>No</v>
      </c>
      <c r="O3599">
        <f>COUNTIF(C:C,"&lt;0")</f>
        <v>0</v>
      </c>
      <c r="P3599" t="e">
        <f>SUMIF(#REF!,"&gt;"&amp;AVERAGE(#REF!))</f>
        <v>#REF!</v>
      </c>
      <c r="Q3599">
        <f t="shared" si="113"/>
        <v>27.565026697177728</v>
      </c>
      <c r="R3599" t="str">
        <f>CONCATENATE("ID-",A3599,"-",E3599)</f>
        <v>ID-31411-</v>
      </c>
      <c r="S3599">
        <f>INDEX(B:B,MATCH(A3599,A:A,0))</f>
        <v>0</v>
      </c>
      <c r="T3599" t="str">
        <f>IF(OR(B3599&gt;0,C3599&gt;0),"Acceptable","Check")</f>
        <v>Acceptable</v>
      </c>
      <c r="U3599">
        <f>COUNTIF(D:D, "Military - U.S. Army")</f>
        <v>23</v>
      </c>
      <c r="V3599">
        <f>AVERAGEIF(C:C,"Fort Myer, Virginia", I:I)</f>
        <v>2</v>
      </c>
      <c r="X3599" t="str">
        <f>IFERROR(VLOOKUP("FlightNumber", A:D, 4, FALSE), "Flight Not Found")</f>
        <v>Flight Not Found</v>
      </c>
      <c r="Y3599" t="str" cm="1">
        <f t="array" ref="Y3599">IF(AND(B:B &gt; TIME(6, 0, 0), B:B &lt;= TIME(18, 0, 0)), "Day", "Night")</f>
        <v>Night</v>
      </c>
      <c r="Z3599">
        <f>COUNTIFS(D:D, "Military - U.S. Army", C:C, "Fort Myer, Virginia")</f>
        <v>1</v>
      </c>
    </row>
    <row r="3600" spans="1:26" x14ac:dyDescent="0.2">
      <c r="A3600">
        <v>31412</v>
      </c>
      <c r="B3600" t="s">
        <v>7630</v>
      </c>
      <c r="C3600" t="s">
        <v>17649</v>
      </c>
      <c r="D3600" t="s">
        <v>34</v>
      </c>
      <c r="E3600" t="s">
        <v>17650</v>
      </c>
      <c r="F3600" t="s">
        <v>1809</v>
      </c>
      <c r="G3600" t="s">
        <v>17651</v>
      </c>
      <c r="H3600" t="s">
        <v>17652</v>
      </c>
      <c r="I3600">
        <v>9</v>
      </c>
      <c r="J3600">
        <v>7</v>
      </c>
      <c r="K3600">
        <v>0</v>
      </c>
      <c r="L3600" t="s">
        <v>17653</v>
      </c>
      <c r="M3600">
        <f>SUM(B3600,C3600)</f>
        <v>0</v>
      </c>
      <c r="N3600" t="str">
        <f t="shared" si="112"/>
        <v>No</v>
      </c>
      <c r="O3600">
        <f>COUNTIF(C:C,"&lt;0")</f>
        <v>0</v>
      </c>
      <c r="P3600" t="e">
        <f>SUMIF(#REF!,"&gt;"&amp;AVERAGE(#REF!))</f>
        <v>#REF!</v>
      </c>
      <c r="Q3600">
        <f t="shared" si="113"/>
        <v>27.565026697177728</v>
      </c>
      <c r="R3600" t="str">
        <f>CONCATENATE("ID-",A3600,"-",E3600)</f>
        <v>ID-31412-Guntersville - Dallas/Ft. Worth</v>
      </c>
      <c r="S3600" t="str">
        <f>INDEX(B:B,MATCH(A3600,A:A,0))</f>
        <v>17:14</v>
      </c>
      <c r="T3600" t="str">
        <f>IF(OR(B3600&gt;0,C3600&gt;0),"Acceptable","Check")</f>
        <v>Acceptable</v>
      </c>
      <c r="U3600">
        <f>COUNTIF(D:D, "Military - U.S. Army")</f>
        <v>23</v>
      </c>
      <c r="V3600">
        <f>AVERAGEIF(C:C,"Fort Myer, Virginia", I:I)</f>
        <v>2</v>
      </c>
      <c r="X3600" t="str">
        <f>IFERROR(VLOOKUP("FlightNumber", A:D, 4, FALSE), "Flight Not Found")</f>
        <v>Flight Not Found</v>
      </c>
      <c r="Y3600" t="str" cm="1">
        <f t="array" ref="Y3600">IF(AND(B:B &gt; TIME(6, 0, 0), B:B &lt;= TIME(18, 0, 0)), "Day", "Night")</f>
        <v>Night</v>
      </c>
      <c r="Z3600">
        <f>COUNTIFS(D:D, "Military - U.S. Army", C:C, "Fort Myer, Virginia")</f>
        <v>1</v>
      </c>
    </row>
    <row r="3601" spans="1:26" x14ac:dyDescent="0.2">
      <c r="A3601">
        <v>31430</v>
      </c>
      <c r="B3601" t="s">
        <v>538</v>
      </c>
      <c r="C3601" t="s">
        <v>17654</v>
      </c>
      <c r="D3601" t="s">
        <v>17655</v>
      </c>
      <c r="E3601" t="s">
        <v>17656</v>
      </c>
      <c r="F3601" t="s">
        <v>17657</v>
      </c>
      <c r="G3601" t="s">
        <v>17658</v>
      </c>
      <c r="H3601" t="s">
        <v>6451</v>
      </c>
      <c r="I3601">
        <v>87</v>
      </c>
      <c r="J3601">
        <v>87</v>
      </c>
      <c r="K3601">
        <v>0</v>
      </c>
      <c r="L3601" t="s">
        <v>17659</v>
      </c>
      <c r="M3601">
        <f>SUM(B3601,C3601)</f>
        <v>0</v>
      </c>
      <c r="N3601" t="str">
        <f t="shared" si="112"/>
        <v>No</v>
      </c>
      <c r="O3601">
        <f>COUNTIF(C:C,"&lt;0")</f>
        <v>0</v>
      </c>
      <c r="P3601" t="e">
        <f>SUMIF(#REF!,"&gt;"&amp;AVERAGE(#REF!))</f>
        <v>#REF!</v>
      </c>
      <c r="Q3601">
        <f t="shared" si="113"/>
        <v>27.565026697177728</v>
      </c>
      <c r="R3601" t="str">
        <f>CONCATENATE("ID-",A3601,"-",E3601)</f>
        <v>ID-31430-Guatemala City - Flores</v>
      </c>
      <c r="S3601" t="str">
        <f>INDEX(B:B,MATCH(A3601,A:A,0))</f>
        <v>08:00</v>
      </c>
      <c r="T3601" t="str">
        <f>IF(OR(B3601&gt;0,C3601&gt;0),"Acceptable","Check")</f>
        <v>Acceptable</v>
      </c>
      <c r="U3601">
        <f>COUNTIF(D:D, "Military - U.S. Army")</f>
        <v>23</v>
      </c>
      <c r="V3601">
        <f>AVERAGEIF(C:C,"Fort Myer, Virginia", I:I)</f>
        <v>2</v>
      </c>
      <c r="X3601" t="str">
        <f>IFERROR(VLOOKUP("FlightNumber", A:D, 4, FALSE), "Flight Not Found")</f>
        <v>Flight Not Found</v>
      </c>
      <c r="Y3601" t="str" cm="1">
        <f t="array" ref="Y3601">IF(AND(B:B &gt; TIME(6, 0, 0), B:B &lt;= TIME(18, 0, 0)), "Day", "Night")</f>
        <v>Night</v>
      </c>
      <c r="Z3601">
        <f>COUNTIFS(D:D, "Military - U.S. Army", C:C, "Fort Myer, Virginia")</f>
        <v>1</v>
      </c>
    </row>
    <row r="3602" spans="1:26" x14ac:dyDescent="0.2">
      <c r="A3602">
        <v>31433</v>
      </c>
      <c r="B3602" t="s">
        <v>8895</v>
      </c>
      <c r="C3602" t="s">
        <v>17660</v>
      </c>
      <c r="D3602" t="s">
        <v>9454</v>
      </c>
      <c r="F3602" t="s">
        <v>17661</v>
      </c>
      <c r="G3602" t="s">
        <v>17662</v>
      </c>
      <c r="H3602" t="s">
        <v>14747</v>
      </c>
      <c r="I3602">
        <v>3</v>
      </c>
      <c r="J3602">
        <v>3</v>
      </c>
      <c r="K3602">
        <v>0</v>
      </c>
      <c r="L3602" t="s">
        <v>17663</v>
      </c>
      <c r="M3602">
        <f>SUM(B3602,C3602)</f>
        <v>0</v>
      </c>
      <c r="N3602" t="str">
        <f t="shared" si="112"/>
        <v>No</v>
      </c>
      <c r="O3602">
        <f>COUNTIF(C:C,"&lt;0")</f>
        <v>0</v>
      </c>
      <c r="P3602" t="e">
        <f>SUMIF(#REF!,"&gt;"&amp;AVERAGE(#REF!))</f>
        <v>#REF!</v>
      </c>
      <c r="Q3602">
        <f t="shared" si="113"/>
        <v>27.565026697177728</v>
      </c>
      <c r="R3602" t="str">
        <f>CONCATENATE("ID-",A3602,"-",E3602)</f>
        <v>ID-31433-</v>
      </c>
      <c r="S3602" t="str">
        <f>INDEX(B:B,MATCH(A3602,A:A,0))</f>
        <v>04:25</v>
      </c>
      <c r="T3602" t="str">
        <f>IF(OR(B3602&gt;0,C3602&gt;0),"Acceptable","Check")</f>
        <v>Acceptable</v>
      </c>
      <c r="U3602">
        <f>COUNTIF(D:D, "Military - U.S. Army")</f>
        <v>23</v>
      </c>
      <c r="V3602">
        <f>AVERAGEIF(C:C,"Fort Myer, Virginia", I:I)</f>
        <v>2</v>
      </c>
      <c r="X3602" t="str">
        <f>IFERROR(VLOOKUP("FlightNumber", A:D, 4, FALSE), "Flight Not Found")</f>
        <v>Flight Not Found</v>
      </c>
      <c r="Y3602" t="str" cm="1">
        <f t="array" ref="Y3602">IF(AND(B:B &gt; TIME(6, 0, 0), B:B &lt;= TIME(18, 0, 0)), "Day", "Night")</f>
        <v>Night</v>
      </c>
      <c r="Z3602">
        <f>COUNTIFS(D:D, "Military - U.S. Army", C:C, "Fort Myer, Virginia")</f>
        <v>1</v>
      </c>
    </row>
    <row r="3603" spans="1:26" x14ac:dyDescent="0.2">
      <c r="A3603">
        <v>31440</v>
      </c>
      <c r="B3603" t="s">
        <v>88</v>
      </c>
      <c r="C3603" t="s">
        <v>1923</v>
      </c>
      <c r="D3603" t="s">
        <v>2614</v>
      </c>
      <c r="E3603" t="s">
        <v>17664</v>
      </c>
      <c r="F3603" t="s">
        <v>17665</v>
      </c>
      <c r="G3603" t="s">
        <v>17666</v>
      </c>
      <c r="H3603" t="s">
        <v>17667</v>
      </c>
      <c r="I3603">
        <v>72</v>
      </c>
      <c r="J3603">
        <v>1</v>
      </c>
      <c r="K3603">
        <v>0</v>
      </c>
      <c r="L3603" t="s">
        <v>17668</v>
      </c>
      <c r="M3603">
        <f>SUM(B3603,C3603)</f>
        <v>0</v>
      </c>
      <c r="N3603" t="str">
        <f t="shared" si="112"/>
        <v>No</v>
      </c>
      <c r="O3603">
        <f>COUNTIF(C:C,"&lt;0")</f>
        <v>0</v>
      </c>
      <c r="P3603" t="e">
        <f>SUMIF(#REF!,"&gt;"&amp;AVERAGE(#REF!))</f>
        <v>#REF!</v>
      </c>
      <c r="Q3603">
        <f t="shared" si="113"/>
        <v>27.565026697177728</v>
      </c>
      <c r="R3603" t="str">
        <f>CONCATENATE("ID-",A3603,"-",E3603)</f>
        <v>ID-31440-Sao Paulo - Belo Horizonte</v>
      </c>
      <c r="S3603" t="str">
        <f>INDEX(B:B,MATCH(A3603,A:A,0))</f>
        <v>07:45</v>
      </c>
      <c r="T3603" t="str">
        <f>IF(OR(B3603&gt;0,C3603&gt;0),"Acceptable","Check")</f>
        <v>Acceptable</v>
      </c>
      <c r="U3603">
        <f>COUNTIF(D:D, "Military - U.S. Army")</f>
        <v>23</v>
      </c>
      <c r="V3603">
        <f>AVERAGEIF(C:C,"Fort Myer, Virginia", I:I)</f>
        <v>2</v>
      </c>
      <c r="X3603" t="str">
        <f>IFERROR(VLOOKUP("FlightNumber", A:D, 4, FALSE), "Flight Not Found")</f>
        <v>Flight Not Found</v>
      </c>
      <c r="Y3603" t="str" cm="1">
        <f t="array" ref="Y3603">IF(AND(B:B &gt; TIME(6, 0, 0), B:B &lt;= TIME(18, 0, 0)), "Day", "Night")</f>
        <v>Night</v>
      </c>
      <c r="Z3603">
        <f>COUNTIFS(D:D, "Military - U.S. Army", C:C, "Fort Myer, Virginia")</f>
        <v>1</v>
      </c>
    </row>
    <row r="3604" spans="1:26" x14ac:dyDescent="0.2">
      <c r="A3604">
        <v>31441</v>
      </c>
      <c r="C3604" t="s">
        <v>17669</v>
      </c>
      <c r="D3604" t="s">
        <v>17670</v>
      </c>
      <c r="E3604" t="s">
        <v>17671</v>
      </c>
      <c r="F3604" t="s">
        <v>17672</v>
      </c>
      <c r="G3604" t="s">
        <v>17673</v>
      </c>
      <c r="H3604" t="s">
        <v>17674</v>
      </c>
      <c r="I3604">
        <v>21</v>
      </c>
      <c r="J3604">
        <v>21</v>
      </c>
      <c r="K3604">
        <v>0</v>
      </c>
      <c r="L3604" t="s">
        <v>17675</v>
      </c>
      <c r="M3604">
        <f>SUM(B3604,C3604)</f>
        <v>0</v>
      </c>
      <c r="N3604" t="str">
        <f t="shared" si="112"/>
        <v>No</v>
      </c>
      <c r="O3604">
        <f>COUNTIF(C:C,"&lt;0")</f>
        <v>0</v>
      </c>
      <c r="P3604" t="e">
        <f>SUMIF(#REF!,"&gt;"&amp;AVERAGE(#REF!))</f>
        <v>#REF!</v>
      </c>
      <c r="Q3604">
        <f t="shared" si="113"/>
        <v>27.565026697177728</v>
      </c>
      <c r="R3604" t="str">
        <f>CONCATENATE("ID-",A3604,"-",E3604)</f>
        <v>ID-31441-Villa Constitucion - Los Mochis</v>
      </c>
      <c r="S3604">
        <f>INDEX(B:B,MATCH(A3604,A:A,0))</f>
        <v>0</v>
      </c>
      <c r="T3604" t="str">
        <f>IF(OR(B3604&gt;0,C3604&gt;0),"Acceptable","Check")</f>
        <v>Acceptable</v>
      </c>
      <c r="U3604">
        <f>COUNTIF(D:D, "Military - U.S. Army")</f>
        <v>23</v>
      </c>
      <c r="V3604">
        <f>AVERAGEIF(C:C,"Fort Myer, Virginia", I:I)</f>
        <v>2</v>
      </c>
      <c r="X3604" t="str">
        <f>IFERROR(VLOOKUP("FlightNumber", A:D, 4, FALSE), "Flight Not Found")</f>
        <v>Flight Not Found</v>
      </c>
      <c r="Y3604" t="str" cm="1">
        <f t="array" ref="Y3604">IF(AND(B:B &gt; TIME(6, 0, 0), B:B &lt;= TIME(18, 0, 0)), "Day", "Night")</f>
        <v>Night</v>
      </c>
      <c r="Z3604">
        <f>COUNTIFS(D:D, "Military - U.S. Army", C:C, "Fort Myer, Virginia")</f>
        <v>1</v>
      </c>
    </row>
    <row r="3605" spans="1:26" x14ac:dyDescent="0.2">
      <c r="A3605">
        <v>31448</v>
      </c>
      <c r="C3605" t="s">
        <v>17676</v>
      </c>
      <c r="D3605" t="s">
        <v>17677</v>
      </c>
      <c r="F3605" t="s">
        <v>13841</v>
      </c>
      <c r="G3605" t="s">
        <v>17678</v>
      </c>
      <c r="H3605" t="s">
        <v>17679</v>
      </c>
      <c r="I3605">
        <v>14</v>
      </c>
      <c r="J3605">
        <v>2</v>
      </c>
      <c r="K3605">
        <v>0</v>
      </c>
      <c r="L3605" t="s">
        <v>17680</v>
      </c>
      <c r="M3605">
        <f>SUM(B3605,C3605)</f>
        <v>0</v>
      </c>
      <c r="N3605" t="str">
        <f t="shared" si="112"/>
        <v>No</v>
      </c>
      <c r="O3605">
        <f>COUNTIF(C:C,"&lt;0")</f>
        <v>0</v>
      </c>
      <c r="P3605" t="e">
        <f>SUMIF(#REF!,"&gt;"&amp;AVERAGE(#REF!))</f>
        <v>#REF!</v>
      </c>
      <c r="Q3605">
        <f t="shared" si="113"/>
        <v>27.565026697177728</v>
      </c>
      <c r="R3605" t="str">
        <f>CONCATENATE("ID-",A3605,"-",E3605)</f>
        <v>ID-31448-</v>
      </c>
      <c r="S3605">
        <f>INDEX(B:B,MATCH(A3605,A:A,0))</f>
        <v>0</v>
      </c>
      <c r="T3605" t="str">
        <f>IF(OR(B3605&gt;0,C3605&gt;0),"Acceptable","Check")</f>
        <v>Acceptable</v>
      </c>
      <c r="U3605">
        <f>COUNTIF(D:D, "Military - U.S. Army")</f>
        <v>23</v>
      </c>
      <c r="V3605">
        <f>AVERAGEIF(C:C,"Fort Myer, Virginia", I:I)</f>
        <v>2</v>
      </c>
      <c r="X3605" t="str">
        <f>IFERROR(VLOOKUP("FlightNumber", A:D, 4, FALSE), "Flight Not Found")</f>
        <v>Flight Not Found</v>
      </c>
      <c r="Y3605" t="str" cm="1">
        <f t="array" ref="Y3605">IF(AND(B:B &gt; TIME(6, 0, 0), B:B &lt;= TIME(18, 0, 0)), "Day", "Night")</f>
        <v>Night</v>
      </c>
      <c r="Z3605">
        <f>COUNTIFS(D:D, "Military - U.S. Army", C:C, "Fort Myer, Virginia")</f>
        <v>1</v>
      </c>
    </row>
    <row r="3606" spans="1:26" x14ac:dyDescent="0.2">
      <c r="A3606">
        <v>31459</v>
      </c>
      <c r="C3606" t="s">
        <v>17681</v>
      </c>
      <c r="D3606" t="s">
        <v>10471</v>
      </c>
      <c r="E3606" t="s">
        <v>17682</v>
      </c>
      <c r="F3606" t="s">
        <v>17683</v>
      </c>
      <c r="G3606" t="s">
        <v>17684</v>
      </c>
      <c r="H3606" t="s">
        <v>17685</v>
      </c>
      <c r="I3606">
        <v>13</v>
      </c>
      <c r="J3606">
        <v>13</v>
      </c>
      <c r="K3606">
        <v>0</v>
      </c>
      <c r="L3606" t="s">
        <v>17686</v>
      </c>
      <c r="M3606">
        <f>SUM(B3606,C3606)</f>
        <v>0</v>
      </c>
      <c r="N3606" t="str">
        <f t="shared" si="112"/>
        <v>No</v>
      </c>
      <c r="O3606">
        <f>COUNTIF(C:C,"&lt;0")</f>
        <v>0</v>
      </c>
      <c r="P3606" t="e">
        <f>SUMIF(#REF!,"&gt;"&amp;AVERAGE(#REF!))</f>
        <v>#REF!</v>
      </c>
      <c r="Q3606">
        <f t="shared" si="113"/>
        <v>27.565026697177728</v>
      </c>
      <c r="R3606" t="str">
        <f>CONCATENATE("ID-",A3606,"-",E3606)</f>
        <v>ID-31459-Taipei - Makung</v>
      </c>
      <c r="S3606">
        <f>INDEX(B:B,MATCH(A3606,A:A,0))</f>
        <v>0</v>
      </c>
      <c r="T3606" t="str">
        <f>IF(OR(B3606&gt;0,C3606&gt;0),"Acceptable","Check")</f>
        <v>Acceptable</v>
      </c>
      <c r="U3606">
        <f>COUNTIF(D:D, "Military - U.S. Army")</f>
        <v>23</v>
      </c>
      <c r="V3606">
        <f>AVERAGEIF(C:C,"Fort Myer, Virginia", I:I)</f>
        <v>2</v>
      </c>
      <c r="X3606" t="str">
        <f>IFERROR(VLOOKUP("FlightNumber", A:D, 4, FALSE), "Flight Not Found")</f>
        <v>Flight Not Found</v>
      </c>
      <c r="Y3606" t="str" cm="1">
        <f t="array" ref="Y3606">IF(AND(B:B &gt; TIME(6, 0, 0), B:B &lt;= TIME(18, 0, 0)), "Day", "Night")</f>
        <v>Night</v>
      </c>
      <c r="Z3606">
        <f>COUNTIFS(D:D, "Military - U.S. Army", C:C, "Fort Myer, Virginia")</f>
        <v>1</v>
      </c>
    </row>
    <row r="3607" spans="1:26" x14ac:dyDescent="0.2">
      <c r="A3607">
        <v>31473</v>
      </c>
      <c r="B3607" t="s">
        <v>17687</v>
      </c>
      <c r="C3607" t="s">
        <v>17688</v>
      </c>
      <c r="D3607" t="s">
        <v>3546</v>
      </c>
      <c r="F3607" t="s">
        <v>9859</v>
      </c>
      <c r="G3607" t="s">
        <v>17689</v>
      </c>
      <c r="H3607" t="s">
        <v>17690</v>
      </c>
      <c r="I3607">
        <v>38</v>
      </c>
      <c r="J3607">
        <v>38</v>
      </c>
      <c r="K3607">
        <v>0</v>
      </c>
      <c r="L3607" t="s">
        <v>17691</v>
      </c>
      <c r="M3607">
        <f>SUM(B3607,C3607)</f>
        <v>0</v>
      </c>
      <c r="N3607" t="str">
        <f t="shared" si="112"/>
        <v>No</v>
      </c>
      <c r="O3607">
        <f>COUNTIF(C:C,"&lt;0")</f>
        <v>0</v>
      </c>
      <c r="P3607" t="e">
        <f>SUMIF(#REF!,"&gt;"&amp;AVERAGE(#REF!))</f>
        <v>#REF!</v>
      </c>
      <c r="Q3607">
        <f t="shared" si="113"/>
        <v>27.565026697177728</v>
      </c>
      <c r="R3607" t="str">
        <f>CONCATENATE("ID-",A3607,"-",E3607)</f>
        <v>ID-31473-</v>
      </c>
      <c r="S3607" t="str">
        <f>INDEX(B:B,MATCH(A3607,A:A,0))</f>
        <v>03:03</v>
      </c>
      <c r="T3607" t="str">
        <f>IF(OR(B3607&gt;0,C3607&gt;0),"Acceptable","Check")</f>
        <v>Acceptable</v>
      </c>
      <c r="U3607">
        <f>COUNTIF(D:D, "Military - U.S. Army")</f>
        <v>23</v>
      </c>
      <c r="V3607">
        <f>AVERAGEIF(C:C,"Fort Myer, Virginia", I:I)</f>
        <v>2</v>
      </c>
      <c r="X3607" t="str">
        <f>IFERROR(VLOOKUP("FlightNumber", A:D, 4, FALSE), "Flight Not Found")</f>
        <v>Flight Not Found</v>
      </c>
      <c r="Y3607" t="str" cm="1">
        <f t="array" ref="Y3607">IF(AND(B:B &gt; TIME(6, 0, 0), B:B &lt;= TIME(18, 0, 0)), "Day", "Night")</f>
        <v>Night</v>
      </c>
      <c r="Z3607">
        <f>COUNTIFS(D:D, "Military - U.S. Army", C:C, "Fort Myer, Virginia")</f>
        <v>1</v>
      </c>
    </row>
    <row r="3608" spans="1:26" x14ac:dyDescent="0.2">
      <c r="A3608">
        <v>31474</v>
      </c>
      <c r="C3608" t="s">
        <v>17692</v>
      </c>
      <c r="D3608" t="s">
        <v>17693</v>
      </c>
      <c r="F3608" t="s">
        <v>17694</v>
      </c>
      <c r="G3608" t="s">
        <v>17695</v>
      </c>
      <c r="I3608">
        <v>8</v>
      </c>
      <c r="J3608">
        <v>8</v>
      </c>
      <c r="K3608">
        <v>0</v>
      </c>
      <c r="M3608">
        <f>SUM(B3608,C3608)</f>
        <v>0</v>
      </c>
      <c r="N3608" t="str">
        <f t="shared" si="112"/>
        <v>No</v>
      </c>
      <c r="O3608">
        <f>COUNTIF(C:C,"&lt;0")</f>
        <v>0</v>
      </c>
      <c r="P3608" t="e">
        <f>SUMIF(#REF!,"&gt;"&amp;AVERAGE(#REF!))</f>
        <v>#REF!</v>
      </c>
      <c r="Q3608">
        <f t="shared" si="113"/>
        <v>27.565026697177728</v>
      </c>
      <c r="R3608" t="str">
        <f>CONCATENATE("ID-",A3608,"-",E3608)</f>
        <v>ID-31474-</v>
      </c>
      <c r="S3608">
        <f>INDEX(B:B,MATCH(A3608,A:A,0))</f>
        <v>0</v>
      </c>
      <c r="T3608" t="str">
        <f>IF(OR(B3608&gt;0,C3608&gt;0),"Acceptable","Check")</f>
        <v>Acceptable</v>
      </c>
      <c r="U3608">
        <f>COUNTIF(D:D, "Military - U.S. Army")</f>
        <v>23</v>
      </c>
      <c r="V3608">
        <f>AVERAGEIF(C:C,"Fort Myer, Virginia", I:I)</f>
        <v>2</v>
      </c>
      <c r="X3608" t="str">
        <f>IFERROR(VLOOKUP("FlightNumber", A:D, 4, FALSE), "Flight Not Found")</f>
        <v>Flight Not Found</v>
      </c>
      <c r="Y3608" t="str" cm="1">
        <f t="array" ref="Y3608">IF(AND(B:B &gt; TIME(6, 0, 0), B:B &lt;= TIME(18, 0, 0)), "Day", "Night")</f>
        <v>Night</v>
      </c>
      <c r="Z3608">
        <f>COUNTIFS(D:D, "Military - U.S. Army", C:C, "Fort Myer, Virginia")</f>
        <v>1</v>
      </c>
    </row>
    <row r="3609" spans="1:26" x14ac:dyDescent="0.2">
      <c r="A3609">
        <v>31484</v>
      </c>
      <c r="B3609" t="s">
        <v>2419</v>
      </c>
      <c r="C3609" t="s">
        <v>17696</v>
      </c>
      <c r="D3609" t="s">
        <v>17697</v>
      </c>
      <c r="E3609" t="s">
        <v>17698</v>
      </c>
      <c r="F3609" t="s">
        <v>15845</v>
      </c>
      <c r="G3609" t="s">
        <v>17699</v>
      </c>
      <c r="H3609" t="s">
        <v>17700</v>
      </c>
      <c r="I3609">
        <v>9</v>
      </c>
      <c r="J3609">
        <v>3</v>
      </c>
      <c r="K3609">
        <v>0</v>
      </c>
      <c r="L3609" t="s">
        <v>17701</v>
      </c>
      <c r="M3609">
        <f>SUM(B3609,C3609)</f>
        <v>0</v>
      </c>
      <c r="N3609" t="str">
        <f t="shared" si="112"/>
        <v>No</v>
      </c>
      <c r="O3609">
        <f>COUNTIF(C:C,"&lt;0")</f>
        <v>0</v>
      </c>
      <c r="P3609" t="e">
        <f>SUMIF(#REF!,"&gt;"&amp;AVERAGE(#REF!))</f>
        <v>#REF!</v>
      </c>
      <c r="Q3609">
        <f t="shared" si="113"/>
        <v>27.565026697177728</v>
      </c>
      <c r="R3609" t="str">
        <f>CONCATENATE("ID-",A3609,"-",E3609)</f>
        <v>ID-31484-Detroit, MI - Alpena, MI</v>
      </c>
      <c r="S3609" t="str">
        <f>INDEX(B:B,MATCH(A3609,A:A,0))</f>
        <v>22:15</v>
      </c>
      <c r="T3609" t="str">
        <f>IF(OR(B3609&gt;0,C3609&gt;0),"Acceptable","Check")</f>
        <v>Acceptable</v>
      </c>
      <c r="U3609">
        <f>COUNTIF(D:D, "Military - U.S. Army")</f>
        <v>23</v>
      </c>
      <c r="V3609">
        <f>AVERAGEIF(C:C,"Fort Myer, Virginia", I:I)</f>
        <v>2</v>
      </c>
      <c r="X3609" t="str">
        <f>IFERROR(VLOOKUP("FlightNumber", A:D, 4, FALSE), "Flight Not Found")</f>
        <v>Flight Not Found</v>
      </c>
      <c r="Y3609" t="str" cm="1">
        <f t="array" ref="Y3609">IF(AND(B:B &gt; TIME(6, 0, 0), B:B &lt;= TIME(18, 0, 0)), "Day", "Night")</f>
        <v>Night</v>
      </c>
      <c r="Z3609">
        <f>COUNTIFS(D:D, "Military - U.S. Army", C:C, "Fort Myer, Virginia")</f>
        <v>1</v>
      </c>
    </row>
    <row r="3610" spans="1:26" x14ac:dyDescent="0.2">
      <c r="A3610">
        <v>31491</v>
      </c>
      <c r="C3610" t="s">
        <v>17702</v>
      </c>
      <c r="D3610" t="s">
        <v>12247</v>
      </c>
      <c r="F3610" t="s">
        <v>15698</v>
      </c>
      <c r="G3610" t="s">
        <v>17703</v>
      </c>
      <c r="H3610" t="s">
        <v>17704</v>
      </c>
      <c r="I3610">
        <v>16</v>
      </c>
      <c r="J3610">
        <v>2</v>
      </c>
      <c r="K3610">
        <v>0</v>
      </c>
      <c r="L3610" t="s">
        <v>17705</v>
      </c>
      <c r="M3610">
        <f>SUM(B3610,C3610)</f>
        <v>0</v>
      </c>
      <c r="N3610" t="str">
        <f t="shared" si="112"/>
        <v>No</v>
      </c>
      <c r="O3610">
        <f>COUNTIF(C:C,"&lt;0")</f>
        <v>0</v>
      </c>
      <c r="P3610" t="e">
        <f>SUMIF(#REF!,"&gt;"&amp;AVERAGE(#REF!))</f>
        <v>#REF!</v>
      </c>
      <c r="Q3610">
        <f t="shared" si="113"/>
        <v>27.565026697177728</v>
      </c>
      <c r="R3610" t="str">
        <f>CONCATENATE("ID-",A3610,"-",E3610)</f>
        <v>ID-31491-</v>
      </c>
      <c r="S3610">
        <f>INDEX(B:B,MATCH(A3610,A:A,0))</f>
        <v>0</v>
      </c>
      <c r="T3610" t="str">
        <f>IF(OR(B3610&gt;0,C3610&gt;0),"Acceptable","Check")</f>
        <v>Acceptable</v>
      </c>
      <c r="U3610">
        <f>COUNTIF(D:D, "Military - U.S. Army")</f>
        <v>23</v>
      </c>
      <c r="V3610">
        <f>AVERAGEIF(C:C,"Fort Myer, Virginia", I:I)</f>
        <v>2</v>
      </c>
      <c r="X3610" t="str">
        <f>IFERROR(VLOOKUP("FlightNumber", A:D, 4, FALSE), "Flight Not Found")</f>
        <v>Flight Not Found</v>
      </c>
      <c r="Y3610" t="str" cm="1">
        <f t="array" ref="Y3610">IF(AND(B:B &gt; TIME(6, 0, 0), B:B &lt;= TIME(18, 0, 0)), "Day", "Night")</f>
        <v>Night</v>
      </c>
      <c r="Z3610">
        <f>COUNTIFS(D:D, "Military - U.S. Army", C:C, "Fort Myer, Virginia")</f>
        <v>1</v>
      </c>
    </row>
    <row r="3611" spans="1:26" x14ac:dyDescent="0.2">
      <c r="A3611">
        <v>31495</v>
      </c>
      <c r="B3611" t="s">
        <v>13505</v>
      </c>
      <c r="C3611" t="s">
        <v>17215</v>
      </c>
      <c r="D3611" t="s">
        <v>17706</v>
      </c>
      <c r="E3611" t="s">
        <v>17707</v>
      </c>
      <c r="F3611" t="s">
        <v>7112</v>
      </c>
      <c r="G3611" t="s">
        <v>17708</v>
      </c>
      <c r="H3611" t="s">
        <v>5318</v>
      </c>
      <c r="I3611">
        <v>5</v>
      </c>
      <c r="J3611">
        <v>4</v>
      </c>
      <c r="K3611">
        <v>0</v>
      </c>
      <c r="L3611" t="s">
        <v>17709</v>
      </c>
      <c r="M3611">
        <f>SUM(B3611,C3611)</f>
        <v>0</v>
      </c>
      <c r="N3611" t="str">
        <f t="shared" si="112"/>
        <v>No</v>
      </c>
      <c r="O3611">
        <f>COUNTIF(C:C,"&lt;0")</f>
        <v>0</v>
      </c>
      <c r="P3611" t="e">
        <f>SUMIF(#REF!,"&gt;"&amp;AVERAGE(#REF!))</f>
        <v>#REF!</v>
      </c>
      <c r="Q3611">
        <f t="shared" si="113"/>
        <v>27.565026697177728</v>
      </c>
      <c r="R3611" t="str">
        <f>CONCATENATE("ID-",A3611,"-",E3611)</f>
        <v>ID-31495-Snegamook Lake - Goose Bay</v>
      </c>
      <c r="S3611" t="str">
        <f>INDEX(B:B,MATCH(A3611,A:A,0))</f>
        <v>09:55</v>
      </c>
      <c r="T3611" t="str">
        <f>IF(OR(B3611&gt;0,C3611&gt;0),"Acceptable","Check")</f>
        <v>Acceptable</v>
      </c>
      <c r="U3611">
        <f>COUNTIF(D:D, "Military - U.S. Army")</f>
        <v>23</v>
      </c>
      <c r="V3611">
        <f>AVERAGEIF(C:C,"Fort Myer, Virginia", I:I)</f>
        <v>2</v>
      </c>
      <c r="X3611" t="str">
        <f>IFERROR(VLOOKUP("FlightNumber", A:D, 4, FALSE), "Flight Not Found")</f>
        <v>Flight Not Found</v>
      </c>
      <c r="Y3611" t="str" cm="1">
        <f t="array" ref="Y3611">IF(AND(B:B &gt; TIME(6, 0, 0), B:B &lt;= TIME(18, 0, 0)), "Day", "Night")</f>
        <v>Night</v>
      </c>
      <c r="Z3611">
        <f>COUNTIFS(D:D, "Military - U.S. Army", C:C, "Fort Myer, Virginia")</f>
        <v>1</v>
      </c>
    </row>
    <row r="3612" spans="1:26" x14ac:dyDescent="0.2">
      <c r="A3612">
        <v>31496</v>
      </c>
      <c r="C3612" t="s">
        <v>17710</v>
      </c>
      <c r="D3612" t="s">
        <v>17711</v>
      </c>
      <c r="F3612" t="s">
        <v>17712</v>
      </c>
      <c r="G3612" t="s">
        <v>17713</v>
      </c>
      <c r="H3612" t="s">
        <v>17714</v>
      </c>
      <c r="I3612">
        <v>9</v>
      </c>
      <c r="J3612">
        <v>9</v>
      </c>
      <c r="K3612">
        <v>0</v>
      </c>
      <c r="L3612" t="s">
        <v>17715</v>
      </c>
      <c r="M3612">
        <f>SUM(B3612,C3612)</f>
        <v>0</v>
      </c>
      <c r="N3612" t="str">
        <f t="shared" si="112"/>
        <v>No</v>
      </c>
      <c r="O3612">
        <f>COUNTIF(C:C,"&lt;0")</f>
        <v>0</v>
      </c>
      <c r="P3612" t="e">
        <f>SUMIF(#REF!,"&gt;"&amp;AVERAGE(#REF!))</f>
        <v>#REF!</v>
      </c>
      <c r="Q3612">
        <f t="shared" si="113"/>
        <v>27.565026697177728</v>
      </c>
      <c r="R3612" t="str">
        <f>CONCATENATE("ID-",A3612,"-",E3612)</f>
        <v>ID-31496-</v>
      </c>
      <c r="S3612">
        <f>INDEX(B:B,MATCH(A3612,A:A,0))</f>
        <v>0</v>
      </c>
      <c r="T3612" t="str">
        <f>IF(OR(B3612&gt;0,C3612&gt;0),"Acceptable","Check")</f>
        <v>Acceptable</v>
      </c>
      <c r="U3612">
        <f>COUNTIF(D:D, "Military - U.S. Army")</f>
        <v>23</v>
      </c>
      <c r="V3612">
        <f>AVERAGEIF(C:C,"Fort Myer, Virginia", I:I)</f>
        <v>2</v>
      </c>
      <c r="X3612" t="str">
        <f>IFERROR(VLOOKUP("FlightNumber", A:D, 4, FALSE), "Flight Not Found")</f>
        <v>Flight Not Found</v>
      </c>
      <c r="Y3612" t="str" cm="1">
        <f t="array" ref="Y3612">IF(AND(B:B &gt; TIME(6, 0, 0), B:B &lt;= TIME(18, 0, 0)), "Day", "Night")</f>
        <v>Night</v>
      </c>
      <c r="Z3612">
        <f>COUNTIFS(D:D, "Military - U.S. Army", C:C, "Fort Myer, Virginia")</f>
        <v>1</v>
      </c>
    </row>
    <row r="3613" spans="1:26" x14ac:dyDescent="0.2">
      <c r="A3613">
        <v>31498</v>
      </c>
      <c r="C3613" t="s">
        <v>17716</v>
      </c>
      <c r="D3613" t="s">
        <v>8456</v>
      </c>
      <c r="F3613" t="s">
        <v>17717</v>
      </c>
      <c r="I3613">
        <v>0</v>
      </c>
      <c r="J3613">
        <v>0</v>
      </c>
      <c r="K3613">
        <v>35</v>
      </c>
      <c r="L3613" t="s">
        <v>17718</v>
      </c>
      <c r="M3613">
        <f>SUM(B3613,C3613)</f>
        <v>0</v>
      </c>
      <c r="N3613" t="str">
        <f t="shared" si="112"/>
        <v>No</v>
      </c>
      <c r="O3613">
        <f>COUNTIF(C:C,"&lt;0")</f>
        <v>0</v>
      </c>
      <c r="P3613" t="e">
        <f>SUMIF(#REF!,"&gt;"&amp;AVERAGE(#REF!))</f>
        <v>#REF!</v>
      </c>
      <c r="Q3613">
        <f t="shared" si="113"/>
        <v>27.565026697177728</v>
      </c>
      <c r="R3613" t="str">
        <f>CONCATENATE("ID-",A3613,"-",E3613)</f>
        <v>ID-31498-</v>
      </c>
      <c r="S3613">
        <f>INDEX(B:B,MATCH(A3613,A:A,0))</f>
        <v>0</v>
      </c>
      <c r="T3613" t="str">
        <f>IF(OR(B3613&gt;0,C3613&gt;0),"Acceptable","Check")</f>
        <v>Acceptable</v>
      </c>
      <c r="U3613">
        <f>COUNTIF(D:D, "Military - U.S. Army")</f>
        <v>23</v>
      </c>
      <c r="V3613">
        <f>AVERAGEIF(C:C,"Fort Myer, Virginia", I:I)</f>
        <v>2</v>
      </c>
      <c r="X3613" t="str">
        <f>IFERROR(VLOOKUP("FlightNumber", A:D, 4, FALSE), "Flight Not Found")</f>
        <v>Flight Not Found</v>
      </c>
      <c r="Y3613" t="str" cm="1">
        <f t="array" ref="Y3613">IF(AND(B:B &gt; TIME(6, 0, 0), B:B &lt;= TIME(18, 0, 0)), "Day", "Night")</f>
        <v>Night</v>
      </c>
      <c r="Z3613">
        <f>COUNTIFS(D:D, "Military - U.S. Army", C:C, "Fort Myer, Virginia")</f>
        <v>1</v>
      </c>
    </row>
    <row r="3614" spans="1:26" x14ac:dyDescent="0.2">
      <c r="A3614">
        <v>31501</v>
      </c>
      <c r="B3614" t="s">
        <v>2232</v>
      </c>
      <c r="C3614" t="s">
        <v>17719</v>
      </c>
      <c r="D3614" t="s">
        <v>17720</v>
      </c>
      <c r="E3614" t="s">
        <v>17721</v>
      </c>
      <c r="F3614" t="s">
        <v>12279</v>
      </c>
      <c r="G3614" t="s">
        <v>17722</v>
      </c>
      <c r="I3614">
        <v>54</v>
      </c>
      <c r="J3614">
        <v>49</v>
      </c>
      <c r="K3614">
        <v>0</v>
      </c>
      <c r="L3614" t="s">
        <v>17723</v>
      </c>
      <c r="M3614">
        <f>SUM(B3614,C3614)</f>
        <v>0</v>
      </c>
      <c r="N3614" t="str">
        <f t="shared" si="112"/>
        <v>No</v>
      </c>
      <c r="O3614">
        <f>COUNTIF(C:C,"&lt;0")</f>
        <v>0</v>
      </c>
      <c r="P3614" t="e">
        <f>SUMIF(#REF!,"&gt;"&amp;AVERAGE(#REF!))</f>
        <v>#REF!</v>
      </c>
      <c r="Q3614">
        <f t="shared" si="113"/>
        <v>27.565026697177728</v>
      </c>
      <c r="R3614" t="str">
        <f>CONCATENATE("ID-",A3614,"-",E3614)</f>
        <v>ID-31501-Pemba - Maputo</v>
      </c>
      <c r="S3614" t="str">
        <f>INDEX(B:B,MATCH(A3614,A:A,0))</f>
        <v>10:15</v>
      </c>
      <c r="T3614" t="str">
        <f>IF(OR(B3614&gt;0,C3614&gt;0),"Acceptable","Check")</f>
        <v>Acceptable</v>
      </c>
      <c r="U3614">
        <f>COUNTIF(D:D, "Military - U.S. Army")</f>
        <v>23</v>
      </c>
      <c r="V3614">
        <f>AVERAGEIF(C:C,"Fort Myer, Virginia", I:I)</f>
        <v>2</v>
      </c>
      <c r="X3614" t="str">
        <f>IFERROR(VLOOKUP("FlightNumber", A:D, 4, FALSE), "Flight Not Found")</f>
        <v>Flight Not Found</v>
      </c>
      <c r="Y3614" t="str" cm="1">
        <f t="array" ref="Y3614">IF(AND(B:B &gt; TIME(6, 0, 0), B:B &lt;= TIME(18, 0, 0)), "Day", "Night")</f>
        <v>Night</v>
      </c>
      <c r="Z3614">
        <f>COUNTIFS(D:D, "Military - U.S. Army", C:C, "Fort Myer, Virginia")</f>
        <v>1</v>
      </c>
    </row>
    <row r="3615" spans="1:26" x14ac:dyDescent="0.2">
      <c r="A3615">
        <v>31502</v>
      </c>
      <c r="B3615" t="s">
        <v>17724</v>
      </c>
      <c r="C3615" t="s">
        <v>17725</v>
      </c>
      <c r="D3615" t="s">
        <v>1608</v>
      </c>
      <c r="E3615" t="s">
        <v>17726</v>
      </c>
      <c r="F3615" t="s">
        <v>17727</v>
      </c>
      <c r="G3615" t="s">
        <v>17728</v>
      </c>
      <c r="H3615" t="s">
        <v>17729</v>
      </c>
      <c r="I3615">
        <v>167</v>
      </c>
      <c r="J3615">
        <v>167</v>
      </c>
      <c r="K3615">
        <v>0</v>
      </c>
      <c r="L3615" t="s">
        <v>17730</v>
      </c>
      <c r="M3615">
        <f>SUM(B3615,C3615)</f>
        <v>0</v>
      </c>
      <c r="N3615" t="str">
        <f t="shared" si="112"/>
        <v>No</v>
      </c>
      <c r="O3615">
        <f>COUNTIF(C:C,"&lt;0")</f>
        <v>0</v>
      </c>
      <c r="P3615" t="e">
        <f>SUMIF(#REF!,"&gt;"&amp;AVERAGE(#REF!))</f>
        <v>#REF!</v>
      </c>
      <c r="Q3615">
        <f t="shared" si="113"/>
        <v>27.565026697177728</v>
      </c>
      <c r="R3615" t="str">
        <f>CONCATENATE("ID-",A3615,"-",E3615)</f>
        <v>ID-31502-Mexico City - Puerto Vallarta</v>
      </c>
      <c r="S3615" t="str">
        <f>INDEX(B:B,MATCH(A3615,A:A,0))</f>
        <v>09:11</v>
      </c>
      <c r="T3615" t="str">
        <f>IF(OR(B3615&gt;0,C3615&gt;0),"Acceptable","Check")</f>
        <v>Acceptable</v>
      </c>
      <c r="U3615">
        <f>COUNTIF(D:D, "Military - U.S. Army")</f>
        <v>23</v>
      </c>
      <c r="V3615">
        <f>AVERAGEIF(C:C,"Fort Myer, Virginia", I:I)</f>
        <v>2</v>
      </c>
      <c r="X3615" t="str">
        <f>IFERROR(VLOOKUP("FlightNumber", A:D, 4, FALSE), "Flight Not Found")</f>
        <v>Flight Not Found</v>
      </c>
      <c r="Y3615" t="str" cm="1">
        <f t="array" ref="Y3615">IF(AND(B:B &gt; TIME(6, 0, 0), B:B &lt;= TIME(18, 0, 0)), "Day", "Night")</f>
        <v>Night</v>
      </c>
      <c r="Z3615">
        <f>COUNTIFS(D:D, "Military - U.S. Army", C:C, "Fort Myer, Virginia")</f>
        <v>1</v>
      </c>
    </row>
    <row r="3616" spans="1:26" x14ac:dyDescent="0.2">
      <c r="A3616">
        <v>31504</v>
      </c>
      <c r="C3616" t="s">
        <v>17731</v>
      </c>
      <c r="D3616" t="s">
        <v>4906</v>
      </c>
      <c r="E3616" t="s">
        <v>4373</v>
      </c>
      <c r="F3616" t="s">
        <v>15615</v>
      </c>
      <c r="G3616" t="s">
        <v>17732</v>
      </c>
      <c r="H3616" t="s">
        <v>17733</v>
      </c>
      <c r="I3616">
        <v>121</v>
      </c>
      <c r="J3616">
        <v>4</v>
      </c>
      <c r="K3616">
        <v>0</v>
      </c>
      <c r="L3616" t="s">
        <v>17734</v>
      </c>
      <c r="M3616">
        <f>SUM(B3616,C3616)</f>
        <v>0</v>
      </c>
      <c r="N3616" t="str">
        <f t="shared" si="112"/>
        <v>No</v>
      </c>
      <c r="O3616">
        <f>COUNTIF(C:C,"&lt;0")</f>
        <v>0</v>
      </c>
      <c r="P3616" t="e">
        <f>SUMIF(#REF!,"&gt;"&amp;AVERAGE(#REF!))</f>
        <v>#REF!</v>
      </c>
      <c r="Q3616">
        <f t="shared" si="113"/>
        <v>27.565026697177728</v>
      </c>
      <c r="R3616" t="str">
        <f>CONCATENATE("ID-",A3616,"-",E3616)</f>
        <v>ID-31504-Rome - Athens</v>
      </c>
      <c r="S3616">
        <f>INDEX(B:B,MATCH(A3616,A:A,0))</f>
        <v>0</v>
      </c>
      <c r="T3616" t="str">
        <f>IF(OR(B3616&gt;0,C3616&gt;0),"Acceptable","Check")</f>
        <v>Acceptable</v>
      </c>
      <c r="U3616">
        <f>COUNTIF(D:D, "Military - U.S. Army")</f>
        <v>23</v>
      </c>
      <c r="V3616">
        <f>AVERAGEIF(C:C,"Fort Myer, Virginia", I:I)</f>
        <v>2</v>
      </c>
      <c r="X3616" t="str">
        <f>IFERROR(VLOOKUP("FlightNumber", A:D, 4, FALSE), "Flight Not Found")</f>
        <v>Flight Not Found</v>
      </c>
      <c r="Y3616" t="str" cm="1">
        <f t="array" ref="Y3616">IF(AND(B:B &gt; TIME(6, 0, 0), B:B &lt;= TIME(18, 0, 0)), "Day", "Night")</f>
        <v>Night</v>
      </c>
      <c r="Z3616">
        <f>COUNTIFS(D:D, "Military - U.S. Army", C:C, "Fort Myer, Virginia")</f>
        <v>1</v>
      </c>
    </row>
    <row r="3617" spans="1:26" x14ac:dyDescent="0.2">
      <c r="A3617">
        <v>31504</v>
      </c>
      <c r="C3617" t="s">
        <v>17735</v>
      </c>
      <c r="D3617" t="s">
        <v>2606</v>
      </c>
      <c r="F3617" t="s">
        <v>17736</v>
      </c>
      <c r="G3617" t="s">
        <v>17737</v>
      </c>
      <c r="H3617" t="s">
        <v>17738</v>
      </c>
      <c r="I3617">
        <v>11</v>
      </c>
      <c r="J3617">
        <v>11</v>
      </c>
      <c r="K3617">
        <v>0</v>
      </c>
      <c r="L3617" t="s">
        <v>17739</v>
      </c>
      <c r="M3617">
        <f>SUM(B3617,C3617)</f>
        <v>0</v>
      </c>
      <c r="N3617" t="str">
        <f t="shared" si="112"/>
        <v>No</v>
      </c>
      <c r="O3617">
        <f>COUNTIF(C:C,"&lt;0")</f>
        <v>0</v>
      </c>
      <c r="P3617" t="e">
        <f>SUMIF(#REF!,"&gt;"&amp;AVERAGE(#REF!))</f>
        <v>#REF!</v>
      </c>
      <c r="Q3617">
        <f t="shared" si="113"/>
        <v>27.565026697177728</v>
      </c>
      <c r="R3617" t="str">
        <f>CONCATENATE("ID-",A3617,"-",E3617)</f>
        <v>ID-31504-</v>
      </c>
      <c r="S3617">
        <f>INDEX(B:B,MATCH(A3617,A:A,0))</f>
        <v>0</v>
      </c>
      <c r="T3617" t="str">
        <f>IF(OR(B3617&gt;0,C3617&gt;0),"Acceptable","Check")</f>
        <v>Acceptable</v>
      </c>
      <c r="U3617">
        <f>COUNTIF(D:D, "Military - U.S. Army")</f>
        <v>23</v>
      </c>
      <c r="V3617">
        <f>AVERAGEIF(C:C,"Fort Myer, Virginia", I:I)</f>
        <v>2</v>
      </c>
      <c r="X3617" t="str">
        <f>IFERROR(VLOOKUP("FlightNumber", A:D, 4, FALSE), "Flight Not Found")</f>
        <v>Flight Not Found</v>
      </c>
      <c r="Y3617" t="str" cm="1">
        <f t="array" ref="Y3617">IF(AND(B:B &gt; TIME(6, 0, 0), B:B &lt;= TIME(18, 0, 0)), "Day", "Night")</f>
        <v>Night</v>
      </c>
      <c r="Z3617">
        <f>COUNTIFS(D:D, "Military - U.S. Army", C:C, "Fort Myer, Virginia")</f>
        <v>1</v>
      </c>
    </row>
    <row r="3618" spans="1:26" x14ac:dyDescent="0.2">
      <c r="A3618">
        <v>31529</v>
      </c>
      <c r="B3618" t="s">
        <v>17740</v>
      </c>
      <c r="C3618" t="s">
        <v>13825</v>
      </c>
      <c r="D3618" t="s">
        <v>16341</v>
      </c>
      <c r="E3618" t="s">
        <v>17741</v>
      </c>
      <c r="F3618" t="s">
        <v>12795</v>
      </c>
      <c r="G3618" t="s">
        <v>17742</v>
      </c>
      <c r="H3618" t="s">
        <v>17743</v>
      </c>
      <c r="I3618">
        <v>13</v>
      </c>
      <c r="J3618">
        <v>13</v>
      </c>
      <c r="K3618">
        <v>0</v>
      </c>
      <c r="L3618" t="s">
        <v>17744</v>
      </c>
      <c r="M3618">
        <f>SUM(B3618,C3618)</f>
        <v>0</v>
      </c>
      <c r="N3618" t="str">
        <f t="shared" si="112"/>
        <v>No</v>
      </c>
      <c r="O3618">
        <f>COUNTIF(C:C,"&lt;0")</f>
        <v>0</v>
      </c>
      <c r="P3618" t="e">
        <f>SUMIF(#REF!,"&gt;"&amp;AVERAGE(#REF!))</f>
        <v>#REF!</v>
      </c>
      <c r="Q3618">
        <f t="shared" si="113"/>
        <v>27.565026697177728</v>
      </c>
      <c r="R3618" t="str">
        <f>CONCATENATE("ID-",A3618,"-",E3618)</f>
        <v>ID-31529-Bogota - Saravena</v>
      </c>
      <c r="S3618" t="str">
        <f>INDEX(B:B,MATCH(A3618,A:A,0))</f>
        <v>08:35</v>
      </c>
      <c r="T3618" t="str">
        <f>IF(OR(B3618&gt;0,C3618&gt;0),"Acceptable","Check")</f>
        <v>Acceptable</v>
      </c>
      <c r="U3618">
        <f>COUNTIF(D:D, "Military - U.S. Army")</f>
        <v>23</v>
      </c>
      <c r="V3618">
        <f>AVERAGEIF(C:C,"Fort Myer, Virginia", I:I)</f>
        <v>2</v>
      </c>
      <c r="X3618" t="str">
        <f>IFERROR(VLOOKUP("FlightNumber", A:D, 4, FALSE), "Flight Not Found")</f>
        <v>Flight Not Found</v>
      </c>
      <c r="Y3618" t="str" cm="1">
        <f t="array" ref="Y3618">IF(AND(B:B &gt; TIME(6, 0, 0), B:B &lt;= TIME(18, 0, 0)), "Day", "Night")</f>
        <v>Night</v>
      </c>
      <c r="Z3618">
        <f>COUNTIFS(D:D, "Military - U.S. Army", C:C, "Fort Myer, Virginia")</f>
        <v>1</v>
      </c>
    </row>
    <row r="3619" spans="1:26" x14ac:dyDescent="0.2">
      <c r="A3619">
        <v>31533</v>
      </c>
      <c r="B3619" t="s">
        <v>17745</v>
      </c>
      <c r="C3619" t="s">
        <v>17746</v>
      </c>
      <c r="D3619" t="s">
        <v>17747</v>
      </c>
      <c r="E3619" t="s">
        <v>17748</v>
      </c>
      <c r="F3619" t="s">
        <v>3916</v>
      </c>
      <c r="G3619" t="s">
        <v>17749</v>
      </c>
      <c r="H3619" t="s">
        <v>17750</v>
      </c>
      <c r="I3619">
        <v>37</v>
      </c>
      <c r="J3619">
        <v>37</v>
      </c>
      <c r="K3619">
        <v>0</v>
      </c>
      <c r="L3619" t="s">
        <v>17751</v>
      </c>
      <c r="M3619">
        <f>SUM(B3619,C3619)</f>
        <v>0</v>
      </c>
      <c r="N3619" t="str">
        <f t="shared" si="112"/>
        <v>No</v>
      </c>
      <c r="O3619">
        <f>COUNTIF(C:C,"&lt;0")</f>
        <v>0</v>
      </c>
      <c r="P3619" t="e">
        <f>SUMIF(#REF!,"&gt;"&amp;AVERAGE(#REF!))</f>
        <v>#REF!</v>
      </c>
      <c r="Q3619">
        <f t="shared" si="113"/>
        <v>27.565026697177728</v>
      </c>
      <c r="R3619" t="str">
        <f>CONCATENATE("ID-",A3619,"-",E3619)</f>
        <v>ID-31533-San Salvador - Panama City</v>
      </c>
      <c r="S3619" t="str">
        <f>INDEX(B:B,MATCH(A3619,A:A,0))</f>
        <v>06:32</v>
      </c>
      <c r="T3619" t="str">
        <f>IF(OR(B3619&gt;0,C3619&gt;0),"Acceptable","Check")</f>
        <v>Acceptable</v>
      </c>
      <c r="U3619">
        <f>COUNTIF(D:D, "Military - U.S. Army")</f>
        <v>23</v>
      </c>
      <c r="V3619">
        <f>AVERAGEIF(C:C,"Fort Myer, Virginia", I:I)</f>
        <v>2</v>
      </c>
      <c r="X3619" t="str">
        <f>IFERROR(VLOOKUP("FlightNumber", A:D, 4, FALSE), "Flight Not Found")</f>
        <v>Flight Not Found</v>
      </c>
      <c r="Y3619" t="str" cm="1">
        <f t="array" ref="Y3619">IF(AND(B:B &gt; TIME(6, 0, 0), B:B &lt;= TIME(18, 0, 0)), "Day", "Night")</f>
        <v>Night</v>
      </c>
      <c r="Z3619">
        <f>COUNTIFS(D:D, "Military - U.S. Army", C:C, "Fort Myer, Virginia")</f>
        <v>1</v>
      </c>
    </row>
    <row r="3620" spans="1:26" x14ac:dyDescent="0.2">
      <c r="A3620">
        <v>31535</v>
      </c>
      <c r="C3620" t="s">
        <v>11822</v>
      </c>
      <c r="D3620" t="s">
        <v>16788</v>
      </c>
      <c r="F3620" t="s">
        <v>17752</v>
      </c>
      <c r="I3620">
        <v>22</v>
      </c>
      <c r="J3620">
        <v>22</v>
      </c>
      <c r="K3620">
        <v>0</v>
      </c>
      <c r="L3620" t="s">
        <v>17753</v>
      </c>
      <c r="M3620">
        <f>SUM(B3620,C3620)</f>
        <v>0</v>
      </c>
      <c r="N3620" t="str">
        <f t="shared" si="112"/>
        <v>No</v>
      </c>
      <c r="O3620">
        <f>COUNTIF(C:C,"&lt;0")</f>
        <v>0</v>
      </c>
      <c r="P3620" t="e">
        <f>SUMIF(#REF!,"&gt;"&amp;AVERAGE(#REF!))</f>
        <v>#REF!</v>
      </c>
      <c r="Q3620">
        <f t="shared" si="113"/>
        <v>27.565026697177728</v>
      </c>
      <c r="R3620" t="str">
        <f>CONCATENATE("ID-",A3620,"-",E3620)</f>
        <v>ID-31535-</v>
      </c>
      <c r="S3620">
        <f>INDEX(B:B,MATCH(A3620,A:A,0))</f>
        <v>0</v>
      </c>
      <c r="T3620" t="str">
        <f>IF(OR(B3620&gt;0,C3620&gt;0),"Acceptable","Check")</f>
        <v>Acceptable</v>
      </c>
      <c r="U3620">
        <f>COUNTIF(D:D, "Military - U.S. Army")</f>
        <v>23</v>
      </c>
      <c r="V3620">
        <f>AVERAGEIF(C:C,"Fort Myer, Virginia", I:I)</f>
        <v>2</v>
      </c>
      <c r="X3620" t="str">
        <f>IFERROR(VLOOKUP("FlightNumber", A:D, 4, FALSE), "Flight Not Found")</f>
        <v>Flight Not Found</v>
      </c>
      <c r="Y3620" t="str" cm="1">
        <f t="array" ref="Y3620">IF(AND(B:B &gt; TIME(6, 0, 0), B:B &lt;= TIME(18, 0, 0)), "Day", "Night")</f>
        <v>Night</v>
      </c>
      <c r="Z3620">
        <f>COUNTIFS(D:D, "Military - U.S. Army", C:C, "Fort Myer, Virginia")</f>
        <v>1</v>
      </c>
    </row>
    <row r="3621" spans="1:26" x14ac:dyDescent="0.2">
      <c r="A3621">
        <v>31535</v>
      </c>
      <c r="C3621" t="s">
        <v>17754</v>
      </c>
      <c r="D3621" t="s">
        <v>17755</v>
      </c>
      <c r="E3621" t="s">
        <v>17756</v>
      </c>
      <c r="F3621" t="s">
        <v>17757</v>
      </c>
      <c r="G3621" t="s">
        <v>17758</v>
      </c>
      <c r="H3621" t="s">
        <v>17759</v>
      </c>
      <c r="I3621">
        <v>150</v>
      </c>
      <c r="J3621">
        <v>22</v>
      </c>
      <c r="K3621">
        <v>0</v>
      </c>
      <c r="L3621" t="s">
        <v>17760</v>
      </c>
      <c r="M3621">
        <f>SUM(B3621,C3621)</f>
        <v>0</v>
      </c>
      <c r="N3621" t="str">
        <f t="shared" si="112"/>
        <v>No</v>
      </c>
      <c r="O3621">
        <f>COUNTIF(C:C,"&lt;0")</f>
        <v>0</v>
      </c>
      <c r="P3621" t="e">
        <f>SUMIF(#REF!,"&gt;"&amp;AVERAGE(#REF!))</f>
        <v>#REF!</v>
      </c>
      <c r="Q3621">
        <f t="shared" si="113"/>
        <v>27.565026697177728</v>
      </c>
      <c r="R3621" t="str">
        <f>CONCATENATE("ID-",A3621,"-",E3621)</f>
        <v>ID-31535-Colombo - Male, Maldives</v>
      </c>
      <c r="S3621">
        <f>INDEX(B:B,MATCH(A3621,A:A,0))</f>
        <v>0</v>
      </c>
      <c r="T3621" t="str">
        <f>IF(OR(B3621&gt;0,C3621&gt;0),"Acceptable","Check")</f>
        <v>Acceptable</v>
      </c>
      <c r="U3621">
        <f>COUNTIF(D:D, "Military - U.S. Army")</f>
        <v>23</v>
      </c>
      <c r="V3621">
        <f>AVERAGEIF(C:C,"Fort Myer, Virginia", I:I)</f>
        <v>2</v>
      </c>
      <c r="X3621" t="str">
        <f>IFERROR(VLOOKUP("FlightNumber", A:D, 4, FALSE), "Flight Not Found")</f>
        <v>Flight Not Found</v>
      </c>
      <c r="Y3621" t="str" cm="1">
        <f t="array" ref="Y3621">IF(AND(B:B &gt; TIME(6, 0, 0), B:B &lt;= TIME(18, 0, 0)), "Day", "Night")</f>
        <v>Night</v>
      </c>
      <c r="Z3621">
        <f>COUNTIFS(D:D, "Military - U.S. Army", C:C, "Fort Myer, Virginia")</f>
        <v>1</v>
      </c>
    </row>
    <row r="3622" spans="1:26" x14ac:dyDescent="0.2">
      <c r="A3622">
        <v>31549</v>
      </c>
      <c r="C3622" t="s">
        <v>17761</v>
      </c>
      <c r="D3622" t="s">
        <v>3546</v>
      </c>
      <c r="E3622" t="s">
        <v>6229</v>
      </c>
      <c r="F3622" t="s">
        <v>17762</v>
      </c>
      <c r="G3622" t="s">
        <v>17763</v>
      </c>
      <c r="H3622" t="s">
        <v>17764</v>
      </c>
      <c r="I3622">
        <v>5</v>
      </c>
      <c r="J3622">
        <v>5</v>
      </c>
      <c r="K3622">
        <v>0</v>
      </c>
      <c r="L3622" t="s">
        <v>17765</v>
      </c>
      <c r="M3622">
        <f>SUM(B3622,C3622)</f>
        <v>0</v>
      </c>
      <c r="N3622" t="str">
        <f t="shared" si="112"/>
        <v>No</v>
      </c>
      <c r="O3622">
        <f>COUNTIF(C:C,"&lt;0")</f>
        <v>0</v>
      </c>
      <c r="P3622" t="e">
        <f>SUMIF(#REF!,"&gt;"&amp;AVERAGE(#REF!))</f>
        <v>#REF!</v>
      </c>
      <c r="Q3622">
        <f t="shared" si="113"/>
        <v>27.565026697177728</v>
      </c>
      <c r="R3622" t="str">
        <f>CONCATENATE("ID-",A3622,"-",E3622)</f>
        <v>ID-31549-Test</v>
      </c>
      <c r="S3622">
        <f>INDEX(B:B,MATCH(A3622,A:A,0))</f>
        <v>0</v>
      </c>
      <c r="T3622" t="str">
        <f>IF(OR(B3622&gt;0,C3622&gt;0),"Acceptable","Check")</f>
        <v>Acceptable</v>
      </c>
      <c r="U3622">
        <f>COUNTIF(D:D, "Military - U.S. Army")</f>
        <v>23</v>
      </c>
      <c r="V3622">
        <f>AVERAGEIF(C:C,"Fort Myer, Virginia", I:I)</f>
        <v>2</v>
      </c>
      <c r="X3622" t="str">
        <f>IFERROR(VLOOKUP("FlightNumber", A:D, 4, FALSE), "Flight Not Found")</f>
        <v>Flight Not Found</v>
      </c>
      <c r="Y3622" t="str" cm="1">
        <f t="array" ref="Y3622">IF(AND(B:B &gt; TIME(6, 0, 0), B:B &lt;= TIME(18, 0, 0)), "Day", "Night")</f>
        <v>Night</v>
      </c>
      <c r="Z3622">
        <f>COUNTIFS(D:D, "Military - U.S. Army", C:C, "Fort Myer, Virginia")</f>
        <v>1</v>
      </c>
    </row>
    <row r="3623" spans="1:26" x14ac:dyDescent="0.2">
      <c r="A3623">
        <v>31549</v>
      </c>
      <c r="B3623" t="s">
        <v>861</v>
      </c>
      <c r="C3623" t="s">
        <v>28</v>
      </c>
      <c r="D3623" t="s">
        <v>17766</v>
      </c>
      <c r="E3623" t="s">
        <v>17767</v>
      </c>
      <c r="F3623" t="s">
        <v>17768</v>
      </c>
      <c r="G3623" t="s">
        <v>17769</v>
      </c>
      <c r="H3623" t="s">
        <v>17770</v>
      </c>
      <c r="I3623">
        <v>5</v>
      </c>
      <c r="J3623">
        <v>2</v>
      </c>
      <c r="K3623">
        <v>0</v>
      </c>
      <c r="L3623" t="s">
        <v>17771</v>
      </c>
      <c r="M3623">
        <f>SUM(B3623,C3623)</f>
        <v>0</v>
      </c>
      <c r="N3623" t="str">
        <f t="shared" si="112"/>
        <v>No</v>
      </c>
      <c r="O3623">
        <f>COUNTIF(C:C,"&lt;0")</f>
        <v>0</v>
      </c>
      <c r="P3623" t="e">
        <f>SUMIF(#REF!,"&gt;"&amp;AVERAGE(#REF!))</f>
        <v>#REF!</v>
      </c>
      <c r="Q3623">
        <f t="shared" si="113"/>
        <v>27.565026697177728</v>
      </c>
      <c r="R3623" t="str">
        <f>CONCATENATE("ID-",A3623,"-",E3623)</f>
        <v>ID-31549-AtlantiCity, NJ - AtlantiCity, NJ</v>
      </c>
      <c r="S3623">
        <f>INDEX(B:B,MATCH(A3623,A:A,0))</f>
        <v>0</v>
      </c>
      <c r="T3623" t="str">
        <f>IF(OR(B3623&gt;0,C3623&gt;0),"Acceptable","Check")</f>
        <v>Acceptable</v>
      </c>
      <c r="U3623">
        <f>COUNTIF(D:D, "Military - U.S. Army")</f>
        <v>23</v>
      </c>
      <c r="V3623">
        <f>AVERAGEIF(C:C,"Fort Myer, Virginia", I:I)</f>
        <v>2</v>
      </c>
      <c r="X3623" t="str">
        <f>IFERROR(VLOOKUP("FlightNumber", A:D, 4, FALSE), "Flight Not Found")</f>
        <v>Flight Not Found</v>
      </c>
      <c r="Y3623" t="str" cm="1">
        <f t="array" ref="Y3623">IF(AND(B:B &gt; TIME(6, 0, 0), B:B &lt;= TIME(18, 0, 0)), "Day", "Night")</f>
        <v>Night</v>
      </c>
      <c r="Z3623">
        <f>COUNTIFS(D:D, "Military - U.S. Army", C:C, "Fort Myer, Virginia")</f>
        <v>1</v>
      </c>
    </row>
    <row r="3624" spans="1:26" x14ac:dyDescent="0.2">
      <c r="A3624">
        <v>31550</v>
      </c>
      <c r="B3624" t="s">
        <v>398</v>
      </c>
      <c r="C3624" t="s">
        <v>17772</v>
      </c>
      <c r="D3624" t="s">
        <v>7992</v>
      </c>
      <c r="F3624" t="s">
        <v>17773</v>
      </c>
      <c r="G3624" t="s">
        <v>1528</v>
      </c>
      <c r="H3624" t="s">
        <v>1528</v>
      </c>
      <c r="I3624">
        <v>19</v>
      </c>
      <c r="J3624">
        <v>19</v>
      </c>
      <c r="K3624">
        <v>0</v>
      </c>
      <c r="L3624" t="s">
        <v>17774</v>
      </c>
      <c r="M3624">
        <f>SUM(B3624,C3624)</f>
        <v>0</v>
      </c>
      <c r="N3624" t="str">
        <f t="shared" si="112"/>
        <v>No</v>
      </c>
      <c r="O3624">
        <f>COUNTIF(C:C,"&lt;0")</f>
        <v>0</v>
      </c>
      <c r="P3624" t="e">
        <f>SUMIF(#REF!,"&gt;"&amp;AVERAGE(#REF!))</f>
        <v>#REF!</v>
      </c>
      <c r="Q3624">
        <f t="shared" si="113"/>
        <v>27.565026697177728</v>
      </c>
      <c r="R3624" t="str">
        <f>CONCATENATE("ID-",A3624,"-",E3624)</f>
        <v>ID-31550-</v>
      </c>
      <c r="S3624" t="str">
        <f>INDEX(B:B,MATCH(A3624,A:A,0))</f>
        <v>08:30</v>
      </c>
      <c r="T3624" t="str">
        <f>IF(OR(B3624&gt;0,C3624&gt;0),"Acceptable","Check")</f>
        <v>Acceptable</v>
      </c>
      <c r="U3624">
        <f>COUNTIF(D:D, "Military - U.S. Army")</f>
        <v>23</v>
      </c>
      <c r="V3624">
        <f>AVERAGEIF(C:C,"Fort Myer, Virginia", I:I)</f>
        <v>2</v>
      </c>
      <c r="X3624" t="str">
        <f>IFERROR(VLOOKUP("FlightNumber", A:D, 4, FALSE), "Flight Not Found")</f>
        <v>Flight Not Found</v>
      </c>
      <c r="Y3624" t="str" cm="1">
        <f t="array" ref="Y3624">IF(AND(B:B &gt; TIME(6, 0, 0), B:B &lt;= TIME(18, 0, 0)), "Day", "Night")</f>
        <v>Night</v>
      </c>
      <c r="Z3624">
        <f>COUNTIFS(D:D, "Military - U.S. Army", C:C, "Fort Myer, Virginia")</f>
        <v>1</v>
      </c>
    </row>
    <row r="3625" spans="1:26" x14ac:dyDescent="0.2">
      <c r="A3625">
        <v>31556</v>
      </c>
      <c r="C3625" t="s">
        <v>715</v>
      </c>
      <c r="D3625" t="s">
        <v>17775</v>
      </c>
      <c r="F3625" t="s">
        <v>2465</v>
      </c>
      <c r="I3625">
        <v>13</v>
      </c>
      <c r="J3625">
        <v>13</v>
      </c>
      <c r="K3625">
        <v>0</v>
      </c>
      <c r="L3625" t="s">
        <v>17776</v>
      </c>
      <c r="M3625">
        <f>SUM(B3625,C3625)</f>
        <v>0</v>
      </c>
      <c r="N3625" t="str">
        <f t="shared" si="112"/>
        <v>No</v>
      </c>
      <c r="O3625">
        <f>COUNTIF(C:C,"&lt;0")</f>
        <v>0</v>
      </c>
      <c r="P3625" t="e">
        <f>SUMIF(#REF!,"&gt;"&amp;AVERAGE(#REF!))</f>
        <v>#REF!</v>
      </c>
      <c r="Q3625">
        <f t="shared" si="113"/>
        <v>27.565026697177728</v>
      </c>
      <c r="R3625" t="str">
        <f>CONCATENATE("ID-",A3625,"-",E3625)</f>
        <v>ID-31556-</v>
      </c>
      <c r="S3625">
        <f>INDEX(B:B,MATCH(A3625,A:A,0))</f>
        <v>0</v>
      </c>
      <c r="T3625" t="str">
        <f>IF(OR(B3625&gt;0,C3625&gt;0),"Acceptable","Check")</f>
        <v>Acceptable</v>
      </c>
      <c r="U3625">
        <f>COUNTIF(D:D, "Military - U.S. Army")</f>
        <v>23</v>
      </c>
      <c r="V3625">
        <f>AVERAGEIF(C:C,"Fort Myer, Virginia", I:I)</f>
        <v>2</v>
      </c>
      <c r="X3625" t="str">
        <f>IFERROR(VLOOKUP("FlightNumber", A:D, 4, FALSE), "Flight Not Found")</f>
        <v>Flight Not Found</v>
      </c>
      <c r="Y3625" t="str" cm="1">
        <f t="array" ref="Y3625">IF(AND(B:B &gt; TIME(6, 0, 0), B:B &lt;= TIME(18, 0, 0)), "Day", "Night")</f>
        <v>Night</v>
      </c>
      <c r="Z3625">
        <f>COUNTIFS(D:D, "Military - U.S. Army", C:C, "Fort Myer, Virginia")</f>
        <v>1</v>
      </c>
    </row>
    <row r="3626" spans="1:26" x14ac:dyDescent="0.2">
      <c r="A3626">
        <v>31573</v>
      </c>
      <c r="C3626" t="s">
        <v>6604</v>
      </c>
      <c r="D3626" t="s">
        <v>12395</v>
      </c>
      <c r="E3626" t="s">
        <v>17777</v>
      </c>
      <c r="F3626" t="s">
        <v>11965</v>
      </c>
      <c r="G3626" t="s">
        <v>17778</v>
      </c>
      <c r="H3626" t="s">
        <v>17779</v>
      </c>
      <c r="I3626">
        <v>26</v>
      </c>
      <c r="J3626">
        <v>23</v>
      </c>
      <c r="K3626">
        <v>0</v>
      </c>
      <c r="L3626" t="s">
        <v>17780</v>
      </c>
      <c r="M3626">
        <f>SUM(B3626,C3626)</f>
        <v>0</v>
      </c>
      <c r="N3626" t="str">
        <f t="shared" si="112"/>
        <v>No</v>
      </c>
      <c r="O3626">
        <f>COUNTIF(C:C,"&lt;0")</f>
        <v>0</v>
      </c>
      <c r="P3626" t="e">
        <f>SUMIF(#REF!,"&gt;"&amp;AVERAGE(#REF!))</f>
        <v>#REF!</v>
      </c>
      <c r="Q3626">
        <f t="shared" si="113"/>
        <v>27.565026697177728</v>
      </c>
      <c r="R3626" t="str">
        <f>CONCATENATE("ID-",A3626,"-",E3626)</f>
        <v>ID-31573-Cairo - Alexandia</v>
      </c>
      <c r="S3626">
        <f>INDEX(B:B,MATCH(A3626,A:A,0))</f>
        <v>0</v>
      </c>
      <c r="T3626" t="str">
        <f>IF(OR(B3626&gt;0,C3626&gt;0),"Acceptable","Check")</f>
        <v>Acceptable</v>
      </c>
      <c r="U3626">
        <f>COUNTIF(D:D, "Military - U.S. Army")</f>
        <v>23</v>
      </c>
      <c r="V3626">
        <f>AVERAGEIF(C:C,"Fort Myer, Virginia", I:I)</f>
        <v>2</v>
      </c>
      <c r="X3626" t="str">
        <f>IFERROR(VLOOKUP("FlightNumber", A:D, 4, FALSE), "Flight Not Found")</f>
        <v>Flight Not Found</v>
      </c>
      <c r="Y3626" t="str" cm="1">
        <f t="array" ref="Y3626">IF(AND(B:B &gt; TIME(6, 0, 0), B:B &lt;= TIME(18, 0, 0)), "Day", "Night")</f>
        <v>Night</v>
      </c>
      <c r="Z3626">
        <f>COUNTIFS(D:D, "Military - U.S. Army", C:C, "Fort Myer, Virginia")</f>
        <v>1</v>
      </c>
    </row>
    <row r="3627" spans="1:26" x14ac:dyDescent="0.2">
      <c r="A3627">
        <v>31575</v>
      </c>
      <c r="B3627" t="s">
        <v>17781</v>
      </c>
      <c r="C3627" t="s">
        <v>17782</v>
      </c>
      <c r="D3627" t="s">
        <v>17783</v>
      </c>
      <c r="E3627" t="s">
        <v>17784</v>
      </c>
      <c r="F3627" t="s">
        <v>12795</v>
      </c>
      <c r="G3627" t="s">
        <v>17785</v>
      </c>
      <c r="H3627" t="s">
        <v>17786</v>
      </c>
      <c r="I3627">
        <v>16</v>
      </c>
      <c r="J3627">
        <v>1</v>
      </c>
      <c r="K3627">
        <v>0</v>
      </c>
      <c r="L3627" t="s">
        <v>17787</v>
      </c>
      <c r="M3627">
        <f>SUM(B3627,C3627)</f>
        <v>0</v>
      </c>
      <c r="N3627" t="str">
        <f t="shared" si="112"/>
        <v>No</v>
      </c>
      <c r="O3627">
        <f>COUNTIF(C:C,"&lt;0")</f>
        <v>0</v>
      </c>
      <c r="P3627" t="e">
        <f>SUMIF(#REF!,"&gt;"&amp;AVERAGE(#REF!))</f>
        <v>#REF!</v>
      </c>
      <c r="Q3627">
        <f t="shared" si="113"/>
        <v>27.565026697177728</v>
      </c>
      <c r="R3627" t="str">
        <f>CONCATENATE("ID-",A3627,"-",E3627)</f>
        <v>ID-31575-Glasgow - Port Ellen</v>
      </c>
      <c r="S3627" t="str">
        <f>INDEX(B:B,MATCH(A3627,A:A,0))</f>
        <v>15:22</v>
      </c>
      <c r="T3627" t="str">
        <f>IF(OR(B3627&gt;0,C3627&gt;0),"Acceptable","Check")</f>
        <v>Acceptable</v>
      </c>
      <c r="U3627">
        <f>COUNTIF(D:D, "Military - U.S. Army")</f>
        <v>23</v>
      </c>
      <c r="V3627">
        <f>AVERAGEIF(C:C,"Fort Myer, Virginia", I:I)</f>
        <v>2</v>
      </c>
      <c r="X3627" t="str">
        <f>IFERROR(VLOOKUP("FlightNumber", A:D, 4, FALSE), "Flight Not Found")</f>
        <v>Flight Not Found</v>
      </c>
      <c r="Y3627" t="str" cm="1">
        <f t="array" ref="Y3627">IF(AND(B:B &gt; TIME(6, 0, 0), B:B &lt;= TIME(18, 0, 0)), "Day", "Night")</f>
        <v>Night</v>
      </c>
      <c r="Z3627">
        <f>COUNTIFS(D:D, "Military - U.S. Army", C:C, "Fort Myer, Virginia")</f>
        <v>1</v>
      </c>
    </row>
    <row r="3628" spans="1:26" x14ac:dyDescent="0.2">
      <c r="A3628">
        <v>31580</v>
      </c>
      <c r="C3628" t="s">
        <v>17788</v>
      </c>
      <c r="D3628" t="s">
        <v>2606</v>
      </c>
      <c r="F3628" t="s">
        <v>7280</v>
      </c>
      <c r="G3628" t="s">
        <v>17789</v>
      </c>
      <c r="H3628" t="s">
        <v>17790</v>
      </c>
      <c r="I3628">
        <v>4</v>
      </c>
      <c r="J3628">
        <v>4</v>
      </c>
      <c r="K3628">
        <v>0</v>
      </c>
      <c r="L3628" t="s">
        <v>17791</v>
      </c>
      <c r="M3628">
        <f>SUM(B3628,C3628)</f>
        <v>0</v>
      </c>
      <c r="N3628" t="str">
        <f t="shared" si="112"/>
        <v>No</v>
      </c>
      <c r="O3628">
        <f>COUNTIF(C:C,"&lt;0")</f>
        <v>0</v>
      </c>
      <c r="P3628" t="e">
        <f>SUMIF(#REF!,"&gt;"&amp;AVERAGE(#REF!))</f>
        <v>#REF!</v>
      </c>
      <c r="Q3628">
        <f t="shared" si="113"/>
        <v>27.565026697177728</v>
      </c>
      <c r="R3628" t="str">
        <f>CONCATENATE("ID-",A3628,"-",E3628)</f>
        <v>ID-31580-</v>
      </c>
      <c r="S3628">
        <f>INDEX(B:B,MATCH(A3628,A:A,0))</f>
        <v>0</v>
      </c>
      <c r="T3628" t="str">
        <f>IF(OR(B3628&gt;0,C3628&gt;0),"Acceptable","Check")</f>
        <v>Acceptable</v>
      </c>
      <c r="U3628">
        <f>COUNTIF(D:D, "Military - U.S. Army")</f>
        <v>23</v>
      </c>
      <c r="V3628">
        <f>AVERAGEIF(C:C,"Fort Myer, Virginia", I:I)</f>
        <v>2</v>
      </c>
      <c r="X3628" t="str">
        <f>IFERROR(VLOOKUP("FlightNumber", A:D, 4, FALSE), "Flight Not Found")</f>
        <v>Flight Not Found</v>
      </c>
      <c r="Y3628" t="str" cm="1">
        <f t="array" ref="Y3628">IF(AND(B:B &gt; TIME(6, 0, 0), B:B &lt;= TIME(18, 0, 0)), "Day", "Night")</f>
        <v>Night</v>
      </c>
      <c r="Z3628">
        <f>COUNTIFS(D:D, "Military - U.S. Army", C:C, "Fort Myer, Virginia")</f>
        <v>1</v>
      </c>
    </row>
    <row r="3629" spans="1:26" x14ac:dyDescent="0.2">
      <c r="A3629">
        <v>31581</v>
      </c>
      <c r="B3629" t="s">
        <v>14548</v>
      </c>
      <c r="C3629" t="s">
        <v>6686</v>
      </c>
      <c r="D3629" t="s">
        <v>17792</v>
      </c>
      <c r="E3629" t="s">
        <v>17793</v>
      </c>
      <c r="F3629" t="s">
        <v>17794</v>
      </c>
      <c r="G3629" t="s">
        <v>17795</v>
      </c>
      <c r="H3629" t="s">
        <v>17796</v>
      </c>
      <c r="I3629">
        <v>25</v>
      </c>
      <c r="J3629">
        <v>25</v>
      </c>
      <c r="K3629">
        <v>0</v>
      </c>
      <c r="L3629" t="s">
        <v>17797</v>
      </c>
      <c r="M3629">
        <f>SUM(B3629,C3629)</f>
        <v>0</v>
      </c>
      <c r="N3629" t="str">
        <f t="shared" si="112"/>
        <v>No</v>
      </c>
      <c r="O3629">
        <f>COUNTIF(C:C,"&lt;0")</f>
        <v>0</v>
      </c>
      <c r="P3629" t="e">
        <f>SUMIF(#REF!,"&gt;"&amp;AVERAGE(#REF!))</f>
        <v>#REF!</v>
      </c>
      <c r="Q3629">
        <f t="shared" si="113"/>
        <v>27.565026697177728</v>
      </c>
      <c r="R3629" t="str">
        <f>CONCATENATE("ID-",A3629,"-",E3629)</f>
        <v>ID-31581-Grand Canyon - Grand Canyon</v>
      </c>
      <c r="S3629" t="str">
        <f>INDEX(B:B,MATCH(A3629,A:A,0))</f>
        <v>09:33</v>
      </c>
      <c r="T3629" t="str">
        <f>IF(OR(B3629&gt;0,C3629&gt;0),"Acceptable","Check")</f>
        <v>Acceptable</v>
      </c>
      <c r="U3629">
        <f>COUNTIF(D:D, "Military - U.S. Army")</f>
        <v>23</v>
      </c>
      <c r="V3629">
        <f>AVERAGEIF(C:C,"Fort Myer, Virginia", I:I)</f>
        <v>2</v>
      </c>
      <c r="X3629" t="str">
        <f>IFERROR(VLOOKUP("FlightNumber", A:D, 4, FALSE), "Flight Not Found")</f>
        <v>Flight Not Found</v>
      </c>
      <c r="Y3629" t="str" cm="1">
        <f t="array" ref="Y3629">IF(AND(B:B &gt; TIME(6, 0, 0), B:B &lt;= TIME(18, 0, 0)), "Day", "Night")</f>
        <v>Night</v>
      </c>
      <c r="Z3629">
        <f>COUNTIFS(D:D, "Military - U.S. Army", C:C, "Fort Myer, Virginia")</f>
        <v>1</v>
      </c>
    </row>
    <row r="3630" spans="1:26" x14ac:dyDescent="0.2">
      <c r="A3630">
        <v>31585</v>
      </c>
      <c r="B3630" t="s">
        <v>15990</v>
      </c>
      <c r="C3630" t="s">
        <v>17798</v>
      </c>
      <c r="D3630" t="s">
        <v>3546</v>
      </c>
      <c r="E3630" t="s">
        <v>17799</v>
      </c>
      <c r="F3630" t="s">
        <v>12051</v>
      </c>
      <c r="G3630" t="s">
        <v>17800</v>
      </c>
      <c r="H3630" t="s">
        <v>17801</v>
      </c>
      <c r="I3630">
        <v>59</v>
      </c>
      <c r="J3630">
        <v>1</v>
      </c>
      <c r="K3630">
        <v>0</v>
      </c>
      <c r="L3630" t="s">
        <v>17802</v>
      </c>
      <c r="M3630">
        <f>SUM(B3630,C3630)</f>
        <v>0</v>
      </c>
      <c r="N3630" t="str">
        <f t="shared" si="112"/>
        <v>No</v>
      </c>
      <c r="O3630">
        <f>COUNTIF(C:C,"&lt;0")</f>
        <v>0</v>
      </c>
      <c r="P3630" t="e">
        <f>SUMIF(#REF!,"&gt;"&amp;AVERAGE(#REF!))</f>
        <v>#REF!</v>
      </c>
      <c r="Q3630">
        <f t="shared" si="113"/>
        <v>27.565026697177728</v>
      </c>
      <c r="R3630" t="str">
        <f>CONCATENATE("ID-",A3630,"-",E3630)</f>
        <v>ID-31585-Penza - Simferopol</v>
      </c>
      <c r="S3630" t="str">
        <f>INDEX(B:B,MATCH(A3630,A:A,0))</f>
        <v>21:35</v>
      </c>
      <c r="T3630" t="str">
        <f>IF(OR(B3630&gt;0,C3630&gt;0),"Acceptable","Check")</f>
        <v>Acceptable</v>
      </c>
      <c r="U3630">
        <f>COUNTIF(D:D, "Military - U.S. Army")</f>
        <v>23</v>
      </c>
      <c r="V3630">
        <f>AVERAGEIF(C:C,"Fort Myer, Virginia", I:I)</f>
        <v>2</v>
      </c>
      <c r="X3630" t="str">
        <f>IFERROR(VLOOKUP("FlightNumber", A:D, 4, FALSE), "Flight Not Found")</f>
        <v>Flight Not Found</v>
      </c>
      <c r="Y3630" t="str" cm="1">
        <f t="array" ref="Y3630">IF(AND(B:B &gt; TIME(6, 0, 0), B:B &lt;= TIME(18, 0, 0)), "Day", "Night")</f>
        <v>Night</v>
      </c>
      <c r="Z3630">
        <f>COUNTIFS(D:D, "Military - U.S. Army", C:C, "Fort Myer, Virginia")</f>
        <v>1</v>
      </c>
    </row>
    <row r="3631" spans="1:26" x14ac:dyDescent="0.2">
      <c r="A3631">
        <v>31595</v>
      </c>
      <c r="B3631" t="s">
        <v>17803</v>
      </c>
      <c r="C3631" t="s">
        <v>17804</v>
      </c>
      <c r="D3631" t="s">
        <v>3546</v>
      </c>
      <c r="F3631" t="s">
        <v>12051</v>
      </c>
      <c r="G3631" t="s">
        <v>17805</v>
      </c>
      <c r="H3631" t="s">
        <v>17806</v>
      </c>
      <c r="I3631">
        <v>94</v>
      </c>
      <c r="J3631">
        <v>54</v>
      </c>
      <c r="K3631">
        <v>0</v>
      </c>
      <c r="L3631" t="s">
        <v>17807</v>
      </c>
      <c r="M3631">
        <f>SUM(B3631,C3631)</f>
        <v>0</v>
      </c>
      <c r="N3631" t="str">
        <f t="shared" si="112"/>
        <v>No</v>
      </c>
      <c r="O3631">
        <f>COUNTIF(C:C,"&lt;0")</f>
        <v>0</v>
      </c>
      <c r="P3631" t="e">
        <f>SUMIF(#REF!,"&gt;"&amp;AVERAGE(#REF!))</f>
        <v>#REF!</v>
      </c>
      <c r="Q3631">
        <f t="shared" si="113"/>
        <v>27.565026697177728</v>
      </c>
      <c r="R3631" t="str">
        <f>CONCATENATE("ID-",A3631,"-",E3631)</f>
        <v>ID-31595-</v>
      </c>
      <c r="S3631" t="str">
        <f>INDEX(B:B,MATCH(A3631,A:A,0))</f>
        <v>10:27</v>
      </c>
      <c r="T3631" t="str">
        <f>IF(OR(B3631&gt;0,C3631&gt;0),"Acceptable","Check")</f>
        <v>Acceptable</v>
      </c>
      <c r="U3631">
        <f>COUNTIF(D:D, "Military - U.S. Army")</f>
        <v>23</v>
      </c>
      <c r="V3631">
        <f>AVERAGEIF(C:C,"Fort Myer, Virginia", I:I)</f>
        <v>2</v>
      </c>
      <c r="X3631" t="str">
        <f>IFERROR(VLOOKUP("FlightNumber", A:D, 4, FALSE), "Flight Not Found")</f>
        <v>Flight Not Found</v>
      </c>
      <c r="Y3631" t="str" cm="1">
        <f t="array" ref="Y3631">IF(AND(B:B &gt; TIME(6, 0, 0), B:B &lt;= TIME(18, 0, 0)), "Day", "Night")</f>
        <v>Night</v>
      </c>
      <c r="Z3631">
        <f>COUNTIFS(D:D, "Military - U.S. Army", C:C, "Fort Myer, Virginia")</f>
        <v>1</v>
      </c>
    </row>
    <row r="3632" spans="1:26" x14ac:dyDescent="0.2">
      <c r="A3632">
        <v>31603</v>
      </c>
      <c r="C3632" t="s">
        <v>17808</v>
      </c>
      <c r="D3632" t="s">
        <v>17809</v>
      </c>
      <c r="F3632" t="s">
        <v>2722</v>
      </c>
      <c r="G3632" t="s">
        <v>17810</v>
      </c>
      <c r="H3632" t="s">
        <v>17811</v>
      </c>
      <c r="I3632">
        <v>17</v>
      </c>
      <c r="J3632">
        <v>17</v>
      </c>
      <c r="K3632">
        <v>0</v>
      </c>
      <c r="L3632" t="s">
        <v>2319</v>
      </c>
      <c r="M3632">
        <f>SUM(B3632,C3632)</f>
        <v>0</v>
      </c>
      <c r="N3632" t="str">
        <f t="shared" si="112"/>
        <v>No</v>
      </c>
      <c r="O3632">
        <f>COUNTIF(C:C,"&lt;0")</f>
        <v>0</v>
      </c>
      <c r="P3632" t="e">
        <f>SUMIF(#REF!,"&gt;"&amp;AVERAGE(#REF!))</f>
        <v>#REF!</v>
      </c>
      <c r="Q3632">
        <f t="shared" si="113"/>
        <v>27.565026697177728</v>
      </c>
      <c r="R3632" t="str">
        <f>CONCATENATE("ID-",A3632,"-",E3632)</f>
        <v>ID-31603-</v>
      </c>
      <c r="S3632">
        <f>INDEX(B:B,MATCH(A3632,A:A,0))</f>
        <v>0</v>
      </c>
      <c r="T3632" t="str">
        <f>IF(OR(B3632&gt;0,C3632&gt;0),"Acceptable","Check")</f>
        <v>Acceptable</v>
      </c>
      <c r="U3632">
        <f>COUNTIF(D:D, "Military - U.S. Army")</f>
        <v>23</v>
      </c>
      <c r="V3632">
        <f>AVERAGEIF(C:C,"Fort Myer, Virginia", I:I)</f>
        <v>2</v>
      </c>
      <c r="X3632" t="str">
        <f>IFERROR(VLOOKUP("FlightNumber", A:D, 4, FALSE), "Flight Not Found")</f>
        <v>Flight Not Found</v>
      </c>
      <c r="Y3632" t="str" cm="1">
        <f t="array" ref="Y3632">IF(AND(B:B &gt; TIME(6, 0, 0), B:B &lt;= TIME(18, 0, 0)), "Day", "Night")</f>
        <v>Night</v>
      </c>
      <c r="Z3632">
        <f>COUNTIFS(D:D, "Military - U.S. Army", C:C, "Fort Myer, Virginia")</f>
        <v>1</v>
      </c>
    </row>
    <row r="3633" spans="1:26" x14ac:dyDescent="0.2">
      <c r="A3633">
        <v>31619</v>
      </c>
      <c r="B3633" t="s">
        <v>8457</v>
      </c>
      <c r="C3633" t="s">
        <v>17812</v>
      </c>
      <c r="D3633" t="s">
        <v>9454</v>
      </c>
      <c r="E3633" t="s">
        <v>17813</v>
      </c>
      <c r="F3633" t="s">
        <v>16637</v>
      </c>
      <c r="G3633" t="s">
        <v>17814</v>
      </c>
      <c r="H3633" t="s">
        <v>17815</v>
      </c>
      <c r="I3633">
        <v>6</v>
      </c>
      <c r="J3633">
        <v>3</v>
      </c>
      <c r="K3633">
        <v>0</v>
      </c>
      <c r="L3633" t="s">
        <v>17816</v>
      </c>
      <c r="M3633">
        <f>SUM(B3633,C3633)</f>
        <v>0</v>
      </c>
      <c r="N3633" t="str">
        <f t="shared" si="112"/>
        <v>No</v>
      </c>
      <c r="O3633">
        <f>COUNTIF(C:C,"&lt;0")</f>
        <v>0</v>
      </c>
      <c r="P3633" t="e">
        <f>SUMIF(#REF!,"&gt;"&amp;AVERAGE(#REF!))</f>
        <v>#REF!</v>
      </c>
      <c r="Q3633">
        <f t="shared" si="113"/>
        <v>27.565026697177728</v>
      </c>
      <c r="R3633" t="str">
        <f>CONCATENATE("ID-",A3633,"-",E3633)</f>
        <v>ID-31619-San Andreas, CA - Death Valley, CA</v>
      </c>
      <c r="S3633" t="str">
        <f>INDEX(B:B,MATCH(A3633,A:A,0))</f>
        <v>17:45</v>
      </c>
      <c r="T3633" t="str">
        <f>IF(OR(B3633&gt;0,C3633&gt;0),"Acceptable","Check")</f>
        <v>Acceptable</v>
      </c>
      <c r="U3633">
        <f>COUNTIF(D:D, "Military - U.S. Army")</f>
        <v>23</v>
      </c>
      <c r="V3633">
        <f>AVERAGEIF(C:C,"Fort Myer, Virginia", I:I)</f>
        <v>2</v>
      </c>
      <c r="X3633" t="str">
        <f>IFERROR(VLOOKUP("FlightNumber", A:D, 4, FALSE), "Flight Not Found")</f>
        <v>Flight Not Found</v>
      </c>
      <c r="Y3633" t="str" cm="1">
        <f t="array" ref="Y3633">IF(AND(B:B &gt; TIME(6, 0, 0), B:B &lt;= TIME(18, 0, 0)), "Day", "Night")</f>
        <v>Night</v>
      </c>
      <c r="Z3633">
        <f>COUNTIFS(D:D, "Military - U.S. Army", C:C, "Fort Myer, Virginia")</f>
        <v>1</v>
      </c>
    </row>
    <row r="3634" spans="1:26" x14ac:dyDescent="0.2">
      <c r="A3634">
        <v>31628</v>
      </c>
      <c r="B3634" t="s">
        <v>17817</v>
      </c>
      <c r="C3634" t="s">
        <v>17818</v>
      </c>
      <c r="D3634" t="s">
        <v>17819</v>
      </c>
      <c r="E3634" t="s">
        <v>17820</v>
      </c>
      <c r="F3634" t="s">
        <v>12795</v>
      </c>
      <c r="G3634" t="s">
        <v>17821</v>
      </c>
      <c r="H3634" t="s">
        <v>9927</v>
      </c>
      <c r="I3634">
        <v>13</v>
      </c>
      <c r="J3634">
        <v>13</v>
      </c>
      <c r="K3634">
        <v>0</v>
      </c>
      <c r="L3634" t="s">
        <v>5774</v>
      </c>
      <c r="M3634">
        <f>SUM(B3634,C3634)</f>
        <v>0</v>
      </c>
      <c r="N3634" t="str">
        <f t="shared" si="112"/>
        <v>No</v>
      </c>
      <c r="O3634">
        <f>COUNTIF(C:C,"&lt;0")</f>
        <v>0</v>
      </c>
      <c r="P3634" t="e">
        <f>SUMIF(#REF!,"&gt;"&amp;AVERAGE(#REF!))</f>
        <v>#REF!</v>
      </c>
      <c r="Q3634">
        <f t="shared" si="113"/>
        <v>27.565026697177728</v>
      </c>
      <c r="R3634" t="str">
        <f>CONCATENATE("ID-",A3634,"-",E3634)</f>
        <v>ID-31628-Vieux Fort - Kingstown</v>
      </c>
      <c r="S3634" t="str">
        <f>INDEX(B:B,MATCH(A3634,A:A,0))</f>
        <v>00:23</v>
      </c>
      <c r="T3634" t="str">
        <f>IF(OR(B3634&gt;0,C3634&gt;0),"Acceptable","Check")</f>
        <v>Acceptable</v>
      </c>
      <c r="U3634">
        <f>COUNTIF(D:D, "Military - U.S. Army")</f>
        <v>23</v>
      </c>
      <c r="V3634">
        <f>AVERAGEIF(C:C,"Fort Myer, Virginia", I:I)</f>
        <v>2</v>
      </c>
      <c r="X3634" t="str">
        <f>IFERROR(VLOOKUP("FlightNumber", A:D, 4, FALSE), "Flight Not Found")</f>
        <v>Flight Not Found</v>
      </c>
      <c r="Y3634" t="str" cm="1">
        <f t="array" ref="Y3634">IF(AND(B:B &gt; TIME(6, 0, 0), B:B &lt;= TIME(18, 0, 0)), "Day", "Night")</f>
        <v>Night</v>
      </c>
      <c r="Z3634">
        <f>COUNTIFS(D:D, "Military - U.S. Army", C:C, "Fort Myer, Virginia")</f>
        <v>1</v>
      </c>
    </row>
    <row r="3635" spans="1:26" x14ac:dyDescent="0.2">
      <c r="A3635">
        <v>31638</v>
      </c>
      <c r="B3635" t="s">
        <v>3090</v>
      </c>
      <c r="C3635" t="s">
        <v>17822</v>
      </c>
      <c r="D3635" t="s">
        <v>14609</v>
      </c>
      <c r="E3635" t="s">
        <v>17823</v>
      </c>
      <c r="F3635" t="s">
        <v>17824</v>
      </c>
      <c r="G3635" t="s">
        <v>1981</v>
      </c>
      <c r="H3635" t="s">
        <v>17825</v>
      </c>
      <c r="I3635">
        <v>59</v>
      </c>
      <c r="J3635">
        <v>59</v>
      </c>
      <c r="K3635">
        <v>0</v>
      </c>
      <c r="L3635" t="s">
        <v>17826</v>
      </c>
      <c r="M3635">
        <f>SUM(B3635,C3635)</f>
        <v>0</v>
      </c>
      <c r="N3635" t="str">
        <f t="shared" si="112"/>
        <v>No</v>
      </c>
      <c r="O3635">
        <f>COUNTIF(C:C,"&lt;0")</f>
        <v>0</v>
      </c>
      <c r="P3635" t="e">
        <f>SUMIF(#REF!,"&gt;"&amp;AVERAGE(#REF!))</f>
        <v>#REF!</v>
      </c>
      <c r="Q3635">
        <f t="shared" si="113"/>
        <v>27.565026697177728</v>
      </c>
      <c r="R3635" t="str">
        <f>CONCATENATE("ID-",A3635,"-",E3635)</f>
        <v>ID-31638-Tegucigalpa - Duzuna</v>
      </c>
      <c r="S3635" t="str">
        <f>INDEX(B:B,MATCH(A3635,A:A,0))</f>
        <v>11:30</v>
      </c>
      <c r="T3635" t="str">
        <f>IF(OR(B3635&gt;0,C3635&gt;0),"Acceptable","Check")</f>
        <v>Acceptable</v>
      </c>
      <c r="U3635">
        <f>COUNTIF(D:D, "Military - U.S. Army")</f>
        <v>23</v>
      </c>
      <c r="V3635">
        <f>AVERAGEIF(C:C,"Fort Myer, Virginia", I:I)</f>
        <v>2</v>
      </c>
      <c r="X3635" t="str">
        <f>IFERROR(VLOOKUP("FlightNumber", A:D, 4, FALSE), "Flight Not Found")</f>
        <v>Flight Not Found</v>
      </c>
      <c r="Y3635" t="str" cm="1">
        <f t="array" ref="Y3635">IF(AND(B:B &gt; TIME(6, 0, 0), B:B &lt;= TIME(18, 0, 0)), "Day", "Night")</f>
        <v>Night</v>
      </c>
      <c r="Z3635">
        <f>COUNTIFS(D:D, "Military - U.S. Army", C:C, "Fort Myer, Virginia")</f>
        <v>1</v>
      </c>
    </row>
    <row r="3636" spans="1:26" x14ac:dyDescent="0.2">
      <c r="A3636">
        <v>31640</v>
      </c>
      <c r="B3636" t="s">
        <v>42</v>
      </c>
      <c r="C3636" t="s">
        <v>17827</v>
      </c>
      <c r="D3636" t="s">
        <v>12072</v>
      </c>
      <c r="E3636" t="s">
        <v>17828</v>
      </c>
      <c r="F3636" t="s">
        <v>11698</v>
      </c>
      <c r="G3636" t="s">
        <v>17829</v>
      </c>
      <c r="H3636" t="s">
        <v>6508</v>
      </c>
      <c r="I3636">
        <v>60</v>
      </c>
      <c r="J3636">
        <v>60</v>
      </c>
      <c r="K3636">
        <v>0</v>
      </c>
      <c r="L3636" t="s">
        <v>17830</v>
      </c>
      <c r="M3636">
        <f>SUM(B3636,C3636)</f>
        <v>0</v>
      </c>
      <c r="N3636" t="str">
        <f t="shared" si="112"/>
        <v>No</v>
      </c>
      <c r="O3636">
        <f>COUNTIF(C:C,"&lt;0")</f>
        <v>0</v>
      </c>
      <c r="P3636" t="e">
        <f>SUMIF(#REF!,"&gt;"&amp;AVERAGE(#REF!))</f>
        <v>#REF!</v>
      </c>
      <c r="Q3636">
        <f t="shared" si="113"/>
        <v>27.565026697177728</v>
      </c>
      <c r="R3636" t="str">
        <f>CONCATENATE("ID-",A3636,"-",E3636)</f>
        <v>ID-31640-Malakal - Khartoum</v>
      </c>
      <c r="S3636" t="str">
        <f>INDEX(B:B,MATCH(A3636,A:A,0))</f>
        <v>10:30</v>
      </c>
      <c r="T3636" t="str">
        <f>IF(OR(B3636&gt;0,C3636&gt;0),"Acceptable","Check")</f>
        <v>Acceptable</v>
      </c>
      <c r="U3636">
        <f>COUNTIF(D:D, "Military - U.S. Army")</f>
        <v>23</v>
      </c>
      <c r="V3636">
        <f>AVERAGEIF(C:C,"Fort Myer, Virginia", I:I)</f>
        <v>2</v>
      </c>
      <c r="X3636" t="str">
        <f>IFERROR(VLOOKUP("FlightNumber", A:D, 4, FALSE), "Flight Not Found")</f>
        <v>Flight Not Found</v>
      </c>
      <c r="Y3636" t="str" cm="1">
        <f t="array" ref="Y3636">IF(AND(B:B &gt; TIME(6, 0, 0), B:B &lt;= TIME(18, 0, 0)), "Day", "Night")</f>
        <v>Night</v>
      </c>
      <c r="Z3636">
        <f>COUNTIFS(D:D, "Military - U.S. Army", C:C, "Fort Myer, Virginia")</f>
        <v>1</v>
      </c>
    </row>
    <row r="3637" spans="1:26" x14ac:dyDescent="0.2">
      <c r="A3637">
        <v>31645</v>
      </c>
      <c r="B3637" t="s">
        <v>2232</v>
      </c>
      <c r="C3637" t="s">
        <v>17831</v>
      </c>
      <c r="D3637" t="s">
        <v>9454</v>
      </c>
      <c r="E3637" t="s">
        <v>17832</v>
      </c>
      <c r="F3637" t="s">
        <v>14950</v>
      </c>
      <c r="G3637" t="s">
        <v>17833</v>
      </c>
      <c r="H3637" t="s">
        <v>17834</v>
      </c>
      <c r="I3637">
        <v>6</v>
      </c>
      <c r="J3637">
        <v>6</v>
      </c>
      <c r="K3637">
        <v>0</v>
      </c>
      <c r="L3637" t="s">
        <v>17835</v>
      </c>
      <c r="M3637">
        <f>SUM(B3637,C3637)</f>
        <v>0</v>
      </c>
      <c r="N3637" t="str">
        <f t="shared" si="112"/>
        <v>No</v>
      </c>
      <c r="O3637">
        <f>COUNTIF(C:C,"&lt;0")</f>
        <v>0</v>
      </c>
      <c r="P3637" t="e">
        <f>SUMIF(#REF!,"&gt;"&amp;AVERAGE(#REF!))</f>
        <v>#REF!</v>
      </c>
      <c r="Q3637">
        <f t="shared" si="113"/>
        <v>27.565026697177728</v>
      </c>
      <c r="R3637" t="str">
        <f>CONCATENATE("ID-",A3637,"-",E3637)</f>
        <v>ID-31645-McDermitt, OR - Burns, OR</v>
      </c>
      <c r="S3637" t="str">
        <f>INDEX(B:B,MATCH(A3637,A:A,0))</f>
        <v>10:15</v>
      </c>
      <c r="T3637" t="str">
        <f>IF(OR(B3637&gt;0,C3637&gt;0),"Acceptable","Check")</f>
        <v>Acceptable</v>
      </c>
      <c r="U3637">
        <f>COUNTIF(D:D, "Military - U.S. Army")</f>
        <v>23</v>
      </c>
      <c r="V3637">
        <f>AVERAGEIF(C:C,"Fort Myer, Virginia", I:I)</f>
        <v>2</v>
      </c>
      <c r="X3637" t="str">
        <f>IFERROR(VLOOKUP("FlightNumber", A:D, 4, FALSE), "Flight Not Found")</f>
        <v>Flight Not Found</v>
      </c>
      <c r="Y3637" t="str" cm="1">
        <f t="array" ref="Y3637">IF(AND(B:B &gt; TIME(6, 0, 0), B:B &lt;= TIME(18, 0, 0)), "Day", "Night")</f>
        <v>Night</v>
      </c>
      <c r="Z3637">
        <f>COUNTIFS(D:D, "Military - U.S. Army", C:C, "Fort Myer, Virginia")</f>
        <v>1</v>
      </c>
    </row>
    <row r="3638" spans="1:26" x14ac:dyDescent="0.2">
      <c r="A3638">
        <v>31652</v>
      </c>
      <c r="B3638" t="s">
        <v>3765</v>
      </c>
      <c r="C3638" t="s">
        <v>17836</v>
      </c>
      <c r="D3638" t="s">
        <v>17837</v>
      </c>
      <c r="E3638" t="s">
        <v>17838</v>
      </c>
      <c r="F3638" t="s">
        <v>15687</v>
      </c>
      <c r="G3638" t="s">
        <v>17839</v>
      </c>
      <c r="H3638" t="s">
        <v>17840</v>
      </c>
      <c r="I3638">
        <v>7</v>
      </c>
      <c r="J3638">
        <v>7</v>
      </c>
      <c r="K3638">
        <v>0</v>
      </c>
      <c r="L3638" t="s">
        <v>17841</v>
      </c>
      <c r="M3638">
        <f>SUM(B3638,C3638)</f>
        <v>0</v>
      </c>
      <c r="N3638" t="str">
        <f t="shared" si="112"/>
        <v>No</v>
      </c>
      <c r="O3638">
        <f>COUNTIF(C:C,"&lt;0")</f>
        <v>0</v>
      </c>
      <c r="P3638" t="e">
        <f>SUMIF(#REF!,"&gt;"&amp;AVERAGE(#REF!))</f>
        <v>#REF!</v>
      </c>
      <c r="Q3638">
        <f t="shared" si="113"/>
        <v>27.565026697177728</v>
      </c>
      <c r="R3638" t="str">
        <f>CONCATENATE("ID-",A3638,"-",E3638)</f>
        <v>ID-31652-Lander, WY - Riverton, WY</v>
      </c>
      <c r="S3638" t="str">
        <f>INDEX(B:B,MATCH(A3638,A:A,0))</f>
        <v>23:13</v>
      </c>
      <c r="T3638" t="str">
        <f>IF(OR(B3638&gt;0,C3638&gt;0),"Acceptable","Check")</f>
        <v>Acceptable</v>
      </c>
      <c r="U3638">
        <f>COUNTIF(D:D, "Military - U.S. Army")</f>
        <v>23</v>
      </c>
      <c r="V3638">
        <f>AVERAGEIF(C:C,"Fort Myer, Virginia", I:I)</f>
        <v>2</v>
      </c>
      <c r="X3638" t="str">
        <f>IFERROR(VLOOKUP("FlightNumber", A:D, 4, FALSE), "Flight Not Found")</f>
        <v>Flight Not Found</v>
      </c>
      <c r="Y3638" t="str" cm="1">
        <f t="array" ref="Y3638">IF(AND(B:B &gt; TIME(6, 0, 0), B:B &lt;= TIME(18, 0, 0)), "Day", "Night")</f>
        <v>Night</v>
      </c>
      <c r="Z3638">
        <f>COUNTIFS(D:D, "Military - U.S. Army", C:C, "Fort Myer, Virginia")</f>
        <v>1</v>
      </c>
    </row>
    <row r="3639" spans="1:26" x14ac:dyDescent="0.2">
      <c r="A3639">
        <v>31652</v>
      </c>
      <c r="B3639" t="s">
        <v>11126</v>
      </c>
      <c r="C3639" t="s">
        <v>17842</v>
      </c>
      <c r="D3639" t="s">
        <v>17843</v>
      </c>
      <c r="E3639" t="s">
        <v>17844</v>
      </c>
      <c r="F3639" t="s">
        <v>17845</v>
      </c>
      <c r="G3639" t="s">
        <v>17846</v>
      </c>
      <c r="H3639" t="s">
        <v>17847</v>
      </c>
      <c r="I3639">
        <v>2</v>
      </c>
      <c r="J3639">
        <v>2</v>
      </c>
      <c r="K3639">
        <v>0</v>
      </c>
      <c r="L3639" t="s">
        <v>17848</v>
      </c>
      <c r="M3639">
        <f>SUM(B3639,C3639)</f>
        <v>0</v>
      </c>
      <c r="N3639" t="str">
        <f t="shared" si="112"/>
        <v>No</v>
      </c>
      <c r="O3639">
        <f>COUNTIF(C:C,"&lt;0")</f>
        <v>0</v>
      </c>
      <c r="P3639" t="e">
        <f>SUMIF(#REF!,"&gt;"&amp;AVERAGE(#REF!))</f>
        <v>#REF!</v>
      </c>
      <c r="Q3639">
        <f t="shared" si="113"/>
        <v>27.565026697177728</v>
      </c>
      <c r="R3639" t="str">
        <f>CONCATENATE("ID-",A3639,"-",E3639)</f>
        <v>ID-31652-Little Rock - Texarkana</v>
      </c>
      <c r="S3639" t="str">
        <f>INDEX(B:B,MATCH(A3639,A:A,0))</f>
        <v>23:13</v>
      </c>
      <c r="T3639" t="str">
        <f>IF(OR(B3639&gt;0,C3639&gt;0),"Acceptable","Check")</f>
        <v>Acceptable</v>
      </c>
      <c r="U3639">
        <f>COUNTIF(D:D, "Military - U.S. Army")</f>
        <v>23</v>
      </c>
      <c r="V3639">
        <f>AVERAGEIF(C:C,"Fort Myer, Virginia", I:I)</f>
        <v>2</v>
      </c>
      <c r="X3639" t="str">
        <f>IFERROR(VLOOKUP("FlightNumber", A:D, 4, FALSE), "Flight Not Found")</f>
        <v>Flight Not Found</v>
      </c>
      <c r="Y3639" t="str" cm="1">
        <f t="array" ref="Y3639">IF(AND(B:B &gt; TIME(6, 0, 0), B:B &lt;= TIME(18, 0, 0)), "Day", "Night")</f>
        <v>Night</v>
      </c>
      <c r="Z3639">
        <f>COUNTIFS(D:D, "Military - U.S. Army", C:C, "Fort Myer, Virginia")</f>
        <v>1</v>
      </c>
    </row>
    <row r="3640" spans="1:26" x14ac:dyDescent="0.2">
      <c r="A3640">
        <v>31655</v>
      </c>
      <c r="B3640" t="s">
        <v>7912</v>
      </c>
      <c r="C3640" t="s">
        <v>17849</v>
      </c>
      <c r="D3640" t="s">
        <v>17850</v>
      </c>
      <c r="E3640" t="s">
        <v>17851</v>
      </c>
      <c r="F3640" t="s">
        <v>17852</v>
      </c>
      <c r="G3640" t="s">
        <v>17853</v>
      </c>
      <c r="H3640" t="s">
        <v>17854</v>
      </c>
      <c r="I3640">
        <v>67</v>
      </c>
      <c r="J3640">
        <v>67</v>
      </c>
      <c r="K3640">
        <v>15</v>
      </c>
      <c r="L3640" t="s">
        <v>17855</v>
      </c>
      <c r="M3640">
        <f>SUM(B3640,C3640)</f>
        <v>0</v>
      </c>
      <c r="N3640" t="str">
        <f t="shared" si="112"/>
        <v>No</v>
      </c>
      <c r="O3640">
        <f>COUNTIF(C:C,"&lt;0")</f>
        <v>0</v>
      </c>
      <c r="P3640" t="e">
        <f>SUMIF(#REF!,"&gt;"&amp;AVERAGE(#REF!))</f>
        <v>#REF!</v>
      </c>
      <c r="Q3640">
        <f t="shared" si="113"/>
        <v>27.565026697177728</v>
      </c>
      <c r="R3640" t="str">
        <f>CONCATENATE("ID-",A3640,"-",E3640)</f>
        <v>ID-31655-Tijuana - Los Angeles</v>
      </c>
      <c r="S3640" t="str">
        <f>INDEX(B:B,MATCH(A3640,A:A,0))</f>
        <v>11:52</v>
      </c>
      <c r="T3640" t="str">
        <f>IF(OR(B3640&gt;0,C3640&gt;0),"Acceptable","Check")</f>
        <v>Acceptable</v>
      </c>
      <c r="U3640">
        <f>COUNTIF(D:D, "Military - U.S. Army")</f>
        <v>23</v>
      </c>
      <c r="V3640">
        <f>AVERAGEIF(C:C,"Fort Myer, Virginia", I:I)</f>
        <v>2</v>
      </c>
      <c r="X3640" t="str">
        <f>IFERROR(VLOOKUP("FlightNumber", A:D, 4, FALSE), "Flight Not Found")</f>
        <v>Flight Not Found</v>
      </c>
      <c r="Y3640" t="str" cm="1">
        <f t="array" ref="Y3640">IF(AND(B:B &gt; TIME(6, 0, 0), B:B &lt;= TIME(18, 0, 0)), "Day", "Night")</f>
        <v>Night</v>
      </c>
      <c r="Z3640">
        <f>COUNTIFS(D:D, "Military - U.S. Army", C:C, "Fort Myer, Virginia")</f>
        <v>1</v>
      </c>
    </row>
    <row r="3641" spans="1:26" x14ac:dyDescent="0.2">
      <c r="A3641">
        <v>31658</v>
      </c>
      <c r="B3641" t="s">
        <v>8569</v>
      </c>
      <c r="C3641" t="s">
        <v>17856</v>
      </c>
      <c r="D3641" t="s">
        <v>17857</v>
      </c>
      <c r="E3641" t="s">
        <v>17858</v>
      </c>
      <c r="F3641" t="s">
        <v>5706</v>
      </c>
      <c r="G3641" t="s">
        <v>17859</v>
      </c>
      <c r="H3641" t="s">
        <v>17860</v>
      </c>
      <c r="I3641">
        <v>6</v>
      </c>
      <c r="J3641">
        <v>6</v>
      </c>
      <c r="K3641">
        <v>0</v>
      </c>
      <c r="L3641" t="s">
        <v>17861</v>
      </c>
      <c r="M3641">
        <f>SUM(B3641,C3641)</f>
        <v>0</v>
      </c>
      <c r="N3641" t="str">
        <f t="shared" si="112"/>
        <v>No</v>
      </c>
      <c r="O3641">
        <f>COUNTIF(C:C,"&lt;0")</f>
        <v>0</v>
      </c>
      <c r="P3641" t="e">
        <f>SUMIF(#REF!,"&gt;"&amp;AVERAGE(#REF!))</f>
        <v>#REF!</v>
      </c>
      <c r="Q3641">
        <f t="shared" si="113"/>
        <v>27.565026697177728</v>
      </c>
      <c r="R3641" t="str">
        <f>CONCATENATE("ID-",A3641,"-",E3641)</f>
        <v>ID-31658-Tullamarine - Leongatha</v>
      </c>
      <c r="S3641" t="str">
        <f>INDEX(B:B,MATCH(A3641,A:A,0))</f>
        <v>15:45</v>
      </c>
      <c r="T3641" t="str">
        <f>IF(OR(B3641&gt;0,C3641&gt;0),"Acceptable","Check")</f>
        <v>Acceptable</v>
      </c>
      <c r="U3641">
        <f>COUNTIF(D:D, "Military - U.S. Army")</f>
        <v>23</v>
      </c>
      <c r="V3641">
        <f>AVERAGEIF(C:C,"Fort Myer, Virginia", I:I)</f>
        <v>2</v>
      </c>
      <c r="X3641" t="str">
        <f>IFERROR(VLOOKUP("FlightNumber", A:D, 4, FALSE), "Flight Not Found")</f>
        <v>Flight Not Found</v>
      </c>
      <c r="Y3641" t="str" cm="1">
        <f t="array" ref="Y3641">IF(AND(B:B &gt; TIME(6, 0, 0), B:B &lt;= TIME(18, 0, 0)), "Day", "Night")</f>
        <v>Night</v>
      </c>
      <c r="Z3641">
        <f>COUNTIFS(D:D, "Military - U.S. Army", C:C, "Fort Myer, Virginia")</f>
        <v>1</v>
      </c>
    </row>
    <row r="3642" spans="1:26" x14ac:dyDescent="0.2">
      <c r="A3642">
        <v>31660</v>
      </c>
      <c r="B3642" t="s">
        <v>1247</v>
      </c>
      <c r="C3642" t="s">
        <v>4265</v>
      </c>
      <c r="D3642" t="s">
        <v>1856</v>
      </c>
      <c r="E3642" t="s">
        <v>17862</v>
      </c>
      <c r="F3642" t="s">
        <v>12139</v>
      </c>
      <c r="G3642" t="s">
        <v>17863</v>
      </c>
      <c r="H3642" t="s">
        <v>17864</v>
      </c>
      <c r="I3642">
        <v>384</v>
      </c>
      <c r="J3642">
        <v>16</v>
      </c>
      <c r="K3642">
        <v>1</v>
      </c>
      <c r="L3642" t="s">
        <v>17865</v>
      </c>
      <c r="M3642">
        <f>SUM(B3642,C3642)</f>
        <v>0</v>
      </c>
      <c r="N3642" t="str">
        <f t="shared" si="112"/>
        <v>No</v>
      </c>
      <c r="O3642">
        <f>COUNTIF(C:C,"&lt;0")</f>
        <v>0</v>
      </c>
      <c r="P3642" t="e">
        <f>SUMIF(#REF!,"&gt;"&amp;AVERAGE(#REF!))</f>
        <v>#REF!</v>
      </c>
      <c r="Q3642">
        <f t="shared" si="113"/>
        <v>27.565026697177728</v>
      </c>
      <c r="R3642" t="str">
        <f>CONCATENATE("ID-",A3642,"-",E3642)</f>
        <v>ID-31660-Bombay-Karachi-Frankfurt-New York</v>
      </c>
      <c r="S3642" t="str">
        <f>INDEX(B:B,MATCH(A3642,A:A,0))</f>
        <v>06:00</v>
      </c>
      <c r="T3642" t="str">
        <f>IF(OR(B3642&gt;0,C3642&gt;0),"Acceptable","Check")</f>
        <v>Acceptable</v>
      </c>
      <c r="U3642">
        <f>COUNTIF(D:D, "Military - U.S. Army")</f>
        <v>23</v>
      </c>
      <c r="V3642">
        <f>AVERAGEIF(C:C,"Fort Myer, Virginia", I:I)</f>
        <v>2</v>
      </c>
      <c r="X3642" t="str">
        <f>IFERROR(VLOOKUP("FlightNumber", A:D, 4, FALSE), "Flight Not Found")</f>
        <v>Flight Not Found</v>
      </c>
      <c r="Y3642" t="str" cm="1">
        <f t="array" ref="Y3642">IF(AND(B:B &gt; TIME(6, 0, 0), B:B &lt;= TIME(18, 0, 0)), "Day", "Night")</f>
        <v>Night</v>
      </c>
      <c r="Z3642">
        <f>COUNTIFS(D:D, "Military - U.S. Army", C:C, "Fort Myer, Virginia")</f>
        <v>1</v>
      </c>
    </row>
    <row r="3643" spans="1:26" x14ac:dyDescent="0.2">
      <c r="A3643">
        <v>31664</v>
      </c>
      <c r="C3643" t="s">
        <v>17866</v>
      </c>
      <c r="D3643" t="s">
        <v>2606</v>
      </c>
      <c r="F3643" t="s">
        <v>7352</v>
      </c>
      <c r="G3643" t="s">
        <v>17867</v>
      </c>
      <c r="H3643" t="s">
        <v>4600</v>
      </c>
      <c r="I3643">
        <v>4</v>
      </c>
      <c r="J3643">
        <v>3</v>
      </c>
      <c r="K3643">
        <v>0</v>
      </c>
      <c r="L3643" t="s">
        <v>17868</v>
      </c>
      <c r="M3643">
        <f>SUM(B3643,C3643)</f>
        <v>0</v>
      </c>
      <c r="N3643" t="str">
        <f t="shared" si="112"/>
        <v>No</v>
      </c>
      <c r="O3643">
        <f>COUNTIF(C:C,"&lt;0")</f>
        <v>0</v>
      </c>
      <c r="P3643" t="e">
        <f>SUMIF(#REF!,"&gt;"&amp;AVERAGE(#REF!))</f>
        <v>#REF!</v>
      </c>
      <c r="Q3643">
        <f t="shared" si="113"/>
        <v>27.565026697177728</v>
      </c>
      <c r="R3643" t="str">
        <f>CONCATENATE("ID-",A3643,"-",E3643)</f>
        <v>ID-31664-</v>
      </c>
      <c r="S3643">
        <f>INDEX(B:B,MATCH(A3643,A:A,0))</f>
        <v>0</v>
      </c>
      <c r="T3643" t="str">
        <f>IF(OR(B3643&gt;0,C3643&gt;0),"Acceptable","Check")</f>
        <v>Acceptable</v>
      </c>
      <c r="U3643">
        <f>COUNTIF(D:D, "Military - U.S. Army")</f>
        <v>23</v>
      </c>
      <c r="V3643">
        <f>AVERAGEIF(C:C,"Fort Myer, Virginia", I:I)</f>
        <v>2</v>
      </c>
      <c r="X3643" t="str">
        <f>IFERROR(VLOOKUP("FlightNumber", A:D, 4, FALSE), "Flight Not Found")</f>
        <v>Flight Not Found</v>
      </c>
      <c r="Y3643" t="str" cm="1">
        <f t="array" ref="Y3643">IF(AND(B:B &gt; TIME(6, 0, 0), B:B &lt;= TIME(18, 0, 0)), "Day", "Night")</f>
        <v>Night</v>
      </c>
      <c r="Z3643">
        <f>COUNTIFS(D:D, "Military - U.S. Army", C:C, "Fort Myer, Virginia")</f>
        <v>1</v>
      </c>
    </row>
    <row r="3644" spans="1:26" x14ac:dyDescent="0.2">
      <c r="A3644">
        <v>31669</v>
      </c>
      <c r="B3644" t="s">
        <v>5478</v>
      </c>
      <c r="C3644" t="s">
        <v>1409</v>
      </c>
      <c r="D3644" t="s">
        <v>17869</v>
      </c>
      <c r="E3644" t="s">
        <v>3525</v>
      </c>
      <c r="F3644" t="s">
        <v>15978</v>
      </c>
      <c r="G3644" t="s">
        <v>17870</v>
      </c>
      <c r="H3644" t="s">
        <v>17871</v>
      </c>
      <c r="I3644">
        <v>1</v>
      </c>
      <c r="J3644">
        <v>1</v>
      </c>
      <c r="K3644">
        <v>0</v>
      </c>
      <c r="L3644" t="s">
        <v>17872</v>
      </c>
      <c r="M3644">
        <f>SUM(B3644,C3644)</f>
        <v>0</v>
      </c>
      <c r="N3644" t="str">
        <f t="shared" si="112"/>
        <v>No</v>
      </c>
      <c r="O3644">
        <f>COUNTIF(C:C,"&lt;0")</f>
        <v>0</v>
      </c>
      <c r="P3644" t="e">
        <f>SUMIF(#REF!,"&gt;"&amp;AVERAGE(#REF!))</f>
        <v>#REF!</v>
      </c>
      <c r="Q3644">
        <f t="shared" si="113"/>
        <v>27.565026697177728</v>
      </c>
      <c r="R3644" t="str">
        <f>CONCATENATE("ID-",A3644,"-",E3644)</f>
        <v>ID-31669-London - Amsterdam</v>
      </c>
      <c r="S3644" t="str">
        <f>INDEX(B:B,MATCH(A3644,A:A,0))</f>
        <v>03:10</v>
      </c>
      <c r="T3644" t="str">
        <f>IF(OR(B3644&gt;0,C3644&gt;0),"Acceptable","Check")</f>
        <v>Acceptable</v>
      </c>
      <c r="U3644">
        <f>COUNTIF(D:D, "Military - U.S. Army")</f>
        <v>23</v>
      </c>
      <c r="V3644">
        <f>AVERAGEIF(C:C,"Fort Myer, Virginia", I:I)</f>
        <v>2</v>
      </c>
      <c r="X3644" t="str">
        <f>IFERROR(VLOOKUP("FlightNumber", A:D, 4, FALSE), "Flight Not Found")</f>
        <v>Flight Not Found</v>
      </c>
      <c r="Y3644" t="str" cm="1">
        <f t="array" ref="Y3644">IF(AND(B:B &gt; TIME(6, 0, 0), B:B &lt;= TIME(18, 0, 0)), "Day", "Night")</f>
        <v>Night</v>
      </c>
      <c r="Z3644">
        <f>COUNTIFS(D:D, "Military - U.S. Army", C:C, "Fort Myer, Virginia")</f>
        <v>1</v>
      </c>
    </row>
    <row r="3645" spans="1:26" x14ac:dyDescent="0.2">
      <c r="A3645">
        <v>31674</v>
      </c>
      <c r="B3645" t="s">
        <v>17873</v>
      </c>
      <c r="C3645" t="s">
        <v>17874</v>
      </c>
      <c r="D3645" t="s">
        <v>17875</v>
      </c>
      <c r="E3645" t="s">
        <v>17876</v>
      </c>
      <c r="F3645" t="s">
        <v>17877</v>
      </c>
      <c r="G3645" t="s">
        <v>17878</v>
      </c>
      <c r="H3645" t="s">
        <v>17879</v>
      </c>
      <c r="I3645">
        <v>5</v>
      </c>
      <c r="J3645">
        <v>5</v>
      </c>
      <c r="K3645">
        <v>0</v>
      </c>
      <c r="L3645" t="s">
        <v>17880</v>
      </c>
      <c r="M3645">
        <f>SUM(B3645,C3645)</f>
        <v>0</v>
      </c>
      <c r="N3645" t="str">
        <f t="shared" si="112"/>
        <v>No</v>
      </c>
      <c r="O3645">
        <f>COUNTIF(C:C,"&lt;0")</f>
        <v>0</v>
      </c>
      <c r="P3645" t="e">
        <f>SUMIF(#REF!,"&gt;"&amp;AVERAGE(#REF!))</f>
        <v>#REF!</v>
      </c>
      <c r="Q3645">
        <f t="shared" si="113"/>
        <v>27.565026697177728</v>
      </c>
      <c r="R3645" t="str">
        <f>CONCATENATE("ID-",A3645,"-",E3645)</f>
        <v>ID-31674-Sao Jose dos Campo - Manaus</v>
      </c>
      <c r="S3645" t="str">
        <f>INDEX(B:B,MATCH(A3645,A:A,0))</f>
        <v>14:58</v>
      </c>
      <c r="T3645" t="str">
        <f>IF(OR(B3645&gt;0,C3645&gt;0),"Acceptable","Check")</f>
        <v>Acceptable</v>
      </c>
      <c r="U3645">
        <f>COUNTIF(D:D, "Military - U.S. Army")</f>
        <v>23</v>
      </c>
      <c r="V3645">
        <f>AVERAGEIF(C:C,"Fort Myer, Virginia", I:I)</f>
        <v>2</v>
      </c>
      <c r="X3645" t="str">
        <f>IFERROR(VLOOKUP("FlightNumber", A:D, 4, FALSE), "Flight Not Found")</f>
        <v>Flight Not Found</v>
      </c>
      <c r="Y3645" t="str" cm="1">
        <f t="array" ref="Y3645">IF(AND(B:B &gt; TIME(6, 0, 0), B:B &lt;= TIME(18, 0, 0)), "Day", "Night")</f>
        <v>Night</v>
      </c>
      <c r="Z3645">
        <f>COUNTIFS(D:D, "Military - U.S. Army", C:C, "Fort Myer, Virginia")</f>
        <v>1</v>
      </c>
    </row>
    <row r="3646" spans="1:26" x14ac:dyDescent="0.2">
      <c r="A3646">
        <v>31688</v>
      </c>
      <c r="C3646" t="s">
        <v>16986</v>
      </c>
      <c r="D3646" t="s">
        <v>17881</v>
      </c>
      <c r="E3646" t="s">
        <v>17882</v>
      </c>
      <c r="F3646" t="s">
        <v>14652</v>
      </c>
      <c r="G3646" t="s">
        <v>17883</v>
      </c>
      <c r="H3646" t="s">
        <v>17884</v>
      </c>
      <c r="I3646">
        <v>13</v>
      </c>
      <c r="J3646">
        <v>13</v>
      </c>
      <c r="K3646">
        <v>0</v>
      </c>
      <c r="L3646" t="s">
        <v>17885</v>
      </c>
      <c r="M3646">
        <f>SUM(B3646,C3646)</f>
        <v>0</v>
      </c>
      <c r="N3646" t="str">
        <f t="shared" si="112"/>
        <v>No</v>
      </c>
      <c r="O3646">
        <f>COUNTIF(C:C,"&lt;0")</f>
        <v>0</v>
      </c>
      <c r="P3646" t="e">
        <f>SUMIF(#REF!,"&gt;"&amp;AVERAGE(#REF!))</f>
        <v>#REF!</v>
      </c>
      <c r="Q3646">
        <f t="shared" si="113"/>
        <v>27.565026697177728</v>
      </c>
      <c r="R3646" t="str">
        <f>CONCATENATE("ID-",A3646,"-",E3646)</f>
        <v>ID-31688-Mangole - Manado</v>
      </c>
      <c r="S3646">
        <f>INDEX(B:B,MATCH(A3646,A:A,0))</f>
        <v>0</v>
      </c>
      <c r="T3646" t="str">
        <f>IF(OR(B3646&gt;0,C3646&gt;0),"Acceptable","Check")</f>
        <v>Acceptable</v>
      </c>
      <c r="U3646">
        <f>COUNTIF(D:D, "Military - U.S. Army")</f>
        <v>23</v>
      </c>
      <c r="V3646">
        <f>AVERAGEIF(C:C,"Fort Myer, Virginia", I:I)</f>
        <v>2</v>
      </c>
      <c r="X3646" t="str">
        <f>IFERROR(VLOOKUP("FlightNumber", A:D, 4, FALSE), "Flight Not Found")</f>
        <v>Flight Not Found</v>
      </c>
      <c r="Y3646" t="str" cm="1">
        <f t="array" ref="Y3646">IF(AND(B:B &gt; TIME(6, 0, 0), B:B &lt;= TIME(18, 0, 0)), "Day", "Night")</f>
        <v>Night</v>
      </c>
      <c r="Z3646">
        <f>COUNTIFS(D:D, "Military - U.S. Army", C:C, "Fort Myer, Virginia")</f>
        <v>1</v>
      </c>
    </row>
    <row r="3647" spans="1:26" x14ac:dyDescent="0.2">
      <c r="A3647">
        <v>31689</v>
      </c>
      <c r="B3647" t="s">
        <v>2883</v>
      </c>
      <c r="C3647" t="s">
        <v>17886</v>
      </c>
      <c r="D3647" t="s">
        <v>17887</v>
      </c>
      <c r="E3647" t="s">
        <v>17888</v>
      </c>
      <c r="F3647" t="s">
        <v>13402</v>
      </c>
      <c r="G3647" t="s">
        <v>17889</v>
      </c>
      <c r="H3647" t="s">
        <v>17890</v>
      </c>
      <c r="I3647">
        <v>3</v>
      </c>
      <c r="J3647">
        <v>3</v>
      </c>
      <c r="K3647">
        <v>0</v>
      </c>
      <c r="L3647" t="s">
        <v>17891</v>
      </c>
      <c r="M3647">
        <f>SUM(B3647,C3647)</f>
        <v>0</v>
      </c>
      <c r="N3647" t="str">
        <f t="shared" si="112"/>
        <v>No</v>
      </c>
      <c r="O3647">
        <f>COUNTIF(C:C,"&lt;0")</f>
        <v>0</v>
      </c>
      <c r="P3647" t="e">
        <f>SUMIF(#REF!,"&gt;"&amp;AVERAGE(#REF!))</f>
        <v>#REF!</v>
      </c>
      <c r="Q3647">
        <f t="shared" si="113"/>
        <v>27.565026697177728</v>
      </c>
      <c r="R3647" t="str">
        <f>CONCATENATE("ID-",A3647,"-",E3647)</f>
        <v>ID-31689-Kelly AFB - Warner Robins AFB</v>
      </c>
      <c r="S3647" t="str">
        <f>INDEX(B:B,MATCH(A3647,A:A,0))</f>
        <v>04:10</v>
      </c>
      <c r="T3647" t="str">
        <f>IF(OR(B3647&gt;0,C3647&gt;0),"Acceptable","Check")</f>
        <v>Acceptable</v>
      </c>
      <c r="U3647">
        <f>COUNTIF(D:D, "Military - U.S. Army")</f>
        <v>23</v>
      </c>
      <c r="V3647">
        <f>AVERAGEIF(C:C,"Fort Myer, Virginia", I:I)</f>
        <v>2</v>
      </c>
      <c r="X3647" t="str">
        <f>IFERROR(VLOOKUP("FlightNumber", A:D, 4, FALSE), "Flight Not Found")</f>
        <v>Flight Not Found</v>
      </c>
      <c r="Y3647" t="str" cm="1">
        <f t="array" ref="Y3647">IF(AND(B:B &gt; TIME(6, 0, 0), B:B &lt;= TIME(18, 0, 0)), "Day", "Night")</f>
        <v>Night</v>
      </c>
      <c r="Z3647">
        <f>COUNTIFS(D:D, "Military - U.S. Army", C:C, "Fort Myer, Virginia")</f>
        <v>1</v>
      </c>
    </row>
    <row r="3648" spans="1:26" x14ac:dyDescent="0.2">
      <c r="A3648">
        <v>31699</v>
      </c>
      <c r="C3648" t="s">
        <v>17892</v>
      </c>
      <c r="D3648" t="s">
        <v>3546</v>
      </c>
      <c r="F3648" t="s">
        <v>17893</v>
      </c>
      <c r="G3648" t="s">
        <v>17894</v>
      </c>
      <c r="H3648" t="s">
        <v>17895</v>
      </c>
      <c r="I3648">
        <v>14</v>
      </c>
      <c r="J3648">
        <v>14</v>
      </c>
      <c r="K3648">
        <v>0</v>
      </c>
      <c r="L3648" t="s">
        <v>17896</v>
      </c>
      <c r="M3648">
        <f>SUM(B3648,C3648)</f>
        <v>0</v>
      </c>
      <c r="N3648" t="str">
        <f t="shared" si="112"/>
        <v>No</v>
      </c>
      <c r="O3648">
        <f>COUNTIF(C:C,"&lt;0")</f>
        <v>0</v>
      </c>
      <c r="P3648" t="e">
        <f>SUMIF(#REF!,"&gt;"&amp;AVERAGE(#REF!))</f>
        <v>#REF!</v>
      </c>
      <c r="Q3648">
        <f t="shared" si="113"/>
        <v>27.565026697177728</v>
      </c>
      <c r="R3648" t="str">
        <f>CONCATENATE("ID-",A3648,"-",E3648)</f>
        <v>ID-31699-</v>
      </c>
      <c r="S3648">
        <f>INDEX(B:B,MATCH(A3648,A:A,0))</f>
        <v>0</v>
      </c>
      <c r="T3648" t="str">
        <f>IF(OR(B3648&gt;0,C3648&gt;0),"Acceptable","Check")</f>
        <v>Acceptable</v>
      </c>
      <c r="U3648">
        <f>COUNTIF(D:D, "Military - U.S. Army")</f>
        <v>23</v>
      </c>
      <c r="V3648">
        <f>AVERAGEIF(C:C,"Fort Myer, Virginia", I:I)</f>
        <v>2</v>
      </c>
      <c r="X3648" t="str">
        <f>IFERROR(VLOOKUP("FlightNumber", A:D, 4, FALSE), "Flight Not Found")</f>
        <v>Flight Not Found</v>
      </c>
      <c r="Y3648" t="str" cm="1">
        <f t="array" ref="Y3648">IF(AND(B:B &gt; TIME(6, 0, 0), B:B &lt;= TIME(18, 0, 0)), "Day", "Night")</f>
        <v>Night</v>
      </c>
      <c r="Z3648">
        <f>COUNTIFS(D:D, "Military - U.S. Army", C:C, "Fort Myer, Virginia")</f>
        <v>1</v>
      </c>
    </row>
    <row r="3649" spans="1:26" x14ac:dyDescent="0.2">
      <c r="A3649">
        <v>31700</v>
      </c>
      <c r="C3649" t="s">
        <v>17897</v>
      </c>
      <c r="D3649" t="s">
        <v>4919</v>
      </c>
      <c r="F3649" t="s">
        <v>17898</v>
      </c>
      <c r="G3649" t="s">
        <v>17899</v>
      </c>
      <c r="H3649" t="s">
        <v>17900</v>
      </c>
      <c r="I3649">
        <v>80</v>
      </c>
      <c r="J3649">
        <v>3</v>
      </c>
      <c r="K3649">
        <v>0</v>
      </c>
      <c r="L3649" t="s">
        <v>17901</v>
      </c>
      <c r="M3649">
        <f>SUM(B3649,C3649)</f>
        <v>0</v>
      </c>
      <c r="N3649" t="str">
        <f t="shared" si="112"/>
        <v>No</v>
      </c>
      <c r="O3649">
        <f>COUNTIF(C:C,"&lt;0")</f>
        <v>0</v>
      </c>
      <c r="P3649" t="e">
        <f>SUMIF(#REF!,"&gt;"&amp;AVERAGE(#REF!))</f>
        <v>#REF!</v>
      </c>
      <c r="Q3649">
        <f t="shared" si="113"/>
        <v>27.565026697177728</v>
      </c>
      <c r="R3649" t="str">
        <f>CONCATENATE("ID-",A3649,"-",E3649)</f>
        <v>ID-31700-</v>
      </c>
      <c r="S3649">
        <f>INDEX(B:B,MATCH(A3649,A:A,0))</f>
        <v>0</v>
      </c>
      <c r="T3649" t="str">
        <f>IF(OR(B3649&gt;0,C3649&gt;0),"Acceptable","Check")</f>
        <v>Acceptable</v>
      </c>
      <c r="U3649">
        <f>COUNTIF(D:D, "Military - U.S. Army")</f>
        <v>23</v>
      </c>
      <c r="V3649">
        <f>AVERAGEIF(C:C,"Fort Myer, Virginia", I:I)</f>
        <v>2</v>
      </c>
      <c r="X3649" t="str">
        <f>IFERROR(VLOOKUP("FlightNumber", A:D, 4, FALSE), "Flight Not Found")</f>
        <v>Flight Not Found</v>
      </c>
      <c r="Y3649" t="str" cm="1">
        <f t="array" ref="Y3649">IF(AND(B:B &gt; TIME(6, 0, 0), B:B &lt;= TIME(18, 0, 0)), "Day", "Night")</f>
        <v>Night</v>
      </c>
      <c r="Z3649">
        <f>COUNTIFS(D:D, "Military - U.S. Army", C:C, "Fort Myer, Virginia")</f>
        <v>1</v>
      </c>
    </row>
    <row r="3650" spans="1:26" x14ac:dyDescent="0.2">
      <c r="A3650">
        <v>31700</v>
      </c>
      <c r="C3650" t="s">
        <v>17902</v>
      </c>
      <c r="D3650" t="s">
        <v>17903</v>
      </c>
      <c r="F3650" t="s">
        <v>17904</v>
      </c>
      <c r="G3650" t="s">
        <v>4023</v>
      </c>
      <c r="H3650" t="s">
        <v>17905</v>
      </c>
      <c r="I3650">
        <v>11</v>
      </c>
      <c r="J3650">
        <v>11</v>
      </c>
      <c r="K3650">
        <v>0</v>
      </c>
      <c r="L3650" t="s">
        <v>1117</v>
      </c>
      <c r="M3650">
        <f>SUM(B3650,C3650)</f>
        <v>0</v>
      </c>
      <c r="N3650" t="str">
        <f t="shared" ref="N3650:N3713" si="114">IF(E3650="good","Yes","No")</f>
        <v>No</v>
      </c>
      <c r="O3650">
        <f>COUNTIF(C:C,"&lt;0")</f>
        <v>0</v>
      </c>
      <c r="P3650" t="e">
        <f>SUMIF(#REF!,"&gt;"&amp;AVERAGE(#REF!))</f>
        <v>#REF!</v>
      </c>
      <c r="Q3650">
        <f t="shared" si="113"/>
        <v>27.565026697177728</v>
      </c>
      <c r="R3650" t="str">
        <f>CONCATENATE("ID-",A3650,"-",E3650)</f>
        <v>ID-31700-</v>
      </c>
      <c r="S3650">
        <f>INDEX(B:B,MATCH(A3650,A:A,0))</f>
        <v>0</v>
      </c>
      <c r="T3650" t="str">
        <f>IF(OR(B3650&gt;0,C3650&gt;0),"Acceptable","Check")</f>
        <v>Acceptable</v>
      </c>
      <c r="U3650">
        <f>COUNTIF(D:D, "Military - U.S. Army")</f>
        <v>23</v>
      </c>
      <c r="V3650">
        <f>AVERAGEIF(C:C,"Fort Myer, Virginia", I:I)</f>
        <v>2</v>
      </c>
      <c r="X3650" t="str">
        <f>IFERROR(VLOOKUP("FlightNumber", A:D, 4, FALSE), "Flight Not Found")</f>
        <v>Flight Not Found</v>
      </c>
      <c r="Y3650" t="str" cm="1">
        <f t="array" ref="Y3650">IF(AND(B:B &gt; TIME(6, 0, 0), B:B &lt;= TIME(18, 0, 0)), "Day", "Night")</f>
        <v>Night</v>
      </c>
      <c r="Z3650">
        <f>COUNTIFS(D:D, "Military - U.S. Army", C:C, "Fort Myer, Virginia")</f>
        <v>1</v>
      </c>
    </row>
    <row r="3651" spans="1:26" x14ac:dyDescent="0.2">
      <c r="A3651">
        <v>31701</v>
      </c>
      <c r="B3651" t="s">
        <v>50</v>
      </c>
      <c r="C3651" t="s">
        <v>17906</v>
      </c>
      <c r="D3651" t="s">
        <v>17907</v>
      </c>
      <c r="E3651" t="s">
        <v>17908</v>
      </c>
      <c r="F3651" t="s">
        <v>17909</v>
      </c>
      <c r="G3651" t="s">
        <v>17910</v>
      </c>
      <c r="H3651" t="s">
        <v>17911</v>
      </c>
      <c r="I3651">
        <v>4</v>
      </c>
      <c r="J3651">
        <v>2</v>
      </c>
      <c r="K3651">
        <v>0</v>
      </c>
      <c r="L3651" t="s">
        <v>17912</v>
      </c>
      <c r="M3651">
        <f>SUM(B3651,C3651)</f>
        <v>0</v>
      </c>
      <c r="N3651" t="str">
        <f t="shared" si="114"/>
        <v>No</v>
      </c>
      <c r="O3651">
        <f>COUNTIF(C:C,"&lt;0")</f>
        <v>0</v>
      </c>
      <c r="P3651" t="e">
        <f>SUMIF(#REF!,"&gt;"&amp;AVERAGE(#REF!))</f>
        <v>#REF!</v>
      </c>
      <c r="Q3651">
        <f t="shared" ref="Q3651:Q3714" si="115">AVERAGEIF(I:I,"&gt;0")</f>
        <v>27.565026697177728</v>
      </c>
      <c r="R3651" t="str">
        <f>CONCATENATE("ID-",A3651,"-",E3651)</f>
        <v>ID-31701-Groton, CT - Fisher Island, NY</v>
      </c>
      <c r="S3651" t="str">
        <f>INDEX(B:B,MATCH(A3651,A:A,0))</f>
        <v>15:20</v>
      </c>
      <c r="T3651" t="str">
        <f>IF(OR(B3651&gt;0,C3651&gt;0),"Acceptable","Check")</f>
        <v>Acceptable</v>
      </c>
      <c r="U3651">
        <f>COUNTIF(D:D, "Military - U.S. Army")</f>
        <v>23</v>
      </c>
      <c r="V3651">
        <f>AVERAGEIF(C:C,"Fort Myer, Virginia", I:I)</f>
        <v>2</v>
      </c>
      <c r="X3651" t="str">
        <f>IFERROR(VLOOKUP("FlightNumber", A:D, 4, FALSE), "Flight Not Found")</f>
        <v>Flight Not Found</v>
      </c>
      <c r="Y3651" t="str" cm="1">
        <f t="array" ref="Y3651">IF(AND(B:B &gt; TIME(6, 0, 0), B:B &lt;= TIME(18, 0, 0)), "Day", "Night")</f>
        <v>Night</v>
      </c>
      <c r="Z3651">
        <f>COUNTIFS(D:D, "Military - U.S. Army", C:C, "Fort Myer, Virginia")</f>
        <v>1</v>
      </c>
    </row>
    <row r="3652" spans="1:26" x14ac:dyDescent="0.2">
      <c r="A3652">
        <v>31704</v>
      </c>
      <c r="B3652" t="s">
        <v>11104</v>
      </c>
      <c r="C3652" t="s">
        <v>17913</v>
      </c>
      <c r="D3652" t="s">
        <v>17914</v>
      </c>
      <c r="E3652" t="s">
        <v>17915</v>
      </c>
      <c r="F3652" t="s">
        <v>12051</v>
      </c>
      <c r="G3652" t="s">
        <v>17916</v>
      </c>
      <c r="H3652" t="s">
        <v>17917</v>
      </c>
      <c r="I3652">
        <v>44</v>
      </c>
      <c r="J3652">
        <v>34</v>
      </c>
      <c r="K3652">
        <v>0</v>
      </c>
      <c r="L3652" t="s">
        <v>17918</v>
      </c>
      <c r="M3652">
        <f>SUM(B3652,C3652)</f>
        <v>0</v>
      </c>
      <c r="N3652" t="str">
        <f t="shared" si="114"/>
        <v>No</v>
      </c>
      <c r="O3652">
        <f>COUNTIF(C:C,"&lt;0")</f>
        <v>0</v>
      </c>
      <c r="P3652" t="e">
        <f>SUMIF(#REF!,"&gt;"&amp;AVERAGE(#REF!))</f>
        <v>#REF!</v>
      </c>
      <c r="Q3652">
        <f t="shared" si="115"/>
        <v>27.565026697177728</v>
      </c>
      <c r="R3652" t="str">
        <f>CONCATENATE("ID-",A3652,"-",E3652)</f>
        <v>ID-31704-Lusaka - Maputo</v>
      </c>
      <c r="S3652" t="str">
        <f>INDEX(B:B,MATCH(A3652,A:A,0))</f>
        <v>19:21</v>
      </c>
      <c r="T3652" t="str">
        <f>IF(OR(B3652&gt;0,C3652&gt;0),"Acceptable","Check")</f>
        <v>Acceptable</v>
      </c>
      <c r="U3652">
        <f>COUNTIF(D:D, "Military - U.S. Army")</f>
        <v>23</v>
      </c>
      <c r="V3652">
        <f>AVERAGEIF(C:C,"Fort Myer, Virginia", I:I)</f>
        <v>2</v>
      </c>
      <c r="X3652" t="str">
        <f>IFERROR(VLOOKUP("FlightNumber", A:D, 4, FALSE), "Flight Not Found")</f>
        <v>Flight Not Found</v>
      </c>
      <c r="Y3652" t="str" cm="1">
        <f t="array" ref="Y3652">IF(AND(B:B &gt; TIME(6, 0, 0), B:B &lt;= TIME(18, 0, 0)), "Day", "Night")</f>
        <v>Night</v>
      </c>
      <c r="Z3652">
        <f>COUNTIFS(D:D, "Military - U.S. Army", C:C, "Fort Myer, Virginia")</f>
        <v>1</v>
      </c>
    </row>
    <row r="3653" spans="1:26" x14ac:dyDescent="0.2">
      <c r="A3653">
        <v>31705</v>
      </c>
      <c r="B3653" t="s">
        <v>10253</v>
      </c>
      <c r="C3653" t="s">
        <v>17919</v>
      </c>
      <c r="D3653" t="s">
        <v>3546</v>
      </c>
      <c r="E3653" t="s">
        <v>17920</v>
      </c>
      <c r="F3653" t="s">
        <v>12051</v>
      </c>
      <c r="G3653" t="s">
        <v>17921</v>
      </c>
      <c r="H3653" t="s">
        <v>17922</v>
      </c>
      <c r="I3653">
        <v>92</v>
      </c>
      <c r="J3653">
        <v>70</v>
      </c>
      <c r="K3653">
        <v>0</v>
      </c>
      <c r="L3653" t="s">
        <v>17923</v>
      </c>
      <c r="M3653">
        <f>SUM(B3653,C3653)</f>
        <v>0</v>
      </c>
      <c r="N3653" t="str">
        <f t="shared" si="114"/>
        <v>No</v>
      </c>
      <c r="O3653">
        <f>COUNTIF(C:C,"&lt;0")</f>
        <v>0</v>
      </c>
      <c r="P3653" t="e">
        <f>SUMIF(#REF!,"&gt;"&amp;AVERAGE(#REF!))</f>
        <v>#REF!</v>
      </c>
      <c r="Q3653">
        <f t="shared" si="115"/>
        <v>27.565026697177728</v>
      </c>
      <c r="R3653" t="str">
        <f>CONCATENATE("ID-",A3653,"-",E3653)</f>
        <v>ID-31705-Yekaterinburg - Kuybyshev</v>
      </c>
      <c r="S3653" t="str">
        <f>INDEX(B:B,MATCH(A3653,A:A,0))</f>
        <v>15:50</v>
      </c>
      <c r="T3653" t="str">
        <f>IF(OR(B3653&gt;0,C3653&gt;0),"Acceptable","Check")</f>
        <v>Acceptable</v>
      </c>
      <c r="U3653">
        <f>COUNTIF(D:D, "Military - U.S. Army")</f>
        <v>23</v>
      </c>
      <c r="V3653">
        <f>AVERAGEIF(C:C,"Fort Myer, Virginia", I:I)</f>
        <v>2</v>
      </c>
      <c r="X3653" t="str">
        <f>IFERROR(VLOOKUP("FlightNumber", A:D, 4, FALSE), "Flight Not Found")</f>
        <v>Flight Not Found</v>
      </c>
      <c r="Y3653" t="str" cm="1">
        <f t="array" ref="Y3653">IF(AND(B:B &gt; TIME(6, 0, 0), B:B &lt;= TIME(18, 0, 0)), "Day", "Night")</f>
        <v>Night</v>
      </c>
      <c r="Z3653">
        <f>COUNTIFS(D:D, "Military - U.S. Army", C:C, "Fort Myer, Virginia")</f>
        <v>1</v>
      </c>
    </row>
    <row r="3654" spans="1:26" x14ac:dyDescent="0.2">
      <c r="A3654">
        <v>31707</v>
      </c>
      <c r="B3654" t="s">
        <v>4663</v>
      </c>
      <c r="C3654" t="s">
        <v>17924</v>
      </c>
      <c r="D3654" t="s">
        <v>17925</v>
      </c>
      <c r="E3654" t="s">
        <v>17926</v>
      </c>
      <c r="F3654" t="s">
        <v>17927</v>
      </c>
      <c r="G3654" t="s">
        <v>17928</v>
      </c>
      <c r="H3654" t="s">
        <v>4121</v>
      </c>
      <c r="I3654">
        <v>2</v>
      </c>
      <c r="J3654">
        <v>2</v>
      </c>
      <c r="K3654">
        <v>0</v>
      </c>
      <c r="L3654" t="s">
        <v>17929</v>
      </c>
      <c r="M3654">
        <f>SUM(B3654,C3654)</f>
        <v>0</v>
      </c>
      <c r="N3654" t="str">
        <f t="shared" si="114"/>
        <v>No</v>
      </c>
      <c r="O3654">
        <f>COUNTIF(C:C,"&lt;0")</f>
        <v>0</v>
      </c>
      <c r="P3654" t="e">
        <f>SUMIF(#REF!,"&gt;"&amp;AVERAGE(#REF!))</f>
        <v>#REF!</v>
      </c>
      <c r="Q3654">
        <f t="shared" si="115"/>
        <v>27.565026697177728</v>
      </c>
      <c r="R3654" t="str">
        <f>CONCATENATE("ID-",A3654,"-",E3654)</f>
        <v>ID-31707-Traffireporting</v>
      </c>
      <c r="S3654" t="str">
        <f>INDEX(B:B,MATCH(A3654,A:A,0))</f>
        <v>16:45</v>
      </c>
      <c r="T3654" t="str">
        <f>IF(OR(B3654&gt;0,C3654&gt;0),"Acceptable","Check")</f>
        <v>Acceptable</v>
      </c>
      <c r="U3654">
        <f>COUNTIF(D:D, "Military - U.S. Army")</f>
        <v>23</v>
      </c>
      <c r="V3654">
        <f>AVERAGEIF(C:C,"Fort Myer, Virginia", I:I)</f>
        <v>2</v>
      </c>
      <c r="X3654" t="str">
        <f>IFERROR(VLOOKUP("FlightNumber", A:D, 4, FALSE), "Flight Not Found")</f>
        <v>Flight Not Found</v>
      </c>
      <c r="Y3654" t="str" cm="1">
        <f t="array" ref="Y3654">IF(AND(B:B &gt; TIME(6, 0, 0), B:B &lt;= TIME(18, 0, 0)), "Day", "Night")</f>
        <v>Night</v>
      </c>
      <c r="Z3654">
        <f>COUNTIFS(D:D, "Military - U.S. Army", C:C, "Fort Myer, Virginia")</f>
        <v>1</v>
      </c>
    </row>
    <row r="3655" spans="1:26" x14ac:dyDescent="0.2">
      <c r="A3655">
        <v>31708</v>
      </c>
      <c r="B3655" t="s">
        <v>16530</v>
      </c>
      <c r="C3655" t="s">
        <v>17930</v>
      </c>
      <c r="D3655" t="s">
        <v>6615</v>
      </c>
      <c r="E3655" t="s">
        <v>17931</v>
      </c>
      <c r="F3655" t="s">
        <v>11247</v>
      </c>
      <c r="G3655" t="s">
        <v>17932</v>
      </c>
      <c r="H3655" t="s">
        <v>17933</v>
      </c>
      <c r="I3655">
        <v>54</v>
      </c>
      <c r="J3655">
        <v>13</v>
      </c>
      <c r="K3655">
        <v>0</v>
      </c>
      <c r="L3655" t="s">
        <v>17934</v>
      </c>
      <c r="M3655">
        <f>SUM(B3655,C3655)</f>
        <v>0</v>
      </c>
      <c r="N3655" t="str">
        <f t="shared" si="114"/>
        <v>No</v>
      </c>
      <c r="O3655">
        <f>COUNTIF(C:C,"&lt;0")</f>
        <v>0</v>
      </c>
      <c r="P3655" t="e">
        <f>SUMIF(#REF!,"&gt;"&amp;AVERAGE(#REF!))</f>
        <v>#REF!</v>
      </c>
      <c r="Q3655">
        <f t="shared" si="115"/>
        <v>27.565026697177728</v>
      </c>
      <c r="R3655" t="str">
        <f>CONCATENATE("ID-",A3655,"-",E3655)</f>
        <v>ID-31708-Lahore - Peshawar</v>
      </c>
      <c r="S3655" t="str">
        <f>INDEX(B:B,MATCH(A3655,A:A,0))</f>
        <v>20:49</v>
      </c>
      <c r="T3655" t="str">
        <f>IF(OR(B3655&gt;0,C3655&gt;0),"Acceptable","Check")</f>
        <v>Acceptable</v>
      </c>
      <c r="U3655">
        <f>COUNTIF(D:D, "Military - U.S. Army")</f>
        <v>23</v>
      </c>
      <c r="V3655">
        <f>AVERAGEIF(C:C,"Fort Myer, Virginia", I:I)</f>
        <v>2</v>
      </c>
      <c r="X3655" t="str">
        <f>IFERROR(VLOOKUP("FlightNumber", A:D, 4, FALSE), "Flight Not Found")</f>
        <v>Flight Not Found</v>
      </c>
      <c r="Y3655" t="str" cm="1">
        <f t="array" ref="Y3655">IF(AND(B:B &gt; TIME(6, 0, 0), B:B &lt;= TIME(18, 0, 0)), "Day", "Night")</f>
        <v>Night</v>
      </c>
      <c r="Z3655">
        <f>COUNTIFS(D:D, "Military - U.S. Army", C:C, "Fort Myer, Virginia")</f>
        <v>1</v>
      </c>
    </row>
    <row r="3656" spans="1:26" x14ac:dyDescent="0.2">
      <c r="A3656">
        <v>31715</v>
      </c>
      <c r="B3656" t="s">
        <v>2119</v>
      </c>
      <c r="C3656" t="s">
        <v>16563</v>
      </c>
      <c r="D3656" t="s">
        <v>13873</v>
      </c>
      <c r="F3656" t="s">
        <v>17935</v>
      </c>
      <c r="G3656" t="s">
        <v>15650</v>
      </c>
      <c r="I3656">
        <v>23</v>
      </c>
      <c r="J3656">
        <v>21</v>
      </c>
      <c r="K3656">
        <v>0</v>
      </c>
      <c r="L3656" t="s">
        <v>17936</v>
      </c>
      <c r="M3656">
        <f>SUM(B3656,C3656)</f>
        <v>0</v>
      </c>
      <c r="N3656" t="str">
        <f t="shared" si="114"/>
        <v>No</v>
      </c>
      <c r="O3656">
        <f>COUNTIF(C:C,"&lt;0")</f>
        <v>0</v>
      </c>
      <c r="P3656" t="e">
        <f>SUMIF(#REF!,"&gt;"&amp;AVERAGE(#REF!))</f>
        <v>#REF!</v>
      </c>
      <c r="Q3656">
        <f t="shared" si="115"/>
        <v>27.565026697177728</v>
      </c>
      <c r="R3656" t="str">
        <f>CONCATENATE("ID-",A3656,"-",E3656)</f>
        <v>ID-31715-</v>
      </c>
      <c r="S3656" t="str">
        <f>INDEX(B:B,MATCH(A3656,A:A,0))</f>
        <v>17:00</v>
      </c>
      <c r="T3656" t="str">
        <f>IF(OR(B3656&gt;0,C3656&gt;0),"Acceptable","Check")</f>
        <v>Acceptable</v>
      </c>
      <c r="U3656">
        <f>COUNTIF(D:D, "Military - U.S. Army")</f>
        <v>23</v>
      </c>
      <c r="V3656">
        <f>AVERAGEIF(C:C,"Fort Myer, Virginia", I:I)</f>
        <v>2</v>
      </c>
      <c r="X3656" t="str">
        <f>IFERROR(VLOOKUP("FlightNumber", A:D, 4, FALSE), "Flight Not Found")</f>
        <v>Flight Not Found</v>
      </c>
      <c r="Y3656" t="str" cm="1">
        <f t="array" ref="Y3656">IF(AND(B:B &gt; TIME(6, 0, 0), B:B &lt;= TIME(18, 0, 0)), "Day", "Night")</f>
        <v>Night</v>
      </c>
      <c r="Z3656">
        <f>COUNTIFS(D:D, "Military - U.S. Army", C:C, "Fort Myer, Virginia")</f>
        <v>1</v>
      </c>
    </row>
    <row r="3657" spans="1:26" x14ac:dyDescent="0.2">
      <c r="A3657">
        <v>31718</v>
      </c>
      <c r="B3657" t="s">
        <v>1747</v>
      </c>
      <c r="C3657" t="s">
        <v>17937</v>
      </c>
      <c r="D3657" t="s">
        <v>16252</v>
      </c>
      <c r="E3657" t="s">
        <v>17938</v>
      </c>
      <c r="F3657" t="s">
        <v>15806</v>
      </c>
      <c r="I3657">
        <v>103</v>
      </c>
      <c r="J3657">
        <v>103</v>
      </c>
      <c r="K3657">
        <v>0</v>
      </c>
      <c r="L3657" t="s">
        <v>17939</v>
      </c>
      <c r="M3657">
        <f>SUM(B3657,C3657)</f>
        <v>0</v>
      </c>
      <c r="N3657" t="str">
        <f t="shared" si="114"/>
        <v>No</v>
      </c>
      <c r="O3657">
        <f>COUNTIF(C:C,"&lt;0")</f>
        <v>0</v>
      </c>
      <c r="P3657" t="e">
        <f>SUMIF(#REF!,"&gt;"&amp;AVERAGE(#REF!))</f>
        <v>#REF!</v>
      </c>
      <c r="Q3657">
        <f t="shared" si="115"/>
        <v>27.565026697177728</v>
      </c>
      <c r="R3657" t="str">
        <f>CONCATENATE("ID-",A3657,"-",E3657)</f>
        <v>ID-31718-Bakhtaran - Zahedan</v>
      </c>
      <c r="S3657" t="str">
        <f>INDEX(B:B,MATCH(A3657,A:A,0))</f>
        <v>19:25</v>
      </c>
      <c r="T3657" t="str">
        <f>IF(OR(B3657&gt;0,C3657&gt;0),"Acceptable","Check")</f>
        <v>Acceptable</v>
      </c>
      <c r="U3657">
        <f>COUNTIF(D:D, "Military - U.S. Army")</f>
        <v>23</v>
      </c>
      <c r="V3657">
        <f>AVERAGEIF(C:C,"Fort Myer, Virginia", I:I)</f>
        <v>2</v>
      </c>
      <c r="X3657" t="str">
        <f>IFERROR(VLOOKUP("FlightNumber", A:D, 4, FALSE), "Flight Not Found")</f>
        <v>Flight Not Found</v>
      </c>
      <c r="Y3657" t="str" cm="1">
        <f t="array" ref="Y3657">IF(AND(B:B &gt; TIME(6, 0, 0), B:B &lt;= TIME(18, 0, 0)), "Day", "Night")</f>
        <v>Night</v>
      </c>
      <c r="Z3657">
        <f>COUNTIFS(D:D, "Military - U.S. Army", C:C, "Fort Myer, Virginia")</f>
        <v>1</v>
      </c>
    </row>
    <row r="3658" spans="1:26" x14ac:dyDescent="0.2">
      <c r="A3658">
        <v>31722</v>
      </c>
      <c r="C3658" t="s">
        <v>17940</v>
      </c>
      <c r="D3658" t="s">
        <v>17941</v>
      </c>
      <c r="F3658" t="s">
        <v>17942</v>
      </c>
      <c r="G3658" t="s">
        <v>17943</v>
      </c>
      <c r="H3658" t="s">
        <v>17944</v>
      </c>
      <c r="I3658">
        <v>47</v>
      </c>
      <c r="J3658">
        <v>45</v>
      </c>
      <c r="K3658">
        <v>0</v>
      </c>
      <c r="L3658" t="s">
        <v>17945</v>
      </c>
      <c r="M3658">
        <f>SUM(B3658,C3658)</f>
        <v>0</v>
      </c>
      <c r="N3658" t="str">
        <f t="shared" si="114"/>
        <v>No</v>
      </c>
      <c r="O3658">
        <f>COUNTIF(C:C,"&lt;0")</f>
        <v>0</v>
      </c>
      <c r="P3658" t="e">
        <f>SUMIF(#REF!,"&gt;"&amp;AVERAGE(#REF!))</f>
        <v>#REF!</v>
      </c>
      <c r="Q3658">
        <f t="shared" si="115"/>
        <v>27.565026697177728</v>
      </c>
      <c r="R3658" t="str">
        <f>CONCATENATE("ID-",A3658,"-",E3658)</f>
        <v>ID-31722-</v>
      </c>
      <c r="S3658">
        <f>INDEX(B:B,MATCH(A3658,A:A,0))</f>
        <v>0</v>
      </c>
      <c r="T3658" t="str">
        <f>IF(OR(B3658&gt;0,C3658&gt;0),"Acceptable","Check")</f>
        <v>Acceptable</v>
      </c>
      <c r="U3658">
        <f>COUNTIF(D:D, "Military - U.S. Army")</f>
        <v>23</v>
      </c>
      <c r="V3658">
        <f>AVERAGEIF(C:C,"Fort Myer, Virginia", I:I)</f>
        <v>2</v>
      </c>
      <c r="X3658" t="str">
        <f>IFERROR(VLOOKUP("FlightNumber", A:D, 4, FALSE), "Flight Not Found")</f>
        <v>Flight Not Found</v>
      </c>
      <c r="Y3658" t="str" cm="1">
        <f t="array" ref="Y3658">IF(AND(B:B &gt; TIME(6, 0, 0), B:B &lt;= TIME(18, 0, 0)), "Day", "Night")</f>
        <v>Night</v>
      </c>
      <c r="Z3658">
        <f>COUNTIFS(D:D, "Military - U.S. Army", C:C, "Fort Myer, Virginia")</f>
        <v>1</v>
      </c>
    </row>
    <row r="3659" spans="1:26" x14ac:dyDescent="0.2">
      <c r="A3659">
        <v>31741</v>
      </c>
      <c r="C3659" t="s">
        <v>17946</v>
      </c>
      <c r="D3659" t="s">
        <v>17947</v>
      </c>
      <c r="F3659" t="s">
        <v>7747</v>
      </c>
      <c r="I3659">
        <v>40</v>
      </c>
      <c r="J3659">
        <v>40</v>
      </c>
      <c r="K3659">
        <v>0</v>
      </c>
      <c r="L3659" t="s">
        <v>17192</v>
      </c>
      <c r="M3659">
        <f>SUM(B3659,C3659)</f>
        <v>0</v>
      </c>
      <c r="N3659" t="str">
        <f t="shared" si="114"/>
        <v>No</v>
      </c>
      <c r="O3659">
        <f>COUNTIF(C:C,"&lt;0")</f>
        <v>0</v>
      </c>
      <c r="P3659" t="e">
        <f>SUMIF(#REF!,"&gt;"&amp;AVERAGE(#REF!))</f>
        <v>#REF!</v>
      </c>
      <c r="Q3659">
        <f t="shared" si="115"/>
        <v>27.565026697177728</v>
      </c>
      <c r="R3659" t="str">
        <f>CONCATENATE("ID-",A3659,"-",E3659)</f>
        <v>ID-31741-</v>
      </c>
      <c r="S3659">
        <f>INDEX(B:B,MATCH(A3659,A:A,0))</f>
        <v>0</v>
      </c>
      <c r="T3659" t="str">
        <f>IF(OR(B3659&gt;0,C3659&gt;0),"Acceptable","Check")</f>
        <v>Acceptable</v>
      </c>
      <c r="U3659">
        <f>COUNTIF(D:D, "Military - U.S. Army")</f>
        <v>23</v>
      </c>
      <c r="V3659">
        <f>AVERAGEIF(C:C,"Fort Myer, Virginia", I:I)</f>
        <v>2</v>
      </c>
      <c r="X3659" t="str">
        <f>IFERROR(VLOOKUP("FlightNumber", A:D, 4, FALSE), "Flight Not Found")</f>
        <v>Flight Not Found</v>
      </c>
      <c r="Y3659" t="str" cm="1">
        <f t="array" ref="Y3659">IF(AND(B:B &gt; TIME(6, 0, 0), B:B &lt;= TIME(18, 0, 0)), "Day", "Night")</f>
        <v>Night</v>
      </c>
      <c r="Z3659">
        <f>COUNTIFS(D:D, "Military - U.S. Army", C:C, "Fort Myer, Virginia")</f>
        <v>1</v>
      </c>
    </row>
    <row r="3660" spans="1:26" x14ac:dyDescent="0.2">
      <c r="A3660">
        <v>31758</v>
      </c>
      <c r="C3660" t="s">
        <v>17948</v>
      </c>
      <c r="D3660" t="s">
        <v>3546</v>
      </c>
      <c r="E3660" t="s">
        <v>17949</v>
      </c>
      <c r="F3660" t="s">
        <v>12051</v>
      </c>
      <c r="G3660" t="s">
        <v>17950</v>
      </c>
      <c r="H3660" t="s">
        <v>17951</v>
      </c>
      <c r="I3660">
        <v>82</v>
      </c>
      <c r="J3660">
        <v>70</v>
      </c>
      <c r="K3660">
        <v>0</v>
      </c>
      <c r="L3660" t="s">
        <v>17952</v>
      </c>
      <c r="M3660">
        <f>SUM(B3660,C3660)</f>
        <v>0</v>
      </c>
      <c r="N3660" t="str">
        <f t="shared" si="114"/>
        <v>No</v>
      </c>
      <c r="O3660">
        <f>COUNTIF(C:C,"&lt;0")</f>
        <v>0</v>
      </c>
      <c r="P3660" t="e">
        <f>SUMIF(#REF!,"&gt;"&amp;AVERAGE(#REF!))</f>
        <v>#REF!</v>
      </c>
      <c r="Q3660">
        <f t="shared" si="115"/>
        <v>27.565026697177728</v>
      </c>
      <c r="R3660" t="str">
        <f>CONCATENATE("ID-",A3660,"-",E3660)</f>
        <v>ID-31758-Minsk - Berlin</v>
      </c>
      <c r="S3660">
        <f>INDEX(B:B,MATCH(A3660,A:A,0))</f>
        <v>0</v>
      </c>
      <c r="T3660" t="str">
        <f>IF(OR(B3660&gt;0,C3660&gt;0),"Acceptable","Check")</f>
        <v>Acceptable</v>
      </c>
      <c r="U3660">
        <f>COUNTIF(D:D, "Military - U.S. Army")</f>
        <v>23</v>
      </c>
      <c r="V3660">
        <f>AVERAGEIF(C:C,"Fort Myer, Virginia", I:I)</f>
        <v>2</v>
      </c>
      <c r="X3660" t="str">
        <f>IFERROR(VLOOKUP("FlightNumber", A:D, 4, FALSE), "Flight Not Found")</f>
        <v>Flight Not Found</v>
      </c>
      <c r="Y3660" t="str" cm="1">
        <f t="array" ref="Y3660">IF(AND(B:B &gt; TIME(6, 0, 0), B:B &lt;= TIME(18, 0, 0)), "Day", "Night")</f>
        <v>Night</v>
      </c>
      <c r="Z3660">
        <f>COUNTIFS(D:D, "Military - U.S. Army", C:C, "Fort Myer, Virginia")</f>
        <v>1</v>
      </c>
    </row>
    <row r="3661" spans="1:26" x14ac:dyDescent="0.2">
      <c r="A3661">
        <v>31761</v>
      </c>
      <c r="C3661" t="s">
        <v>17953</v>
      </c>
      <c r="D3661" t="s">
        <v>14052</v>
      </c>
      <c r="E3661" t="s">
        <v>17954</v>
      </c>
      <c r="F3661" t="s">
        <v>13654</v>
      </c>
      <c r="G3661" t="s">
        <v>17955</v>
      </c>
      <c r="H3661" t="s">
        <v>17956</v>
      </c>
      <c r="I3661">
        <v>44</v>
      </c>
      <c r="J3661">
        <v>6</v>
      </c>
      <c r="K3661">
        <v>0</v>
      </c>
      <c r="L3661" t="s">
        <v>17957</v>
      </c>
      <c r="M3661">
        <f>SUM(B3661,C3661)</f>
        <v>0</v>
      </c>
      <c r="N3661" t="str">
        <f t="shared" si="114"/>
        <v>No</v>
      </c>
      <c r="O3661">
        <f>COUNTIF(C:C,"&lt;0")</f>
        <v>0</v>
      </c>
      <c r="P3661" t="e">
        <f>SUMIF(#REF!,"&gt;"&amp;AVERAGE(#REF!))</f>
        <v>#REF!</v>
      </c>
      <c r="Q3661">
        <f t="shared" si="115"/>
        <v>27.565026697177728</v>
      </c>
      <c r="R3661" t="str">
        <f>CONCATENATE("ID-",A3661,"-",E3661)</f>
        <v>ID-31761-Lanzhou - Chengdu</v>
      </c>
      <c r="S3661">
        <f>INDEX(B:B,MATCH(A3661,A:A,0))</f>
        <v>0</v>
      </c>
      <c r="T3661" t="str">
        <f>IF(OR(B3661&gt;0,C3661&gt;0),"Acceptable","Check")</f>
        <v>Acceptable</v>
      </c>
      <c r="U3661">
        <f>COUNTIF(D:D, "Military - U.S. Army")</f>
        <v>23</v>
      </c>
      <c r="V3661">
        <f>AVERAGEIF(C:C,"Fort Myer, Virginia", I:I)</f>
        <v>2</v>
      </c>
      <c r="X3661" t="str">
        <f>IFERROR(VLOOKUP("FlightNumber", A:D, 4, FALSE), "Flight Not Found")</f>
        <v>Flight Not Found</v>
      </c>
      <c r="Y3661" t="str" cm="1">
        <f t="array" ref="Y3661">IF(AND(B:B &gt; TIME(6, 0, 0), B:B &lt;= TIME(18, 0, 0)), "Day", "Night")</f>
        <v>Night</v>
      </c>
      <c r="Z3661">
        <f>COUNTIFS(D:D, "Military - U.S. Army", C:C, "Fort Myer, Virginia")</f>
        <v>1</v>
      </c>
    </row>
    <row r="3662" spans="1:26" x14ac:dyDescent="0.2">
      <c r="A3662">
        <v>31771</v>
      </c>
      <c r="C3662" t="s">
        <v>17958</v>
      </c>
      <c r="D3662" t="s">
        <v>17959</v>
      </c>
      <c r="E3662" t="s">
        <v>17960</v>
      </c>
      <c r="F3662" t="s">
        <v>17961</v>
      </c>
      <c r="G3662" t="s">
        <v>17962</v>
      </c>
      <c r="H3662" t="s">
        <v>17963</v>
      </c>
      <c r="I3662">
        <v>106</v>
      </c>
      <c r="J3662">
        <v>63</v>
      </c>
      <c r="K3662">
        <v>0</v>
      </c>
      <c r="L3662" t="s">
        <v>17964</v>
      </c>
      <c r="M3662">
        <f>SUM(B3662,C3662)</f>
        <v>0</v>
      </c>
      <c r="N3662" t="str">
        <f t="shared" si="114"/>
        <v>No</v>
      </c>
      <c r="O3662">
        <f>COUNTIF(C:C,"&lt;0")</f>
        <v>0</v>
      </c>
      <c r="P3662" t="e">
        <f>SUMIF(#REF!,"&gt;"&amp;AVERAGE(#REF!))</f>
        <v>#REF!</v>
      </c>
      <c r="Q3662">
        <f t="shared" si="115"/>
        <v>27.565026697177728</v>
      </c>
      <c r="R3662" t="str">
        <f>CONCATENATE("ID-",A3662,"-",E3662)</f>
        <v>ID-31771-Baghdad - Amman</v>
      </c>
      <c r="S3662">
        <f>INDEX(B:B,MATCH(A3662,A:A,0))</f>
        <v>0</v>
      </c>
      <c r="T3662" t="str">
        <f>IF(OR(B3662&gt;0,C3662&gt;0),"Acceptable","Check")</f>
        <v>Acceptable</v>
      </c>
      <c r="U3662">
        <f>COUNTIF(D:D, "Military - U.S. Army")</f>
        <v>23</v>
      </c>
      <c r="V3662">
        <f>AVERAGEIF(C:C,"Fort Myer, Virginia", I:I)</f>
        <v>2</v>
      </c>
      <c r="X3662" t="str">
        <f>IFERROR(VLOOKUP("FlightNumber", A:D, 4, FALSE), "Flight Not Found")</f>
        <v>Flight Not Found</v>
      </c>
      <c r="Y3662" t="str" cm="1">
        <f t="array" ref="Y3662">IF(AND(B:B &gt; TIME(6, 0, 0), B:B &lt;= TIME(18, 0, 0)), "Day", "Night")</f>
        <v>Night</v>
      </c>
      <c r="Z3662">
        <f>COUNTIFS(D:D, "Military - U.S. Army", C:C, "Fort Myer, Virginia")</f>
        <v>1</v>
      </c>
    </row>
    <row r="3663" spans="1:26" x14ac:dyDescent="0.2">
      <c r="A3663">
        <v>31773</v>
      </c>
      <c r="B3663" t="s">
        <v>8813</v>
      </c>
      <c r="C3663" t="s">
        <v>17965</v>
      </c>
      <c r="D3663" t="s">
        <v>17966</v>
      </c>
      <c r="E3663" t="s">
        <v>17967</v>
      </c>
      <c r="F3663" t="s">
        <v>6766</v>
      </c>
      <c r="G3663" t="s">
        <v>17968</v>
      </c>
      <c r="H3663" t="s">
        <v>17969</v>
      </c>
      <c r="I3663">
        <v>14</v>
      </c>
      <c r="J3663">
        <v>11</v>
      </c>
      <c r="K3663">
        <v>0</v>
      </c>
      <c r="L3663" t="s">
        <v>17970</v>
      </c>
      <c r="M3663">
        <f>SUM(B3663,C3663)</f>
        <v>0</v>
      </c>
      <c r="N3663" t="str">
        <f t="shared" si="114"/>
        <v>No</v>
      </c>
      <c r="O3663">
        <f>COUNTIF(C:C,"&lt;0")</f>
        <v>0</v>
      </c>
      <c r="P3663" t="e">
        <f>SUMIF(#REF!,"&gt;"&amp;AVERAGE(#REF!))</f>
        <v>#REF!</v>
      </c>
      <c r="Q3663">
        <f t="shared" si="115"/>
        <v>27.565026697177728</v>
      </c>
      <c r="R3663" t="str">
        <f>CONCATENATE("ID-",A3663,"-",E3663)</f>
        <v>ID-31773-Savu Savu - Nadi</v>
      </c>
      <c r="S3663" t="str">
        <f>INDEX(B:B,MATCH(A3663,A:A,0))</f>
        <v>13:48</v>
      </c>
      <c r="T3663" t="str">
        <f>IF(OR(B3663&gt;0,C3663&gt;0),"Acceptable","Check")</f>
        <v>Acceptable</v>
      </c>
      <c r="U3663">
        <f>COUNTIF(D:D, "Military - U.S. Army")</f>
        <v>23</v>
      </c>
      <c r="V3663">
        <f>AVERAGEIF(C:C,"Fort Myer, Virginia", I:I)</f>
        <v>2</v>
      </c>
      <c r="X3663" t="str">
        <f>IFERROR(VLOOKUP("FlightNumber", A:D, 4, FALSE), "Flight Not Found")</f>
        <v>Flight Not Found</v>
      </c>
      <c r="Y3663" t="str" cm="1">
        <f t="array" ref="Y3663">IF(AND(B:B &gt; TIME(6, 0, 0), B:B &lt;= TIME(18, 0, 0)), "Day", "Night")</f>
        <v>Night</v>
      </c>
      <c r="Z3663">
        <f>COUNTIFS(D:D, "Military - U.S. Army", C:C, "Fort Myer, Virginia")</f>
        <v>1</v>
      </c>
    </row>
    <row r="3664" spans="1:26" x14ac:dyDescent="0.2">
      <c r="A3664">
        <v>31779</v>
      </c>
      <c r="B3664" t="s">
        <v>10082</v>
      </c>
      <c r="C3664" t="s">
        <v>17971</v>
      </c>
      <c r="D3664" t="s">
        <v>17972</v>
      </c>
      <c r="E3664" t="s">
        <v>17973</v>
      </c>
      <c r="F3664" t="s">
        <v>17974</v>
      </c>
      <c r="G3664" t="s">
        <v>17975</v>
      </c>
      <c r="H3664" t="s">
        <v>123</v>
      </c>
      <c r="I3664">
        <v>22</v>
      </c>
      <c r="J3664">
        <v>22</v>
      </c>
      <c r="K3664">
        <v>0</v>
      </c>
      <c r="L3664" t="s">
        <v>17976</v>
      </c>
      <c r="M3664">
        <f>SUM(B3664,C3664)</f>
        <v>0</v>
      </c>
      <c r="N3664" t="str">
        <f t="shared" si="114"/>
        <v>No</v>
      </c>
      <c r="O3664">
        <f>COUNTIF(C:C,"&lt;0")</f>
        <v>0</v>
      </c>
      <c r="P3664" t="e">
        <f>SUMIF(#REF!,"&gt;"&amp;AVERAGE(#REF!))</f>
        <v>#REF!</v>
      </c>
      <c r="Q3664">
        <f t="shared" si="115"/>
        <v>27.565026697177728</v>
      </c>
      <c r="R3664" t="str">
        <f>CONCATENATE("ID-",A3664,"-",E3664)</f>
        <v>ID-31779-Bata - Malabo</v>
      </c>
      <c r="S3664" t="str">
        <f>INDEX(B:B,MATCH(A3664,A:A,0))</f>
        <v>16:30</v>
      </c>
      <c r="T3664" t="str">
        <f>IF(OR(B3664&gt;0,C3664&gt;0),"Acceptable","Check")</f>
        <v>Acceptable</v>
      </c>
      <c r="U3664">
        <f>COUNTIF(D:D, "Military - U.S. Army")</f>
        <v>23</v>
      </c>
      <c r="V3664">
        <f>AVERAGEIF(C:C,"Fort Myer, Virginia", I:I)</f>
        <v>2</v>
      </c>
      <c r="X3664" t="str">
        <f>IFERROR(VLOOKUP("FlightNumber", A:D, 4, FALSE), "Flight Not Found")</f>
        <v>Flight Not Found</v>
      </c>
      <c r="Y3664" t="str" cm="1">
        <f t="array" ref="Y3664">IF(AND(B:B &gt; TIME(6, 0, 0), B:B &lt;= TIME(18, 0, 0)), "Day", "Night")</f>
        <v>Night</v>
      </c>
      <c r="Z3664">
        <f>COUNTIFS(D:D, "Military - U.S. Army", C:C, "Fort Myer, Virginia")</f>
        <v>1</v>
      </c>
    </row>
    <row r="3665" spans="1:26" x14ac:dyDescent="0.2">
      <c r="A3665">
        <v>31780</v>
      </c>
      <c r="C3665" t="s">
        <v>17977</v>
      </c>
      <c r="D3665" t="s">
        <v>2736</v>
      </c>
      <c r="E3665" t="s">
        <v>17978</v>
      </c>
      <c r="F3665" t="s">
        <v>17979</v>
      </c>
      <c r="G3665" t="s">
        <v>17980</v>
      </c>
      <c r="H3665" t="s">
        <v>17981</v>
      </c>
      <c r="I3665">
        <v>51</v>
      </c>
      <c r="J3665">
        <v>50</v>
      </c>
      <c r="K3665">
        <v>0</v>
      </c>
      <c r="L3665" t="s">
        <v>17982</v>
      </c>
      <c r="M3665">
        <f>SUM(B3665,C3665)</f>
        <v>0</v>
      </c>
      <c r="N3665" t="str">
        <f t="shared" si="114"/>
        <v>No</v>
      </c>
      <c r="O3665">
        <f>COUNTIF(C:C,"&lt;0")</f>
        <v>0</v>
      </c>
      <c r="P3665" t="e">
        <f>SUMIF(#REF!,"&gt;"&amp;AVERAGE(#REF!))</f>
        <v>#REF!</v>
      </c>
      <c r="Q3665">
        <f t="shared" si="115"/>
        <v>27.565026697177728</v>
      </c>
      <c r="R3665" t="str">
        <f>CONCATENATE("ID-",A3665,"-",E3665)</f>
        <v>ID-31780-Abidjan - Rio de Janeiro</v>
      </c>
      <c r="S3665">
        <f>INDEX(B:B,MATCH(A3665,A:A,0))</f>
        <v>0</v>
      </c>
      <c r="T3665" t="str">
        <f>IF(OR(B3665&gt;0,C3665&gt;0),"Acceptable","Check")</f>
        <v>Acceptable</v>
      </c>
      <c r="U3665">
        <f>COUNTIF(D:D, "Military - U.S. Army")</f>
        <v>23</v>
      </c>
      <c r="V3665">
        <f>AVERAGEIF(C:C,"Fort Myer, Virginia", I:I)</f>
        <v>2</v>
      </c>
      <c r="X3665" t="str">
        <f>IFERROR(VLOOKUP("FlightNumber", A:D, 4, FALSE), "Flight Not Found")</f>
        <v>Flight Not Found</v>
      </c>
      <c r="Y3665" t="str" cm="1">
        <f t="array" ref="Y3665">IF(AND(B:B &gt; TIME(6, 0, 0), B:B &lt;= TIME(18, 0, 0)), "Day", "Night")</f>
        <v>Night</v>
      </c>
      <c r="Z3665">
        <f>COUNTIFS(D:D, "Military - U.S. Army", C:C, "Fort Myer, Virginia")</f>
        <v>1</v>
      </c>
    </row>
    <row r="3666" spans="1:26" x14ac:dyDescent="0.2">
      <c r="A3666">
        <v>31789</v>
      </c>
      <c r="C3666" t="s">
        <v>11715</v>
      </c>
      <c r="D3666" t="s">
        <v>17983</v>
      </c>
      <c r="F3666" t="s">
        <v>17162</v>
      </c>
      <c r="G3666" t="s">
        <v>17984</v>
      </c>
      <c r="H3666" t="s">
        <v>3508</v>
      </c>
      <c r="I3666">
        <v>3</v>
      </c>
      <c r="J3666">
        <v>1</v>
      </c>
      <c r="K3666">
        <v>0</v>
      </c>
      <c r="L3666" t="s">
        <v>17985</v>
      </c>
      <c r="M3666">
        <f>SUM(B3666,C3666)</f>
        <v>0</v>
      </c>
      <c r="N3666" t="str">
        <f t="shared" si="114"/>
        <v>No</v>
      </c>
      <c r="O3666">
        <f>COUNTIF(C:C,"&lt;0")</f>
        <v>0</v>
      </c>
      <c r="P3666" t="e">
        <f>SUMIF(#REF!,"&gt;"&amp;AVERAGE(#REF!))</f>
        <v>#REF!</v>
      </c>
      <c r="Q3666">
        <f t="shared" si="115"/>
        <v>27.565026697177728</v>
      </c>
      <c r="R3666" t="str">
        <f>CONCATENATE("ID-",A3666,"-",E3666)</f>
        <v>ID-31789-</v>
      </c>
      <c r="S3666">
        <f>INDEX(B:B,MATCH(A3666,A:A,0))</f>
        <v>0</v>
      </c>
      <c r="T3666" t="str">
        <f>IF(OR(B3666&gt;0,C3666&gt;0),"Acceptable","Check")</f>
        <v>Acceptable</v>
      </c>
      <c r="U3666">
        <f>COUNTIF(D:D, "Military - U.S. Army")</f>
        <v>23</v>
      </c>
      <c r="V3666">
        <f>AVERAGEIF(C:C,"Fort Myer, Virginia", I:I)</f>
        <v>2</v>
      </c>
      <c r="X3666" t="str">
        <f>IFERROR(VLOOKUP("FlightNumber", A:D, 4, FALSE), "Flight Not Found")</f>
        <v>Flight Not Found</v>
      </c>
      <c r="Y3666" t="str" cm="1">
        <f t="array" ref="Y3666">IF(AND(B:B &gt; TIME(6, 0, 0), B:B &lt;= TIME(18, 0, 0)), "Day", "Night")</f>
        <v>Night</v>
      </c>
      <c r="Z3666">
        <f>COUNTIFS(D:D, "Military - U.S. Army", C:C, "Fort Myer, Virginia")</f>
        <v>1</v>
      </c>
    </row>
    <row r="3667" spans="1:26" x14ac:dyDescent="0.2">
      <c r="A3667">
        <v>31790</v>
      </c>
      <c r="B3667" t="s">
        <v>3160</v>
      </c>
      <c r="C3667" t="s">
        <v>17986</v>
      </c>
      <c r="D3667" t="s">
        <v>16367</v>
      </c>
      <c r="E3667" t="s">
        <v>17987</v>
      </c>
      <c r="F3667" t="s">
        <v>9031</v>
      </c>
      <c r="I3667">
        <v>54</v>
      </c>
      <c r="J3667">
        <v>54</v>
      </c>
      <c r="K3667">
        <v>0</v>
      </c>
      <c r="L3667" t="s">
        <v>17988</v>
      </c>
      <c r="M3667">
        <f>SUM(B3667,C3667)</f>
        <v>0</v>
      </c>
      <c r="N3667" t="str">
        <f t="shared" si="114"/>
        <v>No</v>
      </c>
      <c r="O3667">
        <f>COUNTIF(C:C,"&lt;0")</f>
        <v>0</v>
      </c>
      <c r="P3667" t="e">
        <f>SUMIF(#REF!,"&gt;"&amp;AVERAGE(#REF!))</f>
        <v>#REF!</v>
      </c>
      <c r="Q3667">
        <f t="shared" si="115"/>
        <v>27.565026697177728</v>
      </c>
      <c r="R3667" t="str">
        <f>CONCATENATE("ID-",A3667,"-",E3667)</f>
        <v>ID-31790-Asrmara - Addis Ababa</v>
      </c>
      <c r="S3667" t="str">
        <f>INDEX(B:B,MATCH(A3667,A:A,0))</f>
        <v>13:30</v>
      </c>
      <c r="T3667" t="str">
        <f>IF(OR(B3667&gt;0,C3667&gt;0),"Acceptable","Check")</f>
        <v>Acceptable</v>
      </c>
      <c r="U3667">
        <f>COUNTIF(D:D, "Military - U.S. Army")</f>
        <v>23</v>
      </c>
      <c r="V3667">
        <f>AVERAGEIF(C:C,"Fort Myer, Virginia", I:I)</f>
        <v>2</v>
      </c>
      <c r="X3667" t="str">
        <f>IFERROR(VLOOKUP("FlightNumber", A:D, 4, FALSE), "Flight Not Found")</f>
        <v>Flight Not Found</v>
      </c>
      <c r="Y3667" t="str" cm="1">
        <f t="array" ref="Y3667">IF(AND(B:B &gt; TIME(6, 0, 0), B:B &lt;= TIME(18, 0, 0)), "Day", "Night")</f>
        <v>Night</v>
      </c>
      <c r="Z3667">
        <f>COUNTIFS(D:D, "Military - U.S. Army", C:C, "Fort Myer, Virginia")</f>
        <v>1</v>
      </c>
    </row>
    <row r="3668" spans="1:26" x14ac:dyDescent="0.2">
      <c r="A3668">
        <v>31792</v>
      </c>
      <c r="B3668" t="s">
        <v>7425</v>
      </c>
      <c r="C3668" t="s">
        <v>936</v>
      </c>
      <c r="D3668" t="s">
        <v>17989</v>
      </c>
      <c r="E3668" t="s">
        <v>17990</v>
      </c>
      <c r="F3668" t="s">
        <v>17991</v>
      </c>
      <c r="G3668" t="s">
        <v>17992</v>
      </c>
      <c r="H3668" t="s">
        <v>17993</v>
      </c>
      <c r="I3668">
        <v>10</v>
      </c>
      <c r="J3668">
        <v>10</v>
      </c>
      <c r="K3668">
        <v>0</v>
      </c>
      <c r="L3668" t="s">
        <v>17994</v>
      </c>
      <c r="M3668">
        <f>SUM(B3668,C3668)</f>
        <v>0</v>
      </c>
      <c r="N3668" t="str">
        <f t="shared" si="114"/>
        <v>No</v>
      </c>
      <c r="O3668">
        <f>COUNTIF(C:C,"&lt;0")</f>
        <v>0</v>
      </c>
      <c r="P3668" t="e">
        <f>SUMIF(#REF!,"&gt;"&amp;AVERAGE(#REF!))</f>
        <v>#REF!</v>
      </c>
      <c r="Q3668">
        <f t="shared" si="115"/>
        <v>27.565026697177728</v>
      </c>
      <c r="R3668" t="str">
        <f>CONCATENATE("ID-",A3668,"-",E3668)</f>
        <v>ID-31792-Pocatello - Salt Lake City</v>
      </c>
      <c r="S3668" t="str">
        <f>INDEX(B:B,MATCH(A3668,A:A,0))</f>
        <v>12:52</v>
      </c>
      <c r="T3668" t="str">
        <f>IF(OR(B3668&gt;0,C3668&gt;0),"Acceptable","Check")</f>
        <v>Acceptable</v>
      </c>
      <c r="U3668">
        <f>COUNTIF(D:D, "Military - U.S. Army")</f>
        <v>23</v>
      </c>
      <c r="V3668">
        <f>AVERAGEIF(C:C,"Fort Myer, Virginia", I:I)</f>
        <v>2</v>
      </c>
      <c r="X3668" t="str">
        <f>IFERROR(VLOOKUP("FlightNumber", A:D, 4, FALSE), "Flight Not Found")</f>
        <v>Flight Not Found</v>
      </c>
      <c r="Y3668" t="str" cm="1">
        <f t="array" ref="Y3668">IF(AND(B:B &gt; TIME(6, 0, 0), B:B &lt;= TIME(18, 0, 0)), "Day", "Night")</f>
        <v>Night</v>
      </c>
      <c r="Z3668">
        <f>COUNTIFS(D:D, "Military - U.S. Army", C:C, "Fort Myer, Virginia")</f>
        <v>1</v>
      </c>
    </row>
    <row r="3669" spans="1:26" x14ac:dyDescent="0.2">
      <c r="A3669">
        <v>31793</v>
      </c>
      <c r="B3669" t="s">
        <v>2945</v>
      </c>
      <c r="C3669" t="s">
        <v>17995</v>
      </c>
      <c r="D3669" t="s">
        <v>17996</v>
      </c>
      <c r="E3669" t="s">
        <v>17997</v>
      </c>
      <c r="F3669" t="s">
        <v>17568</v>
      </c>
      <c r="G3669" t="s">
        <v>17998</v>
      </c>
      <c r="H3669" t="s">
        <v>17999</v>
      </c>
      <c r="I3669">
        <v>1</v>
      </c>
      <c r="J3669">
        <v>1</v>
      </c>
      <c r="K3669">
        <v>0</v>
      </c>
      <c r="L3669" t="s">
        <v>18000</v>
      </c>
      <c r="M3669">
        <f>SUM(B3669,C3669)</f>
        <v>0</v>
      </c>
      <c r="N3669" t="str">
        <f t="shared" si="114"/>
        <v>No</v>
      </c>
      <c r="O3669">
        <f>COUNTIF(C:C,"&lt;0")</f>
        <v>0</v>
      </c>
      <c r="P3669" t="e">
        <f>SUMIF(#REF!,"&gt;"&amp;AVERAGE(#REF!))</f>
        <v>#REF!</v>
      </c>
      <c r="Q3669">
        <f t="shared" si="115"/>
        <v>27.565026697177728</v>
      </c>
      <c r="R3669" t="str">
        <f>CONCATENATE("ID-",A3669,"-",E3669)</f>
        <v>ID-31793-Ontario, CA - Las Vegas, NV</v>
      </c>
      <c r="S3669" t="str">
        <f>INDEX(B:B,MATCH(A3669,A:A,0))</f>
        <v>08:11</v>
      </c>
      <c r="T3669" t="str">
        <f>IF(OR(B3669&gt;0,C3669&gt;0),"Acceptable","Check")</f>
        <v>Acceptable</v>
      </c>
      <c r="U3669">
        <f>COUNTIF(D:D, "Military - U.S. Army")</f>
        <v>23</v>
      </c>
      <c r="V3669">
        <f>AVERAGEIF(C:C,"Fort Myer, Virginia", I:I)</f>
        <v>2</v>
      </c>
      <c r="X3669" t="str">
        <f>IFERROR(VLOOKUP("FlightNumber", A:D, 4, FALSE), "Flight Not Found")</f>
        <v>Flight Not Found</v>
      </c>
      <c r="Y3669" t="str" cm="1">
        <f t="array" ref="Y3669">IF(AND(B:B &gt; TIME(6, 0, 0), B:B &lt;= TIME(18, 0, 0)), "Day", "Night")</f>
        <v>Night</v>
      </c>
      <c r="Z3669">
        <f>COUNTIFS(D:D, "Military - U.S. Army", C:C, "Fort Myer, Virginia")</f>
        <v>1</v>
      </c>
    </row>
    <row r="3670" spans="1:26" x14ac:dyDescent="0.2">
      <c r="A3670">
        <v>31807</v>
      </c>
      <c r="C3670" t="s">
        <v>18001</v>
      </c>
      <c r="D3670" t="s">
        <v>18002</v>
      </c>
      <c r="F3670" t="s">
        <v>18003</v>
      </c>
      <c r="G3670" t="s">
        <v>18004</v>
      </c>
      <c r="H3670" t="s">
        <v>18005</v>
      </c>
      <c r="I3670">
        <v>18</v>
      </c>
      <c r="J3670">
        <v>16</v>
      </c>
      <c r="K3670">
        <v>0</v>
      </c>
      <c r="M3670">
        <f>SUM(B3670,C3670)</f>
        <v>0</v>
      </c>
      <c r="N3670" t="str">
        <f t="shared" si="114"/>
        <v>No</v>
      </c>
      <c r="O3670">
        <f>COUNTIF(C:C,"&lt;0")</f>
        <v>0</v>
      </c>
      <c r="P3670" t="e">
        <f>SUMIF(#REF!,"&gt;"&amp;AVERAGE(#REF!))</f>
        <v>#REF!</v>
      </c>
      <c r="Q3670">
        <f t="shared" si="115"/>
        <v>27.565026697177728</v>
      </c>
      <c r="R3670" t="str">
        <f>CONCATENATE("ID-",A3670,"-",E3670)</f>
        <v>ID-31807-</v>
      </c>
      <c r="S3670">
        <f>INDEX(B:B,MATCH(A3670,A:A,0))</f>
        <v>0</v>
      </c>
      <c r="T3670" t="str">
        <f>IF(OR(B3670&gt;0,C3670&gt;0),"Acceptable","Check")</f>
        <v>Acceptable</v>
      </c>
      <c r="U3670">
        <f>COUNTIF(D:D, "Military - U.S. Army")</f>
        <v>23</v>
      </c>
      <c r="V3670">
        <f>AVERAGEIF(C:C,"Fort Myer, Virginia", I:I)</f>
        <v>2</v>
      </c>
      <c r="X3670" t="str">
        <f>IFERROR(VLOOKUP("FlightNumber", A:D, 4, FALSE), "Flight Not Found")</f>
        <v>Flight Not Found</v>
      </c>
      <c r="Y3670" t="str" cm="1">
        <f t="array" ref="Y3670">IF(AND(B:B &gt; TIME(6, 0, 0), B:B &lt;= TIME(18, 0, 0)), "Day", "Night")</f>
        <v>Night</v>
      </c>
      <c r="Z3670">
        <f>COUNTIFS(D:D, "Military - U.S. Army", C:C, "Fort Myer, Virginia")</f>
        <v>1</v>
      </c>
    </row>
    <row r="3671" spans="1:26" x14ac:dyDescent="0.2">
      <c r="A3671">
        <v>31813</v>
      </c>
      <c r="C3671" t="s">
        <v>18006</v>
      </c>
      <c r="D3671" t="s">
        <v>18007</v>
      </c>
      <c r="F3671" t="s">
        <v>18008</v>
      </c>
      <c r="G3671" t="s">
        <v>18009</v>
      </c>
      <c r="H3671" t="s">
        <v>18010</v>
      </c>
      <c r="I3671">
        <v>11</v>
      </c>
      <c r="J3671">
        <v>11</v>
      </c>
      <c r="K3671">
        <v>0</v>
      </c>
      <c r="L3671" t="s">
        <v>1317</v>
      </c>
      <c r="M3671">
        <f>SUM(B3671,C3671)</f>
        <v>0</v>
      </c>
      <c r="N3671" t="str">
        <f t="shared" si="114"/>
        <v>No</v>
      </c>
      <c r="O3671">
        <f>COUNTIF(C:C,"&lt;0")</f>
        <v>0</v>
      </c>
      <c r="P3671" t="e">
        <f>SUMIF(#REF!,"&gt;"&amp;AVERAGE(#REF!))</f>
        <v>#REF!</v>
      </c>
      <c r="Q3671">
        <f t="shared" si="115"/>
        <v>27.565026697177728</v>
      </c>
      <c r="R3671" t="str">
        <f>CONCATENATE("ID-",A3671,"-",E3671)</f>
        <v>ID-31813-</v>
      </c>
      <c r="S3671">
        <f>INDEX(B:B,MATCH(A3671,A:A,0))</f>
        <v>0</v>
      </c>
      <c r="T3671" t="str">
        <f>IF(OR(B3671&gt;0,C3671&gt;0),"Acceptable","Check")</f>
        <v>Acceptable</v>
      </c>
      <c r="U3671">
        <f>COUNTIF(D:D, "Military - U.S. Army")</f>
        <v>23</v>
      </c>
      <c r="V3671">
        <f>AVERAGEIF(C:C,"Fort Myer, Virginia", I:I)</f>
        <v>2</v>
      </c>
      <c r="X3671" t="str">
        <f>IFERROR(VLOOKUP("FlightNumber", A:D, 4, FALSE), "Flight Not Found")</f>
        <v>Flight Not Found</v>
      </c>
      <c r="Y3671" t="str" cm="1">
        <f t="array" ref="Y3671">IF(AND(B:B &gt; TIME(6, 0, 0), B:B &lt;= TIME(18, 0, 0)), "Day", "Night")</f>
        <v>Night</v>
      </c>
      <c r="Z3671">
        <f>COUNTIFS(D:D, "Military - U.S. Army", C:C, "Fort Myer, Virginia")</f>
        <v>1</v>
      </c>
    </row>
    <row r="3672" spans="1:26" x14ac:dyDescent="0.2">
      <c r="A3672">
        <v>31814</v>
      </c>
      <c r="C3672" t="s">
        <v>18011</v>
      </c>
      <c r="D3672" t="s">
        <v>16097</v>
      </c>
      <c r="E3672" t="s">
        <v>18012</v>
      </c>
      <c r="F3672" t="s">
        <v>18013</v>
      </c>
      <c r="G3672" t="s">
        <v>18014</v>
      </c>
      <c r="H3672" t="s">
        <v>18015</v>
      </c>
      <c r="I3672">
        <v>17</v>
      </c>
      <c r="J3672">
        <v>14</v>
      </c>
      <c r="K3672">
        <v>0</v>
      </c>
      <c r="L3672" t="s">
        <v>18016</v>
      </c>
      <c r="M3672">
        <f>SUM(B3672,C3672)</f>
        <v>0</v>
      </c>
      <c r="N3672" t="str">
        <f t="shared" si="114"/>
        <v>No</v>
      </c>
      <c r="O3672">
        <f>COUNTIF(C:C,"&lt;0")</f>
        <v>0</v>
      </c>
      <c r="P3672" t="e">
        <f>SUMIF(#REF!,"&gt;"&amp;AVERAGE(#REF!))</f>
        <v>#REF!</v>
      </c>
      <c r="Q3672">
        <f t="shared" si="115"/>
        <v>27.565026697177728</v>
      </c>
      <c r="R3672" t="str">
        <f>CONCATENATE("ID-",A3672,"-",E3672)</f>
        <v>ID-31814-Rabaul - Hoskins</v>
      </c>
      <c r="S3672">
        <f>INDEX(B:B,MATCH(A3672,A:A,0))</f>
        <v>0</v>
      </c>
      <c r="T3672" t="str">
        <f>IF(OR(B3672&gt;0,C3672&gt;0),"Acceptable","Check")</f>
        <v>Acceptable</v>
      </c>
      <c r="U3672">
        <f>COUNTIF(D:D, "Military - U.S. Army")</f>
        <v>23</v>
      </c>
      <c r="V3672">
        <f>AVERAGEIF(C:C,"Fort Myer, Virginia", I:I)</f>
        <v>2</v>
      </c>
      <c r="X3672" t="str">
        <f>IFERROR(VLOOKUP("FlightNumber", A:D, 4, FALSE), "Flight Not Found")</f>
        <v>Flight Not Found</v>
      </c>
      <c r="Y3672" t="str" cm="1">
        <f t="array" ref="Y3672">IF(AND(B:B &gt; TIME(6, 0, 0), B:B &lt;= TIME(18, 0, 0)), "Day", "Night")</f>
        <v>Night</v>
      </c>
      <c r="Z3672">
        <f>COUNTIFS(D:D, "Military - U.S. Army", C:C, "Fort Myer, Virginia")</f>
        <v>1</v>
      </c>
    </row>
    <row r="3673" spans="1:26" x14ac:dyDescent="0.2">
      <c r="A3673">
        <v>31817</v>
      </c>
      <c r="B3673" t="s">
        <v>3090</v>
      </c>
      <c r="C3673" t="s">
        <v>18017</v>
      </c>
      <c r="D3673" t="s">
        <v>17947</v>
      </c>
      <c r="F3673" t="s">
        <v>12279</v>
      </c>
      <c r="I3673">
        <v>36</v>
      </c>
      <c r="J3673">
        <v>36</v>
      </c>
      <c r="K3673">
        <v>0</v>
      </c>
      <c r="L3673" t="s">
        <v>18018</v>
      </c>
      <c r="M3673">
        <f>SUM(B3673,C3673)</f>
        <v>0</v>
      </c>
      <c r="N3673" t="str">
        <f t="shared" si="114"/>
        <v>No</v>
      </c>
      <c r="O3673">
        <f>COUNTIF(C:C,"&lt;0")</f>
        <v>0</v>
      </c>
      <c r="P3673" t="e">
        <f>SUMIF(#REF!,"&gt;"&amp;AVERAGE(#REF!))</f>
        <v>#REF!</v>
      </c>
      <c r="Q3673">
        <f t="shared" si="115"/>
        <v>27.565026697177728</v>
      </c>
      <c r="R3673" t="str">
        <f>CONCATENATE("ID-",A3673,"-",E3673)</f>
        <v>ID-31817-</v>
      </c>
      <c r="S3673" t="str">
        <f>INDEX(B:B,MATCH(A3673,A:A,0))</f>
        <v>11:30</v>
      </c>
      <c r="T3673" t="str">
        <f>IF(OR(B3673&gt;0,C3673&gt;0),"Acceptable","Check")</f>
        <v>Acceptable</v>
      </c>
      <c r="U3673">
        <f>COUNTIF(D:D, "Military - U.S. Army")</f>
        <v>23</v>
      </c>
      <c r="V3673">
        <f>AVERAGEIF(C:C,"Fort Myer, Virginia", I:I)</f>
        <v>2</v>
      </c>
      <c r="X3673" t="str">
        <f>IFERROR(VLOOKUP("FlightNumber", A:D, 4, FALSE), "Flight Not Found")</f>
        <v>Flight Not Found</v>
      </c>
      <c r="Y3673" t="str" cm="1">
        <f t="array" ref="Y3673">IF(AND(B:B &gt; TIME(6, 0, 0), B:B &lt;= TIME(18, 0, 0)), "Day", "Night")</f>
        <v>Night</v>
      </c>
      <c r="Z3673">
        <f>COUNTIFS(D:D, "Military - U.S. Army", C:C, "Fort Myer, Virginia")</f>
        <v>1</v>
      </c>
    </row>
    <row r="3674" spans="1:26" x14ac:dyDescent="0.2">
      <c r="A3674">
        <v>31822</v>
      </c>
      <c r="C3674" t="s">
        <v>18019</v>
      </c>
      <c r="D3674" t="s">
        <v>18020</v>
      </c>
      <c r="F3674" t="s">
        <v>18021</v>
      </c>
      <c r="G3674" t="s">
        <v>18022</v>
      </c>
      <c r="I3674">
        <v>135</v>
      </c>
      <c r="J3674">
        <v>1</v>
      </c>
      <c r="K3674">
        <v>0</v>
      </c>
      <c r="M3674">
        <f>SUM(B3674,C3674)</f>
        <v>0</v>
      </c>
      <c r="N3674" t="str">
        <f t="shared" si="114"/>
        <v>No</v>
      </c>
      <c r="O3674">
        <f>COUNTIF(C:C,"&lt;0")</f>
        <v>0</v>
      </c>
      <c r="P3674" t="e">
        <f>SUMIF(#REF!,"&gt;"&amp;AVERAGE(#REF!))</f>
        <v>#REF!</v>
      </c>
      <c r="Q3674">
        <f t="shared" si="115"/>
        <v>27.565026697177728</v>
      </c>
      <c r="R3674" t="str">
        <f>CONCATENATE("ID-",A3674,"-",E3674)</f>
        <v>ID-31822-</v>
      </c>
      <c r="S3674">
        <f>INDEX(B:B,MATCH(A3674,A:A,0))</f>
        <v>0</v>
      </c>
      <c r="T3674" t="str">
        <f>IF(OR(B3674&gt;0,C3674&gt;0),"Acceptable","Check")</f>
        <v>Acceptable</v>
      </c>
      <c r="U3674">
        <f>COUNTIF(D:D, "Military - U.S. Army")</f>
        <v>23</v>
      </c>
      <c r="V3674">
        <f>AVERAGEIF(C:C,"Fort Myer, Virginia", I:I)</f>
        <v>2</v>
      </c>
      <c r="X3674" t="str">
        <f>IFERROR(VLOOKUP("FlightNumber", A:D, 4, FALSE), "Flight Not Found")</f>
        <v>Flight Not Found</v>
      </c>
      <c r="Y3674" t="str" cm="1">
        <f t="array" ref="Y3674">IF(AND(B:B &gt; TIME(6, 0, 0), B:B &lt;= TIME(18, 0, 0)), "Day", "Night")</f>
        <v>Night</v>
      </c>
      <c r="Z3674">
        <f>COUNTIFS(D:D, "Military - U.S. Army", C:C, "Fort Myer, Virginia")</f>
        <v>1</v>
      </c>
    </row>
    <row r="3675" spans="1:26" x14ac:dyDescent="0.2">
      <c r="A3675">
        <v>31840</v>
      </c>
      <c r="B3675" t="s">
        <v>18023</v>
      </c>
      <c r="C3675" t="s">
        <v>9110</v>
      </c>
      <c r="D3675" t="s">
        <v>18024</v>
      </c>
      <c r="E3675" t="s">
        <v>11528</v>
      </c>
      <c r="F3675" t="s">
        <v>16987</v>
      </c>
      <c r="G3675" t="s">
        <v>18025</v>
      </c>
      <c r="H3675" t="s">
        <v>182</v>
      </c>
      <c r="I3675">
        <v>22</v>
      </c>
      <c r="J3675">
        <v>9</v>
      </c>
      <c r="K3675">
        <v>0</v>
      </c>
      <c r="L3675" t="s">
        <v>18026</v>
      </c>
      <c r="M3675">
        <f>SUM(B3675,C3675)</f>
        <v>0</v>
      </c>
      <c r="N3675" t="str">
        <f t="shared" si="114"/>
        <v>No</v>
      </c>
      <c r="O3675">
        <f>COUNTIF(C:C,"&lt;0")</f>
        <v>0</v>
      </c>
      <c r="P3675" t="e">
        <f>SUMIF(#REF!,"&gt;"&amp;AVERAGE(#REF!))</f>
        <v>#REF!</v>
      </c>
      <c r="Q3675">
        <f t="shared" si="115"/>
        <v>27.565026697177728</v>
      </c>
      <c r="R3675" t="str">
        <f>CONCATENATE("ID-",A3675,"-",E3675)</f>
        <v>ID-31840-Cleveland - Detroit</v>
      </c>
      <c r="S3675" t="str">
        <f>INDEX(B:B,MATCH(A3675,A:A,0))</f>
        <v>14:34</v>
      </c>
      <c r="T3675" t="str">
        <f>IF(OR(B3675&gt;0,C3675&gt;0),"Acceptable","Check")</f>
        <v>Acceptable</v>
      </c>
      <c r="U3675">
        <f>COUNTIF(D:D, "Military - U.S. Army")</f>
        <v>23</v>
      </c>
      <c r="V3675">
        <f>AVERAGEIF(C:C,"Fort Myer, Virginia", I:I)</f>
        <v>2</v>
      </c>
      <c r="X3675" t="str">
        <f>IFERROR(VLOOKUP("FlightNumber", A:D, 4, FALSE), "Flight Not Found")</f>
        <v>Flight Not Found</v>
      </c>
      <c r="Y3675" t="str" cm="1">
        <f t="array" ref="Y3675">IF(AND(B:B &gt; TIME(6, 0, 0), B:B &lt;= TIME(18, 0, 0)), "Day", "Night")</f>
        <v>Night</v>
      </c>
      <c r="Z3675">
        <f>COUNTIFS(D:D, "Military - U.S. Army", C:C, "Fort Myer, Virginia")</f>
        <v>1</v>
      </c>
    </row>
    <row r="3676" spans="1:26" x14ac:dyDescent="0.2">
      <c r="A3676">
        <v>31842</v>
      </c>
      <c r="B3676" t="s">
        <v>1551</v>
      </c>
      <c r="C3676" t="s">
        <v>18027</v>
      </c>
      <c r="D3676" t="s">
        <v>3546</v>
      </c>
      <c r="F3676" t="s">
        <v>18028</v>
      </c>
      <c r="G3676" t="s">
        <v>18029</v>
      </c>
      <c r="H3676" t="s">
        <v>18030</v>
      </c>
      <c r="I3676">
        <v>9</v>
      </c>
      <c r="J3676">
        <v>9</v>
      </c>
      <c r="K3676">
        <v>0</v>
      </c>
      <c r="L3676" t="s">
        <v>18031</v>
      </c>
      <c r="M3676">
        <f>SUM(B3676,C3676)</f>
        <v>0</v>
      </c>
      <c r="N3676" t="str">
        <f t="shared" si="114"/>
        <v>No</v>
      </c>
      <c r="O3676">
        <f>COUNTIF(C:C,"&lt;0")</f>
        <v>0</v>
      </c>
      <c r="P3676" t="e">
        <f>SUMIF(#REF!,"&gt;"&amp;AVERAGE(#REF!))</f>
        <v>#REF!</v>
      </c>
      <c r="Q3676">
        <f t="shared" si="115"/>
        <v>27.565026697177728</v>
      </c>
      <c r="R3676" t="str">
        <f>CONCATENATE("ID-",A3676,"-",E3676)</f>
        <v>ID-31842-</v>
      </c>
      <c r="S3676" t="str">
        <f>INDEX(B:B,MATCH(A3676,A:A,0))</f>
        <v>19:10</v>
      </c>
      <c r="T3676" t="str">
        <f>IF(OR(B3676&gt;0,C3676&gt;0),"Acceptable","Check")</f>
        <v>Acceptable</v>
      </c>
      <c r="U3676">
        <f>COUNTIF(D:D, "Military - U.S. Army")</f>
        <v>23</v>
      </c>
      <c r="V3676">
        <f>AVERAGEIF(C:C,"Fort Myer, Virginia", I:I)</f>
        <v>2</v>
      </c>
      <c r="X3676" t="str">
        <f>IFERROR(VLOOKUP("FlightNumber", A:D, 4, FALSE), "Flight Not Found")</f>
        <v>Flight Not Found</v>
      </c>
      <c r="Y3676" t="str" cm="1">
        <f t="array" ref="Y3676">IF(AND(B:B &gt; TIME(6, 0, 0), B:B &lt;= TIME(18, 0, 0)), "Day", "Night")</f>
        <v>Night</v>
      </c>
      <c r="Z3676">
        <f>COUNTIFS(D:D, "Military - U.S. Army", C:C, "Fort Myer, Virginia")</f>
        <v>1</v>
      </c>
    </row>
    <row r="3677" spans="1:26" x14ac:dyDescent="0.2">
      <c r="A3677">
        <v>31849</v>
      </c>
      <c r="C3677" t="s">
        <v>16023</v>
      </c>
      <c r="D3677" t="s">
        <v>2606</v>
      </c>
      <c r="E3677" t="s">
        <v>994</v>
      </c>
      <c r="F3677" t="s">
        <v>18032</v>
      </c>
      <c r="G3677" t="s">
        <v>18033</v>
      </c>
      <c r="H3677" t="s">
        <v>18034</v>
      </c>
      <c r="I3677">
        <v>6</v>
      </c>
      <c r="J3677">
        <v>6</v>
      </c>
      <c r="K3677">
        <v>1</v>
      </c>
      <c r="L3677" t="s">
        <v>18035</v>
      </c>
      <c r="M3677">
        <f>SUM(B3677,C3677)</f>
        <v>0</v>
      </c>
      <c r="N3677" t="str">
        <f t="shared" si="114"/>
        <v>No</v>
      </c>
      <c r="O3677">
        <f>COUNTIF(C:C,"&lt;0")</f>
        <v>0</v>
      </c>
      <c r="P3677" t="e">
        <f>SUMIF(#REF!,"&gt;"&amp;AVERAGE(#REF!))</f>
        <v>#REF!</v>
      </c>
      <c r="Q3677">
        <f t="shared" si="115"/>
        <v>27.565026697177728</v>
      </c>
      <c r="R3677" t="str">
        <f>CONCATENATE("ID-",A3677,"-",E3677)</f>
        <v>ID-31849-Training</v>
      </c>
      <c r="S3677">
        <f>INDEX(B:B,MATCH(A3677,A:A,0))</f>
        <v>0</v>
      </c>
      <c r="T3677" t="str">
        <f>IF(OR(B3677&gt;0,C3677&gt;0),"Acceptable","Check")</f>
        <v>Acceptable</v>
      </c>
      <c r="U3677">
        <f>COUNTIF(D:D, "Military - U.S. Army")</f>
        <v>23</v>
      </c>
      <c r="V3677">
        <f>AVERAGEIF(C:C,"Fort Myer, Virginia", I:I)</f>
        <v>2</v>
      </c>
      <c r="X3677" t="str">
        <f>IFERROR(VLOOKUP("FlightNumber", A:D, 4, FALSE), "Flight Not Found")</f>
        <v>Flight Not Found</v>
      </c>
      <c r="Y3677" t="str" cm="1">
        <f t="array" ref="Y3677">IF(AND(B:B &gt; TIME(6, 0, 0), B:B &lt;= TIME(18, 0, 0)), "Day", "Night")</f>
        <v>Night</v>
      </c>
      <c r="Z3677">
        <f>COUNTIFS(D:D, "Military - U.S. Army", C:C, "Fort Myer, Virginia")</f>
        <v>1</v>
      </c>
    </row>
    <row r="3678" spans="1:26" x14ac:dyDescent="0.2">
      <c r="A3678">
        <v>31857</v>
      </c>
      <c r="B3678" t="s">
        <v>8843</v>
      </c>
      <c r="C3678" t="s">
        <v>18036</v>
      </c>
      <c r="D3678" t="s">
        <v>18037</v>
      </c>
      <c r="F3678" t="s">
        <v>18038</v>
      </c>
      <c r="I3678">
        <v>2</v>
      </c>
      <c r="J3678">
        <v>2</v>
      </c>
      <c r="K3678">
        <v>0</v>
      </c>
      <c r="L3678" t="s">
        <v>18039</v>
      </c>
      <c r="M3678">
        <f>SUM(B3678,C3678)</f>
        <v>0</v>
      </c>
      <c r="N3678" t="str">
        <f t="shared" si="114"/>
        <v>No</v>
      </c>
      <c r="O3678">
        <f>COUNTIF(C:C,"&lt;0")</f>
        <v>0</v>
      </c>
      <c r="P3678" t="e">
        <f>SUMIF(#REF!,"&gt;"&amp;AVERAGE(#REF!))</f>
        <v>#REF!</v>
      </c>
      <c r="Q3678">
        <f t="shared" si="115"/>
        <v>27.565026697177728</v>
      </c>
      <c r="R3678" t="str">
        <f>CONCATENATE("ID-",A3678,"-",E3678)</f>
        <v>ID-31857-</v>
      </c>
      <c r="S3678" t="str">
        <f>INDEX(B:B,MATCH(A3678,A:A,0))</f>
        <v>13:55</v>
      </c>
      <c r="T3678" t="str">
        <f>IF(OR(B3678&gt;0,C3678&gt;0),"Acceptable","Check")</f>
        <v>Acceptable</v>
      </c>
      <c r="U3678">
        <f>COUNTIF(D:D, "Military - U.S. Army")</f>
        <v>23</v>
      </c>
      <c r="V3678">
        <f>AVERAGEIF(C:C,"Fort Myer, Virginia", I:I)</f>
        <v>2</v>
      </c>
      <c r="X3678" t="str">
        <f>IFERROR(VLOOKUP("FlightNumber", A:D, 4, FALSE), "Flight Not Found")</f>
        <v>Flight Not Found</v>
      </c>
      <c r="Y3678" t="str" cm="1">
        <f t="array" ref="Y3678">IF(AND(B:B &gt; TIME(6, 0, 0), B:B &lt;= TIME(18, 0, 0)), "Day", "Night")</f>
        <v>Night</v>
      </c>
      <c r="Z3678">
        <f>COUNTIFS(D:D, "Military - U.S. Army", C:C, "Fort Myer, Virginia")</f>
        <v>1</v>
      </c>
    </row>
    <row r="3679" spans="1:26" x14ac:dyDescent="0.2">
      <c r="A3679">
        <v>31863</v>
      </c>
      <c r="B3679" t="s">
        <v>3084</v>
      </c>
      <c r="C3679" t="s">
        <v>18040</v>
      </c>
      <c r="D3679" t="s">
        <v>18041</v>
      </c>
      <c r="E3679" t="s">
        <v>18042</v>
      </c>
      <c r="F3679" t="s">
        <v>18043</v>
      </c>
      <c r="G3679" t="s">
        <v>18044</v>
      </c>
      <c r="H3679" t="s">
        <v>18045</v>
      </c>
      <c r="I3679">
        <v>3</v>
      </c>
      <c r="J3679">
        <v>3</v>
      </c>
      <c r="K3679">
        <v>0</v>
      </c>
      <c r="L3679" t="s">
        <v>18046</v>
      </c>
      <c r="M3679">
        <f>SUM(B3679,C3679)</f>
        <v>0</v>
      </c>
      <c r="N3679" t="str">
        <f t="shared" si="114"/>
        <v>No</v>
      </c>
      <c r="O3679">
        <f>COUNTIF(C:C,"&lt;0")</f>
        <v>0</v>
      </c>
      <c r="P3679" t="e">
        <f>SUMIF(#REF!,"&gt;"&amp;AVERAGE(#REF!))</f>
        <v>#REF!</v>
      </c>
      <c r="Q3679">
        <f t="shared" si="115"/>
        <v>27.565026697177728</v>
      </c>
      <c r="R3679" t="str">
        <f>CONCATENATE("ID-",A3679,"-",E3679)</f>
        <v>ID-31863-Denver - Vail</v>
      </c>
      <c r="S3679" t="str">
        <f>INDEX(B:B,MATCH(A3679,A:A,0))</f>
        <v>20:45</v>
      </c>
      <c r="T3679" t="str">
        <f>IF(OR(B3679&gt;0,C3679&gt;0),"Acceptable","Check")</f>
        <v>Acceptable</v>
      </c>
      <c r="U3679">
        <f>COUNTIF(D:D, "Military - U.S. Army")</f>
        <v>23</v>
      </c>
      <c r="V3679">
        <f>AVERAGEIF(C:C,"Fort Myer, Virginia", I:I)</f>
        <v>2</v>
      </c>
      <c r="X3679" t="str">
        <f>IFERROR(VLOOKUP("FlightNumber", A:D, 4, FALSE), "Flight Not Found")</f>
        <v>Flight Not Found</v>
      </c>
      <c r="Y3679" t="str" cm="1">
        <f t="array" ref="Y3679">IF(AND(B:B &gt; TIME(6, 0, 0), B:B &lt;= TIME(18, 0, 0)), "Day", "Night")</f>
        <v>Night</v>
      </c>
      <c r="Z3679">
        <f>COUNTIFS(D:D, "Military - U.S. Army", C:C, "Fort Myer, Virginia")</f>
        <v>1</v>
      </c>
    </row>
    <row r="3680" spans="1:26" x14ac:dyDescent="0.2">
      <c r="A3680">
        <v>31866</v>
      </c>
      <c r="B3680" t="s">
        <v>2567</v>
      </c>
      <c r="C3680" t="s">
        <v>18047</v>
      </c>
      <c r="D3680" t="s">
        <v>17947</v>
      </c>
      <c r="F3680" t="s">
        <v>12279</v>
      </c>
      <c r="I3680">
        <v>40</v>
      </c>
      <c r="J3680">
        <v>40</v>
      </c>
      <c r="K3680">
        <v>0</v>
      </c>
      <c r="L3680" t="s">
        <v>18048</v>
      </c>
      <c r="M3680">
        <f>SUM(B3680,C3680)</f>
        <v>0</v>
      </c>
      <c r="N3680" t="str">
        <f t="shared" si="114"/>
        <v>No</v>
      </c>
      <c r="O3680">
        <f>COUNTIF(C:C,"&lt;0")</f>
        <v>0</v>
      </c>
      <c r="P3680" t="e">
        <f>SUMIF(#REF!,"&gt;"&amp;AVERAGE(#REF!))</f>
        <v>#REF!</v>
      </c>
      <c r="Q3680">
        <f t="shared" si="115"/>
        <v>27.565026697177728</v>
      </c>
      <c r="R3680" t="str">
        <f>CONCATENATE("ID-",A3680,"-",E3680)</f>
        <v>ID-31866-</v>
      </c>
      <c r="S3680" t="str">
        <f>INDEX(B:B,MATCH(A3680,A:A,0))</f>
        <v>11:00</v>
      </c>
      <c r="T3680" t="str">
        <f>IF(OR(B3680&gt;0,C3680&gt;0),"Acceptable","Check")</f>
        <v>Acceptable</v>
      </c>
      <c r="U3680">
        <f>COUNTIF(D:D, "Military - U.S. Army")</f>
        <v>23</v>
      </c>
      <c r="V3680">
        <f>AVERAGEIF(C:C,"Fort Myer, Virginia", I:I)</f>
        <v>2</v>
      </c>
      <c r="X3680" t="str">
        <f>IFERROR(VLOOKUP("FlightNumber", A:D, 4, FALSE), "Flight Not Found")</f>
        <v>Flight Not Found</v>
      </c>
      <c r="Y3680" t="str" cm="1">
        <f t="array" ref="Y3680">IF(AND(B:B &gt; TIME(6, 0, 0), B:B &lt;= TIME(18, 0, 0)), "Day", "Night")</f>
        <v>Night</v>
      </c>
      <c r="Z3680">
        <f>COUNTIFS(D:D, "Military - U.S. Army", C:C, "Fort Myer, Virginia")</f>
        <v>1</v>
      </c>
    </row>
    <row r="3681" spans="1:26" x14ac:dyDescent="0.2">
      <c r="A3681">
        <v>31868</v>
      </c>
      <c r="B3681" t="s">
        <v>92</v>
      </c>
      <c r="C3681" t="s">
        <v>9967</v>
      </c>
      <c r="D3681" t="s">
        <v>9454</v>
      </c>
      <c r="E3681" t="s">
        <v>18049</v>
      </c>
      <c r="F3681" t="s">
        <v>5706</v>
      </c>
      <c r="G3681" t="s">
        <v>18050</v>
      </c>
      <c r="H3681" t="s">
        <v>18051</v>
      </c>
      <c r="I3681">
        <v>2</v>
      </c>
      <c r="J3681">
        <v>2</v>
      </c>
      <c r="K3681">
        <v>0</v>
      </c>
      <c r="L3681" t="s">
        <v>18052</v>
      </c>
      <c r="M3681">
        <f>SUM(B3681,C3681)</f>
        <v>0</v>
      </c>
      <c r="N3681" t="str">
        <f t="shared" si="114"/>
        <v>No</v>
      </c>
      <c r="O3681">
        <f>COUNTIF(C:C,"&lt;0")</f>
        <v>0</v>
      </c>
      <c r="P3681" t="e">
        <f>SUMIF(#REF!,"&gt;"&amp;AVERAGE(#REF!))</f>
        <v>#REF!</v>
      </c>
      <c r="Q3681">
        <f t="shared" si="115"/>
        <v>27.565026697177728</v>
      </c>
      <c r="R3681" t="str">
        <f>CONCATENATE("ID-",A3681,"-",E3681)</f>
        <v>ID-31868-Local Flight</v>
      </c>
      <c r="S3681" t="str">
        <f>INDEX(B:B,MATCH(A3681,A:A,0))</f>
        <v>21:30</v>
      </c>
      <c r="T3681" t="str">
        <f>IF(OR(B3681&gt;0,C3681&gt;0),"Acceptable","Check")</f>
        <v>Acceptable</v>
      </c>
      <c r="U3681">
        <f>COUNTIF(D:D, "Military - U.S. Army")</f>
        <v>23</v>
      </c>
      <c r="V3681">
        <f>AVERAGEIF(C:C,"Fort Myer, Virginia", I:I)</f>
        <v>2</v>
      </c>
      <c r="X3681" t="str">
        <f>IFERROR(VLOOKUP("FlightNumber", A:D, 4, FALSE), "Flight Not Found")</f>
        <v>Flight Not Found</v>
      </c>
      <c r="Y3681" t="str" cm="1">
        <f t="array" ref="Y3681">IF(AND(B:B &gt; TIME(6, 0, 0), B:B &lt;= TIME(18, 0, 0)), "Day", "Night")</f>
        <v>Night</v>
      </c>
      <c r="Z3681">
        <f>COUNTIFS(D:D, "Military - U.S. Army", C:C, "Fort Myer, Virginia")</f>
        <v>1</v>
      </c>
    </row>
    <row r="3682" spans="1:26" x14ac:dyDescent="0.2">
      <c r="A3682">
        <v>31869</v>
      </c>
      <c r="B3682" t="s">
        <v>729</v>
      </c>
      <c r="C3682" t="s">
        <v>5539</v>
      </c>
      <c r="D3682" t="s">
        <v>18053</v>
      </c>
      <c r="E3682" t="s">
        <v>18054</v>
      </c>
      <c r="F3682" t="s">
        <v>18055</v>
      </c>
      <c r="G3682" t="s">
        <v>18056</v>
      </c>
      <c r="H3682" t="s">
        <v>18057</v>
      </c>
      <c r="I3682">
        <v>10</v>
      </c>
      <c r="J3682">
        <v>10</v>
      </c>
      <c r="K3682">
        <v>0</v>
      </c>
      <c r="L3682" t="s">
        <v>18058</v>
      </c>
      <c r="M3682">
        <f>SUM(B3682,C3682)</f>
        <v>0</v>
      </c>
      <c r="N3682" t="str">
        <f t="shared" si="114"/>
        <v>No</v>
      </c>
      <c r="O3682">
        <f>COUNTIF(C:C,"&lt;0")</f>
        <v>0</v>
      </c>
      <c r="P3682" t="e">
        <f>SUMIF(#REF!,"&gt;"&amp;AVERAGE(#REF!))</f>
        <v>#REF!</v>
      </c>
      <c r="Q3682">
        <f t="shared" si="115"/>
        <v>27.565026697177728</v>
      </c>
      <c r="R3682" t="str">
        <f>CONCATENATE("ID-",A3682,"-",E3682)</f>
        <v>ID-31869-Hanover, West Germany - Skien, Norway</v>
      </c>
      <c r="S3682" t="str">
        <f>INDEX(B:B,MATCH(A3682,A:A,0))</f>
        <v>17:30</v>
      </c>
      <c r="T3682" t="str">
        <f>IF(OR(B3682&gt;0,C3682&gt;0),"Acceptable","Check")</f>
        <v>Acceptable</v>
      </c>
      <c r="U3682">
        <f>COUNTIF(D:D, "Military - U.S. Army")</f>
        <v>23</v>
      </c>
      <c r="V3682">
        <f>AVERAGEIF(C:C,"Fort Myer, Virginia", I:I)</f>
        <v>2</v>
      </c>
      <c r="X3682" t="str">
        <f>IFERROR(VLOOKUP("FlightNumber", A:D, 4, FALSE), "Flight Not Found")</f>
        <v>Flight Not Found</v>
      </c>
      <c r="Y3682" t="str" cm="1">
        <f t="array" ref="Y3682">IF(AND(B:B &gt; TIME(6, 0, 0), B:B &lt;= TIME(18, 0, 0)), "Day", "Night")</f>
        <v>Night</v>
      </c>
      <c r="Z3682">
        <f>COUNTIFS(D:D, "Military - U.S. Army", C:C, "Fort Myer, Virginia")</f>
        <v>1</v>
      </c>
    </row>
    <row r="3683" spans="1:26" x14ac:dyDescent="0.2">
      <c r="A3683">
        <v>31871</v>
      </c>
      <c r="B3683" t="s">
        <v>11334</v>
      </c>
      <c r="C3683" t="s">
        <v>18059</v>
      </c>
      <c r="D3683" t="s">
        <v>4985</v>
      </c>
      <c r="E3683" t="s">
        <v>18060</v>
      </c>
      <c r="F3683" t="s">
        <v>11155</v>
      </c>
      <c r="G3683" t="s">
        <v>18061</v>
      </c>
      <c r="H3683" t="s">
        <v>18062</v>
      </c>
      <c r="I3683">
        <v>45</v>
      </c>
      <c r="J3683">
        <v>27</v>
      </c>
      <c r="K3683">
        <v>0</v>
      </c>
      <c r="L3683" t="s">
        <v>18063</v>
      </c>
      <c r="M3683">
        <f>SUM(B3683,C3683)</f>
        <v>0</v>
      </c>
      <c r="N3683" t="str">
        <f t="shared" si="114"/>
        <v>No</v>
      </c>
      <c r="O3683">
        <f>COUNTIF(C:C,"&lt;0")</f>
        <v>0</v>
      </c>
      <c r="P3683" t="e">
        <f>SUMIF(#REF!,"&gt;"&amp;AVERAGE(#REF!))</f>
        <v>#REF!</v>
      </c>
      <c r="Q3683">
        <f t="shared" si="115"/>
        <v>27.565026697177728</v>
      </c>
      <c r="R3683" t="str">
        <f>CONCATENATE("ID-",A3683,"-",E3683)</f>
        <v>ID-31871-Banda Aceh - Medan</v>
      </c>
      <c r="S3683" t="str">
        <f>INDEX(B:B,MATCH(A3683,A:A,0))</f>
        <v>14:40</v>
      </c>
      <c r="T3683" t="str">
        <f>IF(OR(B3683&gt;0,C3683&gt;0),"Acceptable","Check")</f>
        <v>Acceptable</v>
      </c>
      <c r="U3683">
        <f>COUNTIF(D:D, "Military - U.S. Army")</f>
        <v>23</v>
      </c>
      <c r="V3683">
        <f>AVERAGEIF(C:C,"Fort Myer, Virginia", I:I)</f>
        <v>2</v>
      </c>
      <c r="X3683" t="str">
        <f>IFERROR(VLOOKUP("FlightNumber", A:D, 4, FALSE), "Flight Not Found")</f>
        <v>Flight Not Found</v>
      </c>
      <c r="Y3683" t="str" cm="1">
        <f t="array" ref="Y3683">IF(AND(B:B &gt; TIME(6, 0, 0), B:B &lt;= TIME(18, 0, 0)), "Day", "Night")</f>
        <v>Night</v>
      </c>
      <c r="Z3683">
        <f>COUNTIFS(D:D, "Military - U.S. Army", C:C, "Fort Myer, Virginia")</f>
        <v>1</v>
      </c>
    </row>
    <row r="3684" spans="1:26" x14ac:dyDescent="0.2">
      <c r="A3684">
        <v>31880</v>
      </c>
      <c r="B3684" t="s">
        <v>4847</v>
      </c>
      <c r="C3684" t="s">
        <v>730</v>
      </c>
      <c r="D3684" t="s">
        <v>18064</v>
      </c>
      <c r="E3684" t="s">
        <v>18065</v>
      </c>
      <c r="F3684" t="s">
        <v>18066</v>
      </c>
      <c r="G3684" t="s">
        <v>18067</v>
      </c>
      <c r="H3684" t="s">
        <v>18068</v>
      </c>
      <c r="I3684">
        <v>4</v>
      </c>
      <c r="J3684">
        <v>4</v>
      </c>
      <c r="K3684">
        <v>0</v>
      </c>
      <c r="L3684" t="s">
        <v>18069</v>
      </c>
      <c r="M3684">
        <f>SUM(B3684,C3684)</f>
        <v>0</v>
      </c>
      <c r="N3684" t="str">
        <f t="shared" si="114"/>
        <v>No</v>
      </c>
      <c r="O3684">
        <f>COUNTIF(C:C,"&lt;0")</f>
        <v>0</v>
      </c>
      <c r="P3684" t="e">
        <f>SUMIF(#REF!,"&gt;"&amp;AVERAGE(#REF!))</f>
        <v>#REF!</v>
      </c>
      <c r="Q3684">
        <f t="shared" si="115"/>
        <v>27.565026697177728</v>
      </c>
      <c r="R3684" t="str">
        <f>CONCATENATE("ID-",A3684,"-",E3684)</f>
        <v>ID-31880-Wichita - Kansas City</v>
      </c>
      <c r="S3684" t="str">
        <f>INDEX(B:B,MATCH(A3684,A:A,0))</f>
        <v>21:55</v>
      </c>
      <c r="T3684" t="str">
        <f>IF(OR(B3684&gt;0,C3684&gt;0),"Acceptable","Check")</f>
        <v>Acceptable</v>
      </c>
      <c r="U3684">
        <f>COUNTIF(D:D, "Military - U.S. Army")</f>
        <v>23</v>
      </c>
      <c r="V3684">
        <f>AVERAGEIF(C:C,"Fort Myer, Virginia", I:I)</f>
        <v>2</v>
      </c>
      <c r="X3684" t="str">
        <f>IFERROR(VLOOKUP("FlightNumber", A:D, 4, FALSE), "Flight Not Found")</f>
        <v>Flight Not Found</v>
      </c>
      <c r="Y3684" t="str" cm="1">
        <f t="array" ref="Y3684">IF(AND(B:B &gt; TIME(6, 0, 0), B:B &lt;= TIME(18, 0, 0)), "Day", "Night")</f>
        <v>Night</v>
      </c>
      <c r="Z3684">
        <f>COUNTIFS(D:D, "Military - U.S. Army", C:C, "Fort Myer, Virginia")</f>
        <v>1</v>
      </c>
    </row>
    <row r="3685" spans="1:26" x14ac:dyDescent="0.2">
      <c r="A3685">
        <v>31890</v>
      </c>
      <c r="B3685" t="s">
        <v>10634</v>
      </c>
      <c r="C3685" t="s">
        <v>18070</v>
      </c>
      <c r="D3685" t="s">
        <v>18071</v>
      </c>
      <c r="E3685" t="s">
        <v>18072</v>
      </c>
      <c r="F3685" t="s">
        <v>18073</v>
      </c>
      <c r="G3685" t="s">
        <v>18074</v>
      </c>
      <c r="H3685" t="s">
        <v>18075</v>
      </c>
      <c r="I3685">
        <v>2</v>
      </c>
      <c r="J3685">
        <v>2</v>
      </c>
      <c r="K3685">
        <v>0</v>
      </c>
      <c r="L3685" t="s">
        <v>18076</v>
      </c>
      <c r="M3685">
        <f>SUM(B3685,C3685)</f>
        <v>0</v>
      </c>
      <c r="N3685" t="str">
        <f t="shared" si="114"/>
        <v>No</v>
      </c>
      <c r="O3685">
        <f>COUNTIF(C:C,"&lt;0")</f>
        <v>0</v>
      </c>
      <c r="P3685" t="e">
        <f>SUMIF(#REF!,"&gt;"&amp;AVERAGE(#REF!))</f>
        <v>#REF!</v>
      </c>
      <c r="Q3685">
        <f t="shared" si="115"/>
        <v>27.565026697177728</v>
      </c>
      <c r="R3685" t="str">
        <f>CONCATENATE("ID-",A3685,"-",E3685)</f>
        <v>ID-31890-Wilmington - Lumberton</v>
      </c>
      <c r="S3685" t="str">
        <f>INDEX(B:B,MATCH(A3685,A:A,0))</f>
        <v>19:35</v>
      </c>
      <c r="T3685" t="str">
        <f>IF(OR(B3685&gt;0,C3685&gt;0),"Acceptable","Check")</f>
        <v>Acceptable</v>
      </c>
      <c r="U3685">
        <f>COUNTIF(D:D, "Military - U.S. Army")</f>
        <v>23</v>
      </c>
      <c r="V3685">
        <f>AVERAGEIF(C:C,"Fort Myer, Virginia", I:I)</f>
        <v>2</v>
      </c>
      <c r="X3685" t="str">
        <f>IFERROR(VLOOKUP("FlightNumber", A:D, 4, FALSE), "Flight Not Found")</f>
        <v>Flight Not Found</v>
      </c>
      <c r="Y3685" t="str" cm="1">
        <f t="array" ref="Y3685">IF(AND(B:B &gt; TIME(6, 0, 0), B:B &lt;= TIME(18, 0, 0)), "Day", "Night")</f>
        <v>Night</v>
      </c>
      <c r="Z3685">
        <f>COUNTIFS(D:D, "Military - U.S. Army", C:C, "Fort Myer, Virginia")</f>
        <v>1</v>
      </c>
    </row>
    <row r="3686" spans="1:26" x14ac:dyDescent="0.2">
      <c r="A3686">
        <v>31902</v>
      </c>
      <c r="C3686" t="s">
        <v>17827</v>
      </c>
      <c r="D3686" t="s">
        <v>18077</v>
      </c>
      <c r="F3686" t="s">
        <v>15862</v>
      </c>
      <c r="G3686" t="s">
        <v>18078</v>
      </c>
      <c r="H3686" t="s">
        <v>18079</v>
      </c>
      <c r="I3686">
        <v>13</v>
      </c>
      <c r="J3686">
        <v>13</v>
      </c>
      <c r="K3686">
        <v>0</v>
      </c>
      <c r="L3686" t="s">
        <v>18080</v>
      </c>
      <c r="M3686">
        <f>SUM(B3686,C3686)</f>
        <v>0</v>
      </c>
      <c r="N3686" t="str">
        <f t="shared" si="114"/>
        <v>No</v>
      </c>
      <c r="O3686">
        <f>COUNTIF(C:C,"&lt;0")</f>
        <v>0</v>
      </c>
      <c r="P3686" t="e">
        <f>SUMIF(#REF!,"&gt;"&amp;AVERAGE(#REF!))</f>
        <v>#REF!</v>
      </c>
      <c r="Q3686">
        <f t="shared" si="115"/>
        <v>27.565026697177728</v>
      </c>
      <c r="R3686" t="str">
        <f>CONCATENATE("ID-",A3686,"-",E3686)</f>
        <v>ID-31902-</v>
      </c>
      <c r="S3686">
        <f>INDEX(B:B,MATCH(A3686,A:A,0))</f>
        <v>0</v>
      </c>
      <c r="T3686" t="str">
        <f>IF(OR(B3686&gt;0,C3686&gt;0),"Acceptable","Check")</f>
        <v>Acceptable</v>
      </c>
      <c r="U3686">
        <f>COUNTIF(D:D, "Military - U.S. Army")</f>
        <v>23</v>
      </c>
      <c r="V3686">
        <f>AVERAGEIF(C:C,"Fort Myer, Virginia", I:I)</f>
        <v>2</v>
      </c>
      <c r="X3686" t="str">
        <f>IFERROR(VLOOKUP("FlightNumber", A:D, 4, FALSE), "Flight Not Found")</f>
        <v>Flight Not Found</v>
      </c>
      <c r="Y3686" t="str" cm="1">
        <f t="array" ref="Y3686">IF(AND(B:B &gt; TIME(6, 0, 0), B:B &lt;= TIME(18, 0, 0)), "Day", "Night")</f>
        <v>Night</v>
      </c>
      <c r="Z3686">
        <f>COUNTIFS(D:D, "Military - U.S. Army", C:C, "Fort Myer, Virginia")</f>
        <v>1</v>
      </c>
    </row>
    <row r="3687" spans="1:26" x14ac:dyDescent="0.2">
      <c r="A3687">
        <v>32420</v>
      </c>
      <c r="B3687" t="s">
        <v>1451</v>
      </c>
      <c r="C3687" t="s">
        <v>18081</v>
      </c>
      <c r="D3687" t="s">
        <v>3546</v>
      </c>
      <c r="E3687" t="s">
        <v>18082</v>
      </c>
      <c r="F3687" t="s">
        <v>18083</v>
      </c>
      <c r="G3687" t="s">
        <v>18084</v>
      </c>
      <c r="H3687" t="s">
        <v>18085</v>
      </c>
      <c r="I3687">
        <v>6</v>
      </c>
      <c r="J3687">
        <v>6</v>
      </c>
      <c r="K3687">
        <v>0</v>
      </c>
      <c r="L3687" t="s">
        <v>18086</v>
      </c>
      <c r="M3687">
        <f>SUM(B3687,C3687)</f>
        <v>0</v>
      </c>
      <c r="N3687" t="str">
        <f t="shared" si="114"/>
        <v>No</v>
      </c>
      <c r="O3687">
        <f>COUNTIF(C:C,"&lt;0")</f>
        <v>0</v>
      </c>
      <c r="P3687" t="e">
        <f>SUMIF(#REF!,"&gt;"&amp;AVERAGE(#REF!))</f>
        <v>#REF!</v>
      </c>
      <c r="Q3687">
        <f t="shared" si="115"/>
        <v>27.565026697177728</v>
      </c>
      <c r="R3687" t="str">
        <f>CONCATENATE("ID-",A3687,"-",E3687)</f>
        <v>ID-32420-Tikis - Batagay</v>
      </c>
      <c r="S3687" t="str">
        <f>INDEX(B:B,MATCH(A3687,A:A,0))</f>
        <v>23:00</v>
      </c>
      <c r="T3687" t="str">
        <f>IF(OR(B3687&gt;0,C3687&gt;0),"Acceptable","Check")</f>
        <v>Acceptable</v>
      </c>
      <c r="U3687">
        <f>COUNTIF(D:D, "Military - U.S. Army")</f>
        <v>23</v>
      </c>
      <c r="V3687">
        <f>AVERAGEIF(C:C,"Fort Myer, Virginia", I:I)</f>
        <v>2</v>
      </c>
      <c r="X3687" t="str">
        <f>IFERROR(VLOOKUP("FlightNumber", A:D, 4, FALSE), "Flight Not Found")</f>
        <v>Flight Not Found</v>
      </c>
      <c r="Y3687" t="str" cm="1">
        <f t="array" ref="Y3687">IF(AND(B:B &gt; TIME(6, 0, 0), B:B &lt;= TIME(18, 0, 0)), "Day", "Night")</f>
        <v>Night</v>
      </c>
      <c r="Z3687">
        <f>COUNTIFS(D:D, "Military - U.S. Army", C:C, "Fort Myer, Virginia")</f>
        <v>1</v>
      </c>
    </row>
    <row r="3688" spans="1:26" x14ac:dyDescent="0.2">
      <c r="A3688">
        <v>31905</v>
      </c>
      <c r="B3688" t="s">
        <v>5616</v>
      </c>
      <c r="C3688" t="s">
        <v>18087</v>
      </c>
      <c r="D3688" t="s">
        <v>18088</v>
      </c>
      <c r="E3688" t="s">
        <v>18089</v>
      </c>
      <c r="F3688" t="s">
        <v>16987</v>
      </c>
      <c r="G3688" t="s">
        <v>18090</v>
      </c>
      <c r="H3688" t="s">
        <v>11187</v>
      </c>
      <c r="I3688">
        <v>6</v>
      </c>
      <c r="J3688">
        <v>2</v>
      </c>
      <c r="K3688">
        <v>0</v>
      </c>
      <c r="L3688" t="s">
        <v>18091</v>
      </c>
      <c r="M3688">
        <f>SUM(B3688,C3688)</f>
        <v>0</v>
      </c>
      <c r="N3688" t="str">
        <f t="shared" si="114"/>
        <v>No</v>
      </c>
      <c r="O3688">
        <f>COUNTIF(C:C,"&lt;0")</f>
        <v>0</v>
      </c>
      <c r="P3688" t="e">
        <f>SUMIF(#REF!,"&gt;"&amp;AVERAGE(#REF!))</f>
        <v>#REF!</v>
      </c>
      <c r="Q3688">
        <f t="shared" si="115"/>
        <v>27.565026697177728</v>
      </c>
      <c r="R3688" t="str">
        <f>CONCATENATE("ID-",A3688,"-",E3688)</f>
        <v>ID-31905-San Juan, PR - Mayaguez, PR</v>
      </c>
      <c r="S3688" t="str">
        <f>INDEX(B:B,MATCH(A3688,A:A,0))</f>
        <v>06:50</v>
      </c>
      <c r="T3688" t="str">
        <f>IF(OR(B3688&gt;0,C3688&gt;0),"Acceptable","Check")</f>
        <v>Acceptable</v>
      </c>
      <c r="U3688">
        <f>COUNTIF(D:D, "Military - U.S. Army")</f>
        <v>23</v>
      </c>
      <c r="V3688">
        <f>AVERAGEIF(C:C,"Fort Myer, Virginia", I:I)</f>
        <v>2</v>
      </c>
      <c r="X3688" t="str">
        <f>IFERROR(VLOOKUP("FlightNumber", A:D, 4, FALSE), "Flight Not Found")</f>
        <v>Flight Not Found</v>
      </c>
      <c r="Y3688" t="str" cm="1">
        <f t="array" ref="Y3688">IF(AND(B:B &gt; TIME(6, 0, 0), B:B &lt;= TIME(18, 0, 0)), "Day", "Night")</f>
        <v>Night</v>
      </c>
      <c r="Z3688">
        <f>COUNTIFS(D:D, "Military - U.S. Army", C:C, "Fort Myer, Virginia")</f>
        <v>1</v>
      </c>
    </row>
    <row r="3689" spans="1:26" x14ac:dyDescent="0.2">
      <c r="A3689">
        <v>31906</v>
      </c>
      <c r="B3689" t="s">
        <v>6375</v>
      </c>
      <c r="C3689" t="s">
        <v>8735</v>
      </c>
      <c r="D3689" t="s">
        <v>1960</v>
      </c>
      <c r="E3689" t="s">
        <v>18092</v>
      </c>
      <c r="F3689" t="s">
        <v>14562</v>
      </c>
      <c r="G3689" t="s">
        <v>18093</v>
      </c>
      <c r="H3689" t="s">
        <v>18094</v>
      </c>
      <c r="I3689">
        <v>183</v>
      </c>
      <c r="J3689">
        <v>183</v>
      </c>
      <c r="K3689">
        <v>0</v>
      </c>
      <c r="L3689" t="s">
        <v>18095</v>
      </c>
      <c r="M3689">
        <f>SUM(B3689,C3689)</f>
        <v>0</v>
      </c>
      <c r="N3689" t="str">
        <f t="shared" si="114"/>
        <v>No</v>
      </c>
      <c r="O3689">
        <f>COUNTIF(C:C,"&lt;0")</f>
        <v>0</v>
      </c>
      <c r="P3689" t="e">
        <f>SUMIF(#REF!,"&gt;"&amp;AVERAGE(#REF!))</f>
        <v>#REF!</v>
      </c>
      <c r="Q3689">
        <f t="shared" si="115"/>
        <v>27.565026697177728</v>
      </c>
      <c r="R3689" t="str">
        <f>CONCATENATE("ID-",A3689,"-",E3689)</f>
        <v>ID-31906-Warsaw - New York City</v>
      </c>
      <c r="S3689" t="str">
        <f>INDEX(B:B,MATCH(A3689,A:A,0))</f>
        <v>11:12</v>
      </c>
      <c r="T3689" t="str">
        <f>IF(OR(B3689&gt;0,C3689&gt;0),"Acceptable","Check")</f>
        <v>Acceptable</v>
      </c>
      <c r="U3689">
        <f>COUNTIF(D:D, "Military - U.S. Army")</f>
        <v>23</v>
      </c>
      <c r="V3689">
        <f>AVERAGEIF(C:C,"Fort Myer, Virginia", I:I)</f>
        <v>2</v>
      </c>
      <c r="X3689" t="str">
        <f>IFERROR(VLOOKUP("FlightNumber", A:D, 4, FALSE), "Flight Not Found")</f>
        <v>Flight Not Found</v>
      </c>
      <c r="Y3689" t="str" cm="1">
        <f t="array" ref="Y3689">IF(AND(B:B &gt; TIME(6, 0, 0), B:B &lt;= TIME(18, 0, 0)), "Day", "Night")</f>
        <v>Night</v>
      </c>
      <c r="Z3689">
        <f>COUNTIFS(D:D, "Military - U.S. Army", C:C, "Fort Myer, Virginia")</f>
        <v>1</v>
      </c>
    </row>
    <row r="3690" spans="1:26" x14ac:dyDescent="0.2">
      <c r="A3690">
        <v>31908</v>
      </c>
      <c r="B3690" t="s">
        <v>4976</v>
      </c>
      <c r="C3690" t="s">
        <v>18096</v>
      </c>
      <c r="D3690" t="s">
        <v>18097</v>
      </c>
      <c r="E3690" t="s">
        <v>18098</v>
      </c>
      <c r="F3690" t="s">
        <v>3099</v>
      </c>
      <c r="G3690" t="s">
        <v>18099</v>
      </c>
      <c r="H3690" t="s">
        <v>18100</v>
      </c>
      <c r="I3690">
        <v>2</v>
      </c>
      <c r="J3690">
        <v>2</v>
      </c>
      <c r="K3690">
        <v>0</v>
      </c>
      <c r="L3690" t="s">
        <v>18101</v>
      </c>
      <c r="M3690">
        <f>SUM(B3690,C3690)</f>
        <v>0</v>
      </c>
      <c r="N3690" t="str">
        <f t="shared" si="114"/>
        <v>No</v>
      </c>
      <c r="O3690">
        <f>COUNTIF(C:C,"&lt;0")</f>
        <v>0</v>
      </c>
      <c r="P3690" t="e">
        <f>SUMIF(#REF!,"&gt;"&amp;AVERAGE(#REF!))</f>
        <v>#REF!</v>
      </c>
      <c r="Q3690">
        <f t="shared" si="115"/>
        <v>27.565026697177728</v>
      </c>
      <c r="R3690" t="str">
        <f>CONCATENATE("ID-",A3690,"-",E3690)</f>
        <v>ID-31908-Big Trout - Pickle Lake</v>
      </c>
      <c r="S3690" t="str">
        <f>INDEX(B:B,MATCH(A3690,A:A,0))</f>
        <v>18:00</v>
      </c>
      <c r="T3690" t="str">
        <f>IF(OR(B3690&gt;0,C3690&gt;0),"Acceptable","Check")</f>
        <v>Acceptable</v>
      </c>
      <c r="U3690">
        <f>COUNTIF(D:D, "Military - U.S. Army")</f>
        <v>23</v>
      </c>
      <c r="V3690">
        <f>AVERAGEIF(C:C,"Fort Myer, Virginia", I:I)</f>
        <v>2</v>
      </c>
      <c r="X3690" t="str">
        <f>IFERROR(VLOOKUP("FlightNumber", A:D, 4, FALSE), "Flight Not Found")</f>
        <v>Flight Not Found</v>
      </c>
      <c r="Y3690" t="str" cm="1">
        <f t="array" ref="Y3690">IF(AND(B:B &gt; TIME(6, 0, 0), B:B &lt;= TIME(18, 0, 0)), "Day", "Night")</f>
        <v>Night</v>
      </c>
      <c r="Z3690">
        <f>COUNTIFS(D:D, "Military - U.S. Army", C:C, "Fort Myer, Virginia")</f>
        <v>1</v>
      </c>
    </row>
    <row r="3691" spans="1:26" x14ac:dyDescent="0.2">
      <c r="A3691">
        <v>31910</v>
      </c>
      <c r="B3691" t="s">
        <v>4413</v>
      </c>
      <c r="C3691" t="s">
        <v>18102</v>
      </c>
      <c r="D3691" t="s">
        <v>9454</v>
      </c>
      <c r="E3691" t="s">
        <v>18103</v>
      </c>
      <c r="F3691" t="s">
        <v>14401</v>
      </c>
      <c r="G3691" t="s">
        <v>18104</v>
      </c>
      <c r="H3691" t="s">
        <v>18105</v>
      </c>
      <c r="I3691">
        <v>3</v>
      </c>
      <c r="J3691">
        <v>2</v>
      </c>
      <c r="K3691">
        <v>0</v>
      </c>
      <c r="L3691" t="s">
        <v>18106</v>
      </c>
      <c r="M3691">
        <f>SUM(B3691,C3691)</f>
        <v>0</v>
      </c>
      <c r="N3691" t="str">
        <f t="shared" si="114"/>
        <v>No</v>
      </c>
      <c r="O3691">
        <f>COUNTIF(C:C,"&lt;0")</f>
        <v>0</v>
      </c>
      <c r="P3691" t="e">
        <f>SUMIF(#REF!,"&gt;"&amp;AVERAGE(#REF!))</f>
        <v>#REF!</v>
      </c>
      <c r="Q3691">
        <f t="shared" si="115"/>
        <v>27.565026697177728</v>
      </c>
      <c r="R3691" t="str">
        <f>CONCATENATE("ID-",A3691,"-",E3691)</f>
        <v>ID-31910-Sayre, PA - Washington, District of Colombia</v>
      </c>
      <c r="S3691" t="str">
        <f>INDEX(B:B,MATCH(A3691,A:A,0))</f>
        <v>07:20</v>
      </c>
      <c r="T3691" t="str">
        <f>IF(OR(B3691&gt;0,C3691&gt;0),"Acceptable","Check")</f>
        <v>Acceptable</v>
      </c>
      <c r="U3691">
        <f>COUNTIF(D:D, "Military - U.S. Army")</f>
        <v>23</v>
      </c>
      <c r="V3691">
        <f>AVERAGEIF(C:C,"Fort Myer, Virginia", I:I)</f>
        <v>2</v>
      </c>
      <c r="X3691" t="str">
        <f>IFERROR(VLOOKUP("FlightNumber", A:D, 4, FALSE), "Flight Not Found")</f>
        <v>Flight Not Found</v>
      </c>
      <c r="Y3691" t="str" cm="1">
        <f t="array" ref="Y3691">IF(AND(B:B &gt; TIME(6, 0, 0), B:B &lt;= TIME(18, 0, 0)), "Day", "Night")</f>
        <v>Night</v>
      </c>
      <c r="Z3691">
        <f>COUNTIFS(D:D, "Military - U.S. Army", C:C, "Fort Myer, Virginia")</f>
        <v>1</v>
      </c>
    </row>
    <row r="3692" spans="1:26" x14ac:dyDescent="0.2">
      <c r="A3692">
        <v>31916</v>
      </c>
      <c r="C3692" t="s">
        <v>14357</v>
      </c>
      <c r="D3692" t="s">
        <v>18107</v>
      </c>
      <c r="E3692" t="s">
        <v>18108</v>
      </c>
      <c r="F3692" t="s">
        <v>12795</v>
      </c>
      <c r="G3692" t="s">
        <v>18109</v>
      </c>
      <c r="H3692" t="s">
        <v>18110</v>
      </c>
      <c r="I3692">
        <v>16</v>
      </c>
      <c r="J3692">
        <v>14</v>
      </c>
      <c r="K3692">
        <v>0</v>
      </c>
      <c r="L3692" t="s">
        <v>18111</v>
      </c>
      <c r="M3692">
        <f>SUM(B3692,C3692)</f>
        <v>0</v>
      </c>
      <c r="N3692" t="str">
        <f t="shared" si="114"/>
        <v>No</v>
      </c>
      <c r="O3692">
        <f>COUNTIF(C:C,"&lt;0")</f>
        <v>0</v>
      </c>
      <c r="P3692" t="e">
        <f>SUMIF(#REF!,"&gt;"&amp;AVERAGE(#REF!))</f>
        <v>#REF!</v>
      </c>
      <c r="Q3692">
        <f t="shared" si="115"/>
        <v>27.565026697177728</v>
      </c>
      <c r="R3692" t="str">
        <f>CONCATENATE("ID-",A3692,"-",E3692)</f>
        <v>ID-31916-Camiri - Santa Cruz</v>
      </c>
      <c r="S3692">
        <f>INDEX(B:B,MATCH(A3692,A:A,0))</f>
        <v>0</v>
      </c>
      <c r="T3692" t="str">
        <f>IF(OR(B3692&gt;0,C3692&gt;0),"Acceptable","Check")</f>
        <v>Acceptable</v>
      </c>
      <c r="U3692">
        <f>COUNTIF(D:D, "Military - U.S. Army")</f>
        <v>23</v>
      </c>
      <c r="V3692">
        <f>AVERAGEIF(C:C,"Fort Myer, Virginia", I:I)</f>
        <v>2</v>
      </c>
      <c r="X3692" t="str">
        <f>IFERROR(VLOOKUP("FlightNumber", A:D, 4, FALSE), "Flight Not Found")</f>
        <v>Flight Not Found</v>
      </c>
      <c r="Y3692" t="str" cm="1">
        <f t="array" ref="Y3692">IF(AND(B:B &gt; TIME(6, 0, 0), B:B &lt;= TIME(18, 0, 0)), "Day", "Night")</f>
        <v>Night</v>
      </c>
      <c r="Z3692">
        <f>COUNTIFS(D:D, "Military - U.S. Army", C:C, "Fort Myer, Virginia")</f>
        <v>1</v>
      </c>
    </row>
    <row r="3693" spans="1:26" x14ac:dyDescent="0.2">
      <c r="A3693">
        <v>31920</v>
      </c>
      <c r="C3693" t="s">
        <v>18112</v>
      </c>
      <c r="D3693" t="s">
        <v>12247</v>
      </c>
      <c r="F3693" t="s">
        <v>12795</v>
      </c>
      <c r="G3693" t="s">
        <v>18113</v>
      </c>
      <c r="H3693" t="s">
        <v>15682</v>
      </c>
      <c r="I3693">
        <v>8</v>
      </c>
      <c r="J3693">
        <v>8</v>
      </c>
      <c r="K3693">
        <v>0</v>
      </c>
      <c r="L3693" t="s">
        <v>18114</v>
      </c>
      <c r="M3693">
        <f>SUM(B3693,C3693)</f>
        <v>0</v>
      </c>
      <c r="N3693" t="str">
        <f t="shared" si="114"/>
        <v>No</v>
      </c>
      <c r="O3693">
        <f>COUNTIF(C:C,"&lt;0")</f>
        <v>0</v>
      </c>
      <c r="P3693" t="e">
        <f>SUMIF(#REF!,"&gt;"&amp;AVERAGE(#REF!))</f>
        <v>#REF!</v>
      </c>
      <c r="Q3693">
        <f t="shared" si="115"/>
        <v>27.565026697177728</v>
      </c>
      <c r="R3693" t="str">
        <f>CONCATENATE("ID-",A3693,"-",E3693)</f>
        <v>ID-31920-</v>
      </c>
      <c r="S3693">
        <f>INDEX(B:B,MATCH(A3693,A:A,0))</f>
        <v>0</v>
      </c>
      <c r="T3693" t="str">
        <f>IF(OR(B3693&gt;0,C3693&gt;0),"Acceptable","Check")</f>
        <v>Acceptable</v>
      </c>
      <c r="U3693">
        <f>COUNTIF(D:D, "Military - U.S. Army")</f>
        <v>23</v>
      </c>
      <c r="V3693">
        <f>AVERAGEIF(C:C,"Fort Myer, Virginia", I:I)</f>
        <v>2</v>
      </c>
      <c r="X3693" t="str">
        <f>IFERROR(VLOOKUP("FlightNumber", A:D, 4, FALSE), "Flight Not Found")</f>
        <v>Flight Not Found</v>
      </c>
      <c r="Y3693" t="str" cm="1">
        <f t="array" ref="Y3693">IF(AND(B:B &gt; TIME(6, 0, 0), B:B &lt;= TIME(18, 0, 0)), "Day", "Night")</f>
        <v>Night</v>
      </c>
      <c r="Z3693">
        <f>COUNTIFS(D:D, "Military - U.S. Army", C:C, "Fort Myer, Virginia")</f>
        <v>1</v>
      </c>
    </row>
    <row r="3694" spans="1:26" x14ac:dyDescent="0.2">
      <c r="A3694">
        <v>31922</v>
      </c>
      <c r="C3694" t="s">
        <v>18115</v>
      </c>
      <c r="D3694" t="s">
        <v>18116</v>
      </c>
      <c r="F3694" t="s">
        <v>10229</v>
      </c>
      <c r="G3694" t="s">
        <v>18117</v>
      </c>
      <c r="H3694" t="s">
        <v>158</v>
      </c>
      <c r="I3694">
        <v>30</v>
      </c>
      <c r="J3694">
        <v>6</v>
      </c>
      <c r="K3694">
        <v>0</v>
      </c>
      <c r="L3694" t="s">
        <v>18118</v>
      </c>
      <c r="M3694">
        <f>SUM(B3694,C3694)</f>
        <v>0</v>
      </c>
      <c r="N3694" t="str">
        <f t="shared" si="114"/>
        <v>No</v>
      </c>
      <c r="O3694">
        <f>COUNTIF(C:C,"&lt;0")</f>
        <v>0</v>
      </c>
      <c r="P3694" t="e">
        <f>SUMIF(#REF!,"&gt;"&amp;AVERAGE(#REF!))</f>
        <v>#REF!</v>
      </c>
      <c r="Q3694">
        <f t="shared" si="115"/>
        <v>27.565026697177728</v>
      </c>
      <c r="R3694" t="str">
        <f>CONCATENATE("ID-",A3694,"-",E3694)</f>
        <v>ID-31922-</v>
      </c>
      <c r="S3694">
        <f>INDEX(B:B,MATCH(A3694,A:A,0))</f>
        <v>0</v>
      </c>
      <c r="T3694" t="str">
        <f>IF(OR(B3694&gt;0,C3694&gt;0),"Acceptable","Check")</f>
        <v>Acceptable</v>
      </c>
      <c r="U3694">
        <f>COUNTIF(D:D, "Military - U.S. Army")</f>
        <v>23</v>
      </c>
      <c r="V3694">
        <f>AVERAGEIF(C:C,"Fort Myer, Virginia", I:I)</f>
        <v>2</v>
      </c>
      <c r="X3694" t="str">
        <f>IFERROR(VLOOKUP("FlightNumber", A:D, 4, FALSE), "Flight Not Found")</f>
        <v>Flight Not Found</v>
      </c>
      <c r="Y3694" t="str" cm="1">
        <f t="array" ref="Y3694">IF(AND(B:B &gt; TIME(6, 0, 0), B:B &lt;= TIME(18, 0, 0)), "Day", "Night")</f>
        <v>Night</v>
      </c>
      <c r="Z3694">
        <f>COUNTIFS(D:D, "Military - U.S. Army", C:C, "Fort Myer, Virginia")</f>
        <v>1</v>
      </c>
    </row>
    <row r="3695" spans="1:26" x14ac:dyDescent="0.2">
      <c r="A3695">
        <v>31927</v>
      </c>
      <c r="C3695" t="s">
        <v>18119</v>
      </c>
      <c r="D3695" t="s">
        <v>18120</v>
      </c>
      <c r="F3695" t="s">
        <v>18121</v>
      </c>
      <c r="G3695" t="s">
        <v>18122</v>
      </c>
      <c r="H3695" t="s">
        <v>18123</v>
      </c>
      <c r="I3695">
        <v>4</v>
      </c>
      <c r="J3695">
        <v>2</v>
      </c>
      <c r="K3695">
        <v>0</v>
      </c>
      <c r="L3695" t="s">
        <v>18124</v>
      </c>
      <c r="M3695">
        <f>SUM(B3695,C3695)</f>
        <v>0</v>
      </c>
      <c r="N3695" t="str">
        <f t="shared" si="114"/>
        <v>No</v>
      </c>
      <c r="O3695">
        <f>COUNTIF(C:C,"&lt;0")</f>
        <v>0</v>
      </c>
      <c r="P3695" t="e">
        <f>SUMIF(#REF!,"&gt;"&amp;AVERAGE(#REF!))</f>
        <v>#REF!</v>
      </c>
      <c r="Q3695">
        <f t="shared" si="115"/>
        <v>27.565026697177728</v>
      </c>
      <c r="R3695" t="str">
        <f>CONCATENATE("ID-",A3695,"-",E3695)</f>
        <v>ID-31927-</v>
      </c>
      <c r="S3695">
        <f>INDEX(B:B,MATCH(A3695,A:A,0))</f>
        <v>0</v>
      </c>
      <c r="T3695" t="str">
        <f>IF(OR(B3695&gt;0,C3695&gt;0),"Acceptable","Check")</f>
        <v>Acceptable</v>
      </c>
      <c r="U3695">
        <f>COUNTIF(D:D, "Military - U.S. Army")</f>
        <v>23</v>
      </c>
      <c r="V3695">
        <f>AVERAGEIF(C:C,"Fort Myer, Virginia", I:I)</f>
        <v>2</v>
      </c>
      <c r="X3695" t="str">
        <f>IFERROR(VLOOKUP("FlightNumber", A:D, 4, FALSE), "Flight Not Found")</f>
        <v>Flight Not Found</v>
      </c>
      <c r="Y3695" t="str" cm="1">
        <f t="array" ref="Y3695">IF(AND(B:B &gt; TIME(6, 0, 0), B:B &lt;= TIME(18, 0, 0)), "Day", "Night")</f>
        <v>Night</v>
      </c>
      <c r="Z3695">
        <f>COUNTIFS(D:D, "Military - U.S. Army", C:C, "Fort Myer, Virginia")</f>
        <v>1</v>
      </c>
    </row>
    <row r="3696" spans="1:26" x14ac:dyDescent="0.2">
      <c r="A3696">
        <v>31933</v>
      </c>
      <c r="C3696" t="s">
        <v>18125</v>
      </c>
      <c r="D3696" t="s">
        <v>18126</v>
      </c>
      <c r="F3696" t="s">
        <v>11771</v>
      </c>
      <c r="G3696" t="s">
        <v>18127</v>
      </c>
      <c r="H3696" t="s">
        <v>1528</v>
      </c>
      <c r="I3696">
        <v>10</v>
      </c>
      <c r="J3696">
        <v>10</v>
      </c>
      <c r="K3696">
        <v>0</v>
      </c>
      <c r="M3696">
        <f>SUM(B3696,C3696)</f>
        <v>0</v>
      </c>
      <c r="N3696" t="str">
        <f t="shared" si="114"/>
        <v>No</v>
      </c>
      <c r="O3696">
        <f>COUNTIF(C:C,"&lt;0")</f>
        <v>0</v>
      </c>
      <c r="P3696" t="e">
        <f>SUMIF(#REF!,"&gt;"&amp;AVERAGE(#REF!))</f>
        <v>#REF!</v>
      </c>
      <c r="Q3696">
        <f t="shared" si="115"/>
        <v>27.565026697177728</v>
      </c>
      <c r="R3696" t="str">
        <f>CONCATENATE("ID-",A3696,"-",E3696)</f>
        <v>ID-31933-</v>
      </c>
      <c r="S3696">
        <f>INDEX(B:B,MATCH(A3696,A:A,0))</f>
        <v>0</v>
      </c>
      <c r="T3696" t="str">
        <f>IF(OR(B3696&gt;0,C3696&gt;0),"Acceptable","Check")</f>
        <v>Acceptable</v>
      </c>
      <c r="U3696">
        <f>COUNTIF(D:D, "Military - U.S. Army")</f>
        <v>23</v>
      </c>
      <c r="V3696">
        <f>AVERAGEIF(C:C,"Fort Myer, Virginia", I:I)</f>
        <v>2</v>
      </c>
      <c r="X3696" t="str">
        <f>IFERROR(VLOOKUP("FlightNumber", A:D, 4, FALSE), "Flight Not Found")</f>
        <v>Flight Not Found</v>
      </c>
      <c r="Y3696" t="str" cm="1">
        <f t="array" ref="Y3696">IF(AND(B:B &gt; TIME(6, 0, 0), B:B &lt;= TIME(18, 0, 0)), "Day", "Night")</f>
        <v>Night</v>
      </c>
      <c r="Z3696">
        <f>COUNTIFS(D:D, "Military - U.S. Army", C:C, "Fort Myer, Virginia")</f>
        <v>1</v>
      </c>
    </row>
    <row r="3697" spans="1:26" x14ac:dyDescent="0.2">
      <c r="A3697">
        <v>31939</v>
      </c>
      <c r="C3697" t="s">
        <v>18128</v>
      </c>
      <c r="D3697" t="s">
        <v>12947</v>
      </c>
      <c r="E3697" t="s">
        <v>18129</v>
      </c>
      <c r="F3697" t="s">
        <v>12279</v>
      </c>
      <c r="G3697" t="s">
        <v>18130</v>
      </c>
      <c r="H3697" t="s">
        <v>18131</v>
      </c>
      <c r="I3697">
        <v>53</v>
      </c>
      <c r="J3697">
        <v>53</v>
      </c>
      <c r="K3697">
        <v>0</v>
      </c>
      <c r="L3697" t="s">
        <v>18132</v>
      </c>
      <c r="M3697">
        <f>SUM(B3697,C3697)</f>
        <v>0</v>
      </c>
      <c r="N3697" t="str">
        <f t="shared" si="114"/>
        <v>No</v>
      </c>
      <c r="O3697">
        <f>COUNTIF(C:C,"&lt;0")</f>
        <v>0</v>
      </c>
      <c r="P3697" t="e">
        <f>SUMIF(#REF!,"&gt;"&amp;AVERAGE(#REF!))</f>
        <v>#REF!</v>
      </c>
      <c r="Q3697">
        <f t="shared" si="115"/>
        <v>27.565026697177728</v>
      </c>
      <c r="R3697" t="str">
        <f>CONCATENATE("ID-",A3697,"-",E3697)</f>
        <v>ID-31939-Kandahar - Kabul</v>
      </c>
      <c r="S3697">
        <f>INDEX(B:B,MATCH(A3697,A:A,0))</f>
        <v>0</v>
      </c>
      <c r="T3697" t="str">
        <f>IF(OR(B3697&gt;0,C3697&gt;0),"Acceptable","Check")</f>
        <v>Acceptable</v>
      </c>
      <c r="U3697">
        <f>COUNTIF(D:D, "Military - U.S. Army")</f>
        <v>23</v>
      </c>
      <c r="V3697">
        <f>AVERAGEIF(C:C,"Fort Myer, Virginia", I:I)</f>
        <v>2</v>
      </c>
      <c r="X3697" t="str">
        <f>IFERROR(VLOOKUP("FlightNumber", A:D, 4, FALSE), "Flight Not Found")</f>
        <v>Flight Not Found</v>
      </c>
      <c r="Y3697" t="str" cm="1">
        <f t="array" ref="Y3697">IF(AND(B:B &gt; TIME(6, 0, 0), B:B &lt;= TIME(18, 0, 0)), "Day", "Night")</f>
        <v>Night</v>
      </c>
      <c r="Z3697">
        <f>COUNTIFS(D:D, "Military - U.S. Army", C:C, "Fort Myer, Virginia")</f>
        <v>1</v>
      </c>
    </row>
    <row r="3698" spans="1:26" x14ac:dyDescent="0.2">
      <c r="A3698">
        <v>31946</v>
      </c>
      <c r="B3698" t="s">
        <v>99</v>
      </c>
      <c r="C3698" t="s">
        <v>18133</v>
      </c>
      <c r="D3698" t="s">
        <v>18134</v>
      </c>
      <c r="E3698" t="s">
        <v>18135</v>
      </c>
      <c r="F3698" t="s">
        <v>12279</v>
      </c>
      <c r="G3698" t="s">
        <v>18136</v>
      </c>
      <c r="H3698" t="s">
        <v>18137</v>
      </c>
      <c r="I3698">
        <v>46</v>
      </c>
      <c r="J3698">
        <v>46</v>
      </c>
      <c r="K3698">
        <v>0</v>
      </c>
      <c r="L3698" t="s">
        <v>18138</v>
      </c>
      <c r="M3698">
        <f>SUM(B3698,C3698)</f>
        <v>0</v>
      </c>
      <c r="N3698" t="str">
        <f t="shared" si="114"/>
        <v>No</v>
      </c>
      <c r="O3698">
        <f>COUNTIF(C:C,"&lt;0")</f>
        <v>0</v>
      </c>
      <c r="P3698" t="e">
        <f>SUMIF(#REF!,"&gt;"&amp;AVERAGE(#REF!))</f>
        <v>#REF!</v>
      </c>
      <c r="Q3698">
        <f t="shared" si="115"/>
        <v>27.565026697177728</v>
      </c>
      <c r="R3698" t="str">
        <f>CONCATENATE("ID-",A3698,"-",E3698)</f>
        <v>ID-31946-Lima - Saposa</v>
      </c>
      <c r="S3698" t="str">
        <f>INDEX(B:B,MATCH(A3698,A:A,0))</f>
        <v>10:00</v>
      </c>
      <c r="T3698" t="str">
        <f>IF(OR(B3698&gt;0,C3698&gt;0),"Acceptable","Check")</f>
        <v>Acceptable</v>
      </c>
      <c r="U3698">
        <f>COUNTIF(D:D, "Military - U.S. Army")</f>
        <v>23</v>
      </c>
      <c r="V3698">
        <f>AVERAGEIF(C:C,"Fort Myer, Virginia", I:I)</f>
        <v>2</v>
      </c>
      <c r="X3698" t="str">
        <f>IFERROR(VLOOKUP("FlightNumber", A:D, 4, FALSE), "Flight Not Found")</f>
        <v>Flight Not Found</v>
      </c>
      <c r="Y3698" t="str" cm="1">
        <f t="array" ref="Y3698">IF(AND(B:B &gt; TIME(6, 0, 0), B:B &lt;= TIME(18, 0, 0)), "Day", "Night")</f>
        <v>Night</v>
      </c>
      <c r="Z3698">
        <f>COUNTIFS(D:D, "Military - U.S. Army", C:C, "Fort Myer, Virginia")</f>
        <v>1</v>
      </c>
    </row>
    <row r="3699" spans="1:26" x14ac:dyDescent="0.2">
      <c r="A3699">
        <v>31947</v>
      </c>
      <c r="C3699" t="s">
        <v>18139</v>
      </c>
      <c r="D3699" t="s">
        <v>3546</v>
      </c>
      <c r="F3699" t="s">
        <v>11779</v>
      </c>
      <c r="G3699" t="s">
        <v>18140</v>
      </c>
      <c r="H3699" t="s">
        <v>18141</v>
      </c>
      <c r="I3699">
        <v>29</v>
      </c>
      <c r="J3699">
        <v>8</v>
      </c>
      <c r="K3699">
        <v>0</v>
      </c>
      <c r="L3699" t="s">
        <v>18142</v>
      </c>
      <c r="M3699">
        <f>SUM(B3699,C3699)</f>
        <v>0</v>
      </c>
      <c r="N3699" t="str">
        <f t="shared" si="114"/>
        <v>No</v>
      </c>
      <c r="O3699">
        <f>COUNTIF(C:C,"&lt;0")</f>
        <v>0</v>
      </c>
      <c r="P3699" t="e">
        <f>SUMIF(#REF!,"&gt;"&amp;AVERAGE(#REF!))</f>
        <v>#REF!</v>
      </c>
      <c r="Q3699">
        <f t="shared" si="115"/>
        <v>27.565026697177728</v>
      </c>
      <c r="R3699" t="str">
        <f>CONCATENATE("ID-",A3699,"-",E3699)</f>
        <v>ID-31947-</v>
      </c>
      <c r="S3699">
        <f>INDEX(B:B,MATCH(A3699,A:A,0))</f>
        <v>0</v>
      </c>
      <c r="T3699" t="str">
        <f>IF(OR(B3699&gt;0,C3699&gt;0),"Acceptable","Check")</f>
        <v>Acceptable</v>
      </c>
      <c r="U3699">
        <f>COUNTIF(D:D, "Military - U.S. Army")</f>
        <v>23</v>
      </c>
      <c r="V3699">
        <f>AVERAGEIF(C:C,"Fort Myer, Virginia", I:I)</f>
        <v>2</v>
      </c>
      <c r="X3699" t="str">
        <f>IFERROR(VLOOKUP("FlightNumber", A:D, 4, FALSE), "Flight Not Found")</f>
        <v>Flight Not Found</v>
      </c>
      <c r="Y3699" t="str" cm="1">
        <f t="array" ref="Y3699">IF(AND(B:B &gt; TIME(6, 0, 0), B:B &lt;= TIME(18, 0, 0)), "Day", "Night")</f>
        <v>Night</v>
      </c>
      <c r="Z3699">
        <f>COUNTIFS(D:D, "Military - U.S. Army", C:C, "Fort Myer, Virginia")</f>
        <v>1</v>
      </c>
    </row>
    <row r="3700" spans="1:26" x14ac:dyDescent="0.2">
      <c r="A3700">
        <v>31949</v>
      </c>
      <c r="C3700" t="s">
        <v>18143</v>
      </c>
      <c r="D3700" t="s">
        <v>12609</v>
      </c>
      <c r="E3700" t="s">
        <v>18144</v>
      </c>
      <c r="F3700" t="s">
        <v>9559</v>
      </c>
      <c r="G3700" t="s">
        <v>18145</v>
      </c>
      <c r="H3700" t="s">
        <v>18146</v>
      </c>
      <c r="I3700">
        <v>45</v>
      </c>
      <c r="J3700">
        <v>45</v>
      </c>
      <c r="K3700">
        <v>0</v>
      </c>
      <c r="L3700" t="s">
        <v>18147</v>
      </c>
      <c r="M3700">
        <f>SUM(B3700,C3700)</f>
        <v>0</v>
      </c>
      <c r="N3700" t="str">
        <f t="shared" si="114"/>
        <v>No</v>
      </c>
      <c r="O3700">
        <f>COUNTIF(C:C,"&lt;0")</f>
        <v>0</v>
      </c>
      <c r="P3700" t="e">
        <f>SUMIF(#REF!,"&gt;"&amp;AVERAGE(#REF!))</f>
        <v>#REF!</v>
      </c>
      <c r="Q3700">
        <f t="shared" si="115"/>
        <v>27.565026697177728</v>
      </c>
      <c r="R3700" t="str">
        <f>CONCATENATE("ID-",A3700,"-",E3700)</f>
        <v>ID-31949-Heho - Mong Hsat</v>
      </c>
      <c r="S3700">
        <f>INDEX(B:B,MATCH(A3700,A:A,0))</f>
        <v>0</v>
      </c>
      <c r="T3700" t="str">
        <f>IF(OR(B3700&gt;0,C3700&gt;0),"Acceptable","Check")</f>
        <v>Acceptable</v>
      </c>
      <c r="U3700">
        <f>COUNTIF(D:D, "Military - U.S. Army")</f>
        <v>23</v>
      </c>
      <c r="V3700">
        <f>AVERAGEIF(C:C,"Fort Myer, Virginia", I:I)</f>
        <v>2</v>
      </c>
      <c r="X3700" t="str">
        <f>IFERROR(VLOOKUP("FlightNumber", A:D, 4, FALSE), "Flight Not Found")</f>
        <v>Flight Not Found</v>
      </c>
      <c r="Y3700" t="str" cm="1">
        <f t="array" ref="Y3700">IF(AND(B:B &gt; TIME(6, 0, 0), B:B &lt;= TIME(18, 0, 0)), "Day", "Night")</f>
        <v>Night</v>
      </c>
      <c r="Z3700">
        <f>COUNTIFS(D:D, "Military - U.S. Army", C:C, "Fort Myer, Virginia")</f>
        <v>1</v>
      </c>
    </row>
    <row r="3701" spans="1:26" x14ac:dyDescent="0.2">
      <c r="A3701">
        <v>31954</v>
      </c>
      <c r="B3701" t="s">
        <v>3198</v>
      </c>
      <c r="C3701" t="s">
        <v>5029</v>
      </c>
      <c r="D3701" t="s">
        <v>3661</v>
      </c>
      <c r="E3701" t="s">
        <v>18148</v>
      </c>
      <c r="F3701" t="s">
        <v>16526</v>
      </c>
      <c r="G3701" t="s">
        <v>18149</v>
      </c>
      <c r="H3701" t="s">
        <v>18150</v>
      </c>
      <c r="I3701">
        <v>50</v>
      </c>
      <c r="J3701">
        <v>50</v>
      </c>
      <c r="K3701">
        <v>0</v>
      </c>
      <c r="L3701" t="s">
        <v>18151</v>
      </c>
      <c r="M3701">
        <f>SUM(B3701,C3701)</f>
        <v>0</v>
      </c>
      <c r="N3701" t="str">
        <f t="shared" si="114"/>
        <v>No</v>
      </c>
      <c r="O3701">
        <f>COUNTIF(C:C,"&lt;0")</f>
        <v>0</v>
      </c>
      <c r="P3701" t="e">
        <f>SUMIF(#REF!,"&gt;"&amp;AVERAGE(#REF!))</f>
        <v>#REF!</v>
      </c>
      <c r="Q3701">
        <f t="shared" si="115"/>
        <v>27.565026697177728</v>
      </c>
      <c r="R3701" t="str">
        <f>CONCATENATE("ID-",A3701,"-",E3701)</f>
        <v>ID-31954-Manila - Baguio</v>
      </c>
      <c r="S3701" t="str">
        <f>INDEX(B:B,MATCH(A3701,A:A,0))</f>
        <v>11:03</v>
      </c>
      <c r="T3701" t="str">
        <f>IF(OR(B3701&gt;0,C3701&gt;0),"Acceptable","Check")</f>
        <v>Acceptable</v>
      </c>
      <c r="U3701">
        <f>COUNTIF(D:D, "Military - U.S. Army")</f>
        <v>23</v>
      </c>
      <c r="V3701">
        <f>AVERAGEIF(C:C,"Fort Myer, Virginia", I:I)</f>
        <v>2</v>
      </c>
      <c r="X3701" t="str">
        <f>IFERROR(VLOOKUP("FlightNumber", A:D, 4, FALSE), "Flight Not Found")</f>
        <v>Flight Not Found</v>
      </c>
      <c r="Y3701" t="str" cm="1">
        <f t="array" ref="Y3701">IF(AND(B:B &gt; TIME(6, 0, 0), B:B &lt;= TIME(18, 0, 0)), "Day", "Night")</f>
        <v>Night</v>
      </c>
      <c r="Z3701">
        <f>COUNTIFS(D:D, "Military - U.S. Army", C:C, "Fort Myer, Virginia")</f>
        <v>1</v>
      </c>
    </row>
    <row r="3702" spans="1:26" x14ac:dyDescent="0.2">
      <c r="A3702">
        <v>31959</v>
      </c>
      <c r="C3702" t="s">
        <v>18152</v>
      </c>
      <c r="D3702" t="s">
        <v>2606</v>
      </c>
      <c r="F3702" t="s">
        <v>9459</v>
      </c>
      <c r="G3702" t="s">
        <v>18153</v>
      </c>
      <c r="H3702" t="s">
        <v>12643</v>
      </c>
      <c r="I3702">
        <v>6</v>
      </c>
      <c r="J3702">
        <v>4</v>
      </c>
      <c r="K3702">
        <v>1</v>
      </c>
      <c r="L3702" t="s">
        <v>18154</v>
      </c>
      <c r="M3702">
        <f>SUM(B3702,C3702)</f>
        <v>0</v>
      </c>
      <c r="N3702" t="str">
        <f t="shared" si="114"/>
        <v>No</v>
      </c>
      <c r="O3702">
        <f>COUNTIF(C:C,"&lt;0")</f>
        <v>0</v>
      </c>
      <c r="P3702" t="e">
        <f>SUMIF(#REF!,"&gt;"&amp;AVERAGE(#REF!))</f>
        <v>#REF!</v>
      </c>
      <c r="Q3702">
        <f t="shared" si="115"/>
        <v>27.565026697177728</v>
      </c>
      <c r="R3702" t="str">
        <f>CONCATENATE("ID-",A3702,"-",E3702)</f>
        <v>ID-31959-</v>
      </c>
      <c r="S3702">
        <f>INDEX(B:B,MATCH(A3702,A:A,0))</f>
        <v>0</v>
      </c>
      <c r="T3702" t="str">
        <f>IF(OR(B3702&gt;0,C3702&gt;0),"Acceptable","Check")</f>
        <v>Acceptable</v>
      </c>
      <c r="U3702">
        <f>COUNTIF(D:D, "Military - U.S. Army")</f>
        <v>23</v>
      </c>
      <c r="V3702">
        <f>AVERAGEIF(C:C,"Fort Myer, Virginia", I:I)</f>
        <v>2</v>
      </c>
      <c r="X3702" t="str">
        <f>IFERROR(VLOOKUP("FlightNumber", A:D, 4, FALSE), "Flight Not Found")</f>
        <v>Flight Not Found</v>
      </c>
      <c r="Y3702" t="str" cm="1">
        <f t="array" ref="Y3702">IF(AND(B:B &gt; TIME(6, 0, 0), B:B &lt;= TIME(18, 0, 0)), "Day", "Night")</f>
        <v>Night</v>
      </c>
      <c r="Z3702">
        <f>COUNTIFS(D:D, "Military - U.S. Army", C:C, "Fort Myer, Virginia")</f>
        <v>1</v>
      </c>
    </row>
    <row r="3703" spans="1:26" x14ac:dyDescent="0.2">
      <c r="A3703">
        <v>31982</v>
      </c>
      <c r="C3703" t="s">
        <v>18155</v>
      </c>
      <c r="D3703" t="s">
        <v>8874</v>
      </c>
      <c r="E3703" t="s">
        <v>18156</v>
      </c>
      <c r="F3703" t="s">
        <v>15641</v>
      </c>
      <c r="I3703">
        <v>163</v>
      </c>
      <c r="J3703">
        <v>1</v>
      </c>
      <c r="K3703">
        <v>0</v>
      </c>
      <c r="L3703" t="s">
        <v>18157</v>
      </c>
      <c r="M3703">
        <f>SUM(B3703,C3703)</f>
        <v>0</v>
      </c>
      <c r="N3703" t="str">
        <f t="shared" si="114"/>
        <v>No</v>
      </c>
      <c r="O3703">
        <f>COUNTIF(C:C,"&lt;0")</f>
        <v>0</v>
      </c>
      <c r="P3703" t="e">
        <f>SUMIF(#REF!,"&gt;"&amp;AVERAGE(#REF!))</f>
        <v>#REF!</v>
      </c>
      <c r="Q3703">
        <f t="shared" si="115"/>
        <v>27.565026697177728</v>
      </c>
      <c r="R3703" t="str">
        <f>CONCATENATE("ID-",A3703,"-",E3703)</f>
        <v>ID-31982-Brazzaville - Paris</v>
      </c>
      <c r="S3703">
        <f>INDEX(B:B,MATCH(A3703,A:A,0))</f>
        <v>0</v>
      </c>
      <c r="T3703" t="str">
        <f>IF(OR(B3703&gt;0,C3703&gt;0),"Acceptable","Check")</f>
        <v>Acceptable</v>
      </c>
      <c r="U3703">
        <f>COUNTIF(D:D, "Military - U.S. Army")</f>
        <v>23</v>
      </c>
      <c r="V3703">
        <f>AVERAGEIF(C:C,"Fort Myer, Virginia", I:I)</f>
        <v>2</v>
      </c>
      <c r="X3703" t="str">
        <f>IFERROR(VLOOKUP("FlightNumber", A:D, 4, FALSE), "Flight Not Found")</f>
        <v>Flight Not Found</v>
      </c>
      <c r="Y3703" t="str" cm="1">
        <f t="array" ref="Y3703">IF(AND(B:B &gt; TIME(6, 0, 0), B:B &lt;= TIME(18, 0, 0)), "Day", "Night")</f>
        <v>Night</v>
      </c>
      <c r="Z3703">
        <f>COUNTIFS(D:D, "Military - U.S. Army", C:C, "Fort Myer, Virginia")</f>
        <v>1</v>
      </c>
    </row>
    <row r="3704" spans="1:26" x14ac:dyDescent="0.2">
      <c r="A3704">
        <v>31988</v>
      </c>
      <c r="B3704" t="s">
        <v>6201</v>
      </c>
      <c r="C3704" t="s">
        <v>11410</v>
      </c>
      <c r="D3704" t="s">
        <v>18158</v>
      </c>
      <c r="E3704" t="s">
        <v>18159</v>
      </c>
      <c r="F3704" t="s">
        <v>18160</v>
      </c>
      <c r="G3704" t="s">
        <v>18161</v>
      </c>
      <c r="H3704" t="s">
        <v>18162</v>
      </c>
      <c r="I3704">
        <v>12</v>
      </c>
      <c r="J3704">
        <v>5</v>
      </c>
      <c r="K3704">
        <v>54</v>
      </c>
      <c r="L3704" t="s">
        <v>18163</v>
      </c>
      <c r="M3704">
        <f>SUM(B3704,C3704)</f>
        <v>0</v>
      </c>
      <c r="N3704" t="str">
        <f t="shared" si="114"/>
        <v>No</v>
      </c>
      <c r="O3704">
        <f>COUNTIF(C:C,"&lt;0")</f>
        <v>0</v>
      </c>
      <c r="P3704" t="e">
        <f>SUMIF(#REF!,"&gt;"&amp;AVERAGE(#REF!))</f>
        <v>#REF!</v>
      </c>
      <c r="Q3704">
        <f t="shared" si="115"/>
        <v>27.565026697177728</v>
      </c>
      <c r="R3704" t="str">
        <f>CONCATENATE("ID-",A3704,"-",E3704)</f>
        <v>ID-31988-Mexico City - Miami</v>
      </c>
      <c r="S3704" t="str">
        <f>INDEX(B:B,MATCH(A3704,A:A,0))</f>
        <v>17:03</v>
      </c>
      <c r="T3704" t="str">
        <f>IF(OR(B3704&gt;0,C3704&gt;0),"Acceptable","Check")</f>
        <v>Acceptable</v>
      </c>
      <c r="U3704">
        <f>COUNTIF(D:D, "Military - U.S. Army")</f>
        <v>23</v>
      </c>
      <c r="V3704">
        <f>AVERAGEIF(C:C,"Fort Myer, Virginia", I:I)</f>
        <v>2</v>
      </c>
      <c r="X3704" t="str">
        <f>IFERROR(VLOOKUP("FlightNumber", A:D, 4, FALSE), "Flight Not Found")</f>
        <v>Flight Not Found</v>
      </c>
      <c r="Y3704" t="str" cm="1">
        <f t="array" ref="Y3704">IF(AND(B:B &gt; TIME(6, 0, 0), B:B &lt;= TIME(18, 0, 0)), "Day", "Night")</f>
        <v>Night</v>
      </c>
      <c r="Z3704">
        <f>COUNTIFS(D:D, "Military - U.S. Army", C:C, "Fort Myer, Virginia")</f>
        <v>1</v>
      </c>
    </row>
    <row r="3705" spans="1:26" x14ac:dyDescent="0.2">
      <c r="A3705">
        <v>31989</v>
      </c>
      <c r="C3705" t="s">
        <v>6670</v>
      </c>
      <c r="D3705" t="s">
        <v>18164</v>
      </c>
      <c r="F3705" t="s">
        <v>17081</v>
      </c>
      <c r="G3705" t="s">
        <v>18165</v>
      </c>
      <c r="H3705" t="s">
        <v>18166</v>
      </c>
      <c r="I3705">
        <v>3</v>
      </c>
      <c r="J3705">
        <v>2</v>
      </c>
      <c r="K3705">
        <v>0</v>
      </c>
      <c r="L3705" t="s">
        <v>18167</v>
      </c>
      <c r="M3705">
        <f>SUM(B3705,C3705)</f>
        <v>0</v>
      </c>
      <c r="N3705" t="str">
        <f t="shared" si="114"/>
        <v>No</v>
      </c>
      <c r="O3705">
        <f>COUNTIF(C:C,"&lt;0")</f>
        <v>0</v>
      </c>
      <c r="P3705" t="e">
        <f>SUMIF(#REF!,"&gt;"&amp;AVERAGE(#REF!))</f>
        <v>#REF!</v>
      </c>
      <c r="Q3705">
        <f t="shared" si="115"/>
        <v>27.565026697177728</v>
      </c>
      <c r="R3705" t="str">
        <f>CONCATENATE("ID-",A3705,"-",E3705)</f>
        <v>ID-31989-</v>
      </c>
      <c r="S3705">
        <f>INDEX(B:B,MATCH(A3705,A:A,0))</f>
        <v>0</v>
      </c>
      <c r="T3705" t="str">
        <f>IF(OR(B3705&gt;0,C3705&gt;0),"Acceptable","Check")</f>
        <v>Acceptable</v>
      </c>
      <c r="U3705">
        <f>COUNTIF(D:D, "Military - U.S. Army")</f>
        <v>23</v>
      </c>
      <c r="V3705">
        <f>AVERAGEIF(C:C,"Fort Myer, Virginia", I:I)</f>
        <v>2</v>
      </c>
      <c r="X3705" t="str">
        <f>IFERROR(VLOOKUP("FlightNumber", A:D, 4, FALSE), "Flight Not Found")</f>
        <v>Flight Not Found</v>
      </c>
      <c r="Y3705" t="str" cm="1">
        <f t="array" ref="Y3705">IF(AND(B:B &gt; TIME(6, 0, 0), B:B &lt;= TIME(18, 0, 0)), "Day", "Night")</f>
        <v>Night</v>
      </c>
      <c r="Z3705">
        <f>COUNTIFS(D:D, "Military - U.S. Army", C:C, "Fort Myer, Virginia")</f>
        <v>1</v>
      </c>
    </row>
    <row r="3706" spans="1:26" x14ac:dyDescent="0.2">
      <c r="A3706">
        <v>31993</v>
      </c>
      <c r="C3706" t="s">
        <v>18168</v>
      </c>
      <c r="D3706" t="s">
        <v>5861</v>
      </c>
      <c r="E3706" t="s">
        <v>18169</v>
      </c>
      <c r="F3706" t="s">
        <v>17665</v>
      </c>
      <c r="G3706" t="s">
        <v>18170</v>
      </c>
      <c r="H3706" t="s">
        <v>18171</v>
      </c>
      <c r="I3706">
        <v>33</v>
      </c>
      <c r="J3706">
        <v>2</v>
      </c>
      <c r="K3706">
        <v>0</v>
      </c>
      <c r="L3706" t="s">
        <v>18172</v>
      </c>
      <c r="M3706">
        <f>SUM(B3706,C3706)</f>
        <v>0</v>
      </c>
      <c r="N3706" t="str">
        <f t="shared" si="114"/>
        <v>No</v>
      </c>
      <c r="O3706">
        <f>COUNTIF(C:C,"&lt;0")</f>
        <v>0</v>
      </c>
      <c r="P3706" t="e">
        <f>SUMIF(#REF!,"&gt;"&amp;AVERAGE(#REF!))</f>
        <v>#REF!</v>
      </c>
      <c r="Q3706">
        <f t="shared" si="115"/>
        <v>27.565026697177728</v>
      </c>
      <c r="R3706" t="str">
        <f>CONCATENATE("ID-",A3706,"-",E3706)</f>
        <v>ID-31993-Santiago - Calama</v>
      </c>
      <c r="S3706">
        <f>INDEX(B:B,MATCH(A3706,A:A,0))</f>
        <v>0</v>
      </c>
      <c r="T3706" t="str">
        <f>IF(OR(B3706&gt;0,C3706&gt;0),"Acceptable","Check")</f>
        <v>Acceptable</v>
      </c>
      <c r="U3706">
        <f>COUNTIF(D:D, "Military - U.S. Army")</f>
        <v>23</v>
      </c>
      <c r="V3706">
        <f>AVERAGEIF(C:C,"Fort Myer, Virginia", I:I)</f>
        <v>2</v>
      </c>
      <c r="X3706" t="str">
        <f>IFERROR(VLOOKUP("FlightNumber", A:D, 4, FALSE), "Flight Not Found")</f>
        <v>Flight Not Found</v>
      </c>
      <c r="Y3706" t="str" cm="1">
        <f t="array" ref="Y3706">IF(AND(B:B &gt; TIME(6, 0, 0), B:B &lt;= TIME(18, 0, 0)), "Day", "Night")</f>
        <v>Night</v>
      </c>
      <c r="Z3706">
        <f>COUNTIFS(D:D, "Military - U.S. Army", C:C, "Fort Myer, Virginia")</f>
        <v>1</v>
      </c>
    </row>
    <row r="3707" spans="1:26" x14ac:dyDescent="0.2">
      <c r="A3707">
        <v>32160</v>
      </c>
      <c r="B3707" t="s">
        <v>1927</v>
      </c>
      <c r="C3707" t="s">
        <v>18173</v>
      </c>
      <c r="D3707" t="s">
        <v>18174</v>
      </c>
      <c r="E3707" t="s">
        <v>18175</v>
      </c>
      <c r="F3707" t="s">
        <v>8696</v>
      </c>
      <c r="G3707" t="s">
        <v>18176</v>
      </c>
      <c r="H3707" t="s">
        <v>18177</v>
      </c>
      <c r="I3707">
        <v>108</v>
      </c>
      <c r="J3707">
        <v>108</v>
      </c>
      <c r="K3707">
        <v>0</v>
      </c>
      <c r="L3707" t="s">
        <v>18178</v>
      </c>
      <c r="M3707">
        <f>SUM(B3707,C3707)</f>
        <v>0</v>
      </c>
      <c r="N3707" t="str">
        <f t="shared" si="114"/>
        <v>No</v>
      </c>
      <c r="O3707">
        <f>COUNTIF(C:C,"&lt;0")</f>
        <v>0</v>
      </c>
      <c r="P3707" t="e">
        <f>SUMIF(#REF!,"&gt;"&amp;AVERAGE(#REF!))</f>
        <v>#REF!</v>
      </c>
      <c r="Q3707">
        <f t="shared" si="115"/>
        <v>27.565026697177728</v>
      </c>
      <c r="R3707" t="str">
        <f>CONCATENATE("ID-",A3707,"-",E3707)</f>
        <v>ID-32160-Beijing - Chongqing</v>
      </c>
      <c r="S3707" t="str">
        <f>INDEX(B:B,MATCH(A3707,A:A,0))</f>
        <v>22:17</v>
      </c>
      <c r="T3707" t="str">
        <f>IF(OR(B3707&gt;0,C3707&gt;0),"Acceptable","Check")</f>
        <v>Acceptable</v>
      </c>
      <c r="U3707">
        <f>COUNTIF(D:D, "Military - U.S. Army")</f>
        <v>23</v>
      </c>
      <c r="V3707">
        <f>AVERAGEIF(C:C,"Fort Myer, Virginia", I:I)</f>
        <v>2</v>
      </c>
      <c r="X3707" t="str">
        <f>IFERROR(VLOOKUP("FlightNumber", A:D, 4, FALSE), "Flight Not Found")</f>
        <v>Flight Not Found</v>
      </c>
      <c r="Y3707" t="str" cm="1">
        <f t="array" ref="Y3707">IF(AND(B:B &gt; TIME(6, 0, 0), B:B &lt;= TIME(18, 0, 0)), "Day", "Night")</f>
        <v>Night</v>
      </c>
      <c r="Z3707">
        <f>COUNTIFS(D:D, "Military - U.S. Army", C:C, "Fort Myer, Virginia")</f>
        <v>1</v>
      </c>
    </row>
    <row r="3708" spans="1:26" x14ac:dyDescent="0.2">
      <c r="A3708">
        <v>32005</v>
      </c>
      <c r="B3708" t="s">
        <v>7027</v>
      </c>
      <c r="C3708" t="s">
        <v>18179</v>
      </c>
      <c r="D3708" t="s">
        <v>18180</v>
      </c>
      <c r="E3708" t="s">
        <v>18181</v>
      </c>
      <c r="F3708" t="s">
        <v>18182</v>
      </c>
      <c r="G3708" t="s">
        <v>18183</v>
      </c>
      <c r="H3708" t="s">
        <v>18184</v>
      </c>
      <c r="I3708">
        <v>155</v>
      </c>
      <c r="J3708">
        <v>154</v>
      </c>
      <c r="K3708">
        <v>2</v>
      </c>
      <c r="L3708" t="s">
        <v>18185</v>
      </c>
      <c r="M3708">
        <f>SUM(B3708,C3708)</f>
        <v>0</v>
      </c>
      <c r="N3708" t="str">
        <f t="shared" si="114"/>
        <v>No</v>
      </c>
      <c r="O3708">
        <f>COUNTIF(C:C,"&lt;0")</f>
        <v>0</v>
      </c>
      <c r="P3708" t="e">
        <f>SUMIF(#REF!,"&gt;"&amp;AVERAGE(#REF!))</f>
        <v>#REF!</v>
      </c>
      <c r="Q3708">
        <f t="shared" si="115"/>
        <v>27.565026697177728</v>
      </c>
      <c r="R3708" t="str">
        <f>CONCATENATE("ID-",A3708,"-",E3708)</f>
        <v>ID-32005-Detroit, MI - Phoenix, AZ</v>
      </c>
      <c r="S3708" t="str">
        <f>INDEX(B:B,MATCH(A3708,A:A,0))</f>
        <v>20:46</v>
      </c>
      <c r="T3708" t="str">
        <f>IF(OR(B3708&gt;0,C3708&gt;0),"Acceptable","Check")</f>
        <v>Acceptable</v>
      </c>
      <c r="U3708">
        <f>COUNTIF(D:D, "Military - U.S. Army")</f>
        <v>23</v>
      </c>
      <c r="V3708">
        <f>AVERAGEIF(C:C,"Fort Myer, Virginia", I:I)</f>
        <v>2</v>
      </c>
      <c r="X3708" t="str">
        <f>IFERROR(VLOOKUP("FlightNumber", A:D, 4, FALSE), "Flight Not Found")</f>
        <v>Flight Not Found</v>
      </c>
      <c r="Y3708" t="str" cm="1">
        <f t="array" ref="Y3708">IF(AND(B:B &gt; TIME(6, 0, 0), B:B &lt;= TIME(18, 0, 0)), "Day", "Night")</f>
        <v>Night</v>
      </c>
      <c r="Z3708">
        <f>COUNTIFS(D:D, "Military - U.S. Army", C:C, "Fort Myer, Virginia")</f>
        <v>1</v>
      </c>
    </row>
    <row r="3709" spans="1:26" x14ac:dyDescent="0.2">
      <c r="A3709">
        <v>32007</v>
      </c>
      <c r="C3709" t="s">
        <v>18186</v>
      </c>
      <c r="D3709" t="s">
        <v>18187</v>
      </c>
      <c r="F3709" t="s">
        <v>14843</v>
      </c>
      <c r="G3709" t="s">
        <v>18188</v>
      </c>
      <c r="H3709" t="s">
        <v>18189</v>
      </c>
      <c r="I3709">
        <v>7</v>
      </c>
      <c r="J3709">
        <v>4</v>
      </c>
      <c r="K3709">
        <v>0</v>
      </c>
      <c r="L3709" t="s">
        <v>1117</v>
      </c>
      <c r="M3709">
        <f>SUM(B3709,C3709)</f>
        <v>0</v>
      </c>
      <c r="N3709" t="str">
        <f t="shared" si="114"/>
        <v>No</v>
      </c>
      <c r="O3709">
        <f>COUNTIF(C:C,"&lt;0")</f>
        <v>0</v>
      </c>
      <c r="P3709" t="e">
        <f>SUMIF(#REF!,"&gt;"&amp;AVERAGE(#REF!))</f>
        <v>#REF!</v>
      </c>
      <c r="Q3709">
        <f t="shared" si="115"/>
        <v>27.565026697177728</v>
      </c>
      <c r="R3709" t="str">
        <f>CONCATENATE("ID-",A3709,"-",E3709)</f>
        <v>ID-32007-</v>
      </c>
      <c r="S3709">
        <f>INDEX(B:B,MATCH(A3709,A:A,0))</f>
        <v>0</v>
      </c>
      <c r="T3709" t="str">
        <f>IF(OR(B3709&gt;0,C3709&gt;0),"Acceptable","Check")</f>
        <v>Acceptable</v>
      </c>
      <c r="U3709">
        <f>COUNTIF(D:D, "Military - U.S. Army")</f>
        <v>23</v>
      </c>
      <c r="V3709">
        <f>AVERAGEIF(C:C,"Fort Myer, Virginia", I:I)</f>
        <v>2</v>
      </c>
      <c r="X3709" t="str">
        <f>IFERROR(VLOOKUP("FlightNumber", A:D, 4, FALSE), "Flight Not Found")</f>
        <v>Flight Not Found</v>
      </c>
      <c r="Y3709" t="str" cm="1">
        <f t="array" ref="Y3709">IF(AND(B:B &gt; TIME(6, 0, 0), B:B &lt;= TIME(18, 0, 0)), "Day", "Night")</f>
        <v>Night</v>
      </c>
      <c r="Z3709">
        <f>COUNTIFS(D:D, "Military - U.S. Army", C:C, "Fort Myer, Virginia")</f>
        <v>1</v>
      </c>
    </row>
    <row r="3710" spans="1:26" x14ac:dyDescent="0.2">
      <c r="A3710">
        <v>32020</v>
      </c>
      <c r="B3710" t="s">
        <v>18190</v>
      </c>
      <c r="C3710" t="s">
        <v>18191</v>
      </c>
      <c r="D3710" t="s">
        <v>10555</v>
      </c>
      <c r="E3710" t="s">
        <v>18192</v>
      </c>
      <c r="F3710" t="s">
        <v>18193</v>
      </c>
      <c r="G3710" t="s">
        <v>18194</v>
      </c>
      <c r="H3710" t="s">
        <v>18195</v>
      </c>
      <c r="I3710">
        <v>83</v>
      </c>
      <c r="J3710">
        <v>83</v>
      </c>
      <c r="K3710">
        <v>0</v>
      </c>
      <c r="L3710" t="s">
        <v>18196</v>
      </c>
      <c r="M3710">
        <f>SUM(B3710,C3710)</f>
        <v>0</v>
      </c>
      <c r="N3710" t="str">
        <f t="shared" si="114"/>
        <v>No</v>
      </c>
      <c r="O3710">
        <f>COUNTIF(C:C,"&lt;0")</f>
        <v>0</v>
      </c>
      <c r="P3710" t="e">
        <f>SUMIF(#REF!,"&gt;"&amp;AVERAGE(#REF!))</f>
        <v>#REF!</v>
      </c>
      <c r="Q3710">
        <f t="shared" si="115"/>
        <v>27.565026697177728</v>
      </c>
      <c r="R3710" t="str">
        <f>CONCATENATE("ID-",A3710,"-",E3710)</f>
        <v>ID-32020-Hat Yai - Phuket</v>
      </c>
      <c r="S3710" t="str">
        <f>INDEX(B:B,MATCH(A3710,A:A,0))</f>
        <v>15:36</v>
      </c>
      <c r="T3710" t="str">
        <f>IF(OR(B3710&gt;0,C3710&gt;0),"Acceptable","Check")</f>
        <v>Acceptable</v>
      </c>
      <c r="U3710">
        <f>COUNTIF(D:D, "Military - U.S. Army")</f>
        <v>23</v>
      </c>
      <c r="V3710">
        <f>AVERAGEIF(C:C,"Fort Myer, Virginia", I:I)</f>
        <v>2</v>
      </c>
      <c r="X3710" t="str">
        <f>IFERROR(VLOOKUP("FlightNumber", A:D, 4, FALSE), "Flight Not Found")</f>
        <v>Flight Not Found</v>
      </c>
      <c r="Y3710" t="str" cm="1">
        <f t="array" ref="Y3710">IF(AND(B:B &gt; TIME(6, 0, 0), B:B &lt;= TIME(18, 0, 0)), "Day", "Night")</f>
        <v>Night</v>
      </c>
      <c r="Z3710">
        <f>COUNTIFS(D:D, "Military - U.S. Army", C:C, "Fort Myer, Virginia")</f>
        <v>1</v>
      </c>
    </row>
    <row r="3711" spans="1:26" x14ac:dyDescent="0.2">
      <c r="A3711">
        <v>32028</v>
      </c>
      <c r="C3711" t="s">
        <v>18197</v>
      </c>
      <c r="D3711" t="s">
        <v>4101</v>
      </c>
      <c r="F3711" t="s">
        <v>18198</v>
      </c>
      <c r="G3711" t="s">
        <v>18199</v>
      </c>
      <c r="H3711" t="s">
        <v>18200</v>
      </c>
      <c r="I3711">
        <v>9</v>
      </c>
      <c r="J3711">
        <v>9</v>
      </c>
      <c r="K3711">
        <v>0</v>
      </c>
      <c r="L3711" t="s">
        <v>2319</v>
      </c>
      <c r="M3711">
        <f>SUM(B3711,C3711)</f>
        <v>0</v>
      </c>
      <c r="N3711" t="str">
        <f t="shared" si="114"/>
        <v>No</v>
      </c>
      <c r="O3711">
        <f>COUNTIF(C:C,"&lt;0")</f>
        <v>0</v>
      </c>
      <c r="P3711" t="e">
        <f>SUMIF(#REF!,"&gt;"&amp;AVERAGE(#REF!))</f>
        <v>#REF!</v>
      </c>
      <c r="Q3711">
        <f t="shared" si="115"/>
        <v>27.565026697177728</v>
      </c>
      <c r="R3711" t="str">
        <f>CONCATENATE("ID-",A3711,"-",E3711)</f>
        <v>ID-32028-</v>
      </c>
      <c r="S3711">
        <f>INDEX(B:B,MATCH(A3711,A:A,0))</f>
        <v>0</v>
      </c>
      <c r="T3711" t="str">
        <f>IF(OR(B3711&gt;0,C3711&gt;0),"Acceptable","Check")</f>
        <v>Acceptable</v>
      </c>
      <c r="U3711">
        <f>COUNTIF(D:D, "Military - U.S. Army")</f>
        <v>23</v>
      </c>
      <c r="V3711">
        <f>AVERAGEIF(C:C,"Fort Myer, Virginia", I:I)</f>
        <v>2</v>
      </c>
      <c r="X3711" t="str">
        <f>IFERROR(VLOOKUP("FlightNumber", A:D, 4, FALSE), "Flight Not Found")</f>
        <v>Flight Not Found</v>
      </c>
      <c r="Y3711" t="str" cm="1">
        <f t="array" ref="Y3711">IF(AND(B:B &gt; TIME(6, 0, 0), B:B &lt;= TIME(18, 0, 0)), "Day", "Night")</f>
        <v>Night</v>
      </c>
      <c r="Z3711">
        <f>COUNTIFS(D:D, "Military - U.S. Army", C:C, "Fort Myer, Virginia")</f>
        <v>1</v>
      </c>
    </row>
    <row r="3712" spans="1:26" x14ac:dyDescent="0.2">
      <c r="A3712">
        <v>32033</v>
      </c>
      <c r="C3712" t="s">
        <v>18201</v>
      </c>
      <c r="D3712" t="s">
        <v>3546</v>
      </c>
      <c r="F3712" t="s">
        <v>12279</v>
      </c>
      <c r="I3712">
        <v>15</v>
      </c>
      <c r="J3712">
        <v>15</v>
      </c>
      <c r="K3712">
        <v>0</v>
      </c>
      <c r="L3712" t="s">
        <v>18202</v>
      </c>
      <c r="M3712">
        <f>SUM(B3712,C3712)</f>
        <v>0</v>
      </c>
      <c r="N3712" t="str">
        <f t="shared" si="114"/>
        <v>No</v>
      </c>
      <c r="O3712">
        <f>COUNTIF(C:C,"&lt;0")</f>
        <v>0</v>
      </c>
      <c r="P3712" t="e">
        <f>SUMIF(#REF!,"&gt;"&amp;AVERAGE(#REF!))</f>
        <v>#REF!</v>
      </c>
      <c r="Q3712">
        <f t="shared" si="115"/>
        <v>27.565026697177728</v>
      </c>
      <c r="R3712" t="str">
        <f>CONCATENATE("ID-",A3712,"-",E3712)</f>
        <v>ID-32033-</v>
      </c>
      <c r="S3712">
        <f>INDEX(B:B,MATCH(A3712,A:A,0))</f>
        <v>0</v>
      </c>
      <c r="T3712" t="str">
        <f>IF(OR(B3712&gt;0,C3712&gt;0),"Acceptable","Check")</f>
        <v>Acceptable</v>
      </c>
      <c r="U3712">
        <f>COUNTIF(D:D, "Military - U.S. Army")</f>
        <v>23</v>
      </c>
      <c r="V3712">
        <f>AVERAGEIF(C:C,"Fort Myer, Virginia", I:I)</f>
        <v>2</v>
      </c>
      <c r="X3712" t="str">
        <f>IFERROR(VLOOKUP("FlightNumber", A:D, 4, FALSE), "Flight Not Found")</f>
        <v>Flight Not Found</v>
      </c>
      <c r="Y3712" t="str" cm="1">
        <f t="array" ref="Y3712">IF(AND(B:B &gt; TIME(6, 0, 0), B:B &lt;= TIME(18, 0, 0)), "Day", "Night")</f>
        <v>Night</v>
      </c>
      <c r="Z3712">
        <f>COUNTIFS(D:D, "Military - U.S. Army", C:C, "Fort Myer, Virginia")</f>
        <v>1</v>
      </c>
    </row>
    <row r="3713" spans="1:26" x14ac:dyDescent="0.2">
      <c r="A3713">
        <v>32041</v>
      </c>
      <c r="B3713" t="s">
        <v>6301</v>
      </c>
      <c r="C3713" t="s">
        <v>18203</v>
      </c>
      <c r="D3713" t="s">
        <v>12395</v>
      </c>
      <c r="E3713" t="s">
        <v>994</v>
      </c>
      <c r="F3713" t="s">
        <v>18204</v>
      </c>
      <c r="G3713" t="s">
        <v>18205</v>
      </c>
      <c r="H3713" t="s">
        <v>3590</v>
      </c>
      <c r="I3713">
        <v>5</v>
      </c>
      <c r="J3713">
        <v>5</v>
      </c>
      <c r="K3713">
        <v>0</v>
      </c>
      <c r="L3713" t="s">
        <v>18206</v>
      </c>
      <c r="M3713">
        <f>SUM(B3713,C3713)</f>
        <v>0</v>
      </c>
      <c r="N3713" t="str">
        <f t="shared" si="114"/>
        <v>No</v>
      </c>
      <c r="O3713">
        <f>COUNTIF(C:C,"&lt;0")</f>
        <v>0</v>
      </c>
      <c r="P3713" t="e">
        <f>SUMIF(#REF!,"&gt;"&amp;AVERAGE(#REF!))</f>
        <v>#REF!</v>
      </c>
      <c r="Q3713">
        <f t="shared" si="115"/>
        <v>27.565026697177728</v>
      </c>
      <c r="R3713" t="str">
        <f>CONCATENATE("ID-",A3713,"-",E3713)</f>
        <v>ID-32041-Training</v>
      </c>
      <c r="S3713" t="str">
        <f>INDEX(B:B,MATCH(A3713,A:A,0))</f>
        <v>09:05</v>
      </c>
      <c r="T3713" t="str">
        <f>IF(OR(B3713&gt;0,C3713&gt;0),"Acceptable","Check")</f>
        <v>Acceptable</v>
      </c>
      <c r="U3713">
        <f>COUNTIF(D:D, "Military - U.S. Army")</f>
        <v>23</v>
      </c>
      <c r="V3713">
        <f>AVERAGEIF(C:C,"Fort Myer, Virginia", I:I)</f>
        <v>2</v>
      </c>
      <c r="X3713" t="str">
        <f>IFERROR(VLOOKUP("FlightNumber", A:D, 4, FALSE), "Flight Not Found")</f>
        <v>Flight Not Found</v>
      </c>
      <c r="Y3713" t="str" cm="1">
        <f t="array" ref="Y3713">IF(AND(B:B &gt; TIME(6, 0, 0), B:B &lt;= TIME(18, 0, 0)), "Day", "Night")</f>
        <v>Night</v>
      </c>
      <c r="Z3713">
        <f>COUNTIFS(D:D, "Military - U.S. Army", C:C, "Fort Myer, Virginia")</f>
        <v>1</v>
      </c>
    </row>
    <row r="3714" spans="1:26" x14ac:dyDescent="0.2">
      <c r="A3714">
        <v>32041</v>
      </c>
      <c r="B3714" t="s">
        <v>3344</v>
      </c>
      <c r="C3714" t="s">
        <v>18207</v>
      </c>
      <c r="D3714" t="s">
        <v>9454</v>
      </c>
      <c r="F3714" t="s">
        <v>18208</v>
      </c>
      <c r="G3714" t="s">
        <v>18209</v>
      </c>
      <c r="H3714" t="s">
        <v>18210</v>
      </c>
      <c r="I3714">
        <v>3</v>
      </c>
      <c r="J3714">
        <v>3</v>
      </c>
      <c r="K3714">
        <v>0</v>
      </c>
      <c r="L3714" t="s">
        <v>18211</v>
      </c>
      <c r="M3714">
        <f>SUM(B3714,C3714)</f>
        <v>0</v>
      </c>
      <c r="N3714" t="str">
        <f t="shared" ref="N3714:N3777" si="116">IF(E3714="good","Yes","No")</f>
        <v>No</v>
      </c>
      <c r="O3714">
        <f>COUNTIF(C:C,"&lt;0")</f>
        <v>0</v>
      </c>
      <c r="P3714" t="e">
        <f>SUMIF(#REF!,"&gt;"&amp;AVERAGE(#REF!))</f>
        <v>#REF!</v>
      </c>
      <c r="Q3714">
        <f t="shared" si="115"/>
        <v>27.565026697177728</v>
      </c>
      <c r="R3714" t="str">
        <f>CONCATENATE("ID-",A3714,"-",E3714)</f>
        <v>ID-32041-</v>
      </c>
      <c r="S3714" t="str">
        <f>INDEX(B:B,MATCH(A3714,A:A,0))</f>
        <v>09:05</v>
      </c>
      <c r="T3714" t="str">
        <f>IF(OR(B3714&gt;0,C3714&gt;0),"Acceptable","Check")</f>
        <v>Acceptable</v>
      </c>
      <c r="U3714">
        <f>COUNTIF(D:D, "Military - U.S. Army")</f>
        <v>23</v>
      </c>
      <c r="V3714">
        <f>AVERAGEIF(C:C,"Fort Myer, Virginia", I:I)</f>
        <v>2</v>
      </c>
      <c r="X3714" t="str">
        <f>IFERROR(VLOOKUP("FlightNumber", A:D, 4, FALSE), "Flight Not Found")</f>
        <v>Flight Not Found</v>
      </c>
      <c r="Y3714" t="str" cm="1">
        <f t="array" ref="Y3714">IF(AND(B:B &gt; TIME(6, 0, 0), B:B &lt;= TIME(18, 0, 0)), "Day", "Night")</f>
        <v>Night</v>
      </c>
      <c r="Z3714">
        <f>COUNTIFS(D:D, "Military - U.S. Army", C:C, "Fort Myer, Virginia")</f>
        <v>1</v>
      </c>
    </row>
    <row r="3715" spans="1:26" x14ac:dyDescent="0.2">
      <c r="A3715">
        <v>32061</v>
      </c>
      <c r="C3715" t="s">
        <v>18212</v>
      </c>
      <c r="D3715" t="s">
        <v>12609</v>
      </c>
      <c r="E3715" t="s">
        <v>18213</v>
      </c>
      <c r="F3715" t="s">
        <v>11965</v>
      </c>
      <c r="G3715" t="s">
        <v>18214</v>
      </c>
      <c r="H3715" t="s">
        <v>18215</v>
      </c>
      <c r="I3715">
        <v>49</v>
      </c>
      <c r="J3715">
        <v>49</v>
      </c>
      <c r="K3715">
        <v>0</v>
      </c>
      <c r="L3715" t="s">
        <v>18216</v>
      </c>
      <c r="M3715">
        <f>SUM(B3715,C3715)</f>
        <v>0</v>
      </c>
      <c r="N3715" t="str">
        <f t="shared" si="116"/>
        <v>No</v>
      </c>
      <c r="O3715">
        <f>COUNTIF(C:C,"&lt;0")</f>
        <v>0</v>
      </c>
      <c r="P3715" t="e">
        <f>SUMIF(#REF!,"&gt;"&amp;AVERAGE(#REF!))</f>
        <v>#REF!</v>
      </c>
      <c r="Q3715">
        <f t="shared" ref="Q3715:Q3778" si="117">AVERAGEIF(I:I,"&gt;0")</f>
        <v>27.565026697177728</v>
      </c>
      <c r="R3715" t="str">
        <f>CONCATENATE("ID-",A3715,"-",E3715)</f>
        <v>ID-32061-Rangoon - Nyaung-U</v>
      </c>
      <c r="S3715">
        <f>INDEX(B:B,MATCH(A3715,A:A,0))</f>
        <v>0</v>
      </c>
      <c r="T3715" t="str">
        <f>IF(OR(B3715&gt;0,C3715&gt;0),"Acceptable","Check")</f>
        <v>Acceptable</v>
      </c>
      <c r="U3715">
        <f>COUNTIF(D:D, "Military - U.S. Army")</f>
        <v>23</v>
      </c>
      <c r="V3715">
        <f>AVERAGEIF(C:C,"Fort Myer, Virginia", I:I)</f>
        <v>2</v>
      </c>
      <c r="X3715" t="str">
        <f>IFERROR(VLOOKUP("FlightNumber", A:D, 4, FALSE), "Flight Not Found")</f>
        <v>Flight Not Found</v>
      </c>
      <c r="Y3715" t="str" cm="1">
        <f t="array" ref="Y3715">IF(AND(B:B &gt; TIME(6, 0, 0), B:B &lt;= TIME(18, 0, 0)), "Day", "Night")</f>
        <v>Night</v>
      </c>
      <c r="Z3715">
        <f>COUNTIFS(D:D, "Military - U.S. Army", C:C, "Fort Myer, Virginia")</f>
        <v>1</v>
      </c>
    </row>
    <row r="3716" spans="1:26" x14ac:dyDescent="0.2">
      <c r="A3716">
        <v>32061</v>
      </c>
      <c r="C3716" t="s">
        <v>18217</v>
      </c>
      <c r="D3716" t="s">
        <v>18218</v>
      </c>
      <c r="F3716" t="s">
        <v>16630</v>
      </c>
      <c r="G3716" t="s">
        <v>18219</v>
      </c>
      <c r="H3716" t="s">
        <v>18220</v>
      </c>
      <c r="I3716">
        <v>9</v>
      </c>
      <c r="J3716">
        <v>2</v>
      </c>
      <c r="K3716">
        <v>0</v>
      </c>
      <c r="L3716" t="s">
        <v>18221</v>
      </c>
      <c r="M3716">
        <f>SUM(B3716,C3716)</f>
        <v>0</v>
      </c>
      <c r="N3716" t="str">
        <f t="shared" si="116"/>
        <v>No</v>
      </c>
      <c r="O3716">
        <f>COUNTIF(C:C,"&lt;0")</f>
        <v>0</v>
      </c>
      <c r="P3716" t="e">
        <f>SUMIF(#REF!,"&gt;"&amp;AVERAGE(#REF!))</f>
        <v>#REF!</v>
      </c>
      <c r="Q3716">
        <f t="shared" si="117"/>
        <v>27.565026697177728</v>
      </c>
      <c r="R3716" t="str">
        <f>CONCATENATE("ID-",A3716,"-",E3716)</f>
        <v>ID-32061-</v>
      </c>
      <c r="S3716">
        <f>INDEX(B:B,MATCH(A3716,A:A,0))</f>
        <v>0</v>
      </c>
      <c r="T3716" t="str">
        <f>IF(OR(B3716&gt;0,C3716&gt;0),"Acceptable","Check")</f>
        <v>Acceptable</v>
      </c>
      <c r="U3716">
        <f>COUNTIF(D:D, "Military - U.S. Army")</f>
        <v>23</v>
      </c>
      <c r="V3716">
        <f>AVERAGEIF(C:C,"Fort Myer, Virginia", I:I)</f>
        <v>2</v>
      </c>
      <c r="X3716" t="str">
        <f>IFERROR(VLOOKUP("FlightNumber", A:D, 4, FALSE), "Flight Not Found")</f>
        <v>Flight Not Found</v>
      </c>
      <c r="Y3716" t="str" cm="1">
        <f t="array" ref="Y3716">IF(AND(B:B &gt; TIME(6, 0, 0), B:B &lt;= TIME(18, 0, 0)), "Day", "Night")</f>
        <v>Night</v>
      </c>
      <c r="Z3716">
        <f>COUNTIFS(D:D, "Military - U.S. Army", C:C, "Fort Myer, Virginia")</f>
        <v>1</v>
      </c>
    </row>
    <row r="3717" spans="1:26" x14ac:dyDescent="0.2">
      <c r="A3717">
        <v>32065</v>
      </c>
      <c r="B3717" t="s">
        <v>18222</v>
      </c>
      <c r="C3717" t="s">
        <v>18223</v>
      </c>
      <c r="D3717" t="s">
        <v>11245</v>
      </c>
      <c r="E3717" t="s">
        <v>18224</v>
      </c>
      <c r="F3717" t="s">
        <v>18225</v>
      </c>
      <c r="G3717" t="s">
        <v>18226</v>
      </c>
      <c r="H3717" t="s">
        <v>8358</v>
      </c>
      <c r="I3717">
        <v>37</v>
      </c>
      <c r="J3717">
        <v>37</v>
      </c>
      <c r="K3717">
        <v>0</v>
      </c>
      <c r="L3717" t="s">
        <v>18227</v>
      </c>
      <c r="M3717">
        <f>SUM(B3717,C3717)</f>
        <v>0</v>
      </c>
      <c r="N3717" t="str">
        <f t="shared" si="116"/>
        <v>No</v>
      </c>
      <c r="O3717">
        <f>COUNTIF(C:C,"&lt;0")</f>
        <v>0</v>
      </c>
      <c r="P3717" t="e">
        <f>SUMIF(#REF!,"&gt;"&amp;AVERAGE(#REF!))</f>
        <v>#REF!</v>
      </c>
      <c r="Q3717">
        <f t="shared" si="117"/>
        <v>27.565026697177728</v>
      </c>
      <c r="R3717" t="str">
        <f>CONCATENATE("ID-",A3717,"-",E3717)</f>
        <v>ID-32065-Milan - Koln</v>
      </c>
      <c r="S3717" t="str">
        <f>INDEX(B:B,MATCH(A3717,A:A,0))</f>
        <v>18:28</v>
      </c>
      <c r="T3717" t="str">
        <f>IF(OR(B3717&gt;0,C3717&gt;0),"Acceptable","Check")</f>
        <v>Acceptable</v>
      </c>
      <c r="U3717">
        <f>COUNTIF(D:D, "Military - U.S. Army")</f>
        <v>23</v>
      </c>
      <c r="V3717">
        <f>AVERAGEIF(C:C,"Fort Myer, Virginia", I:I)</f>
        <v>2</v>
      </c>
      <c r="X3717" t="str">
        <f>IFERROR(VLOOKUP("FlightNumber", A:D, 4, FALSE), "Flight Not Found")</f>
        <v>Flight Not Found</v>
      </c>
      <c r="Y3717" t="str" cm="1">
        <f t="array" ref="Y3717">IF(AND(B:B &gt; TIME(6, 0, 0), B:B &lt;= TIME(18, 0, 0)), "Day", "Night")</f>
        <v>Night</v>
      </c>
      <c r="Z3717">
        <f>COUNTIFS(D:D, "Military - U.S. Army", C:C, "Fort Myer, Virginia")</f>
        <v>1</v>
      </c>
    </row>
    <row r="3718" spans="1:26" x14ac:dyDescent="0.2">
      <c r="A3718">
        <v>32069</v>
      </c>
      <c r="C3718" t="s">
        <v>18228</v>
      </c>
      <c r="D3718" t="s">
        <v>17560</v>
      </c>
      <c r="F3718" t="s">
        <v>11811</v>
      </c>
      <c r="G3718" t="s">
        <v>18229</v>
      </c>
      <c r="H3718" t="s">
        <v>18230</v>
      </c>
      <c r="I3718">
        <v>9</v>
      </c>
      <c r="J3718">
        <v>9</v>
      </c>
      <c r="K3718">
        <v>0</v>
      </c>
      <c r="L3718" t="s">
        <v>18231</v>
      </c>
      <c r="M3718">
        <f>SUM(B3718,C3718)</f>
        <v>0</v>
      </c>
      <c r="N3718" t="str">
        <f t="shared" si="116"/>
        <v>No</v>
      </c>
      <c r="O3718">
        <f>COUNTIF(C:C,"&lt;0")</f>
        <v>0</v>
      </c>
      <c r="P3718" t="e">
        <f>SUMIF(#REF!,"&gt;"&amp;AVERAGE(#REF!))</f>
        <v>#REF!</v>
      </c>
      <c r="Q3718">
        <f t="shared" si="117"/>
        <v>27.565026697177728</v>
      </c>
      <c r="R3718" t="str">
        <f>CONCATENATE("ID-",A3718,"-",E3718)</f>
        <v>ID-32069-</v>
      </c>
      <c r="S3718">
        <f>INDEX(B:B,MATCH(A3718,A:A,0))</f>
        <v>0</v>
      </c>
      <c r="T3718" t="str">
        <f>IF(OR(B3718&gt;0,C3718&gt;0),"Acceptable","Check")</f>
        <v>Acceptable</v>
      </c>
      <c r="U3718">
        <f>COUNTIF(D:D, "Military - U.S. Army")</f>
        <v>23</v>
      </c>
      <c r="V3718">
        <f>AVERAGEIF(C:C,"Fort Myer, Virginia", I:I)</f>
        <v>2</v>
      </c>
      <c r="X3718" t="str">
        <f>IFERROR(VLOOKUP("FlightNumber", A:D, 4, FALSE), "Flight Not Found")</f>
        <v>Flight Not Found</v>
      </c>
      <c r="Y3718" t="str" cm="1">
        <f t="array" ref="Y3718">IF(AND(B:B &gt; TIME(6, 0, 0), B:B &lt;= TIME(18, 0, 0)), "Day", "Night")</f>
        <v>Night</v>
      </c>
      <c r="Z3718">
        <f>COUNTIFS(D:D, "Military - U.S. Army", C:C, "Fort Myer, Virginia")</f>
        <v>1</v>
      </c>
    </row>
    <row r="3719" spans="1:26" x14ac:dyDescent="0.2">
      <c r="A3719">
        <v>32085</v>
      </c>
      <c r="B3719" t="s">
        <v>16619</v>
      </c>
      <c r="C3719" t="s">
        <v>18232</v>
      </c>
      <c r="D3719" t="s">
        <v>18233</v>
      </c>
      <c r="E3719" t="s">
        <v>18234</v>
      </c>
      <c r="F3719" t="s">
        <v>18235</v>
      </c>
      <c r="G3719" t="s">
        <v>18236</v>
      </c>
      <c r="H3719" t="s">
        <v>18237</v>
      </c>
      <c r="I3719">
        <v>4</v>
      </c>
      <c r="J3719">
        <v>4</v>
      </c>
      <c r="K3719">
        <v>0</v>
      </c>
      <c r="L3719" t="s">
        <v>18238</v>
      </c>
      <c r="M3719">
        <f>SUM(B3719,C3719)</f>
        <v>0</v>
      </c>
      <c r="N3719" t="str">
        <f t="shared" si="116"/>
        <v>No</v>
      </c>
      <c r="O3719">
        <f>COUNTIF(C:C,"&lt;0")</f>
        <v>0</v>
      </c>
      <c r="P3719" t="e">
        <f>SUMIF(#REF!,"&gt;"&amp;AVERAGE(#REF!))</f>
        <v>#REF!</v>
      </c>
      <c r="Q3719">
        <f t="shared" si="117"/>
        <v>27.565026697177728</v>
      </c>
      <c r="R3719" t="str">
        <f>CONCATENATE("ID-",A3719,"-",E3719)</f>
        <v>ID-32085-Tacoma, WA - Bellingham, WA</v>
      </c>
      <c r="S3719" t="str">
        <f>INDEX(B:B,MATCH(A3719,A:A,0))</f>
        <v>22:40</v>
      </c>
      <c r="T3719" t="str">
        <f>IF(OR(B3719&gt;0,C3719&gt;0),"Acceptable","Check")</f>
        <v>Acceptable</v>
      </c>
      <c r="U3719">
        <f>COUNTIF(D:D, "Military - U.S. Army")</f>
        <v>23</v>
      </c>
      <c r="V3719">
        <f>AVERAGEIF(C:C,"Fort Myer, Virginia", I:I)</f>
        <v>2</v>
      </c>
      <c r="X3719" t="str">
        <f>IFERROR(VLOOKUP("FlightNumber", A:D, 4, FALSE), "Flight Not Found")</f>
        <v>Flight Not Found</v>
      </c>
      <c r="Y3719" t="str" cm="1">
        <f t="array" ref="Y3719">IF(AND(B:B &gt; TIME(6, 0, 0), B:B &lt;= TIME(18, 0, 0)), "Day", "Night")</f>
        <v>Night</v>
      </c>
      <c r="Z3719">
        <f>COUNTIFS(D:D, "Military - U.S. Army", C:C, "Fort Myer, Virginia")</f>
        <v>1</v>
      </c>
    </row>
    <row r="3720" spans="1:26" x14ac:dyDescent="0.2">
      <c r="A3720">
        <v>32087</v>
      </c>
      <c r="B3720" t="s">
        <v>398</v>
      </c>
      <c r="C3720" t="s">
        <v>18239</v>
      </c>
      <c r="D3720" t="s">
        <v>18240</v>
      </c>
      <c r="E3720" t="s">
        <v>18241</v>
      </c>
      <c r="F3720" t="s">
        <v>18242</v>
      </c>
      <c r="G3720" t="s">
        <v>18243</v>
      </c>
      <c r="H3720" t="s">
        <v>18244</v>
      </c>
      <c r="I3720">
        <v>10</v>
      </c>
      <c r="J3720">
        <v>10</v>
      </c>
      <c r="K3720">
        <v>0</v>
      </c>
      <c r="L3720" t="s">
        <v>18245</v>
      </c>
      <c r="M3720">
        <f>SUM(B3720,C3720)</f>
        <v>0</v>
      </c>
      <c r="N3720" t="str">
        <f t="shared" si="116"/>
        <v>No</v>
      </c>
      <c r="O3720">
        <f>COUNTIF(C:C,"&lt;0")</f>
        <v>0</v>
      </c>
      <c r="P3720" t="e">
        <f>SUMIF(#REF!,"&gt;"&amp;AVERAGE(#REF!))</f>
        <v>#REF!</v>
      </c>
      <c r="Q3720">
        <f t="shared" si="117"/>
        <v>27.565026697177728</v>
      </c>
      <c r="R3720" t="str">
        <f>CONCATENATE("ID-",A3720,"-",E3720)</f>
        <v>ID-32087-Blantyre - Lilongwe</v>
      </c>
      <c r="S3720" t="str">
        <f>INDEX(B:B,MATCH(A3720,A:A,0))</f>
        <v>08:30</v>
      </c>
      <c r="T3720" t="str">
        <f>IF(OR(B3720&gt;0,C3720&gt;0),"Acceptable","Check")</f>
        <v>Acceptable</v>
      </c>
      <c r="U3720">
        <f>COUNTIF(D:D, "Military - U.S. Army")</f>
        <v>23</v>
      </c>
      <c r="V3720">
        <f>AVERAGEIF(C:C,"Fort Myer, Virginia", I:I)</f>
        <v>2</v>
      </c>
      <c r="X3720" t="str">
        <f>IFERROR(VLOOKUP("FlightNumber", A:D, 4, FALSE), "Flight Not Found")</f>
        <v>Flight Not Found</v>
      </c>
      <c r="Y3720" t="str" cm="1">
        <f t="array" ref="Y3720">IF(AND(B:B &gt; TIME(6, 0, 0), B:B &lt;= TIME(18, 0, 0)), "Day", "Night")</f>
        <v>Night</v>
      </c>
      <c r="Z3720">
        <f>COUNTIFS(D:D, "Military - U.S. Army", C:C, "Fort Myer, Virginia")</f>
        <v>1</v>
      </c>
    </row>
    <row r="3721" spans="1:26" x14ac:dyDescent="0.2">
      <c r="A3721">
        <v>32091</v>
      </c>
      <c r="B3721" t="s">
        <v>18246</v>
      </c>
      <c r="C3721" t="s">
        <v>18247</v>
      </c>
      <c r="D3721" t="s">
        <v>14831</v>
      </c>
      <c r="E3721" t="s">
        <v>18248</v>
      </c>
      <c r="F3721" t="s">
        <v>15402</v>
      </c>
      <c r="G3721" t="s">
        <v>18249</v>
      </c>
      <c r="H3721" t="s">
        <v>9645</v>
      </c>
      <c r="I3721">
        <v>4</v>
      </c>
      <c r="J3721">
        <v>2</v>
      </c>
      <c r="K3721">
        <v>0</v>
      </c>
      <c r="L3721" t="s">
        <v>18250</v>
      </c>
      <c r="M3721">
        <f>SUM(B3721,C3721)</f>
        <v>0</v>
      </c>
      <c r="N3721" t="str">
        <f t="shared" si="116"/>
        <v>No</v>
      </c>
      <c r="O3721">
        <f>COUNTIF(C:C,"&lt;0")</f>
        <v>0</v>
      </c>
      <c r="P3721" t="e">
        <f>SUMIF(#REF!,"&gt;"&amp;AVERAGE(#REF!))</f>
        <v>#REF!</v>
      </c>
      <c r="Q3721">
        <f t="shared" si="117"/>
        <v>27.565026697177728</v>
      </c>
      <c r="R3721" t="str">
        <f>CONCATENATE("ID-",A3721,"-",E3721)</f>
        <v>ID-32091-Fort Nelson - Ross River</v>
      </c>
      <c r="S3721" t="str">
        <f>INDEX(B:B,MATCH(A3721,A:A,0))</f>
        <v>17:13</v>
      </c>
      <c r="T3721" t="str">
        <f>IF(OR(B3721&gt;0,C3721&gt;0),"Acceptable","Check")</f>
        <v>Acceptable</v>
      </c>
      <c r="U3721">
        <f>COUNTIF(D:D, "Military - U.S. Army")</f>
        <v>23</v>
      </c>
      <c r="V3721">
        <f>AVERAGEIF(C:C,"Fort Myer, Virginia", I:I)</f>
        <v>2</v>
      </c>
      <c r="X3721" t="str">
        <f>IFERROR(VLOOKUP("FlightNumber", A:D, 4, FALSE), "Flight Not Found")</f>
        <v>Flight Not Found</v>
      </c>
      <c r="Y3721" t="str" cm="1">
        <f t="array" ref="Y3721">IF(AND(B:B &gt; TIME(6, 0, 0), B:B &lt;= TIME(18, 0, 0)), "Day", "Night")</f>
        <v>Night</v>
      </c>
      <c r="Z3721">
        <f>COUNTIFS(D:D, "Military - U.S. Army", C:C, "Fort Myer, Virginia")</f>
        <v>1</v>
      </c>
    </row>
    <row r="3722" spans="1:26" x14ac:dyDescent="0.2">
      <c r="A3722">
        <v>32096</v>
      </c>
      <c r="B3722" t="s">
        <v>5850</v>
      </c>
      <c r="C3722" t="s">
        <v>3694</v>
      </c>
      <c r="D3722" t="s">
        <v>6727</v>
      </c>
      <c r="E3722" t="s">
        <v>18251</v>
      </c>
      <c r="F3722" t="s">
        <v>10021</v>
      </c>
      <c r="G3722" t="s">
        <v>18252</v>
      </c>
      <c r="H3722" t="s">
        <v>18253</v>
      </c>
      <c r="I3722">
        <v>82</v>
      </c>
      <c r="J3722">
        <v>28</v>
      </c>
      <c r="K3722">
        <v>0</v>
      </c>
      <c r="L3722" t="s">
        <v>18254</v>
      </c>
      <c r="M3722">
        <f>SUM(B3722,C3722)</f>
        <v>0</v>
      </c>
      <c r="N3722" t="str">
        <f t="shared" si="116"/>
        <v>No</v>
      </c>
      <c r="O3722">
        <f>COUNTIF(C:C,"&lt;0")</f>
        <v>0</v>
      </c>
      <c r="P3722" t="e">
        <f>SUMIF(#REF!,"&gt;"&amp;AVERAGE(#REF!))</f>
        <v>#REF!</v>
      </c>
      <c r="Q3722">
        <f t="shared" si="117"/>
        <v>27.565026697177728</v>
      </c>
      <c r="R3722" t="str">
        <f>CONCATENATE("ID-",A3722,"-",E3722)</f>
        <v>ID-32096-Denver, CO - Boise, ID</v>
      </c>
      <c r="S3722" t="str">
        <f>INDEX(B:B,MATCH(A3722,A:A,0))</f>
        <v>14:15</v>
      </c>
      <c r="T3722" t="str">
        <f>IF(OR(B3722&gt;0,C3722&gt;0),"Acceptable","Check")</f>
        <v>Acceptable</v>
      </c>
      <c r="U3722">
        <f>COUNTIF(D:D, "Military - U.S. Army")</f>
        <v>23</v>
      </c>
      <c r="V3722">
        <f>AVERAGEIF(C:C,"Fort Myer, Virginia", I:I)</f>
        <v>2</v>
      </c>
      <c r="X3722" t="str">
        <f>IFERROR(VLOOKUP("FlightNumber", A:D, 4, FALSE), "Flight Not Found")</f>
        <v>Flight Not Found</v>
      </c>
      <c r="Y3722" t="str" cm="1">
        <f t="array" ref="Y3722">IF(AND(B:B &gt; TIME(6, 0, 0), B:B &lt;= TIME(18, 0, 0)), "Day", "Night")</f>
        <v>Night</v>
      </c>
      <c r="Z3722">
        <f>COUNTIFS(D:D, "Military - U.S. Army", C:C, "Fort Myer, Virginia")</f>
        <v>1</v>
      </c>
    </row>
    <row r="3723" spans="1:26" x14ac:dyDescent="0.2">
      <c r="A3723">
        <v>32104</v>
      </c>
      <c r="B3723" t="s">
        <v>3194</v>
      </c>
      <c r="C3723" t="s">
        <v>4446</v>
      </c>
      <c r="D3723" t="s">
        <v>15853</v>
      </c>
      <c r="E3723" t="s">
        <v>18255</v>
      </c>
      <c r="F3723" t="s">
        <v>18256</v>
      </c>
      <c r="G3723" t="s">
        <v>18257</v>
      </c>
      <c r="H3723" t="s">
        <v>18258</v>
      </c>
      <c r="I3723">
        <v>21</v>
      </c>
      <c r="J3723">
        <v>18</v>
      </c>
      <c r="K3723">
        <v>0</v>
      </c>
      <c r="L3723" t="s">
        <v>18259</v>
      </c>
      <c r="M3723">
        <f>SUM(B3723,C3723)</f>
        <v>0</v>
      </c>
      <c r="N3723" t="str">
        <f t="shared" si="116"/>
        <v>No</v>
      </c>
      <c r="O3723">
        <f>COUNTIF(C:C,"&lt;0")</f>
        <v>0</v>
      </c>
      <c r="P3723" t="e">
        <f>SUMIF(#REF!,"&gt;"&amp;AVERAGE(#REF!))</f>
        <v>#REF!</v>
      </c>
      <c r="Q3723">
        <f t="shared" si="117"/>
        <v>27.565026697177728</v>
      </c>
      <c r="R3723" t="str">
        <f>CONCATENATE("ID-",A3723,"-",E3723)</f>
        <v>ID-32104-Kodiak - Homer</v>
      </c>
      <c r="S3723" t="str">
        <f>INDEX(B:B,MATCH(A3723,A:A,0))</f>
        <v>18:25</v>
      </c>
      <c r="T3723" t="str">
        <f>IF(OR(B3723&gt;0,C3723&gt;0),"Acceptable","Check")</f>
        <v>Acceptable</v>
      </c>
      <c r="U3723">
        <f>COUNTIF(D:D, "Military - U.S. Army")</f>
        <v>23</v>
      </c>
      <c r="V3723">
        <f>AVERAGEIF(C:C,"Fort Myer, Virginia", I:I)</f>
        <v>2</v>
      </c>
      <c r="X3723" t="str">
        <f>IFERROR(VLOOKUP("FlightNumber", A:D, 4, FALSE), "Flight Not Found")</f>
        <v>Flight Not Found</v>
      </c>
      <c r="Y3723" t="str" cm="1">
        <f t="array" ref="Y3723">IF(AND(B:B &gt; TIME(6, 0, 0), B:B &lt;= TIME(18, 0, 0)), "Day", "Night")</f>
        <v>Night</v>
      </c>
      <c r="Z3723">
        <f>COUNTIFS(D:D, "Military - U.S. Army", C:C, "Fort Myer, Virginia")</f>
        <v>1</v>
      </c>
    </row>
    <row r="3724" spans="1:26" x14ac:dyDescent="0.2">
      <c r="A3724">
        <v>32108</v>
      </c>
      <c r="C3724" t="s">
        <v>18260</v>
      </c>
      <c r="D3724" t="s">
        <v>18261</v>
      </c>
      <c r="E3724" t="s">
        <v>18262</v>
      </c>
      <c r="F3724" t="s">
        <v>17568</v>
      </c>
      <c r="G3724" t="s">
        <v>18263</v>
      </c>
      <c r="H3724" t="s">
        <v>18264</v>
      </c>
      <c r="I3724">
        <v>2</v>
      </c>
      <c r="J3724">
        <v>2</v>
      </c>
      <c r="K3724">
        <v>0</v>
      </c>
      <c r="L3724" t="s">
        <v>18265</v>
      </c>
      <c r="M3724">
        <f>SUM(B3724,C3724)</f>
        <v>0</v>
      </c>
      <c r="N3724" t="str">
        <f t="shared" si="116"/>
        <v>No</v>
      </c>
      <c r="O3724">
        <f>COUNTIF(C:C,"&lt;0")</f>
        <v>0</v>
      </c>
      <c r="P3724" t="e">
        <f>SUMIF(#REF!,"&gt;"&amp;AVERAGE(#REF!))</f>
        <v>#REF!</v>
      </c>
      <c r="Q3724">
        <f t="shared" si="117"/>
        <v>27.565026697177728</v>
      </c>
      <c r="R3724" t="str">
        <f>CONCATENATE("ID-",A3724,"-",E3724)</f>
        <v>ID-32108-Wellington - Christchurch</v>
      </c>
      <c r="S3724">
        <f>INDEX(B:B,MATCH(A3724,A:A,0))</f>
        <v>0</v>
      </c>
      <c r="T3724" t="str">
        <f>IF(OR(B3724&gt;0,C3724&gt;0),"Acceptable","Check")</f>
        <v>Acceptable</v>
      </c>
      <c r="U3724">
        <f>COUNTIF(D:D, "Military - U.S. Army")</f>
        <v>23</v>
      </c>
      <c r="V3724">
        <f>AVERAGEIF(C:C,"Fort Myer, Virginia", I:I)</f>
        <v>2</v>
      </c>
      <c r="X3724" t="str">
        <f>IFERROR(VLOOKUP("FlightNumber", A:D, 4, FALSE), "Flight Not Found")</f>
        <v>Flight Not Found</v>
      </c>
      <c r="Y3724" t="str" cm="1">
        <f t="array" ref="Y3724">IF(AND(B:B &gt; TIME(6, 0, 0), B:B &lt;= TIME(18, 0, 0)), "Day", "Night")</f>
        <v>Night</v>
      </c>
      <c r="Z3724">
        <f>COUNTIFS(D:D, "Military - U.S. Army", C:C, "Fort Myer, Virginia")</f>
        <v>1</v>
      </c>
    </row>
    <row r="3725" spans="1:26" x14ac:dyDescent="0.2">
      <c r="A3725">
        <v>32161</v>
      </c>
      <c r="C3725" t="s">
        <v>18266</v>
      </c>
      <c r="D3725" t="s">
        <v>16165</v>
      </c>
      <c r="F3725" t="s">
        <v>16883</v>
      </c>
      <c r="G3725" t="s">
        <v>18267</v>
      </c>
      <c r="H3725" t="s">
        <v>3774</v>
      </c>
      <c r="I3725">
        <v>11</v>
      </c>
      <c r="J3725">
        <v>10</v>
      </c>
      <c r="K3725">
        <v>0</v>
      </c>
      <c r="L3725" t="s">
        <v>15000</v>
      </c>
      <c r="M3725">
        <f>SUM(B3725,C3725)</f>
        <v>0</v>
      </c>
      <c r="N3725" t="str">
        <f t="shared" si="116"/>
        <v>No</v>
      </c>
      <c r="O3725">
        <f>COUNTIF(C:C,"&lt;0")</f>
        <v>0</v>
      </c>
      <c r="P3725" t="e">
        <f>SUMIF(#REF!,"&gt;"&amp;AVERAGE(#REF!))</f>
        <v>#REF!</v>
      </c>
      <c r="Q3725">
        <f t="shared" si="117"/>
        <v>27.565026697177728</v>
      </c>
      <c r="R3725" t="str">
        <f>CONCATENATE("ID-",A3725,"-",E3725)</f>
        <v>ID-32161-</v>
      </c>
      <c r="S3725">
        <f>INDEX(B:B,MATCH(A3725,A:A,0))</f>
        <v>0</v>
      </c>
      <c r="T3725" t="str">
        <f>IF(OR(B3725&gt;0,C3725&gt;0),"Acceptable","Check")</f>
        <v>Acceptable</v>
      </c>
      <c r="U3725">
        <f>COUNTIF(D:D, "Military - U.S. Army")</f>
        <v>23</v>
      </c>
      <c r="V3725">
        <f>AVERAGEIF(C:C,"Fort Myer, Virginia", I:I)</f>
        <v>2</v>
      </c>
      <c r="X3725" t="str">
        <f>IFERROR(VLOOKUP("FlightNumber", A:D, 4, FALSE), "Flight Not Found")</f>
        <v>Flight Not Found</v>
      </c>
      <c r="Y3725" t="str" cm="1">
        <f t="array" ref="Y3725">IF(AND(B:B &gt; TIME(6, 0, 0), B:B &lt;= TIME(18, 0, 0)), "Day", "Night")</f>
        <v>Night</v>
      </c>
      <c r="Z3725">
        <f>COUNTIFS(D:D, "Military - U.S. Army", C:C, "Fort Myer, Virginia")</f>
        <v>1</v>
      </c>
    </row>
    <row r="3726" spans="1:26" x14ac:dyDescent="0.2">
      <c r="A3726">
        <v>32161</v>
      </c>
      <c r="B3726" t="s">
        <v>6638</v>
      </c>
      <c r="C3726" t="s">
        <v>18268</v>
      </c>
      <c r="D3726" t="s">
        <v>18269</v>
      </c>
      <c r="E3726" t="s">
        <v>18270</v>
      </c>
      <c r="F3726" t="s">
        <v>18271</v>
      </c>
      <c r="G3726" t="s">
        <v>18272</v>
      </c>
      <c r="H3726" t="s">
        <v>18273</v>
      </c>
      <c r="I3726">
        <v>17</v>
      </c>
      <c r="J3726">
        <v>9</v>
      </c>
      <c r="K3726">
        <v>0</v>
      </c>
      <c r="L3726" t="s">
        <v>18274</v>
      </c>
      <c r="M3726">
        <f>SUM(B3726,C3726)</f>
        <v>0</v>
      </c>
      <c r="N3726" t="str">
        <f t="shared" si="116"/>
        <v>No</v>
      </c>
      <c r="O3726">
        <f>COUNTIF(C:C,"&lt;0")</f>
        <v>0</v>
      </c>
      <c r="P3726" t="e">
        <f>SUMIF(#REF!,"&gt;"&amp;AVERAGE(#REF!))</f>
        <v>#REF!</v>
      </c>
      <c r="Q3726">
        <f t="shared" si="117"/>
        <v>27.565026697177728</v>
      </c>
      <c r="R3726" t="str">
        <f>CONCATENATE("ID-",A3726,"-",E3726)</f>
        <v>ID-32161-Denver, CO - Durango, CO</v>
      </c>
      <c r="S3726">
        <f>INDEX(B:B,MATCH(A3726,A:A,0))</f>
        <v>0</v>
      </c>
      <c r="T3726" t="str">
        <f>IF(OR(B3726&gt;0,C3726&gt;0),"Acceptable","Check")</f>
        <v>Acceptable</v>
      </c>
      <c r="U3726">
        <f>COUNTIF(D:D, "Military - U.S. Army")</f>
        <v>23</v>
      </c>
      <c r="V3726">
        <f>AVERAGEIF(C:C,"Fort Myer, Virginia", I:I)</f>
        <v>2</v>
      </c>
      <c r="X3726" t="str">
        <f>IFERROR(VLOOKUP("FlightNumber", A:D, 4, FALSE), "Flight Not Found")</f>
        <v>Flight Not Found</v>
      </c>
      <c r="Y3726" t="str" cm="1">
        <f t="array" ref="Y3726">IF(AND(B:B &gt; TIME(6, 0, 0), B:B &lt;= TIME(18, 0, 0)), "Day", "Night")</f>
        <v>Night</v>
      </c>
      <c r="Z3726">
        <f>COUNTIFS(D:D, "Military - U.S. Army", C:C, "Fort Myer, Virginia")</f>
        <v>1</v>
      </c>
    </row>
    <row r="3727" spans="1:26" x14ac:dyDescent="0.2">
      <c r="A3727">
        <v>32109</v>
      </c>
      <c r="B3727" t="s">
        <v>915</v>
      </c>
      <c r="C3727" t="s">
        <v>18275</v>
      </c>
      <c r="D3727" t="s">
        <v>2312</v>
      </c>
      <c r="E3727" t="s">
        <v>18276</v>
      </c>
      <c r="F3727" t="s">
        <v>18277</v>
      </c>
      <c r="G3727" t="s">
        <v>18278</v>
      </c>
      <c r="H3727" t="s">
        <v>18279</v>
      </c>
      <c r="I3727">
        <v>159</v>
      </c>
      <c r="J3727">
        <v>159</v>
      </c>
      <c r="K3727">
        <v>0</v>
      </c>
      <c r="L3727" t="s">
        <v>18280</v>
      </c>
      <c r="M3727">
        <f>SUM(B3727,C3727)</f>
        <v>0</v>
      </c>
      <c r="N3727" t="str">
        <f t="shared" si="116"/>
        <v>No</v>
      </c>
      <c r="O3727">
        <f>COUNTIF(C:C,"&lt;0")</f>
        <v>0</v>
      </c>
      <c r="P3727" t="e">
        <f>SUMIF(#REF!,"&gt;"&amp;AVERAGE(#REF!))</f>
        <v>#REF!</v>
      </c>
      <c r="Q3727">
        <f t="shared" si="117"/>
        <v>27.565026697177728</v>
      </c>
      <c r="R3727" t="str">
        <f>CONCATENATE("ID-",A3727,"-",E3727)</f>
        <v>ID-32109-Taipei, Taiwan -  Mauritius - Johannesburg, South Africa</v>
      </c>
      <c r="S3727" t="str">
        <f>INDEX(B:B,MATCH(A3727,A:A,0))</f>
        <v>04:00</v>
      </c>
      <c r="T3727" t="str">
        <f>IF(OR(B3727&gt;0,C3727&gt;0),"Acceptable","Check")</f>
        <v>Acceptable</v>
      </c>
      <c r="U3727">
        <f>COUNTIF(D:D, "Military - U.S. Army")</f>
        <v>23</v>
      </c>
      <c r="V3727">
        <f>AVERAGEIF(C:C,"Fort Myer, Virginia", I:I)</f>
        <v>2</v>
      </c>
      <c r="X3727" t="str">
        <f>IFERROR(VLOOKUP("FlightNumber", A:D, 4, FALSE), "Flight Not Found")</f>
        <v>Flight Not Found</v>
      </c>
      <c r="Y3727" t="str" cm="1">
        <f t="array" ref="Y3727">IF(AND(B:B &gt; TIME(6, 0, 0), B:B &lt;= TIME(18, 0, 0)), "Day", "Night")</f>
        <v>Night</v>
      </c>
      <c r="Z3727">
        <f>COUNTIFS(D:D, "Military - U.S. Army", C:C, "Fort Myer, Virginia")</f>
        <v>1</v>
      </c>
    </row>
    <row r="3728" spans="1:26" x14ac:dyDescent="0.2">
      <c r="A3728">
        <v>32110</v>
      </c>
      <c r="B3728" t="s">
        <v>3090</v>
      </c>
      <c r="C3728" t="s">
        <v>18281</v>
      </c>
      <c r="D3728" t="s">
        <v>11963</v>
      </c>
      <c r="E3728" t="s">
        <v>18282</v>
      </c>
      <c r="F3728" t="s">
        <v>18283</v>
      </c>
      <c r="G3728" t="s">
        <v>18284</v>
      </c>
      <c r="H3728" t="s">
        <v>18285</v>
      </c>
      <c r="I3728">
        <v>115</v>
      </c>
      <c r="J3728">
        <v>115</v>
      </c>
      <c r="K3728">
        <v>0</v>
      </c>
      <c r="L3728" t="s">
        <v>18286</v>
      </c>
      <c r="M3728">
        <f>SUM(B3728,C3728)</f>
        <v>0</v>
      </c>
      <c r="N3728" t="str">
        <f t="shared" si="116"/>
        <v>No</v>
      </c>
      <c r="O3728">
        <f>COUNTIF(C:C,"&lt;0")</f>
        <v>0</v>
      </c>
      <c r="P3728" t="e">
        <f>SUMIF(#REF!,"&gt;"&amp;AVERAGE(#REF!))</f>
        <v>#REF!</v>
      </c>
      <c r="Q3728">
        <f t="shared" si="117"/>
        <v>27.565026697177728</v>
      </c>
      <c r="R3728" t="str">
        <f>CONCATENATE("ID-",A3728,"-",E3728)</f>
        <v>ID-32110-Abu Dhabi - Bangkok</v>
      </c>
      <c r="S3728" t="str">
        <f>INDEX(B:B,MATCH(A3728,A:A,0))</f>
        <v>11:30</v>
      </c>
      <c r="T3728" t="str">
        <f>IF(OR(B3728&gt;0,C3728&gt;0),"Acceptable","Check")</f>
        <v>Acceptable</v>
      </c>
      <c r="U3728">
        <f>COUNTIF(D:D, "Military - U.S. Army")</f>
        <v>23</v>
      </c>
      <c r="V3728">
        <f>AVERAGEIF(C:C,"Fort Myer, Virginia", I:I)</f>
        <v>2</v>
      </c>
      <c r="X3728" t="str">
        <f>IFERROR(VLOOKUP("FlightNumber", A:D, 4, FALSE), "Flight Not Found")</f>
        <v>Flight Not Found</v>
      </c>
      <c r="Y3728" t="str" cm="1">
        <f t="array" ref="Y3728">IF(AND(B:B &gt; TIME(6, 0, 0), B:B &lt;= TIME(18, 0, 0)), "Day", "Night")</f>
        <v>Night</v>
      </c>
      <c r="Z3728">
        <f>COUNTIFS(D:D, "Military - U.S. Army", C:C, "Fort Myer, Virginia")</f>
        <v>1</v>
      </c>
    </row>
    <row r="3729" spans="1:26" x14ac:dyDescent="0.2">
      <c r="A3729">
        <v>32114</v>
      </c>
      <c r="C3729" t="s">
        <v>18287</v>
      </c>
      <c r="D3729" t="s">
        <v>18288</v>
      </c>
      <c r="F3729" t="s">
        <v>16274</v>
      </c>
      <c r="G3729" t="s">
        <v>18289</v>
      </c>
      <c r="I3729">
        <v>14</v>
      </c>
      <c r="J3729">
        <v>14</v>
      </c>
      <c r="K3729">
        <v>0</v>
      </c>
      <c r="L3729" t="s">
        <v>18290</v>
      </c>
      <c r="M3729">
        <f>SUM(B3729,C3729)</f>
        <v>0</v>
      </c>
      <c r="N3729" t="str">
        <f t="shared" si="116"/>
        <v>No</v>
      </c>
      <c r="O3729">
        <f>COUNTIF(C:C,"&lt;0")</f>
        <v>0</v>
      </c>
      <c r="P3729" t="e">
        <f>SUMIF(#REF!,"&gt;"&amp;AVERAGE(#REF!))</f>
        <v>#REF!</v>
      </c>
      <c r="Q3729">
        <f t="shared" si="117"/>
        <v>27.565026697177728</v>
      </c>
      <c r="R3729" t="str">
        <f>CONCATENATE("ID-",A3729,"-",E3729)</f>
        <v>ID-32114-</v>
      </c>
      <c r="S3729">
        <f>INDEX(B:B,MATCH(A3729,A:A,0))</f>
        <v>0</v>
      </c>
      <c r="T3729" t="str">
        <f>IF(OR(B3729&gt;0,C3729&gt;0),"Acceptable","Check")</f>
        <v>Acceptable</v>
      </c>
      <c r="U3729">
        <f>COUNTIF(D:D, "Military - U.S. Army")</f>
        <v>23</v>
      </c>
      <c r="V3729">
        <f>AVERAGEIF(C:C,"Fort Myer, Virginia", I:I)</f>
        <v>2</v>
      </c>
      <c r="X3729" t="str">
        <f>IFERROR(VLOOKUP("FlightNumber", A:D, 4, FALSE), "Flight Not Found")</f>
        <v>Flight Not Found</v>
      </c>
      <c r="Y3729" t="str" cm="1">
        <f t="array" ref="Y3729">IF(AND(B:B &gt; TIME(6, 0, 0), B:B &lt;= TIME(18, 0, 0)), "Day", "Night")</f>
        <v>Night</v>
      </c>
      <c r="Z3729">
        <f>COUNTIFS(D:D, "Military - U.S. Army", C:C, "Fort Myer, Virginia")</f>
        <v>1</v>
      </c>
    </row>
    <row r="3730" spans="1:26" x14ac:dyDescent="0.2">
      <c r="A3730">
        <v>32118</v>
      </c>
      <c r="B3730" t="s">
        <v>17019</v>
      </c>
      <c r="C3730" t="s">
        <v>17149</v>
      </c>
      <c r="D3730" t="s">
        <v>12566</v>
      </c>
      <c r="E3730" t="s">
        <v>18291</v>
      </c>
      <c r="F3730" t="s">
        <v>18292</v>
      </c>
      <c r="G3730" t="s">
        <v>18293</v>
      </c>
      <c r="H3730" t="s">
        <v>18294</v>
      </c>
      <c r="I3730">
        <v>43</v>
      </c>
      <c r="J3730">
        <v>43</v>
      </c>
      <c r="K3730">
        <v>0</v>
      </c>
      <c r="L3730" t="s">
        <v>18295</v>
      </c>
      <c r="M3730">
        <f>SUM(B3730,C3730)</f>
        <v>0</v>
      </c>
      <c r="N3730" t="str">
        <f t="shared" si="116"/>
        <v>No</v>
      </c>
      <c r="O3730">
        <f>COUNTIF(C:C,"&lt;0")</f>
        <v>0</v>
      </c>
      <c r="P3730" t="e">
        <f>SUMIF(#REF!,"&gt;"&amp;AVERAGE(#REF!))</f>
        <v>#REF!</v>
      </c>
      <c r="Q3730">
        <f t="shared" si="117"/>
        <v>27.565026697177728</v>
      </c>
      <c r="R3730" t="str">
        <f>CONCATENATE("ID-",A3730,"-",E3730)</f>
        <v>ID-32118-Los Angeles - San Fransisco</v>
      </c>
      <c r="S3730" t="str">
        <f>INDEX(B:B,MATCH(A3730,A:A,0))</f>
        <v>16:16</v>
      </c>
      <c r="T3730" t="str">
        <f>IF(OR(B3730&gt;0,C3730&gt;0),"Acceptable","Check")</f>
        <v>Acceptable</v>
      </c>
      <c r="U3730">
        <f>COUNTIF(D:D, "Military - U.S. Army")</f>
        <v>23</v>
      </c>
      <c r="V3730">
        <f>AVERAGEIF(C:C,"Fort Myer, Virginia", I:I)</f>
        <v>2</v>
      </c>
      <c r="X3730" t="str">
        <f>IFERROR(VLOOKUP("FlightNumber", A:D, 4, FALSE), "Flight Not Found")</f>
        <v>Flight Not Found</v>
      </c>
      <c r="Y3730" t="str" cm="1">
        <f t="array" ref="Y3730">IF(AND(B:B &gt; TIME(6, 0, 0), B:B &lt;= TIME(18, 0, 0)), "Day", "Night")</f>
        <v>Night</v>
      </c>
      <c r="Z3730">
        <f>COUNTIFS(D:D, "Military - U.S. Army", C:C, "Fort Myer, Virginia")</f>
        <v>1</v>
      </c>
    </row>
    <row r="3731" spans="1:26" x14ac:dyDescent="0.2">
      <c r="A3731">
        <v>32119</v>
      </c>
      <c r="C3731" t="s">
        <v>10259</v>
      </c>
      <c r="D3731" t="s">
        <v>18296</v>
      </c>
      <c r="E3731" t="s">
        <v>6257</v>
      </c>
      <c r="F3731" t="s">
        <v>11698</v>
      </c>
      <c r="G3731" t="s">
        <v>18297</v>
      </c>
      <c r="H3731" t="s">
        <v>18298</v>
      </c>
      <c r="I3731">
        <v>43</v>
      </c>
      <c r="J3731">
        <v>42</v>
      </c>
      <c r="K3731">
        <v>0</v>
      </c>
      <c r="L3731" t="s">
        <v>18299</v>
      </c>
      <c r="M3731">
        <f>SUM(B3731,C3731)</f>
        <v>0</v>
      </c>
      <c r="N3731" t="str">
        <f t="shared" si="116"/>
        <v>No</v>
      </c>
      <c r="O3731">
        <f>COUNTIF(C:C,"&lt;0")</f>
        <v>0</v>
      </c>
      <c r="P3731" t="e">
        <f>SUMIF(#REF!,"&gt;"&amp;AVERAGE(#REF!))</f>
        <v>#REF!</v>
      </c>
      <c r="Q3731">
        <f t="shared" si="117"/>
        <v>27.565026697177728</v>
      </c>
      <c r="R3731" t="str">
        <f>CONCATENATE("ID-",A3731,"-",E3731)</f>
        <v>ID-32119-Pucallpa - Lima</v>
      </c>
      <c r="S3731">
        <f>INDEX(B:B,MATCH(A3731,A:A,0))</f>
        <v>0</v>
      </c>
      <c r="T3731" t="str">
        <f>IF(OR(B3731&gt;0,C3731&gt;0),"Acceptable","Check")</f>
        <v>Acceptable</v>
      </c>
      <c r="U3731">
        <f>COUNTIF(D:D, "Military - U.S. Army")</f>
        <v>23</v>
      </c>
      <c r="V3731">
        <f>AVERAGEIF(C:C,"Fort Myer, Virginia", I:I)</f>
        <v>2</v>
      </c>
      <c r="X3731" t="str">
        <f>IFERROR(VLOOKUP("FlightNumber", A:D, 4, FALSE), "Flight Not Found")</f>
        <v>Flight Not Found</v>
      </c>
      <c r="Y3731" t="str" cm="1">
        <f t="array" ref="Y3731">IF(AND(B:B &gt; TIME(6, 0, 0), B:B &lt;= TIME(18, 0, 0)), "Day", "Night")</f>
        <v>Night</v>
      </c>
      <c r="Z3731">
        <f>COUNTIFS(D:D, "Military - U.S. Army", C:C, "Fort Myer, Virginia")</f>
        <v>1</v>
      </c>
    </row>
    <row r="3732" spans="1:26" x14ac:dyDescent="0.2">
      <c r="A3732">
        <v>32119</v>
      </c>
      <c r="C3732" t="s">
        <v>18300</v>
      </c>
      <c r="D3732" t="s">
        <v>16097</v>
      </c>
      <c r="F3732" t="s">
        <v>18301</v>
      </c>
      <c r="G3732" t="s">
        <v>18302</v>
      </c>
      <c r="H3732" t="s">
        <v>7791</v>
      </c>
      <c r="I3732">
        <v>4</v>
      </c>
      <c r="J3732">
        <v>1</v>
      </c>
      <c r="K3732">
        <v>0</v>
      </c>
      <c r="L3732" t="s">
        <v>1758</v>
      </c>
      <c r="M3732">
        <f>SUM(B3732,C3732)</f>
        <v>0</v>
      </c>
      <c r="N3732" t="str">
        <f t="shared" si="116"/>
        <v>No</v>
      </c>
      <c r="O3732">
        <f>COUNTIF(C:C,"&lt;0")</f>
        <v>0</v>
      </c>
      <c r="P3732" t="e">
        <f>SUMIF(#REF!,"&gt;"&amp;AVERAGE(#REF!))</f>
        <v>#REF!</v>
      </c>
      <c r="Q3732">
        <f t="shared" si="117"/>
        <v>27.565026697177728</v>
      </c>
      <c r="R3732" t="str">
        <f>CONCATENATE("ID-",A3732,"-",E3732)</f>
        <v>ID-32119-</v>
      </c>
      <c r="S3732">
        <f>INDEX(B:B,MATCH(A3732,A:A,0))</f>
        <v>0</v>
      </c>
      <c r="T3732" t="str">
        <f>IF(OR(B3732&gt;0,C3732&gt;0),"Acceptable","Check")</f>
        <v>Acceptable</v>
      </c>
      <c r="U3732">
        <f>COUNTIF(D:D, "Military - U.S. Army")</f>
        <v>23</v>
      </c>
      <c r="V3732">
        <f>AVERAGEIF(C:C,"Fort Myer, Virginia", I:I)</f>
        <v>2</v>
      </c>
      <c r="X3732" t="str">
        <f>IFERROR(VLOOKUP("FlightNumber", A:D, 4, FALSE), "Flight Not Found")</f>
        <v>Flight Not Found</v>
      </c>
      <c r="Y3732" t="str" cm="1">
        <f t="array" ref="Y3732">IF(AND(B:B &gt; TIME(6, 0, 0), B:B &lt;= TIME(18, 0, 0)), "Day", "Night")</f>
        <v>Night</v>
      </c>
      <c r="Z3732">
        <f>COUNTIFS(D:D, "Military - U.S. Army", C:C, "Fort Myer, Virginia")</f>
        <v>1</v>
      </c>
    </row>
    <row r="3733" spans="1:26" x14ac:dyDescent="0.2">
      <c r="A3733">
        <v>32124</v>
      </c>
      <c r="C3733" t="s">
        <v>18303</v>
      </c>
      <c r="D3733" t="s">
        <v>3661</v>
      </c>
      <c r="E3733" t="s">
        <v>18304</v>
      </c>
      <c r="F3733" t="s">
        <v>18305</v>
      </c>
      <c r="G3733" t="s">
        <v>18306</v>
      </c>
      <c r="H3733" t="s">
        <v>18307</v>
      </c>
      <c r="I3733">
        <v>15</v>
      </c>
      <c r="J3733">
        <v>15</v>
      </c>
      <c r="K3733">
        <v>0</v>
      </c>
      <c r="L3733" t="s">
        <v>18308</v>
      </c>
      <c r="M3733">
        <f>SUM(B3733,C3733)</f>
        <v>0</v>
      </c>
      <c r="N3733" t="str">
        <f t="shared" si="116"/>
        <v>No</v>
      </c>
      <c r="O3733">
        <f>COUNTIF(C:C,"&lt;0")</f>
        <v>0</v>
      </c>
      <c r="P3733" t="e">
        <f>SUMIF(#REF!,"&gt;"&amp;AVERAGE(#REF!))</f>
        <v>#REF!</v>
      </c>
      <c r="Q3733">
        <f t="shared" si="117"/>
        <v>27.565026697177728</v>
      </c>
      <c r="R3733" t="str">
        <f>CONCATENATE("ID-",A3733,"-",E3733)</f>
        <v>ID-32124-Cebu - Iligan</v>
      </c>
      <c r="S3733">
        <f>INDEX(B:B,MATCH(A3733,A:A,0))</f>
        <v>0</v>
      </c>
      <c r="T3733" t="str">
        <f>IF(OR(B3733&gt;0,C3733&gt;0),"Acceptable","Check")</f>
        <v>Acceptable</v>
      </c>
      <c r="U3733">
        <f>COUNTIF(D:D, "Military - U.S. Army")</f>
        <v>23</v>
      </c>
      <c r="V3733">
        <f>AVERAGEIF(C:C,"Fort Myer, Virginia", I:I)</f>
        <v>2</v>
      </c>
      <c r="X3733" t="str">
        <f>IFERROR(VLOOKUP("FlightNumber", A:D, 4, FALSE), "Flight Not Found")</f>
        <v>Flight Not Found</v>
      </c>
      <c r="Y3733" t="str" cm="1">
        <f t="array" ref="Y3733">IF(AND(B:B &gt; TIME(6, 0, 0), B:B &lt;= TIME(18, 0, 0)), "Day", "Night")</f>
        <v>Night</v>
      </c>
      <c r="Z3733">
        <f>COUNTIFS(D:D, "Military - U.S. Army", C:C, "Fort Myer, Virginia")</f>
        <v>1</v>
      </c>
    </row>
    <row r="3734" spans="1:26" x14ac:dyDescent="0.2">
      <c r="A3734">
        <v>32125</v>
      </c>
      <c r="B3734" t="s">
        <v>92</v>
      </c>
      <c r="C3734" t="s">
        <v>18309</v>
      </c>
      <c r="D3734" t="s">
        <v>4101</v>
      </c>
      <c r="E3734" t="s">
        <v>18310</v>
      </c>
      <c r="F3734" t="s">
        <v>11133</v>
      </c>
      <c r="G3734" t="s">
        <v>18311</v>
      </c>
      <c r="I3734">
        <v>29</v>
      </c>
      <c r="J3734">
        <v>29</v>
      </c>
      <c r="K3734">
        <v>0</v>
      </c>
      <c r="L3734" t="s">
        <v>18312</v>
      </c>
      <c r="M3734">
        <f>SUM(B3734,C3734)</f>
        <v>0</v>
      </c>
      <c r="N3734" t="str">
        <f t="shared" si="116"/>
        <v>No</v>
      </c>
      <c r="O3734">
        <f>COUNTIF(C:C,"&lt;0")</f>
        <v>0</v>
      </c>
      <c r="P3734" t="e">
        <f>SUMIF(#REF!,"&gt;"&amp;AVERAGE(#REF!))</f>
        <v>#REF!</v>
      </c>
      <c r="Q3734">
        <f t="shared" si="117"/>
        <v>27.565026697177728</v>
      </c>
      <c r="R3734" t="str">
        <f>CONCATENATE("ID-",A3734,"-",E3734)</f>
        <v>ID-32125-Recife - Fernando de Noronha</v>
      </c>
      <c r="S3734" t="str">
        <f>INDEX(B:B,MATCH(A3734,A:A,0))</f>
        <v>21:30</v>
      </c>
      <c r="T3734" t="str">
        <f>IF(OR(B3734&gt;0,C3734&gt;0),"Acceptable","Check")</f>
        <v>Acceptable</v>
      </c>
      <c r="U3734">
        <f>COUNTIF(D:D, "Military - U.S. Army")</f>
        <v>23</v>
      </c>
      <c r="V3734">
        <f>AVERAGEIF(C:C,"Fort Myer, Virginia", I:I)</f>
        <v>2</v>
      </c>
      <c r="X3734" t="str">
        <f>IFERROR(VLOOKUP("FlightNumber", A:D, 4, FALSE), "Flight Not Found")</f>
        <v>Flight Not Found</v>
      </c>
      <c r="Y3734" t="str" cm="1">
        <f t="array" ref="Y3734">IF(AND(B:B &gt; TIME(6, 0, 0), B:B &lt;= TIME(18, 0, 0)), "Day", "Night")</f>
        <v>Night</v>
      </c>
      <c r="Z3734">
        <f>COUNTIFS(D:D, "Military - U.S. Army", C:C, "Fort Myer, Virginia")</f>
        <v>1</v>
      </c>
    </row>
    <row r="3735" spans="1:26" x14ac:dyDescent="0.2">
      <c r="A3735">
        <v>32132</v>
      </c>
      <c r="B3735" t="s">
        <v>2846</v>
      </c>
      <c r="C3735" t="s">
        <v>5171</v>
      </c>
      <c r="D3735" t="s">
        <v>18313</v>
      </c>
      <c r="E3735" t="s">
        <v>18314</v>
      </c>
      <c r="F3735" t="s">
        <v>18315</v>
      </c>
      <c r="G3735" t="s">
        <v>18316</v>
      </c>
      <c r="H3735" t="s">
        <v>18317</v>
      </c>
      <c r="I3735">
        <v>16</v>
      </c>
      <c r="J3735">
        <v>16</v>
      </c>
      <c r="K3735">
        <v>0</v>
      </c>
      <c r="L3735" t="s">
        <v>18318</v>
      </c>
      <c r="M3735">
        <f>SUM(B3735,C3735)</f>
        <v>0</v>
      </c>
      <c r="N3735" t="str">
        <f t="shared" si="116"/>
        <v>No</v>
      </c>
      <c r="O3735">
        <f>COUNTIF(C:C,"&lt;0")</f>
        <v>0</v>
      </c>
      <c r="P3735" t="e">
        <f>SUMIF(#REF!,"&gt;"&amp;AVERAGE(#REF!))</f>
        <v>#REF!</v>
      </c>
      <c r="Q3735">
        <f t="shared" si="117"/>
        <v>27.565026697177728</v>
      </c>
      <c r="R3735" t="str">
        <f>CONCATENATE("ID-",A3735,"-",E3735)</f>
        <v>ID-32132-Brussels - Bordeaux</v>
      </c>
      <c r="S3735" t="str">
        <f>INDEX(B:B,MATCH(A3735,A:A,0))</f>
        <v>15:10</v>
      </c>
      <c r="T3735" t="str">
        <f>IF(OR(B3735&gt;0,C3735&gt;0),"Acceptable","Check")</f>
        <v>Acceptable</v>
      </c>
      <c r="U3735">
        <f>COUNTIF(D:D, "Military - U.S. Army")</f>
        <v>23</v>
      </c>
      <c r="V3735">
        <f>AVERAGEIF(C:C,"Fort Myer, Virginia", I:I)</f>
        <v>2</v>
      </c>
      <c r="X3735" t="str">
        <f>IFERROR(VLOOKUP("FlightNumber", A:D, 4, FALSE), "Flight Not Found")</f>
        <v>Flight Not Found</v>
      </c>
      <c r="Y3735" t="str" cm="1">
        <f t="array" ref="Y3735">IF(AND(B:B &gt; TIME(6, 0, 0), B:B &lt;= TIME(18, 0, 0)), "Day", "Night")</f>
        <v>Night</v>
      </c>
      <c r="Z3735">
        <f>COUNTIFS(D:D, "Military - U.S. Army", C:C, "Fort Myer, Virginia")</f>
        <v>1</v>
      </c>
    </row>
    <row r="3736" spans="1:26" x14ac:dyDescent="0.2">
      <c r="A3736">
        <v>32132</v>
      </c>
      <c r="C3736" t="s">
        <v>18319</v>
      </c>
      <c r="D3736" t="s">
        <v>18320</v>
      </c>
      <c r="F3736" t="s">
        <v>18321</v>
      </c>
      <c r="G3736" t="s">
        <v>18322</v>
      </c>
      <c r="H3736" t="s">
        <v>2638</v>
      </c>
      <c r="I3736">
        <v>15</v>
      </c>
      <c r="J3736">
        <v>15</v>
      </c>
      <c r="K3736">
        <v>0</v>
      </c>
      <c r="L3736" t="s">
        <v>18323</v>
      </c>
      <c r="M3736">
        <f>SUM(B3736,C3736)</f>
        <v>0</v>
      </c>
      <c r="N3736" t="str">
        <f t="shared" si="116"/>
        <v>No</v>
      </c>
      <c r="O3736">
        <f>COUNTIF(C:C,"&lt;0")</f>
        <v>0</v>
      </c>
      <c r="P3736" t="e">
        <f>SUMIF(#REF!,"&gt;"&amp;AVERAGE(#REF!))</f>
        <v>#REF!</v>
      </c>
      <c r="Q3736">
        <f t="shared" si="117"/>
        <v>27.565026697177728</v>
      </c>
      <c r="R3736" t="str">
        <f>CONCATENATE("ID-",A3736,"-",E3736)</f>
        <v>ID-32132-</v>
      </c>
      <c r="S3736" t="str">
        <f>INDEX(B:B,MATCH(A3736,A:A,0))</f>
        <v>15:10</v>
      </c>
      <c r="T3736" t="str">
        <f>IF(OR(B3736&gt;0,C3736&gt;0),"Acceptable","Check")</f>
        <v>Acceptable</v>
      </c>
      <c r="U3736">
        <f>COUNTIF(D:D, "Military - U.S. Army")</f>
        <v>23</v>
      </c>
      <c r="V3736">
        <f>AVERAGEIF(C:C,"Fort Myer, Virginia", I:I)</f>
        <v>2</v>
      </c>
      <c r="X3736" t="str">
        <f>IFERROR(VLOOKUP("FlightNumber", A:D, 4, FALSE), "Flight Not Found")</f>
        <v>Flight Not Found</v>
      </c>
      <c r="Y3736" t="str" cm="1">
        <f t="array" ref="Y3736">IF(AND(B:B &gt; TIME(6, 0, 0), B:B &lt;= TIME(18, 0, 0)), "Day", "Night")</f>
        <v>Night</v>
      </c>
      <c r="Z3736">
        <f>COUNTIFS(D:D, "Military - U.S. Army", C:C, "Fort Myer, Virginia")</f>
        <v>1</v>
      </c>
    </row>
    <row r="3737" spans="1:26" x14ac:dyDescent="0.2">
      <c r="A3737">
        <v>32133</v>
      </c>
      <c r="B3737" t="s">
        <v>8212</v>
      </c>
      <c r="C3737" t="s">
        <v>18324</v>
      </c>
      <c r="D3737" t="s">
        <v>9454</v>
      </c>
      <c r="E3737" t="s">
        <v>18325</v>
      </c>
      <c r="F3737" t="s">
        <v>17169</v>
      </c>
      <c r="G3737" t="s">
        <v>18326</v>
      </c>
      <c r="H3737" t="s">
        <v>18327</v>
      </c>
      <c r="I3737">
        <v>3</v>
      </c>
      <c r="J3737">
        <v>2</v>
      </c>
      <c r="K3737">
        <v>0</v>
      </c>
      <c r="L3737" t="s">
        <v>18328</v>
      </c>
      <c r="M3737">
        <f>SUM(B3737,C3737)</f>
        <v>0</v>
      </c>
      <c r="N3737" t="str">
        <f t="shared" si="116"/>
        <v>No</v>
      </c>
      <c r="O3737">
        <f>COUNTIF(C:C,"&lt;0")</f>
        <v>0</v>
      </c>
      <c r="P3737" t="e">
        <f>SUMIF(#REF!,"&gt;"&amp;AVERAGE(#REF!))</f>
        <v>#REF!</v>
      </c>
      <c r="Q3737">
        <f t="shared" si="117"/>
        <v>27.565026697177728</v>
      </c>
      <c r="R3737" t="str">
        <f>CONCATENATE("ID-",A3737,"-",E3737)</f>
        <v>ID-32133-Alliance, AK - Chadron, NE</v>
      </c>
      <c r="S3737" t="str">
        <f>INDEX(B:B,MATCH(A3737,A:A,0))</f>
        <v>20:57</v>
      </c>
      <c r="T3737" t="str">
        <f>IF(OR(B3737&gt;0,C3737&gt;0),"Acceptable","Check")</f>
        <v>Acceptable</v>
      </c>
      <c r="U3737">
        <f>COUNTIF(D:D, "Military - U.S. Army")</f>
        <v>23</v>
      </c>
      <c r="V3737">
        <f>AVERAGEIF(C:C,"Fort Myer, Virginia", I:I)</f>
        <v>2</v>
      </c>
      <c r="X3737" t="str">
        <f>IFERROR(VLOOKUP("FlightNumber", A:D, 4, FALSE), "Flight Not Found")</f>
        <v>Flight Not Found</v>
      </c>
      <c r="Y3737" t="str" cm="1">
        <f t="array" ref="Y3737">IF(AND(B:B &gt; TIME(6, 0, 0), B:B &lt;= TIME(18, 0, 0)), "Day", "Night")</f>
        <v>Night</v>
      </c>
      <c r="Z3737">
        <f>COUNTIFS(D:D, "Military - U.S. Army", C:C, "Fort Myer, Virginia")</f>
        <v>1</v>
      </c>
    </row>
    <row r="3738" spans="1:26" x14ac:dyDescent="0.2">
      <c r="A3738">
        <v>32134</v>
      </c>
      <c r="B3738" t="s">
        <v>3877</v>
      </c>
      <c r="C3738" t="s">
        <v>10930</v>
      </c>
      <c r="D3738" t="s">
        <v>18329</v>
      </c>
      <c r="E3738" t="s">
        <v>18330</v>
      </c>
      <c r="F3738" t="s">
        <v>14843</v>
      </c>
      <c r="G3738" t="s">
        <v>18331</v>
      </c>
      <c r="H3738" t="s">
        <v>18332</v>
      </c>
      <c r="I3738">
        <v>8</v>
      </c>
      <c r="J3738">
        <v>6</v>
      </c>
      <c r="K3738">
        <v>0</v>
      </c>
      <c r="L3738" t="s">
        <v>18333</v>
      </c>
      <c r="M3738">
        <f>SUM(B3738,C3738)</f>
        <v>0</v>
      </c>
      <c r="N3738" t="str">
        <f t="shared" si="116"/>
        <v>No</v>
      </c>
      <c r="O3738">
        <f>COUNTIF(C:C,"&lt;0")</f>
        <v>0</v>
      </c>
      <c r="P3738" t="e">
        <f>SUMIF(#REF!,"&gt;"&amp;AVERAGE(#REF!))</f>
        <v>#REF!</v>
      </c>
      <c r="Q3738">
        <f t="shared" si="117"/>
        <v>27.565026697177728</v>
      </c>
      <c r="R3738" t="str">
        <f>CONCATENATE("ID-",A3738,"-",E3738)</f>
        <v>ID-32134-Kenai, AK - Anchorage, AK</v>
      </c>
      <c r="S3738" t="str">
        <f>INDEX(B:B,MATCH(A3738,A:A,0))</f>
        <v>06:11</v>
      </c>
      <c r="T3738" t="str">
        <f>IF(OR(B3738&gt;0,C3738&gt;0),"Acceptable","Check")</f>
        <v>Acceptable</v>
      </c>
      <c r="U3738">
        <f>COUNTIF(D:D, "Military - U.S. Army")</f>
        <v>23</v>
      </c>
      <c r="V3738">
        <f>AVERAGEIF(C:C,"Fort Myer, Virginia", I:I)</f>
        <v>2</v>
      </c>
      <c r="X3738" t="str">
        <f>IFERROR(VLOOKUP("FlightNumber", A:D, 4, FALSE), "Flight Not Found")</f>
        <v>Flight Not Found</v>
      </c>
      <c r="Y3738" t="str" cm="1">
        <f t="array" ref="Y3738">IF(AND(B:B &gt; TIME(6, 0, 0), B:B &lt;= TIME(18, 0, 0)), "Day", "Night")</f>
        <v>Night</v>
      </c>
      <c r="Z3738">
        <f>COUNTIFS(D:D, "Military - U.S. Army", C:C, "Fort Myer, Virginia")</f>
        <v>1</v>
      </c>
    </row>
    <row r="3739" spans="1:26" x14ac:dyDescent="0.2">
      <c r="A3739">
        <v>32134</v>
      </c>
      <c r="B3739" t="s">
        <v>6333</v>
      </c>
      <c r="C3739" t="s">
        <v>18334</v>
      </c>
      <c r="D3739" t="s">
        <v>18335</v>
      </c>
      <c r="E3739" t="s">
        <v>18336</v>
      </c>
      <c r="F3739" t="s">
        <v>14843</v>
      </c>
      <c r="G3739" t="s">
        <v>18337</v>
      </c>
      <c r="H3739" t="s">
        <v>18338</v>
      </c>
      <c r="I3739">
        <v>8</v>
      </c>
      <c r="J3739">
        <v>8</v>
      </c>
      <c r="K3739">
        <v>0</v>
      </c>
      <c r="L3739" t="s">
        <v>18339</v>
      </c>
      <c r="M3739">
        <f>SUM(B3739,C3739)</f>
        <v>0</v>
      </c>
      <c r="N3739" t="str">
        <f t="shared" si="116"/>
        <v>No</v>
      </c>
      <c r="O3739">
        <f>COUNTIF(C:C,"&lt;0")</f>
        <v>0</v>
      </c>
      <c r="P3739" t="e">
        <f>SUMIF(#REF!,"&gt;"&amp;AVERAGE(#REF!))</f>
        <v>#REF!</v>
      </c>
      <c r="Q3739">
        <f t="shared" si="117"/>
        <v>27.565026697177728</v>
      </c>
      <c r="R3739" t="str">
        <f>CONCATENATE("ID-",A3739,"-",E3739)</f>
        <v>ID-32134-Honolulu, HI - Molokai, HI</v>
      </c>
      <c r="S3739" t="str">
        <f>INDEX(B:B,MATCH(A3739,A:A,0))</f>
        <v>06:11</v>
      </c>
      <c r="T3739" t="str">
        <f>IF(OR(B3739&gt;0,C3739&gt;0),"Acceptable","Check")</f>
        <v>Acceptable</v>
      </c>
      <c r="U3739">
        <f>COUNTIF(D:D, "Military - U.S. Army")</f>
        <v>23</v>
      </c>
      <c r="V3739">
        <f>AVERAGEIF(C:C,"Fort Myer, Virginia", I:I)</f>
        <v>2</v>
      </c>
      <c r="X3739" t="str">
        <f>IFERROR(VLOOKUP("FlightNumber", A:D, 4, FALSE), "Flight Not Found")</f>
        <v>Flight Not Found</v>
      </c>
      <c r="Y3739" t="str" cm="1">
        <f t="array" ref="Y3739">IF(AND(B:B &gt; TIME(6, 0, 0), B:B &lt;= TIME(18, 0, 0)), "Day", "Night")</f>
        <v>Night</v>
      </c>
      <c r="Z3739">
        <f>COUNTIFS(D:D, "Military - U.S. Army", C:C, "Fort Myer, Virginia")</f>
        <v>1</v>
      </c>
    </row>
    <row r="3740" spans="1:26" x14ac:dyDescent="0.2">
      <c r="A3740">
        <v>32141</v>
      </c>
      <c r="C3740" t="s">
        <v>6499</v>
      </c>
      <c r="D3740" t="s">
        <v>18340</v>
      </c>
      <c r="E3740" t="s">
        <v>18341</v>
      </c>
      <c r="F3740" t="s">
        <v>12795</v>
      </c>
      <c r="G3740" t="s">
        <v>18342</v>
      </c>
      <c r="H3740" t="s">
        <v>16603</v>
      </c>
      <c r="I3740">
        <v>17</v>
      </c>
      <c r="J3740">
        <v>17</v>
      </c>
      <c r="K3740">
        <v>0</v>
      </c>
      <c r="L3740" t="s">
        <v>18343</v>
      </c>
      <c r="M3740">
        <f>SUM(B3740,C3740)</f>
        <v>0</v>
      </c>
      <c r="N3740" t="str">
        <f t="shared" si="116"/>
        <v>No</v>
      </c>
      <c r="O3740">
        <f>COUNTIF(C:C,"&lt;0")</f>
        <v>0</v>
      </c>
      <c r="P3740" t="e">
        <f>SUMIF(#REF!,"&gt;"&amp;AVERAGE(#REF!))</f>
        <v>#REF!</v>
      </c>
      <c r="Q3740">
        <f t="shared" si="117"/>
        <v>27.565026697177728</v>
      </c>
      <c r="R3740" t="str">
        <f>CONCATENATE("ID-",A3740,"-",E3740)</f>
        <v>ID-32141-Samarinda - Berau</v>
      </c>
      <c r="S3740">
        <f>INDEX(B:B,MATCH(A3740,A:A,0))</f>
        <v>0</v>
      </c>
      <c r="T3740" t="str">
        <f>IF(OR(B3740&gt;0,C3740&gt;0),"Acceptable","Check")</f>
        <v>Acceptable</v>
      </c>
      <c r="U3740">
        <f>COUNTIF(D:D, "Military - U.S. Army")</f>
        <v>23</v>
      </c>
      <c r="V3740">
        <f>AVERAGEIF(C:C,"Fort Myer, Virginia", I:I)</f>
        <v>2</v>
      </c>
      <c r="X3740" t="str">
        <f>IFERROR(VLOOKUP("FlightNumber", A:D, 4, FALSE), "Flight Not Found")</f>
        <v>Flight Not Found</v>
      </c>
      <c r="Y3740" t="str" cm="1">
        <f t="array" ref="Y3740">IF(AND(B:B &gt; TIME(6, 0, 0), B:B &lt;= TIME(18, 0, 0)), "Day", "Night")</f>
        <v>Night</v>
      </c>
      <c r="Z3740">
        <f>COUNTIFS(D:D, "Military - U.S. Army", C:C, "Fort Myer, Virginia")</f>
        <v>1</v>
      </c>
    </row>
    <row r="3741" spans="1:26" x14ac:dyDescent="0.2">
      <c r="A3741">
        <v>32144</v>
      </c>
      <c r="B3741" t="s">
        <v>6638</v>
      </c>
      <c r="C3741" t="s">
        <v>13286</v>
      </c>
      <c r="D3741" t="s">
        <v>18344</v>
      </c>
      <c r="E3741" t="s">
        <v>18345</v>
      </c>
      <c r="F3741" t="s">
        <v>18346</v>
      </c>
      <c r="G3741" t="s">
        <v>18347</v>
      </c>
      <c r="H3741" t="s">
        <v>18348</v>
      </c>
      <c r="I3741">
        <v>16</v>
      </c>
      <c r="J3741">
        <v>16</v>
      </c>
      <c r="K3741">
        <v>0</v>
      </c>
      <c r="L3741" t="s">
        <v>18349</v>
      </c>
      <c r="M3741">
        <f>SUM(B3741,C3741)</f>
        <v>0</v>
      </c>
      <c r="N3741" t="str">
        <f t="shared" si="116"/>
        <v>No</v>
      </c>
      <c r="O3741">
        <f>COUNTIF(C:C,"&lt;0")</f>
        <v>0</v>
      </c>
      <c r="P3741" t="e">
        <f>SUMIF(#REF!,"&gt;"&amp;AVERAGE(#REF!))</f>
        <v>#REF!</v>
      </c>
      <c r="Q3741">
        <f t="shared" si="117"/>
        <v>27.565026697177728</v>
      </c>
      <c r="R3741" t="str">
        <f>CONCATENATE("ID-",A3741,"-",E3741)</f>
        <v>ID-32144-Stuttgart - Izmir</v>
      </c>
      <c r="S3741" t="str">
        <f>INDEX(B:B,MATCH(A3741,A:A,0))</f>
        <v>19:20</v>
      </c>
      <c r="T3741" t="str">
        <f>IF(OR(B3741&gt;0,C3741&gt;0),"Acceptable","Check")</f>
        <v>Acceptable</v>
      </c>
      <c r="U3741">
        <f>COUNTIF(D:D, "Military - U.S. Army")</f>
        <v>23</v>
      </c>
      <c r="V3741">
        <f>AVERAGEIF(C:C,"Fort Myer, Virginia", I:I)</f>
        <v>2</v>
      </c>
      <c r="X3741" t="str">
        <f>IFERROR(VLOOKUP("FlightNumber", A:D, 4, FALSE), "Flight Not Found")</f>
        <v>Flight Not Found</v>
      </c>
      <c r="Y3741" t="str" cm="1">
        <f t="array" ref="Y3741">IF(AND(B:B &gt; TIME(6, 0, 0), B:B &lt;= TIME(18, 0, 0)), "Day", "Night")</f>
        <v>Night</v>
      </c>
      <c r="Z3741">
        <f>COUNTIFS(D:D, "Military - U.S. Army", C:C, "Fort Myer, Virginia")</f>
        <v>1</v>
      </c>
    </row>
    <row r="3742" spans="1:26" x14ac:dyDescent="0.2">
      <c r="A3742">
        <v>32150</v>
      </c>
      <c r="B3742" t="s">
        <v>18350</v>
      </c>
      <c r="C3742" t="s">
        <v>18351</v>
      </c>
      <c r="D3742" t="s">
        <v>18352</v>
      </c>
      <c r="E3742" t="s">
        <v>18353</v>
      </c>
      <c r="F3742" t="s">
        <v>18354</v>
      </c>
      <c r="G3742" t="s">
        <v>18355</v>
      </c>
      <c r="H3742" t="s">
        <v>18356</v>
      </c>
      <c r="I3742">
        <v>2</v>
      </c>
      <c r="J3742">
        <v>2</v>
      </c>
      <c r="K3742">
        <v>0</v>
      </c>
      <c r="L3742" t="s">
        <v>18357</v>
      </c>
      <c r="M3742">
        <f>SUM(B3742,C3742)</f>
        <v>0</v>
      </c>
      <c r="N3742" t="str">
        <f t="shared" si="116"/>
        <v>No</v>
      </c>
      <c r="O3742">
        <f>COUNTIF(C:C,"&lt;0")</f>
        <v>0</v>
      </c>
      <c r="P3742" t="e">
        <f>SUMIF(#REF!,"&gt;"&amp;AVERAGE(#REF!))</f>
        <v>#REF!</v>
      </c>
      <c r="Q3742">
        <f t="shared" si="117"/>
        <v>27.565026697177728</v>
      </c>
      <c r="R3742" t="str">
        <f>CONCATENATE("ID-",A3742,"-",E3742)</f>
        <v>ID-32150-Memphis, TN - Monroe, LA</v>
      </c>
      <c r="S3742" t="str">
        <f>INDEX(B:B,MATCH(A3742,A:A,0))</f>
        <v>05:19</v>
      </c>
      <c r="T3742" t="str">
        <f>IF(OR(B3742&gt;0,C3742&gt;0),"Acceptable","Check")</f>
        <v>Acceptable</v>
      </c>
      <c r="U3742">
        <f>COUNTIF(D:D, "Military - U.S. Army")</f>
        <v>23</v>
      </c>
      <c r="V3742">
        <f>AVERAGEIF(C:C,"Fort Myer, Virginia", I:I)</f>
        <v>2</v>
      </c>
      <c r="X3742" t="str">
        <f>IFERROR(VLOOKUP("FlightNumber", A:D, 4, FALSE), "Flight Not Found")</f>
        <v>Flight Not Found</v>
      </c>
      <c r="Y3742" t="str" cm="1">
        <f t="array" ref="Y3742">IF(AND(B:B &gt; TIME(6, 0, 0), B:B &lt;= TIME(18, 0, 0)), "Day", "Night")</f>
        <v>Night</v>
      </c>
      <c r="Z3742">
        <f>COUNTIFS(D:D, "Military - U.S. Army", C:C, "Fort Myer, Virginia")</f>
        <v>1</v>
      </c>
    </row>
    <row r="3743" spans="1:26" x14ac:dyDescent="0.2">
      <c r="A3743">
        <v>32160</v>
      </c>
      <c r="C3743" t="s">
        <v>18358</v>
      </c>
      <c r="D3743" t="s">
        <v>18359</v>
      </c>
      <c r="F3743" t="s">
        <v>18360</v>
      </c>
      <c r="G3743" t="s">
        <v>18361</v>
      </c>
      <c r="H3743" t="s">
        <v>8923</v>
      </c>
      <c r="I3743">
        <v>9</v>
      </c>
      <c r="J3743">
        <v>9</v>
      </c>
      <c r="K3743">
        <v>0</v>
      </c>
      <c r="L3743" t="s">
        <v>18362</v>
      </c>
      <c r="M3743">
        <f>SUM(B3743,C3743)</f>
        <v>0</v>
      </c>
      <c r="N3743" t="str">
        <f t="shared" si="116"/>
        <v>No</v>
      </c>
      <c r="O3743">
        <f>COUNTIF(C:C,"&lt;0")</f>
        <v>0</v>
      </c>
      <c r="P3743" t="e">
        <f>SUMIF(#REF!,"&gt;"&amp;AVERAGE(#REF!))</f>
        <v>#REF!</v>
      </c>
      <c r="Q3743">
        <f t="shared" si="117"/>
        <v>27.565026697177728</v>
      </c>
      <c r="R3743" t="str">
        <f>CONCATENATE("ID-",A3743,"-",E3743)</f>
        <v>ID-32160-</v>
      </c>
      <c r="S3743" t="str">
        <f>INDEX(B:B,MATCH(A3743,A:A,0))</f>
        <v>22:17</v>
      </c>
      <c r="T3743" t="str">
        <f>IF(OR(B3743&gt;0,C3743&gt;0),"Acceptable","Check")</f>
        <v>Acceptable</v>
      </c>
      <c r="U3743">
        <f>COUNTIF(D:D, "Military - U.S. Army")</f>
        <v>23</v>
      </c>
      <c r="V3743">
        <f>AVERAGEIF(C:C,"Fort Myer, Virginia", I:I)</f>
        <v>2</v>
      </c>
      <c r="X3743" t="str">
        <f>IFERROR(VLOOKUP("FlightNumber", A:D, 4, FALSE), "Flight Not Found")</f>
        <v>Flight Not Found</v>
      </c>
      <c r="Y3743" t="str" cm="1">
        <f t="array" ref="Y3743">IF(AND(B:B &gt; TIME(6, 0, 0), B:B &lt;= TIME(18, 0, 0)), "Day", "Night")</f>
        <v>Night</v>
      </c>
      <c r="Z3743">
        <f>COUNTIFS(D:D, "Military - U.S. Army", C:C, "Fort Myer, Virginia")</f>
        <v>1</v>
      </c>
    </row>
    <row r="3744" spans="1:26" x14ac:dyDescent="0.2">
      <c r="A3744">
        <v>32160</v>
      </c>
      <c r="B3744" t="s">
        <v>3693</v>
      </c>
      <c r="C3744" t="s">
        <v>18363</v>
      </c>
      <c r="D3744" t="s">
        <v>3546</v>
      </c>
      <c r="E3744" t="s">
        <v>18364</v>
      </c>
      <c r="F3744" t="s">
        <v>18365</v>
      </c>
      <c r="G3744" t="s">
        <v>18366</v>
      </c>
      <c r="H3744" t="s">
        <v>18367</v>
      </c>
      <c r="I3744">
        <v>143</v>
      </c>
      <c r="J3744">
        <v>11</v>
      </c>
      <c r="K3744">
        <v>0</v>
      </c>
      <c r="L3744" t="s">
        <v>18368</v>
      </c>
      <c r="M3744">
        <f>SUM(B3744,C3744)</f>
        <v>0</v>
      </c>
      <c r="N3744" t="str">
        <f t="shared" si="116"/>
        <v>No</v>
      </c>
      <c r="O3744">
        <f>COUNTIF(C:C,"&lt;0")</f>
        <v>0</v>
      </c>
      <c r="P3744" t="e">
        <f>SUMIF(#REF!,"&gt;"&amp;AVERAGE(#REF!))</f>
        <v>#REF!</v>
      </c>
      <c r="Q3744">
        <f t="shared" si="117"/>
        <v>27.565026697177728</v>
      </c>
      <c r="R3744" t="str">
        <f>CONCATENATE("ID-",A3744,"-",E3744)</f>
        <v>ID-32160-Moscow - Krosnovodsk</v>
      </c>
      <c r="S3744" t="str">
        <f>INDEX(B:B,MATCH(A3744,A:A,0))</f>
        <v>22:17</v>
      </c>
      <c r="T3744" t="str">
        <f>IF(OR(B3744&gt;0,C3744&gt;0),"Acceptable","Check")</f>
        <v>Acceptable</v>
      </c>
      <c r="U3744">
        <f>COUNTIF(D:D, "Military - U.S. Army")</f>
        <v>23</v>
      </c>
      <c r="V3744">
        <f>AVERAGEIF(C:C,"Fort Myer, Virginia", I:I)</f>
        <v>2</v>
      </c>
      <c r="X3744" t="str">
        <f>IFERROR(VLOOKUP("FlightNumber", A:D, 4, FALSE), "Flight Not Found")</f>
        <v>Flight Not Found</v>
      </c>
      <c r="Y3744" t="str" cm="1">
        <f t="array" ref="Y3744">IF(AND(B:B &gt; TIME(6, 0, 0), B:B &lt;= TIME(18, 0, 0)), "Day", "Night")</f>
        <v>Night</v>
      </c>
      <c r="Z3744">
        <f>COUNTIFS(D:D, "Military - U.S. Army", C:C, "Fort Myer, Virginia")</f>
        <v>1</v>
      </c>
    </row>
    <row r="3745" spans="1:26" x14ac:dyDescent="0.2">
      <c r="A3745">
        <v>32166</v>
      </c>
      <c r="B3745" t="s">
        <v>11846</v>
      </c>
      <c r="C3745" t="s">
        <v>18369</v>
      </c>
      <c r="D3745" t="s">
        <v>3546</v>
      </c>
      <c r="E3745" t="s">
        <v>18370</v>
      </c>
      <c r="F3745" t="s">
        <v>11779</v>
      </c>
      <c r="G3745" t="s">
        <v>18371</v>
      </c>
      <c r="H3745" t="s">
        <v>18372</v>
      </c>
      <c r="I3745">
        <v>31</v>
      </c>
      <c r="J3745">
        <v>27</v>
      </c>
      <c r="K3745">
        <v>0</v>
      </c>
      <c r="L3745" t="s">
        <v>18373</v>
      </c>
      <c r="M3745">
        <f>SUM(B3745,C3745)</f>
        <v>0</v>
      </c>
      <c r="N3745" t="str">
        <f t="shared" si="116"/>
        <v>No</v>
      </c>
      <c r="O3745">
        <f>COUNTIF(C:C,"&lt;0")</f>
        <v>0</v>
      </c>
      <c r="P3745" t="e">
        <f>SUMIF(#REF!,"&gt;"&amp;AVERAGE(#REF!))</f>
        <v>#REF!</v>
      </c>
      <c r="Q3745">
        <f t="shared" si="117"/>
        <v>27.565026697177728</v>
      </c>
      <c r="R3745" t="str">
        <f>CONCATENATE("ID-",A3745,"-",E3745)</f>
        <v>ID-32166-Nizhnevartovsk - Tyumen</v>
      </c>
      <c r="S3745" t="str">
        <f>INDEX(B:B,MATCH(A3745,A:A,0))</f>
        <v>16:49</v>
      </c>
      <c r="T3745" t="str">
        <f>IF(OR(B3745&gt;0,C3745&gt;0),"Acceptable","Check")</f>
        <v>Acceptable</v>
      </c>
      <c r="U3745">
        <f>COUNTIF(D:D, "Military - U.S. Army")</f>
        <v>23</v>
      </c>
      <c r="V3745">
        <f>AVERAGEIF(C:C,"Fort Myer, Virginia", I:I)</f>
        <v>2</v>
      </c>
      <c r="X3745" t="str">
        <f>IFERROR(VLOOKUP("FlightNumber", A:D, 4, FALSE), "Flight Not Found")</f>
        <v>Flight Not Found</v>
      </c>
      <c r="Y3745" t="str" cm="1">
        <f t="array" ref="Y3745">IF(AND(B:B &gt; TIME(6, 0, 0), B:B &lt;= TIME(18, 0, 0)), "Day", "Night")</f>
        <v>Night</v>
      </c>
      <c r="Z3745">
        <f>COUNTIFS(D:D, "Military - U.S. Army", C:C, "Fort Myer, Virginia")</f>
        <v>1</v>
      </c>
    </row>
    <row r="3746" spans="1:26" x14ac:dyDescent="0.2">
      <c r="A3746">
        <v>32174</v>
      </c>
      <c r="C3746" t="s">
        <v>18374</v>
      </c>
      <c r="D3746" t="s">
        <v>18375</v>
      </c>
      <c r="F3746" t="s">
        <v>16987</v>
      </c>
      <c r="G3746" t="s">
        <v>18376</v>
      </c>
      <c r="H3746" t="s">
        <v>18377</v>
      </c>
      <c r="I3746">
        <v>16</v>
      </c>
      <c r="J3746">
        <v>16</v>
      </c>
      <c r="K3746">
        <v>0</v>
      </c>
      <c r="L3746" t="s">
        <v>4807</v>
      </c>
      <c r="M3746">
        <f>SUM(B3746,C3746)</f>
        <v>0</v>
      </c>
      <c r="N3746" t="str">
        <f t="shared" si="116"/>
        <v>No</v>
      </c>
      <c r="O3746">
        <f>COUNTIF(C:C,"&lt;0")</f>
        <v>0</v>
      </c>
      <c r="P3746" t="e">
        <f>SUMIF(#REF!,"&gt;"&amp;AVERAGE(#REF!))</f>
        <v>#REF!</v>
      </c>
      <c r="Q3746">
        <f t="shared" si="117"/>
        <v>27.565026697177728</v>
      </c>
      <c r="R3746" t="str">
        <f>CONCATENATE("ID-",A3746,"-",E3746)</f>
        <v>ID-32174-</v>
      </c>
      <c r="S3746">
        <f>INDEX(B:B,MATCH(A3746,A:A,0))</f>
        <v>0</v>
      </c>
      <c r="T3746" t="str">
        <f>IF(OR(B3746&gt;0,C3746&gt;0),"Acceptable","Check")</f>
        <v>Acceptable</v>
      </c>
      <c r="U3746">
        <f>COUNTIF(D:D, "Military - U.S. Army")</f>
        <v>23</v>
      </c>
      <c r="V3746">
        <f>AVERAGEIF(C:C,"Fort Myer, Virginia", I:I)</f>
        <v>2</v>
      </c>
      <c r="X3746" t="str">
        <f>IFERROR(VLOOKUP("FlightNumber", A:D, 4, FALSE), "Flight Not Found")</f>
        <v>Flight Not Found</v>
      </c>
      <c r="Y3746" t="str" cm="1">
        <f t="array" ref="Y3746">IF(AND(B:B &gt; TIME(6, 0, 0), B:B &lt;= TIME(18, 0, 0)), "Day", "Night")</f>
        <v>Night</v>
      </c>
      <c r="Z3746">
        <f>COUNTIFS(D:D, "Military - U.S. Army", C:C, "Fort Myer, Virginia")</f>
        <v>1</v>
      </c>
    </row>
    <row r="3747" spans="1:26" x14ac:dyDescent="0.2">
      <c r="A3747">
        <v>32176</v>
      </c>
      <c r="B3747" t="s">
        <v>911</v>
      </c>
      <c r="C3747" t="s">
        <v>16358</v>
      </c>
      <c r="D3747" t="s">
        <v>18378</v>
      </c>
      <c r="E3747" t="s">
        <v>18379</v>
      </c>
      <c r="F3747" t="s">
        <v>18380</v>
      </c>
      <c r="G3747" t="s">
        <v>18381</v>
      </c>
      <c r="H3747" t="s">
        <v>18382</v>
      </c>
      <c r="I3747">
        <v>3</v>
      </c>
      <c r="J3747">
        <v>3</v>
      </c>
      <c r="K3747">
        <v>0</v>
      </c>
      <c r="L3747" t="s">
        <v>18383</v>
      </c>
      <c r="M3747">
        <f>SUM(B3747,C3747)</f>
        <v>0</v>
      </c>
      <c r="N3747" t="str">
        <f t="shared" si="116"/>
        <v>No</v>
      </c>
      <c r="O3747">
        <f>COUNTIF(C:C,"&lt;0")</f>
        <v>0</v>
      </c>
      <c r="P3747" t="e">
        <f>SUMIF(#REF!,"&gt;"&amp;AVERAGE(#REF!))</f>
        <v>#REF!</v>
      </c>
      <c r="Q3747">
        <f t="shared" si="117"/>
        <v>27.565026697177728</v>
      </c>
      <c r="R3747" t="str">
        <f>CONCATENATE("ID-",A3747,"-",E3747)</f>
        <v>ID-32176-Missoula, MT - Helena, MT</v>
      </c>
      <c r="S3747" t="str">
        <f>INDEX(B:B,MATCH(A3747,A:A,0))</f>
        <v>20:00</v>
      </c>
      <c r="T3747" t="str">
        <f>IF(OR(B3747&gt;0,C3747&gt;0),"Acceptable","Check")</f>
        <v>Acceptable</v>
      </c>
      <c r="U3747">
        <f>COUNTIF(D:D, "Military - U.S. Army")</f>
        <v>23</v>
      </c>
      <c r="V3747">
        <f>AVERAGEIF(C:C,"Fort Myer, Virginia", I:I)</f>
        <v>2</v>
      </c>
      <c r="X3747" t="str">
        <f>IFERROR(VLOOKUP("FlightNumber", A:D, 4, FALSE), "Flight Not Found")</f>
        <v>Flight Not Found</v>
      </c>
      <c r="Y3747" t="str" cm="1">
        <f t="array" ref="Y3747">IF(AND(B:B &gt; TIME(6, 0, 0), B:B &lt;= TIME(18, 0, 0)), "Day", "Night")</f>
        <v>Night</v>
      </c>
      <c r="Z3747">
        <f>COUNTIFS(D:D, "Military - U.S. Army", C:C, "Fort Myer, Virginia")</f>
        <v>1</v>
      </c>
    </row>
    <row r="3748" spans="1:26" x14ac:dyDescent="0.2">
      <c r="A3748">
        <v>32181</v>
      </c>
      <c r="B3748" t="s">
        <v>18384</v>
      </c>
      <c r="C3748" t="s">
        <v>18385</v>
      </c>
      <c r="D3748" t="s">
        <v>18386</v>
      </c>
      <c r="E3748" t="s">
        <v>18387</v>
      </c>
      <c r="F3748" t="s">
        <v>16644</v>
      </c>
      <c r="G3748" t="s">
        <v>18388</v>
      </c>
      <c r="H3748" t="s">
        <v>18389</v>
      </c>
      <c r="I3748">
        <v>21</v>
      </c>
      <c r="J3748">
        <v>21</v>
      </c>
      <c r="K3748">
        <v>0</v>
      </c>
      <c r="L3748" t="s">
        <v>18390</v>
      </c>
      <c r="M3748">
        <f>SUM(B3748,C3748)</f>
        <v>0</v>
      </c>
      <c r="N3748" t="str">
        <f t="shared" si="116"/>
        <v>No</v>
      </c>
      <c r="O3748">
        <f>COUNTIF(C:C,"&lt;0")</f>
        <v>0</v>
      </c>
      <c r="P3748" t="e">
        <f>SUMIF(#REF!,"&gt;"&amp;AVERAGE(#REF!))</f>
        <v>#REF!</v>
      </c>
      <c r="Q3748">
        <f t="shared" si="117"/>
        <v>27.565026697177728</v>
      </c>
      <c r="R3748" t="str">
        <f>CONCATENATE("ID-",A3748,"-",E3748)</f>
        <v>ID-32181-Hannover - Dusseldorf</v>
      </c>
      <c r="S3748" t="str">
        <f>INDEX(B:B,MATCH(A3748,A:A,0))</f>
        <v>07:58</v>
      </c>
      <c r="T3748" t="str">
        <f>IF(OR(B3748&gt;0,C3748&gt;0),"Acceptable","Check")</f>
        <v>Acceptable</v>
      </c>
      <c r="U3748">
        <f>COUNTIF(D:D, "Military - U.S. Army")</f>
        <v>23</v>
      </c>
      <c r="V3748">
        <f>AVERAGEIF(C:C,"Fort Myer, Virginia", I:I)</f>
        <v>2</v>
      </c>
      <c r="X3748" t="str">
        <f>IFERROR(VLOOKUP("FlightNumber", A:D, 4, FALSE), "Flight Not Found")</f>
        <v>Flight Not Found</v>
      </c>
      <c r="Y3748" t="str" cm="1">
        <f t="array" ref="Y3748">IF(AND(B:B &gt; TIME(6, 0, 0), B:B &lt;= TIME(18, 0, 0)), "Day", "Night")</f>
        <v>Night</v>
      </c>
      <c r="Z3748">
        <f>COUNTIFS(D:D, "Military - U.S. Army", C:C, "Fort Myer, Virginia")</f>
        <v>1</v>
      </c>
    </row>
    <row r="3749" spans="1:26" x14ac:dyDescent="0.2">
      <c r="A3749">
        <v>32192</v>
      </c>
      <c r="B3749" t="s">
        <v>2423</v>
      </c>
      <c r="C3749" t="s">
        <v>18391</v>
      </c>
      <c r="D3749" t="s">
        <v>18392</v>
      </c>
      <c r="E3749" t="s">
        <v>18393</v>
      </c>
      <c r="F3749" t="s">
        <v>18394</v>
      </c>
      <c r="G3749" t="s">
        <v>18395</v>
      </c>
      <c r="H3749" t="s">
        <v>18396</v>
      </c>
      <c r="I3749">
        <v>12</v>
      </c>
      <c r="J3749">
        <v>12</v>
      </c>
      <c r="K3749">
        <v>0</v>
      </c>
      <c r="L3749" t="s">
        <v>18397</v>
      </c>
      <c r="M3749">
        <f>SUM(B3749,C3749)</f>
        <v>0</v>
      </c>
      <c r="N3749" t="str">
        <f t="shared" si="116"/>
        <v>No</v>
      </c>
      <c r="O3749">
        <f>COUNTIF(C:C,"&lt;0")</f>
        <v>0</v>
      </c>
      <c r="P3749" t="e">
        <f>SUMIF(#REF!,"&gt;"&amp;AVERAGE(#REF!))</f>
        <v>#REF!</v>
      </c>
      <c r="Q3749">
        <f t="shared" si="117"/>
        <v>27.565026697177728</v>
      </c>
      <c r="R3749" t="str">
        <f>CONCATENATE("ID-",A3749,"-",E3749)</f>
        <v>ID-32192-Raleigh - Richmond</v>
      </c>
      <c r="S3749" t="str">
        <f>INDEX(B:B,MATCH(A3749,A:A,0))</f>
        <v>21:27</v>
      </c>
      <c r="T3749" t="str">
        <f>IF(OR(B3749&gt;0,C3749&gt;0),"Acceptable","Check")</f>
        <v>Acceptable</v>
      </c>
      <c r="U3749">
        <f>COUNTIF(D:D, "Military - U.S. Army")</f>
        <v>23</v>
      </c>
      <c r="V3749">
        <f>AVERAGEIF(C:C,"Fort Myer, Virginia", I:I)</f>
        <v>2</v>
      </c>
      <c r="X3749" t="str">
        <f>IFERROR(VLOOKUP("FlightNumber", A:D, 4, FALSE), "Flight Not Found")</f>
        <v>Flight Not Found</v>
      </c>
      <c r="Y3749" t="str" cm="1">
        <f t="array" ref="Y3749">IF(AND(B:B &gt; TIME(6, 0, 0), B:B &lt;= TIME(18, 0, 0)), "Day", "Night")</f>
        <v>Night</v>
      </c>
      <c r="Z3749">
        <f>COUNTIFS(D:D, "Military - U.S. Army", C:C, "Fort Myer, Virginia")</f>
        <v>1</v>
      </c>
    </row>
    <row r="3750" spans="1:26" x14ac:dyDescent="0.2">
      <c r="A3750">
        <v>32200</v>
      </c>
      <c r="B3750" t="s">
        <v>18398</v>
      </c>
      <c r="C3750" t="s">
        <v>18399</v>
      </c>
      <c r="D3750" t="s">
        <v>3546</v>
      </c>
      <c r="E3750" t="s">
        <v>18400</v>
      </c>
      <c r="F3750" t="s">
        <v>12051</v>
      </c>
      <c r="G3750" t="s">
        <v>18401</v>
      </c>
      <c r="H3750" t="s">
        <v>18402</v>
      </c>
      <c r="I3750">
        <v>51</v>
      </c>
      <c r="J3750">
        <v>20</v>
      </c>
      <c r="K3750">
        <v>0</v>
      </c>
      <c r="L3750" t="s">
        <v>18403</v>
      </c>
      <c r="M3750">
        <f>SUM(B3750,C3750)</f>
        <v>0</v>
      </c>
      <c r="N3750" t="str">
        <f t="shared" si="116"/>
        <v>No</v>
      </c>
      <c r="O3750">
        <f>COUNTIF(C:C,"&lt;0")</f>
        <v>0</v>
      </c>
      <c r="P3750" t="e">
        <f>SUMIF(#REF!,"&gt;"&amp;AVERAGE(#REF!))</f>
        <v>#REF!</v>
      </c>
      <c r="Q3750">
        <f t="shared" si="117"/>
        <v>27.565026697177728</v>
      </c>
      <c r="R3750" t="str">
        <f>CONCATENATE("ID-",A3750,"-",E3750)</f>
        <v>ID-32200-Tyumen - Surgut</v>
      </c>
      <c r="S3750" t="str">
        <f>INDEX(B:B,MATCH(A3750,A:A,0))</f>
        <v>06:09</v>
      </c>
      <c r="T3750" t="str">
        <f>IF(OR(B3750&gt;0,C3750&gt;0),"Acceptable","Check")</f>
        <v>Acceptable</v>
      </c>
      <c r="U3750">
        <f>COUNTIF(D:D, "Military - U.S. Army")</f>
        <v>23</v>
      </c>
      <c r="V3750">
        <f>AVERAGEIF(C:C,"Fort Myer, Virginia", I:I)</f>
        <v>2</v>
      </c>
      <c r="X3750" t="str">
        <f>IFERROR(VLOOKUP("FlightNumber", A:D, 4, FALSE), "Flight Not Found")</f>
        <v>Flight Not Found</v>
      </c>
      <c r="Y3750" t="str" cm="1">
        <f t="array" ref="Y3750">IF(AND(B:B &gt; TIME(6, 0, 0), B:B &lt;= TIME(18, 0, 0)), "Day", "Night")</f>
        <v>Night</v>
      </c>
      <c r="Z3750">
        <f>COUNTIFS(D:D, "Military - U.S. Army", C:C, "Fort Myer, Virginia")</f>
        <v>1</v>
      </c>
    </row>
    <row r="3751" spans="1:26" x14ac:dyDescent="0.2">
      <c r="A3751">
        <v>32200</v>
      </c>
      <c r="B3751" t="s">
        <v>12453</v>
      </c>
      <c r="C3751" t="s">
        <v>18404</v>
      </c>
      <c r="D3751" t="s">
        <v>18405</v>
      </c>
      <c r="E3751" t="s">
        <v>18406</v>
      </c>
      <c r="F3751" t="s">
        <v>18407</v>
      </c>
      <c r="G3751" t="s">
        <v>18408</v>
      </c>
      <c r="H3751" t="s">
        <v>18409</v>
      </c>
      <c r="I3751">
        <v>15</v>
      </c>
      <c r="J3751">
        <v>15</v>
      </c>
      <c r="K3751">
        <v>0</v>
      </c>
      <c r="L3751" t="s">
        <v>18410</v>
      </c>
      <c r="M3751">
        <f>SUM(B3751,C3751)</f>
        <v>0</v>
      </c>
      <c r="N3751" t="str">
        <f t="shared" si="116"/>
        <v>No</v>
      </c>
      <c r="O3751">
        <f>COUNTIF(C:C,"&lt;0")</f>
        <v>0</v>
      </c>
      <c r="P3751" t="e">
        <f>SUMIF(#REF!,"&gt;"&amp;AVERAGE(#REF!))</f>
        <v>#REF!</v>
      </c>
      <c r="Q3751">
        <f t="shared" si="117"/>
        <v>27.565026697177728</v>
      </c>
      <c r="R3751" t="str">
        <f>CONCATENATE("ID-",A3751,"-",E3751)</f>
        <v>ID-32200-Istanbul - Ercan</v>
      </c>
      <c r="S3751" t="str">
        <f>INDEX(B:B,MATCH(A3751,A:A,0))</f>
        <v>06:09</v>
      </c>
      <c r="T3751" t="str">
        <f>IF(OR(B3751&gt;0,C3751&gt;0),"Acceptable","Check")</f>
        <v>Acceptable</v>
      </c>
      <c r="U3751">
        <f>COUNTIF(D:D, "Military - U.S. Army")</f>
        <v>23</v>
      </c>
      <c r="V3751">
        <f>AVERAGEIF(C:C,"Fort Myer, Virginia", I:I)</f>
        <v>2</v>
      </c>
      <c r="X3751" t="str">
        <f>IFERROR(VLOOKUP("FlightNumber", A:D, 4, FALSE), "Flight Not Found")</f>
        <v>Flight Not Found</v>
      </c>
      <c r="Y3751" t="str" cm="1">
        <f t="array" ref="Y3751">IF(AND(B:B &gt; TIME(6, 0, 0), B:B &lt;= TIME(18, 0, 0)), "Day", "Night")</f>
        <v>Night</v>
      </c>
      <c r="Z3751">
        <f>COUNTIFS(D:D, "Military - U.S. Army", C:C, "Fort Myer, Virginia")</f>
        <v>1</v>
      </c>
    </row>
    <row r="3752" spans="1:26" x14ac:dyDescent="0.2">
      <c r="A3752">
        <v>32203</v>
      </c>
      <c r="B3752" t="s">
        <v>18411</v>
      </c>
      <c r="C3752" t="s">
        <v>18412</v>
      </c>
      <c r="D3752" t="s">
        <v>18413</v>
      </c>
      <c r="E3752" t="s">
        <v>18414</v>
      </c>
      <c r="F3752" t="s">
        <v>15845</v>
      </c>
      <c r="G3752" t="s">
        <v>18415</v>
      </c>
      <c r="H3752" t="s">
        <v>18416</v>
      </c>
      <c r="I3752">
        <v>17</v>
      </c>
      <c r="J3752">
        <v>17</v>
      </c>
      <c r="K3752">
        <v>0</v>
      </c>
      <c r="L3752" t="s">
        <v>18417</v>
      </c>
      <c r="M3752">
        <f>SUM(B3752,C3752)</f>
        <v>0</v>
      </c>
      <c r="N3752" t="str">
        <f t="shared" si="116"/>
        <v>No</v>
      </c>
      <c r="O3752">
        <f>COUNTIF(C:C,"&lt;0")</f>
        <v>0</v>
      </c>
      <c r="P3752" t="e">
        <f>SUMIF(#REF!,"&gt;"&amp;AVERAGE(#REF!))</f>
        <v>#REF!</v>
      </c>
      <c r="Q3752">
        <f t="shared" si="117"/>
        <v>27.565026697177728</v>
      </c>
      <c r="R3752" t="str">
        <f>CONCATENATE("ID-",A3752,"-",E3752)</f>
        <v>ID-32203-Phalaborwa - Johannesburg</v>
      </c>
      <c r="S3752" t="str">
        <f>INDEX(B:B,MATCH(A3752,A:A,0))</f>
        <v>17:28</v>
      </c>
      <c r="T3752" t="str">
        <f>IF(OR(B3752&gt;0,C3752&gt;0),"Acceptable","Check")</f>
        <v>Acceptable</v>
      </c>
      <c r="U3752">
        <f>COUNTIF(D:D, "Military - U.S. Army")</f>
        <v>23</v>
      </c>
      <c r="V3752">
        <f>AVERAGEIF(C:C,"Fort Myer, Virginia", I:I)</f>
        <v>2</v>
      </c>
      <c r="X3752" t="str">
        <f>IFERROR(VLOOKUP("FlightNumber", A:D, 4, FALSE), "Flight Not Found")</f>
        <v>Flight Not Found</v>
      </c>
      <c r="Y3752" t="str" cm="1">
        <f t="array" ref="Y3752">IF(AND(B:B &gt; TIME(6, 0, 0), B:B &lt;= TIME(18, 0, 0)), "Day", "Night")</f>
        <v>Night</v>
      </c>
      <c r="Z3752">
        <f>COUNTIFS(D:D, "Military - U.S. Army", C:C, "Fort Myer, Virginia")</f>
        <v>1</v>
      </c>
    </row>
    <row r="3753" spans="1:26" x14ac:dyDescent="0.2">
      <c r="A3753">
        <v>32206</v>
      </c>
      <c r="B3753" t="s">
        <v>18418</v>
      </c>
      <c r="C3753" t="s">
        <v>18419</v>
      </c>
      <c r="D3753" t="s">
        <v>18420</v>
      </c>
      <c r="E3753" t="s">
        <v>18421</v>
      </c>
      <c r="F3753" t="s">
        <v>18422</v>
      </c>
      <c r="G3753" t="s">
        <v>18423</v>
      </c>
      <c r="H3753" t="s">
        <v>14762</v>
      </c>
      <c r="I3753">
        <v>23</v>
      </c>
      <c r="J3753">
        <v>23</v>
      </c>
      <c r="K3753">
        <v>0</v>
      </c>
      <c r="L3753" t="s">
        <v>18424</v>
      </c>
      <c r="M3753">
        <f>SUM(B3753,C3753)</f>
        <v>0</v>
      </c>
      <c r="N3753" t="str">
        <f t="shared" si="116"/>
        <v>No</v>
      </c>
      <c r="O3753">
        <f>COUNTIF(C:C,"&lt;0")</f>
        <v>0</v>
      </c>
      <c r="P3753" t="e">
        <f>SUMIF(#REF!,"&gt;"&amp;AVERAGE(#REF!))</f>
        <v>#REF!</v>
      </c>
      <c r="Q3753">
        <f t="shared" si="117"/>
        <v>27.565026697177728</v>
      </c>
      <c r="R3753" t="str">
        <f>CONCATENATE("ID-",A3753,"-",E3753)</f>
        <v>ID-32206-Nancy - Paris</v>
      </c>
      <c r="S3753" t="str">
        <f>INDEX(B:B,MATCH(A3753,A:A,0))</f>
        <v>06:37</v>
      </c>
      <c r="T3753" t="str">
        <f>IF(OR(B3753&gt;0,C3753&gt;0),"Acceptable","Check")</f>
        <v>Acceptable</v>
      </c>
      <c r="U3753">
        <f>COUNTIF(D:D, "Military - U.S. Army")</f>
        <v>23</v>
      </c>
      <c r="V3753">
        <f>AVERAGEIF(C:C,"Fort Myer, Virginia", I:I)</f>
        <v>2</v>
      </c>
      <c r="X3753" t="str">
        <f>IFERROR(VLOOKUP("FlightNumber", A:D, 4, FALSE), "Flight Not Found")</f>
        <v>Flight Not Found</v>
      </c>
      <c r="Y3753" t="str" cm="1">
        <f t="array" ref="Y3753">IF(AND(B:B &gt; TIME(6, 0, 0), B:B &lt;= TIME(18, 0, 0)), "Day", "Night")</f>
        <v>Night</v>
      </c>
      <c r="Z3753">
        <f>COUNTIFS(D:D, "Military - U.S. Army", C:C, "Fort Myer, Virginia")</f>
        <v>1</v>
      </c>
    </row>
    <row r="3754" spans="1:26" x14ac:dyDescent="0.2">
      <c r="A3754">
        <v>32208</v>
      </c>
      <c r="C3754" t="s">
        <v>7198</v>
      </c>
      <c r="D3754" t="s">
        <v>2143</v>
      </c>
      <c r="F3754" t="s">
        <v>18425</v>
      </c>
      <c r="G3754" t="s">
        <v>18426</v>
      </c>
      <c r="H3754" t="s">
        <v>18427</v>
      </c>
      <c r="I3754">
        <v>11</v>
      </c>
      <c r="J3754">
        <v>11</v>
      </c>
      <c r="K3754">
        <v>0</v>
      </c>
      <c r="M3754">
        <f>SUM(B3754,C3754)</f>
        <v>0</v>
      </c>
      <c r="N3754" t="str">
        <f t="shared" si="116"/>
        <v>No</v>
      </c>
      <c r="O3754">
        <f>COUNTIF(C:C,"&lt;0")</f>
        <v>0</v>
      </c>
      <c r="P3754" t="e">
        <f>SUMIF(#REF!,"&gt;"&amp;AVERAGE(#REF!))</f>
        <v>#REF!</v>
      </c>
      <c r="Q3754">
        <f t="shared" si="117"/>
        <v>27.565026697177728</v>
      </c>
      <c r="R3754" t="str">
        <f>CONCATENATE("ID-",A3754,"-",E3754)</f>
        <v>ID-32208-</v>
      </c>
      <c r="S3754">
        <f>INDEX(B:B,MATCH(A3754,A:A,0))</f>
        <v>0</v>
      </c>
      <c r="T3754" t="str">
        <f>IF(OR(B3754&gt;0,C3754&gt;0),"Acceptable","Check")</f>
        <v>Acceptable</v>
      </c>
      <c r="U3754">
        <f>COUNTIF(D:D, "Military - U.S. Army")</f>
        <v>23</v>
      </c>
      <c r="V3754">
        <f>AVERAGEIF(C:C,"Fort Myer, Virginia", I:I)</f>
        <v>2</v>
      </c>
      <c r="X3754" t="str">
        <f>IFERROR(VLOOKUP("FlightNumber", A:D, 4, FALSE), "Flight Not Found")</f>
        <v>Flight Not Found</v>
      </c>
      <c r="Y3754" t="str" cm="1">
        <f t="array" ref="Y3754">IF(AND(B:B &gt; TIME(6, 0, 0), B:B &lt;= TIME(18, 0, 0)), "Day", "Night")</f>
        <v>Night</v>
      </c>
      <c r="Z3754">
        <f>COUNTIFS(D:D, "Military - U.S. Army", C:C, "Fort Myer, Virginia")</f>
        <v>1</v>
      </c>
    </row>
    <row r="3755" spans="1:26" x14ac:dyDescent="0.2">
      <c r="A3755">
        <v>32210</v>
      </c>
      <c r="B3755" t="s">
        <v>8714</v>
      </c>
      <c r="C3755" t="s">
        <v>18428</v>
      </c>
      <c r="D3755" t="s">
        <v>22</v>
      </c>
      <c r="F3755" t="s">
        <v>18429</v>
      </c>
      <c r="G3755" t="s">
        <v>18430</v>
      </c>
      <c r="I3755">
        <v>17</v>
      </c>
      <c r="J3755">
        <v>17</v>
      </c>
      <c r="K3755">
        <v>0</v>
      </c>
      <c r="L3755" t="s">
        <v>18431</v>
      </c>
      <c r="M3755">
        <f>SUM(B3755,C3755)</f>
        <v>0</v>
      </c>
      <c r="N3755" t="str">
        <f t="shared" si="116"/>
        <v>No</v>
      </c>
      <c r="O3755">
        <f>COUNTIF(C:C,"&lt;0")</f>
        <v>0</v>
      </c>
      <c r="P3755" t="e">
        <f>SUMIF(#REF!,"&gt;"&amp;AVERAGE(#REF!))</f>
        <v>#REF!</v>
      </c>
      <c r="Q3755">
        <f t="shared" si="117"/>
        <v>27.565026697177728</v>
      </c>
      <c r="R3755" t="str">
        <f>CONCATENATE("ID-",A3755,"-",E3755)</f>
        <v>ID-32210-</v>
      </c>
      <c r="S3755" t="str">
        <f>INDEX(B:B,MATCH(A3755,A:A,0))</f>
        <v>21:45</v>
      </c>
      <c r="T3755" t="str">
        <f>IF(OR(B3755&gt;0,C3755&gt;0),"Acceptable","Check")</f>
        <v>Acceptable</v>
      </c>
      <c r="U3755">
        <f>COUNTIF(D:D, "Military - U.S. Army")</f>
        <v>23</v>
      </c>
      <c r="V3755">
        <f>AVERAGEIF(C:C,"Fort Myer, Virginia", I:I)</f>
        <v>2</v>
      </c>
      <c r="X3755" t="str">
        <f>IFERROR(VLOOKUP("FlightNumber", A:D, 4, FALSE), "Flight Not Found")</f>
        <v>Flight Not Found</v>
      </c>
      <c r="Y3755" t="str" cm="1">
        <f t="array" ref="Y3755">IF(AND(B:B &gt; TIME(6, 0, 0), B:B &lt;= TIME(18, 0, 0)), "Day", "Night")</f>
        <v>Night</v>
      </c>
      <c r="Z3755">
        <f>COUNTIFS(D:D, "Military - U.S. Army", C:C, "Fort Myer, Virginia")</f>
        <v>1</v>
      </c>
    </row>
    <row r="3756" spans="1:26" x14ac:dyDescent="0.2">
      <c r="A3756">
        <v>32219</v>
      </c>
      <c r="B3756" t="s">
        <v>12216</v>
      </c>
      <c r="C3756" t="s">
        <v>18432</v>
      </c>
      <c r="D3756" t="s">
        <v>3427</v>
      </c>
      <c r="E3756" t="s">
        <v>18433</v>
      </c>
      <c r="F3756" t="s">
        <v>18434</v>
      </c>
      <c r="G3756" t="s">
        <v>18435</v>
      </c>
      <c r="H3756" t="s">
        <v>18436</v>
      </c>
      <c r="I3756">
        <v>143</v>
      </c>
      <c r="J3756">
        <v>143</v>
      </c>
      <c r="K3756">
        <v>0</v>
      </c>
      <c r="L3756" t="s">
        <v>18437</v>
      </c>
      <c r="M3756">
        <f>SUM(B3756,C3756)</f>
        <v>0</v>
      </c>
      <c r="N3756" t="str">
        <f t="shared" si="116"/>
        <v>No</v>
      </c>
      <c r="O3756">
        <f>COUNTIF(C:C,"&lt;0")</f>
        <v>0</v>
      </c>
      <c r="P3756" t="e">
        <f>SUMIF(#REF!,"&gt;"&amp;AVERAGE(#REF!))</f>
        <v>#REF!</v>
      </c>
      <c r="Q3756">
        <f t="shared" si="117"/>
        <v>27.565026697177728</v>
      </c>
      <c r="R3756" t="str">
        <f>CONCATENATE("ID-",A3756,"-",E3756)</f>
        <v>ID-32219-Cucuta - Cartagena</v>
      </c>
      <c r="S3756" t="str">
        <f>INDEX(B:B,MATCH(A3756,A:A,0))</f>
        <v>13:17</v>
      </c>
      <c r="T3756" t="str">
        <f>IF(OR(B3756&gt;0,C3756&gt;0),"Acceptable","Check")</f>
        <v>Acceptable</v>
      </c>
      <c r="U3756">
        <f>COUNTIF(D:D, "Military - U.S. Army")</f>
        <v>23</v>
      </c>
      <c r="V3756">
        <f>AVERAGEIF(C:C,"Fort Myer, Virginia", I:I)</f>
        <v>2</v>
      </c>
      <c r="X3756" t="str">
        <f>IFERROR(VLOOKUP("FlightNumber", A:D, 4, FALSE), "Flight Not Found")</f>
        <v>Flight Not Found</v>
      </c>
      <c r="Y3756" t="str" cm="1">
        <f t="array" ref="Y3756">IF(AND(B:B &gt; TIME(6, 0, 0), B:B &lt;= TIME(18, 0, 0)), "Day", "Night")</f>
        <v>Night</v>
      </c>
      <c r="Z3756">
        <f>COUNTIFS(D:D, "Military - U.S. Army", C:C, "Fort Myer, Virginia")</f>
        <v>1</v>
      </c>
    </row>
    <row r="3757" spans="1:26" x14ac:dyDescent="0.2">
      <c r="A3757">
        <v>32233</v>
      </c>
      <c r="B3757" t="s">
        <v>2883</v>
      </c>
      <c r="C3757" t="s">
        <v>3383</v>
      </c>
      <c r="D3757" t="s">
        <v>18438</v>
      </c>
      <c r="E3757" t="s">
        <v>18439</v>
      </c>
      <c r="F3757" t="s">
        <v>18440</v>
      </c>
      <c r="G3757" t="s">
        <v>18441</v>
      </c>
      <c r="H3757" t="s">
        <v>18442</v>
      </c>
      <c r="I3757">
        <v>4</v>
      </c>
      <c r="J3757">
        <v>4</v>
      </c>
      <c r="K3757">
        <v>0</v>
      </c>
      <c r="L3757" t="s">
        <v>18443</v>
      </c>
      <c r="M3757">
        <f>SUM(B3757,C3757)</f>
        <v>0</v>
      </c>
      <c r="N3757" t="str">
        <f t="shared" si="116"/>
        <v>No</v>
      </c>
      <c r="O3757">
        <f>COUNTIF(C:C,"&lt;0")</f>
        <v>0</v>
      </c>
      <c r="P3757" t="e">
        <f>SUMIF(#REF!,"&gt;"&amp;AVERAGE(#REF!))</f>
        <v>#REF!</v>
      </c>
      <c r="Q3757">
        <f t="shared" si="117"/>
        <v>27.565026697177728</v>
      </c>
      <c r="R3757" t="str">
        <f>CONCATENATE("ID-",A3757,"-",E3757)</f>
        <v>ID-32233-Cairo - Sharjah</v>
      </c>
      <c r="S3757" t="str">
        <f>INDEX(B:B,MATCH(A3757,A:A,0))</f>
        <v>04:10</v>
      </c>
      <c r="T3757" t="str">
        <f>IF(OR(B3757&gt;0,C3757&gt;0),"Acceptable","Check")</f>
        <v>Acceptable</v>
      </c>
      <c r="U3757">
        <f>COUNTIF(D:D, "Military - U.S. Army")</f>
        <v>23</v>
      </c>
      <c r="V3757">
        <f>AVERAGEIF(C:C,"Fort Myer, Virginia", I:I)</f>
        <v>2</v>
      </c>
      <c r="X3757" t="str">
        <f>IFERROR(VLOOKUP("FlightNumber", A:D, 4, FALSE), "Flight Not Found")</f>
        <v>Flight Not Found</v>
      </c>
      <c r="Y3757" t="str" cm="1">
        <f t="array" ref="Y3757">IF(AND(B:B &gt; TIME(6, 0, 0), B:B &lt;= TIME(18, 0, 0)), "Day", "Night")</f>
        <v>Night</v>
      </c>
      <c r="Z3757">
        <f>COUNTIFS(D:D, "Military - U.S. Army", C:C, "Fort Myer, Virginia")</f>
        <v>1</v>
      </c>
    </row>
    <row r="3758" spans="1:26" x14ac:dyDescent="0.2">
      <c r="A3758">
        <v>32238</v>
      </c>
      <c r="C3758" t="s">
        <v>18444</v>
      </c>
      <c r="D3758" t="s">
        <v>18445</v>
      </c>
      <c r="E3758" t="s">
        <v>18446</v>
      </c>
      <c r="F3758" t="s">
        <v>18447</v>
      </c>
      <c r="G3758" t="s">
        <v>18448</v>
      </c>
      <c r="H3758" t="s">
        <v>18449</v>
      </c>
      <c r="I3758">
        <v>112</v>
      </c>
      <c r="J3758">
        <v>2</v>
      </c>
      <c r="K3758">
        <v>0</v>
      </c>
      <c r="L3758" t="s">
        <v>18450</v>
      </c>
      <c r="M3758">
        <f>SUM(B3758,C3758)</f>
        <v>0</v>
      </c>
      <c r="N3758" t="str">
        <f t="shared" si="116"/>
        <v>No</v>
      </c>
      <c r="O3758">
        <f>COUNTIF(C:C,"&lt;0")</f>
        <v>0</v>
      </c>
      <c r="P3758" t="e">
        <f>SUMIF(#REF!,"&gt;"&amp;AVERAGE(#REF!))</f>
        <v>#REF!</v>
      </c>
      <c r="Q3758">
        <f t="shared" si="117"/>
        <v>27.565026697177728</v>
      </c>
      <c r="R3758" t="str">
        <f>CONCATENATE("ID-",A3758,"-",E3758)</f>
        <v>ID-32238-Bangkok - Kuwait</v>
      </c>
      <c r="S3758">
        <f>INDEX(B:B,MATCH(A3758,A:A,0))</f>
        <v>0</v>
      </c>
      <c r="T3758" t="str">
        <f>IF(OR(B3758&gt;0,C3758&gt;0),"Acceptable","Check")</f>
        <v>Acceptable</v>
      </c>
      <c r="U3758">
        <f>COUNTIF(D:D, "Military - U.S. Army")</f>
        <v>23</v>
      </c>
      <c r="V3758">
        <f>AVERAGEIF(C:C,"Fort Myer, Virginia", I:I)</f>
        <v>2</v>
      </c>
      <c r="X3758" t="str">
        <f>IFERROR(VLOOKUP("FlightNumber", A:D, 4, FALSE), "Flight Not Found")</f>
        <v>Flight Not Found</v>
      </c>
      <c r="Y3758" t="str" cm="1">
        <f t="array" ref="Y3758">IF(AND(B:B &gt; TIME(6, 0, 0), B:B &lt;= TIME(18, 0, 0)), "Day", "Night")</f>
        <v>Night</v>
      </c>
      <c r="Z3758">
        <f>COUNTIFS(D:D, "Military - U.S. Army", C:C, "Fort Myer, Virginia")</f>
        <v>1</v>
      </c>
    </row>
    <row r="3759" spans="1:26" x14ac:dyDescent="0.2">
      <c r="A3759">
        <v>32243</v>
      </c>
      <c r="B3759" t="s">
        <v>2846</v>
      </c>
      <c r="C3759" t="s">
        <v>18451</v>
      </c>
      <c r="D3759" t="s">
        <v>17947</v>
      </c>
      <c r="E3759" t="s">
        <v>18452</v>
      </c>
      <c r="F3759" t="s">
        <v>12279</v>
      </c>
      <c r="I3759">
        <v>29</v>
      </c>
      <c r="J3759">
        <v>29</v>
      </c>
      <c r="K3759">
        <v>0</v>
      </c>
      <c r="L3759" t="s">
        <v>18453</v>
      </c>
      <c r="M3759">
        <f>SUM(B3759,C3759)</f>
        <v>0</v>
      </c>
      <c r="N3759" t="str">
        <f t="shared" si="116"/>
        <v>No</v>
      </c>
      <c r="O3759">
        <f>COUNTIF(C:C,"&lt;0")</f>
        <v>0</v>
      </c>
      <c r="P3759" t="e">
        <f>SUMIF(#REF!,"&gt;"&amp;AVERAGE(#REF!))</f>
        <v>#REF!</v>
      </c>
      <c r="Q3759">
        <f t="shared" si="117"/>
        <v>27.565026697177728</v>
      </c>
      <c r="R3759" t="str">
        <f>CONCATENATE("ID-",A3759,"-",E3759)</f>
        <v>ID-32243-Maimana - Mazar</v>
      </c>
      <c r="S3759" t="str">
        <f>INDEX(B:B,MATCH(A3759,A:A,0))</f>
        <v>15:10</v>
      </c>
      <c r="T3759" t="str">
        <f>IF(OR(B3759&gt;0,C3759&gt;0),"Acceptable","Check")</f>
        <v>Acceptable</v>
      </c>
      <c r="U3759">
        <f>COUNTIF(D:D, "Military - U.S. Army")</f>
        <v>23</v>
      </c>
      <c r="V3759">
        <f>AVERAGEIF(C:C,"Fort Myer, Virginia", I:I)</f>
        <v>2</v>
      </c>
      <c r="X3759" t="str">
        <f>IFERROR(VLOOKUP("FlightNumber", A:D, 4, FALSE), "Flight Not Found")</f>
        <v>Flight Not Found</v>
      </c>
      <c r="Y3759" t="str" cm="1">
        <f t="array" ref="Y3759">IF(AND(B:B &gt; TIME(6, 0, 0), B:B &lt;= TIME(18, 0, 0)), "Day", "Night")</f>
        <v>Night</v>
      </c>
      <c r="Z3759">
        <f>COUNTIFS(D:D, "Military - U.S. Army", C:C, "Fort Myer, Virginia")</f>
        <v>1</v>
      </c>
    </row>
    <row r="3760" spans="1:26" x14ac:dyDescent="0.2">
      <c r="A3760">
        <v>32245</v>
      </c>
      <c r="B3760" t="s">
        <v>18454</v>
      </c>
      <c r="C3760" t="s">
        <v>18455</v>
      </c>
      <c r="D3760" t="s">
        <v>5048</v>
      </c>
      <c r="E3760" t="s">
        <v>18456</v>
      </c>
      <c r="F3760" t="s">
        <v>3676</v>
      </c>
      <c r="G3760" t="s">
        <v>18457</v>
      </c>
      <c r="H3760" t="s">
        <v>18458</v>
      </c>
      <c r="I3760">
        <v>24</v>
      </c>
      <c r="J3760">
        <v>24</v>
      </c>
      <c r="K3760">
        <v>0</v>
      </c>
      <c r="L3760" t="s">
        <v>18459</v>
      </c>
      <c r="M3760">
        <f>SUM(B3760,C3760)</f>
        <v>0</v>
      </c>
      <c r="N3760" t="str">
        <f t="shared" si="116"/>
        <v>No</v>
      </c>
      <c r="O3760">
        <f>COUNTIF(C:C,"&lt;0")</f>
        <v>0</v>
      </c>
      <c r="P3760" t="e">
        <f>SUMIF(#REF!,"&gt;"&amp;AVERAGE(#REF!))</f>
        <v>#REF!</v>
      </c>
      <c r="Q3760">
        <f t="shared" si="117"/>
        <v>27.565026697177728</v>
      </c>
      <c r="R3760" t="str">
        <f>CONCATENATE("ID-",A3760,"-",E3760)</f>
        <v>ID-32245-Bloemfontein - Johannesburg</v>
      </c>
      <c r="S3760" t="str">
        <f>INDEX(B:B,MATCH(A3760,A:A,0))</f>
        <v>20:09</v>
      </c>
      <c r="T3760" t="str">
        <f>IF(OR(B3760&gt;0,C3760&gt;0),"Acceptable","Check")</f>
        <v>Acceptable</v>
      </c>
      <c r="U3760">
        <f>COUNTIF(D:D, "Military - U.S. Army")</f>
        <v>23</v>
      </c>
      <c r="V3760">
        <f>AVERAGEIF(C:C,"Fort Myer, Virginia", I:I)</f>
        <v>2</v>
      </c>
      <c r="X3760" t="str">
        <f>IFERROR(VLOOKUP("FlightNumber", A:D, 4, FALSE), "Flight Not Found")</f>
        <v>Flight Not Found</v>
      </c>
      <c r="Y3760" t="str" cm="1">
        <f t="array" ref="Y3760">IF(AND(B:B &gt; TIME(6, 0, 0), B:B &lt;= TIME(18, 0, 0)), "Day", "Night")</f>
        <v>Night</v>
      </c>
      <c r="Z3760">
        <f>COUNTIFS(D:D, "Military - U.S. Army", C:C, "Fort Myer, Virginia")</f>
        <v>1</v>
      </c>
    </row>
    <row r="3761" spans="1:26" x14ac:dyDescent="0.2">
      <c r="A3761">
        <v>32249</v>
      </c>
      <c r="C3761" t="s">
        <v>18460</v>
      </c>
      <c r="D3761" t="s">
        <v>18461</v>
      </c>
      <c r="F3761" t="s">
        <v>18462</v>
      </c>
      <c r="G3761" t="s">
        <v>18463</v>
      </c>
      <c r="H3761" t="s">
        <v>18464</v>
      </c>
      <c r="I3761">
        <v>6</v>
      </c>
      <c r="J3761">
        <v>6</v>
      </c>
      <c r="K3761">
        <v>0</v>
      </c>
      <c r="M3761">
        <f>SUM(B3761,C3761)</f>
        <v>0</v>
      </c>
      <c r="N3761" t="str">
        <f t="shared" si="116"/>
        <v>No</v>
      </c>
      <c r="O3761">
        <f>COUNTIF(C:C,"&lt;0")</f>
        <v>0</v>
      </c>
      <c r="P3761" t="e">
        <f>SUMIF(#REF!,"&gt;"&amp;AVERAGE(#REF!))</f>
        <v>#REF!</v>
      </c>
      <c r="Q3761">
        <f t="shared" si="117"/>
        <v>27.565026697177728</v>
      </c>
      <c r="R3761" t="str">
        <f>CONCATENATE("ID-",A3761,"-",E3761)</f>
        <v>ID-32249-</v>
      </c>
      <c r="S3761">
        <f>INDEX(B:B,MATCH(A3761,A:A,0))</f>
        <v>0</v>
      </c>
      <c r="T3761" t="str">
        <f>IF(OR(B3761&gt;0,C3761&gt;0),"Acceptable","Check")</f>
        <v>Acceptable</v>
      </c>
      <c r="U3761">
        <f>COUNTIF(D:D, "Military - U.S. Army")</f>
        <v>23</v>
      </c>
      <c r="V3761">
        <f>AVERAGEIF(C:C,"Fort Myer, Virginia", I:I)</f>
        <v>2</v>
      </c>
      <c r="X3761" t="str">
        <f>IFERROR(VLOOKUP("FlightNumber", A:D, 4, FALSE), "Flight Not Found")</f>
        <v>Flight Not Found</v>
      </c>
      <c r="Y3761" t="str" cm="1">
        <f t="array" ref="Y3761">IF(AND(B:B &gt; TIME(6, 0, 0), B:B &lt;= TIME(18, 0, 0)), "Day", "Night")</f>
        <v>Night</v>
      </c>
      <c r="Z3761">
        <f>COUNTIFS(D:D, "Military - U.S. Army", C:C, "Fort Myer, Virginia")</f>
        <v>1</v>
      </c>
    </row>
    <row r="3762" spans="1:26" x14ac:dyDescent="0.2">
      <c r="A3762">
        <v>32252</v>
      </c>
      <c r="B3762" t="s">
        <v>6118</v>
      </c>
      <c r="C3762" t="s">
        <v>18465</v>
      </c>
      <c r="D3762" t="s">
        <v>3546</v>
      </c>
      <c r="E3762" t="s">
        <v>18466</v>
      </c>
      <c r="F3762" t="s">
        <v>18467</v>
      </c>
      <c r="G3762" t="s">
        <v>18468</v>
      </c>
      <c r="H3762" t="s">
        <v>18469</v>
      </c>
      <c r="I3762">
        <v>17</v>
      </c>
      <c r="J3762">
        <v>17</v>
      </c>
      <c r="K3762">
        <v>0</v>
      </c>
      <c r="L3762" t="s">
        <v>18470</v>
      </c>
      <c r="M3762">
        <f>SUM(B3762,C3762)</f>
        <v>0</v>
      </c>
      <c r="N3762" t="str">
        <f t="shared" si="116"/>
        <v>No</v>
      </c>
      <c r="O3762">
        <f>COUNTIF(C:C,"&lt;0")</f>
        <v>0</v>
      </c>
      <c r="P3762" t="e">
        <f>SUMIF(#REF!,"&gt;"&amp;AVERAGE(#REF!))</f>
        <v>#REF!</v>
      </c>
      <c r="Q3762">
        <f t="shared" si="117"/>
        <v>27.565026697177728</v>
      </c>
      <c r="R3762" t="str">
        <f>CONCATENATE("ID-",A3762,"-",E3762)</f>
        <v>ID-32252-Muya - Bagdarin</v>
      </c>
      <c r="S3762" t="str">
        <f>INDEX(B:B,MATCH(A3762,A:A,0))</f>
        <v>10:03</v>
      </c>
      <c r="T3762" t="str">
        <f>IF(OR(B3762&gt;0,C3762&gt;0),"Acceptable","Check")</f>
        <v>Acceptable</v>
      </c>
      <c r="U3762">
        <f>COUNTIF(D:D, "Military - U.S. Army")</f>
        <v>23</v>
      </c>
      <c r="V3762">
        <f>AVERAGEIF(C:C,"Fort Myer, Virginia", I:I)</f>
        <v>2</v>
      </c>
      <c r="X3762" t="str">
        <f>IFERROR(VLOOKUP("FlightNumber", A:D, 4, FALSE), "Flight Not Found")</f>
        <v>Flight Not Found</v>
      </c>
      <c r="Y3762" t="str" cm="1">
        <f t="array" ref="Y3762">IF(AND(B:B &gt; TIME(6, 0, 0), B:B &lt;= TIME(18, 0, 0)), "Day", "Night")</f>
        <v>Night</v>
      </c>
      <c r="Z3762">
        <f>COUNTIFS(D:D, "Military - U.S. Army", C:C, "Fort Myer, Virginia")</f>
        <v>1</v>
      </c>
    </row>
    <row r="3763" spans="1:26" x14ac:dyDescent="0.2">
      <c r="A3763">
        <v>32260</v>
      </c>
      <c r="C3763" t="s">
        <v>18471</v>
      </c>
      <c r="D3763" t="s">
        <v>18472</v>
      </c>
      <c r="F3763" t="s">
        <v>12279</v>
      </c>
      <c r="G3763" t="s">
        <v>18473</v>
      </c>
      <c r="H3763" t="s">
        <v>18474</v>
      </c>
      <c r="I3763">
        <v>29</v>
      </c>
      <c r="J3763">
        <v>29</v>
      </c>
      <c r="K3763">
        <v>0</v>
      </c>
      <c r="L3763" t="s">
        <v>18475</v>
      </c>
      <c r="M3763">
        <f>SUM(B3763,C3763)</f>
        <v>0</v>
      </c>
      <c r="N3763" t="str">
        <f t="shared" si="116"/>
        <v>No</v>
      </c>
      <c r="O3763">
        <f>COUNTIF(C:C,"&lt;0")</f>
        <v>0</v>
      </c>
      <c r="P3763" t="e">
        <f>SUMIF(#REF!,"&gt;"&amp;AVERAGE(#REF!))</f>
        <v>#REF!</v>
      </c>
      <c r="Q3763">
        <f t="shared" si="117"/>
        <v>27.565026697177728</v>
      </c>
      <c r="R3763" t="str">
        <f>CONCATENATE("ID-",A3763,"-",E3763)</f>
        <v>ID-32260-</v>
      </c>
      <c r="S3763">
        <f>INDEX(B:B,MATCH(A3763,A:A,0))</f>
        <v>0</v>
      </c>
      <c r="T3763" t="str">
        <f>IF(OR(B3763&gt;0,C3763&gt;0),"Acceptable","Check")</f>
        <v>Acceptable</v>
      </c>
      <c r="U3763">
        <f>COUNTIF(D:D, "Military - U.S. Army")</f>
        <v>23</v>
      </c>
      <c r="V3763">
        <f>AVERAGEIF(C:C,"Fort Myer, Virginia", I:I)</f>
        <v>2</v>
      </c>
      <c r="X3763" t="str">
        <f>IFERROR(VLOOKUP("FlightNumber", A:D, 4, FALSE), "Flight Not Found")</f>
        <v>Flight Not Found</v>
      </c>
      <c r="Y3763" t="str" cm="1">
        <f t="array" ref="Y3763">IF(AND(B:B &gt; TIME(6, 0, 0), B:B &lt;= TIME(18, 0, 0)), "Day", "Night")</f>
        <v>Night</v>
      </c>
      <c r="Z3763">
        <f>COUNTIFS(D:D, "Military - U.S. Army", C:C, "Fort Myer, Virginia")</f>
        <v>1</v>
      </c>
    </row>
    <row r="3764" spans="1:26" x14ac:dyDescent="0.2">
      <c r="A3764">
        <v>32350</v>
      </c>
      <c r="B3764" t="s">
        <v>3295</v>
      </c>
      <c r="C3764" t="s">
        <v>139</v>
      </c>
      <c r="D3764" t="s">
        <v>15798</v>
      </c>
      <c r="E3764" t="s">
        <v>18476</v>
      </c>
      <c r="F3764" t="s">
        <v>15899</v>
      </c>
      <c r="G3764" t="s">
        <v>18477</v>
      </c>
      <c r="H3764" t="s">
        <v>18478</v>
      </c>
      <c r="I3764">
        <v>2</v>
      </c>
      <c r="J3764">
        <v>1</v>
      </c>
      <c r="K3764">
        <v>0</v>
      </c>
      <c r="L3764" t="s">
        <v>18479</v>
      </c>
      <c r="M3764">
        <f>SUM(B3764,C3764)</f>
        <v>0</v>
      </c>
      <c r="N3764" t="str">
        <f t="shared" si="116"/>
        <v>No</v>
      </c>
      <c r="O3764">
        <f>COUNTIF(C:C,"&lt;0")</f>
        <v>0</v>
      </c>
      <c r="P3764" t="e">
        <f>SUMIF(#REF!,"&gt;"&amp;AVERAGE(#REF!))</f>
        <v>#REF!</v>
      </c>
      <c r="Q3764">
        <f t="shared" si="117"/>
        <v>27.565026697177728</v>
      </c>
      <c r="R3764" t="str">
        <f>CONCATENATE("ID-",A3764,"-",E3764)</f>
        <v>ID-32350-Allentown, PA - Morristown, NJ</v>
      </c>
      <c r="S3764" t="str">
        <f>INDEX(B:B,MATCH(A3764,A:A,0))</f>
        <v>07:40</v>
      </c>
      <c r="T3764" t="str">
        <f>IF(OR(B3764&gt;0,C3764&gt;0),"Acceptable","Check")</f>
        <v>Acceptable</v>
      </c>
      <c r="U3764">
        <f>COUNTIF(D:D, "Military - U.S. Army")</f>
        <v>23</v>
      </c>
      <c r="V3764">
        <f>AVERAGEIF(C:C,"Fort Myer, Virginia", I:I)</f>
        <v>2</v>
      </c>
      <c r="X3764" t="str">
        <f>IFERROR(VLOOKUP("FlightNumber", A:D, 4, FALSE), "Flight Not Found")</f>
        <v>Flight Not Found</v>
      </c>
      <c r="Y3764" t="str" cm="1">
        <f t="array" ref="Y3764">IF(AND(B:B &gt; TIME(6, 0, 0), B:B &lt;= TIME(18, 0, 0)), "Day", "Night")</f>
        <v>Night</v>
      </c>
      <c r="Z3764">
        <f>COUNTIFS(D:D, "Military - U.S. Army", C:C, "Fort Myer, Virginia")</f>
        <v>1</v>
      </c>
    </row>
    <row r="3765" spans="1:26" x14ac:dyDescent="0.2">
      <c r="A3765">
        <v>32423</v>
      </c>
      <c r="C3765" t="s">
        <v>18480</v>
      </c>
      <c r="D3765" t="s">
        <v>18481</v>
      </c>
      <c r="E3765" t="s">
        <v>409</v>
      </c>
      <c r="F3765" t="s">
        <v>7011</v>
      </c>
      <c r="G3765" t="s">
        <v>18482</v>
      </c>
      <c r="H3765" t="s">
        <v>18483</v>
      </c>
      <c r="I3765">
        <v>46</v>
      </c>
      <c r="J3765">
        <v>42</v>
      </c>
      <c r="K3765">
        <v>0</v>
      </c>
      <c r="L3765" t="s">
        <v>18484</v>
      </c>
      <c r="M3765">
        <f>SUM(B3765,C3765)</f>
        <v>0</v>
      </c>
      <c r="N3765" t="str">
        <f t="shared" si="116"/>
        <v>No</v>
      </c>
      <c r="O3765">
        <f>COUNTIF(C:C,"&lt;0")</f>
        <v>0</v>
      </c>
      <c r="P3765" t="e">
        <f>SUMIF(#REF!,"&gt;"&amp;AVERAGE(#REF!))</f>
        <v>#REF!</v>
      </c>
      <c r="Q3765">
        <f t="shared" si="117"/>
        <v>27.565026697177728</v>
      </c>
      <c r="R3765" t="str">
        <f>CONCATENATE("ID-",A3765,"-",E3765)</f>
        <v>ID-32423-Sightseeing</v>
      </c>
      <c r="S3765">
        <f>INDEX(B:B,MATCH(A3765,A:A,0))</f>
        <v>0</v>
      </c>
      <c r="T3765" t="str">
        <f>IF(OR(B3765&gt;0,C3765&gt;0),"Acceptable","Check")</f>
        <v>Acceptable</v>
      </c>
      <c r="U3765">
        <f>COUNTIF(D:D, "Military - U.S. Army")</f>
        <v>23</v>
      </c>
      <c r="V3765">
        <f>AVERAGEIF(C:C,"Fort Myer, Virginia", I:I)</f>
        <v>2</v>
      </c>
      <c r="X3765" t="str">
        <f>IFERROR(VLOOKUP("FlightNumber", A:D, 4, FALSE), "Flight Not Found")</f>
        <v>Flight Not Found</v>
      </c>
      <c r="Y3765" t="str" cm="1">
        <f t="array" ref="Y3765">IF(AND(B:B &gt; TIME(6, 0, 0), B:B &lt;= TIME(18, 0, 0)), "Day", "Night")</f>
        <v>Night</v>
      </c>
      <c r="Z3765">
        <f>COUNTIFS(D:D, "Military - U.S. Army", C:C, "Fort Myer, Virginia")</f>
        <v>1</v>
      </c>
    </row>
    <row r="3766" spans="1:26" x14ac:dyDescent="0.2">
      <c r="A3766">
        <v>32261</v>
      </c>
      <c r="B3766" t="s">
        <v>6888</v>
      </c>
      <c r="C3766" t="s">
        <v>9708</v>
      </c>
      <c r="D3766" t="s">
        <v>18485</v>
      </c>
      <c r="E3766" t="s">
        <v>18486</v>
      </c>
      <c r="F3766" t="s">
        <v>18487</v>
      </c>
      <c r="G3766" t="s">
        <v>18488</v>
      </c>
      <c r="H3766" t="s">
        <v>18489</v>
      </c>
      <c r="I3766">
        <v>95</v>
      </c>
      <c r="J3766">
        <v>1</v>
      </c>
      <c r="K3766">
        <v>0</v>
      </c>
      <c r="L3766" t="s">
        <v>18490</v>
      </c>
      <c r="M3766">
        <f>SUM(B3766,C3766)</f>
        <v>0</v>
      </c>
      <c r="N3766" t="str">
        <f t="shared" si="116"/>
        <v>No</v>
      </c>
      <c r="O3766">
        <f>COUNTIF(C:C,"&lt;0")</f>
        <v>0</v>
      </c>
      <c r="P3766" t="e">
        <f>SUMIF(#REF!,"&gt;"&amp;AVERAGE(#REF!))</f>
        <v>#REF!</v>
      </c>
      <c r="Q3766">
        <f t="shared" si="117"/>
        <v>27.565026697177728</v>
      </c>
      <c r="R3766" t="str">
        <f>CONCATENATE("ID-",A3766,"-",E3766)</f>
        <v>ID-32261-Hilo - Honolulu</v>
      </c>
      <c r="S3766" t="str">
        <f>INDEX(B:B,MATCH(A3766,A:A,0))</f>
        <v>13:46</v>
      </c>
      <c r="T3766" t="str">
        <f>IF(OR(B3766&gt;0,C3766&gt;0),"Acceptable","Check")</f>
        <v>Acceptable</v>
      </c>
      <c r="U3766">
        <f>COUNTIF(D:D, "Military - U.S. Army")</f>
        <v>23</v>
      </c>
      <c r="V3766">
        <f>AVERAGEIF(C:C,"Fort Myer, Virginia", I:I)</f>
        <v>2</v>
      </c>
      <c r="X3766" t="str">
        <f>IFERROR(VLOOKUP("FlightNumber", A:D, 4, FALSE), "Flight Not Found")</f>
        <v>Flight Not Found</v>
      </c>
      <c r="Y3766" t="str" cm="1">
        <f t="array" ref="Y3766">IF(AND(B:B &gt; TIME(6, 0, 0), B:B &lt;= TIME(18, 0, 0)), "Day", "Night")</f>
        <v>Night</v>
      </c>
      <c r="Z3766">
        <f>COUNTIFS(D:D, "Military - U.S. Army", C:C, "Fort Myer, Virginia")</f>
        <v>1</v>
      </c>
    </row>
    <row r="3767" spans="1:26" x14ac:dyDescent="0.2">
      <c r="A3767">
        <v>32269</v>
      </c>
      <c r="C3767" t="s">
        <v>18491</v>
      </c>
      <c r="D3767" t="s">
        <v>16414</v>
      </c>
      <c r="E3767" t="s">
        <v>18492</v>
      </c>
      <c r="F3767" t="s">
        <v>18493</v>
      </c>
      <c r="G3767" t="s">
        <v>18494</v>
      </c>
      <c r="H3767" t="s">
        <v>18495</v>
      </c>
      <c r="I3767">
        <v>36</v>
      </c>
      <c r="J3767">
        <v>36</v>
      </c>
      <c r="K3767">
        <v>0</v>
      </c>
      <c r="L3767" t="s">
        <v>18496</v>
      </c>
      <c r="M3767">
        <f>SUM(B3767,C3767)</f>
        <v>0</v>
      </c>
      <c r="N3767" t="str">
        <f t="shared" si="116"/>
        <v>No</v>
      </c>
      <c r="O3767">
        <f>COUNTIF(C:C,"&lt;0")</f>
        <v>0</v>
      </c>
      <c r="P3767" t="e">
        <f>SUMIF(#REF!,"&gt;"&amp;AVERAGE(#REF!))</f>
        <v>#REF!</v>
      </c>
      <c r="Q3767">
        <f t="shared" si="117"/>
        <v>27.565026697177728</v>
      </c>
      <c r="R3767" t="str">
        <f>CONCATENATE("ID-",A3767,"-",E3767)</f>
        <v>ID-32269-Namsos - Bronnoysund</v>
      </c>
      <c r="S3767">
        <f>INDEX(B:B,MATCH(A3767,A:A,0))</f>
        <v>0</v>
      </c>
      <c r="T3767" t="str">
        <f>IF(OR(B3767&gt;0,C3767&gt;0),"Acceptable","Check")</f>
        <v>Acceptable</v>
      </c>
      <c r="U3767">
        <f>COUNTIF(D:D, "Military - U.S. Army")</f>
        <v>23</v>
      </c>
      <c r="V3767">
        <f>AVERAGEIF(C:C,"Fort Myer, Virginia", I:I)</f>
        <v>2</v>
      </c>
      <c r="X3767" t="str">
        <f>IFERROR(VLOOKUP("FlightNumber", A:D, 4, FALSE), "Flight Not Found")</f>
        <v>Flight Not Found</v>
      </c>
      <c r="Y3767" t="str" cm="1">
        <f t="array" ref="Y3767">IF(AND(B:B &gt; TIME(6, 0, 0), B:B &lt;= TIME(18, 0, 0)), "Day", "Night")</f>
        <v>Night</v>
      </c>
      <c r="Z3767">
        <f>COUNTIFS(D:D, "Military - U.S. Army", C:C, "Fort Myer, Virginia")</f>
        <v>1</v>
      </c>
    </row>
    <row r="3768" spans="1:26" x14ac:dyDescent="0.2">
      <c r="A3768">
        <v>32281</v>
      </c>
      <c r="B3768" t="s">
        <v>4504</v>
      </c>
      <c r="C3768" t="s">
        <v>18497</v>
      </c>
      <c r="D3768" t="s">
        <v>18498</v>
      </c>
      <c r="E3768" t="s">
        <v>18499</v>
      </c>
      <c r="F3768" t="s">
        <v>16637</v>
      </c>
      <c r="G3768" t="s">
        <v>18500</v>
      </c>
      <c r="H3768" t="s">
        <v>18501</v>
      </c>
      <c r="I3768">
        <v>3</v>
      </c>
      <c r="J3768">
        <v>3</v>
      </c>
      <c r="K3768">
        <v>0</v>
      </c>
      <c r="L3768" t="s">
        <v>18502</v>
      </c>
      <c r="M3768">
        <f>SUM(B3768,C3768)</f>
        <v>0</v>
      </c>
      <c r="N3768" t="str">
        <f t="shared" si="116"/>
        <v>No</v>
      </c>
      <c r="O3768">
        <f>COUNTIF(C:C,"&lt;0")</f>
        <v>0</v>
      </c>
      <c r="P3768" t="e">
        <f>SUMIF(#REF!,"&gt;"&amp;AVERAGE(#REF!))</f>
        <v>#REF!</v>
      </c>
      <c r="Q3768">
        <f t="shared" si="117"/>
        <v>27.565026697177728</v>
      </c>
      <c r="R3768" t="str">
        <f>CONCATENATE("ID-",A3768,"-",E3768)</f>
        <v>ID-32281-Anchorage, AK - McGrath, AK</v>
      </c>
      <c r="S3768" t="str">
        <f>INDEX(B:B,MATCH(A3768,A:A,0))</f>
        <v>09:40</v>
      </c>
      <c r="T3768" t="str">
        <f>IF(OR(B3768&gt;0,C3768&gt;0),"Acceptable","Check")</f>
        <v>Acceptable</v>
      </c>
      <c r="U3768">
        <f>COUNTIF(D:D, "Military - U.S. Army")</f>
        <v>23</v>
      </c>
      <c r="V3768">
        <f>AVERAGEIF(C:C,"Fort Myer, Virginia", I:I)</f>
        <v>2</v>
      </c>
      <c r="X3768" t="str">
        <f>IFERROR(VLOOKUP("FlightNumber", A:D, 4, FALSE), "Flight Not Found")</f>
        <v>Flight Not Found</v>
      </c>
      <c r="Y3768" t="str" cm="1">
        <f t="array" ref="Y3768">IF(AND(B:B &gt; TIME(6, 0, 0), B:B &lt;= TIME(18, 0, 0)), "Day", "Night")</f>
        <v>Night</v>
      </c>
      <c r="Z3768">
        <f>COUNTIFS(D:D, "Military - U.S. Army", C:C, "Fort Myer, Virginia")</f>
        <v>1</v>
      </c>
    </row>
    <row r="3769" spans="1:26" x14ac:dyDescent="0.2">
      <c r="A3769">
        <v>32287</v>
      </c>
      <c r="B3769" t="s">
        <v>2970</v>
      </c>
      <c r="C3769" t="s">
        <v>10247</v>
      </c>
      <c r="D3769" t="s">
        <v>1485</v>
      </c>
      <c r="E3769" t="s">
        <v>18503</v>
      </c>
      <c r="F3769" t="s">
        <v>18504</v>
      </c>
      <c r="G3769" t="s">
        <v>18505</v>
      </c>
      <c r="H3769" t="s">
        <v>18506</v>
      </c>
      <c r="I3769">
        <v>45</v>
      </c>
      <c r="J3769">
        <v>0</v>
      </c>
      <c r="K3769">
        <v>0</v>
      </c>
      <c r="L3769" t="s">
        <v>18507</v>
      </c>
      <c r="M3769">
        <f>SUM(B3769,C3769)</f>
        <v>0</v>
      </c>
      <c r="N3769" t="str">
        <f t="shared" si="116"/>
        <v>No</v>
      </c>
      <c r="O3769">
        <f>COUNTIF(C:C,"&lt;0")</f>
        <v>0</v>
      </c>
      <c r="P3769" t="e">
        <f>SUMIF(#REF!,"&gt;"&amp;AVERAGE(#REF!))</f>
        <v>#REF!</v>
      </c>
      <c r="Q3769">
        <f t="shared" si="117"/>
        <v>27.565026697177728</v>
      </c>
      <c r="R3769" t="str">
        <f>CONCATENATE("ID-",A3769,"-",E3769)</f>
        <v>ID-32287-Belize City, Belize - New Orleans, LA</v>
      </c>
      <c r="S3769" t="str">
        <f>INDEX(B:B,MATCH(A3769,A:A,0))</f>
        <v>12:55</v>
      </c>
      <c r="T3769" t="str">
        <f>IF(OR(B3769&gt;0,C3769&gt;0),"Acceptable","Check")</f>
        <v>Acceptable</v>
      </c>
      <c r="U3769">
        <f>COUNTIF(D:D, "Military - U.S. Army")</f>
        <v>23</v>
      </c>
      <c r="V3769">
        <f>AVERAGEIF(C:C,"Fort Myer, Virginia", I:I)</f>
        <v>2</v>
      </c>
      <c r="X3769" t="str">
        <f>IFERROR(VLOOKUP("FlightNumber", A:D, 4, FALSE), "Flight Not Found")</f>
        <v>Flight Not Found</v>
      </c>
      <c r="Y3769" t="str" cm="1">
        <f t="array" ref="Y3769">IF(AND(B:B &gt; TIME(6, 0, 0), B:B &lt;= TIME(18, 0, 0)), "Day", "Night")</f>
        <v>Night</v>
      </c>
      <c r="Z3769">
        <f>COUNTIFS(D:D, "Military - U.S. Army", C:C, "Fort Myer, Virginia")</f>
        <v>1</v>
      </c>
    </row>
    <row r="3770" spans="1:26" x14ac:dyDescent="0.2">
      <c r="A3770">
        <v>32289</v>
      </c>
      <c r="C3770" t="s">
        <v>18508</v>
      </c>
      <c r="D3770" t="s">
        <v>17416</v>
      </c>
      <c r="F3770" t="s">
        <v>3916</v>
      </c>
      <c r="G3770" t="s">
        <v>18509</v>
      </c>
      <c r="I3770">
        <v>6</v>
      </c>
      <c r="J3770">
        <v>6</v>
      </c>
      <c r="K3770">
        <v>0</v>
      </c>
      <c r="L3770" t="s">
        <v>7252</v>
      </c>
      <c r="M3770">
        <f>SUM(B3770,C3770)</f>
        <v>0</v>
      </c>
      <c r="N3770" t="str">
        <f t="shared" si="116"/>
        <v>No</v>
      </c>
      <c r="O3770">
        <f>COUNTIF(C:C,"&lt;0")</f>
        <v>0</v>
      </c>
      <c r="P3770" t="e">
        <f>SUMIF(#REF!,"&gt;"&amp;AVERAGE(#REF!))</f>
        <v>#REF!</v>
      </c>
      <c r="Q3770">
        <f t="shared" si="117"/>
        <v>27.565026697177728</v>
      </c>
      <c r="R3770" t="str">
        <f>CONCATENATE("ID-",A3770,"-",E3770)</f>
        <v>ID-32289-</v>
      </c>
      <c r="S3770">
        <f>INDEX(B:B,MATCH(A3770,A:A,0))</f>
        <v>0</v>
      </c>
      <c r="T3770" t="str">
        <f>IF(OR(B3770&gt;0,C3770&gt;0),"Acceptable","Check")</f>
        <v>Acceptable</v>
      </c>
      <c r="U3770">
        <f>COUNTIF(D:D, "Military - U.S. Army")</f>
        <v>23</v>
      </c>
      <c r="V3770">
        <f>AVERAGEIF(C:C,"Fort Myer, Virginia", I:I)</f>
        <v>2</v>
      </c>
      <c r="X3770" t="str">
        <f>IFERROR(VLOOKUP("FlightNumber", A:D, 4, FALSE), "Flight Not Found")</f>
        <v>Flight Not Found</v>
      </c>
      <c r="Y3770" t="str" cm="1">
        <f t="array" ref="Y3770">IF(AND(B:B &gt; TIME(6, 0, 0), B:B &lt;= TIME(18, 0, 0)), "Day", "Night")</f>
        <v>Night</v>
      </c>
      <c r="Z3770">
        <f>COUNTIFS(D:D, "Military - U.S. Army", C:C, "Fort Myer, Virginia")</f>
        <v>1</v>
      </c>
    </row>
    <row r="3771" spans="1:26" x14ac:dyDescent="0.2">
      <c r="A3771">
        <v>32289</v>
      </c>
      <c r="B3771" t="s">
        <v>5372</v>
      </c>
      <c r="C3771" t="s">
        <v>1588</v>
      </c>
      <c r="D3771" t="s">
        <v>18510</v>
      </c>
      <c r="E3771" t="s">
        <v>18511</v>
      </c>
      <c r="F3771" t="s">
        <v>11247</v>
      </c>
      <c r="G3771" t="s">
        <v>18512</v>
      </c>
      <c r="H3771" t="s">
        <v>18513</v>
      </c>
      <c r="I3771">
        <v>2</v>
      </c>
      <c r="J3771">
        <v>2</v>
      </c>
      <c r="K3771">
        <v>0</v>
      </c>
      <c r="L3771" t="s">
        <v>18514</v>
      </c>
      <c r="M3771">
        <f>SUM(B3771,C3771)</f>
        <v>0</v>
      </c>
      <c r="N3771" t="str">
        <f t="shared" si="116"/>
        <v>No</v>
      </c>
      <c r="O3771">
        <f>COUNTIF(C:C,"&lt;0")</f>
        <v>0</v>
      </c>
      <c r="P3771" t="e">
        <f>SUMIF(#REF!,"&gt;"&amp;AVERAGE(#REF!))</f>
        <v>#REF!</v>
      </c>
      <c r="Q3771">
        <f t="shared" si="117"/>
        <v>27.565026697177728</v>
      </c>
      <c r="R3771" t="str">
        <f>CONCATENATE("ID-",A3771,"-",E3771)</f>
        <v>ID-32289-Billund - Hannover - Nurnberg</v>
      </c>
      <c r="S3771">
        <f>INDEX(B:B,MATCH(A3771,A:A,0))</f>
        <v>0</v>
      </c>
      <c r="T3771" t="str">
        <f>IF(OR(B3771&gt;0,C3771&gt;0),"Acceptable","Check")</f>
        <v>Acceptable</v>
      </c>
      <c r="U3771">
        <f>COUNTIF(D:D, "Military - U.S. Army")</f>
        <v>23</v>
      </c>
      <c r="V3771">
        <f>AVERAGEIF(C:C,"Fort Myer, Virginia", I:I)</f>
        <v>2</v>
      </c>
      <c r="X3771" t="str">
        <f>IFERROR(VLOOKUP("FlightNumber", A:D, 4, FALSE), "Flight Not Found")</f>
        <v>Flight Not Found</v>
      </c>
      <c r="Y3771" t="str" cm="1">
        <f t="array" ref="Y3771">IF(AND(B:B &gt; TIME(6, 0, 0), B:B &lt;= TIME(18, 0, 0)), "Day", "Night")</f>
        <v>Night</v>
      </c>
      <c r="Z3771">
        <f>COUNTIFS(D:D, "Military - U.S. Army", C:C, "Fort Myer, Virginia")</f>
        <v>1</v>
      </c>
    </row>
    <row r="3772" spans="1:26" x14ac:dyDescent="0.2">
      <c r="A3772">
        <v>32297</v>
      </c>
      <c r="C3772" t="s">
        <v>7946</v>
      </c>
      <c r="D3772" t="s">
        <v>18515</v>
      </c>
      <c r="F3772" t="s">
        <v>18516</v>
      </c>
      <c r="G3772" t="s">
        <v>18426</v>
      </c>
      <c r="H3772" t="s">
        <v>18427</v>
      </c>
      <c r="I3772">
        <v>11</v>
      </c>
      <c r="J3772">
        <v>11</v>
      </c>
      <c r="K3772">
        <v>0</v>
      </c>
      <c r="L3772" t="s">
        <v>1907</v>
      </c>
      <c r="M3772">
        <f>SUM(B3772,C3772)</f>
        <v>0</v>
      </c>
      <c r="N3772" t="str">
        <f t="shared" si="116"/>
        <v>No</v>
      </c>
      <c r="O3772">
        <f>COUNTIF(C:C,"&lt;0")</f>
        <v>0</v>
      </c>
      <c r="P3772" t="e">
        <f>SUMIF(#REF!,"&gt;"&amp;AVERAGE(#REF!))</f>
        <v>#REF!</v>
      </c>
      <c r="Q3772">
        <f t="shared" si="117"/>
        <v>27.565026697177728</v>
      </c>
      <c r="R3772" t="str">
        <f>CONCATENATE("ID-",A3772,"-",E3772)</f>
        <v>ID-32297-</v>
      </c>
      <c r="S3772">
        <f>INDEX(B:B,MATCH(A3772,A:A,0))</f>
        <v>0</v>
      </c>
      <c r="T3772" t="str">
        <f>IF(OR(B3772&gt;0,C3772&gt;0),"Acceptable","Check")</f>
        <v>Acceptable</v>
      </c>
      <c r="U3772">
        <f>COUNTIF(D:D, "Military - U.S. Army")</f>
        <v>23</v>
      </c>
      <c r="V3772">
        <f>AVERAGEIF(C:C,"Fort Myer, Virginia", I:I)</f>
        <v>2</v>
      </c>
      <c r="X3772" t="str">
        <f>IFERROR(VLOOKUP("FlightNumber", A:D, 4, FALSE), "Flight Not Found")</f>
        <v>Flight Not Found</v>
      </c>
      <c r="Y3772" t="str" cm="1">
        <f t="array" ref="Y3772">IF(AND(B:B &gt; TIME(6, 0, 0), B:B &lt;= TIME(18, 0, 0)), "Day", "Night")</f>
        <v>Night</v>
      </c>
      <c r="Z3772">
        <f>COUNTIFS(D:D, "Military - U.S. Army", C:C, "Fort Myer, Virginia")</f>
        <v>1</v>
      </c>
    </row>
    <row r="3773" spans="1:26" x14ac:dyDescent="0.2">
      <c r="A3773">
        <v>32302</v>
      </c>
      <c r="C3773" t="s">
        <v>18517</v>
      </c>
      <c r="D3773" t="s">
        <v>2606</v>
      </c>
      <c r="E3773" t="s">
        <v>994</v>
      </c>
      <c r="F3773" t="s">
        <v>9459</v>
      </c>
      <c r="G3773" t="s">
        <v>18518</v>
      </c>
      <c r="H3773" t="s">
        <v>18519</v>
      </c>
      <c r="I3773">
        <v>6</v>
      </c>
      <c r="J3773">
        <v>6</v>
      </c>
      <c r="K3773">
        <v>0</v>
      </c>
      <c r="L3773" t="s">
        <v>18520</v>
      </c>
      <c r="M3773">
        <f>SUM(B3773,C3773)</f>
        <v>0</v>
      </c>
      <c r="N3773" t="str">
        <f t="shared" si="116"/>
        <v>No</v>
      </c>
      <c r="O3773">
        <f>COUNTIF(C:C,"&lt;0")</f>
        <v>0</v>
      </c>
      <c r="P3773" t="e">
        <f>SUMIF(#REF!,"&gt;"&amp;AVERAGE(#REF!))</f>
        <v>#REF!</v>
      </c>
      <c r="Q3773">
        <f t="shared" si="117"/>
        <v>27.565026697177728</v>
      </c>
      <c r="R3773" t="str">
        <f>CONCATENATE("ID-",A3773,"-",E3773)</f>
        <v>ID-32302-Training</v>
      </c>
      <c r="S3773">
        <f>INDEX(B:B,MATCH(A3773,A:A,0))</f>
        <v>0</v>
      </c>
      <c r="T3773" t="str">
        <f>IF(OR(B3773&gt;0,C3773&gt;0),"Acceptable","Check")</f>
        <v>Acceptable</v>
      </c>
      <c r="U3773">
        <f>COUNTIF(D:D, "Military - U.S. Army")</f>
        <v>23</v>
      </c>
      <c r="V3773">
        <f>AVERAGEIF(C:C,"Fort Myer, Virginia", I:I)</f>
        <v>2</v>
      </c>
      <c r="X3773" t="str">
        <f>IFERROR(VLOOKUP("FlightNumber", A:D, 4, FALSE), "Flight Not Found")</f>
        <v>Flight Not Found</v>
      </c>
      <c r="Y3773" t="str" cm="1">
        <f t="array" ref="Y3773">IF(AND(B:B &gt; TIME(6, 0, 0), B:B &lt;= TIME(18, 0, 0)), "Day", "Night")</f>
        <v>Night</v>
      </c>
      <c r="Z3773">
        <f>COUNTIFS(D:D, "Military - U.S. Army", C:C, "Fort Myer, Virginia")</f>
        <v>1</v>
      </c>
    </row>
    <row r="3774" spans="1:26" x14ac:dyDescent="0.2">
      <c r="A3774">
        <v>32306</v>
      </c>
      <c r="B3774" t="s">
        <v>6143</v>
      </c>
      <c r="C3774" t="s">
        <v>18521</v>
      </c>
      <c r="D3774" t="s">
        <v>7467</v>
      </c>
      <c r="E3774" t="s">
        <v>18522</v>
      </c>
      <c r="F3774" t="s">
        <v>16317</v>
      </c>
      <c r="G3774" t="s">
        <v>18523</v>
      </c>
      <c r="H3774" t="s">
        <v>18524</v>
      </c>
      <c r="I3774">
        <v>22</v>
      </c>
      <c r="J3774">
        <v>22</v>
      </c>
      <c r="K3774">
        <v>0</v>
      </c>
      <c r="L3774" t="s">
        <v>18525</v>
      </c>
      <c r="M3774">
        <f>SUM(B3774,C3774)</f>
        <v>0</v>
      </c>
      <c r="N3774" t="str">
        <f t="shared" si="116"/>
        <v>No</v>
      </c>
      <c r="O3774">
        <f>COUNTIF(C:C,"&lt;0")</f>
        <v>0</v>
      </c>
      <c r="P3774" t="e">
        <f>SUMIF(#REF!,"&gt;"&amp;AVERAGE(#REF!))</f>
        <v>#REF!</v>
      </c>
      <c r="Q3774">
        <f t="shared" si="117"/>
        <v>27.565026697177728</v>
      </c>
      <c r="R3774" t="str">
        <f>CONCATENATE("ID-",A3774,"-",E3774)</f>
        <v>ID-32306-Resistencia - Posadas</v>
      </c>
      <c r="S3774" t="str">
        <f>INDEX(B:B,MATCH(A3774,A:A,0))</f>
        <v>09:23</v>
      </c>
      <c r="T3774" t="str">
        <f>IF(OR(B3774&gt;0,C3774&gt;0),"Acceptable","Check")</f>
        <v>Acceptable</v>
      </c>
      <c r="U3774">
        <f>COUNTIF(D:D, "Military - U.S. Army")</f>
        <v>23</v>
      </c>
      <c r="V3774">
        <f>AVERAGEIF(C:C,"Fort Myer, Virginia", I:I)</f>
        <v>2</v>
      </c>
      <c r="X3774" t="str">
        <f>IFERROR(VLOOKUP("FlightNumber", A:D, 4, FALSE), "Flight Not Found")</f>
        <v>Flight Not Found</v>
      </c>
      <c r="Y3774" t="str" cm="1">
        <f t="array" ref="Y3774">IF(AND(B:B &gt; TIME(6, 0, 0), B:B &lt;= TIME(18, 0, 0)), "Day", "Night")</f>
        <v>Night</v>
      </c>
      <c r="Z3774">
        <f>COUNTIFS(D:D, "Military - U.S. Army", C:C, "Fort Myer, Virginia")</f>
        <v>1</v>
      </c>
    </row>
    <row r="3775" spans="1:26" x14ac:dyDescent="0.2">
      <c r="A3775">
        <v>32312</v>
      </c>
      <c r="C3775" t="s">
        <v>18526</v>
      </c>
      <c r="D3775" t="s">
        <v>17720</v>
      </c>
      <c r="F3775" t="s">
        <v>16650</v>
      </c>
      <c r="I3775">
        <v>25</v>
      </c>
      <c r="J3775">
        <v>21</v>
      </c>
      <c r="K3775">
        <v>0</v>
      </c>
      <c r="M3775">
        <f>SUM(B3775,C3775)</f>
        <v>0</v>
      </c>
      <c r="N3775" t="str">
        <f t="shared" si="116"/>
        <v>No</v>
      </c>
      <c r="O3775">
        <f>COUNTIF(C:C,"&lt;0")</f>
        <v>0</v>
      </c>
      <c r="P3775" t="e">
        <f>SUMIF(#REF!,"&gt;"&amp;AVERAGE(#REF!))</f>
        <v>#REF!</v>
      </c>
      <c r="Q3775">
        <f t="shared" si="117"/>
        <v>27.565026697177728</v>
      </c>
      <c r="R3775" t="str">
        <f>CONCATENATE("ID-",A3775,"-",E3775)</f>
        <v>ID-32312-</v>
      </c>
      <c r="S3775">
        <f>INDEX(B:B,MATCH(A3775,A:A,0))</f>
        <v>0</v>
      </c>
      <c r="T3775" t="str">
        <f>IF(OR(B3775&gt;0,C3775&gt;0),"Acceptable","Check")</f>
        <v>Acceptable</v>
      </c>
      <c r="U3775">
        <f>COUNTIF(D:D, "Military - U.S. Army")</f>
        <v>23</v>
      </c>
      <c r="V3775">
        <f>AVERAGEIF(C:C,"Fort Myer, Virginia", I:I)</f>
        <v>2</v>
      </c>
      <c r="X3775" t="str">
        <f>IFERROR(VLOOKUP("FlightNumber", A:D, 4, FALSE), "Flight Not Found")</f>
        <v>Flight Not Found</v>
      </c>
      <c r="Y3775" t="str" cm="1">
        <f t="array" ref="Y3775">IF(AND(B:B &gt; TIME(6, 0, 0), B:B &lt;= TIME(18, 0, 0)), "Day", "Night")</f>
        <v>Night</v>
      </c>
      <c r="Z3775">
        <f>COUNTIFS(D:D, "Military - U.S. Army", C:C, "Fort Myer, Virginia")</f>
        <v>1</v>
      </c>
    </row>
    <row r="3776" spans="1:26" x14ac:dyDescent="0.2">
      <c r="A3776">
        <v>32320</v>
      </c>
      <c r="B3776" t="s">
        <v>5649</v>
      </c>
      <c r="C3776" t="s">
        <v>18527</v>
      </c>
      <c r="D3776" t="s">
        <v>1150</v>
      </c>
      <c r="E3776" t="s">
        <v>18528</v>
      </c>
      <c r="F3776" t="s">
        <v>18529</v>
      </c>
      <c r="G3776" t="s">
        <v>18530</v>
      </c>
      <c r="H3776" t="s">
        <v>3981</v>
      </c>
      <c r="I3776">
        <v>136</v>
      </c>
      <c r="J3776">
        <v>3</v>
      </c>
      <c r="K3776">
        <v>0</v>
      </c>
      <c r="L3776" t="s">
        <v>18531</v>
      </c>
      <c r="M3776">
        <f>SUM(B3776,C3776)</f>
        <v>0</v>
      </c>
      <c r="N3776" t="str">
        <f t="shared" si="116"/>
        <v>No</v>
      </c>
      <c r="O3776">
        <f>COUNTIF(C:C,"&lt;0")</f>
        <v>0</v>
      </c>
      <c r="P3776" t="e">
        <f>SUMIF(#REF!,"&gt;"&amp;AVERAGE(#REF!))</f>
        <v>#REF!</v>
      </c>
      <c r="Q3776">
        <f t="shared" si="117"/>
        <v>27.565026697177728</v>
      </c>
      <c r="R3776" t="str">
        <f>CONCATENATE("ID-",A3776,"-",E3776)</f>
        <v>ID-32320-Basel - Basel</v>
      </c>
      <c r="S3776" t="str">
        <f>INDEX(B:B,MATCH(A3776,A:A,0))</f>
        <v>14:45</v>
      </c>
      <c r="T3776" t="str">
        <f>IF(OR(B3776&gt;0,C3776&gt;0),"Acceptable","Check")</f>
        <v>Acceptable</v>
      </c>
      <c r="U3776">
        <f>COUNTIF(D:D, "Military - U.S. Army")</f>
        <v>23</v>
      </c>
      <c r="V3776">
        <f>AVERAGEIF(C:C,"Fort Myer, Virginia", I:I)</f>
        <v>2</v>
      </c>
      <c r="X3776" t="str">
        <f>IFERROR(VLOOKUP("FlightNumber", A:D, 4, FALSE), "Flight Not Found")</f>
        <v>Flight Not Found</v>
      </c>
      <c r="Y3776" t="str" cm="1">
        <f t="array" ref="Y3776">IF(AND(B:B &gt; TIME(6, 0, 0), B:B &lt;= TIME(18, 0, 0)), "Day", "Night")</f>
        <v>Night</v>
      </c>
      <c r="Z3776">
        <f>COUNTIFS(D:D, "Military - U.S. Army", C:C, "Fort Myer, Virginia")</f>
        <v>1</v>
      </c>
    </row>
    <row r="3777" spans="1:26" x14ac:dyDescent="0.2">
      <c r="A3777">
        <v>32327</v>
      </c>
      <c r="B3777" t="s">
        <v>11020</v>
      </c>
      <c r="C3777" t="s">
        <v>18532</v>
      </c>
      <c r="D3777" t="s">
        <v>4919</v>
      </c>
      <c r="E3777" t="s">
        <v>18533</v>
      </c>
      <c r="F3777" t="s">
        <v>18534</v>
      </c>
      <c r="G3777" t="s">
        <v>18535</v>
      </c>
      <c r="H3777" t="s">
        <v>18536</v>
      </c>
      <c r="I3777">
        <v>290</v>
      </c>
      <c r="J3777">
        <v>290</v>
      </c>
      <c r="K3777">
        <v>0</v>
      </c>
      <c r="L3777" t="s">
        <v>18537</v>
      </c>
      <c r="M3777">
        <f>SUM(B3777,C3777)</f>
        <v>0</v>
      </c>
      <c r="N3777" t="str">
        <f t="shared" si="116"/>
        <v>No</v>
      </c>
      <c r="O3777">
        <f>COUNTIF(C:C,"&lt;0")</f>
        <v>0</v>
      </c>
      <c r="P3777" t="e">
        <f>SUMIF(#REF!,"&gt;"&amp;AVERAGE(#REF!))</f>
        <v>#REF!</v>
      </c>
      <c r="Q3777">
        <f t="shared" si="117"/>
        <v>27.565026697177728</v>
      </c>
      <c r="R3777" t="str">
        <f>CONCATENATE("ID-",A3777,"-",E3777)</f>
        <v>ID-32327-Bandar Abbas - Dubai</v>
      </c>
      <c r="S3777" t="str">
        <f>INDEX(B:B,MATCH(A3777,A:A,0))</f>
        <v>10:55</v>
      </c>
      <c r="T3777" t="str">
        <f>IF(OR(B3777&gt;0,C3777&gt;0),"Acceptable","Check")</f>
        <v>Acceptable</v>
      </c>
      <c r="U3777">
        <f>COUNTIF(D:D, "Military - U.S. Army")</f>
        <v>23</v>
      </c>
      <c r="V3777">
        <f>AVERAGEIF(C:C,"Fort Myer, Virginia", I:I)</f>
        <v>2</v>
      </c>
      <c r="X3777" t="str">
        <f>IFERROR(VLOOKUP("FlightNumber", A:D, 4, FALSE), "Flight Not Found")</f>
        <v>Flight Not Found</v>
      </c>
      <c r="Y3777" t="str" cm="1">
        <f t="array" ref="Y3777">IF(AND(B:B &gt; TIME(6, 0, 0), B:B &lt;= TIME(18, 0, 0)), "Day", "Night")</f>
        <v>Night</v>
      </c>
      <c r="Z3777">
        <f>COUNTIFS(D:D, "Military - U.S. Army", C:C, "Fort Myer, Virginia")</f>
        <v>1</v>
      </c>
    </row>
    <row r="3778" spans="1:26" x14ac:dyDescent="0.2">
      <c r="A3778">
        <v>32330</v>
      </c>
      <c r="C3778" t="s">
        <v>288</v>
      </c>
      <c r="D3778" t="s">
        <v>18538</v>
      </c>
      <c r="F3778" t="s">
        <v>11886</v>
      </c>
      <c r="G3778" t="s">
        <v>18539</v>
      </c>
      <c r="H3778" t="s">
        <v>443</v>
      </c>
      <c r="I3778">
        <v>8</v>
      </c>
      <c r="J3778">
        <v>8</v>
      </c>
      <c r="K3778">
        <v>0</v>
      </c>
      <c r="L3778" t="s">
        <v>18540</v>
      </c>
      <c r="M3778">
        <f>SUM(B3778,C3778)</f>
        <v>0</v>
      </c>
      <c r="N3778" t="str">
        <f t="shared" ref="N3778:N3841" si="118">IF(E3778="good","Yes","No")</f>
        <v>No</v>
      </c>
      <c r="O3778">
        <f>COUNTIF(C:C,"&lt;0")</f>
        <v>0</v>
      </c>
      <c r="P3778" t="e">
        <f>SUMIF(#REF!,"&gt;"&amp;AVERAGE(#REF!))</f>
        <v>#REF!</v>
      </c>
      <c r="Q3778">
        <f t="shared" si="117"/>
        <v>27.565026697177728</v>
      </c>
      <c r="R3778" t="str">
        <f>CONCATENATE("ID-",A3778,"-",E3778)</f>
        <v>ID-32330-</v>
      </c>
      <c r="S3778">
        <f>INDEX(B:B,MATCH(A3778,A:A,0))</f>
        <v>0</v>
      </c>
      <c r="T3778" t="str">
        <f>IF(OR(B3778&gt;0,C3778&gt;0),"Acceptable","Check")</f>
        <v>Acceptable</v>
      </c>
      <c r="U3778">
        <f>COUNTIF(D:D, "Military - U.S. Army")</f>
        <v>23</v>
      </c>
      <c r="V3778">
        <f>AVERAGEIF(C:C,"Fort Myer, Virginia", I:I)</f>
        <v>2</v>
      </c>
      <c r="X3778" t="str">
        <f>IFERROR(VLOOKUP("FlightNumber", A:D, 4, FALSE), "Flight Not Found")</f>
        <v>Flight Not Found</v>
      </c>
      <c r="Y3778" t="str" cm="1">
        <f t="array" ref="Y3778">IF(AND(B:B &gt; TIME(6, 0, 0), B:B &lt;= TIME(18, 0, 0)), "Day", "Night")</f>
        <v>Night</v>
      </c>
      <c r="Z3778">
        <f>COUNTIFS(D:D, "Military - U.S. Army", C:C, "Fort Myer, Virginia")</f>
        <v>1</v>
      </c>
    </row>
    <row r="3779" spans="1:26" x14ac:dyDescent="0.2">
      <c r="A3779">
        <v>32344</v>
      </c>
      <c r="B3779" t="s">
        <v>1747</v>
      </c>
      <c r="C3779" t="s">
        <v>18541</v>
      </c>
      <c r="D3779" t="s">
        <v>1485</v>
      </c>
      <c r="E3779" t="s">
        <v>18542</v>
      </c>
      <c r="F3779" t="s">
        <v>6702</v>
      </c>
      <c r="G3779" t="s">
        <v>18543</v>
      </c>
      <c r="H3779" t="s">
        <v>18544</v>
      </c>
      <c r="I3779">
        <v>3</v>
      </c>
      <c r="J3779">
        <v>3</v>
      </c>
      <c r="K3779">
        <v>0</v>
      </c>
      <c r="L3779" t="s">
        <v>18545</v>
      </c>
      <c r="M3779">
        <f>SUM(B3779,C3779)</f>
        <v>0</v>
      </c>
      <c r="N3779" t="str">
        <f t="shared" si="118"/>
        <v>No</v>
      </c>
      <c r="O3779">
        <f>COUNTIF(C:C,"&lt;0")</f>
        <v>0</v>
      </c>
      <c r="P3779" t="e">
        <f>SUMIF(#REF!,"&gt;"&amp;AVERAGE(#REF!))</f>
        <v>#REF!</v>
      </c>
      <c r="Q3779">
        <f t="shared" ref="Q3779:Q3842" si="119">AVERAGEIF(I:I,"&gt;0")</f>
        <v>27.565026697177728</v>
      </c>
      <c r="R3779" t="str">
        <f>CONCATENATE("ID-",A3779,"-",E3779)</f>
        <v>ID-32344-El Salvador - New Orleans</v>
      </c>
      <c r="S3779" t="str">
        <f>INDEX(B:B,MATCH(A3779,A:A,0))</f>
        <v>19:25</v>
      </c>
      <c r="T3779" t="str">
        <f>IF(OR(B3779&gt;0,C3779&gt;0),"Acceptable","Check")</f>
        <v>Acceptable</v>
      </c>
      <c r="U3779">
        <f>COUNTIF(D:D, "Military - U.S. Army")</f>
        <v>23</v>
      </c>
      <c r="V3779">
        <f>AVERAGEIF(C:C,"Fort Myer, Virginia", I:I)</f>
        <v>2</v>
      </c>
      <c r="X3779" t="str">
        <f>IFERROR(VLOOKUP("FlightNumber", A:D, 4, FALSE), "Flight Not Found")</f>
        <v>Flight Not Found</v>
      </c>
      <c r="Y3779" t="str" cm="1">
        <f t="array" ref="Y3779">IF(AND(B:B &gt; TIME(6, 0, 0), B:B &lt;= TIME(18, 0, 0)), "Day", "Night")</f>
        <v>Night</v>
      </c>
      <c r="Z3779">
        <f>COUNTIFS(D:D, "Military - U.S. Army", C:C, "Fort Myer, Virginia")</f>
        <v>1</v>
      </c>
    </row>
    <row r="3780" spans="1:26" x14ac:dyDescent="0.2">
      <c r="A3780">
        <v>32345</v>
      </c>
      <c r="C3780" t="s">
        <v>10829</v>
      </c>
      <c r="D3780" t="s">
        <v>18546</v>
      </c>
      <c r="E3780" t="s">
        <v>18547</v>
      </c>
      <c r="F3780" t="s">
        <v>18548</v>
      </c>
      <c r="G3780" t="s">
        <v>18549</v>
      </c>
      <c r="H3780" t="s">
        <v>18550</v>
      </c>
      <c r="I3780">
        <v>6</v>
      </c>
      <c r="J3780">
        <v>6</v>
      </c>
      <c r="K3780">
        <v>0</v>
      </c>
      <c r="L3780" t="s">
        <v>8632</v>
      </c>
      <c r="M3780">
        <f>SUM(B3780,C3780)</f>
        <v>0</v>
      </c>
      <c r="N3780" t="str">
        <f t="shared" si="118"/>
        <v>No</v>
      </c>
      <c r="O3780">
        <f>COUNTIF(C:C,"&lt;0")</f>
        <v>0</v>
      </c>
      <c r="P3780" t="e">
        <f>SUMIF(#REF!,"&gt;"&amp;AVERAGE(#REF!))</f>
        <v>#REF!</v>
      </c>
      <c r="Q3780">
        <f t="shared" si="119"/>
        <v>27.565026697177728</v>
      </c>
      <c r="R3780" t="str">
        <f>CONCATENATE("ID-",A3780,"-",E3780)</f>
        <v>ID-32345-Oostende, Belgium - Lagos, Nigeria</v>
      </c>
      <c r="S3780">
        <f>INDEX(B:B,MATCH(A3780,A:A,0))</f>
        <v>0</v>
      </c>
      <c r="T3780" t="str">
        <f>IF(OR(B3780&gt;0,C3780&gt;0),"Acceptable","Check")</f>
        <v>Acceptable</v>
      </c>
      <c r="U3780">
        <f>COUNTIF(D:D, "Military - U.S. Army")</f>
        <v>23</v>
      </c>
      <c r="V3780">
        <f>AVERAGEIF(C:C,"Fort Myer, Virginia", I:I)</f>
        <v>2</v>
      </c>
      <c r="X3780" t="str">
        <f>IFERROR(VLOOKUP("FlightNumber", A:D, 4, FALSE), "Flight Not Found")</f>
        <v>Flight Not Found</v>
      </c>
      <c r="Y3780" t="str" cm="1">
        <f t="array" ref="Y3780">IF(AND(B:B &gt; TIME(6, 0, 0), B:B &lt;= TIME(18, 0, 0)), "Day", "Night")</f>
        <v>Night</v>
      </c>
      <c r="Z3780">
        <f>COUNTIFS(D:D, "Military - U.S. Army", C:C, "Fort Myer, Virginia")</f>
        <v>1</v>
      </c>
    </row>
    <row r="3781" spans="1:26" x14ac:dyDescent="0.2">
      <c r="A3781">
        <v>32354</v>
      </c>
      <c r="B3781" t="s">
        <v>8569</v>
      </c>
      <c r="C3781" t="s">
        <v>18551</v>
      </c>
      <c r="D3781" t="s">
        <v>18552</v>
      </c>
      <c r="E3781" t="s">
        <v>18553</v>
      </c>
      <c r="F3781" t="s">
        <v>18554</v>
      </c>
      <c r="G3781" t="s">
        <v>18555</v>
      </c>
      <c r="H3781" t="s">
        <v>18556</v>
      </c>
      <c r="I3781">
        <v>3</v>
      </c>
      <c r="J3781">
        <v>3</v>
      </c>
      <c r="K3781">
        <v>0</v>
      </c>
      <c r="L3781" t="s">
        <v>18557</v>
      </c>
      <c r="M3781">
        <f>SUM(B3781,C3781)</f>
        <v>0</v>
      </c>
      <c r="N3781" t="str">
        <f t="shared" si="118"/>
        <v>No</v>
      </c>
      <c r="O3781">
        <f>COUNTIF(C:C,"&lt;0")</f>
        <v>0</v>
      </c>
      <c r="P3781" t="e">
        <f>SUMIF(#REF!,"&gt;"&amp;AVERAGE(#REF!))</f>
        <v>#REF!</v>
      </c>
      <c r="Q3781">
        <f t="shared" si="119"/>
        <v>27.565026697177728</v>
      </c>
      <c r="R3781" t="str">
        <f>CONCATENATE("ID-",A3781,"-",E3781)</f>
        <v>ID-32354-Ketichikan, AK - Security Cove, AK</v>
      </c>
      <c r="S3781" t="str">
        <f>INDEX(B:B,MATCH(A3781,A:A,0))</f>
        <v>15:45</v>
      </c>
      <c r="T3781" t="str">
        <f>IF(OR(B3781&gt;0,C3781&gt;0),"Acceptable","Check")</f>
        <v>Acceptable</v>
      </c>
      <c r="U3781">
        <f>COUNTIF(D:D, "Military - U.S. Army")</f>
        <v>23</v>
      </c>
      <c r="V3781">
        <f>AVERAGEIF(C:C,"Fort Myer, Virginia", I:I)</f>
        <v>2</v>
      </c>
      <c r="X3781" t="str">
        <f>IFERROR(VLOOKUP("FlightNumber", A:D, 4, FALSE), "Flight Not Found")</f>
        <v>Flight Not Found</v>
      </c>
      <c r="Y3781" t="str" cm="1">
        <f t="array" ref="Y3781">IF(AND(B:B &gt; TIME(6, 0, 0), B:B &lt;= TIME(18, 0, 0)), "Day", "Night")</f>
        <v>Night</v>
      </c>
      <c r="Z3781">
        <f>COUNTIFS(D:D, "Military - U.S. Army", C:C, "Fort Myer, Virginia")</f>
        <v>1</v>
      </c>
    </row>
    <row r="3782" spans="1:26" x14ac:dyDescent="0.2">
      <c r="A3782">
        <v>32357</v>
      </c>
      <c r="C3782" t="s">
        <v>8528</v>
      </c>
      <c r="D3782" t="s">
        <v>11937</v>
      </c>
      <c r="E3782" t="s">
        <v>18558</v>
      </c>
      <c r="F3782" t="s">
        <v>11779</v>
      </c>
      <c r="G3782" t="s">
        <v>18559</v>
      </c>
      <c r="H3782" t="s">
        <v>18560</v>
      </c>
      <c r="I3782">
        <v>37</v>
      </c>
      <c r="J3782">
        <v>28</v>
      </c>
      <c r="K3782">
        <v>0</v>
      </c>
      <c r="L3782" t="s">
        <v>18561</v>
      </c>
      <c r="M3782">
        <f>SUM(B3782,C3782)</f>
        <v>0</v>
      </c>
      <c r="N3782" t="str">
        <f t="shared" si="118"/>
        <v>No</v>
      </c>
      <c r="O3782">
        <f>COUNTIF(C:C,"&lt;0")</f>
        <v>0</v>
      </c>
      <c r="P3782" t="e">
        <f>SUMIF(#REF!,"&gt;"&amp;AVERAGE(#REF!))</f>
        <v>#REF!</v>
      </c>
      <c r="Q3782">
        <f t="shared" si="119"/>
        <v>27.565026697177728</v>
      </c>
      <c r="R3782" t="str">
        <f>CONCATENATE("ID-",A3782,"-",E3782)</f>
        <v>ID-32357-Sofia  - Varna</v>
      </c>
      <c r="S3782">
        <f>INDEX(B:B,MATCH(A3782,A:A,0))</f>
        <v>0</v>
      </c>
      <c r="T3782" t="str">
        <f>IF(OR(B3782&gt;0,C3782&gt;0),"Acceptable","Check")</f>
        <v>Acceptable</v>
      </c>
      <c r="U3782">
        <f>COUNTIF(D:D, "Military - U.S. Army")</f>
        <v>23</v>
      </c>
      <c r="V3782">
        <f>AVERAGEIF(C:C,"Fort Myer, Virginia", I:I)</f>
        <v>2</v>
      </c>
      <c r="X3782" t="str">
        <f>IFERROR(VLOOKUP("FlightNumber", A:D, 4, FALSE), "Flight Not Found")</f>
        <v>Flight Not Found</v>
      </c>
      <c r="Y3782" t="str" cm="1">
        <f t="array" ref="Y3782">IF(AND(B:B &gt; TIME(6, 0, 0), B:B &lt;= TIME(18, 0, 0)), "Day", "Night")</f>
        <v>Night</v>
      </c>
      <c r="Z3782">
        <f>COUNTIFS(D:D, "Military - U.S. Army", C:C, "Fort Myer, Virginia")</f>
        <v>1</v>
      </c>
    </row>
    <row r="3783" spans="1:26" x14ac:dyDescent="0.2">
      <c r="A3783">
        <v>32357</v>
      </c>
      <c r="B3783" t="s">
        <v>18562</v>
      </c>
      <c r="C3783" t="s">
        <v>18563</v>
      </c>
      <c r="D3783" t="s">
        <v>18564</v>
      </c>
      <c r="E3783" t="s">
        <v>18565</v>
      </c>
      <c r="F3783" t="s">
        <v>16987</v>
      </c>
      <c r="G3783" t="s">
        <v>18566</v>
      </c>
      <c r="H3783" t="s">
        <v>4964</v>
      </c>
      <c r="I3783">
        <v>3</v>
      </c>
      <c r="J3783">
        <v>3</v>
      </c>
      <c r="K3783">
        <v>0</v>
      </c>
      <c r="L3783" t="s">
        <v>18567</v>
      </c>
      <c r="M3783">
        <f>SUM(B3783,C3783)</f>
        <v>0</v>
      </c>
      <c r="N3783" t="str">
        <f t="shared" si="118"/>
        <v>No</v>
      </c>
      <c r="O3783">
        <f>COUNTIF(C:C,"&lt;0")</f>
        <v>0</v>
      </c>
      <c r="P3783" t="e">
        <f>SUMIF(#REF!,"&gt;"&amp;AVERAGE(#REF!))</f>
        <v>#REF!</v>
      </c>
      <c r="Q3783">
        <f t="shared" si="119"/>
        <v>27.565026697177728</v>
      </c>
      <c r="R3783" t="str">
        <f>CONCATENATE("ID-",A3783,"-",E3783)</f>
        <v>ID-32357-Narsarsuaq, Greenland - Reykjavik, Iceland</v>
      </c>
      <c r="S3783">
        <f>INDEX(B:B,MATCH(A3783,A:A,0))</f>
        <v>0</v>
      </c>
      <c r="T3783" t="str">
        <f>IF(OR(B3783&gt;0,C3783&gt;0),"Acceptable","Check")</f>
        <v>Acceptable</v>
      </c>
      <c r="U3783">
        <f>COUNTIF(D:D, "Military - U.S. Army")</f>
        <v>23</v>
      </c>
      <c r="V3783">
        <f>AVERAGEIF(C:C,"Fort Myer, Virginia", I:I)</f>
        <v>2</v>
      </c>
      <c r="X3783" t="str">
        <f>IFERROR(VLOOKUP("FlightNumber", A:D, 4, FALSE), "Flight Not Found")</f>
        <v>Flight Not Found</v>
      </c>
      <c r="Y3783" t="str" cm="1">
        <f t="array" ref="Y3783">IF(AND(B:B &gt; TIME(6, 0, 0), B:B &lt;= TIME(18, 0, 0)), "Day", "Night")</f>
        <v>Night</v>
      </c>
      <c r="Z3783">
        <f>COUNTIFS(D:D, "Military - U.S. Army", C:C, "Fort Myer, Virginia")</f>
        <v>1</v>
      </c>
    </row>
    <row r="3784" spans="1:26" x14ac:dyDescent="0.2">
      <c r="A3784">
        <v>32370</v>
      </c>
      <c r="C3784" t="s">
        <v>18568</v>
      </c>
      <c r="D3784" t="s">
        <v>17947</v>
      </c>
      <c r="F3784" t="s">
        <v>11722</v>
      </c>
      <c r="I3784">
        <v>39</v>
      </c>
      <c r="J3784">
        <v>39</v>
      </c>
      <c r="K3784">
        <v>0</v>
      </c>
      <c r="L3784" t="s">
        <v>13636</v>
      </c>
      <c r="M3784">
        <f>SUM(B3784,C3784)</f>
        <v>0</v>
      </c>
      <c r="N3784" t="str">
        <f t="shared" si="118"/>
        <v>No</v>
      </c>
      <c r="O3784">
        <f>COUNTIF(C:C,"&lt;0")</f>
        <v>0</v>
      </c>
      <c r="P3784" t="e">
        <f>SUMIF(#REF!,"&gt;"&amp;AVERAGE(#REF!))</f>
        <v>#REF!</v>
      </c>
      <c r="Q3784">
        <f t="shared" si="119"/>
        <v>27.565026697177728</v>
      </c>
      <c r="R3784" t="str">
        <f>CONCATENATE("ID-",A3784,"-",E3784)</f>
        <v>ID-32370-</v>
      </c>
      <c r="S3784">
        <f>INDEX(B:B,MATCH(A3784,A:A,0))</f>
        <v>0</v>
      </c>
      <c r="T3784" t="str">
        <f>IF(OR(B3784&gt;0,C3784&gt;0),"Acceptable","Check")</f>
        <v>Acceptable</v>
      </c>
      <c r="U3784">
        <f>COUNTIF(D:D, "Military - U.S. Army")</f>
        <v>23</v>
      </c>
      <c r="V3784">
        <f>AVERAGEIF(C:C,"Fort Myer, Virginia", I:I)</f>
        <v>2</v>
      </c>
      <c r="X3784" t="str">
        <f>IFERROR(VLOOKUP("FlightNumber", A:D, 4, FALSE), "Flight Not Found")</f>
        <v>Flight Not Found</v>
      </c>
      <c r="Y3784" t="str" cm="1">
        <f t="array" ref="Y3784">IF(AND(B:B &gt; TIME(6, 0, 0), B:B &lt;= TIME(18, 0, 0)), "Day", "Night")</f>
        <v>Night</v>
      </c>
      <c r="Z3784">
        <f>COUNTIFS(D:D, "Military - U.S. Army", C:C, "Fort Myer, Virginia")</f>
        <v>1</v>
      </c>
    </row>
    <row r="3785" spans="1:26" x14ac:dyDescent="0.2">
      <c r="A3785">
        <v>32372</v>
      </c>
      <c r="B3785" t="s">
        <v>10082</v>
      </c>
      <c r="C3785" t="s">
        <v>18569</v>
      </c>
      <c r="D3785" t="s">
        <v>5122</v>
      </c>
      <c r="E3785" t="s">
        <v>18570</v>
      </c>
      <c r="F3785" t="s">
        <v>10281</v>
      </c>
      <c r="G3785" t="s">
        <v>18571</v>
      </c>
      <c r="H3785" t="s">
        <v>4460</v>
      </c>
      <c r="I3785">
        <v>30</v>
      </c>
      <c r="J3785">
        <v>30</v>
      </c>
      <c r="K3785">
        <v>0</v>
      </c>
      <c r="L3785" t="s">
        <v>18572</v>
      </c>
      <c r="M3785">
        <f>SUM(B3785,C3785)</f>
        <v>0</v>
      </c>
      <c r="N3785" t="str">
        <f t="shared" si="118"/>
        <v>No</v>
      </c>
      <c r="O3785">
        <f>COUNTIF(C:C,"&lt;0")</f>
        <v>0</v>
      </c>
      <c r="P3785" t="e">
        <f>SUMIF(#REF!,"&gt;"&amp;AVERAGE(#REF!))</f>
        <v>#REF!</v>
      </c>
      <c r="Q3785">
        <f t="shared" si="119"/>
        <v>27.565026697177728</v>
      </c>
      <c r="R3785" t="str">
        <f>CONCATENATE("ID-",A3785,"-",E3785)</f>
        <v>ID-32372-Bahawalpur - Islamabad</v>
      </c>
      <c r="S3785" t="str">
        <f>INDEX(B:B,MATCH(A3785,A:A,0))</f>
        <v>16:30</v>
      </c>
      <c r="T3785" t="str">
        <f>IF(OR(B3785&gt;0,C3785&gt;0),"Acceptable","Check")</f>
        <v>Acceptable</v>
      </c>
      <c r="U3785">
        <f>COUNTIF(D:D, "Military - U.S. Army")</f>
        <v>23</v>
      </c>
      <c r="V3785">
        <f>AVERAGEIF(C:C,"Fort Myer, Virginia", I:I)</f>
        <v>2</v>
      </c>
      <c r="X3785" t="str">
        <f>IFERROR(VLOOKUP("FlightNumber", A:D, 4, FALSE), "Flight Not Found")</f>
        <v>Flight Not Found</v>
      </c>
      <c r="Y3785" t="str" cm="1">
        <f t="array" ref="Y3785">IF(AND(B:B &gt; TIME(6, 0, 0), B:B &lt;= TIME(18, 0, 0)), "Day", "Night")</f>
        <v>Night</v>
      </c>
      <c r="Z3785">
        <f>COUNTIFS(D:D, "Military - U.S. Army", C:C, "Fort Myer, Virginia")</f>
        <v>1</v>
      </c>
    </row>
    <row r="3786" spans="1:26" x14ac:dyDescent="0.2">
      <c r="A3786">
        <v>32374</v>
      </c>
      <c r="C3786" t="s">
        <v>18573</v>
      </c>
      <c r="D3786" t="s">
        <v>18574</v>
      </c>
      <c r="F3786" t="s">
        <v>18575</v>
      </c>
      <c r="G3786" t="s">
        <v>18576</v>
      </c>
      <c r="H3786" t="s">
        <v>260</v>
      </c>
      <c r="I3786">
        <v>6</v>
      </c>
      <c r="J3786">
        <v>6</v>
      </c>
      <c r="K3786">
        <v>0</v>
      </c>
      <c r="L3786" t="s">
        <v>18577</v>
      </c>
      <c r="M3786">
        <f>SUM(B3786,C3786)</f>
        <v>0</v>
      </c>
      <c r="N3786" t="str">
        <f t="shared" si="118"/>
        <v>No</v>
      </c>
      <c r="O3786">
        <f>COUNTIF(C:C,"&lt;0")</f>
        <v>0</v>
      </c>
      <c r="P3786" t="e">
        <f>SUMIF(#REF!,"&gt;"&amp;AVERAGE(#REF!))</f>
        <v>#REF!</v>
      </c>
      <c r="Q3786">
        <f t="shared" si="119"/>
        <v>27.565026697177728</v>
      </c>
      <c r="R3786" t="str">
        <f>CONCATENATE("ID-",A3786,"-",E3786)</f>
        <v>ID-32374-</v>
      </c>
      <c r="S3786">
        <f>INDEX(B:B,MATCH(A3786,A:A,0))</f>
        <v>0</v>
      </c>
      <c r="T3786" t="str">
        <f>IF(OR(B3786&gt;0,C3786&gt;0),"Acceptable","Check")</f>
        <v>Acceptable</v>
      </c>
      <c r="U3786">
        <f>COUNTIF(D:D, "Military - U.S. Army")</f>
        <v>23</v>
      </c>
      <c r="V3786">
        <f>AVERAGEIF(C:C,"Fort Myer, Virginia", I:I)</f>
        <v>2</v>
      </c>
      <c r="X3786" t="str">
        <f>IFERROR(VLOOKUP("FlightNumber", A:D, 4, FALSE), "Flight Not Found")</f>
        <v>Flight Not Found</v>
      </c>
      <c r="Y3786" t="str" cm="1">
        <f t="array" ref="Y3786">IF(AND(B:B &gt; TIME(6, 0, 0), B:B &lt;= TIME(18, 0, 0)), "Day", "Night")</f>
        <v>Night</v>
      </c>
      <c r="Z3786">
        <f>COUNTIFS(D:D, "Military - U.S. Army", C:C, "Fort Myer, Virginia")</f>
        <v>1</v>
      </c>
    </row>
    <row r="3787" spans="1:26" x14ac:dyDescent="0.2">
      <c r="A3787">
        <v>32378</v>
      </c>
      <c r="C3787" t="s">
        <v>18578</v>
      </c>
      <c r="D3787" t="s">
        <v>18579</v>
      </c>
      <c r="F3787" t="s">
        <v>3475</v>
      </c>
      <c r="G3787" t="s">
        <v>18580</v>
      </c>
      <c r="H3787" t="s">
        <v>18581</v>
      </c>
      <c r="I3787">
        <v>5</v>
      </c>
      <c r="J3787">
        <v>5</v>
      </c>
      <c r="K3787">
        <v>0</v>
      </c>
      <c r="M3787">
        <f>SUM(B3787,C3787)</f>
        <v>0</v>
      </c>
      <c r="N3787" t="str">
        <f t="shared" si="118"/>
        <v>No</v>
      </c>
      <c r="O3787">
        <f>COUNTIF(C:C,"&lt;0")</f>
        <v>0</v>
      </c>
      <c r="P3787" t="e">
        <f>SUMIF(#REF!,"&gt;"&amp;AVERAGE(#REF!))</f>
        <v>#REF!</v>
      </c>
      <c r="Q3787">
        <f t="shared" si="119"/>
        <v>27.565026697177728</v>
      </c>
      <c r="R3787" t="str">
        <f>CONCATENATE("ID-",A3787,"-",E3787)</f>
        <v>ID-32378-</v>
      </c>
      <c r="S3787">
        <f>INDEX(B:B,MATCH(A3787,A:A,0))</f>
        <v>0</v>
      </c>
      <c r="T3787" t="str">
        <f>IF(OR(B3787&gt;0,C3787&gt;0),"Acceptable","Check")</f>
        <v>Acceptable</v>
      </c>
      <c r="U3787">
        <f>COUNTIF(D:D, "Military - U.S. Army")</f>
        <v>23</v>
      </c>
      <c r="V3787">
        <f>AVERAGEIF(C:C,"Fort Myer, Virginia", I:I)</f>
        <v>2</v>
      </c>
      <c r="X3787" t="str">
        <f>IFERROR(VLOOKUP("FlightNumber", A:D, 4, FALSE), "Flight Not Found")</f>
        <v>Flight Not Found</v>
      </c>
      <c r="Y3787" t="str" cm="1">
        <f t="array" ref="Y3787">IF(AND(B:B &gt; TIME(6, 0, 0), B:B &lt;= TIME(18, 0, 0)), "Day", "Night")</f>
        <v>Night</v>
      </c>
      <c r="Z3787">
        <f>COUNTIFS(D:D, "Military - U.S. Army", C:C, "Fort Myer, Virginia")</f>
        <v>1</v>
      </c>
    </row>
    <row r="3788" spans="1:26" x14ac:dyDescent="0.2">
      <c r="A3788">
        <v>32381</v>
      </c>
      <c r="B3788" t="s">
        <v>10668</v>
      </c>
      <c r="C3788" t="s">
        <v>6294</v>
      </c>
      <c r="D3788" t="s">
        <v>3546</v>
      </c>
      <c r="E3788" t="s">
        <v>18582</v>
      </c>
      <c r="F3788" t="s">
        <v>18583</v>
      </c>
      <c r="G3788" t="s">
        <v>18584</v>
      </c>
      <c r="H3788" t="s">
        <v>18585</v>
      </c>
      <c r="I3788">
        <v>4</v>
      </c>
      <c r="J3788">
        <v>4</v>
      </c>
      <c r="K3788">
        <v>0</v>
      </c>
      <c r="L3788" t="s">
        <v>18586</v>
      </c>
      <c r="M3788">
        <f>SUM(B3788,C3788)</f>
        <v>0</v>
      </c>
      <c r="N3788" t="str">
        <f t="shared" si="118"/>
        <v>No</v>
      </c>
      <c r="O3788">
        <f>COUNTIF(C:C,"&lt;0")</f>
        <v>0</v>
      </c>
      <c r="P3788" t="e">
        <f>SUMIF(#REF!,"&gt;"&amp;AVERAGE(#REF!))</f>
        <v>#REF!</v>
      </c>
      <c r="Q3788">
        <f t="shared" si="119"/>
        <v>27.565026697177728</v>
      </c>
      <c r="R3788" t="str">
        <f>CONCATENATE("ID-",A3788,"-",E3788)</f>
        <v>ID-32381-Kirensk - Irkutsk</v>
      </c>
      <c r="S3788" t="str">
        <f>INDEX(B:B,MATCH(A3788,A:A,0))</f>
        <v>23:20</v>
      </c>
      <c r="T3788" t="str">
        <f>IF(OR(B3788&gt;0,C3788&gt;0),"Acceptable","Check")</f>
        <v>Acceptable</v>
      </c>
      <c r="U3788">
        <f>COUNTIF(D:D, "Military - U.S. Army")</f>
        <v>23</v>
      </c>
      <c r="V3788">
        <f>AVERAGEIF(C:C,"Fort Myer, Virginia", I:I)</f>
        <v>2</v>
      </c>
      <c r="X3788" t="str">
        <f>IFERROR(VLOOKUP("FlightNumber", A:D, 4, FALSE), "Flight Not Found")</f>
        <v>Flight Not Found</v>
      </c>
      <c r="Y3788" t="str" cm="1">
        <f t="array" ref="Y3788">IF(AND(B:B &gt; TIME(6, 0, 0), B:B &lt;= TIME(18, 0, 0)), "Day", "Night")</f>
        <v>Night</v>
      </c>
      <c r="Z3788">
        <f>COUNTIFS(D:D, "Military - U.S. Army", C:C, "Fort Myer, Virginia")</f>
        <v>1</v>
      </c>
    </row>
    <row r="3789" spans="1:26" x14ac:dyDescent="0.2">
      <c r="A3789">
        <v>32383</v>
      </c>
      <c r="B3789" t="s">
        <v>2618</v>
      </c>
      <c r="C3789" t="s">
        <v>18587</v>
      </c>
      <c r="D3789" t="s">
        <v>11634</v>
      </c>
      <c r="E3789" t="s">
        <v>18588</v>
      </c>
      <c r="F3789" t="s">
        <v>18589</v>
      </c>
      <c r="I3789">
        <v>3</v>
      </c>
      <c r="J3789">
        <v>3</v>
      </c>
      <c r="K3789">
        <v>70</v>
      </c>
      <c r="L3789" t="s">
        <v>18590</v>
      </c>
      <c r="M3789">
        <f>SUM(B3789,C3789)</f>
        <v>0</v>
      </c>
      <c r="N3789" t="str">
        <f t="shared" si="118"/>
        <v>No</v>
      </c>
      <c r="O3789">
        <f>COUNTIF(C:C,"&lt;0")</f>
        <v>0</v>
      </c>
      <c r="P3789" t="e">
        <f>SUMIF(#REF!,"&gt;"&amp;AVERAGE(#REF!))</f>
        <v>#REF!</v>
      </c>
      <c r="Q3789">
        <f t="shared" si="119"/>
        <v>27.565026697177728</v>
      </c>
      <c r="R3789" t="str">
        <f>CONCATENATE("ID-",A3789,"-",E3789)</f>
        <v>ID-32383-Air show</v>
      </c>
      <c r="S3789" t="str">
        <f>INDEX(B:B,MATCH(A3789,A:A,0))</f>
        <v>16:00</v>
      </c>
      <c r="T3789" t="str">
        <f>IF(OR(B3789&gt;0,C3789&gt;0),"Acceptable","Check")</f>
        <v>Acceptable</v>
      </c>
      <c r="U3789">
        <f>COUNTIF(D:D, "Military - U.S. Army")</f>
        <v>23</v>
      </c>
      <c r="V3789">
        <f>AVERAGEIF(C:C,"Fort Myer, Virginia", I:I)</f>
        <v>2</v>
      </c>
      <c r="X3789" t="str">
        <f>IFERROR(VLOOKUP("FlightNumber", A:D, 4, FALSE), "Flight Not Found")</f>
        <v>Flight Not Found</v>
      </c>
      <c r="Y3789" t="str" cm="1">
        <f t="array" ref="Y3789">IF(AND(B:B &gt; TIME(6, 0, 0), B:B &lt;= TIME(18, 0, 0)), "Day", "Night")</f>
        <v>Night</v>
      </c>
      <c r="Z3789">
        <f>COUNTIFS(D:D, "Military - U.S. Army", C:C, "Fort Myer, Virginia")</f>
        <v>1</v>
      </c>
    </row>
    <row r="3790" spans="1:26" x14ac:dyDescent="0.2">
      <c r="A3790">
        <v>32386</v>
      </c>
      <c r="B3790" t="s">
        <v>3592</v>
      </c>
      <c r="C3790" t="s">
        <v>18591</v>
      </c>
      <c r="D3790" t="s">
        <v>14052</v>
      </c>
      <c r="E3790" t="s">
        <v>18592</v>
      </c>
      <c r="F3790" t="s">
        <v>18593</v>
      </c>
      <c r="G3790" t="s">
        <v>18594</v>
      </c>
      <c r="H3790" t="s">
        <v>18595</v>
      </c>
      <c r="I3790">
        <v>89</v>
      </c>
      <c r="J3790">
        <v>7</v>
      </c>
      <c r="K3790">
        <v>0</v>
      </c>
      <c r="L3790" t="s">
        <v>18596</v>
      </c>
      <c r="M3790">
        <f>SUM(B3790,C3790)</f>
        <v>0</v>
      </c>
      <c r="N3790" t="str">
        <f t="shared" si="118"/>
        <v>No</v>
      </c>
      <c r="O3790">
        <f>COUNTIF(C:C,"&lt;0")</f>
        <v>0</v>
      </c>
      <c r="P3790" t="e">
        <f>SUMIF(#REF!,"&gt;"&amp;AVERAGE(#REF!))</f>
        <v>#REF!</v>
      </c>
      <c r="Q3790">
        <f t="shared" si="119"/>
        <v>27.565026697177728</v>
      </c>
      <c r="R3790" t="str">
        <f>CONCATENATE("ID-",A3790,"-",E3790)</f>
        <v>ID-32386-Guangzhou - Hong Kong</v>
      </c>
      <c r="S3790" t="str">
        <f>INDEX(B:B,MATCH(A3790,A:A,0))</f>
        <v>09:19</v>
      </c>
      <c r="T3790" t="str">
        <f>IF(OR(B3790&gt;0,C3790&gt;0),"Acceptable","Check")</f>
        <v>Acceptable</v>
      </c>
      <c r="U3790">
        <f>COUNTIF(D:D, "Military - U.S. Army")</f>
        <v>23</v>
      </c>
      <c r="V3790">
        <f>AVERAGEIF(C:C,"Fort Myer, Virginia", I:I)</f>
        <v>2</v>
      </c>
      <c r="X3790" t="str">
        <f>IFERROR(VLOOKUP("FlightNumber", A:D, 4, FALSE), "Flight Not Found")</f>
        <v>Flight Not Found</v>
      </c>
      <c r="Y3790" t="str" cm="1">
        <f t="array" ref="Y3790">IF(AND(B:B &gt; TIME(6, 0, 0), B:B &lt;= TIME(18, 0, 0)), "Day", "Night")</f>
        <v>Night</v>
      </c>
      <c r="Z3790">
        <f>COUNTIFS(D:D, "Military - U.S. Army", C:C, "Fort Myer, Virginia")</f>
        <v>1</v>
      </c>
    </row>
    <row r="3791" spans="1:26" x14ac:dyDescent="0.2">
      <c r="A3791">
        <v>32386</v>
      </c>
      <c r="C3791" t="s">
        <v>18597</v>
      </c>
      <c r="D3791" t="s">
        <v>18598</v>
      </c>
      <c r="E3791" t="s">
        <v>18599</v>
      </c>
      <c r="F3791" t="s">
        <v>15845</v>
      </c>
      <c r="G3791" t="s">
        <v>18600</v>
      </c>
      <c r="H3791" t="s">
        <v>18601</v>
      </c>
      <c r="I3791">
        <v>20</v>
      </c>
      <c r="J3791">
        <v>20</v>
      </c>
      <c r="K3791">
        <v>0</v>
      </c>
      <c r="L3791" t="s">
        <v>18602</v>
      </c>
      <c r="M3791">
        <f>SUM(B3791,C3791)</f>
        <v>0</v>
      </c>
      <c r="N3791" t="str">
        <f t="shared" si="118"/>
        <v>No</v>
      </c>
      <c r="O3791">
        <f>COUNTIF(C:C,"&lt;0")</f>
        <v>0</v>
      </c>
      <c r="P3791" t="e">
        <f>SUMIF(#REF!,"&gt;"&amp;AVERAGE(#REF!))</f>
        <v>#REF!</v>
      </c>
      <c r="Q3791">
        <f t="shared" si="119"/>
        <v>27.565026697177728</v>
      </c>
      <c r="R3791" t="str">
        <f>CONCATENATE("ID-",A3791,"-",E3791)</f>
        <v>ID-32386-Uruapan - Lazro</v>
      </c>
      <c r="S3791" t="str">
        <f>INDEX(B:B,MATCH(A3791,A:A,0))</f>
        <v>09:19</v>
      </c>
      <c r="T3791" t="str">
        <f>IF(OR(B3791&gt;0,C3791&gt;0),"Acceptable","Check")</f>
        <v>Acceptable</v>
      </c>
      <c r="U3791">
        <f>COUNTIF(D:D, "Military - U.S. Army")</f>
        <v>23</v>
      </c>
      <c r="V3791">
        <f>AVERAGEIF(C:C,"Fort Myer, Virginia", I:I)</f>
        <v>2</v>
      </c>
      <c r="X3791" t="str">
        <f>IFERROR(VLOOKUP("FlightNumber", A:D, 4, FALSE), "Flight Not Found")</f>
        <v>Flight Not Found</v>
      </c>
      <c r="Y3791" t="str" cm="1">
        <f t="array" ref="Y3791">IF(AND(B:B &gt; TIME(6, 0, 0), B:B &lt;= TIME(18, 0, 0)), "Day", "Night")</f>
        <v>Night</v>
      </c>
      <c r="Z3791">
        <f>COUNTIFS(D:D, "Military - U.S. Army", C:C, "Fort Myer, Virginia")</f>
        <v>1</v>
      </c>
    </row>
    <row r="3792" spans="1:26" x14ac:dyDescent="0.2">
      <c r="A3792">
        <v>32386</v>
      </c>
      <c r="C3792" t="s">
        <v>6925</v>
      </c>
      <c r="D3792" t="s">
        <v>18603</v>
      </c>
      <c r="F3792" t="s">
        <v>6009</v>
      </c>
      <c r="G3792" t="s">
        <v>18604</v>
      </c>
      <c r="H3792" t="s">
        <v>1540</v>
      </c>
      <c r="I3792">
        <v>20</v>
      </c>
      <c r="J3792">
        <v>1</v>
      </c>
      <c r="K3792">
        <v>0</v>
      </c>
      <c r="L3792" t="s">
        <v>8953</v>
      </c>
      <c r="M3792">
        <f>SUM(B3792,C3792)</f>
        <v>0</v>
      </c>
      <c r="N3792" t="str">
        <f t="shared" si="118"/>
        <v>No</v>
      </c>
      <c r="O3792">
        <f>COUNTIF(C:C,"&lt;0")</f>
        <v>0</v>
      </c>
      <c r="P3792" t="e">
        <f>SUMIF(#REF!,"&gt;"&amp;AVERAGE(#REF!))</f>
        <v>#REF!</v>
      </c>
      <c r="Q3792">
        <f t="shared" si="119"/>
        <v>27.565026697177728</v>
      </c>
      <c r="R3792" t="str">
        <f>CONCATENATE("ID-",A3792,"-",E3792)</f>
        <v>ID-32386-</v>
      </c>
      <c r="S3792" t="str">
        <f>INDEX(B:B,MATCH(A3792,A:A,0))</f>
        <v>09:19</v>
      </c>
      <c r="T3792" t="str">
        <f>IF(OR(B3792&gt;0,C3792&gt;0),"Acceptable","Check")</f>
        <v>Acceptable</v>
      </c>
      <c r="U3792">
        <f>COUNTIF(D:D, "Military - U.S. Army")</f>
        <v>23</v>
      </c>
      <c r="V3792">
        <f>AVERAGEIF(C:C,"Fort Myer, Virginia", I:I)</f>
        <v>2</v>
      </c>
      <c r="X3792" t="str">
        <f>IFERROR(VLOOKUP("FlightNumber", A:D, 4, FALSE), "Flight Not Found")</f>
        <v>Flight Not Found</v>
      </c>
      <c r="Y3792" t="str" cm="1">
        <f t="array" ref="Y3792">IF(AND(B:B &gt; TIME(6, 0, 0), B:B &lt;= TIME(18, 0, 0)), "Day", "Night")</f>
        <v>Night</v>
      </c>
      <c r="Z3792">
        <f>COUNTIFS(D:D, "Military - U.S. Army", C:C, "Fort Myer, Virginia")</f>
        <v>1</v>
      </c>
    </row>
    <row r="3793" spans="1:26" x14ac:dyDescent="0.2">
      <c r="A3793">
        <v>32386</v>
      </c>
      <c r="B3793" t="s">
        <v>18605</v>
      </c>
      <c r="C3793" t="s">
        <v>4670</v>
      </c>
      <c r="D3793" t="s">
        <v>1432</v>
      </c>
      <c r="E3793" t="s">
        <v>18606</v>
      </c>
      <c r="F3793" t="s">
        <v>18607</v>
      </c>
      <c r="G3793" t="s">
        <v>18608</v>
      </c>
      <c r="H3793" t="s">
        <v>18609</v>
      </c>
      <c r="I3793">
        <v>108</v>
      </c>
      <c r="J3793">
        <v>14</v>
      </c>
      <c r="K3793">
        <v>0</v>
      </c>
      <c r="L3793" t="s">
        <v>18610</v>
      </c>
      <c r="M3793">
        <f>SUM(B3793,C3793)</f>
        <v>0</v>
      </c>
      <c r="N3793" t="str">
        <f t="shared" si="118"/>
        <v>No</v>
      </c>
      <c r="O3793">
        <f>COUNTIF(C:C,"&lt;0")</f>
        <v>0</v>
      </c>
      <c r="P3793" t="e">
        <f>SUMIF(#REF!,"&gt;"&amp;AVERAGE(#REF!))</f>
        <v>#REF!</v>
      </c>
      <c r="Q3793">
        <f t="shared" si="119"/>
        <v>27.565026697177728</v>
      </c>
      <c r="R3793" t="str">
        <f>CONCATENATE("ID-",A3793,"-",E3793)</f>
        <v>ID-32386-Dallas/Fort Worth, TX - Salt Lake City, UT</v>
      </c>
      <c r="S3793" t="str">
        <f>INDEX(B:B,MATCH(A3793,A:A,0))</f>
        <v>09:19</v>
      </c>
      <c r="T3793" t="str">
        <f>IF(OR(B3793&gt;0,C3793&gt;0),"Acceptable","Check")</f>
        <v>Acceptable</v>
      </c>
      <c r="U3793">
        <f>COUNTIF(D:D, "Military - U.S. Army")</f>
        <v>23</v>
      </c>
      <c r="V3793">
        <f>AVERAGEIF(C:C,"Fort Myer, Virginia", I:I)</f>
        <v>2</v>
      </c>
      <c r="X3793" t="str">
        <f>IFERROR(VLOOKUP("FlightNumber", A:D, 4, FALSE), "Flight Not Found")</f>
        <v>Flight Not Found</v>
      </c>
      <c r="Y3793" t="str" cm="1">
        <f t="array" ref="Y3793">IF(AND(B:B &gt; TIME(6, 0, 0), B:B &lt;= TIME(18, 0, 0)), "Day", "Night")</f>
        <v>Night</v>
      </c>
      <c r="Z3793">
        <f>COUNTIFS(D:D, "Military - U.S. Army", C:C, "Fort Myer, Virginia")</f>
        <v>1</v>
      </c>
    </row>
    <row r="3794" spans="1:26" x14ac:dyDescent="0.2">
      <c r="A3794">
        <v>32391</v>
      </c>
      <c r="B3794" t="s">
        <v>3920</v>
      </c>
      <c r="C3794" t="s">
        <v>18611</v>
      </c>
      <c r="D3794" t="s">
        <v>18612</v>
      </c>
      <c r="E3794" t="s">
        <v>18613</v>
      </c>
      <c r="F3794" t="s">
        <v>11771</v>
      </c>
      <c r="G3794" t="s">
        <v>18614</v>
      </c>
      <c r="H3794" t="s">
        <v>11627</v>
      </c>
      <c r="I3794">
        <v>10</v>
      </c>
      <c r="J3794">
        <v>1</v>
      </c>
      <c r="K3794">
        <v>0</v>
      </c>
      <c r="L3794" t="s">
        <v>18615</v>
      </c>
      <c r="M3794">
        <f>SUM(B3794,C3794)</f>
        <v>0</v>
      </c>
      <c r="N3794" t="str">
        <f t="shared" si="118"/>
        <v>No</v>
      </c>
      <c r="O3794">
        <f>COUNTIF(C:C,"&lt;0")</f>
        <v>0</v>
      </c>
      <c r="P3794" t="e">
        <f>SUMIF(#REF!,"&gt;"&amp;AVERAGE(#REF!))</f>
        <v>#REF!</v>
      </c>
      <c r="Q3794">
        <f t="shared" si="119"/>
        <v>27.565026697177728</v>
      </c>
      <c r="R3794" t="str">
        <f>CONCATENATE("ID-",A3794,"-",E3794)</f>
        <v>ID-32391-Sitka - Petersburg</v>
      </c>
      <c r="S3794" t="str">
        <f>INDEX(B:B,MATCH(A3794,A:A,0))</f>
        <v>13:45</v>
      </c>
      <c r="T3794" t="str">
        <f>IF(OR(B3794&gt;0,C3794&gt;0),"Acceptable","Check")</f>
        <v>Acceptable</v>
      </c>
      <c r="U3794">
        <f>COUNTIF(D:D, "Military - U.S. Army")</f>
        <v>23</v>
      </c>
      <c r="V3794">
        <f>AVERAGEIF(C:C,"Fort Myer, Virginia", I:I)</f>
        <v>2</v>
      </c>
      <c r="X3794" t="str">
        <f>IFERROR(VLOOKUP("FlightNumber", A:D, 4, FALSE), "Flight Not Found")</f>
        <v>Flight Not Found</v>
      </c>
      <c r="Y3794" t="str" cm="1">
        <f t="array" ref="Y3794">IF(AND(B:B &gt; TIME(6, 0, 0), B:B &lt;= TIME(18, 0, 0)), "Day", "Night")</f>
        <v>Night</v>
      </c>
      <c r="Z3794">
        <f>COUNTIFS(D:D, "Military - U.S. Army", C:C, "Fort Myer, Virginia")</f>
        <v>1</v>
      </c>
    </row>
    <row r="3795" spans="1:26" x14ac:dyDescent="0.2">
      <c r="A3795">
        <v>32395</v>
      </c>
      <c r="B3795" t="s">
        <v>18616</v>
      </c>
      <c r="C3795" t="s">
        <v>953</v>
      </c>
      <c r="D3795" t="s">
        <v>18617</v>
      </c>
      <c r="E3795" t="s">
        <v>18618</v>
      </c>
      <c r="F3795" t="s">
        <v>12051</v>
      </c>
      <c r="G3795" t="s">
        <v>18619</v>
      </c>
      <c r="H3795" t="s">
        <v>18620</v>
      </c>
      <c r="I3795">
        <v>90</v>
      </c>
      <c r="J3795">
        <v>76</v>
      </c>
      <c r="K3795">
        <v>0</v>
      </c>
      <c r="L3795" t="s">
        <v>18621</v>
      </c>
      <c r="M3795">
        <f>SUM(B3795,C3795)</f>
        <v>0</v>
      </c>
      <c r="N3795" t="str">
        <f t="shared" si="118"/>
        <v>No</v>
      </c>
      <c r="O3795">
        <f>COUNTIF(C:C,"&lt;0")</f>
        <v>0</v>
      </c>
      <c r="P3795" t="e">
        <f>SUMIF(#REF!,"&gt;"&amp;AVERAGE(#REF!))</f>
        <v>#REF!</v>
      </c>
      <c r="Q3795">
        <f t="shared" si="119"/>
        <v>27.565026697177728</v>
      </c>
      <c r="R3795" t="str">
        <f>CONCATENATE("ID-",A3795,"-",E3795)</f>
        <v>ID-32395-Hanoi - Bangkok</v>
      </c>
      <c r="S3795" t="str">
        <f>INDEX(B:B,MATCH(A3795,A:A,0))</f>
        <v>11:38</v>
      </c>
      <c r="T3795" t="str">
        <f>IF(OR(B3795&gt;0,C3795&gt;0),"Acceptable","Check")</f>
        <v>Acceptable</v>
      </c>
      <c r="U3795">
        <f>COUNTIF(D:D, "Military - U.S. Army")</f>
        <v>23</v>
      </c>
      <c r="V3795">
        <f>AVERAGEIF(C:C,"Fort Myer, Virginia", I:I)</f>
        <v>2</v>
      </c>
      <c r="X3795" t="str">
        <f>IFERROR(VLOOKUP("FlightNumber", A:D, 4, FALSE), "Flight Not Found")</f>
        <v>Flight Not Found</v>
      </c>
      <c r="Y3795" t="str" cm="1">
        <f t="array" ref="Y3795">IF(AND(B:B &gt; TIME(6, 0, 0), B:B &lt;= TIME(18, 0, 0)), "Day", "Night")</f>
        <v>Night</v>
      </c>
      <c r="Z3795">
        <f>COUNTIFS(D:D, "Military - U.S. Army", C:C, "Fort Myer, Virginia")</f>
        <v>1</v>
      </c>
    </row>
    <row r="3796" spans="1:26" x14ac:dyDescent="0.2">
      <c r="A3796">
        <v>32398</v>
      </c>
      <c r="B3796" t="s">
        <v>1100</v>
      </c>
      <c r="C3796" t="s">
        <v>18622</v>
      </c>
      <c r="D3796" t="s">
        <v>18623</v>
      </c>
      <c r="E3796" t="s">
        <v>18624</v>
      </c>
      <c r="F3796" t="s">
        <v>13072</v>
      </c>
      <c r="G3796" t="s">
        <v>18625</v>
      </c>
      <c r="H3796" t="s">
        <v>18626</v>
      </c>
      <c r="I3796">
        <v>7</v>
      </c>
      <c r="J3796">
        <v>7</v>
      </c>
      <c r="K3796">
        <v>0</v>
      </c>
      <c r="L3796" t="s">
        <v>18627</v>
      </c>
      <c r="M3796">
        <f>SUM(B3796,C3796)</f>
        <v>0</v>
      </c>
      <c r="N3796" t="str">
        <f t="shared" si="118"/>
        <v>No</v>
      </c>
      <c r="O3796">
        <f>COUNTIF(C:C,"&lt;0")</f>
        <v>0</v>
      </c>
      <c r="P3796" t="e">
        <f>SUMIF(#REF!,"&gt;"&amp;AVERAGE(#REF!))</f>
        <v>#REF!</v>
      </c>
      <c r="Q3796">
        <f t="shared" si="119"/>
        <v>27.565026697177728</v>
      </c>
      <c r="R3796" t="str">
        <f>CONCATENATE("ID-",A3796,"-",E3796)</f>
        <v>ID-32398-Lago Agrio - Quito</v>
      </c>
      <c r="S3796" t="str">
        <f>INDEX(B:B,MATCH(A3796,A:A,0))</f>
        <v>14:30</v>
      </c>
      <c r="T3796" t="str">
        <f>IF(OR(B3796&gt;0,C3796&gt;0),"Acceptable","Check")</f>
        <v>Acceptable</v>
      </c>
      <c r="U3796">
        <f>COUNTIF(D:D, "Military - U.S. Army")</f>
        <v>23</v>
      </c>
      <c r="V3796">
        <f>AVERAGEIF(C:C,"Fort Myer, Virginia", I:I)</f>
        <v>2</v>
      </c>
      <c r="X3796" t="str">
        <f>IFERROR(VLOOKUP("FlightNumber", A:D, 4, FALSE), "Flight Not Found")</f>
        <v>Flight Not Found</v>
      </c>
      <c r="Y3796" t="str" cm="1">
        <f t="array" ref="Y3796">IF(AND(B:B &gt; TIME(6, 0, 0), B:B &lt;= TIME(18, 0, 0)), "Day", "Night")</f>
        <v>Night</v>
      </c>
      <c r="Z3796">
        <f>COUNTIFS(D:D, "Military - U.S. Army", C:C, "Fort Myer, Virginia")</f>
        <v>1</v>
      </c>
    </row>
    <row r="3797" spans="1:26" x14ac:dyDescent="0.2">
      <c r="A3797">
        <v>32401</v>
      </c>
      <c r="B3797" t="s">
        <v>2232</v>
      </c>
      <c r="C3797" t="s">
        <v>18628</v>
      </c>
      <c r="D3797" t="s">
        <v>15517</v>
      </c>
      <c r="E3797" t="s">
        <v>18629</v>
      </c>
      <c r="F3797" t="s">
        <v>18630</v>
      </c>
      <c r="G3797" t="s">
        <v>18631</v>
      </c>
      <c r="H3797" t="s">
        <v>18632</v>
      </c>
      <c r="I3797">
        <v>2</v>
      </c>
      <c r="J3797">
        <v>2</v>
      </c>
      <c r="K3797">
        <v>0</v>
      </c>
      <c r="L3797" t="s">
        <v>18633</v>
      </c>
      <c r="M3797">
        <f>SUM(B3797,C3797)</f>
        <v>0</v>
      </c>
      <c r="N3797" t="str">
        <f t="shared" si="118"/>
        <v>No</v>
      </c>
      <c r="O3797">
        <f>COUNTIF(C:C,"&lt;0")</f>
        <v>0</v>
      </c>
      <c r="P3797" t="e">
        <f>SUMIF(#REF!,"&gt;"&amp;AVERAGE(#REF!))</f>
        <v>#REF!</v>
      </c>
      <c r="Q3797">
        <f t="shared" si="119"/>
        <v>27.565026697177728</v>
      </c>
      <c r="R3797" t="str">
        <f>CONCATENATE("ID-",A3797,"-",E3797)</f>
        <v>ID-32401-Montreal - Ottawa</v>
      </c>
      <c r="S3797" t="str">
        <f>INDEX(B:B,MATCH(A3797,A:A,0))</f>
        <v>10:15</v>
      </c>
      <c r="T3797" t="str">
        <f>IF(OR(B3797&gt;0,C3797&gt;0),"Acceptable","Check")</f>
        <v>Acceptable</v>
      </c>
      <c r="U3797">
        <f>COUNTIF(D:D, "Military - U.S. Army")</f>
        <v>23</v>
      </c>
      <c r="V3797">
        <f>AVERAGEIF(C:C,"Fort Myer, Virginia", I:I)</f>
        <v>2</v>
      </c>
      <c r="X3797" t="str">
        <f>IFERROR(VLOOKUP("FlightNumber", A:D, 4, FALSE), "Flight Not Found")</f>
        <v>Flight Not Found</v>
      </c>
      <c r="Y3797" t="str" cm="1">
        <f t="array" ref="Y3797">IF(AND(B:B &gt; TIME(6, 0, 0), B:B &lt;= TIME(18, 0, 0)), "Day", "Night")</f>
        <v>Night</v>
      </c>
      <c r="Z3797">
        <f>COUNTIFS(D:D, "Military - U.S. Army", C:C, "Fort Myer, Virginia")</f>
        <v>1</v>
      </c>
    </row>
    <row r="3798" spans="1:26" x14ac:dyDescent="0.2">
      <c r="A3798">
        <v>32401</v>
      </c>
      <c r="B3798" t="s">
        <v>10865</v>
      </c>
      <c r="C3798" t="s">
        <v>18634</v>
      </c>
      <c r="D3798" t="s">
        <v>7436</v>
      </c>
      <c r="E3798" t="s">
        <v>18635</v>
      </c>
      <c r="F3798" t="s">
        <v>18636</v>
      </c>
      <c r="G3798" t="s">
        <v>18637</v>
      </c>
      <c r="H3798" t="s">
        <v>18638</v>
      </c>
      <c r="I3798">
        <v>104</v>
      </c>
      <c r="J3798">
        <v>35</v>
      </c>
      <c r="K3798">
        <v>0</v>
      </c>
      <c r="L3798" t="s">
        <v>18639</v>
      </c>
      <c r="M3798">
        <f>SUM(B3798,C3798)</f>
        <v>0</v>
      </c>
      <c r="N3798" t="str">
        <f t="shared" si="118"/>
        <v>No</v>
      </c>
      <c r="O3798">
        <f>COUNTIF(C:C,"&lt;0")</f>
        <v>0</v>
      </c>
      <c r="P3798" t="e">
        <f>SUMIF(#REF!,"&gt;"&amp;AVERAGE(#REF!))</f>
        <v>#REF!</v>
      </c>
      <c r="Q3798">
        <f t="shared" si="119"/>
        <v>27.565026697177728</v>
      </c>
      <c r="R3798" t="str">
        <f>CONCATENATE("ID-",A3798,"-",E3798)</f>
        <v>ID-32401-Bahar Dar - Asmara</v>
      </c>
      <c r="S3798" t="str">
        <f>INDEX(B:B,MATCH(A3798,A:A,0))</f>
        <v>10:15</v>
      </c>
      <c r="T3798" t="str">
        <f>IF(OR(B3798&gt;0,C3798&gt;0),"Acceptable","Check")</f>
        <v>Acceptable</v>
      </c>
      <c r="U3798">
        <f>COUNTIF(D:D, "Military - U.S. Army")</f>
        <v>23</v>
      </c>
      <c r="V3798">
        <f>AVERAGEIF(C:C,"Fort Myer, Virginia", I:I)</f>
        <v>2</v>
      </c>
      <c r="X3798" t="str">
        <f>IFERROR(VLOOKUP("FlightNumber", A:D, 4, FALSE), "Flight Not Found")</f>
        <v>Flight Not Found</v>
      </c>
      <c r="Y3798" t="str" cm="1">
        <f t="array" ref="Y3798">IF(AND(B:B &gt; TIME(6, 0, 0), B:B &lt;= TIME(18, 0, 0)), "Day", "Night")</f>
        <v>Night</v>
      </c>
      <c r="Z3798">
        <f>COUNTIFS(D:D, "Military - U.S. Army", C:C, "Fort Myer, Virginia")</f>
        <v>1</v>
      </c>
    </row>
    <row r="3799" spans="1:26" x14ac:dyDescent="0.2">
      <c r="A3799">
        <v>32405</v>
      </c>
      <c r="B3799" t="s">
        <v>2758</v>
      </c>
      <c r="C3799" t="s">
        <v>18640</v>
      </c>
      <c r="D3799" t="s">
        <v>17947</v>
      </c>
      <c r="F3799" t="s">
        <v>12279</v>
      </c>
      <c r="I3799">
        <v>34</v>
      </c>
      <c r="J3799">
        <v>34</v>
      </c>
      <c r="K3799">
        <v>0</v>
      </c>
      <c r="L3799" t="s">
        <v>18641</v>
      </c>
      <c r="M3799">
        <f>SUM(B3799,C3799)</f>
        <v>0</v>
      </c>
      <c r="N3799" t="str">
        <f t="shared" si="118"/>
        <v>No</v>
      </c>
      <c r="O3799">
        <f>COUNTIF(C:C,"&lt;0")</f>
        <v>0</v>
      </c>
      <c r="P3799" t="e">
        <f>SUMIF(#REF!,"&gt;"&amp;AVERAGE(#REF!))</f>
        <v>#REF!</v>
      </c>
      <c r="Q3799">
        <f t="shared" si="119"/>
        <v>27.565026697177728</v>
      </c>
      <c r="R3799" t="str">
        <f>CONCATENATE("ID-",A3799,"-",E3799)</f>
        <v>ID-32405-</v>
      </c>
      <c r="S3799" t="str">
        <f>INDEX(B:B,MATCH(A3799,A:A,0))</f>
        <v>20:30</v>
      </c>
      <c r="T3799" t="str">
        <f>IF(OR(B3799&gt;0,C3799&gt;0),"Acceptable","Check")</f>
        <v>Acceptable</v>
      </c>
      <c r="U3799">
        <f>COUNTIF(D:D, "Military - U.S. Army")</f>
        <v>23</v>
      </c>
      <c r="V3799">
        <f>AVERAGEIF(C:C,"Fort Myer, Virginia", I:I)</f>
        <v>2</v>
      </c>
      <c r="X3799" t="str">
        <f>IFERROR(VLOOKUP("FlightNumber", A:D, 4, FALSE), "Flight Not Found")</f>
        <v>Flight Not Found</v>
      </c>
      <c r="Y3799" t="str" cm="1">
        <f t="array" ref="Y3799">IF(AND(B:B &gt; TIME(6, 0, 0), B:B &lt;= TIME(18, 0, 0)), "Day", "Night")</f>
        <v>Night</v>
      </c>
      <c r="Z3799">
        <f>COUNTIFS(D:D, "Military - U.S. Army", C:C, "Fort Myer, Virginia")</f>
        <v>1</v>
      </c>
    </row>
    <row r="3800" spans="1:26" x14ac:dyDescent="0.2">
      <c r="A3800">
        <v>32427</v>
      </c>
      <c r="B3800" t="s">
        <v>1415</v>
      </c>
      <c r="C3800" t="s">
        <v>18642</v>
      </c>
      <c r="D3800" t="s">
        <v>2606</v>
      </c>
      <c r="E3800" t="s">
        <v>18643</v>
      </c>
      <c r="F3800" t="s">
        <v>7280</v>
      </c>
      <c r="G3800" t="s">
        <v>18644</v>
      </c>
      <c r="H3800" t="s">
        <v>18645</v>
      </c>
      <c r="I3800">
        <v>17</v>
      </c>
      <c r="J3800">
        <v>6</v>
      </c>
      <c r="K3800">
        <v>0</v>
      </c>
      <c r="L3800" t="s">
        <v>18646</v>
      </c>
      <c r="M3800">
        <f>SUM(B3800,C3800)</f>
        <v>0</v>
      </c>
      <c r="N3800" t="str">
        <f t="shared" si="118"/>
        <v>No</v>
      </c>
      <c r="O3800">
        <f>COUNTIF(C:C,"&lt;0")</f>
        <v>0</v>
      </c>
      <c r="P3800" t="e">
        <f>SUMIF(#REF!,"&gt;"&amp;AVERAGE(#REF!))</f>
        <v>#REF!</v>
      </c>
      <c r="Q3800">
        <f t="shared" si="119"/>
        <v>27.565026697177728</v>
      </c>
      <c r="R3800" t="str">
        <f>CONCATENATE("ID-",A3800,"-",E3800)</f>
        <v>ID-32427-Sawyer AFB - Wurtsmith AFB</v>
      </c>
      <c r="S3800" t="str">
        <f>INDEX(B:B,MATCH(A3800,A:A,0))</f>
        <v>14:20</v>
      </c>
      <c r="T3800" t="str">
        <f>IF(OR(B3800&gt;0,C3800&gt;0),"Acceptable","Check")</f>
        <v>Acceptable</v>
      </c>
      <c r="U3800">
        <f>COUNTIF(D:D, "Military - U.S. Army")</f>
        <v>23</v>
      </c>
      <c r="V3800">
        <f>AVERAGEIF(C:C,"Fort Myer, Virginia", I:I)</f>
        <v>2</v>
      </c>
      <c r="X3800" t="str">
        <f>IFERROR(VLOOKUP("FlightNumber", A:D, 4, FALSE), "Flight Not Found")</f>
        <v>Flight Not Found</v>
      </c>
      <c r="Y3800" t="str" cm="1">
        <f t="array" ref="Y3800">IF(AND(B:B &gt; TIME(6, 0, 0), B:B &lt;= TIME(18, 0, 0)), "Day", "Night")</f>
        <v>Night</v>
      </c>
      <c r="Z3800">
        <f>COUNTIFS(D:D, "Military - U.S. Army", C:C, "Fort Myer, Virginia")</f>
        <v>1</v>
      </c>
    </row>
    <row r="3801" spans="1:26" x14ac:dyDescent="0.2">
      <c r="A3801">
        <v>32432</v>
      </c>
      <c r="B3801" t="s">
        <v>18647</v>
      </c>
      <c r="C3801" t="s">
        <v>18648</v>
      </c>
      <c r="D3801" t="s">
        <v>18649</v>
      </c>
      <c r="E3801" t="s">
        <v>18650</v>
      </c>
      <c r="F3801" t="s">
        <v>14401</v>
      </c>
      <c r="G3801" t="s">
        <v>18651</v>
      </c>
      <c r="H3801" t="s">
        <v>18652</v>
      </c>
      <c r="I3801">
        <v>5</v>
      </c>
      <c r="J3801">
        <v>5</v>
      </c>
      <c r="K3801">
        <v>0</v>
      </c>
      <c r="L3801" t="s">
        <v>18653</v>
      </c>
      <c r="M3801">
        <f>SUM(B3801,C3801)</f>
        <v>0</v>
      </c>
      <c r="N3801" t="str">
        <f t="shared" si="118"/>
        <v>No</v>
      </c>
      <c r="O3801">
        <f>COUNTIF(C:C,"&lt;0")</f>
        <v>0</v>
      </c>
      <c r="P3801" t="e">
        <f>SUMIF(#REF!,"&gt;"&amp;AVERAGE(#REF!))</f>
        <v>#REF!</v>
      </c>
      <c r="Q3801">
        <f t="shared" si="119"/>
        <v>27.565026697177728</v>
      </c>
      <c r="R3801" t="str">
        <f>CONCATENATE("ID-",A3801,"-",E3801)</f>
        <v>ID-32432-Sedona, AZ - Sedona, AZ</v>
      </c>
      <c r="S3801" t="str">
        <f>INDEX(B:B,MATCH(A3801,A:A,0))</f>
        <v>10:17</v>
      </c>
      <c r="T3801" t="str">
        <f>IF(OR(B3801&gt;0,C3801&gt;0),"Acceptable","Check")</f>
        <v>Acceptable</v>
      </c>
      <c r="U3801">
        <f>COUNTIF(D:D, "Military - U.S. Army")</f>
        <v>23</v>
      </c>
      <c r="V3801">
        <f>AVERAGEIF(C:C,"Fort Myer, Virginia", I:I)</f>
        <v>2</v>
      </c>
      <c r="X3801" t="str">
        <f>IFERROR(VLOOKUP("FlightNumber", A:D, 4, FALSE), "Flight Not Found")</f>
        <v>Flight Not Found</v>
      </c>
      <c r="Y3801" t="str" cm="1">
        <f t="array" ref="Y3801">IF(AND(B:B &gt; TIME(6, 0, 0), B:B &lt;= TIME(18, 0, 0)), "Day", "Night")</f>
        <v>Night</v>
      </c>
      <c r="Z3801">
        <f>COUNTIFS(D:D, "Military - U.S. Army", C:C, "Fort Myer, Virginia")</f>
        <v>1</v>
      </c>
    </row>
    <row r="3802" spans="1:26" x14ac:dyDescent="0.2">
      <c r="A3802">
        <v>32433</v>
      </c>
      <c r="B3802" t="s">
        <v>3078</v>
      </c>
      <c r="C3802" t="s">
        <v>6040</v>
      </c>
      <c r="D3802" t="s">
        <v>18654</v>
      </c>
      <c r="E3802" t="s">
        <v>18655</v>
      </c>
      <c r="F3802" t="s">
        <v>18656</v>
      </c>
      <c r="G3802" t="s">
        <v>18657</v>
      </c>
      <c r="H3802" t="s">
        <v>18658</v>
      </c>
      <c r="I3802">
        <v>52</v>
      </c>
      <c r="J3802">
        <v>33</v>
      </c>
      <c r="K3802">
        <v>0</v>
      </c>
      <c r="L3802" t="s">
        <v>18659</v>
      </c>
      <c r="M3802">
        <f>SUM(B3802,C3802)</f>
        <v>0</v>
      </c>
      <c r="N3802" t="str">
        <f t="shared" si="118"/>
        <v>No</v>
      </c>
      <c r="O3802">
        <f>COUNTIF(C:C,"&lt;0")</f>
        <v>0</v>
      </c>
      <c r="P3802" t="e">
        <f>SUMIF(#REF!,"&gt;"&amp;AVERAGE(#REF!))</f>
        <v>#REF!</v>
      </c>
      <c r="Q3802">
        <f t="shared" si="119"/>
        <v>27.565026697177728</v>
      </c>
      <c r="R3802" t="str">
        <f>CONCATENATE("ID-",A3802,"-",E3802)</f>
        <v>ID-32433-London - Rome</v>
      </c>
      <c r="S3802" t="str">
        <f>INDEX(B:B,MATCH(A3802,A:A,0))</f>
        <v>00:30</v>
      </c>
      <c r="T3802" t="str">
        <f>IF(OR(B3802&gt;0,C3802&gt;0),"Acceptable","Check")</f>
        <v>Acceptable</v>
      </c>
      <c r="U3802">
        <f>COUNTIF(D:D, "Military - U.S. Army")</f>
        <v>23</v>
      </c>
      <c r="V3802">
        <f>AVERAGEIF(C:C,"Fort Myer, Virginia", I:I)</f>
        <v>2</v>
      </c>
      <c r="X3802" t="str">
        <f>IFERROR(VLOOKUP("FlightNumber", A:D, 4, FALSE), "Flight Not Found")</f>
        <v>Flight Not Found</v>
      </c>
      <c r="Y3802" t="str" cm="1">
        <f t="array" ref="Y3802">IF(AND(B:B &gt; TIME(6, 0, 0), B:B &lt;= TIME(18, 0, 0)), "Day", "Night")</f>
        <v>Night</v>
      </c>
      <c r="Z3802">
        <f>COUNTIFS(D:D, "Military - U.S. Army", C:C, "Fort Myer, Virginia")</f>
        <v>1</v>
      </c>
    </row>
    <row r="3803" spans="1:26" x14ac:dyDescent="0.2">
      <c r="A3803">
        <v>32435</v>
      </c>
      <c r="B3803" t="s">
        <v>398</v>
      </c>
      <c r="C3803" t="s">
        <v>11991</v>
      </c>
      <c r="D3803" t="s">
        <v>18660</v>
      </c>
      <c r="E3803" t="s">
        <v>11765</v>
      </c>
      <c r="F3803" t="s">
        <v>7919</v>
      </c>
      <c r="G3803" t="s">
        <v>18661</v>
      </c>
      <c r="H3803" t="s">
        <v>18662</v>
      </c>
      <c r="I3803">
        <v>34</v>
      </c>
      <c r="J3803">
        <v>34</v>
      </c>
      <c r="K3803">
        <v>0</v>
      </c>
      <c r="L3803" t="s">
        <v>18663</v>
      </c>
      <c r="M3803">
        <f>SUM(B3803,C3803)</f>
        <v>0</v>
      </c>
      <c r="N3803" t="str">
        <f t="shared" si="118"/>
        <v>No</v>
      </c>
      <c r="O3803">
        <f>COUNTIF(C:C,"&lt;0")</f>
        <v>0</v>
      </c>
      <c r="P3803" t="e">
        <f>SUMIF(#REF!,"&gt;"&amp;AVERAGE(#REF!))</f>
        <v>#REF!</v>
      </c>
      <c r="Q3803">
        <f t="shared" si="119"/>
        <v>27.565026697177728</v>
      </c>
      <c r="R3803" t="str">
        <f>CONCATENATE("ID-",A3803,"-",E3803)</f>
        <v>ID-32435-Silchar - Gauhati</v>
      </c>
      <c r="S3803" t="str">
        <f>INDEX(B:B,MATCH(A3803,A:A,0))</f>
        <v>08:30</v>
      </c>
      <c r="T3803" t="str">
        <f>IF(OR(B3803&gt;0,C3803&gt;0),"Acceptable","Check")</f>
        <v>Acceptable</v>
      </c>
      <c r="U3803">
        <f>COUNTIF(D:D, "Military - U.S. Army")</f>
        <v>23</v>
      </c>
      <c r="V3803">
        <f>AVERAGEIF(C:C,"Fort Myer, Virginia", I:I)</f>
        <v>2</v>
      </c>
      <c r="X3803" t="str">
        <f>IFERROR(VLOOKUP("FlightNumber", A:D, 4, FALSE), "Flight Not Found")</f>
        <v>Flight Not Found</v>
      </c>
      <c r="Y3803" t="str" cm="1">
        <f t="array" ref="Y3803">IF(AND(B:B &gt; TIME(6, 0, 0), B:B &lt;= TIME(18, 0, 0)), "Day", "Night")</f>
        <v>Night</v>
      </c>
      <c r="Z3803">
        <f>COUNTIFS(D:D, "Military - U.S. Army", C:C, "Fort Myer, Virginia")</f>
        <v>1</v>
      </c>
    </row>
    <row r="3804" spans="1:26" x14ac:dyDescent="0.2">
      <c r="A3804">
        <v>32435</v>
      </c>
      <c r="B3804" t="s">
        <v>85</v>
      </c>
      <c r="C3804" t="s">
        <v>18664</v>
      </c>
      <c r="D3804" t="s">
        <v>6005</v>
      </c>
      <c r="E3804" t="s">
        <v>18665</v>
      </c>
      <c r="F3804" t="s">
        <v>12980</v>
      </c>
      <c r="G3804" t="s">
        <v>18666</v>
      </c>
      <c r="H3804" t="s">
        <v>18667</v>
      </c>
      <c r="I3804">
        <v>129</v>
      </c>
      <c r="J3804">
        <v>124</v>
      </c>
      <c r="K3804">
        <v>0</v>
      </c>
      <c r="L3804" t="s">
        <v>18668</v>
      </c>
      <c r="M3804">
        <f>SUM(B3804,C3804)</f>
        <v>0</v>
      </c>
      <c r="N3804" t="str">
        <f t="shared" si="118"/>
        <v>No</v>
      </c>
      <c r="O3804">
        <f>COUNTIF(C:C,"&lt;0")</f>
        <v>0</v>
      </c>
      <c r="P3804" t="e">
        <f>SUMIF(#REF!,"&gt;"&amp;AVERAGE(#REF!))</f>
        <v>#REF!</v>
      </c>
      <c r="Q3804">
        <f t="shared" si="119"/>
        <v>27.565026697177728</v>
      </c>
      <c r="R3804" t="str">
        <f>CONCATENATE("ID-",A3804,"-",E3804)</f>
        <v>ID-32435-Bombay - Ahmadabad</v>
      </c>
      <c r="S3804" t="str">
        <f>INDEX(B:B,MATCH(A3804,A:A,0))</f>
        <v>08:30</v>
      </c>
      <c r="T3804" t="str">
        <f>IF(OR(B3804&gt;0,C3804&gt;0),"Acceptable","Check")</f>
        <v>Acceptable</v>
      </c>
      <c r="U3804">
        <f>COUNTIF(D:D, "Military - U.S. Army")</f>
        <v>23</v>
      </c>
      <c r="V3804">
        <f>AVERAGEIF(C:C,"Fort Myer, Virginia", I:I)</f>
        <v>2</v>
      </c>
      <c r="X3804" t="str">
        <f>IFERROR(VLOOKUP("FlightNumber", A:D, 4, FALSE), "Flight Not Found")</f>
        <v>Flight Not Found</v>
      </c>
      <c r="Y3804" t="str" cm="1">
        <f t="array" ref="Y3804">IF(AND(B:B &gt; TIME(6, 0, 0), B:B &lt;= TIME(18, 0, 0)), "Day", "Night")</f>
        <v>Night</v>
      </c>
      <c r="Z3804">
        <f>COUNTIFS(D:D, "Military - U.S. Army", C:C, "Fort Myer, Virginia")</f>
        <v>1</v>
      </c>
    </row>
    <row r="3805" spans="1:26" x14ac:dyDescent="0.2">
      <c r="A3805">
        <v>32441</v>
      </c>
      <c r="B3805" t="s">
        <v>16127</v>
      </c>
      <c r="C3805" t="s">
        <v>18669</v>
      </c>
      <c r="D3805" t="s">
        <v>18670</v>
      </c>
      <c r="E3805" t="s">
        <v>18671</v>
      </c>
      <c r="F3805" t="s">
        <v>12800</v>
      </c>
      <c r="G3805" t="s">
        <v>18672</v>
      </c>
      <c r="H3805" t="s">
        <v>18673</v>
      </c>
      <c r="I3805">
        <v>69</v>
      </c>
      <c r="J3805">
        <v>12</v>
      </c>
      <c r="K3805">
        <v>0</v>
      </c>
      <c r="L3805" t="s">
        <v>18674</v>
      </c>
      <c r="M3805">
        <f>SUM(B3805,C3805)</f>
        <v>0</v>
      </c>
      <c r="N3805" t="str">
        <f t="shared" si="118"/>
        <v>No</v>
      </c>
      <c r="O3805">
        <f>COUNTIF(C:C,"&lt;0")</f>
        <v>0</v>
      </c>
      <c r="P3805" t="e">
        <f>SUMIF(#REF!,"&gt;"&amp;AVERAGE(#REF!))</f>
        <v>#REF!</v>
      </c>
      <c r="Q3805">
        <f t="shared" si="119"/>
        <v>27.565026697177728</v>
      </c>
      <c r="R3805" t="str">
        <f>CONCATENATE("ID-",A3805,"-",E3805)</f>
        <v>ID-32441-Juliaca - Arequipa</v>
      </c>
      <c r="S3805" t="str">
        <f>INDEX(B:B,MATCH(A3805,A:A,0))</f>
        <v>10:53</v>
      </c>
      <c r="T3805" t="str">
        <f>IF(OR(B3805&gt;0,C3805&gt;0),"Acceptable","Check")</f>
        <v>Acceptable</v>
      </c>
      <c r="U3805">
        <f>COUNTIF(D:D, "Military - U.S. Army")</f>
        <v>23</v>
      </c>
      <c r="V3805">
        <f>AVERAGEIF(C:C,"Fort Myer, Virginia", I:I)</f>
        <v>2</v>
      </c>
      <c r="X3805" t="str">
        <f>IFERROR(VLOOKUP("FlightNumber", A:D, 4, FALSE), "Flight Not Found")</f>
        <v>Flight Not Found</v>
      </c>
      <c r="Y3805" t="str" cm="1">
        <f t="array" ref="Y3805">IF(AND(B:B &gt; TIME(6, 0, 0), B:B &lt;= TIME(18, 0, 0)), "Day", "Night")</f>
        <v>Night</v>
      </c>
      <c r="Z3805">
        <f>COUNTIFS(D:D, "Military - U.S. Army", C:C, "Fort Myer, Virginia")</f>
        <v>1</v>
      </c>
    </row>
    <row r="3806" spans="1:26" x14ac:dyDescent="0.2">
      <c r="A3806">
        <v>32449</v>
      </c>
      <c r="C3806" t="s">
        <v>18675</v>
      </c>
      <c r="D3806" t="s">
        <v>1960</v>
      </c>
      <c r="E3806" t="s">
        <v>18676</v>
      </c>
      <c r="F3806" t="s">
        <v>9859</v>
      </c>
      <c r="G3806" t="s">
        <v>18677</v>
      </c>
      <c r="H3806" t="s">
        <v>18678</v>
      </c>
      <c r="I3806">
        <v>29</v>
      </c>
      <c r="J3806">
        <v>1</v>
      </c>
      <c r="K3806">
        <v>0</v>
      </c>
      <c r="L3806" t="s">
        <v>18679</v>
      </c>
      <c r="M3806">
        <f>SUM(B3806,C3806)</f>
        <v>0</v>
      </c>
      <c r="N3806" t="str">
        <f t="shared" si="118"/>
        <v>No</v>
      </c>
      <c r="O3806">
        <f>COUNTIF(C:C,"&lt;0")</f>
        <v>0</v>
      </c>
      <c r="P3806" t="e">
        <f>SUMIF(#REF!,"&gt;"&amp;AVERAGE(#REF!))</f>
        <v>#REF!</v>
      </c>
      <c r="Q3806">
        <f t="shared" si="119"/>
        <v>27.565026697177728</v>
      </c>
      <c r="R3806" t="str">
        <f>CONCATENATE("ID-",A3806,"-",E3806)</f>
        <v>ID-32449-Warszawa - Rzeszow</v>
      </c>
      <c r="S3806">
        <f>INDEX(B:B,MATCH(A3806,A:A,0))</f>
        <v>0</v>
      </c>
      <c r="T3806" t="str">
        <f>IF(OR(B3806&gt;0,C3806&gt;0),"Acceptable","Check")</f>
        <v>Acceptable</v>
      </c>
      <c r="U3806">
        <f>COUNTIF(D:D, "Military - U.S. Army")</f>
        <v>23</v>
      </c>
      <c r="V3806">
        <f>AVERAGEIF(C:C,"Fort Myer, Virginia", I:I)</f>
        <v>2</v>
      </c>
      <c r="X3806" t="str">
        <f>IFERROR(VLOOKUP("FlightNumber", A:D, 4, FALSE), "Flight Not Found")</f>
        <v>Flight Not Found</v>
      </c>
      <c r="Y3806" t="str" cm="1">
        <f t="array" ref="Y3806">IF(AND(B:B &gt; TIME(6, 0, 0), B:B &lt;= TIME(18, 0, 0)), "Day", "Night")</f>
        <v>Night</v>
      </c>
      <c r="Z3806">
        <f>COUNTIFS(D:D, "Military - U.S. Army", C:C, "Fort Myer, Virginia")</f>
        <v>1</v>
      </c>
    </row>
    <row r="3807" spans="1:26" x14ac:dyDescent="0.2">
      <c r="A3807">
        <v>32460</v>
      </c>
      <c r="B3807" t="s">
        <v>5697</v>
      </c>
      <c r="C3807" t="s">
        <v>6561</v>
      </c>
      <c r="D3807" t="s">
        <v>18680</v>
      </c>
      <c r="E3807" t="s">
        <v>18681</v>
      </c>
      <c r="F3807" t="s">
        <v>17909</v>
      </c>
      <c r="G3807" t="s">
        <v>18682</v>
      </c>
      <c r="H3807" t="s">
        <v>18683</v>
      </c>
      <c r="I3807">
        <v>4</v>
      </c>
      <c r="J3807">
        <v>4</v>
      </c>
      <c r="K3807">
        <v>0</v>
      </c>
      <c r="L3807" t="s">
        <v>18684</v>
      </c>
      <c r="M3807">
        <f>SUM(B3807,C3807)</f>
        <v>0</v>
      </c>
      <c r="N3807" t="str">
        <f t="shared" si="118"/>
        <v>No</v>
      </c>
      <c r="O3807">
        <f>COUNTIF(C:C,"&lt;0")</f>
        <v>0</v>
      </c>
      <c r="P3807" t="e">
        <f>SUMIF(#REF!,"&gt;"&amp;AVERAGE(#REF!))</f>
        <v>#REF!</v>
      </c>
      <c r="Q3807">
        <f t="shared" si="119"/>
        <v>27.565026697177728</v>
      </c>
      <c r="R3807" t="str">
        <f>CONCATENATE("ID-",A3807,"-",E3807)</f>
        <v>ID-32460-Brunswick, GA - Jacksonville, FL</v>
      </c>
      <c r="S3807" t="str">
        <f>INDEX(B:B,MATCH(A3807,A:A,0))</f>
        <v>20:53</v>
      </c>
      <c r="T3807" t="str">
        <f>IF(OR(B3807&gt;0,C3807&gt;0),"Acceptable","Check")</f>
        <v>Acceptable</v>
      </c>
      <c r="U3807">
        <f>COUNTIF(D:D, "Military - U.S. Army")</f>
        <v>23</v>
      </c>
      <c r="V3807">
        <f>AVERAGEIF(C:C,"Fort Myer, Virginia", I:I)</f>
        <v>2</v>
      </c>
      <c r="X3807" t="str">
        <f>IFERROR(VLOOKUP("FlightNumber", A:D, 4, FALSE), "Flight Not Found")</f>
        <v>Flight Not Found</v>
      </c>
      <c r="Y3807" t="str" cm="1">
        <f t="array" ref="Y3807">IF(AND(B:B &gt; TIME(6, 0, 0), B:B &lt;= TIME(18, 0, 0)), "Day", "Night")</f>
        <v>Night</v>
      </c>
      <c r="Z3807">
        <f>COUNTIFS(D:D, "Military - U.S. Army", C:C, "Fort Myer, Virginia")</f>
        <v>1</v>
      </c>
    </row>
    <row r="3808" spans="1:26" x14ac:dyDescent="0.2">
      <c r="A3808">
        <v>32461</v>
      </c>
      <c r="B3808" t="s">
        <v>9972</v>
      </c>
      <c r="C3808" t="s">
        <v>18685</v>
      </c>
      <c r="D3808" t="s">
        <v>18686</v>
      </c>
      <c r="E3808" t="s">
        <v>18687</v>
      </c>
      <c r="F3808" t="s">
        <v>15845</v>
      </c>
      <c r="G3808" t="s">
        <v>18688</v>
      </c>
      <c r="H3808" t="s">
        <v>18689</v>
      </c>
      <c r="I3808">
        <v>12</v>
      </c>
      <c r="J3808">
        <v>6</v>
      </c>
      <c r="K3808">
        <v>0</v>
      </c>
      <c r="L3808" t="s">
        <v>18690</v>
      </c>
      <c r="M3808">
        <f>SUM(B3808,C3808)</f>
        <v>0</v>
      </c>
      <c r="N3808" t="str">
        <f t="shared" si="118"/>
        <v>No</v>
      </c>
      <c r="O3808">
        <f>COUNTIF(C:C,"&lt;0")</f>
        <v>0</v>
      </c>
      <c r="P3808" t="e">
        <f>SUMIF(#REF!,"&gt;"&amp;AVERAGE(#REF!))</f>
        <v>#REF!</v>
      </c>
      <c r="Q3808">
        <f t="shared" si="119"/>
        <v>27.565026697177728</v>
      </c>
      <c r="R3808" t="str">
        <f>CONCATENATE("ID-",A3808,"-",E3808)</f>
        <v>ID-32461-Helsink - Ilmajoki</v>
      </c>
      <c r="S3808" t="str">
        <f>INDEX(B:B,MATCH(A3808,A:A,0))</f>
        <v>07:14</v>
      </c>
      <c r="T3808" t="str">
        <f>IF(OR(B3808&gt;0,C3808&gt;0),"Acceptable","Check")</f>
        <v>Acceptable</v>
      </c>
      <c r="U3808">
        <f>COUNTIF(D:D, "Military - U.S. Army")</f>
        <v>23</v>
      </c>
      <c r="V3808">
        <f>AVERAGEIF(C:C,"Fort Myer, Virginia", I:I)</f>
        <v>2</v>
      </c>
      <c r="X3808" t="str">
        <f>IFERROR(VLOOKUP("FlightNumber", A:D, 4, FALSE), "Flight Not Found")</f>
        <v>Flight Not Found</v>
      </c>
      <c r="Y3808" t="str" cm="1">
        <f t="array" ref="Y3808">IF(AND(B:B &gt; TIME(6, 0, 0), B:B &lt;= TIME(18, 0, 0)), "Day", "Night")</f>
        <v>Night</v>
      </c>
      <c r="Z3808">
        <f>COUNTIFS(D:D, "Military - U.S. Army", C:C, "Fort Myer, Virginia")</f>
        <v>1</v>
      </c>
    </row>
    <row r="3809" spans="1:26" x14ac:dyDescent="0.2">
      <c r="A3809">
        <v>32464</v>
      </c>
      <c r="C3809" t="s">
        <v>18691</v>
      </c>
      <c r="D3809" t="s">
        <v>18692</v>
      </c>
      <c r="F3809" t="s">
        <v>15687</v>
      </c>
      <c r="G3809" t="s">
        <v>18693</v>
      </c>
      <c r="I3809">
        <v>7</v>
      </c>
      <c r="J3809">
        <v>7</v>
      </c>
      <c r="K3809">
        <v>0</v>
      </c>
      <c r="L3809" t="s">
        <v>18694</v>
      </c>
      <c r="M3809">
        <f>SUM(B3809,C3809)</f>
        <v>0</v>
      </c>
      <c r="N3809" t="str">
        <f t="shared" si="118"/>
        <v>No</v>
      </c>
      <c r="O3809">
        <f>COUNTIF(C:C,"&lt;0")</f>
        <v>0</v>
      </c>
      <c r="P3809" t="e">
        <f>SUMIF(#REF!,"&gt;"&amp;AVERAGE(#REF!))</f>
        <v>#REF!</v>
      </c>
      <c r="Q3809">
        <f t="shared" si="119"/>
        <v>27.565026697177728</v>
      </c>
      <c r="R3809" t="str">
        <f>CONCATENATE("ID-",A3809,"-",E3809)</f>
        <v>ID-32464-</v>
      </c>
      <c r="S3809">
        <f>INDEX(B:B,MATCH(A3809,A:A,0))</f>
        <v>0</v>
      </c>
      <c r="T3809" t="str">
        <f>IF(OR(B3809&gt;0,C3809&gt;0),"Acceptable","Check")</f>
        <v>Acceptable</v>
      </c>
      <c r="U3809">
        <f>COUNTIF(D:D, "Military - U.S. Army")</f>
        <v>23</v>
      </c>
      <c r="V3809">
        <f>AVERAGEIF(C:C,"Fort Myer, Virginia", I:I)</f>
        <v>2</v>
      </c>
      <c r="X3809" t="str">
        <f>IFERROR(VLOOKUP("FlightNumber", A:D, 4, FALSE), "Flight Not Found")</f>
        <v>Flight Not Found</v>
      </c>
      <c r="Y3809" t="str" cm="1">
        <f t="array" ref="Y3809">IF(AND(B:B &gt; TIME(6, 0, 0), B:B &lt;= TIME(18, 0, 0)), "Day", "Night")</f>
        <v>Night</v>
      </c>
      <c r="Z3809">
        <f>COUNTIFS(D:D, "Military - U.S. Army", C:C, "Fort Myer, Virginia")</f>
        <v>1</v>
      </c>
    </row>
    <row r="3810" spans="1:26" x14ac:dyDescent="0.2">
      <c r="A3810">
        <v>32465</v>
      </c>
      <c r="B3810" t="s">
        <v>27</v>
      </c>
      <c r="C3810" t="s">
        <v>18695</v>
      </c>
      <c r="D3810" t="s">
        <v>18313</v>
      </c>
      <c r="E3810" t="s">
        <v>18696</v>
      </c>
      <c r="F3810" t="s">
        <v>18697</v>
      </c>
      <c r="G3810" t="s">
        <v>18698</v>
      </c>
      <c r="H3810" t="s">
        <v>18699</v>
      </c>
      <c r="I3810">
        <v>4</v>
      </c>
      <c r="J3810">
        <v>4</v>
      </c>
      <c r="K3810">
        <v>0</v>
      </c>
      <c r="L3810" t="s">
        <v>18700</v>
      </c>
      <c r="M3810">
        <f>SUM(B3810,C3810)</f>
        <v>0</v>
      </c>
      <c r="N3810" t="str">
        <f t="shared" si="118"/>
        <v>No</v>
      </c>
      <c r="O3810">
        <f>COUNTIF(C:C,"&lt;0")</f>
        <v>0</v>
      </c>
      <c r="P3810" t="e">
        <f>SUMIF(#REF!,"&gt;"&amp;AVERAGE(#REF!))</f>
        <v>#REF!</v>
      </c>
      <c r="Q3810">
        <f t="shared" si="119"/>
        <v>27.565026697177728</v>
      </c>
      <c r="R3810" t="str">
        <f>CONCATENATE("ID-",A3810,"-",E3810)</f>
        <v>ID-32465-Montluçon - Paris</v>
      </c>
      <c r="S3810" t="str">
        <f>INDEX(B:B,MATCH(A3810,A:A,0))</f>
        <v>06:30</v>
      </c>
      <c r="T3810" t="str">
        <f>IF(OR(B3810&gt;0,C3810&gt;0),"Acceptable","Check")</f>
        <v>Acceptable</v>
      </c>
      <c r="U3810">
        <f>COUNTIF(D:D, "Military - U.S. Army")</f>
        <v>23</v>
      </c>
      <c r="V3810">
        <f>AVERAGEIF(C:C,"Fort Myer, Virginia", I:I)</f>
        <v>2</v>
      </c>
      <c r="X3810" t="str">
        <f>IFERROR(VLOOKUP("FlightNumber", A:D, 4, FALSE), "Flight Not Found")</f>
        <v>Flight Not Found</v>
      </c>
      <c r="Y3810" t="str" cm="1">
        <f t="array" ref="Y3810">IF(AND(B:B &gt; TIME(6, 0, 0), B:B &lt;= TIME(18, 0, 0)), "Day", "Night")</f>
        <v>Night</v>
      </c>
      <c r="Z3810">
        <f>COUNTIFS(D:D, "Military - U.S. Army", C:C, "Fort Myer, Virginia")</f>
        <v>1</v>
      </c>
    </row>
    <row r="3811" spans="1:26" x14ac:dyDescent="0.2">
      <c r="A3811">
        <v>32477</v>
      </c>
      <c r="B3811" t="s">
        <v>4413</v>
      </c>
      <c r="C3811" t="s">
        <v>18701</v>
      </c>
      <c r="D3811" t="s">
        <v>18702</v>
      </c>
      <c r="E3811" t="s">
        <v>18703</v>
      </c>
      <c r="F3811" t="s">
        <v>12795</v>
      </c>
      <c r="G3811" t="s">
        <v>18704</v>
      </c>
      <c r="H3811" t="s">
        <v>18705</v>
      </c>
      <c r="I3811">
        <v>14</v>
      </c>
      <c r="J3811">
        <v>14</v>
      </c>
      <c r="K3811">
        <v>0</v>
      </c>
      <c r="L3811" t="s">
        <v>18706</v>
      </c>
      <c r="M3811">
        <f>SUM(B3811,C3811)</f>
        <v>0</v>
      </c>
      <c r="N3811" t="str">
        <f t="shared" si="118"/>
        <v>No</v>
      </c>
      <c r="O3811">
        <f>COUNTIF(C:C,"&lt;0")</f>
        <v>0</v>
      </c>
      <c r="P3811" t="e">
        <f>SUMIF(#REF!,"&gt;"&amp;AVERAGE(#REF!))</f>
        <v>#REF!</v>
      </c>
      <c r="Q3811">
        <f t="shared" si="119"/>
        <v>27.565026697177728</v>
      </c>
      <c r="R3811" t="str">
        <f>CONCATENATE("ID-",A3811,"-",E3811)</f>
        <v>ID-32477-Hamada al Hambra - Tripoli</v>
      </c>
      <c r="S3811" t="str">
        <f>INDEX(B:B,MATCH(A3811,A:A,0))</f>
        <v>07:20</v>
      </c>
      <c r="T3811" t="str">
        <f>IF(OR(B3811&gt;0,C3811&gt;0),"Acceptable","Check")</f>
        <v>Acceptable</v>
      </c>
      <c r="U3811">
        <f>COUNTIF(D:D, "Military - U.S. Army")</f>
        <v>23</v>
      </c>
      <c r="V3811">
        <f>AVERAGEIF(C:C,"Fort Myer, Virginia", I:I)</f>
        <v>2</v>
      </c>
      <c r="X3811" t="str">
        <f>IFERROR(VLOOKUP("FlightNumber", A:D, 4, FALSE), "Flight Not Found")</f>
        <v>Flight Not Found</v>
      </c>
      <c r="Y3811" t="str" cm="1">
        <f t="array" ref="Y3811">IF(AND(B:B &gt; TIME(6, 0, 0), B:B &lt;= TIME(18, 0, 0)), "Day", "Night")</f>
        <v>Night</v>
      </c>
      <c r="Z3811">
        <f>COUNTIFS(D:D, "Military - U.S. Army", C:C, "Fort Myer, Virginia")</f>
        <v>1</v>
      </c>
    </row>
    <row r="3812" spans="1:26" x14ac:dyDescent="0.2">
      <c r="A3812">
        <v>32484</v>
      </c>
      <c r="B3812" t="s">
        <v>18707</v>
      </c>
      <c r="C3812" t="s">
        <v>18708</v>
      </c>
      <c r="D3812" t="s">
        <v>3546</v>
      </c>
      <c r="F3812" t="s">
        <v>18709</v>
      </c>
      <c r="G3812" t="s">
        <v>18710</v>
      </c>
      <c r="H3812" t="s">
        <v>18711</v>
      </c>
      <c r="I3812">
        <v>14</v>
      </c>
      <c r="J3812">
        <v>6</v>
      </c>
      <c r="K3812">
        <v>0</v>
      </c>
      <c r="L3812" t="s">
        <v>18712</v>
      </c>
      <c r="M3812">
        <f>SUM(B3812,C3812)</f>
        <v>0</v>
      </c>
      <c r="N3812" t="str">
        <f t="shared" si="118"/>
        <v>No</v>
      </c>
      <c r="O3812">
        <f>COUNTIF(C:C,"&lt;0")</f>
        <v>0</v>
      </c>
      <c r="P3812" t="e">
        <f>SUMIF(#REF!,"&gt;"&amp;AVERAGE(#REF!))</f>
        <v>#REF!</v>
      </c>
      <c r="Q3812">
        <f t="shared" si="119"/>
        <v>27.565026697177728</v>
      </c>
      <c r="R3812" t="str">
        <f>CONCATENATE("ID-",A3812,"-",E3812)</f>
        <v>ID-32484-</v>
      </c>
      <c r="S3812" t="str">
        <f>INDEX(B:B,MATCH(A3812,A:A,0))</f>
        <v>19:33</v>
      </c>
      <c r="T3812" t="str">
        <f>IF(OR(B3812&gt;0,C3812&gt;0),"Acceptable","Check")</f>
        <v>Acceptable</v>
      </c>
      <c r="U3812">
        <f>COUNTIF(D:D, "Military - U.S. Army")</f>
        <v>23</v>
      </c>
      <c r="V3812">
        <f>AVERAGEIF(C:C,"Fort Myer, Virginia", I:I)</f>
        <v>2</v>
      </c>
      <c r="X3812" t="str">
        <f>IFERROR(VLOOKUP("FlightNumber", A:D, 4, FALSE), "Flight Not Found")</f>
        <v>Flight Not Found</v>
      </c>
      <c r="Y3812" t="str" cm="1">
        <f t="array" ref="Y3812">IF(AND(B:B &gt; TIME(6, 0, 0), B:B &lt;= TIME(18, 0, 0)), "Day", "Night")</f>
        <v>Night</v>
      </c>
      <c r="Z3812">
        <f>COUNTIFS(D:D, "Military - U.S. Army", C:C, "Fort Myer, Virginia")</f>
        <v>1</v>
      </c>
    </row>
    <row r="3813" spans="1:26" x14ac:dyDescent="0.2">
      <c r="A3813">
        <v>32485</v>
      </c>
      <c r="C3813" t="s">
        <v>18713</v>
      </c>
      <c r="D3813" t="s">
        <v>18714</v>
      </c>
      <c r="E3813" t="s">
        <v>18715</v>
      </c>
      <c r="F3813" t="s">
        <v>8891</v>
      </c>
      <c r="G3813" t="s">
        <v>18716</v>
      </c>
      <c r="H3813" t="s">
        <v>18717</v>
      </c>
      <c r="I3813">
        <v>5</v>
      </c>
      <c r="J3813">
        <v>5</v>
      </c>
      <c r="K3813">
        <v>0</v>
      </c>
      <c r="L3813" t="s">
        <v>18718</v>
      </c>
      <c r="M3813">
        <f>SUM(B3813,C3813)</f>
        <v>0</v>
      </c>
      <c r="N3813" t="str">
        <f t="shared" si="118"/>
        <v>No</v>
      </c>
      <c r="O3813">
        <f>COUNTIF(C:C,"&lt;0")</f>
        <v>0</v>
      </c>
      <c r="P3813" t="e">
        <f>SUMIF(#REF!,"&gt;"&amp;AVERAGE(#REF!))</f>
        <v>#REF!</v>
      </c>
      <c r="Q3813">
        <f t="shared" si="119"/>
        <v>27.565026697177728</v>
      </c>
      <c r="R3813" t="str">
        <f>CONCATENATE("ID-",A3813,"-",E3813)</f>
        <v>ID-32485-Dakar - Agadir</v>
      </c>
      <c r="S3813">
        <f>INDEX(B:B,MATCH(A3813,A:A,0))</f>
        <v>0</v>
      </c>
      <c r="T3813" t="str">
        <f>IF(OR(B3813&gt;0,C3813&gt;0),"Acceptable","Check")</f>
        <v>Acceptable</v>
      </c>
      <c r="U3813">
        <f>COUNTIF(D:D, "Military - U.S. Army")</f>
        <v>23</v>
      </c>
      <c r="V3813">
        <f>AVERAGEIF(C:C,"Fort Myer, Virginia", I:I)</f>
        <v>2</v>
      </c>
      <c r="X3813" t="str">
        <f>IFERROR(VLOOKUP("FlightNumber", A:D, 4, FALSE), "Flight Not Found")</f>
        <v>Flight Not Found</v>
      </c>
      <c r="Y3813" t="str" cm="1">
        <f t="array" ref="Y3813">IF(AND(B:B &gt; TIME(6, 0, 0), B:B &lt;= TIME(18, 0, 0)), "Day", "Night")</f>
        <v>Night</v>
      </c>
      <c r="Z3813">
        <f>COUNTIFS(D:D, "Military - U.S. Army", C:C, "Fort Myer, Virginia")</f>
        <v>1</v>
      </c>
    </row>
    <row r="3814" spans="1:26" x14ac:dyDescent="0.2">
      <c r="A3814">
        <v>32487</v>
      </c>
      <c r="B3814" t="s">
        <v>911</v>
      </c>
      <c r="C3814" t="s">
        <v>17552</v>
      </c>
      <c r="D3814" t="s">
        <v>17947</v>
      </c>
      <c r="E3814" t="s">
        <v>18719</v>
      </c>
      <c r="F3814" t="s">
        <v>18720</v>
      </c>
      <c r="I3814">
        <v>25</v>
      </c>
      <c r="J3814">
        <v>25</v>
      </c>
      <c r="K3814">
        <v>0</v>
      </c>
      <c r="L3814" t="s">
        <v>18721</v>
      </c>
      <c r="M3814">
        <f>SUM(B3814,C3814)</f>
        <v>0</v>
      </c>
      <c r="N3814" t="str">
        <f t="shared" si="118"/>
        <v>No</v>
      </c>
      <c r="O3814">
        <f>COUNTIF(C:C,"&lt;0")</f>
        <v>0</v>
      </c>
      <c r="P3814" t="e">
        <f>SUMIF(#REF!,"&gt;"&amp;AVERAGE(#REF!))</f>
        <v>#REF!</v>
      </c>
      <c r="Q3814">
        <f t="shared" si="119"/>
        <v>27.565026697177728</v>
      </c>
      <c r="R3814" t="str">
        <f>CONCATENATE("ID-",A3814,"-",E3814)</f>
        <v>ID-32487-Kabul - Khowst</v>
      </c>
      <c r="S3814" t="str">
        <f>INDEX(B:B,MATCH(A3814,A:A,0))</f>
        <v>20:00</v>
      </c>
      <c r="T3814" t="str">
        <f>IF(OR(B3814&gt;0,C3814&gt;0),"Acceptable","Check")</f>
        <v>Acceptable</v>
      </c>
      <c r="U3814">
        <f>COUNTIF(D:D, "Military - U.S. Army")</f>
        <v>23</v>
      </c>
      <c r="V3814">
        <f>AVERAGEIF(C:C,"Fort Myer, Virginia", I:I)</f>
        <v>2</v>
      </c>
      <c r="X3814" t="str">
        <f>IFERROR(VLOOKUP("FlightNumber", A:D, 4, FALSE), "Flight Not Found")</f>
        <v>Flight Not Found</v>
      </c>
      <c r="Y3814" t="str" cm="1">
        <f t="array" ref="Y3814">IF(AND(B:B &gt; TIME(6, 0, 0), B:B &lt;= TIME(18, 0, 0)), "Day", "Night")</f>
        <v>Night</v>
      </c>
      <c r="Z3814">
        <f>COUNTIFS(D:D, "Military - U.S. Army", C:C, "Fort Myer, Virginia")</f>
        <v>1</v>
      </c>
    </row>
    <row r="3815" spans="1:26" x14ac:dyDescent="0.2">
      <c r="A3815">
        <v>32488</v>
      </c>
      <c r="C3815" t="s">
        <v>18722</v>
      </c>
      <c r="D3815" t="s">
        <v>18723</v>
      </c>
      <c r="F3815" t="s">
        <v>18724</v>
      </c>
      <c r="G3815" t="s">
        <v>18725</v>
      </c>
      <c r="H3815" t="s">
        <v>18726</v>
      </c>
      <c r="I3815">
        <v>83</v>
      </c>
      <c r="J3815">
        <v>77</v>
      </c>
      <c r="K3815">
        <v>0</v>
      </c>
      <c r="L3815" t="s">
        <v>18727</v>
      </c>
      <c r="M3815">
        <f>SUM(B3815,C3815)</f>
        <v>0</v>
      </c>
      <c r="N3815" t="str">
        <f t="shared" si="118"/>
        <v>No</v>
      </c>
      <c r="O3815">
        <f>COUNTIF(C:C,"&lt;0")</f>
        <v>0</v>
      </c>
      <c r="P3815" t="e">
        <f>SUMIF(#REF!,"&gt;"&amp;AVERAGE(#REF!))</f>
        <v>#REF!</v>
      </c>
      <c r="Q3815">
        <f t="shared" si="119"/>
        <v>27.565026697177728</v>
      </c>
      <c r="R3815" t="str">
        <f>CONCATENATE("ID-",A3815,"-",E3815)</f>
        <v>ID-32488-</v>
      </c>
      <c r="S3815">
        <f>INDEX(B:B,MATCH(A3815,A:A,0))</f>
        <v>0</v>
      </c>
      <c r="T3815" t="str">
        <f>IF(OR(B3815&gt;0,C3815&gt;0),"Acceptable","Check")</f>
        <v>Acceptable</v>
      </c>
      <c r="U3815">
        <f>COUNTIF(D:D, "Military - U.S. Army")</f>
        <v>23</v>
      </c>
      <c r="V3815">
        <f>AVERAGEIF(C:C,"Fort Myer, Virginia", I:I)</f>
        <v>2</v>
      </c>
      <c r="X3815" t="str">
        <f>IFERROR(VLOOKUP("FlightNumber", A:D, 4, FALSE), "Flight Not Found")</f>
        <v>Flight Not Found</v>
      </c>
      <c r="Y3815" t="str" cm="1">
        <f t="array" ref="Y3815">IF(AND(B:B &gt; TIME(6, 0, 0), B:B &lt;= TIME(18, 0, 0)), "Day", "Night")</f>
        <v>Night</v>
      </c>
      <c r="Z3815">
        <f>COUNTIFS(D:D, "Military - U.S. Army", C:C, "Fort Myer, Virginia")</f>
        <v>1</v>
      </c>
    </row>
    <row r="3816" spans="1:26" x14ac:dyDescent="0.2">
      <c r="A3816">
        <v>32491</v>
      </c>
      <c r="B3816" t="s">
        <v>12677</v>
      </c>
      <c r="C3816" t="s">
        <v>18728</v>
      </c>
      <c r="D3816" t="s">
        <v>18729</v>
      </c>
      <c r="E3816" t="s">
        <v>18730</v>
      </c>
      <c r="F3816" t="s">
        <v>10790</v>
      </c>
      <c r="G3816" t="s">
        <v>18731</v>
      </c>
      <c r="H3816" t="s">
        <v>18732</v>
      </c>
      <c r="I3816">
        <v>8</v>
      </c>
      <c r="J3816">
        <v>8</v>
      </c>
      <c r="K3816">
        <v>5</v>
      </c>
      <c r="L3816" t="s">
        <v>18733</v>
      </c>
      <c r="M3816">
        <f>SUM(B3816,C3816)</f>
        <v>0</v>
      </c>
      <c r="N3816" t="str">
        <f t="shared" si="118"/>
        <v>No</v>
      </c>
      <c r="O3816">
        <f>COUNTIF(C:C,"&lt;0")</f>
        <v>0</v>
      </c>
      <c r="P3816" t="e">
        <f>SUMIF(#REF!,"&gt;"&amp;AVERAGE(#REF!))</f>
        <v>#REF!</v>
      </c>
      <c r="Q3816">
        <f t="shared" si="119"/>
        <v>27.565026697177728</v>
      </c>
      <c r="R3816" t="str">
        <f>CONCATENATE("ID-",A3816,"-",E3816)</f>
        <v>ID-32491-Dar-es-Salaam - Cairo</v>
      </c>
      <c r="S3816" t="str">
        <f>INDEX(B:B,MATCH(A3816,A:A,0))</f>
        <v>21:50</v>
      </c>
      <c r="T3816" t="str">
        <f>IF(OR(B3816&gt;0,C3816&gt;0),"Acceptable","Check")</f>
        <v>Acceptable</v>
      </c>
      <c r="U3816">
        <f>COUNTIF(D:D, "Military - U.S. Army")</f>
        <v>23</v>
      </c>
      <c r="V3816">
        <f>AVERAGEIF(C:C,"Fort Myer, Virginia", I:I)</f>
        <v>2</v>
      </c>
      <c r="X3816" t="str">
        <f>IFERROR(VLOOKUP("FlightNumber", A:D, 4, FALSE), "Flight Not Found")</f>
        <v>Flight Not Found</v>
      </c>
      <c r="Y3816" t="str" cm="1">
        <f t="array" ref="Y3816">IF(AND(B:B &gt; TIME(6, 0, 0), B:B &lt;= TIME(18, 0, 0)), "Day", "Night")</f>
        <v>Night</v>
      </c>
      <c r="Z3816">
        <f>COUNTIFS(D:D, "Military - U.S. Army", C:C, "Fort Myer, Virginia")</f>
        <v>1</v>
      </c>
    </row>
    <row r="3817" spans="1:26" x14ac:dyDescent="0.2">
      <c r="A3817">
        <v>32494</v>
      </c>
      <c r="C3817" t="s">
        <v>18734</v>
      </c>
      <c r="D3817" t="s">
        <v>18735</v>
      </c>
      <c r="F3817" t="s">
        <v>18736</v>
      </c>
      <c r="G3817" t="s">
        <v>18737</v>
      </c>
      <c r="H3817" t="s">
        <v>18738</v>
      </c>
      <c r="I3817">
        <v>10</v>
      </c>
      <c r="J3817">
        <v>10</v>
      </c>
      <c r="K3817">
        <v>0</v>
      </c>
      <c r="M3817">
        <f>SUM(B3817,C3817)</f>
        <v>0</v>
      </c>
      <c r="N3817" t="str">
        <f t="shared" si="118"/>
        <v>No</v>
      </c>
      <c r="O3817">
        <f>COUNTIF(C:C,"&lt;0")</f>
        <v>0</v>
      </c>
      <c r="P3817" t="e">
        <f>SUMIF(#REF!,"&gt;"&amp;AVERAGE(#REF!))</f>
        <v>#REF!</v>
      </c>
      <c r="Q3817">
        <f t="shared" si="119"/>
        <v>27.565026697177728</v>
      </c>
      <c r="R3817" t="str">
        <f>CONCATENATE("ID-",A3817,"-",E3817)</f>
        <v>ID-32494-</v>
      </c>
      <c r="S3817">
        <f>INDEX(B:B,MATCH(A3817,A:A,0))</f>
        <v>0</v>
      </c>
      <c r="T3817" t="str">
        <f>IF(OR(B3817&gt;0,C3817&gt;0),"Acceptable","Check")</f>
        <v>Acceptable</v>
      </c>
      <c r="U3817">
        <f>COUNTIF(D:D, "Military - U.S. Army")</f>
        <v>23</v>
      </c>
      <c r="V3817">
        <f>AVERAGEIF(C:C,"Fort Myer, Virginia", I:I)</f>
        <v>2</v>
      </c>
      <c r="X3817" t="str">
        <f>IFERROR(VLOOKUP("FlightNumber", A:D, 4, FALSE), "Flight Not Found")</f>
        <v>Flight Not Found</v>
      </c>
      <c r="Y3817" t="str" cm="1">
        <f t="array" ref="Y3817">IF(AND(B:B &gt; TIME(6, 0, 0), B:B &lt;= TIME(18, 0, 0)), "Day", "Night")</f>
        <v>Night</v>
      </c>
      <c r="Z3817">
        <f>COUNTIFS(D:D, "Military - U.S. Army", C:C, "Fort Myer, Virginia")</f>
        <v>1</v>
      </c>
    </row>
    <row r="3818" spans="1:26" x14ac:dyDescent="0.2">
      <c r="A3818">
        <v>32498</v>
      </c>
      <c r="B3818" t="s">
        <v>6522</v>
      </c>
      <c r="C3818" t="s">
        <v>18739</v>
      </c>
      <c r="D3818" t="s">
        <v>1856</v>
      </c>
      <c r="E3818" t="s">
        <v>18740</v>
      </c>
      <c r="F3818" t="s">
        <v>18741</v>
      </c>
      <c r="G3818" t="s">
        <v>18742</v>
      </c>
      <c r="H3818" t="s">
        <v>18743</v>
      </c>
      <c r="I3818">
        <v>259</v>
      </c>
      <c r="J3818">
        <v>259</v>
      </c>
      <c r="K3818">
        <v>11</v>
      </c>
      <c r="L3818" t="s">
        <v>18744</v>
      </c>
      <c r="M3818">
        <f>SUM(B3818,C3818)</f>
        <v>0</v>
      </c>
      <c r="N3818" t="str">
        <f t="shared" si="118"/>
        <v>No</v>
      </c>
      <c r="O3818">
        <f>COUNTIF(C:C,"&lt;0")</f>
        <v>0</v>
      </c>
      <c r="P3818" t="e">
        <f>SUMIF(#REF!,"&gt;"&amp;AVERAGE(#REF!))</f>
        <v>#REF!</v>
      </c>
      <c r="Q3818">
        <f t="shared" si="119"/>
        <v>27.565026697177728</v>
      </c>
      <c r="R3818" t="str">
        <f>CONCATENATE("ID-",A3818,"-",E3818)</f>
        <v>ID-32498-London - New York City</v>
      </c>
      <c r="S3818" t="str">
        <f>INDEX(B:B,MATCH(A3818,A:A,0))</f>
        <v>19:03</v>
      </c>
      <c r="T3818" t="str">
        <f>IF(OR(B3818&gt;0,C3818&gt;0),"Acceptable","Check")</f>
        <v>Acceptable</v>
      </c>
      <c r="U3818">
        <f>COUNTIF(D:D, "Military - U.S. Army")</f>
        <v>23</v>
      </c>
      <c r="V3818">
        <f>AVERAGEIF(C:C,"Fort Myer, Virginia", I:I)</f>
        <v>2</v>
      </c>
      <c r="X3818" t="str">
        <f>IFERROR(VLOOKUP("FlightNumber", A:D, 4, FALSE), "Flight Not Found")</f>
        <v>Flight Not Found</v>
      </c>
      <c r="Y3818" t="str" cm="1">
        <f t="array" ref="Y3818">IF(AND(B:B &gt; TIME(6, 0, 0), B:B &lt;= TIME(18, 0, 0)), "Day", "Night")</f>
        <v>Night</v>
      </c>
      <c r="Z3818">
        <f>COUNTIFS(D:D, "Military - U.S. Army", C:C, "Fort Myer, Virginia")</f>
        <v>1</v>
      </c>
    </row>
    <row r="3819" spans="1:26" x14ac:dyDescent="0.2">
      <c r="A3819">
        <v>32582</v>
      </c>
      <c r="B3819" t="s">
        <v>5354</v>
      </c>
      <c r="C3819" t="s">
        <v>18745</v>
      </c>
      <c r="D3819" t="s">
        <v>18746</v>
      </c>
      <c r="E3819" t="s">
        <v>18747</v>
      </c>
      <c r="F3819" t="s">
        <v>18748</v>
      </c>
      <c r="G3819" t="s">
        <v>18749</v>
      </c>
      <c r="H3819" t="s">
        <v>18750</v>
      </c>
      <c r="I3819">
        <v>2</v>
      </c>
      <c r="J3819">
        <v>2</v>
      </c>
      <c r="K3819">
        <v>0</v>
      </c>
      <c r="L3819" t="s">
        <v>18751</v>
      </c>
      <c r="M3819">
        <f>SUM(B3819,C3819)</f>
        <v>0</v>
      </c>
      <c r="N3819" t="str">
        <f t="shared" si="118"/>
        <v>No</v>
      </c>
      <c r="O3819">
        <f>COUNTIF(C:C,"&lt;0")</f>
        <v>0</v>
      </c>
      <c r="P3819" t="e">
        <f>SUMIF(#REF!,"&gt;"&amp;AVERAGE(#REF!))</f>
        <v>#REF!</v>
      </c>
      <c r="Q3819">
        <f t="shared" si="119"/>
        <v>27.565026697177728</v>
      </c>
      <c r="R3819" t="str">
        <f>CONCATENATE("ID-",A3819,"-",E3819)</f>
        <v>ID-32582-Terre Haute - Lafayette</v>
      </c>
      <c r="S3819" t="str">
        <f>INDEX(B:B,MATCH(A3819,A:A,0))</f>
        <v>07:25</v>
      </c>
      <c r="T3819" t="str">
        <f>IF(OR(B3819&gt;0,C3819&gt;0),"Acceptable","Check")</f>
        <v>Acceptable</v>
      </c>
      <c r="U3819">
        <f>COUNTIF(D:D, "Military - U.S. Army")</f>
        <v>23</v>
      </c>
      <c r="V3819">
        <f>AVERAGEIF(C:C,"Fort Myer, Virginia", I:I)</f>
        <v>2</v>
      </c>
      <c r="X3819" t="str">
        <f>IFERROR(VLOOKUP("FlightNumber", A:D, 4, FALSE), "Flight Not Found")</f>
        <v>Flight Not Found</v>
      </c>
      <c r="Y3819" t="str" cm="1">
        <f t="array" ref="Y3819">IF(AND(B:B &gt; TIME(6, 0, 0), B:B &lt;= TIME(18, 0, 0)), "Day", "Night")</f>
        <v>Night</v>
      </c>
      <c r="Z3819">
        <f>COUNTIFS(D:D, "Military - U.S. Army", C:C, "Fort Myer, Virginia")</f>
        <v>1</v>
      </c>
    </row>
    <row r="3820" spans="1:26" x14ac:dyDescent="0.2">
      <c r="A3820">
        <v>32516</v>
      </c>
      <c r="B3820" t="s">
        <v>8138</v>
      </c>
      <c r="C3820" t="s">
        <v>18752</v>
      </c>
      <c r="D3820" t="s">
        <v>10340</v>
      </c>
      <c r="E3820" t="s">
        <v>7051</v>
      </c>
      <c r="F3820" t="s">
        <v>18753</v>
      </c>
      <c r="G3820" t="s">
        <v>18754</v>
      </c>
      <c r="H3820" t="s">
        <v>18755</v>
      </c>
      <c r="I3820">
        <v>126</v>
      </c>
      <c r="J3820">
        <v>47</v>
      </c>
      <c r="K3820">
        <v>0</v>
      </c>
      <c r="L3820" t="s">
        <v>18756</v>
      </c>
      <c r="M3820">
        <f>SUM(B3820,C3820)</f>
        <v>0</v>
      </c>
      <c r="N3820" t="str">
        <f t="shared" si="118"/>
        <v>No</v>
      </c>
      <c r="O3820">
        <f>COUNTIF(C:C,"&lt;0")</f>
        <v>0</v>
      </c>
      <c r="P3820" t="e">
        <f>SUMIF(#REF!,"&gt;"&amp;AVERAGE(#REF!))</f>
        <v>#REF!</v>
      </c>
      <c r="Q3820">
        <f t="shared" si="119"/>
        <v>27.565026697177728</v>
      </c>
      <c r="R3820" t="str">
        <f>CONCATENATE("ID-",A3820,"-",E3820)</f>
        <v>ID-32516-London - Belfast</v>
      </c>
      <c r="S3820" t="str">
        <f>INDEX(B:B,MATCH(A3820,A:A,0))</f>
        <v>20:25</v>
      </c>
      <c r="T3820" t="str">
        <f>IF(OR(B3820&gt;0,C3820&gt;0),"Acceptable","Check")</f>
        <v>Acceptable</v>
      </c>
      <c r="U3820">
        <f>COUNTIF(D:D, "Military - U.S. Army")</f>
        <v>23</v>
      </c>
      <c r="V3820">
        <f>AVERAGEIF(C:C,"Fort Myer, Virginia", I:I)</f>
        <v>2</v>
      </c>
      <c r="X3820" t="str">
        <f>IFERROR(VLOOKUP("FlightNumber", A:D, 4, FALSE), "Flight Not Found")</f>
        <v>Flight Not Found</v>
      </c>
      <c r="Y3820" t="str" cm="1">
        <f t="array" ref="Y3820">IF(AND(B:B &gt; TIME(6, 0, 0), B:B &lt;= TIME(18, 0, 0)), "Day", "Night")</f>
        <v>Night</v>
      </c>
      <c r="Z3820">
        <f>COUNTIFS(D:D, "Military - U.S. Army", C:C, "Fort Myer, Virginia")</f>
        <v>1</v>
      </c>
    </row>
    <row r="3821" spans="1:26" x14ac:dyDescent="0.2">
      <c r="A3821">
        <v>32520</v>
      </c>
      <c r="B3821" t="s">
        <v>18757</v>
      </c>
      <c r="C3821" t="s">
        <v>11839</v>
      </c>
      <c r="D3821" t="s">
        <v>15517</v>
      </c>
      <c r="E3821" t="s">
        <v>18758</v>
      </c>
      <c r="F3821" t="s">
        <v>18759</v>
      </c>
      <c r="G3821" t="s">
        <v>18760</v>
      </c>
      <c r="H3821" t="s">
        <v>18761</v>
      </c>
      <c r="I3821">
        <v>2</v>
      </c>
      <c r="J3821">
        <v>2</v>
      </c>
      <c r="K3821">
        <v>0</v>
      </c>
      <c r="L3821" t="s">
        <v>18762</v>
      </c>
      <c r="M3821">
        <f>SUM(B3821,C3821)</f>
        <v>0</v>
      </c>
      <c r="N3821" t="str">
        <f t="shared" si="118"/>
        <v>No</v>
      </c>
      <c r="O3821">
        <f>COUNTIF(C:C,"&lt;0")</f>
        <v>0</v>
      </c>
      <c r="P3821" t="e">
        <f>SUMIF(#REF!,"&gt;"&amp;AVERAGE(#REF!))</f>
        <v>#REF!</v>
      </c>
      <c r="Q3821">
        <f t="shared" si="119"/>
        <v>27.565026697177728</v>
      </c>
      <c r="R3821" t="str">
        <f>CONCATENATE("ID-",A3821,"-",E3821)</f>
        <v>ID-32520-Dayton, OH - Montreal, Canada</v>
      </c>
      <c r="S3821" t="str">
        <f>INDEX(B:B,MATCH(A3821,A:A,0))</f>
        <v>04:45</v>
      </c>
      <c r="T3821" t="str">
        <f>IF(OR(B3821&gt;0,C3821&gt;0),"Acceptable","Check")</f>
        <v>Acceptable</v>
      </c>
      <c r="U3821">
        <f>COUNTIF(D:D, "Military - U.S. Army")</f>
        <v>23</v>
      </c>
      <c r="V3821">
        <f>AVERAGEIF(C:C,"Fort Myer, Virginia", I:I)</f>
        <v>2</v>
      </c>
      <c r="X3821" t="str">
        <f>IFERROR(VLOOKUP("FlightNumber", A:D, 4, FALSE), "Flight Not Found")</f>
        <v>Flight Not Found</v>
      </c>
      <c r="Y3821" t="str" cm="1">
        <f t="array" ref="Y3821">IF(AND(B:B &gt; TIME(6, 0, 0), B:B &lt;= TIME(18, 0, 0)), "Day", "Night")</f>
        <v>Night</v>
      </c>
      <c r="Z3821">
        <f>COUNTIFS(D:D, "Military - U.S. Army", C:C, "Fort Myer, Virginia")</f>
        <v>1</v>
      </c>
    </row>
    <row r="3822" spans="1:26" x14ac:dyDescent="0.2">
      <c r="A3822">
        <v>32525</v>
      </c>
      <c r="C3822" t="s">
        <v>7127</v>
      </c>
      <c r="D3822" t="s">
        <v>18763</v>
      </c>
      <c r="E3822" t="s">
        <v>18764</v>
      </c>
      <c r="F3822" t="s">
        <v>18765</v>
      </c>
      <c r="G3822" t="s">
        <v>18766</v>
      </c>
      <c r="H3822" t="s">
        <v>18767</v>
      </c>
      <c r="I3822">
        <v>5</v>
      </c>
      <c r="J3822">
        <v>5</v>
      </c>
      <c r="K3822">
        <v>0</v>
      </c>
      <c r="L3822" t="s">
        <v>18768</v>
      </c>
      <c r="M3822">
        <f>SUM(B3822,C3822)</f>
        <v>0</v>
      </c>
      <c r="N3822" t="str">
        <f t="shared" si="118"/>
        <v>No</v>
      </c>
      <c r="O3822">
        <f>COUNTIF(C:C,"&lt;0")</f>
        <v>0</v>
      </c>
      <c r="P3822" t="e">
        <f>SUMIF(#REF!,"&gt;"&amp;AVERAGE(#REF!))</f>
        <v>#REF!</v>
      </c>
      <c r="Q3822">
        <f t="shared" si="119"/>
        <v>27.565026697177728</v>
      </c>
      <c r="R3822" t="str">
        <f>CONCATENATE("ID-",A3822,"-",E3822)</f>
        <v>ID-32525-La Paz - Apolo</v>
      </c>
      <c r="S3822">
        <f>INDEX(B:B,MATCH(A3822,A:A,0))</f>
        <v>0</v>
      </c>
      <c r="T3822" t="str">
        <f>IF(OR(B3822&gt;0,C3822&gt;0),"Acceptable","Check")</f>
        <v>Acceptable</v>
      </c>
      <c r="U3822">
        <f>COUNTIF(D:D, "Military - U.S. Army")</f>
        <v>23</v>
      </c>
      <c r="V3822">
        <f>AVERAGEIF(C:C,"Fort Myer, Virginia", I:I)</f>
        <v>2</v>
      </c>
      <c r="X3822" t="str">
        <f>IFERROR(VLOOKUP("FlightNumber", A:D, 4, FALSE), "Flight Not Found")</f>
        <v>Flight Not Found</v>
      </c>
      <c r="Y3822" t="str" cm="1">
        <f t="array" ref="Y3822">IF(AND(B:B &gt; TIME(6, 0, 0), B:B &lt;= TIME(18, 0, 0)), "Day", "Night")</f>
        <v>Night</v>
      </c>
      <c r="Z3822">
        <f>COUNTIFS(D:D, "Military - U.S. Army", C:C, "Fort Myer, Virginia")</f>
        <v>1</v>
      </c>
    </row>
    <row r="3823" spans="1:26" x14ac:dyDescent="0.2">
      <c r="A3823">
        <v>32537</v>
      </c>
      <c r="C3823" t="s">
        <v>9413</v>
      </c>
      <c r="D3823" t="s">
        <v>18769</v>
      </c>
      <c r="E3823" t="s">
        <v>13859</v>
      </c>
      <c r="F3823" t="s">
        <v>18770</v>
      </c>
      <c r="G3823" t="s">
        <v>18771</v>
      </c>
      <c r="H3823" t="s">
        <v>2532</v>
      </c>
      <c r="I3823">
        <v>11</v>
      </c>
      <c r="J3823">
        <v>11</v>
      </c>
      <c r="K3823">
        <v>0</v>
      </c>
      <c r="L3823" t="s">
        <v>18772</v>
      </c>
      <c r="M3823">
        <f>SUM(B3823,C3823)</f>
        <v>0</v>
      </c>
      <c r="N3823" t="str">
        <f t="shared" si="118"/>
        <v>No</v>
      </c>
      <c r="O3823">
        <f>COUNTIF(C:C,"&lt;0")</f>
        <v>0</v>
      </c>
      <c r="P3823" t="e">
        <f>SUMIF(#REF!,"&gt;"&amp;AVERAGE(#REF!))</f>
        <v>#REF!</v>
      </c>
      <c r="Q3823">
        <f t="shared" si="119"/>
        <v>27.565026697177728</v>
      </c>
      <c r="R3823" t="str">
        <f>CONCATENATE("ID-",A3823,"-",E3823)</f>
        <v>ID-32537-Exercise</v>
      </c>
      <c r="S3823">
        <f>INDEX(B:B,MATCH(A3823,A:A,0))</f>
        <v>0</v>
      </c>
      <c r="T3823" t="str">
        <f>IF(OR(B3823&gt;0,C3823&gt;0),"Acceptable","Check")</f>
        <v>Acceptable</v>
      </c>
      <c r="U3823">
        <f>COUNTIF(D:D, "Military - U.S. Army")</f>
        <v>23</v>
      </c>
      <c r="V3823">
        <f>AVERAGEIF(C:C,"Fort Myer, Virginia", I:I)</f>
        <v>2</v>
      </c>
      <c r="X3823" t="str">
        <f>IFERROR(VLOOKUP("FlightNumber", A:D, 4, FALSE), "Flight Not Found")</f>
        <v>Flight Not Found</v>
      </c>
      <c r="Y3823" t="str" cm="1">
        <f t="array" ref="Y3823">IF(AND(B:B &gt; TIME(6, 0, 0), B:B &lt;= TIME(18, 0, 0)), "Day", "Night")</f>
        <v>Night</v>
      </c>
      <c r="Z3823">
        <f>COUNTIFS(D:D, "Military - U.S. Army", C:C, "Fort Myer, Virginia")</f>
        <v>1</v>
      </c>
    </row>
    <row r="3824" spans="1:26" x14ac:dyDescent="0.2">
      <c r="A3824">
        <v>32539</v>
      </c>
      <c r="B3824" t="s">
        <v>9254</v>
      </c>
      <c r="C3824" t="s">
        <v>18773</v>
      </c>
      <c r="D3824" t="s">
        <v>2606</v>
      </c>
      <c r="F3824" t="s">
        <v>7280</v>
      </c>
      <c r="G3824" t="s">
        <v>18774</v>
      </c>
      <c r="H3824" t="s">
        <v>18775</v>
      </c>
      <c r="I3824">
        <v>19</v>
      </c>
      <c r="J3824">
        <v>19</v>
      </c>
      <c r="K3824">
        <v>0</v>
      </c>
      <c r="L3824" t="s">
        <v>18776</v>
      </c>
      <c r="M3824">
        <f>SUM(B3824,C3824)</f>
        <v>0</v>
      </c>
      <c r="N3824" t="str">
        <f t="shared" si="118"/>
        <v>No</v>
      </c>
      <c r="O3824">
        <f>COUNTIF(C:C,"&lt;0")</f>
        <v>0</v>
      </c>
      <c r="P3824" t="e">
        <f>SUMIF(#REF!,"&gt;"&amp;AVERAGE(#REF!))</f>
        <v>#REF!</v>
      </c>
      <c r="Q3824">
        <f t="shared" si="119"/>
        <v>27.565026697177728</v>
      </c>
      <c r="R3824" t="str">
        <f>CONCATENATE("ID-",A3824,"-",E3824)</f>
        <v>ID-32539-</v>
      </c>
      <c r="S3824" t="str">
        <f>INDEX(B:B,MATCH(A3824,A:A,0))</f>
        <v>12:10</v>
      </c>
      <c r="T3824" t="str">
        <f>IF(OR(B3824&gt;0,C3824&gt;0),"Acceptable","Check")</f>
        <v>Acceptable</v>
      </c>
      <c r="U3824">
        <f>COUNTIF(D:D, "Military - U.S. Army")</f>
        <v>23</v>
      </c>
      <c r="V3824">
        <f>AVERAGEIF(C:C,"Fort Myer, Virginia", I:I)</f>
        <v>2</v>
      </c>
      <c r="X3824" t="str">
        <f>IFERROR(VLOOKUP("FlightNumber", A:D, 4, FALSE), "Flight Not Found")</f>
        <v>Flight Not Found</v>
      </c>
      <c r="Y3824" t="str" cm="1">
        <f t="array" ref="Y3824">IF(AND(B:B &gt; TIME(6, 0, 0), B:B &lt;= TIME(18, 0, 0)), "Day", "Night")</f>
        <v>Night</v>
      </c>
      <c r="Z3824">
        <f>COUNTIFS(D:D, "Military - U.S. Army", C:C, "Fort Myer, Virginia")</f>
        <v>1</v>
      </c>
    </row>
    <row r="3825" spans="1:26" x14ac:dyDescent="0.2">
      <c r="A3825">
        <v>32542</v>
      </c>
      <c r="B3825" t="s">
        <v>18777</v>
      </c>
      <c r="C3825" t="s">
        <v>18778</v>
      </c>
      <c r="D3825" t="s">
        <v>12609</v>
      </c>
      <c r="E3825" t="s">
        <v>18779</v>
      </c>
      <c r="F3825" t="s">
        <v>11247</v>
      </c>
      <c r="G3825" t="s">
        <v>18780</v>
      </c>
      <c r="H3825" t="s">
        <v>18781</v>
      </c>
      <c r="I3825">
        <v>29</v>
      </c>
      <c r="J3825">
        <v>26</v>
      </c>
      <c r="K3825">
        <v>0</v>
      </c>
      <c r="L3825" t="s">
        <v>18782</v>
      </c>
      <c r="M3825">
        <f>SUM(B3825,C3825)</f>
        <v>0</v>
      </c>
      <c r="N3825" t="str">
        <f t="shared" si="118"/>
        <v>No</v>
      </c>
      <c r="O3825">
        <f>COUNTIF(C:C,"&lt;0")</f>
        <v>0</v>
      </c>
      <c r="P3825" t="e">
        <f>SUMIF(#REF!,"&gt;"&amp;AVERAGE(#REF!))</f>
        <v>#REF!</v>
      </c>
      <c r="Q3825">
        <f t="shared" si="119"/>
        <v>27.565026697177728</v>
      </c>
      <c r="R3825" t="str">
        <f>CONCATENATE("ID-",A3825,"-",E3825)</f>
        <v>ID-32542-Rangoon - Kentung</v>
      </c>
      <c r="S3825" t="str">
        <f>INDEX(B:B,MATCH(A3825,A:A,0))</f>
        <v>07:41</v>
      </c>
      <c r="T3825" t="str">
        <f>IF(OR(B3825&gt;0,C3825&gt;0),"Acceptable","Check")</f>
        <v>Acceptable</v>
      </c>
      <c r="U3825">
        <f>COUNTIF(D:D, "Military - U.S. Army")</f>
        <v>23</v>
      </c>
      <c r="V3825">
        <f>AVERAGEIF(C:C,"Fort Myer, Virginia", I:I)</f>
        <v>2</v>
      </c>
      <c r="X3825" t="str">
        <f>IFERROR(VLOOKUP("FlightNumber", A:D, 4, FALSE), "Flight Not Found")</f>
        <v>Flight Not Found</v>
      </c>
      <c r="Y3825" t="str" cm="1">
        <f t="array" ref="Y3825">IF(AND(B:B &gt; TIME(6, 0, 0), B:B &lt;= TIME(18, 0, 0)), "Day", "Night")</f>
        <v>Night</v>
      </c>
      <c r="Z3825">
        <f>COUNTIFS(D:D, "Military - U.S. Army", C:C, "Fort Myer, Virginia")</f>
        <v>1</v>
      </c>
    </row>
    <row r="3826" spans="1:26" x14ac:dyDescent="0.2">
      <c r="A3826">
        <v>32545</v>
      </c>
      <c r="B3826" t="s">
        <v>3194</v>
      </c>
      <c r="C3826" t="s">
        <v>1879</v>
      </c>
      <c r="D3826" t="s">
        <v>18783</v>
      </c>
      <c r="E3826" t="s">
        <v>18784</v>
      </c>
      <c r="F3826" t="s">
        <v>18785</v>
      </c>
      <c r="G3826" t="s">
        <v>18786</v>
      </c>
      <c r="H3826" t="s">
        <v>14814</v>
      </c>
      <c r="I3826">
        <v>3</v>
      </c>
      <c r="J3826">
        <v>3</v>
      </c>
      <c r="K3826">
        <v>0</v>
      </c>
      <c r="L3826" t="s">
        <v>18787</v>
      </c>
      <c r="M3826">
        <f>SUM(B3826,C3826)</f>
        <v>0</v>
      </c>
      <c r="N3826" t="str">
        <f t="shared" si="118"/>
        <v>No</v>
      </c>
      <c r="O3826">
        <f>COUNTIF(C:C,"&lt;0")</f>
        <v>0</v>
      </c>
      <c r="P3826" t="e">
        <f>SUMIF(#REF!,"&gt;"&amp;AVERAGE(#REF!))</f>
        <v>#REF!</v>
      </c>
      <c r="Q3826">
        <f t="shared" si="119"/>
        <v>27.565026697177728</v>
      </c>
      <c r="R3826" t="str">
        <f>CONCATENATE("ID-",A3826,"-",E3826)</f>
        <v>ID-32545-Marseille - Paris</v>
      </c>
      <c r="S3826" t="str">
        <f>INDEX(B:B,MATCH(A3826,A:A,0))</f>
        <v>18:25</v>
      </c>
      <c r="T3826" t="str">
        <f>IF(OR(B3826&gt;0,C3826&gt;0),"Acceptable","Check")</f>
        <v>Acceptable</v>
      </c>
      <c r="U3826">
        <f>COUNTIF(D:D, "Military - U.S. Army")</f>
        <v>23</v>
      </c>
      <c r="V3826">
        <f>AVERAGEIF(C:C,"Fort Myer, Virginia", I:I)</f>
        <v>2</v>
      </c>
      <c r="X3826" t="str">
        <f>IFERROR(VLOOKUP("FlightNumber", A:D, 4, FALSE), "Flight Not Found")</f>
        <v>Flight Not Found</v>
      </c>
      <c r="Y3826" t="str" cm="1">
        <f t="array" ref="Y3826">IF(AND(B:B &gt; TIME(6, 0, 0), B:B &lt;= TIME(18, 0, 0)), "Day", "Night")</f>
        <v>Night</v>
      </c>
      <c r="Z3826">
        <f>COUNTIFS(D:D, "Military - U.S. Army", C:C, "Fort Myer, Virginia")</f>
        <v>1</v>
      </c>
    </row>
    <row r="3827" spans="1:26" x14ac:dyDescent="0.2">
      <c r="A3827">
        <v>32547</v>
      </c>
      <c r="B3827" t="s">
        <v>18788</v>
      </c>
      <c r="C3827" t="s">
        <v>18789</v>
      </c>
      <c r="D3827" t="s">
        <v>18790</v>
      </c>
      <c r="E3827" t="s">
        <v>18791</v>
      </c>
      <c r="F3827" t="s">
        <v>13084</v>
      </c>
      <c r="G3827" t="s">
        <v>18792</v>
      </c>
      <c r="H3827" t="s">
        <v>18793</v>
      </c>
      <c r="I3827">
        <v>144</v>
      </c>
      <c r="J3827">
        <v>144</v>
      </c>
      <c r="K3827">
        <v>0</v>
      </c>
      <c r="L3827" t="s">
        <v>18794</v>
      </c>
      <c r="M3827">
        <f>SUM(B3827,C3827)</f>
        <v>0</v>
      </c>
      <c r="N3827" t="str">
        <f t="shared" si="118"/>
        <v>No</v>
      </c>
      <c r="O3827">
        <f>COUNTIF(C:C,"&lt;0")</f>
        <v>0</v>
      </c>
      <c r="P3827" t="e">
        <f>SUMIF(#REF!,"&gt;"&amp;AVERAGE(#REF!))</f>
        <v>#REF!</v>
      </c>
      <c r="Q3827">
        <f t="shared" si="119"/>
        <v>27.565026697177728</v>
      </c>
      <c r="R3827" t="str">
        <f>CONCATENATE("ID-",A3827,"-",E3827)</f>
        <v>ID-32547-Bergamo - Orio al Serio - Santa Maria</v>
      </c>
      <c r="S3827" t="str">
        <f>INDEX(B:B,MATCH(A3827,A:A,0))</f>
        <v>14:08</v>
      </c>
      <c r="T3827" t="str">
        <f>IF(OR(B3827&gt;0,C3827&gt;0),"Acceptable","Check")</f>
        <v>Acceptable</v>
      </c>
      <c r="U3827">
        <f>COUNTIF(D:D, "Military - U.S. Army")</f>
        <v>23</v>
      </c>
      <c r="V3827">
        <f>AVERAGEIF(C:C,"Fort Myer, Virginia", I:I)</f>
        <v>2</v>
      </c>
      <c r="X3827" t="str">
        <f>IFERROR(VLOOKUP("FlightNumber", A:D, 4, FALSE), "Flight Not Found")</f>
        <v>Flight Not Found</v>
      </c>
      <c r="Y3827" t="str" cm="1">
        <f t="array" ref="Y3827">IF(AND(B:B &gt; TIME(6, 0, 0), B:B &lt;= TIME(18, 0, 0)), "Day", "Night")</f>
        <v>Night</v>
      </c>
      <c r="Z3827">
        <f>COUNTIFS(D:D, "Military - U.S. Army", C:C, "Fort Myer, Virginia")</f>
        <v>1</v>
      </c>
    </row>
    <row r="3828" spans="1:26" x14ac:dyDescent="0.2">
      <c r="A3828">
        <v>32548</v>
      </c>
      <c r="C3828" t="s">
        <v>255</v>
      </c>
      <c r="D3828" t="s">
        <v>8907</v>
      </c>
      <c r="E3828" t="s">
        <v>994</v>
      </c>
      <c r="F3828" t="s">
        <v>18795</v>
      </c>
      <c r="G3828" t="s">
        <v>18796</v>
      </c>
      <c r="H3828" t="s">
        <v>18797</v>
      </c>
      <c r="I3828">
        <v>5</v>
      </c>
      <c r="J3828">
        <v>5</v>
      </c>
      <c r="K3828">
        <v>0</v>
      </c>
      <c r="L3828" t="s">
        <v>18798</v>
      </c>
      <c r="M3828">
        <f>SUM(B3828,C3828)</f>
        <v>0</v>
      </c>
      <c r="N3828" t="str">
        <f t="shared" si="118"/>
        <v>No</v>
      </c>
      <c r="O3828">
        <f>COUNTIF(C:C,"&lt;0")</f>
        <v>0</v>
      </c>
      <c r="P3828" t="e">
        <f>SUMIF(#REF!,"&gt;"&amp;AVERAGE(#REF!))</f>
        <v>#REF!</v>
      </c>
      <c r="Q3828">
        <f t="shared" si="119"/>
        <v>27.565026697177728</v>
      </c>
      <c r="R3828" t="str">
        <f>CONCATENATE("ID-",A3828,"-",E3828)</f>
        <v>ID-32548-Training</v>
      </c>
      <c r="S3828">
        <f>INDEX(B:B,MATCH(A3828,A:A,0))</f>
        <v>0</v>
      </c>
      <c r="T3828" t="str">
        <f>IF(OR(B3828&gt;0,C3828&gt;0),"Acceptable","Check")</f>
        <v>Acceptable</v>
      </c>
      <c r="U3828">
        <f>COUNTIF(D:D, "Military - U.S. Army")</f>
        <v>23</v>
      </c>
      <c r="V3828">
        <f>AVERAGEIF(C:C,"Fort Myer, Virginia", I:I)</f>
        <v>2</v>
      </c>
      <c r="X3828" t="str">
        <f>IFERROR(VLOOKUP("FlightNumber", A:D, 4, FALSE), "Flight Not Found")</f>
        <v>Flight Not Found</v>
      </c>
      <c r="Y3828" t="str" cm="1">
        <f t="array" ref="Y3828">IF(AND(B:B &gt; TIME(6, 0, 0), B:B &lt;= TIME(18, 0, 0)), "Day", "Night")</f>
        <v>Night</v>
      </c>
      <c r="Z3828">
        <f>COUNTIFS(D:D, "Military - U.S. Army", C:C, "Fort Myer, Virginia")</f>
        <v>1</v>
      </c>
    </row>
    <row r="3829" spans="1:26" x14ac:dyDescent="0.2">
      <c r="A3829">
        <v>32558</v>
      </c>
      <c r="B3829" t="s">
        <v>14442</v>
      </c>
      <c r="C3829" t="s">
        <v>18799</v>
      </c>
      <c r="D3829" t="s">
        <v>5427</v>
      </c>
      <c r="E3829" t="s">
        <v>18800</v>
      </c>
      <c r="F3829" t="s">
        <v>18801</v>
      </c>
      <c r="G3829" t="s">
        <v>18802</v>
      </c>
      <c r="H3829" t="s">
        <v>18803</v>
      </c>
      <c r="I3829">
        <v>4</v>
      </c>
      <c r="J3829">
        <v>4</v>
      </c>
      <c r="K3829">
        <v>0</v>
      </c>
      <c r="L3829" t="s">
        <v>18804</v>
      </c>
      <c r="M3829">
        <f>SUM(B3829,C3829)</f>
        <v>0</v>
      </c>
      <c r="N3829" t="str">
        <f t="shared" si="118"/>
        <v>No</v>
      </c>
      <c r="O3829">
        <f>COUNTIF(C:C,"&lt;0")</f>
        <v>0</v>
      </c>
      <c r="P3829" t="e">
        <f>SUMIF(#REF!,"&gt;"&amp;AVERAGE(#REF!))</f>
        <v>#REF!</v>
      </c>
      <c r="Q3829">
        <f t="shared" si="119"/>
        <v>27.565026697177728</v>
      </c>
      <c r="R3829" t="str">
        <f>CONCATENATE("ID-",A3829,"-",E3829)</f>
        <v>ID-32558-Singapore - Kuala Lumpur</v>
      </c>
      <c r="S3829" t="str">
        <f>INDEX(B:B,MATCH(A3829,A:A,0))</f>
        <v>06:36</v>
      </c>
      <c r="T3829" t="str">
        <f>IF(OR(B3829&gt;0,C3829&gt;0),"Acceptable","Check")</f>
        <v>Acceptable</v>
      </c>
      <c r="U3829">
        <f>COUNTIF(D:D, "Military - U.S. Army")</f>
        <v>23</v>
      </c>
      <c r="V3829">
        <f>AVERAGEIF(C:C,"Fort Myer, Virginia", I:I)</f>
        <v>2</v>
      </c>
      <c r="X3829" t="str">
        <f>IFERROR(VLOOKUP("FlightNumber", A:D, 4, FALSE), "Flight Not Found")</f>
        <v>Flight Not Found</v>
      </c>
      <c r="Y3829" t="str" cm="1">
        <f t="array" ref="Y3829">IF(AND(B:B &gt; TIME(6, 0, 0), B:B &lt;= TIME(18, 0, 0)), "Day", "Night")</f>
        <v>Night</v>
      </c>
      <c r="Z3829">
        <f>COUNTIFS(D:D, "Military - U.S. Army", C:C, "Fort Myer, Virginia")</f>
        <v>1</v>
      </c>
    </row>
    <row r="3830" spans="1:26" x14ac:dyDescent="0.2">
      <c r="A3830">
        <v>32558</v>
      </c>
      <c r="B3830" t="s">
        <v>9254</v>
      </c>
      <c r="C3830" t="s">
        <v>18805</v>
      </c>
      <c r="D3830" t="s">
        <v>18806</v>
      </c>
      <c r="E3830" t="s">
        <v>15048</v>
      </c>
      <c r="F3830" t="s">
        <v>12957</v>
      </c>
      <c r="G3830" t="s">
        <v>18807</v>
      </c>
      <c r="H3830" t="s">
        <v>18808</v>
      </c>
      <c r="I3830">
        <v>10</v>
      </c>
      <c r="J3830">
        <v>10</v>
      </c>
      <c r="K3830">
        <v>0</v>
      </c>
      <c r="L3830" t="s">
        <v>18809</v>
      </c>
      <c r="M3830">
        <f>SUM(B3830,C3830)</f>
        <v>0</v>
      </c>
      <c r="N3830" t="str">
        <f t="shared" si="118"/>
        <v>No</v>
      </c>
      <c r="O3830">
        <f>COUNTIF(C:C,"&lt;0")</f>
        <v>0</v>
      </c>
      <c r="P3830" t="e">
        <f>SUMIF(#REF!,"&gt;"&amp;AVERAGE(#REF!))</f>
        <v>#REF!</v>
      </c>
      <c r="Q3830">
        <f t="shared" si="119"/>
        <v>27.565026697177728</v>
      </c>
      <c r="R3830" t="str">
        <f>CONCATENATE("ID-",A3830,"-",E3830)</f>
        <v>ID-32558-Las Vegas, NV - Santa Ana, CA</v>
      </c>
      <c r="S3830" t="str">
        <f>INDEX(B:B,MATCH(A3830,A:A,0))</f>
        <v>06:36</v>
      </c>
      <c r="T3830" t="str">
        <f>IF(OR(B3830&gt;0,C3830&gt;0),"Acceptable","Check")</f>
        <v>Acceptable</v>
      </c>
      <c r="U3830">
        <f>COUNTIF(D:D, "Military - U.S. Army")</f>
        <v>23</v>
      </c>
      <c r="V3830">
        <f>AVERAGEIF(C:C,"Fort Myer, Virginia", I:I)</f>
        <v>2</v>
      </c>
      <c r="X3830" t="str">
        <f>IFERROR(VLOOKUP("FlightNumber", A:D, 4, FALSE), "Flight Not Found")</f>
        <v>Flight Not Found</v>
      </c>
      <c r="Y3830" t="str" cm="1">
        <f t="array" ref="Y3830">IF(AND(B:B &gt; TIME(6, 0, 0), B:B &lt;= TIME(18, 0, 0)), "Day", "Night")</f>
        <v>Night</v>
      </c>
      <c r="Z3830">
        <f>COUNTIFS(D:D, "Military - U.S. Army", C:C, "Fort Myer, Virginia")</f>
        <v>1</v>
      </c>
    </row>
    <row r="3831" spans="1:26" x14ac:dyDescent="0.2">
      <c r="A3831">
        <v>32563</v>
      </c>
      <c r="B3831" t="s">
        <v>3605</v>
      </c>
      <c r="C3831" t="s">
        <v>8576</v>
      </c>
      <c r="D3831" t="s">
        <v>1144</v>
      </c>
      <c r="E3831" t="s">
        <v>18810</v>
      </c>
      <c r="F3831" t="s">
        <v>18811</v>
      </c>
      <c r="G3831" t="s">
        <v>18812</v>
      </c>
      <c r="H3831" t="s">
        <v>18813</v>
      </c>
      <c r="I3831">
        <v>356</v>
      </c>
      <c r="J3831">
        <v>9</v>
      </c>
      <c r="K3831">
        <v>0</v>
      </c>
      <c r="L3831" t="s">
        <v>18814</v>
      </c>
      <c r="M3831">
        <f>SUM(B3831,C3831)</f>
        <v>0</v>
      </c>
      <c r="N3831" t="str">
        <f t="shared" si="118"/>
        <v>No</v>
      </c>
      <c r="O3831">
        <f>COUNTIF(C:C,"&lt;0")</f>
        <v>0</v>
      </c>
      <c r="P3831" t="e">
        <f>SUMIF(#REF!,"&gt;"&amp;AVERAGE(#REF!))</f>
        <v>#REF!</v>
      </c>
      <c r="Q3831">
        <f t="shared" si="119"/>
        <v>27.565026697177728</v>
      </c>
      <c r="R3831" t="str">
        <f>CONCATENATE("ID-",A3831,"-",E3831)</f>
        <v>ID-32563-Los Angeles - Honolulu - Auckland - Sidney</v>
      </c>
      <c r="S3831" t="str">
        <f>INDEX(B:B,MATCH(A3831,A:A,0))</f>
        <v>02:09</v>
      </c>
      <c r="T3831" t="str">
        <f>IF(OR(B3831&gt;0,C3831&gt;0),"Acceptable","Check")</f>
        <v>Acceptable</v>
      </c>
      <c r="U3831">
        <f>COUNTIF(D:D, "Military - U.S. Army")</f>
        <v>23</v>
      </c>
      <c r="V3831">
        <f>AVERAGEIF(C:C,"Fort Myer, Virginia", I:I)</f>
        <v>2</v>
      </c>
      <c r="X3831" t="str">
        <f>IFERROR(VLOOKUP("FlightNumber", A:D, 4, FALSE), "Flight Not Found")</f>
        <v>Flight Not Found</v>
      </c>
      <c r="Y3831" t="str" cm="1">
        <f t="array" ref="Y3831">IF(AND(B:B &gt; TIME(6, 0, 0), B:B &lt;= TIME(18, 0, 0)), "Day", "Night")</f>
        <v>Night</v>
      </c>
      <c r="Z3831">
        <f>COUNTIFS(D:D, "Military - U.S. Army", C:C, "Fort Myer, Virginia")</f>
        <v>1</v>
      </c>
    </row>
    <row r="3832" spans="1:26" x14ac:dyDescent="0.2">
      <c r="A3832">
        <v>32564</v>
      </c>
      <c r="C3832" t="s">
        <v>10178</v>
      </c>
      <c r="D3832" t="s">
        <v>18815</v>
      </c>
      <c r="E3832" t="s">
        <v>18816</v>
      </c>
      <c r="F3832" t="s">
        <v>3916</v>
      </c>
      <c r="G3832" t="s">
        <v>18817</v>
      </c>
      <c r="H3832" t="s">
        <v>18818</v>
      </c>
      <c r="I3832">
        <v>10</v>
      </c>
      <c r="J3832">
        <v>10</v>
      </c>
      <c r="K3832">
        <v>0</v>
      </c>
      <c r="L3832" t="s">
        <v>18819</v>
      </c>
      <c r="M3832">
        <f>SUM(B3832,C3832)</f>
        <v>0</v>
      </c>
      <c r="N3832" t="str">
        <f t="shared" si="118"/>
        <v>No</v>
      </c>
      <c r="O3832">
        <f>COUNTIF(C:C,"&lt;0")</f>
        <v>0</v>
      </c>
      <c r="P3832" t="e">
        <f>SUMIF(#REF!,"&gt;"&amp;AVERAGE(#REF!))</f>
        <v>#REF!</v>
      </c>
      <c r="Q3832">
        <f t="shared" si="119"/>
        <v>27.565026697177728</v>
      </c>
      <c r="R3832" t="str">
        <f>CONCATENATE("ID-",A3832,"-",E3832)</f>
        <v>ID-32564- - Tegucigalpa - Toncontin</v>
      </c>
      <c r="S3832">
        <f>INDEX(B:B,MATCH(A3832,A:A,0))</f>
        <v>0</v>
      </c>
      <c r="T3832" t="str">
        <f>IF(OR(B3832&gt;0,C3832&gt;0),"Acceptable","Check")</f>
        <v>Acceptable</v>
      </c>
      <c r="U3832">
        <f>COUNTIF(D:D, "Military - U.S. Army")</f>
        <v>23</v>
      </c>
      <c r="V3832">
        <f>AVERAGEIF(C:C,"Fort Myer, Virginia", I:I)</f>
        <v>2</v>
      </c>
      <c r="X3832" t="str">
        <f>IFERROR(VLOOKUP("FlightNumber", A:D, 4, FALSE), "Flight Not Found")</f>
        <v>Flight Not Found</v>
      </c>
      <c r="Y3832" t="str" cm="1">
        <f t="array" ref="Y3832">IF(AND(B:B &gt; TIME(6, 0, 0), B:B &lt;= TIME(18, 0, 0)), "Day", "Night")</f>
        <v>Night</v>
      </c>
      <c r="Z3832">
        <f>COUNTIFS(D:D, "Military - U.S. Army", C:C, "Fort Myer, Virginia")</f>
        <v>1</v>
      </c>
    </row>
    <row r="3833" spans="1:26" x14ac:dyDescent="0.2">
      <c r="A3833">
        <v>32567</v>
      </c>
      <c r="B3833" t="s">
        <v>27</v>
      </c>
      <c r="C3833" t="s">
        <v>18820</v>
      </c>
      <c r="D3833" t="s">
        <v>18821</v>
      </c>
      <c r="F3833" t="s">
        <v>2722</v>
      </c>
      <c r="G3833" t="s">
        <v>18822</v>
      </c>
      <c r="H3833" t="s">
        <v>18200</v>
      </c>
      <c r="I3833">
        <v>2</v>
      </c>
      <c r="J3833">
        <v>2</v>
      </c>
      <c r="K3833">
        <v>0</v>
      </c>
      <c r="L3833" t="s">
        <v>18823</v>
      </c>
      <c r="M3833">
        <f>SUM(B3833,C3833)</f>
        <v>0</v>
      </c>
      <c r="N3833" t="str">
        <f t="shared" si="118"/>
        <v>No</v>
      </c>
      <c r="O3833">
        <f>COUNTIF(C:C,"&lt;0")</f>
        <v>0</v>
      </c>
      <c r="P3833" t="e">
        <f>SUMIF(#REF!,"&gt;"&amp;AVERAGE(#REF!))</f>
        <v>#REF!</v>
      </c>
      <c r="Q3833">
        <f t="shared" si="119"/>
        <v>27.565026697177728</v>
      </c>
      <c r="R3833" t="str">
        <f>CONCATENATE("ID-",A3833,"-",E3833)</f>
        <v>ID-32567-</v>
      </c>
      <c r="S3833" t="str">
        <f>INDEX(B:B,MATCH(A3833,A:A,0))</f>
        <v>06:30</v>
      </c>
      <c r="T3833" t="str">
        <f>IF(OR(B3833&gt;0,C3833&gt;0),"Acceptable","Check")</f>
        <v>Acceptable</v>
      </c>
      <c r="U3833">
        <f>COUNTIF(D:D, "Military - U.S. Army")</f>
        <v>23</v>
      </c>
      <c r="V3833">
        <f>AVERAGEIF(C:C,"Fort Myer, Virginia", I:I)</f>
        <v>2</v>
      </c>
      <c r="X3833" t="str">
        <f>IFERROR(VLOOKUP("FlightNumber", A:D, 4, FALSE), "Flight Not Found")</f>
        <v>Flight Not Found</v>
      </c>
      <c r="Y3833" t="str" cm="1">
        <f t="array" ref="Y3833">IF(AND(B:B &gt; TIME(6, 0, 0), B:B &lt;= TIME(18, 0, 0)), "Day", "Night")</f>
        <v>Night</v>
      </c>
      <c r="Z3833">
        <f>COUNTIFS(D:D, "Military - U.S. Army", C:C, "Fort Myer, Virginia")</f>
        <v>1</v>
      </c>
    </row>
    <row r="3834" spans="1:26" x14ac:dyDescent="0.2">
      <c r="A3834">
        <v>32577</v>
      </c>
      <c r="B3834" t="s">
        <v>8700</v>
      </c>
      <c r="C3834" t="s">
        <v>18824</v>
      </c>
      <c r="D3834" t="s">
        <v>18825</v>
      </c>
      <c r="E3834" t="s">
        <v>18826</v>
      </c>
      <c r="F3834" t="s">
        <v>12800</v>
      </c>
      <c r="G3834" t="s">
        <v>18827</v>
      </c>
      <c r="H3834" t="s">
        <v>18828</v>
      </c>
      <c r="I3834">
        <v>69</v>
      </c>
      <c r="J3834">
        <v>24</v>
      </c>
      <c r="K3834">
        <v>0</v>
      </c>
      <c r="L3834" t="s">
        <v>18829</v>
      </c>
      <c r="M3834">
        <f>SUM(B3834,C3834)</f>
        <v>0</v>
      </c>
      <c r="N3834" t="str">
        <f t="shared" si="118"/>
        <v>No</v>
      </c>
      <c r="O3834">
        <f>COUNTIF(C:C,"&lt;0")</f>
        <v>0</v>
      </c>
      <c r="P3834" t="e">
        <f>SUMIF(#REF!,"&gt;"&amp;AVERAGE(#REF!))</f>
        <v>#REF!</v>
      </c>
      <c r="Q3834">
        <f t="shared" si="119"/>
        <v>27.565026697177728</v>
      </c>
      <c r="R3834" t="str">
        <f>CONCATENATE("ID-",A3834,"-",E3834)</f>
        <v>ID-32577-Dryden - Winnipeg</v>
      </c>
      <c r="S3834" t="str">
        <f>INDEX(B:B,MATCH(A3834,A:A,0))</f>
        <v>12:09</v>
      </c>
      <c r="T3834" t="str">
        <f>IF(OR(B3834&gt;0,C3834&gt;0),"Acceptable","Check")</f>
        <v>Acceptable</v>
      </c>
      <c r="U3834">
        <f>COUNTIF(D:D, "Military - U.S. Army")</f>
        <v>23</v>
      </c>
      <c r="V3834">
        <f>AVERAGEIF(C:C,"Fort Myer, Virginia", I:I)</f>
        <v>2</v>
      </c>
      <c r="X3834" t="str">
        <f>IFERROR(VLOOKUP("FlightNumber", A:D, 4, FALSE), "Flight Not Found")</f>
        <v>Flight Not Found</v>
      </c>
      <c r="Y3834" t="str" cm="1">
        <f t="array" ref="Y3834">IF(AND(B:B &gt; TIME(6, 0, 0), B:B &lt;= TIME(18, 0, 0)), "Day", "Night")</f>
        <v>Night</v>
      </c>
      <c r="Z3834">
        <f>COUNTIFS(D:D, "Military - U.S. Army", C:C, "Fort Myer, Virginia")</f>
        <v>1</v>
      </c>
    </row>
    <row r="3835" spans="1:26" x14ac:dyDescent="0.2">
      <c r="A3835">
        <v>32577</v>
      </c>
      <c r="C3835" t="s">
        <v>8707</v>
      </c>
      <c r="D3835" t="s">
        <v>18830</v>
      </c>
      <c r="E3835" t="s">
        <v>409</v>
      </c>
      <c r="F3835" t="s">
        <v>15135</v>
      </c>
      <c r="G3835" t="s">
        <v>18831</v>
      </c>
      <c r="H3835" t="s">
        <v>18832</v>
      </c>
      <c r="I3835">
        <v>10</v>
      </c>
      <c r="J3835">
        <v>10</v>
      </c>
      <c r="K3835">
        <v>0</v>
      </c>
      <c r="L3835" t="s">
        <v>18833</v>
      </c>
      <c r="M3835">
        <f>SUM(B3835,C3835)</f>
        <v>0</v>
      </c>
      <c r="N3835" t="str">
        <f t="shared" si="118"/>
        <v>No</v>
      </c>
      <c r="O3835">
        <f>COUNTIF(C:C,"&lt;0")</f>
        <v>0</v>
      </c>
      <c r="P3835" t="e">
        <f>SUMIF(#REF!,"&gt;"&amp;AVERAGE(#REF!))</f>
        <v>#REF!</v>
      </c>
      <c r="Q3835">
        <f t="shared" si="119"/>
        <v>27.565026697177728</v>
      </c>
      <c r="R3835" t="str">
        <f>CONCATENATE("ID-",A3835,"-",E3835)</f>
        <v>ID-32577-Sightseeing</v>
      </c>
      <c r="S3835" t="str">
        <f>INDEX(B:B,MATCH(A3835,A:A,0))</f>
        <v>12:09</v>
      </c>
      <c r="T3835" t="str">
        <f>IF(OR(B3835&gt;0,C3835&gt;0),"Acceptable","Check")</f>
        <v>Acceptable</v>
      </c>
      <c r="U3835">
        <f>COUNTIF(D:D, "Military - U.S. Army")</f>
        <v>23</v>
      </c>
      <c r="V3835">
        <f>AVERAGEIF(C:C,"Fort Myer, Virginia", I:I)</f>
        <v>2</v>
      </c>
      <c r="X3835" t="str">
        <f>IFERROR(VLOOKUP("FlightNumber", A:D, 4, FALSE), "Flight Not Found")</f>
        <v>Flight Not Found</v>
      </c>
      <c r="Y3835" t="str" cm="1">
        <f t="array" ref="Y3835">IF(AND(B:B &gt; TIME(6, 0, 0), B:B &lt;= TIME(18, 0, 0)), "Day", "Night")</f>
        <v>Night</v>
      </c>
      <c r="Z3835">
        <f>COUNTIFS(D:D, "Military - U.S. Army", C:C, "Fort Myer, Virginia")</f>
        <v>1</v>
      </c>
    </row>
    <row r="3836" spans="1:26" x14ac:dyDescent="0.2">
      <c r="A3836">
        <v>32585</v>
      </c>
      <c r="B3836" t="s">
        <v>8328</v>
      </c>
      <c r="C3836" t="s">
        <v>18834</v>
      </c>
      <c r="D3836" t="s">
        <v>18835</v>
      </c>
      <c r="E3836" t="s">
        <v>18836</v>
      </c>
      <c r="F3836" t="s">
        <v>18837</v>
      </c>
      <c r="G3836" t="s">
        <v>18838</v>
      </c>
      <c r="H3836" t="s">
        <v>18839</v>
      </c>
      <c r="I3836">
        <v>2</v>
      </c>
      <c r="J3836">
        <v>2</v>
      </c>
      <c r="K3836">
        <v>0</v>
      </c>
      <c r="L3836" t="s">
        <v>18840</v>
      </c>
      <c r="M3836">
        <f>SUM(B3836,C3836)</f>
        <v>0</v>
      </c>
      <c r="N3836" t="str">
        <f t="shared" si="118"/>
        <v>No</v>
      </c>
      <c r="O3836">
        <f>COUNTIF(C:C,"&lt;0")</f>
        <v>0</v>
      </c>
      <c r="P3836" t="e">
        <f>SUMIF(#REF!,"&gt;"&amp;AVERAGE(#REF!))</f>
        <v>#REF!</v>
      </c>
      <c r="Q3836">
        <f t="shared" si="119"/>
        <v>27.565026697177728</v>
      </c>
      <c r="R3836" t="str">
        <f>CONCATENATE("ID-",A3836,"-",E3836)</f>
        <v>ID-32585-Fort Worth, TX - Oklahoma City, OK</v>
      </c>
      <c r="S3836" t="str">
        <f>INDEX(B:B,MATCH(A3836,A:A,0))</f>
        <v>02:15</v>
      </c>
      <c r="T3836" t="str">
        <f>IF(OR(B3836&gt;0,C3836&gt;0),"Acceptable","Check")</f>
        <v>Acceptable</v>
      </c>
      <c r="U3836">
        <f>COUNTIF(D:D, "Military - U.S. Army")</f>
        <v>23</v>
      </c>
      <c r="V3836">
        <f>AVERAGEIF(C:C,"Fort Myer, Virginia", I:I)</f>
        <v>2</v>
      </c>
      <c r="X3836" t="str">
        <f>IFERROR(VLOOKUP("FlightNumber", A:D, 4, FALSE), "Flight Not Found")</f>
        <v>Flight Not Found</v>
      </c>
      <c r="Y3836" t="str" cm="1">
        <f t="array" ref="Y3836">IF(AND(B:B &gt; TIME(6, 0, 0), B:B &lt;= TIME(18, 0, 0)), "Day", "Night")</f>
        <v>Night</v>
      </c>
      <c r="Z3836">
        <f>COUNTIFS(D:D, "Military - U.S. Army", C:C, "Fort Myer, Virginia")</f>
        <v>1</v>
      </c>
    </row>
    <row r="3837" spans="1:26" x14ac:dyDescent="0.2">
      <c r="A3837">
        <v>32587</v>
      </c>
      <c r="B3837" t="s">
        <v>85</v>
      </c>
      <c r="C3837" t="s">
        <v>18841</v>
      </c>
      <c r="D3837" t="s">
        <v>3551</v>
      </c>
      <c r="F3837" t="s">
        <v>17041</v>
      </c>
      <c r="G3837" t="s">
        <v>18842</v>
      </c>
      <c r="I3837">
        <v>34</v>
      </c>
      <c r="J3837">
        <v>19</v>
      </c>
      <c r="K3837">
        <v>0</v>
      </c>
      <c r="L3837" t="s">
        <v>18843</v>
      </c>
      <c r="M3837">
        <f>SUM(B3837,C3837)</f>
        <v>0</v>
      </c>
      <c r="N3837" t="str">
        <f t="shared" si="118"/>
        <v>No</v>
      </c>
      <c r="O3837">
        <f>COUNTIF(C:C,"&lt;0")</f>
        <v>0</v>
      </c>
      <c r="P3837" t="e">
        <f>SUMIF(#REF!,"&gt;"&amp;AVERAGE(#REF!))</f>
        <v>#REF!</v>
      </c>
      <c r="Q3837">
        <f t="shared" si="119"/>
        <v>27.565026697177728</v>
      </c>
      <c r="R3837" t="str">
        <f>CONCATENATE("ID-",A3837,"-",E3837)</f>
        <v>ID-32587-</v>
      </c>
      <c r="S3837" t="str">
        <f>INDEX(B:B,MATCH(A3837,A:A,0))</f>
        <v>07:00</v>
      </c>
      <c r="T3837" t="str">
        <f>IF(OR(B3837&gt;0,C3837&gt;0),"Acceptable","Check")</f>
        <v>Acceptable</v>
      </c>
      <c r="U3837">
        <f>COUNTIF(D:D, "Military - U.S. Army")</f>
        <v>23</v>
      </c>
      <c r="V3837">
        <f>AVERAGEIF(C:C,"Fort Myer, Virginia", I:I)</f>
        <v>2</v>
      </c>
      <c r="X3837" t="str">
        <f>IFERROR(VLOOKUP("FlightNumber", A:D, 4, FALSE), "Flight Not Found")</f>
        <v>Flight Not Found</v>
      </c>
      <c r="Y3837" t="str" cm="1">
        <f t="array" ref="Y3837">IF(AND(B:B &gt; TIME(6, 0, 0), B:B &lt;= TIME(18, 0, 0)), "Day", "Night")</f>
        <v>Night</v>
      </c>
      <c r="Z3837">
        <f>COUNTIFS(D:D, "Military - U.S. Army", C:C, "Fort Myer, Virginia")</f>
        <v>1</v>
      </c>
    </row>
    <row r="3838" spans="1:26" x14ac:dyDescent="0.2">
      <c r="A3838">
        <v>32588</v>
      </c>
      <c r="B3838" t="s">
        <v>17193</v>
      </c>
      <c r="C3838" t="s">
        <v>18844</v>
      </c>
      <c r="D3838" t="s">
        <v>14057</v>
      </c>
      <c r="E3838" t="s">
        <v>18845</v>
      </c>
      <c r="F3838" t="s">
        <v>18846</v>
      </c>
      <c r="G3838" t="s">
        <v>18847</v>
      </c>
      <c r="H3838" t="s">
        <v>18848</v>
      </c>
      <c r="I3838">
        <v>3</v>
      </c>
      <c r="J3838">
        <v>3</v>
      </c>
      <c r="K3838">
        <v>18</v>
      </c>
      <c r="L3838" t="s">
        <v>18849</v>
      </c>
      <c r="M3838">
        <f>SUM(B3838,C3838)</f>
        <v>0</v>
      </c>
      <c r="N3838" t="str">
        <f t="shared" si="118"/>
        <v>No</v>
      </c>
      <c r="O3838">
        <f>COUNTIF(C:C,"&lt;0")</f>
        <v>0</v>
      </c>
      <c r="P3838" t="e">
        <f>SUMIF(#REF!,"&gt;"&amp;AVERAGE(#REF!))</f>
        <v>#REF!</v>
      </c>
      <c r="Q3838">
        <f t="shared" si="119"/>
        <v>27.565026697177728</v>
      </c>
      <c r="R3838" t="str">
        <f>CONCATENATE("ID-",A3838,"-",E3838)</f>
        <v>ID-32588-Manaus - Sao Paulo-Guarulhos</v>
      </c>
      <c r="S3838" t="str">
        <f>INDEX(B:B,MATCH(A3838,A:A,0))</f>
        <v>11:55</v>
      </c>
      <c r="T3838" t="str">
        <f>IF(OR(B3838&gt;0,C3838&gt;0),"Acceptable","Check")</f>
        <v>Acceptable</v>
      </c>
      <c r="U3838">
        <f>COUNTIF(D:D, "Military - U.S. Army")</f>
        <v>23</v>
      </c>
      <c r="V3838">
        <f>AVERAGEIF(C:C,"Fort Myer, Virginia", I:I)</f>
        <v>2</v>
      </c>
      <c r="X3838" t="str">
        <f>IFERROR(VLOOKUP("FlightNumber", A:D, 4, FALSE), "Flight Not Found")</f>
        <v>Flight Not Found</v>
      </c>
      <c r="Y3838" t="str" cm="1">
        <f t="array" ref="Y3838">IF(AND(B:B &gt; TIME(6, 0, 0), B:B &lt;= TIME(18, 0, 0)), "Day", "Night")</f>
        <v>Night</v>
      </c>
      <c r="Z3838">
        <f>COUNTIFS(D:D, "Military - U.S. Army", C:C, "Fort Myer, Virginia")</f>
        <v>1</v>
      </c>
    </row>
    <row r="3839" spans="1:26" x14ac:dyDescent="0.2">
      <c r="A3839">
        <v>32608</v>
      </c>
      <c r="B3839" t="s">
        <v>18850</v>
      </c>
      <c r="C3839" t="s">
        <v>18851</v>
      </c>
      <c r="D3839" t="s">
        <v>18852</v>
      </c>
      <c r="E3839" t="s">
        <v>18853</v>
      </c>
      <c r="F3839" t="s">
        <v>18422</v>
      </c>
      <c r="G3839" t="s">
        <v>18854</v>
      </c>
      <c r="H3839" t="s">
        <v>18855</v>
      </c>
      <c r="I3839">
        <v>22</v>
      </c>
      <c r="J3839">
        <v>22</v>
      </c>
      <c r="K3839">
        <v>0</v>
      </c>
      <c r="L3839" t="s">
        <v>18856</v>
      </c>
      <c r="M3839">
        <f>SUM(B3839,C3839)</f>
        <v>0</v>
      </c>
      <c r="N3839" t="str">
        <f t="shared" si="118"/>
        <v>No</v>
      </c>
      <c r="O3839">
        <f>COUNTIF(C:C,"&lt;0")</f>
        <v>0</v>
      </c>
      <c r="P3839" t="e">
        <f>SUMIF(#REF!,"&gt;"&amp;AVERAGE(#REF!))</f>
        <v>#REF!</v>
      </c>
      <c r="Q3839">
        <f t="shared" si="119"/>
        <v>27.565026697177728</v>
      </c>
      <c r="R3839" t="str">
        <f>CONCATENATE("ID-",A3839,"-",E3839)</f>
        <v>ID-32608-Paris - Valence</v>
      </c>
      <c r="S3839" t="str">
        <f>INDEX(B:B,MATCH(A3839,A:A,0))</f>
        <v>21:07</v>
      </c>
      <c r="T3839" t="str">
        <f>IF(OR(B3839&gt;0,C3839&gt;0),"Acceptable","Check")</f>
        <v>Acceptable</v>
      </c>
      <c r="U3839">
        <f>COUNTIF(D:D, "Military - U.S. Army")</f>
        <v>23</v>
      </c>
      <c r="V3839">
        <f>AVERAGEIF(C:C,"Fort Myer, Virginia", I:I)</f>
        <v>2</v>
      </c>
      <c r="X3839" t="str">
        <f>IFERROR(VLOOKUP("FlightNumber", A:D, 4, FALSE), "Flight Not Found")</f>
        <v>Flight Not Found</v>
      </c>
      <c r="Y3839" t="str" cm="1">
        <f t="array" ref="Y3839">IF(AND(B:B &gt; TIME(6, 0, 0), B:B &lt;= TIME(18, 0, 0)), "Day", "Night")</f>
        <v>Night</v>
      </c>
      <c r="Z3839">
        <f>COUNTIFS(D:D, "Military - U.S. Army", C:C, "Fort Myer, Virginia")</f>
        <v>1</v>
      </c>
    </row>
    <row r="3840" spans="1:26" x14ac:dyDescent="0.2">
      <c r="A3840">
        <v>32617</v>
      </c>
      <c r="C3840" t="s">
        <v>18857</v>
      </c>
      <c r="D3840" t="s">
        <v>11374</v>
      </c>
      <c r="E3840" t="s">
        <v>15178</v>
      </c>
      <c r="F3840" t="s">
        <v>18858</v>
      </c>
      <c r="G3840" t="s">
        <v>18859</v>
      </c>
      <c r="H3840" t="s">
        <v>18860</v>
      </c>
      <c r="I3840">
        <v>11</v>
      </c>
      <c r="J3840">
        <v>11</v>
      </c>
      <c r="K3840">
        <v>0</v>
      </c>
      <c r="L3840" t="s">
        <v>341</v>
      </c>
      <c r="M3840">
        <f>SUM(B3840,C3840)</f>
        <v>0</v>
      </c>
      <c r="N3840" t="str">
        <f t="shared" si="118"/>
        <v>No</v>
      </c>
      <c r="O3840">
        <f>COUNTIF(C:C,"&lt;0")</f>
        <v>0</v>
      </c>
      <c r="P3840" t="e">
        <f>SUMIF(#REF!,"&gt;"&amp;AVERAGE(#REF!))</f>
        <v>#REF!</v>
      </c>
      <c r="Q3840">
        <f t="shared" si="119"/>
        <v>27.565026697177728</v>
      </c>
      <c r="R3840" t="str">
        <f>CONCATENATE("ID-",A3840,"-",E3840)</f>
        <v>ID-32617-Cucuta - Arauca</v>
      </c>
      <c r="S3840">
        <f>INDEX(B:B,MATCH(A3840,A:A,0))</f>
        <v>0</v>
      </c>
      <c r="T3840" t="str">
        <f>IF(OR(B3840&gt;0,C3840&gt;0),"Acceptable","Check")</f>
        <v>Acceptable</v>
      </c>
      <c r="U3840">
        <f>COUNTIF(D:D, "Military - U.S. Army")</f>
        <v>23</v>
      </c>
      <c r="V3840">
        <f>AVERAGEIF(C:C,"Fort Myer, Virginia", I:I)</f>
        <v>2</v>
      </c>
      <c r="X3840" t="str">
        <f>IFERROR(VLOOKUP("FlightNumber", A:D, 4, FALSE), "Flight Not Found")</f>
        <v>Flight Not Found</v>
      </c>
      <c r="Y3840" t="str" cm="1">
        <f t="array" ref="Y3840">IF(AND(B:B &gt; TIME(6, 0, 0), B:B &lt;= TIME(18, 0, 0)), "Day", "Night")</f>
        <v>Night</v>
      </c>
      <c r="Z3840">
        <f>COUNTIFS(D:D, "Military - U.S. Army", C:C, "Fort Myer, Virginia")</f>
        <v>1</v>
      </c>
    </row>
    <row r="3841" spans="1:26" x14ac:dyDescent="0.2">
      <c r="A3841">
        <v>32624</v>
      </c>
      <c r="C3841" t="s">
        <v>18861</v>
      </c>
      <c r="D3841" t="s">
        <v>17031</v>
      </c>
      <c r="E3841" t="s">
        <v>18862</v>
      </c>
      <c r="F3841" t="s">
        <v>18863</v>
      </c>
      <c r="G3841" t="s">
        <v>18864</v>
      </c>
      <c r="H3841" t="s">
        <v>11627</v>
      </c>
      <c r="I3841">
        <v>5</v>
      </c>
      <c r="J3841">
        <v>5</v>
      </c>
      <c r="K3841">
        <v>0</v>
      </c>
      <c r="L3841" t="s">
        <v>18865</v>
      </c>
      <c r="M3841">
        <f>SUM(B3841,C3841)</f>
        <v>0</v>
      </c>
      <c r="N3841" t="str">
        <f t="shared" si="118"/>
        <v>No</v>
      </c>
      <c r="O3841">
        <f>COUNTIF(C:C,"&lt;0")</f>
        <v>0</v>
      </c>
      <c r="P3841" t="e">
        <f>SUMIF(#REF!,"&gt;"&amp;AVERAGE(#REF!))</f>
        <v>#REF!</v>
      </c>
      <c r="Q3841">
        <f t="shared" si="119"/>
        <v>27.565026697177728</v>
      </c>
      <c r="R3841" t="str">
        <f>CONCATENATE("ID-",A3841,"-",E3841)</f>
        <v>ID-32624-Baranquilla - Bogota</v>
      </c>
      <c r="S3841">
        <f>INDEX(B:B,MATCH(A3841,A:A,0))</f>
        <v>0</v>
      </c>
      <c r="T3841" t="str">
        <f>IF(OR(B3841&gt;0,C3841&gt;0),"Acceptable","Check")</f>
        <v>Acceptable</v>
      </c>
      <c r="U3841">
        <f>COUNTIF(D:D, "Military - U.S. Army")</f>
        <v>23</v>
      </c>
      <c r="V3841">
        <f>AVERAGEIF(C:C,"Fort Myer, Virginia", I:I)</f>
        <v>2</v>
      </c>
      <c r="X3841" t="str">
        <f>IFERROR(VLOOKUP("FlightNumber", A:D, 4, FALSE), "Flight Not Found")</f>
        <v>Flight Not Found</v>
      </c>
      <c r="Y3841" t="str" cm="1">
        <f t="array" ref="Y3841">IF(AND(B:B &gt; TIME(6, 0, 0), B:B &lt;= TIME(18, 0, 0)), "Day", "Night")</f>
        <v>Night</v>
      </c>
      <c r="Z3841">
        <f>COUNTIFS(D:D, "Military - U.S. Army", C:C, "Fort Myer, Virginia")</f>
        <v>1</v>
      </c>
    </row>
    <row r="3842" spans="1:26" x14ac:dyDescent="0.2">
      <c r="A3842">
        <v>32633</v>
      </c>
      <c r="C3842" t="s">
        <v>18866</v>
      </c>
      <c r="D3842" t="s">
        <v>18867</v>
      </c>
      <c r="E3842" t="s">
        <v>18868</v>
      </c>
      <c r="F3842" t="s">
        <v>18869</v>
      </c>
      <c r="G3842" t="s">
        <v>18870</v>
      </c>
      <c r="H3842" t="s">
        <v>18871</v>
      </c>
      <c r="I3842">
        <v>19</v>
      </c>
      <c r="J3842">
        <v>6</v>
      </c>
      <c r="K3842">
        <v>0</v>
      </c>
      <c r="L3842" t="s">
        <v>18872</v>
      </c>
      <c r="M3842">
        <f>SUM(B3842,C3842)</f>
        <v>0</v>
      </c>
      <c r="N3842" t="str">
        <f t="shared" ref="N3842:N3905" si="120">IF(E3842="good","Yes","No")</f>
        <v>No</v>
      </c>
      <c r="O3842">
        <f>COUNTIF(C:C,"&lt;0")</f>
        <v>0</v>
      </c>
      <c r="P3842" t="e">
        <f>SUMIF(#REF!,"&gt;"&amp;AVERAGE(#REF!))</f>
        <v>#REF!</v>
      </c>
      <c r="Q3842">
        <f t="shared" si="119"/>
        <v>27.565026697177728</v>
      </c>
      <c r="R3842" t="str">
        <f>CONCATENATE("ID-",A3842,"-",E3842)</f>
        <v>ID-32633-Chichen Itza - Cozumel</v>
      </c>
      <c r="S3842">
        <f>INDEX(B:B,MATCH(A3842,A:A,0))</f>
        <v>0</v>
      </c>
      <c r="T3842" t="str">
        <f>IF(OR(B3842&gt;0,C3842&gt;0),"Acceptable","Check")</f>
        <v>Acceptable</v>
      </c>
      <c r="U3842">
        <f>COUNTIF(D:D, "Military - U.S. Army")</f>
        <v>23</v>
      </c>
      <c r="V3842">
        <f>AVERAGEIF(C:C,"Fort Myer, Virginia", I:I)</f>
        <v>2</v>
      </c>
      <c r="X3842" t="str">
        <f>IFERROR(VLOOKUP("FlightNumber", A:D, 4, FALSE), "Flight Not Found")</f>
        <v>Flight Not Found</v>
      </c>
      <c r="Y3842" t="str" cm="1">
        <f t="array" ref="Y3842">IF(AND(B:B &gt; TIME(6, 0, 0), B:B &lt;= TIME(18, 0, 0)), "Day", "Night")</f>
        <v>Night</v>
      </c>
      <c r="Z3842">
        <f>COUNTIFS(D:D, "Military - U.S. Army", C:C, "Fort Myer, Virginia")</f>
        <v>1</v>
      </c>
    </row>
    <row r="3843" spans="1:26" x14ac:dyDescent="0.2">
      <c r="A3843">
        <v>32634</v>
      </c>
      <c r="B3843" t="s">
        <v>17073</v>
      </c>
      <c r="C3843" t="s">
        <v>18873</v>
      </c>
      <c r="D3843" t="s">
        <v>18874</v>
      </c>
      <c r="E3843" t="s">
        <v>18875</v>
      </c>
      <c r="F3843" t="s">
        <v>18876</v>
      </c>
      <c r="G3843" t="s">
        <v>18877</v>
      </c>
      <c r="H3843" t="s">
        <v>18878</v>
      </c>
      <c r="I3843">
        <v>2</v>
      </c>
      <c r="J3843">
        <v>1</v>
      </c>
      <c r="K3843">
        <v>0</v>
      </c>
      <c r="L3843" t="s">
        <v>18879</v>
      </c>
      <c r="M3843">
        <f>SUM(B3843,C3843)</f>
        <v>0</v>
      </c>
      <c r="N3843" t="str">
        <f t="shared" si="120"/>
        <v>No</v>
      </c>
      <c r="O3843">
        <f>COUNTIF(C:C,"&lt;0")</f>
        <v>0</v>
      </c>
      <c r="P3843" t="e">
        <f>SUMIF(#REF!,"&gt;"&amp;AVERAGE(#REF!))</f>
        <v>#REF!</v>
      </c>
      <c r="Q3843">
        <f t="shared" ref="Q3843:Q3906" si="121">AVERAGEIF(I:I,"&gt;0")</f>
        <v>27.565026697177728</v>
      </c>
      <c r="R3843" t="str">
        <f>CONCATENATE("ID-",A3843,"-",E3843)</f>
        <v>ID-32634-Memphis - Columbia</v>
      </c>
      <c r="S3843" t="str">
        <f>INDEX(B:B,MATCH(A3843,A:A,0))</f>
        <v>01:45</v>
      </c>
      <c r="T3843" t="str">
        <f>IF(OR(B3843&gt;0,C3843&gt;0),"Acceptable","Check")</f>
        <v>Acceptable</v>
      </c>
      <c r="U3843">
        <f>COUNTIF(D:D, "Military - U.S. Army")</f>
        <v>23</v>
      </c>
      <c r="V3843">
        <f>AVERAGEIF(C:C,"Fort Myer, Virginia", I:I)</f>
        <v>2</v>
      </c>
      <c r="X3843" t="str">
        <f>IFERROR(VLOOKUP("FlightNumber", A:D, 4, FALSE), "Flight Not Found")</f>
        <v>Flight Not Found</v>
      </c>
      <c r="Y3843" t="str" cm="1">
        <f t="array" ref="Y3843">IF(AND(B:B &gt; TIME(6, 0, 0), B:B &lt;= TIME(18, 0, 0)), "Day", "Night")</f>
        <v>Night</v>
      </c>
      <c r="Z3843">
        <f>COUNTIFS(D:D, "Military - U.S. Army", C:C, "Fort Myer, Virginia")</f>
        <v>1</v>
      </c>
    </row>
    <row r="3844" spans="1:26" x14ac:dyDescent="0.2">
      <c r="A3844">
        <v>32636</v>
      </c>
      <c r="B3844" t="s">
        <v>4504</v>
      </c>
      <c r="C3844" t="s">
        <v>18880</v>
      </c>
      <c r="D3844" t="s">
        <v>18881</v>
      </c>
      <c r="E3844" t="s">
        <v>18882</v>
      </c>
      <c r="F3844" t="s">
        <v>11274</v>
      </c>
      <c r="G3844" t="s">
        <v>18883</v>
      </c>
      <c r="H3844" t="s">
        <v>18884</v>
      </c>
      <c r="I3844">
        <v>16</v>
      </c>
      <c r="J3844">
        <v>16</v>
      </c>
      <c r="K3844">
        <v>0</v>
      </c>
      <c r="L3844" t="s">
        <v>18885</v>
      </c>
      <c r="M3844">
        <f>SUM(B3844,C3844)</f>
        <v>0</v>
      </c>
      <c r="N3844" t="str">
        <f t="shared" si="120"/>
        <v>No</v>
      </c>
      <c r="O3844">
        <f>COUNTIF(C:C,"&lt;0")</f>
        <v>0</v>
      </c>
      <c r="P3844" t="e">
        <f>SUMIF(#REF!,"&gt;"&amp;AVERAGE(#REF!))</f>
        <v>#REF!</v>
      </c>
      <c r="Q3844">
        <f t="shared" si="121"/>
        <v>27.565026697177728</v>
      </c>
      <c r="R3844" t="str">
        <f>CONCATENATE("ID-",A3844,"-",E3844)</f>
        <v>ID-32636-Stockholm - Oskarshamn</v>
      </c>
      <c r="S3844" t="str">
        <f>INDEX(B:B,MATCH(A3844,A:A,0))</f>
        <v>09:40</v>
      </c>
      <c r="T3844" t="str">
        <f>IF(OR(B3844&gt;0,C3844&gt;0),"Acceptable","Check")</f>
        <v>Acceptable</v>
      </c>
      <c r="U3844">
        <f>COUNTIF(D:D, "Military - U.S. Army")</f>
        <v>23</v>
      </c>
      <c r="V3844">
        <f>AVERAGEIF(C:C,"Fort Myer, Virginia", I:I)</f>
        <v>2</v>
      </c>
      <c r="X3844" t="str">
        <f>IFERROR(VLOOKUP("FlightNumber", A:D, 4, FALSE), "Flight Not Found")</f>
        <v>Flight Not Found</v>
      </c>
      <c r="Y3844" t="str" cm="1">
        <f t="array" ref="Y3844">IF(AND(B:B &gt; TIME(6, 0, 0), B:B &lt;= TIME(18, 0, 0)), "Day", "Night")</f>
        <v>Night</v>
      </c>
      <c r="Z3844">
        <f>COUNTIFS(D:D, "Military - U.S. Army", C:C, "Fort Myer, Virginia")</f>
        <v>1</v>
      </c>
    </row>
    <row r="3845" spans="1:26" x14ac:dyDescent="0.2">
      <c r="A3845">
        <v>32637</v>
      </c>
      <c r="C3845" t="s">
        <v>18886</v>
      </c>
      <c r="D3845" t="s">
        <v>18887</v>
      </c>
      <c r="F3845" t="s">
        <v>18888</v>
      </c>
      <c r="G3845" t="s">
        <v>18889</v>
      </c>
      <c r="H3845" t="s">
        <v>18890</v>
      </c>
      <c r="J3845">
        <v>10</v>
      </c>
      <c r="K3845">
        <v>0</v>
      </c>
      <c r="M3845">
        <f>SUM(B3845,C3845)</f>
        <v>0</v>
      </c>
      <c r="N3845" t="str">
        <f t="shared" si="120"/>
        <v>No</v>
      </c>
      <c r="O3845">
        <f>COUNTIF(C:C,"&lt;0")</f>
        <v>0</v>
      </c>
      <c r="P3845" t="e">
        <f>SUMIF(#REF!,"&gt;"&amp;AVERAGE(#REF!))</f>
        <v>#REF!</v>
      </c>
      <c r="Q3845">
        <f t="shared" si="121"/>
        <v>27.565026697177728</v>
      </c>
      <c r="R3845" t="str">
        <f>CONCATENATE("ID-",A3845,"-",E3845)</f>
        <v>ID-32637-</v>
      </c>
      <c r="S3845">
        <f>INDEX(B:B,MATCH(A3845,A:A,0))</f>
        <v>0</v>
      </c>
      <c r="T3845" t="str">
        <f>IF(OR(B3845&gt;0,C3845&gt;0),"Acceptable","Check")</f>
        <v>Acceptable</v>
      </c>
      <c r="U3845">
        <f>COUNTIF(D:D, "Military - U.S. Army")</f>
        <v>23</v>
      </c>
      <c r="V3845">
        <f>AVERAGEIF(C:C,"Fort Myer, Virginia", I:I)</f>
        <v>2</v>
      </c>
      <c r="X3845" t="str">
        <f>IFERROR(VLOOKUP("FlightNumber", A:D, 4, FALSE), "Flight Not Found")</f>
        <v>Flight Not Found</v>
      </c>
      <c r="Y3845" t="str" cm="1">
        <f t="array" ref="Y3845">IF(AND(B:B &gt; TIME(6, 0, 0), B:B &lt;= TIME(18, 0, 0)), "Day", "Night")</f>
        <v>Night</v>
      </c>
      <c r="Z3845">
        <f>COUNTIFS(D:D, "Military - U.S. Army", C:C, "Fort Myer, Virginia")</f>
        <v>1</v>
      </c>
    </row>
    <row r="3846" spans="1:26" x14ac:dyDescent="0.2">
      <c r="A3846">
        <v>32666</v>
      </c>
      <c r="B3846" t="s">
        <v>18891</v>
      </c>
      <c r="C3846" t="s">
        <v>18892</v>
      </c>
      <c r="D3846" t="s">
        <v>18893</v>
      </c>
      <c r="E3846" t="s">
        <v>18894</v>
      </c>
      <c r="F3846" t="s">
        <v>18895</v>
      </c>
      <c r="G3846" t="s">
        <v>18896</v>
      </c>
      <c r="H3846" t="s">
        <v>18897</v>
      </c>
      <c r="I3846">
        <v>187</v>
      </c>
      <c r="J3846">
        <v>176</v>
      </c>
      <c r="K3846">
        <v>0</v>
      </c>
      <c r="L3846" t="s">
        <v>18898</v>
      </c>
      <c r="M3846">
        <f>SUM(B3846,C3846)</f>
        <v>0</v>
      </c>
      <c r="N3846" t="str">
        <f t="shared" si="120"/>
        <v>No</v>
      </c>
      <c r="O3846">
        <f>COUNTIF(C:C,"&lt;0")</f>
        <v>0</v>
      </c>
      <c r="P3846" t="e">
        <f>SUMIF(#REF!,"&gt;"&amp;AVERAGE(#REF!))</f>
        <v>#REF!</v>
      </c>
      <c r="Q3846">
        <f t="shared" si="121"/>
        <v>27.565026697177728</v>
      </c>
      <c r="R3846" t="str">
        <f>CONCATENATE("ID-",A3846,"-",E3846)</f>
        <v>ID-32666-Paramaribo - Zanderij</v>
      </c>
      <c r="S3846" t="str">
        <f>INDEX(B:B,MATCH(A3846,A:A,0))</f>
        <v>04:27</v>
      </c>
      <c r="T3846" t="str">
        <f>IF(OR(B3846&gt;0,C3846&gt;0),"Acceptable","Check")</f>
        <v>Acceptable</v>
      </c>
      <c r="U3846">
        <f>COUNTIF(D:D, "Military - U.S. Army")</f>
        <v>23</v>
      </c>
      <c r="V3846">
        <f>AVERAGEIF(C:C,"Fort Myer, Virginia", I:I)</f>
        <v>2</v>
      </c>
      <c r="X3846" t="str">
        <f>IFERROR(VLOOKUP("FlightNumber", A:D, 4, FALSE), "Flight Not Found")</f>
        <v>Flight Not Found</v>
      </c>
      <c r="Y3846" t="str" cm="1">
        <f t="array" ref="Y3846">IF(AND(B:B &gt; TIME(6, 0, 0), B:B &lt;= TIME(18, 0, 0)), "Day", "Night")</f>
        <v>Night</v>
      </c>
      <c r="Z3846">
        <f>COUNTIFS(D:D, "Military - U.S. Army", C:C, "Fort Myer, Virginia")</f>
        <v>1</v>
      </c>
    </row>
    <row r="3847" spans="1:26" x14ac:dyDescent="0.2">
      <c r="A3847">
        <v>32670</v>
      </c>
      <c r="B3847" t="s">
        <v>2232</v>
      </c>
      <c r="C3847" t="s">
        <v>18899</v>
      </c>
      <c r="D3847" t="s">
        <v>18900</v>
      </c>
      <c r="E3847" t="s">
        <v>18901</v>
      </c>
      <c r="F3847" t="s">
        <v>12795</v>
      </c>
      <c r="G3847" t="s">
        <v>18902</v>
      </c>
      <c r="H3847" t="s">
        <v>9479</v>
      </c>
      <c r="I3847">
        <v>22</v>
      </c>
      <c r="J3847">
        <v>6</v>
      </c>
      <c r="K3847">
        <v>0</v>
      </c>
      <c r="L3847" t="s">
        <v>1117</v>
      </c>
      <c r="M3847">
        <f>SUM(B3847,C3847)</f>
        <v>0</v>
      </c>
      <c r="N3847" t="str">
        <f t="shared" si="120"/>
        <v>No</v>
      </c>
      <c r="O3847">
        <f>COUNTIF(C:C,"&lt;0")</f>
        <v>0</v>
      </c>
      <c r="P3847" t="e">
        <f>SUMIF(#REF!,"&gt;"&amp;AVERAGE(#REF!))</f>
        <v>#REF!</v>
      </c>
      <c r="Q3847">
        <f t="shared" si="121"/>
        <v>27.565026697177728</v>
      </c>
      <c r="R3847" t="str">
        <f>CONCATENATE("ID-",A3847,"-",E3847)</f>
        <v>ID-32670-El Yopal - Tame</v>
      </c>
      <c r="S3847" t="str">
        <f>INDEX(B:B,MATCH(A3847,A:A,0))</f>
        <v>10:15</v>
      </c>
      <c r="T3847" t="str">
        <f>IF(OR(B3847&gt;0,C3847&gt;0),"Acceptable","Check")</f>
        <v>Acceptable</v>
      </c>
      <c r="U3847">
        <f>COUNTIF(D:D, "Military - U.S. Army")</f>
        <v>23</v>
      </c>
      <c r="V3847">
        <f>AVERAGEIF(C:C,"Fort Myer, Virginia", I:I)</f>
        <v>2</v>
      </c>
      <c r="X3847" t="str">
        <f>IFERROR(VLOOKUP("FlightNumber", A:D, 4, FALSE), "Flight Not Found")</f>
        <v>Flight Not Found</v>
      </c>
      <c r="Y3847" t="str" cm="1">
        <f t="array" ref="Y3847">IF(AND(B:B &gt; TIME(6, 0, 0), B:B &lt;= TIME(18, 0, 0)), "Day", "Night")</f>
        <v>Night</v>
      </c>
      <c r="Z3847">
        <f>COUNTIFS(D:D, "Military - U.S. Army", C:C, "Fort Myer, Virginia")</f>
        <v>1</v>
      </c>
    </row>
    <row r="3848" spans="1:26" x14ac:dyDescent="0.2">
      <c r="A3848">
        <v>32670</v>
      </c>
      <c r="B3848" t="s">
        <v>3160</v>
      </c>
      <c r="C3848" t="s">
        <v>18903</v>
      </c>
      <c r="D3848" t="s">
        <v>18904</v>
      </c>
      <c r="E3848" t="s">
        <v>18905</v>
      </c>
      <c r="F3848" t="s">
        <v>18906</v>
      </c>
      <c r="G3848" t="s">
        <v>18907</v>
      </c>
      <c r="H3848" t="s">
        <v>18908</v>
      </c>
      <c r="I3848">
        <v>11</v>
      </c>
      <c r="J3848">
        <v>11</v>
      </c>
      <c r="K3848">
        <v>0</v>
      </c>
      <c r="L3848" t="s">
        <v>18909</v>
      </c>
      <c r="M3848">
        <f>SUM(B3848,C3848)</f>
        <v>0</v>
      </c>
      <c r="N3848" t="str">
        <f t="shared" si="120"/>
        <v>No</v>
      </c>
      <c r="O3848">
        <f>COUNTIF(C:C,"&lt;0")</f>
        <v>0</v>
      </c>
      <c r="P3848" t="e">
        <f>SUMIF(#REF!,"&gt;"&amp;AVERAGE(#REF!))</f>
        <v>#REF!</v>
      </c>
      <c r="Q3848">
        <f t="shared" si="121"/>
        <v>27.565026697177728</v>
      </c>
      <c r="R3848" t="str">
        <f>CONCATENATE("ID-",A3848,"-",E3848)</f>
        <v>ID-32670-Hilo, HI - Kahului, HI</v>
      </c>
      <c r="S3848" t="str">
        <f>INDEX(B:B,MATCH(A3848,A:A,0))</f>
        <v>10:15</v>
      </c>
      <c r="T3848" t="str">
        <f>IF(OR(B3848&gt;0,C3848&gt;0),"Acceptable","Check")</f>
        <v>Acceptable</v>
      </c>
      <c r="U3848">
        <f>COUNTIF(D:D, "Military - U.S. Army")</f>
        <v>23</v>
      </c>
      <c r="V3848">
        <f>AVERAGEIF(C:C,"Fort Myer, Virginia", I:I)</f>
        <v>2</v>
      </c>
      <c r="X3848" t="str">
        <f>IFERROR(VLOOKUP("FlightNumber", A:D, 4, FALSE), "Flight Not Found")</f>
        <v>Flight Not Found</v>
      </c>
      <c r="Y3848" t="str" cm="1">
        <f t="array" ref="Y3848">IF(AND(B:B &gt; TIME(6, 0, 0), B:B &lt;= TIME(18, 0, 0)), "Day", "Night")</f>
        <v>Night</v>
      </c>
      <c r="Z3848">
        <f>COUNTIFS(D:D, "Military - U.S. Army", C:C, "Fort Myer, Virginia")</f>
        <v>1</v>
      </c>
    </row>
    <row r="3849" spans="1:26" x14ac:dyDescent="0.2">
      <c r="A3849">
        <v>32676</v>
      </c>
      <c r="B3849" t="s">
        <v>10561</v>
      </c>
      <c r="C3849" t="s">
        <v>2253</v>
      </c>
      <c r="D3849" t="s">
        <v>12602</v>
      </c>
      <c r="E3849" t="s">
        <v>18910</v>
      </c>
      <c r="F3849" t="s">
        <v>18911</v>
      </c>
      <c r="G3849" t="s">
        <v>18912</v>
      </c>
      <c r="H3849" t="s">
        <v>18913</v>
      </c>
      <c r="I3849">
        <v>113</v>
      </c>
      <c r="J3849">
        <v>20</v>
      </c>
      <c r="K3849">
        <v>1</v>
      </c>
      <c r="L3849" t="s">
        <v>18914</v>
      </c>
      <c r="M3849">
        <f>SUM(B3849,C3849)</f>
        <v>0</v>
      </c>
      <c r="N3849" t="str">
        <f t="shared" si="120"/>
        <v>No</v>
      </c>
      <c r="O3849">
        <f>COUNTIF(C:C,"&lt;0")</f>
        <v>0</v>
      </c>
      <c r="P3849" t="e">
        <f>SUMIF(#REF!,"&gt;"&amp;AVERAGE(#REF!))</f>
        <v>#REF!</v>
      </c>
      <c r="Q3849">
        <f t="shared" si="121"/>
        <v>27.565026697177728</v>
      </c>
      <c r="R3849" t="str">
        <f>CONCATENATE("ID-",A3849,"-",E3849)</f>
        <v>ID-32676-Berlin - Moscow</v>
      </c>
      <c r="S3849" t="str">
        <f>INDEX(B:B,MATCH(A3849,A:A,0))</f>
        <v>08:28</v>
      </c>
      <c r="T3849" t="str">
        <f>IF(OR(B3849&gt;0,C3849&gt;0),"Acceptable","Check")</f>
        <v>Acceptable</v>
      </c>
      <c r="U3849">
        <f>COUNTIF(D:D, "Military - U.S. Army")</f>
        <v>23</v>
      </c>
      <c r="V3849">
        <f>AVERAGEIF(C:C,"Fort Myer, Virginia", I:I)</f>
        <v>2</v>
      </c>
      <c r="X3849" t="str">
        <f>IFERROR(VLOOKUP("FlightNumber", A:D, 4, FALSE), "Flight Not Found")</f>
        <v>Flight Not Found</v>
      </c>
      <c r="Y3849" t="str" cm="1">
        <f t="array" ref="Y3849">IF(AND(B:B &gt; TIME(6, 0, 0), B:B &lt;= TIME(18, 0, 0)), "Day", "Night")</f>
        <v>Night</v>
      </c>
      <c r="Z3849">
        <f>COUNTIFS(D:D, "Military - U.S. Army", C:C, "Fort Myer, Virginia")</f>
        <v>1</v>
      </c>
    </row>
    <row r="3850" spans="1:26" x14ac:dyDescent="0.2">
      <c r="A3850">
        <v>32677</v>
      </c>
      <c r="B3850" t="s">
        <v>2764</v>
      </c>
      <c r="C3850" t="s">
        <v>18915</v>
      </c>
      <c r="D3850" t="s">
        <v>6017</v>
      </c>
      <c r="E3850" t="s">
        <v>18916</v>
      </c>
      <c r="F3850" t="s">
        <v>12279</v>
      </c>
      <c r="G3850" t="s">
        <v>18917</v>
      </c>
      <c r="H3850" t="s">
        <v>18918</v>
      </c>
      <c r="I3850">
        <v>39</v>
      </c>
      <c r="J3850">
        <v>6</v>
      </c>
      <c r="K3850">
        <v>0</v>
      </c>
      <c r="L3850" t="s">
        <v>18919</v>
      </c>
      <c r="M3850">
        <f>SUM(B3850,C3850)</f>
        <v>0</v>
      </c>
      <c r="N3850" t="str">
        <f t="shared" si="120"/>
        <v>No</v>
      </c>
      <c r="O3850">
        <f>COUNTIF(C:C,"&lt;0")</f>
        <v>0</v>
      </c>
      <c r="P3850" t="e">
        <f>SUMIF(#REF!,"&gt;"&amp;AVERAGE(#REF!))</f>
        <v>#REF!</v>
      </c>
      <c r="Q3850">
        <f t="shared" si="121"/>
        <v>27.565026697177728</v>
      </c>
      <c r="R3850" t="str">
        <f>CONCATENATE("ID-",A3850,"-",E3850)</f>
        <v>ID-32677-Kabul - Zaranj</v>
      </c>
      <c r="S3850" t="str">
        <f>INDEX(B:B,MATCH(A3850,A:A,0))</f>
        <v>13:20</v>
      </c>
      <c r="T3850" t="str">
        <f>IF(OR(B3850&gt;0,C3850&gt;0),"Acceptable","Check")</f>
        <v>Acceptable</v>
      </c>
      <c r="U3850">
        <f>COUNTIF(D:D, "Military - U.S. Army")</f>
        <v>23</v>
      </c>
      <c r="V3850">
        <f>AVERAGEIF(C:C,"Fort Myer, Virginia", I:I)</f>
        <v>2</v>
      </c>
      <c r="X3850" t="str">
        <f>IFERROR(VLOOKUP("FlightNumber", A:D, 4, FALSE), "Flight Not Found")</f>
        <v>Flight Not Found</v>
      </c>
      <c r="Y3850" t="str" cm="1">
        <f t="array" ref="Y3850">IF(AND(B:B &gt; TIME(6, 0, 0), B:B &lt;= TIME(18, 0, 0)), "Day", "Night")</f>
        <v>Night</v>
      </c>
      <c r="Z3850">
        <f>COUNTIFS(D:D, "Military - U.S. Army", C:C, "Fort Myer, Virginia")</f>
        <v>1</v>
      </c>
    </row>
    <row r="3851" spans="1:26" x14ac:dyDescent="0.2">
      <c r="A3851">
        <v>32681</v>
      </c>
      <c r="B3851" t="s">
        <v>190</v>
      </c>
      <c r="C3851" t="s">
        <v>18920</v>
      </c>
      <c r="D3851" t="s">
        <v>11950</v>
      </c>
      <c r="E3851" t="s">
        <v>18921</v>
      </c>
      <c r="F3851" t="s">
        <v>15407</v>
      </c>
      <c r="G3851" t="s">
        <v>18922</v>
      </c>
      <c r="H3851" t="s">
        <v>6311</v>
      </c>
      <c r="I3851">
        <v>62</v>
      </c>
      <c r="J3851">
        <v>62</v>
      </c>
      <c r="K3851">
        <v>0</v>
      </c>
      <c r="L3851" t="s">
        <v>18923</v>
      </c>
      <c r="M3851">
        <f>SUM(B3851,C3851)</f>
        <v>0</v>
      </c>
      <c r="N3851" t="str">
        <f t="shared" si="120"/>
        <v>No</v>
      </c>
      <c r="O3851">
        <f>COUNTIF(C:C,"&lt;0")</f>
        <v>0</v>
      </c>
      <c r="P3851" t="e">
        <f>SUMIF(#REF!,"&gt;"&amp;AVERAGE(#REF!))</f>
        <v>#REF!</v>
      </c>
      <c r="Q3851">
        <f t="shared" si="121"/>
        <v>27.565026697177728</v>
      </c>
      <c r="R3851" t="str">
        <f>CONCATENATE("ID-",A3851,"-",E3851)</f>
        <v>ID-32681-San Ramon - Captain Alvarino</v>
      </c>
      <c r="S3851" t="str">
        <f>INDEX(B:B,MATCH(A3851,A:A,0))</f>
        <v>17:40</v>
      </c>
      <c r="T3851" t="str">
        <f>IF(OR(B3851&gt;0,C3851&gt;0),"Acceptable","Check")</f>
        <v>Acceptable</v>
      </c>
      <c r="U3851">
        <f>COUNTIF(D:D, "Military - U.S. Army")</f>
        <v>23</v>
      </c>
      <c r="V3851">
        <f>AVERAGEIF(C:C,"Fort Myer, Virginia", I:I)</f>
        <v>2</v>
      </c>
      <c r="X3851" t="str">
        <f>IFERROR(VLOOKUP("FlightNumber", A:D, 4, FALSE), "Flight Not Found")</f>
        <v>Flight Not Found</v>
      </c>
      <c r="Y3851" t="str" cm="1">
        <f t="array" ref="Y3851">IF(AND(B:B &gt; TIME(6, 0, 0), B:B &lt;= TIME(18, 0, 0)), "Day", "Night")</f>
        <v>Night</v>
      </c>
      <c r="Z3851">
        <f>COUNTIFS(D:D, "Military - U.S. Army", C:C, "Fort Myer, Virginia")</f>
        <v>1</v>
      </c>
    </row>
    <row r="3852" spans="1:26" x14ac:dyDescent="0.2">
      <c r="A3852">
        <v>32686</v>
      </c>
      <c r="C3852" t="s">
        <v>18924</v>
      </c>
      <c r="D3852" t="s">
        <v>18925</v>
      </c>
      <c r="E3852" t="s">
        <v>18926</v>
      </c>
      <c r="F3852" t="s">
        <v>18927</v>
      </c>
      <c r="G3852" t="s">
        <v>18928</v>
      </c>
      <c r="H3852" t="s">
        <v>18929</v>
      </c>
      <c r="I3852">
        <v>13</v>
      </c>
      <c r="J3852">
        <v>12</v>
      </c>
      <c r="K3852">
        <v>0</v>
      </c>
      <c r="L3852" t="s">
        <v>18930</v>
      </c>
      <c r="M3852">
        <f>SUM(B3852,C3852)</f>
        <v>0</v>
      </c>
      <c r="N3852" t="str">
        <f t="shared" si="120"/>
        <v>No</v>
      </c>
      <c r="O3852">
        <f>COUNTIF(C:C,"&lt;0")</f>
        <v>0</v>
      </c>
      <c r="P3852" t="e">
        <f>SUMIF(#REF!,"&gt;"&amp;AVERAGE(#REF!))</f>
        <v>#REF!</v>
      </c>
      <c r="Q3852">
        <f t="shared" si="121"/>
        <v>27.565026697177728</v>
      </c>
      <c r="R3852" t="str">
        <f>CONCATENATE("ID-",A3852,"-",E3852)</f>
        <v>ID-32686-Kaohsiung - Chi-mei</v>
      </c>
      <c r="S3852">
        <f>INDEX(B:B,MATCH(A3852,A:A,0))</f>
        <v>0</v>
      </c>
      <c r="T3852" t="str">
        <f>IF(OR(B3852&gt;0,C3852&gt;0),"Acceptable","Check")</f>
        <v>Acceptable</v>
      </c>
      <c r="U3852">
        <f>COUNTIF(D:D, "Military - U.S. Army")</f>
        <v>23</v>
      </c>
      <c r="V3852">
        <f>AVERAGEIF(C:C,"Fort Myer, Virginia", I:I)</f>
        <v>2</v>
      </c>
      <c r="X3852" t="str">
        <f>IFERROR(VLOOKUP("FlightNumber", A:D, 4, FALSE), "Flight Not Found")</f>
        <v>Flight Not Found</v>
      </c>
      <c r="Y3852" t="str" cm="1">
        <f t="array" ref="Y3852">IF(AND(B:B &gt; TIME(6, 0, 0), B:B &lt;= TIME(18, 0, 0)), "Day", "Night")</f>
        <v>Night</v>
      </c>
      <c r="Z3852">
        <f>COUNTIFS(D:D, "Military - U.S. Army", C:C, "Fort Myer, Virginia")</f>
        <v>1</v>
      </c>
    </row>
    <row r="3853" spans="1:26" x14ac:dyDescent="0.2">
      <c r="A3853">
        <v>32687</v>
      </c>
      <c r="B3853" t="s">
        <v>18931</v>
      </c>
      <c r="C3853" t="s">
        <v>18932</v>
      </c>
      <c r="D3853" t="s">
        <v>16284</v>
      </c>
      <c r="E3853" t="s">
        <v>17156</v>
      </c>
      <c r="F3853" t="s">
        <v>18933</v>
      </c>
      <c r="G3853" t="s">
        <v>18934</v>
      </c>
      <c r="H3853" t="s">
        <v>18935</v>
      </c>
      <c r="I3853">
        <v>47</v>
      </c>
      <c r="J3853">
        <v>3</v>
      </c>
      <c r="K3853">
        <v>0</v>
      </c>
      <c r="L3853" t="s">
        <v>18936</v>
      </c>
      <c r="M3853">
        <f>SUM(B3853,C3853)</f>
        <v>0</v>
      </c>
      <c r="N3853" t="str">
        <f t="shared" si="120"/>
        <v>No</v>
      </c>
      <c r="O3853">
        <f>COUNTIF(C:C,"&lt;0")</f>
        <v>0</v>
      </c>
      <c r="P3853" t="e">
        <f>SUMIF(#REF!,"&gt;"&amp;AVERAGE(#REF!))</f>
        <v>#REF!</v>
      </c>
      <c r="Q3853">
        <f t="shared" si="121"/>
        <v>27.565026697177728</v>
      </c>
      <c r="R3853" t="str">
        <f>CONCATENATE("ID-",A3853,"-",E3853)</f>
        <v>ID-32687-Douala - Yaounde</v>
      </c>
      <c r="S3853" t="str">
        <f>INDEX(B:B,MATCH(A3853,A:A,0))</f>
        <v>21:19</v>
      </c>
      <c r="T3853" t="str">
        <f>IF(OR(B3853&gt;0,C3853&gt;0),"Acceptable","Check")</f>
        <v>Acceptable</v>
      </c>
      <c r="U3853">
        <f>COUNTIF(D:D, "Military - U.S. Army")</f>
        <v>23</v>
      </c>
      <c r="V3853">
        <f>AVERAGEIF(C:C,"Fort Myer, Virginia", I:I)</f>
        <v>2</v>
      </c>
      <c r="X3853" t="str">
        <f>IFERROR(VLOOKUP("FlightNumber", A:D, 4, FALSE), "Flight Not Found")</f>
        <v>Flight Not Found</v>
      </c>
      <c r="Y3853" t="str" cm="1">
        <f t="array" ref="Y3853">IF(AND(B:B &gt; TIME(6, 0, 0), B:B &lt;= TIME(18, 0, 0)), "Day", "Night")</f>
        <v>Night</v>
      </c>
      <c r="Z3853">
        <f>COUNTIFS(D:D, "Military - U.S. Army", C:C, "Fort Myer, Virginia")</f>
        <v>1</v>
      </c>
    </row>
    <row r="3854" spans="1:26" x14ac:dyDescent="0.2">
      <c r="A3854">
        <v>32687</v>
      </c>
      <c r="B3854" t="s">
        <v>2468</v>
      </c>
      <c r="C3854" t="s">
        <v>18937</v>
      </c>
      <c r="D3854" t="s">
        <v>11652</v>
      </c>
      <c r="E3854" t="s">
        <v>18938</v>
      </c>
      <c r="F3854" t="s">
        <v>16192</v>
      </c>
      <c r="G3854" t="s">
        <v>18939</v>
      </c>
      <c r="H3854" t="s">
        <v>17047</v>
      </c>
      <c r="I3854">
        <v>30</v>
      </c>
      <c r="J3854">
        <v>30</v>
      </c>
      <c r="K3854">
        <v>0</v>
      </c>
      <c r="L3854" t="s">
        <v>18940</v>
      </c>
      <c r="M3854">
        <f>SUM(B3854,C3854)</f>
        <v>0</v>
      </c>
      <c r="N3854" t="str">
        <f t="shared" si="120"/>
        <v>No</v>
      </c>
      <c r="O3854">
        <f>COUNTIF(C:C,"&lt;0")</f>
        <v>0</v>
      </c>
      <c r="P3854" t="e">
        <f>SUMIF(#REF!,"&gt;"&amp;AVERAGE(#REF!))</f>
        <v>#REF!</v>
      </c>
      <c r="Q3854">
        <f t="shared" si="121"/>
        <v>27.565026697177728</v>
      </c>
      <c r="R3854" t="str">
        <f>CONCATENATE("ID-",A3854,"-",E3854)</f>
        <v>ID-32687-Hargeisa - Mogadishu</v>
      </c>
      <c r="S3854" t="str">
        <f>INDEX(B:B,MATCH(A3854,A:A,0))</f>
        <v>21:19</v>
      </c>
      <c r="T3854" t="str">
        <f>IF(OR(B3854&gt;0,C3854&gt;0),"Acceptable","Check")</f>
        <v>Acceptable</v>
      </c>
      <c r="U3854">
        <f>COUNTIF(D:D, "Military - U.S. Army")</f>
        <v>23</v>
      </c>
      <c r="V3854">
        <f>AVERAGEIF(C:C,"Fort Myer, Virginia", I:I)</f>
        <v>2</v>
      </c>
      <c r="X3854" t="str">
        <f>IFERROR(VLOOKUP("FlightNumber", A:D, 4, FALSE), "Flight Not Found")</f>
        <v>Flight Not Found</v>
      </c>
      <c r="Y3854" t="str" cm="1">
        <f t="array" ref="Y3854">IF(AND(B:B &gt; TIME(6, 0, 0), B:B &lt;= TIME(18, 0, 0)), "Day", "Night")</f>
        <v>Night</v>
      </c>
      <c r="Z3854">
        <f>COUNTIFS(D:D, "Military - U.S. Army", C:C, "Fort Myer, Virginia")</f>
        <v>1</v>
      </c>
    </row>
    <row r="3855" spans="1:26" x14ac:dyDescent="0.2">
      <c r="A3855">
        <v>32688</v>
      </c>
      <c r="B3855" t="s">
        <v>18941</v>
      </c>
      <c r="C3855" t="s">
        <v>18942</v>
      </c>
      <c r="D3855" t="s">
        <v>18943</v>
      </c>
      <c r="E3855" t="s">
        <v>18944</v>
      </c>
      <c r="F3855" t="s">
        <v>18945</v>
      </c>
      <c r="G3855" t="s">
        <v>18946</v>
      </c>
      <c r="H3855" t="s">
        <v>15784</v>
      </c>
      <c r="I3855">
        <v>2</v>
      </c>
      <c r="J3855">
        <v>2</v>
      </c>
      <c r="K3855">
        <v>0</v>
      </c>
      <c r="L3855" t="s">
        <v>18947</v>
      </c>
      <c r="M3855">
        <f>SUM(B3855,C3855)</f>
        <v>0</v>
      </c>
      <c r="N3855" t="str">
        <f t="shared" si="120"/>
        <v>No</v>
      </c>
      <c r="O3855">
        <f>COUNTIF(C:C,"&lt;0")</f>
        <v>0</v>
      </c>
      <c r="P3855" t="e">
        <f>SUMIF(#REF!,"&gt;"&amp;AVERAGE(#REF!))</f>
        <v>#REF!</v>
      </c>
      <c r="Q3855">
        <f t="shared" si="121"/>
        <v>27.565026697177728</v>
      </c>
      <c r="R3855" t="str">
        <f>CONCATENATE("ID-",A3855,"-",E3855)</f>
        <v>ID-32688-Carterville, GA  - Montgomery, AL</v>
      </c>
      <c r="S3855" t="str">
        <f>INDEX(B:B,MATCH(A3855,A:A,0))</f>
        <v>00:04</v>
      </c>
      <c r="T3855" t="str">
        <f>IF(OR(B3855&gt;0,C3855&gt;0),"Acceptable","Check")</f>
        <v>Acceptable</v>
      </c>
      <c r="U3855">
        <f>COUNTIF(D:D, "Military - U.S. Army")</f>
        <v>23</v>
      </c>
      <c r="V3855">
        <f>AVERAGEIF(C:C,"Fort Myer, Virginia", I:I)</f>
        <v>2</v>
      </c>
      <c r="X3855" t="str">
        <f>IFERROR(VLOOKUP("FlightNumber", A:D, 4, FALSE), "Flight Not Found")</f>
        <v>Flight Not Found</v>
      </c>
      <c r="Y3855" t="str" cm="1">
        <f t="array" ref="Y3855">IF(AND(B:B &gt; TIME(6, 0, 0), B:B &lt;= TIME(18, 0, 0)), "Day", "Night")</f>
        <v>Night</v>
      </c>
      <c r="Z3855">
        <f>COUNTIFS(D:D, "Military - U.S. Army", C:C, "Fort Myer, Virginia")</f>
        <v>1</v>
      </c>
    </row>
    <row r="3856" spans="1:26" x14ac:dyDescent="0.2">
      <c r="A3856">
        <v>32708</v>
      </c>
      <c r="B3856" t="s">
        <v>18948</v>
      </c>
      <c r="C3856" t="s">
        <v>18949</v>
      </c>
      <c r="D3856" t="s">
        <v>18950</v>
      </c>
      <c r="E3856" t="s">
        <v>18951</v>
      </c>
      <c r="F3856" t="s">
        <v>12024</v>
      </c>
      <c r="G3856" t="s">
        <v>18952</v>
      </c>
      <c r="I3856">
        <v>5</v>
      </c>
      <c r="J3856">
        <v>2</v>
      </c>
      <c r="K3856">
        <v>0</v>
      </c>
      <c r="L3856" t="s">
        <v>18953</v>
      </c>
      <c r="M3856">
        <f>SUM(B3856,C3856)</f>
        <v>0</v>
      </c>
      <c r="N3856" t="str">
        <f t="shared" si="120"/>
        <v>No</v>
      </c>
      <c r="O3856">
        <f>COUNTIF(C:C,"&lt;0")</f>
        <v>0</v>
      </c>
      <c r="P3856" t="e">
        <f>SUMIF(#REF!,"&gt;"&amp;AVERAGE(#REF!))</f>
        <v>#REF!</v>
      </c>
      <c r="Q3856">
        <f t="shared" si="121"/>
        <v>27.565026697177728</v>
      </c>
      <c r="R3856" t="str">
        <f>CONCATENATE("ID-",A3856,"-",E3856)</f>
        <v>ID-32708-Baltimore, MD - Winchester, VA</v>
      </c>
      <c r="S3856" t="str">
        <f>INDEX(B:B,MATCH(A3856,A:A,0))</f>
        <v>07:17</v>
      </c>
      <c r="T3856" t="str">
        <f>IF(OR(B3856&gt;0,C3856&gt;0),"Acceptable","Check")</f>
        <v>Acceptable</v>
      </c>
      <c r="U3856">
        <f>COUNTIF(D:D, "Military - U.S. Army")</f>
        <v>23</v>
      </c>
      <c r="V3856">
        <f>AVERAGEIF(C:C,"Fort Myer, Virginia", I:I)</f>
        <v>2</v>
      </c>
      <c r="X3856" t="str">
        <f>IFERROR(VLOOKUP("FlightNumber", A:D, 4, FALSE), "Flight Not Found")</f>
        <v>Flight Not Found</v>
      </c>
      <c r="Y3856" t="str" cm="1">
        <f t="array" ref="Y3856">IF(AND(B:B &gt; TIME(6, 0, 0), B:B &lt;= TIME(18, 0, 0)), "Day", "Night")</f>
        <v>Night</v>
      </c>
      <c r="Z3856">
        <f>COUNTIFS(D:D, "Military - U.S. Army", C:C, "Fort Myer, Virginia")</f>
        <v>1</v>
      </c>
    </row>
    <row r="3857" spans="1:26" x14ac:dyDescent="0.2">
      <c r="A3857">
        <v>32708</v>
      </c>
      <c r="B3857" t="s">
        <v>2618</v>
      </c>
      <c r="C3857" t="s">
        <v>5099</v>
      </c>
      <c r="D3857" t="s">
        <v>1144</v>
      </c>
      <c r="E3857" t="s">
        <v>18954</v>
      </c>
      <c r="F3857" t="s">
        <v>13180</v>
      </c>
      <c r="G3857" t="s">
        <v>18955</v>
      </c>
      <c r="H3857" t="s">
        <v>18956</v>
      </c>
      <c r="I3857">
        <v>298</v>
      </c>
      <c r="J3857">
        <v>112</v>
      </c>
      <c r="K3857">
        <v>0</v>
      </c>
      <c r="L3857" t="s">
        <v>18957</v>
      </c>
      <c r="M3857">
        <f>SUM(B3857,C3857)</f>
        <v>0</v>
      </c>
      <c r="N3857" t="str">
        <f t="shared" si="120"/>
        <v>No</v>
      </c>
      <c r="O3857">
        <f>COUNTIF(C:C,"&lt;0")</f>
        <v>0</v>
      </c>
      <c r="P3857" t="e">
        <f>SUMIF(#REF!,"&gt;"&amp;AVERAGE(#REF!))</f>
        <v>#REF!</v>
      </c>
      <c r="Q3857">
        <f t="shared" si="121"/>
        <v>27.565026697177728</v>
      </c>
      <c r="R3857" t="str">
        <f>CONCATENATE("ID-",A3857,"-",E3857)</f>
        <v>ID-32708-Denver, CO - Chicago, IL</v>
      </c>
      <c r="S3857" t="str">
        <f>INDEX(B:B,MATCH(A3857,A:A,0))</f>
        <v>07:17</v>
      </c>
      <c r="T3857" t="str">
        <f>IF(OR(B3857&gt;0,C3857&gt;0),"Acceptable","Check")</f>
        <v>Acceptable</v>
      </c>
      <c r="U3857">
        <f>COUNTIF(D:D, "Military - U.S. Army")</f>
        <v>23</v>
      </c>
      <c r="V3857">
        <f>AVERAGEIF(C:C,"Fort Myer, Virginia", I:I)</f>
        <v>2</v>
      </c>
      <c r="X3857" t="str">
        <f>IFERROR(VLOOKUP("FlightNumber", A:D, 4, FALSE), "Flight Not Found")</f>
        <v>Flight Not Found</v>
      </c>
      <c r="Y3857" t="str" cm="1">
        <f t="array" ref="Y3857">IF(AND(B:B &gt; TIME(6, 0, 0), B:B &lt;= TIME(18, 0, 0)), "Day", "Night")</f>
        <v>Night</v>
      </c>
      <c r="Z3857">
        <f>COUNTIFS(D:D, "Military - U.S. Army", C:C, "Fort Myer, Virginia")</f>
        <v>1</v>
      </c>
    </row>
    <row r="3858" spans="1:26" x14ac:dyDescent="0.2">
      <c r="A3858">
        <v>32708</v>
      </c>
      <c r="B3858" t="s">
        <v>9632</v>
      </c>
      <c r="C3858" t="s">
        <v>18958</v>
      </c>
      <c r="D3858" t="s">
        <v>3546</v>
      </c>
      <c r="E3858" t="s">
        <v>18959</v>
      </c>
      <c r="F3858" t="s">
        <v>12279</v>
      </c>
      <c r="G3858" t="s">
        <v>18960</v>
      </c>
      <c r="H3858" t="s">
        <v>18961</v>
      </c>
      <c r="I3858">
        <v>10</v>
      </c>
      <c r="J3858">
        <v>10</v>
      </c>
      <c r="K3858">
        <v>0</v>
      </c>
      <c r="L3858" t="s">
        <v>18962</v>
      </c>
      <c r="M3858">
        <f>SUM(B3858,C3858)</f>
        <v>0</v>
      </c>
      <c r="N3858" t="str">
        <f t="shared" si="120"/>
        <v>No</v>
      </c>
      <c r="O3858">
        <f>COUNTIF(C:C,"&lt;0")</f>
        <v>0</v>
      </c>
      <c r="P3858" t="e">
        <f>SUMIF(#REF!,"&gt;"&amp;AVERAGE(#REF!))</f>
        <v>#REF!</v>
      </c>
      <c r="Q3858">
        <f t="shared" si="121"/>
        <v>27.565026697177728</v>
      </c>
      <c r="R3858" t="str">
        <f>CONCATENATE("ID-",A3858,"-",E3858)</f>
        <v>ID-32708-Observation flight out of Cape Schmidt</v>
      </c>
      <c r="S3858" t="str">
        <f>INDEX(B:B,MATCH(A3858,A:A,0))</f>
        <v>07:17</v>
      </c>
      <c r="T3858" t="str">
        <f>IF(OR(B3858&gt;0,C3858&gt;0),"Acceptable","Check")</f>
        <v>Acceptable</v>
      </c>
      <c r="U3858">
        <f>COUNTIF(D:D, "Military - U.S. Army")</f>
        <v>23</v>
      </c>
      <c r="V3858">
        <f>AVERAGEIF(C:C,"Fort Myer, Virginia", I:I)</f>
        <v>2</v>
      </c>
      <c r="X3858" t="str">
        <f>IFERROR(VLOOKUP("FlightNumber", A:D, 4, FALSE), "Flight Not Found")</f>
        <v>Flight Not Found</v>
      </c>
      <c r="Y3858" t="str" cm="1">
        <f t="array" ref="Y3858">IF(AND(B:B &gt; TIME(6, 0, 0), B:B &lt;= TIME(18, 0, 0)), "Day", "Night")</f>
        <v>Night</v>
      </c>
      <c r="Z3858">
        <f>COUNTIFS(D:D, "Military - U.S. Army", C:C, "Fort Myer, Virginia")</f>
        <v>1</v>
      </c>
    </row>
    <row r="3859" spans="1:26" x14ac:dyDescent="0.2">
      <c r="A3859">
        <v>32710</v>
      </c>
      <c r="C3859" t="s">
        <v>18963</v>
      </c>
      <c r="D3859" t="s">
        <v>16097</v>
      </c>
      <c r="F3859" t="s">
        <v>12795</v>
      </c>
      <c r="G3859" t="s">
        <v>18964</v>
      </c>
      <c r="H3859" t="s">
        <v>11998</v>
      </c>
      <c r="I3859">
        <v>22</v>
      </c>
      <c r="J3859">
        <v>3</v>
      </c>
      <c r="K3859">
        <v>0</v>
      </c>
      <c r="L3859" t="s">
        <v>18965</v>
      </c>
      <c r="M3859">
        <f>SUM(B3859,C3859)</f>
        <v>0</v>
      </c>
      <c r="N3859" t="str">
        <f t="shared" si="120"/>
        <v>No</v>
      </c>
      <c r="O3859">
        <f>COUNTIF(C:C,"&lt;0")</f>
        <v>0</v>
      </c>
      <c r="P3859" t="e">
        <f>SUMIF(#REF!,"&gt;"&amp;AVERAGE(#REF!))</f>
        <v>#REF!</v>
      </c>
      <c r="Q3859">
        <f t="shared" si="121"/>
        <v>27.565026697177728</v>
      </c>
      <c r="R3859" t="str">
        <f>CONCATENATE("ID-",A3859,"-",E3859)</f>
        <v>ID-32710-</v>
      </c>
      <c r="S3859">
        <f>INDEX(B:B,MATCH(A3859,A:A,0))</f>
        <v>0</v>
      </c>
      <c r="T3859" t="str">
        <f>IF(OR(B3859&gt;0,C3859&gt;0),"Acceptable","Check")</f>
        <v>Acceptable</v>
      </c>
      <c r="U3859">
        <f>COUNTIF(D:D, "Military - U.S. Army")</f>
        <v>23</v>
      </c>
      <c r="V3859">
        <f>AVERAGEIF(C:C,"Fort Myer, Virginia", I:I)</f>
        <v>2</v>
      </c>
      <c r="X3859" t="str">
        <f>IFERROR(VLOOKUP("FlightNumber", A:D, 4, FALSE), "Flight Not Found")</f>
        <v>Flight Not Found</v>
      </c>
      <c r="Y3859" t="str" cm="1">
        <f t="array" ref="Y3859">IF(AND(B:B &gt; TIME(6, 0, 0), B:B &lt;= TIME(18, 0, 0)), "Day", "Night")</f>
        <v>Night</v>
      </c>
      <c r="Z3859">
        <f>COUNTIFS(D:D, "Military - U.S. Army", C:C, "Fort Myer, Virginia")</f>
        <v>1</v>
      </c>
    </row>
    <row r="3860" spans="1:26" x14ac:dyDescent="0.2">
      <c r="A3860">
        <v>32710</v>
      </c>
      <c r="B3860" t="s">
        <v>10714</v>
      </c>
      <c r="C3860" t="s">
        <v>7254</v>
      </c>
      <c r="D3860" t="s">
        <v>3661</v>
      </c>
      <c r="E3860" t="s">
        <v>18966</v>
      </c>
      <c r="F3860" t="s">
        <v>18967</v>
      </c>
      <c r="G3860" t="s">
        <v>18968</v>
      </c>
      <c r="H3860" t="s">
        <v>14355</v>
      </c>
      <c r="I3860">
        <v>98</v>
      </c>
      <c r="J3860">
        <v>1</v>
      </c>
      <c r="K3860">
        <v>8</v>
      </c>
      <c r="L3860" t="s">
        <v>18969</v>
      </c>
      <c r="M3860">
        <f>SUM(B3860,C3860)</f>
        <v>0</v>
      </c>
      <c r="N3860" t="str">
        <f t="shared" si="120"/>
        <v>No</v>
      </c>
      <c r="O3860">
        <f>COUNTIF(C:C,"&lt;0")</f>
        <v>0</v>
      </c>
      <c r="P3860" t="e">
        <f>SUMIF(#REF!,"&gt;"&amp;AVERAGE(#REF!))</f>
        <v>#REF!</v>
      </c>
      <c r="Q3860">
        <f t="shared" si="121"/>
        <v>27.565026697177728</v>
      </c>
      <c r="R3860" t="str">
        <f>CONCATENATE("ID-",A3860,"-",E3860)</f>
        <v>ID-32710-Zamboanga - Manila</v>
      </c>
      <c r="S3860">
        <f>INDEX(B:B,MATCH(A3860,A:A,0))</f>
        <v>0</v>
      </c>
      <c r="T3860" t="str">
        <f>IF(OR(B3860&gt;0,C3860&gt;0),"Acceptable","Check")</f>
        <v>Acceptable</v>
      </c>
      <c r="U3860">
        <f>COUNTIF(D:D, "Military - U.S. Army")</f>
        <v>23</v>
      </c>
      <c r="V3860">
        <f>AVERAGEIF(C:C,"Fort Myer, Virginia", I:I)</f>
        <v>2</v>
      </c>
      <c r="X3860" t="str">
        <f>IFERROR(VLOOKUP("FlightNumber", A:D, 4, FALSE), "Flight Not Found")</f>
        <v>Flight Not Found</v>
      </c>
      <c r="Y3860" t="str" cm="1">
        <f t="array" ref="Y3860">IF(AND(B:B &gt; TIME(6, 0, 0), B:B &lt;= TIME(18, 0, 0)), "Day", "Night")</f>
        <v>Night</v>
      </c>
      <c r="Z3860">
        <f>COUNTIFS(D:D, "Military - U.S. Army", C:C, "Fort Myer, Virginia")</f>
        <v>1</v>
      </c>
    </row>
    <row r="3861" spans="1:26" x14ac:dyDescent="0.2">
      <c r="A3861">
        <v>32712</v>
      </c>
      <c r="C3861" t="s">
        <v>18970</v>
      </c>
      <c r="D3861" t="s">
        <v>17947</v>
      </c>
      <c r="F3861" t="s">
        <v>18971</v>
      </c>
      <c r="I3861">
        <v>30</v>
      </c>
      <c r="J3861">
        <v>30</v>
      </c>
      <c r="K3861">
        <v>0</v>
      </c>
      <c r="L3861" t="s">
        <v>18972</v>
      </c>
      <c r="M3861">
        <f>SUM(B3861,C3861)</f>
        <v>0</v>
      </c>
      <c r="N3861" t="str">
        <f t="shared" si="120"/>
        <v>No</v>
      </c>
      <c r="O3861">
        <f>COUNTIF(C:C,"&lt;0")</f>
        <v>0</v>
      </c>
      <c r="P3861" t="e">
        <f>SUMIF(#REF!,"&gt;"&amp;AVERAGE(#REF!))</f>
        <v>#REF!</v>
      </c>
      <c r="Q3861">
        <f t="shared" si="121"/>
        <v>27.565026697177728</v>
      </c>
      <c r="R3861" t="str">
        <f>CONCATENATE("ID-",A3861,"-",E3861)</f>
        <v>ID-32712-</v>
      </c>
      <c r="S3861">
        <f>INDEX(B:B,MATCH(A3861,A:A,0))</f>
        <v>0</v>
      </c>
      <c r="T3861" t="str">
        <f>IF(OR(B3861&gt;0,C3861&gt;0),"Acceptable","Check")</f>
        <v>Acceptable</v>
      </c>
      <c r="U3861">
        <f>COUNTIF(D:D, "Military - U.S. Army")</f>
        <v>23</v>
      </c>
      <c r="V3861">
        <f>AVERAGEIF(C:C,"Fort Myer, Virginia", I:I)</f>
        <v>2</v>
      </c>
      <c r="X3861" t="str">
        <f>IFERROR(VLOOKUP("FlightNumber", A:D, 4, FALSE), "Flight Not Found")</f>
        <v>Flight Not Found</v>
      </c>
      <c r="Y3861" t="str" cm="1">
        <f t="array" ref="Y3861">IF(AND(B:B &gt; TIME(6, 0, 0), B:B &lt;= TIME(18, 0, 0)), "Day", "Night")</f>
        <v>Night</v>
      </c>
      <c r="Z3861">
        <f>COUNTIFS(D:D, "Military - U.S. Army", C:C, "Fort Myer, Virginia")</f>
        <v>1</v>
      </c>
    </row>
    <row r="3862" spans="1:26" x14ac:dyDescent="0.2">
      <c r="A3862">
        <v>32715</v>
      </c>
      <c r="C3862" t="s">
        <v>18973</v>
      </c>
      <c r="D3862" t="s">
        <v>14590</v>
      </c>
      <c r="E3862" t="s">
        <v>18974</v>
      </c>
      <c r="F3862" t="s">
        <v>12279</v>
      </c>
      <c r="I3862">
        <v>48</v>
      </c>
      <c r="J3862">
        <v>42</v>
      </c>
      <c r="K3862">
        <v>0</v>
      </c>
      <c r="L3862" t="s">
        <v>18975</v>
      </c>
      <c r="M3862">
        <f>SUM(B3862,C3862)</f>
        <v>0</v>
      </c>
      <c r="N3862" t="str">
        <f t="shared" si="120"/>
        <v>No</v>
      </c>
      <c r="O3862">
        <f>COUNTIF(C:C,"&lt;0")</f>
        <v>0</v>
      </c>
      <c r="P3862" t="e">
        <f>SUMIF(#REF!,"&gt;"&amp;AVERAGE(#REF!))</f>
        <v>#REF!</v>
      </c>
      <c r="Q3862">
        <f t="shared" si="121"/>
        <v>27.565026697177728</v>
      </c>
      <c r="R3862" t="str">
        <f>CONCATENATE("ID-",A3862,"-",E3862)</f>
        <v>ID-32715-Luena - Cazombo</v>
      </c>
      <c r="S3862">
        <f>INDEX(B:B,MATCH(A3862,A:A,0))</f>
        <v>0</v>
      </c>
      <c r="T3862" t="str">
        <f>IF(OR(B3862&gt;0,C3862&gt;0),"Acceptable","Check")</f>
        <v>Acceptable</v>
      </c>
      <c r="U3862">
        <f>COUNTIF(D:D, "Military - U.S. Army")</f>
        <v>23</v>
      </c>
      <c r="V3862">
        <f>AVERAGEIF(C:C,"Fort Myer, Virginia", I:I)</f>
        <v>2</v>
      </c>
      <c r="X3862" t="str">
        <f>IFERROR(VLOOKUP("FlightNumber", A:D, 4, FALSE), "Flight Not Found")</f>
        <v>Flight Not Found</v>
      </c>
      <c r="Y3862" t="str" cm="1">
        <f t="array" ref="Y3862">IF(AND(B:B &gt; TIME(6, 0, 0), B:B &lt;= TIME(18, 0, 0)), "Day", "Night")</f>
        <v>Night</v>
      </c>
      <c r="Z3862">
        <f>COUNTIFS(D:D, "Military - U.S. Army", C:C, "Fort Myer, Virginia")</f>
        <v>1</v>
      </c>
    </row>
    <row r="3863" spans="1:26" x14ac:dyDescent="0.2">
      <c r="A3863">
        <v>32716</v>
      </c>
      <c r="B3863" t="s">
        <v>85</v>
      </c>
      <c r="C3863" t="s">
        <v>11687</v>
      </c>
      <c r="D3863" t="s">
        <v>11963</v>
      </c>
      <c r="E3863" t="s">
        <v>18976</v>
      </c>
      <c r="F3863" t="s">
        <v>15641</v>
      </c>
      <c r="G3863" t="s">
        <v>18977</v>
      </c>
      <c r="H3863" t="s">
        <v>18978</v>
      </c>
      <c r="I3863">
        <v>199</v>
      </c>
      <c r="J3863">
        <v>75</v>
      </c>
      <c r="K3863">
        <v>4</v>
      </c>
      <c r="L3863" t="s">
        <v>18979</v>
      </c>
      <c r="M3863">
        <f>SUM(B3863,C3863)</f>
        <v>0</v>
      </c>
      <c r="N3863" t="str">
        <f t="shared" si="120"/>
        <v>No</v>
      </c>
      <c r="O3863">
        <f>COUNTIF(C:C,"&lt;0")</f>
        <v>0</v>
      </c>
      <c r="P3863" t="e">
        <f>SUMIF(#REF!,"&gt;"&amp;AVERAGE(#REF!))</f>
        <v>#REF!</v>
      </c>
      <c r="Q3863">
        <f t="shared" si="121"/>
        <v>27.565026697177728</v>
      </c>
      <c r="R3863" t="str">
        <f>CONCATENATE("ID-",A3863,"-",E3863)</f>
        <v>ID-32716-Jeddah - Tripoli</v>
      </c>
      <c r="S3863" t="str">
        <f>INDEX(B:B,MATCH(A3863,A:A,0))</f>
        <v>07:00</v>
      </c>
      <c r="T3863" t="str">
        <f>IF(OR(B3863&gt;0,C3863&gt;0),"Acceptable","Check")</f>
        <v>Acceptable</v>
      </c>
      <c r="U3863">
        <f>COUNTIF(D:D, "Military - U.S. Army")</f>
        <v>23</v>
      </c>
      <c r="V3863">
        <f>AVERAGEIF(C:C,"Fort Myer, Virginia", I:I)</f>
        <v>2</v>
      </c>
      <c r="X3863" t="str">
        <f>IFERROR(VLOOKUP("FlightNumber", A:D, 4, FALSE), "Flight Not Found")</f>
        <v>Flight Not Found</v>
      </c>
      <c r="Y3863" t="str" cm="1">
        <f t="array" ref="Y3863">IF(AND(B:B &gt; TIME(6, 0, 0), B:B &lt;= TIME(18, 0, 0)), "Day", "Night")</f>
        <v>Night</v>
      </c>
      <c r="Z3863">
        <f>COUNTIFS(D:D, "Military - U.S. Army", C:C, "Fort Myer, Virginia")</f>
        <v>1</v>
      </c>
    </row>
    <row r="3864" spans="1:26" x14ac:dyDescent="0.2">
      <c r="A3864">
        <v>32716</v>
      </c>
      <c r="C3864" t="s">
        <v>18980</v>
      </c>
      <c r="D3864" t="s">
        <v>521</v>
      </c>
      <c r="F3864" t="s">
        <v>18981</v>
      </c>
      <c r="I3864">
        <v>19</v>
      </c>
      <c r="J3864">
        <v>13</v>
      </c>
      <c r="K3864">
        <v>0</v>
      </c>
      <c r="L3864" t="s">
        <v>814</v>
      </c>
      <c r="M3864">
        <f>SUM(B3864,C3864)</f>
        <v>0</v>
      </c>
      <c r="N3864" t="str">
        <f t="shared" si="120"/>
        <v>No</v>
      </c>
      <c r="O3864">
        <f>COUNTIF(C:C,"&lt;0")</f>
        <v>0</v>
      </c>
      <c r="P3864" t="e">
        <f>SUMIF(#REF!,"&gt;"&amp;AVERAGE(#REF!))</f>
        <v>#REF!</v>
      </c>
      <c r="Q3864">
        <f t="shared" si="121"/>
        <v>27.565026697177728</v>
      </c>
      <c r="R3864" t="str">
        <f>CONCATENATE("ID-",A3864,"-",E3864)</f>
        <v>ID-32716-</v>
      </c>
      <c r="S3864" t="str">
        <f>INDEX(B:B,MATCH(A3864,A:A,0))</f>
        <v>07:00</v>
      </c>
      <c r="T3864" t="str">
        <f>IF(OR(B3864&gt;0,C3864&gt;0),"Acceptable","Check")</f>
        <v>Acceptable</v>
      </c>
      <c r="U3864">
        <f>COUNTIF(D:D, "Military - U.S. Army")</f>
        <v>23</v>
      </c>
      <c r="V3864">
        <f>AVERAGEIF(C:C,"Fort Myer, Virginia", I:I)</f>
        <v>2</v>
      </c>
      <c r="X3864" t="str">
        <f>IFERROR(VLOOKUP("FlightNumber", A:D, 4, FALSE), "Flight Not Found")</f>
        <v>Flight Not Found</v>
      </c>
      <c r="Y3864" t="str" cm="1">
        <f t="array" ref="Y3864">IF(AND(B:B &gt; TIME(6, 0, 0), B:B &lt;= TIME(18, 0, 0)), "Day", "Night")</f>
        <v>Night</v>
      </c>
      <c r="Z3864">
        <f>COUNTIFS(D:D, "Military - U.S. Army", C:C, "Fort Myer, Virginia")</f>
        <v>1</v>
      </c>
    </row>
    <row r="3865" spans="1:26" x14ac:dyDescent="0.2">
      <c r="A3865">
        <v>32720</v>
      </c>
      <c r="B3865" t="s">
        <v>1610</v>
      </c>
      <c r="C3865" t="s">
        <v>9933</v>
      </c>
      <c r="D3865" t="s">
        <v>18982</v>
      </c>
      <c r="E3865" t="s">
        <v>15640</v>
      </c>
      <c r="F3865" t="s">
        <v>11033</v>
      </c>
      <c r="G3865" t="s">
        <v>18983</v>
      </c>
      <c r="H3865" t="s">
        <v>6315</v>
      </c>
      <c r="I3865">
        <v>3</v>
      </c>
      <c r="J3865">
        <v>3</v>
      </c>
      <c r="K3865">
        <v>0</v>
      </c>
      <c r="L3865" t="s">
        <v>18984</v>
      </c>
      <c r="M3865">
        <f>SUM(B3865,C3865)</f>
        <v>0</v>
      </c>
      <c r="N3865" t="str">
        <f t="shared" si="120"/>
        <v>No</v>
      </c>
      <c r="O3865">
        <f>COUNTIF(C:C,"&lt;0")</f>
        <v>0</v>
      </c>
      <c r="P3865" t="e">
        <f>SUMIF(#REF!,"&gt;"&amp;AVERAGE(#REF!))</f>
        <v>#REF!</v>
      </c>
      <c r="Q3865">
        <f t="shared" si="121"/>
        <v>27.565026697177728</v>
      </c>
      <c r="R3865" t="str">
        <f>CONCATENATE("ID-",A3865,"-",E3865)</f>
        <v>ID-32720-Auckland - Christchurch</v>
      </c>
      <c r="S3865" t="str">
        <f>INDEX(B:B,MATCH(A3865,A:A,0))</f>
        <v>22:00</v>
      </c>
      <c r="T3865" t="str">
        <f>IF(OR(B3865&gt;0,C3865&gt;0),"Acceptable","Check")</f>
        <v>Acceptable</v>
      </c>
      <c r="U3865">
        <f>COUNTIF(D:D, "Military - U.S. Army")</f>
        <v>23</v>
      </c>
      <c r="V3865">
        <f>AVERAGEIF(C:C,"Fort Myer, Virginia", I:I)</f>
        <v>2</v>
      </c>
      <c r="X3865" t="str">
        <f>IFERROR(VLOOKUP("FlightNumber", A:D, 4, FALSE), "Flight Not Found")</f>
        <v>Flight Not Found</v>
      </c>
      <c r="Y3865" t="str" cm="1">
        <f t="array" ref="Y3865">IF(AND(B:B &gt; TIME(6, 0, 0), B:B &lt;= TIME(18, 0, 0)), "Day", "Night")</f>
        <v>Night</v>
      </c>
      <c r="Z3865">
        <f>COUNTIFS(D:D, "Military - U.S. Army", C:C, "Fort Myer, Virginia")</f>
        <v>1</v>
      </c>
    </row>
    <row r="3866" spans="1:26" x14ac:dyDescent="0.2">
      <c r="A3866">
        <v>32723</v>
      </c>
      <c r="B3866" t="s">
        <v>18985</v>
      </c>
      <c r="C3866" t="s">
        <v>18986</v>
      </c>
      <c r="D3866" t="s">
        <v>18987</v>
      </c>
      <c r="E3866" t="s">
        <v>18988</v>
      </c>
      <c r="F3866" t="s">
        <v>16914</v>
      </c>
      <c r="G3866" t="s">
        <v>18989</v>
      </c>
      <c r="H3866" t="s">
        <v>18990</v>
      </c>
      <c r="I3866">
        <v>34</v>
      </c>
      <c r="J3866">
        <v>34</v>
      </c>
      <c r="K3866">
        <v>0</v>
      </c>
      <c r="L3866" t="s">
        <v>18991</v>
      </c>
      <c r="M3866">
        <f>SUM(B3866,C3866)</f>
        <v>0</v>
      </c>
      <c r="N3866" t="str">
        <f t="shared" si="120"/>
        <v>No</v>
      </c>
      <c r="O3866">
        <f>COUNTIF(C:C,"&lt;0")</f>
        <v>0</v>
      </c>
      <c r="P3866" t="e">
        <f>SUMIF(#REF!,"&gt;"&amp;AVERAGE(#REF!))</f>
        <v>#REF!</v>
      </c>
      <c r="Q3866">
        <f t="shared" si="121"/>
        <v>27.565026697177728</v>
      </c>
      <c r="R3866" t="str">
        <f>CONCATENATE("ID-",A3866,"-",E3866)</f>
        <v>ID-32723-Thessaloniki - Samos</v>
      </c>
      <c r="S3866" t="str">
        <f>INDEX(B:B,MATCH(A3866,A:A,0))</f>
        <v>13:43</v>
      </c>
      <c r="T3866" t="str">
        <f>IF(OR(B3866&gt;0,C3866&gt;0),"Acceptable","Check")</f>
        <v>Acceptable</v>
      </c>
      <c r="U3866">
        <f>COUNTIF(D:D, "Military - U.S. Army")</f>
        <v>23</v>
      </c>
      <c r="V3866">
        <f>AVERAGEIF(C:C,"Fort Myer, Virginia", I:I)</f>
        <v>2</v>
      </c>
      <c r="X3866" t="str">
        <f>IFERROR(VLOOKUP("FlightNumber", A:D, 4, FALSE), "Flight Not Found")</f>
        <v>Flight Not Found</v>
      </c>
      <c r="Y3866" t="str" cm="1">
        <f t="array" ref="Y3866">IF(AND(B:B &gt; TIME(6, 0, 0), B:B &lt;= TIME(18, 0, 0)), "Day", "Night")</f>
        <v>Night</v>
      </c>
      <c r="Z3866">
        <f>COUNTIFS(D:D, "Military - U.S. Army", C:C, "Fort Myer, Virginia")</f>
        <v>1</v>
      </c>
    </row>
    <row r="3867" spans="1:26" x14ac:dyDescent="0.2">
      <c r="A3867">
        <v>32727</v>
      </c>
      <c r="B3867" t="s">
        <v>9254</v>
      </c>
      <c r="C3867" t="s">
        <v>18992</v>
      </c>
      <c r="D3867" t="s">
        <v>18993</v>
      </c>
      <c r="E3867" t="s">
        <v>18994</v>
      </c>
      <c r="F3867" t="s">
        <v>18995</v>
      </c>
      <c r="G3867" t="s">
        <v>18996</v>
      </c>
      <c r="H3867" t="s">
        <v>18997</v>
      </c>
      <c r="I3867">
        <v>16</v>
      </c>
      <c r="J3867">
        <v>16</v>
      </c>
      <c r="K3867">
        <v>0</v>
      </c>
      <c r="L3867" t="s">
        <v>18998</v>
      </c>
      <c r="M3867">
        <f>SUM(B3867,C3867)</f>
        <v>0</v>
      </c>
      <c r="N3867" t="str">
        <f t="shared" si="120"/>
        <v>No</v>
      </c>
      <c r="O3867">
        <f>COUNTIF(C:C,"&lt;0")</f>
        <v>0</v>
      </c>
      <c r="P3867" t="e">
        <f>SUMIF(#REF!,"&gt;"&amp;AVERAGE(#REF!))</f>
        <v>#REF!</v>
      </c>
      <c r="Q3867">
        <f t="shared" si="121"/>
        <v>27.565026697177728</v>
      </c>
      <c r="R3867" t="str">
        <f>CONCATENATE("ID-",A3867,"-",E3867)</f>
        <v>ID-32727-Addis Ababa - Bole</v>
      </c>
      <c r="S3867" t="str">
        <f>INDEX(B:B,MATCH(A3867,A:A,0))</f>
        <v>12:10</v>
      </c>
      <c r="T3867" t="str">
        <f>IF(OR(B3867&gt;0,C3867&gt;0),"Acceptable","Check")</f>
        <v>Acceptable</v>
      </c>
      <c r="U3867">
        <f>COUNTIF(D:D, "Military - U.S. Army")</f>
        <v>23</v>
      </c>
      <c r="V3867">
        <f>AVERAGEIF(C:C,"Fort Myer, Virginia", I:I)</f>
        <v>2</v>
      </c>
      <c r="X3867" t="str">
        <f>IFERROR(VLOOKUP("FlightNumber", A:D, 4, FALSE), "Flight Not Found")</f>
        <v>Flight Not Found</v>
      </c>
      <c r="Y3867" t="str" cm="1">
        <f t="array" ref="Y3867">IF(AND(B:B &gt; TIME(6, 0, 0), B:B &lt;= TIME(18, 0, 0)), "Day", "Night")</f>
        <v>Night</v>
      </c>
      <c r="Z3867">
        <f>COUNTIFS(D:D, "Military - U.S. Army", C:C, "Fort Myer, Virginia")</f>
        <v>1</v>
      </c>
    </row>
    <row r="3868" spans="1:26" x14ac:dyDescent="0.2">
      <c r="A3868">
        <v>32728</v>
      </c>
      <c r="B3868" t="s">
        <v>7620</v>
      </c>
      <c r="C3868" t="s">
        <v>18999</v>
      </c>
      <c r="D3868" t="s">
        <v>19000</v>
      </c>
      <c r="E3868" t="s">
        <v>19001</v>
      </c>
      <c r="F3868" t="s">
        <v>16883</v>
      </c>
      <c r="G3868" t="s">
        <v>19002</v>
      </c>
      <c r="H3868" t="s">
        <v>19003</v>
      </c>
      <c r="I3868">
        <v>10</v>
      </c>
      <c r="J3868">
        <v>10</v>
      </c>
      <c r="K3868">
        <v>0</v>
      </c>
      <c r="L3868" t="s">
        <v>19004</v>
      </c>
      <c r="M3868">
        <f>SUM(B3868,C3868)</f>
        <v>0</v>
      </c>
      <c r="N3868" t="str">
        <f t="shared" si="120"/>
        <v>No</v>
      </c>
      <c r="O3868">
        <f>COUNTIF(C:C,"&lt;0")</f>
        <v>0</v>
      </c>
      <c r="P3868" t="e">
        <f>SUMIF(#REF!,"&gt;"&amp;AVERAGE(#REF!))</f>
        <v>#REF!</v>
      </c>
      <c r="Q3868">
        <f t="shared" si="121"/>
        <v>27.565026697177728</v>
      </c>
      <c r="R3868" t="str">
        <f>CONCATENATE("ID-",A3868,"-",E3868)</f>
        <v>ID-32728-Wanaka - Milford Sound</v>
      </c>
      <c r="S3868" t="str">
        <f>INDEX(B:B,MATCH(A3868,A:A,0))</f>
        <v>10:35</v>
      </c>
      <c r="T3868" t="str">
        <f>IF(OR(B3868&gt;0,C3868&gt;0),"Acceptable","Check")</f>
        <v>Acceptable</v>
      </c>
      <c r="U3868">
        <f>COUNTIF(D:D, "Military - U.S. Army")</f>
        <v>23</v>
      </c>
      <c r="V3868">
        <f>AVERAGEIF(C:C,"Fort Myer, Virginia", I:I)</f>
        <v>2</v>
      </c>
      <c r="X3868" t="str">
        <f>IFERROR(VLOOKUP("FlightNumber", A:D, 4, FALSE), "Flight Not Found")</f>
        <v>Flight Not Found</v>
      </c>
      <c r="Y3868" t="str" cm="1">
        <f t="array" ref="Y3868">IF(AND(B:B &gt; TIME(6, 0, 0), B:B &lt;= TIME(18, 0, 0)), "Day", "Night")</f>
        <v>Night</v>
      </c>
      <c r="Z3868">
        <f>COUNTIFS(D:D, "Military - U.S. Army", C:C, "Fort Myer, Virginia")</f>
        <v>1</v>
      </c>
    </row>
    <row r="3869" spans="1:26" x14ac:dyDescent="0.2">
      <c r="A3869">
        <v>32733</v>
      </c>
      <c r="B3869" t="s">
        <v>6132</v>
      </c>
      <c r="C3869" t="s">
        <v>19005</v>
      </c>
      <c r="D3869" t="s">
        <v>34</v>
      </c>
      <c r="E3869" t="s">
        <v>19006</v>
      </c>
      <c r="F3869" t="s">
        <v>19007</v>
      </c>
      <c r="G3869" t="s">
        <v>19008</v>
      </c>
      <c r="H3869" t="s">
        <v>19009</v>
      </c>
      <c r="I3869">
        <v>2</v>
      </c>
      <c r="J3869">
        <v>2</v>
      </c>
      <c r="K3869">
        <v>0</v>
      </c>
      <c r="L3869" t="s">
        <v>19010</v>
      </c>
      <c r="M3869">
        <f>SUM(B3869,C3869)</f>
        <v>0</v>
      </c>
      <c r="N3869" t="str">
        <f t="shared" si="120"/>
        <v>No</v>
      </c>
      <c r="O3869">
        <f>COUNTIF(C:C,"&lt;0")</f>
        <v>0</v>
      </c>
      <c r="P3869" t="e">
        <f>SUMIF(#REF!,"&gt;"&amp;AVERAGE(#REF!))</f>
        <v>#REF!</v>
      </c>
      <c r="Q3869">
        <f t="shared" si="121"/>
        <v>27.565026697177728</v>
      </c>
      <c r="R3869" t="str">
        <f>CONCATENATE("ID-",A3869,"-",E3869)</f>
        <v>ID-32733-Hattiesburg, MS - Gulfport, MS</v>
      </c>
      <c r="S3869" t="str">
        <f>INDEX(B:B,MATCH(A3869,A:A,0))</f>
        <v>21:25</v>
      </c>
      <c r="T3869" t="str">
        <f>IF(OR(B3869&gt;0,C3869&gt;0),"Acceptable","Check")</f>
        <v>Acceptable</v>
      </c>
      <c r="U3869">
        <f>COUNTIF(D:D, "Military - U.S. Army")</f>
        <v>23</v>
      </c>
      <c r="V3869">
        <f>AVERAGEIF(C:C,"Fort Myer, Virginia", I:I)</f>
        <v>2</v>
      </c>
      <c r="X3869" t="str">
        <f>IFERROR(VLOOKUP("FlightNumber", A:D, 4, FALSE), "Flight Not Found")</f>
        <v>Flight Not Found</v>
      </c>
      <c r="Y3869" t="str" cm="1">
        <f t="array" ref="Y3869">IF(AND(B:B &gt; TIME(6, 0, 0), B:B &lt;= TIME(18, 0, 0)), "Day", "Night")</f>
        <v>Night</v>
      </c>
      <c r="Z3869">
        <f>COUNTIFS(D:D, "Military - U.S. Army", C:C, "Fort Myer, Virginia")</f>
        <v>1</v>
      </c>
    </row>
    <row r="3870" spans="1:26" x14ac:dyDescent="0.2">
      <c r="A3870">
        <v>32735</v>
      </c>
      <c r="D3870" t="s">
        <v>19011</v>
      </c>
      <c r="E3870" t="s">
        <v>19012</v>
      </c>
      <c r="F3870" t="s">
        <v>13654</v>
      </c>
      <c r="G3870" t="s">
        <v>19013</v>
      </c>
      <c r="H3870" t="s">
        <v>19014</v>
      </c>
      <c r="I3870">
        <v>40</v>
      </c>
      <c r="J3870">
        <v>34</v>
      </c>
      <c r="K3870">
        <v>0</v>
      </c>
      <c r="L3870" t="s">
        <v>19015</v>
      </c>
      <c r="M3870">
        <f>SUM(B3870,C3870)</f>
        <v>0</v>
      </c>
      <c r="N3870" t="str">
        <f t="shared" si="120"/>
        <v>No</v>
      </c>
      <c r="O3870">
        <f>COUNTIF(C:C,"&lt;0")</f>
        <v>0</v>
      </c>
      <c r="P3870" t="e">
        <f>SUMIF(#REF!,"&gt;"&amp;AVERAGE(#REF!))</f>
        <v>#REF!</v>
      </c>
      <c r="Q3870">
        <f t="shared" si="121"/>
        <v>27.565026697177728</v>
      </c>
      <c r="R3870" t="str">
        <f>CONCATENATE("ID-",A3870,"-",E3870)</f>
        <v>ID-32735-Shanghai - Hongqiao</v>
      </c>
      <c r="S3870">
        <f>INDEX(B:B,MATCH(A3870,A:A,0))</f>
        <v>0</v>
      </c>
      <c r="T3870" t="str">
        <f>IF(OR(B3870&gt;0,C3870&gt;0),"Acceptable","Check")</f>
        <v>Check</v>
      </c>
      <c r="U3870">
        <f>COUNTIF(D:D, "Military - U.S. Army")</f>
        <v>23</v>
      </c>
      <c r="V3870">
        <f>AVERAGEIF(C:C,"Fort Myer, Virginia", I:I)</f>
        <v>2</v>
      </c>
      <c r="X3870" t="str">
        <f>IFERROR(VLOOKUP("FlightNumber", A:D, 4, FALSE), "Flight Not Found")</f>
        <v>Flight Not Found</v>
      </c>
      <c r="Y3870" t="str" cm="1">
        <f t="array" ref="Y3870">IF(AND(B:B &gt; TIME(6, 0, 0), B:B &lt;= TIME(18, 0, 0)), "Day", "Night")</f>
        <v>Night</v>
      </c>
      <c r="Z3870">
        <f>COUNTIFS(D:D, "Military - U.S. Army", C:C, "Fort Myer, Virginia")</f>
        <v>1</v>
      </c>
    </row>
    <row r="3871" spans="1:26" x14ac:dyDescent="0.2">
      <c r="A3871">
        <v>32741</v>
      </c>
      <c r="B3871" t="s">
        <v>3073</v>
      </c>
      <c r="C3871" t="s">
        <v>19016</v>
      </c>
      <c r="D3871" t="s">
        <v>9454</v>
      </c>
      <c r="E3871" t="s">
        <v>19017</v>
      </c>
      <c r="F3871" t="s">
        <v>19018</v>
      </c>
      <c r="G3871" t="s">
        <v>19019</v>
      </c>
      <c r="H3871" t="s">
        <v>19020</v>
      </c>
      <c r="I3871">
        <v>3</v>
      </c>
      <c r="J3871">
        <v>3</v>
      </c>
      <c r="K3871">
        <v>0</v>
      </c>
      <c r="L3871" t="s">
        <v>19021</v>
      </c>
      <c r="M3871">
        <f>SUM(B3871,C3871)</f>
        <v>0</v>
      </c>
      <c r="N3871" t="str">
        <f t="shared" si="120"/>
        <v>No</v>
      </c>
      <c r="O3871">
        <f>COUNTIF(C:C,"&lt;0")</f>
        <v>0</v>
      </c>
      <c r="P3871" t="e">
        <f>SUMIF(#REF!,"&gt;"&amp;AVERAGE(#REF!))</f>
        <v>#REF!</v>
      </c>
      <c r="Q3871">
        <f t="shared" si="121"/>
        <v>27.565026697177728</v>
      </c>
      <c r="R3871" t="str">
        <f>CONCATENATE("ID-",A3871,"-",E3871)</f>
        <v>ID-32741-Medford, OR - Medford, OR</v>
      </c>
      <c r="S3871" t="str">
        <f>INDEX(B:B,MATCH(A3871,A:A,0))</f>
        <v>12:50</v>
      </c>
      <c r="T3871" t="str">
        <f>IF(OR(B3871&gt;0,C3871&gt;0),"Acceptable","Check")</f>
        <v>Acceptable</v>
      </c>
      <c r="U3871">
        <f>COUNTIF(D:D, "Military - U.S. Army")</f>
        <v>23</v>
      </c>
      <c r="V3871">
        <f>AVERAGEIF(C:C,"Fort Myer, Virginia", I:I)</f>
        <v>2</v>
      </c>
      <c r="X3871" t="str">
        <f>IFERROR(VLOOKUP("FlightNumber", A:D, 4, FALSE), "Flight Not Found")</f>
        <v>Flight Not Found</v>
      </c>
      <c r="Y3871" t="str" cm="1">
        <f t="array" ref="Y3871">IF(AND(B:B &gt; TIME(6, 0, 0), B:B &lt;= TIME(18, 0, 0)), "Day", "Night")</f>
        <v>Night</v>
      </c>
      <c r="Z3871">
        <f>COUNTIFS(D:D, "Military - U.S. Army", C:C, "Fort Myer, Virginia")</f>
        <v>1</v>
      </c>
    </row>
    <row r="3872" spans="1:26" x14ac:dyDescent="0.2">
      <c r="A3872">
        <v>32745</v>
      </c>
      <c r="B3872" t="s">
        <v>88</v>
      </c>
      <c r="C3872" t="s">
        <v>19022</v>
      </c>
      <c r="D3872" t="s">
        <v>6615</v>
      </c>
      <c r="E3872" t="s">
        <v>19023</v>
      </c>
      <c r="F3872" t="s">
        <v>9559</v>
      </c>
      <c r="G3872" t="s">
        <v>19024</v>
      </c>
      <c r="H3872" t="s">
        <v>19025</v>
      </c>
      <c r="I3872">
        <v>54</v>
      </c>
      <c r="J3872">
        <v>54</v>
      </c>
      <c r="K3872">
        <v>0</v>
      </c>
      <c r="L3872" t="s">
        <v>19026</v>
      </c>
      <c r="M3872">
        <f>SUM(B3872,C3872)</f>
        <v>0</v>
      </c>
      <c r="N3872" t="str">
        <f t="shared" si="120"/>
        <v>No</v>
      </c>
      <c r="O3872">
        <f>COUNTIF(C:C,"&lt;0")</f>
        <v>0</v>
      </c>
      <c r="P3872" t="e">
        <f>SUMIF(#REF!,"&gt;"&amp;AVERAGE(#REF!))</f>
        <v>#REF!</v>
      </c>
      <c r="Q3872">
        <f t="shared" si="121"/>
        <v>27.565026697177728</v>
      </c>
      <c r="R3872" t="str">
        <f>CONCATENATE("ID-",A3872,"-",E3872)</f>
        <v>ID-32745-Gilgit - Islamabad - Chaklala</v>
      </c>
      <c r="S3872" t="str">
        <f>INDEX(B:B,MATCH(A3872,A:A,0))</f>
        <v>07:45</v>
      </c>
      <c r="T3872" t="str">
        <f>IF(OR(B3872&gt;0,C3872&gt;0),"Acceptable","Check")</f>
        <v>Acceptable</v>
      </c>
      <c r="U3872">
        <f>COUNTIF(D:D, "Military - U.S. Army")</f>
        <v>23</v>
      </c>
      <c r="V3872">
        <f>AVERAGEIF(C:C,"Fort Myer, Virginia", I:I)</f>
        <v>2</v>
      </c>
      <c r="X3872" t="str">
        <f>IFERROR(VLOOKUP("FlightNumber", A:D, 4, FALSE), "Flight Not Found")</f>
        <v>Flight Not Found</v>
      </c>
      <c r="Y3872" t="str" cm="1">
        <f t="array" ref="Y3872">IF(AND(B:B &gt; TIME(6, 0, 0), B:B &lt;= TIME(18, 0, 0)), "Day", "Night")</f>
        <v>Night</v>
      </c>
      <c r="Z3872">
        <f>COUNTIFS(D:D, "Military - U.S. Army", C:C, "Fort Myer, Virginia")</f>
        <v>1</v>
      </c>
    </row>
    <row r="3873" spans="1:26" x14ac:dyDescent="0.2">
      <c r="A3873">
        <v>32748</v>
      </c>
      <c r="B3873" t="s">
        <v>1384</v>
      </c>
      <c r="C3873" t="s">
        <v>19027</v>
      </c>
      <c r="D3873" t="s">
        <v>19028</v>
      </c>
      <c r="E3873" t="s">
        <v>19029</v>
      </c>
      <c r="F3873" t="s">
        <v>14843</v>
      </c>
      <c r="G3873" t="s">
        <v>19030</v>
      </c>
      <c r="H3873" t="s">
        <v>19031</v>
      </c>
      <c r="I3873">
        <v>5</v>
      </c>
      <c r="J3873">
        <v>5</v>
      </c>
      <c r="K3873">
        <v>0</v>
      </c>
      <c r="L3873" t="s">
        <v>19032</v>
      </c>
      <c r="M3873">
        <f>SUM(B3873,C3873)</f>
        <v>0</v>
      </c>
      <c r="N3873" t="str">
        <f t="shared" si="120"/>
        <v>No</v>
      </c>
      <c r="O3873">
        <f>COUNTIF(C:C,"&lt;0")</f>
        <v>0</v>
      </c>
      <c r="P3873" t="e">
        <f>SUMIF(#REF!,"&gt;"&amp;AVERAGE(#REF!))</f>
        <v>#REF!</v>
      </c>
      <c r="Q3873">
        <f t="shared" si="121"/>
        <v>27.565026697177728</v>
      </c>
      <c r="R3873" t="str">
        <f>CONCATENATE("ID-",A3873,"-",E3873)</f>
        <v>ID-32748-Salisbury, MD - Lynchburg, VA</v>
      </c>
      <c r="S3873" t="str">
        <f>INDEX(B:B,MATCH(A3873,A:A,0))</f>
        <v>00:45</v>
      </c>
      <c r="T3873" t="str">
        <f>IF(OR(B3873&gt;0,C3873&gt;0),"Acceptable","Check")</f>
        <v>Acceptable</v>
      </c>
      <c r="U3873">
        <f>COUNTIF(D:D, "Military - U.S. Army")</f>
        <v>23</v>
      </c>
      <c r="V3873">
        <f>AVERAGEIF(C:C,"Fort Myer, Virginia", I:I)</f>
        <v>2</v>
      </c>
      <c r="X3873" t="str">
        <f>IFERROR(VLOOKUP("FlightNumber", A:D, 4, FALSE), "Flight Not Found")</f>
        <v>Flight Not Found</v>
      </c>
      <c r="Y3873" t="str" cm="1">
        <f t="array" ref="Y3873">IF(AND(B:B &gt; TIME(6, 0, 0), B:B &lt;= TIME(18, 0, 0)), "Day", "Night")</f>
        <v>Night</v>
      </c>
      <c r="Z3873">
        <f>COUNTIFS(D:D, "Military - U.S. Army", C:C, "Fort Myer, Virginia")</f>
        <v>1</v>
      </c>
    </row>
    <row r="3874" spans="1:26" x14ac:dyDescent="0.2">
      <c r="A3874">
        <v>32754</v>
      </c>
      <c r="B3874" t="s">
        <v>4834</v>
      </c>
      <c r="C3874" t="s">
        <v>19033</v>
      </c>
      <c r="D3874" t="s">
        <v>1312</v>
      </c>
      <c r="E3874" t="s">
        <v>19034</v>
      </c>
      <c r="F3874" t="s">
        <v>14562</v>
      </c>
      <c r="G3874" t="s">
        <v>19035</v>
      </c>
      <c r="H3874" t="s">
        <v>19036</v>
      </c>
      <c r="I3874">
        <v>126</v>
      </c>
      <c r="J3874">
        <v>126</v>
      </c>
      <c r="K3874">
        <v>45</v>
      </c>
      <c r="L3874" t="s">
        <v>19037</v>
      </c>
      <c r="M3874">
        <f>SUM(B3874,C3874)</f>
        <v>0</v>
      </c>
      <c r="N3874" t="str">
        <f t="shared" si="120"/>
        <v>No</v>
      </c>
      <c r="O3874">
        <f>COUNTIF(C:C,"&lt;0")</f>
        <v>0</v>
      </c>
      <c r="P3874" t="e">
        <f>SUMIF(#REF!,"&gt;"&amp;AVERAGE(#REF!))</f>
        <v>#REF!</v>
      </c>
      <c r="Q3874">
        <f t="shared" si="121"/>
        <v>27.565026697177728</v>
      </c>
      <c r="R3874" t="str">
        <f>CONCATENATE("ID-",A3874,"-",E3874)</f>
        <v>ID-32754-Havana - Köln, Bonn</v>
      </c>
      <c r="S3874" t="str">
        <f>INDEX(B:B,MATCH(A3874,A:A,0))</f>
        <v>19:00</v>
      </c>
      <c r="T3874" t="str">
        <f>IF(OR(B3874&gt;0,C3874&gt;0),"Acceptable","Check")</f>
        <v>Acceptable</v>
      </c>
      <c r="U3874">
        <f>COUNTIF(D:D, "Military - U.S. Army")</f>
        <v>23</v>
      </c>
      <c r="V3874">
        <f>AVERAGEIF(C:C,"Fort Myer, Virginia", I:I)</f>
        <v>2</v>
      </c>
      <c r="X3874" t="str">
        <f>IFERROR(VLOOKUP("FlightNumber", A:D, 4, FALSE), "Flight Not Found")</f>
        <v>Flight Not Found</v>
      </c>
      <c r="Y3874" t="str" cm="1">
        <f t="array" ref="Y3874">IF(AND(B:B &gt; TIME(6, 0, 0), B:B &lt;= TIME(18, 0, 0)), "Day", "Night")</f>
        <v>Night</v>
      </c>
      <c r="Z3874">
        <f>COUNTIFS(D:D, "Military - U.S. Army", C:C, "Fort Myer, Virginia")</f>
        <v>1</v>
      </c>
    </row>
    <row r="3875" spans="1:26" x14ac:dyDescent="0.2">
      <c r="A3875">
        <v>32754</v>
      </c>
      <c r="B3875" t="s">
        <v>3084</v>
      </c>
      <c r="C3875" t="s">
        <v>19038</v>
      </c>
      <c r="D3875" t="s">
        <v>2736</v>
      </c>
      <c r="E3875" t="s">
        <v>19039</v>
      </c>
      <c r="F3875" t="s">
        <v>19040</v>
      </c>
      <c r="G3875" t="s">
        <v>19041</v>
      </c>
      <c r="H3875" t="s">
        <v>19042</v>
      </c>
      <c r="I3875">
        <v>54</v>
      </c>
      <c r="J3875">
        <v>13</v>
      </c>
      <c r="K3875">
        <v>0</v>
      </c>
      <c r="L3875" t="s">
        <v>19043</v>
      </c>
      <c r="M3875">
        <f>SUM(B3875,C3875)</f>
        <v>0</v>
      </c>
      <c r="N3875" t="str">
        <f t="shared" si="120"/>
        <v>No</v>
      </c>
      <c r="O3875">
        <f>COUNTIF(C:C,"&lt;0")</f>
        <v>0</v>
      </c>
      <c r="P3875" t="e">
        <f>SUMIF(#REF!,"&gt;"&amp;AVERAGE(#REF!))</f>
        <v>#REF!</v>
      </c>
      <c r="Q3875">
        <f t="shared" si="121"/>
        <v>27.565026697177728</v>
      </c>
      <c r="R3875" t="str">
        <f>CONCATENATE("ID-",A3875,"-",E3875)</f>
        <v>ID-32754-Maraba - Belem</v>
      </c>
      <c r="S3875" t="str">
        <f>INDEX(B:B,MATCH(A3875,A:A,0))</f>
        <v>19:00</v>
      </c>
      <c r="T3875" t="str">
        <f>IF(OR(B3875&gt;0,C3875&gt;0),"Acceptable","Check")</f>
        <v>Acceptable</v>
      </c>
      <c r="U3875">
        <f>COUNTIF(D:D, "Military - U.S. Army")</f>
        <v>23</v>
      </c>
      <c r="V3875">
        <f>AVERAGEIF(C:C,"Fort Myer, Virginia", I:I)</f>
        <v>2</v>
      </c>
      <c r="X3875" t="str">
        <f>IFERROR(VLOOKUP("FlightNumber", A:D, 4, FALSE), "Flight Not Found")</f>
        <v>Flight Not Found</v>
      </c>
      <c r="Y3875" t="str" cm="1">
        <f t="array" ref="Y3875">IF(AND(B:B &gt; TIME(6, 0, 0), B:B &lt;= TIME(18, 0, 0)), "Day", "Night")</f>
        <v>Night</v>
      </c>
      <c r="Z3875">
        <f>COUNTIFS(D:D, "Military - U.S. Army", C:C, "Fort Myer, Virginia")</f>
        <v>1</v>
      </c>
    </row>
    <row r="3876" spans="1:26" x14ac:dyDescent="0.2">
      <c r="A3876">
        <v>32759</v>
      </c>
      <c r="B3876" t="s">
        <v>13261</v>
      </c>
      <c r="C3876" t="s">
        <v>19044</v>
      </c>
      <c r="D3876" t="s">
        <v>19045</v>
      </c>
      <c r="E3876" t="s">
        <v>19046</v>
      </c>
      <c r="F3876" t="s">
        <v>11033</v>
      </c>
      <c r="G3876" t="s">
        <v>19047</v>
      </c>
      <c r="H3876" t="s">
        <v>13137</v>
      </c>
      <c r="I3876">
        <v>55</v>
      </c>
      <c r="J3876">
        <v>55</v>
      </c>
      <c r="K3876">
        <v>0</v>
      </c>
      <c r="L3876" t="s">
        <v>19048</v>
      </c>
      <c r="M3876">
        <f>SUM(B3876,C3876)</f>
        <v>0</v>
      </c>
      <c r="N3876" t="str">
        <f t="shared" si="120"/>
        <v>No</v>
      </c>
      <c r="O3876">
        <f>COUNTIF(C:C,"&lt;0")</f>
        <v>0</v>
      </c>
      <c r="P3876" t="e">
        <f>SUMIF(#REF!,"&gt;"&amp;AVERAGE(#REF!))</f>
        <v>#REF!</v>
      </c>
      <c r="Q3876">
        <f t="shared" si="121"/>
        <v>27.565026697177728</v>
      </c>
      <c r="R3876" t="str">
        <f>CONCATENATE("ID-",A3876,"-",E3876)</f>
        <v>ID-32759-Oslo - Hamburg</v>
      </c>
      <c r="S3876" t="str">
        <f>INDEX(B:B,MATCH(A3876,A:A,0))</f>
        <v>16:36</v>
      </c>
      <c r="T3876" t="str">
        <f>IF(OR(B3876&gt;0,C3876&gt;0),"Acceptable","Check")</f>
        <v>Acceptable</v>
      </c>
      <c r="U3876">
        <f>COUNTIF(D:D, "Military - U.S. Army")</f>
        <v>23</v>
      </c>
      <c r="V3876">
        <f>AVERAGEIF(C:C,"Fort Myer, Virginia", I:I)</f>
        <v>2</v>
      </c>
      <c r="X3876" t="str">
        <f>IFERROR(VLOOKUP("FlightNumber", A:D, 4, FALSE), "Flight Not Found")</f>
        <v>Flight Not Found</v>
      </c>
      <c r="Y3876" t="str" cm="1">
        <f t="array" ref="Y3876">IF(AND(B:B &gt; TIME(6, 0, 0), B:B &lt;= TIME(18, 0, 0)), "Day", "Night")</f>
        <v>Night</v>
      </c>
      <c r="Z3876">
        <f>COUNTIFS(D:D, "Military - U.S. Army", C:C, "Fort Myer, Virginia")</f>
        <v>1</v>
      </c>
    </row>
    <row r="3877" spans="1:26" x14ac:dyDescent="0.2">
      <c r="A3877">
        <v>32766</v>
      </c>
      <c r="C3877" t="s">
        <v>19049</v>
      </c>
      <c r="D3877" t="s">
        <v>12247</v>
      </c>
      <c r="E3877" t="s">
        <v>19050</v>
      </c>
      <c r="F3877" t="s">
        <v>12795</v>
      </c>
      <c r="G3877" t="s">
        <v>19051</v>
      </c>
      <c r="H3877" t="s">
        <v>10184</v>
      </c>
      <c r="I3877">
        <v>22</v>
      </c>
      <c r="J3877">
        <v>22</v>
      </c>
      <c r="K3877">
        <v>0</v>
      </c>
      <c r="L3877" t="s">
        <v>19052</v>
      </c>
      <c r="M3877">
        <f>SUM(B3877,C3877)</f>
        <v>0</v>
      </c>
      <c r="N3877" t="str">
        <f t="shared" si="120"/>
        <v>No</v>
      </c>
      <c r="O3877">
        <f>COUNTIF(C:C,"&lt;0")</f>
        <v>0</v>
      </c>
      <c r="P3877" t="e">
        <f>SUMIF(#REF!,"&gt;"&amp;AVERAGE(#REF!))</f>
        <v>#REF!</v>
      </c>
      <c r="Q3877">
        <f t="shared" si="121"/>
        <v>27.565026697177728</v>
      </c>
      <c r="R3877" t="str">
        <f>CONCATENATE("ID-",A3877,"-",E3877)</f>
        <v>ID-32766-Manokwari - Bentuni</v>
      </c>
      <c r="S3877">
        <f>INDEX(B:B,MATCH(A3877,A:A,0))</f>
        <v>0</v>
      </c>
      <c r="T3877" t="str">
        <f>IF(OR(B3877&gt;0,C3877&gt;0),"Acceptable","Check")</f>
        <v>Acceptable</v>
      </c>
      <c r="U3877">
        <f>COUNTIF(D:D, "Military - U.S. Army")</f>
        <v>23</v>
      </c>
      <c r="V3877">
        <f>AVERAGEIF(C:C,"Fort Myer, Virginia", I:I)</f>
        <v>2</v>
      </c>
      <c r="X3877" t="str">
        <f>IFERROR(VLOOKUP("FlightNumber", A:D, 4, FALSE), "Flight Not Found")</f>
        <v>Flight Not Found</v>
      </c>
      <c r="Y3877" t="str" cm="1">
        <f t="array" ref="Y3877">IF(AND(B:B &gt; TIME(6, 0, 0), B:B &lt;= TIME(18, 0, 0)), "Day", "Night")</f>
        <v>Night</v>
      </c>
      <c r="Z3877">
        <f>COUNTIFS(D:D, "Military - U.S. Army", C:C, "Fort Myer, Virginia")</f>
        <v>1</v>
      </c>
    </row>
    <row r="3878" spans="1:26" x14ac:dyDescent="0.2">
      <c r="A3878">
        <v>32766</v>
      </c>
      <c r="B3878" t="s">
        <v>3344</v>
      </c>
      <c r="C3878" t="s">
        <v>19053</v>
      </c>
      <c r="D3878" t="s">
        <v>19054</v>
      </c>
      <c r="E3878" t="s">
        <v>19055</v>
      </c>
      <c r="F3878" t="s">
        <v>19056</v>
      </c>
      <c r="G3878" t="s">
        <v>19057</v>
      </c>
      <c r="H3878" t="s">
        <v>19058</v>
      </c>
      <c r="I3878">
        <v>6</v>
      </c>
      <c r="J3878">
        <v>6</v>
      </c>
      <c r="K3878">
        <v>0</v>
      </c>
      <c r="L3878" t="s">
        <v>19059</v>
      </c>
      <c r="M3878">
        <f>SUM(B3878,C3878)</f>
        <v>0</v>
      </c>
      <c r="N3878" t="str">
        <f t="shared" si="120"/>
        <v>No</v>
      </c>
      <c r="O3878">
        <f>COUNTIF(C:C,"&lt;0")</f>
        <v>0</v>
      </c>
      <c r="P3878" t="e">
        <f>SUMIF(#REF!,"&gt;"&amp;AVERAGE(#REF!))</f>
        <v>#REF!</v>
      </c>
      <c r="Q3878">
        <f t="shared" si="121"/>
        <v>27.565026697177728</v>
      </c>
      <c r="R3878" t="str">
        <f>CONCATENATE("ID-",A3878,"-",E3878)</f>
        <v>ID-32766-Orlando, FL - Mayfield, KY</v>
      </c>
      <c r="S3878">
        <f>INDEX(B:B,MATCH(A3878,A:A,0))</f>
        <v>0</v>
      </c>
      <c r="T3878" t="str">
        <f>IF(OR(B3878&gt;0,C3878&gt;0),"Acceptable","Check")</f>
        <v>Acceptable</v>
      </c>
      <c r="U3878">
        <f>COUNTIF(D:D, "Military - U.S. Army")</f>
        <v>23</v>
      </c>
      <c r="V3878">
        <f>AVERAGEIF(C:C,"Fort Myer, Virginia", I:I)</f>
        <v>2</v>
      </c>
      <c r="X3878" t="str">
        <f>IFERROR(VLOOKUP("FlightNumber", A:D, 4, FALSE), "Flight Not Found")</f>
        <v>Flight Not Found</v>
      </c>
      <c r="Y3878" t="str" cm="1">
        <f t="array" ref="Y3878">IF(AND(B:B &gt; TIME(6, 0, 0), B:B &lt;= TIME(18, 0, 0)), "Day", "Night")</f>
        <v>Night</v>
      </c>
      <c r="Z3878">
        <f>COUNTIFS(D:D, "Military - U.S. Army", C:C, "Fort Myer, Virginia")</f>
        <v>1</v>
      </c>
    </row>
    <row r="3879" spans="1:26" x14ac:dyDescent="0.2">
      <c r="A3879">
        <v>32770</v>
      </c>
      <c r="B3879" t="s">
        <v>2219</v>
      </c>
      <c r="C3879" t="s">
        <v>19060</v>
      </c>
      <c r="D3879" t="s">
        <v>6399</v>
      </c>
      <c r="E3879" t="s">
        <v>19061</v>
      </c>
      <c r="F3879" t="s">
        <v>15641</v>
      </c>
      <c r="G3879" t="s">
        <v>19062</v>
      </c>
      <c r="H3879" t="s">
        <v>19063</v>
      </c>
      <c r="I3879">
        <v>171</v>
      </c>
      <c r="J3879">
        <v>171</v>
      </c>
      <c r="K3879">
        <v>0</v>
      </c>
      <c r="L3879" t="s">
        <v>19064</v>
      </c>
      <c r="M3879">
        <f>SUM(B3879,C3879)</f>
        <v>0</v>
      </c>
      <c r="N3879" t="str">
        <f t="shared" si="120"/>
        <v>No</v>
      </c>
      <c r="O3879">
        <f>COUNTIF(C:C,"&lt;0")</f>
        <v>0</v>
      </c>
      <c r="P3879" t="e">
        <f>SUMIF(#REF!,"&gt;"&amp;AVERAGE(#REF!))</f>
        <v>#REF!</v>
      </c>
      <c r="Q3879">
        <f t="shared" si="121"/>
        <v>27.565026697177728</v>
      </c>
      <c r="R3879" t="str">
        <f>CONCATENATE("ID-",A3879,"-",E3879)</f>
        <v>ID-32770-N'Djamena - Paris</v>
      </c>
      <c r="S3879" t="str">
        <f>INDEX(B:B,MATCH(A3879,A:A,0))</f>
        <v>14:00</v>
      </c>
      <c r="T3879" t="str">
        <f>IF(OR(B3879&gt;0,C3879&gt;0),"Acceptable","Check")</f>
        <v>Acceptable</v>
      </c>
      <c r="U3879">
        <f>COUNTIF(D:D, "Military - U.S. Army")</f>
        <v>23</v>
      </c>
      <c r="V3879">
        <f>AVERAGEIF(C:C,"Fort Myer, Virginia", I:I)</f>
        <v>2</v>
      </c>
      <c r="X3879" t="str">
        <f>IFERROR(VLOOKUP("FlightNumber", A:D, 4, FALSE), "Flight Not Found")</f>
        <v>Flight Not Found</v>
      </c>
      <c r="Y3879" t="str" cm="1">
        <f t="array" ref="Y3879">IF(AND(B:B &gt; TIME(6, 0, 0), B:B &lt;= TIME(18, 0, 0)), "Day", "Night")</f>
        <v>Night</v>
      </c>
      <c r="Z3879">
        <f>COUNTIFS(D:D, "Military - U.S. Army", C:C, "Fort Myer, Virginia")</f>
        <v>1</v>
      </c>
    </row>
    <row r="3880" spans="1:26" x14ac:dyDescent="0.2">
      <c r="A3880">
        <v>32771</v>
      </c>
      <c r="C3880" t="s">
        <v>9413</v>
      </c>
      <c r="D3880" t="s">
        <v>19065</v>
      </c>
      <c r="F3880" t="s">
        <v>2606</v>
      </c>
      <c r="G3880" t="s">
        <v>19066</v>
      </c>
      <c r="H3880" t="s">
        <v>19067</v>
      </c>
      <c r="I3880">
        <v>7</v>
      </c>
      <c r="J3880">
        <v>2</v>
      </c>
      <c r="K3880">
        <v>0</v>
      </c>
      <c r="L3880" t="s">
        <v>19068</v>
      </c>
      <c r="M3880">
        <f>SUM(B3880,C3880)</f>
        <v>0</v>
      </c>
      <c r="N3880" t="str">
        <f t="shared" si="120"/>
        <v>No</v>
      </c>
      <c r="O3880">
        <f>COUNTIF(C:C,"&lt;0")</f>
        <v>0</v>
      </c>
      <c r="P3880" t="e">
        <f>SUMIF(#REF!,"&gt;"&amp;AVERAGE(#REF!))</f>
        <v>#REF!</v>
      </c>
      <c r="Q3880">
        <f t="shared" si="121"/>
        <v>27.565026697177728</v>
      </c>
      <c r="R3880" t="str">
        <f>CONCATENATE("ID-",A3880,"-",E3880)</f>
        <v>ID-32771-</v>
      </c>
      <c r="S3880">
        <f>INDEX(B:B,MATCH(A3880,A:A,0))</f>
        <v>0</v>
      </c>
      <c r="T3880" t="str">
        <f>IF(OR(B3880&gt;0,C3880&gt;0),"Acceptable","Check")</f>
        <v>Acceptable</v>
      </c>
      <c r="U3880">
        <f>COUNTIF(D:D, "Military - U.S. Army")</f>
        <v>23</v>
      </c>
      <c r="V3880">
        <f>AVERAGEIF(C:C,"Fort Myer, Virginia", I:I)</f>
        <v>2</v>
      </c>
      <c r="X3880" t="str">
        <f>IFERROR(VLOOKUP("FlightNumber", A:D, 4, FALSE), "Flight Not Found")</f>
        <v>Flight Not Found</v>
      </c>
      <c r="Y3880" t="str" cm="1">
        <f t="array" ref="Y3880">IF(AND(B:B &gt; TIME(6, 0, 0), B:B &lt;= TIME(18, 0, 0)), "Day", "Night")</f>
        <v>Night</v>
      </c>
      <c r="Z3880">
        <f>COUNTIFS(D:D, "Military - U.S. Army", C:C, "Fort Myer, Virginia")</f>
        <v>1</v>
      </c>
    </row>
    <row r="3881" spans="1:26" x14ac:dyDescent="0.2">
      <c r="A3881">
        <v>32771</v>
      </c>
      <c r="B3881" t="s">
        <v>19069</v>
      </c>
      <c r="C3881" t="s">
        <v>19070</v>
      </c>
      <c r="D3881" t="s">
        <v>19071</v>
      </c>
      <c r="E3881" t="s">
        <v>19072</v>
      </c>
      <c r="F3881" t="s">
        <v>19073</v>
      </c>
      <c r="G3881" t="s">
        <v>19074</v>
      </c>
      <c r="H3881" t="s">
        <v>19075</v>
      </c>
      <c r="I3881">
        <v>63</v>
      </c>
      <c r="J3881">
        <v>2</v>
      </c>
      <c r="K3881">
        <v>0</v>
      </c>
      <c r="L3881" t="s">
        <v>19076</v>
      </c>
      <c r="M3881">
        <f>SUM(B3881,C3881)</f>
        <v>0</v>
      </c>
      <c r="N3881" t="str">
        <f t="shared" si="120"/>
        <v>No</v>
      </c>
      <c r="O3881">
        <f>COUNTIF(C:C,"&lt;0")</f>
        <v>0</v>
      </c>
      <c r="P3881" t="e">
        <f>SUMIF(#REF!,"&gt;"&amp;AVERAGE(#REF!))</f>
        <v>#REF!</v>
      </c>
      <c r="Q3881">
        <f t="shared" si="121"/>
        <v>27.565026697177728</v>
      </c>
      <c r="R3881" t="str">
        <f>CONCATENATE("ID-",A3881,"-",E3881)</f>
        <v>ID-32771-New York City - Charlotte, NC</v>
      </c>
      <c r="S3881">
        <f>INDEX(B:B,MATCH(A3881,A:A,0))</f>
        <v>0</v>
      </c>
      <c r="T3881" t="str">
        <f>IF(OR(B3881&gt;0,C3881&gt;0),"Acceptable","Check")</f>
        <v>Acceptable</v>
      </c>
      <c r="U3881">
        <f>COUNTIF(D:D, "Military - U.S. Army")</f>
        <v>23</v>
      </c>
      <c r="V3881">
        <f>AVERAGEIF(C:C,"Fort Myer, Virginia", I:I)</f>
        <v>2</v>
      </c>
      <c r="X3881" t="str">
        <f>IFERROR(VLOOKUP("FlightNumber", A:D, 4, FALSE), "Flight Not Found")</f>
        <v>Flight Not Found</v>
      </c>
      <c r="Y3881" t="str" cm="1">
        <f t="array" ref="Y3881">IF(AND(B:B &gt; TIME(6, 0, 0), B:B &lt;= TIME(18, 0, 0)), "Day", "Night")</f>
        <v>Night</v>
      </c>
      <c r="Z3881">
        <f>COUNTIFS(D:D, "Military - U.S. Army", C:C, "Fort Myer, Virginia")</f>
        <v>1</v>
      </c>
    </row>
    <row r="3882" spans="1:26" x14ac:dyDescent="0.2">
      <c r="A3882">
        <v>32772</v>
      </c>
      <c r="D3882" t="s">
        <v>17947</v>
      </c>
      <c r="F3882" t="s">
        <v>16650</v>
      </c>
      <c r="I3882">
        <v>26</v>
      </c>
      <c r="J3882">
        <v>26</v>
      </c>
      <c r="K3882">
        <v>0</v>
      </c>
      <c r="M3882">
        <f>SUM(B3882,C3882)</f>
        <v>0</v>
      </c>
      <c r="N3882" t="str">
        <f t="shared" si="120"/>
        <v>No</v>
      </c>
      <c r="O3882">
        <f>COUNTIF(C:C,"&lt;0")</f>
        <v>0</v>
      </c>
      <c r="P3882" t="e">
        <f>SUMIF(#REF!,"&gt;"&amp;AVERAGE(#REF!))</f>
        <v>#REF!</v>
      </c>
      <c r="Q3882">
        <f t="shared" si="121"/>
        <v>27.565026697177728</v>
      </c>
      <c r="R3882" t="str">
        <f>CONCATENATE("ID-",A3882,"-",E3882)</f>
        <v>ID-32772-</v>
      </c>
      <c r="S3882">
        <f>INDEX(B:B,MATCH(A3882,A:A,0))</f>
        <v>0</v>
      </c>
      <c r="T3882" t="str">
        <f>IF(OR(B3882&gt;0,C3882&gt;0),"Acceptable","Check")</f>
        <v>Check</v>
      </c>
      <c r="U3882">
        <f>COUNTIF(D:D, "Military - U.S. Army")</f>
        <v>23</v>
      </c>
      <c r="V3882">
        <f>AVERAGEIF(C:C,"Fort Myer, Virginia", I:I)</f>
        <v>2</v>
      </c>
      <c r="X3882" t="str">
        <f>IFERROR(VLOOKUP("FlightNumber", A:D, 4, FALSE), "Flight Not Found")</f>
        <v>Flight Not Found</v>
      </c>
      <c r="Y3882" t="str" cm="1">
        <f t="array" ref="Y3882">IF(AND(B:B &gt; TIME(6, 0, 0), B:B &lt;= TIME(18, 0, 0)), "Day", "Night")</f>
        <v>Night</v>
      </c>
      <c r="Z3882">
        <f>COUNTIFS(D:D, "Military - U.S. Army", C:C, "Fort Myer, Virginia")</f>
        <v>1</v>
      </c>
    </row>
    <row r="3883" spans="1:26" x14ac:dyDescent="0.2">
      <c r="A3883">
        <v>32772</v>
      </c>
      <c r="C3883" t="s">
        <v>19077</v>
      </c>
      <c r="D3883" t="s">
        <v>17947</v>
      </c>
      <c r="F3883" t="s">
        <v>19078</v>
      </c>
      <c r="I3883">
        <v>24</v>
      </c>
      <c r="J3883">
        <v>24</v>
      </c>
      <c r="K3883">
        <v>0</v>
      </c>
      <c r="M3883">
        <f>SUM(B3883,C3883)</f>
        <v>0</v>
      </c>
      <c r="N3883" t="str">
        <f t="shared" si="120"/>
        <v>No</v>
      </c>
      <c r="O3883">
        <f>COUNTIF(C:C,"&lt;0")</f>
        <v>0</v>
      </c>
      <c r="P3883" t="e">
        <f>SUMIF(#REF!,"&gt;"&amp;AVERAGE(#REF!))</f>
        <v>#REF!</v>
      </c>
      <c r="Q3883">
        <f t="shared" si="121"/>
        <v>27.565026697177728</v>
      </c>
      <c r="R3883" t="str">
        <f>CONCATENATE("ID-",A3883,"-",E3883)</f>
        <v>ID-32772-</v>
      </c>
      <c r="S3883">
        <f>INDEX(B:B,MATCH(A3883,A:A,0))</f>
        <v>0</v>
      </c>
      <c r="T3883" t="str">
        <f>IF(OR(B3883&gt;0,C3883&gt;0),"Acceptable","Check")</f>
        <v>Acceptable</v>
      </c>
      <c r="U3883">
        <f>COUNTIF(D:D, "Military - U.S. Army")</f>
        <v>23</v>
      </c>
      <c r="V3883">
        <f>AVERAGEIF(C:C,"Fort Myer, Virginia", I:I)</f>
        <v>2</v>
      </c>
      <c r="X3883" t="str">
        <f>IFERROR(VLOOKUP("FlightNumber", A:D, 4, FALSE), "Flight Not Found")</f>
        <v>Flight Not Found</v>
      </c>
      <c r="Y3883" t="str" cm="1">
        <f t="array" ref="Y3883">IF(AND(B:B &gt; TIME(6, 0, 0), B:B &lt;= TIME(18, 0, 0)), "Day", "Night")</f>
        <v>Night</v>
      </c>
      <c r="Z3883">
        <f>COUNTIFS(D:D, "Military - U.S. Army", C:C, "Fort Myer, Virginia")</f>
        <v>1</v>
      </c>
    </row>
    <row r="3884" spans="1:26" x14ac:dyDescent="0.2">
      <c r="A3884">
        <v>32774</v>
      </c>
      <c r="B3884" t="s">
        <v>2324</v>
      </c>
      <c r="C3884" t="s">
        <v>19079</v>
      </c>
      <c r="D3884" t="s">
        <v>18660</v>
      </c>
      <c r="E3884" t="s">
        <v>19080</v>
      </c>
      <c r="F3884" t="s">
        <v>19081</v>
      </c>
      <c r="G3884" t="s">
        <v>19082</v>
      </c>
      <c r="H3884" t="s">
        <v>19083</v>
      </c>
      <c r="I3884">
        <v>11</v>
      </c>
      <c r="J3884">
        <v>11</v>
      </c>
      <c r="K3884">
        <v>0</v>
      </c>
      <c r="L3884" t="s">
        <v>19084</v>
      </c>
      <c r="M3884">
        <f>SUM(B3884,C3884)</f>
        <v>0</v>
      </c>
      <c r="N3884" t="str">
        <f t="shared" si="120"/>
        <v>No</v>
      </c>
      <c r="O3884">
        <f>COUNTIF(C:C,"&lt;0")</f>
        <v>0</v>
      </c>
      <c r="P3884" t="e">
        <f>SUMIF(#REF!,"&gt;"&amp;AVERAGE(#REF!))</f>
        <v>#REF!</v>
      </c>
      <c r="Q3884">
        <f t="shared" si="121"/>
        <v>27.565026697177728</v>
      </c>
      <c r="R3884" t="str">
        <f>CONCATENATE("ID-",A3884,"-",E3884)</f>
        <v>ID-32774-Pune - Hyderabad</v>
      </c>
      <c r="S3884" t="str">
        <f>INDEX(B:B,MATCH(A3884,A:A,0))</f>
        <v>20:35</v>
      </c>
      <c r="T3884" t="str">
        <f>IF(OR(B3884&gt;0,C3884&gt;0),"Acceptable","Check")</f>
        <v>Acceptable</v>
      </c>
      <c r="U3884">
        <f>COUNTIF(D:D, "Military - U.S. Army")</f>
        <v>23</v>
      </c>
      <c r="V3884">
        <f>AVERAGEIF(C:C,"Fort Myer, Virginia", I:I)</f>
        <v>2</v>
      </c>
      <c r="X3884" t="str">
        <f>IFERROR(VLOOKUP("FlightNumber", A:D, 4, FALSE), "Flight Not Found")</f>
        <v>Flight Not Found</v>
      </c>
      <c r="Y3884" t="str" cm="1">
        <f t="array" ref="Y3884">IF(AND(B:B &gt; TIME(6, 0, 0), B:B &lt;= TIME(18, 0, 0)), "Day", "Night")</f>
        <v>Night</v>
      </c>
      <c r="Z3884">
        <f>COUNTIFS(D:D, "Military - U.S. Army", C:C, "Fort Myer, Virginia")</f>
        <v>1</v>
      </c>
    </row>
    <row r="3885" spans="1:26" x14ac:dyDescent="0.2">
      <c r="A3885">
        <v>32777</v>
      </c>
      <c r="B3885" t="s">
        <v>10561</v>
      </c>
      <c r="C3885" t="s">
        <v>19085</v>
      </c>
      <c r="D3885" t="s">
        <v>19086</v>
      </c>
      <c r="F3885" t="s">
        <v>16644</v>
      </c>
      <c r="G3885" t="s">
        <v>19087</v>
      </c>
      <c r="H3885" t="s">
        <v>19088</v>
      </c>
      <c r="I3885">
        <v>7</v>
      </c>
      <c r="J3885">
        <v>7</v>
      </c>
      <c r="K3885">
        <v>0</v>
      </c>
      <c r="L3885" t="s">
        <v>19089</v>
      </c>
      <c r="M3885">
        <f>SUM(B3885,C3885)</f>
        <v>0</v>
      </c>
      <c r="N3885" t="str">
        <f t="shared" si="120"/>
        <v>No</v>
      </c>
      <c r="O3885">
        <f>COUNTIF(C:C,"&lt;0")</f>
        <v>0</v>
      </c>
      <c r="P3885" t="e">
        <f>SUMIF(#REF!,"&gt;"&amp;AVERAGE(#REF!))</f>
        <v>#REF!</v>
      </c>
      <c r="Q3885">
        <f t="shared" si="121"/>
        <v>27.565026697177728</v>
      </c>
      <c r="R3885" t="str">
        <f>CONCATENATE("ID-",A3885,"-",E3885)</f>
        <v>ID-32777-</v>
      </c>
      <c r="S3885" t="str">
        <f>INDEX(B:B,MATCH(A3885,A:A,0))</f>
        <v>08:28</v>
      </c>
      <c r="T3885" t="str">
        <f>IF(OR(B3885&gt;0,C3885&gt;0),"Acceptable","Check")</f>
        <v>Acceptable</v>
      </c>
      <c r="U3885">
        <f>COUNTIF(D:D, "Military - U.S. Army")</f>
        <v>23</v>
      </c>
      <c r="V3885">
        <f>AVERAGEIF(C:C,"Fort Myer, Virginia", I:I)</f>
        <v>2</v>
      </c>
      <c r="X3885" t="str">
        <f>IFERROR(VLOOKUP("FlightNumber", A:D, 4, FALSE), "Flight Not Found")</f>
        <v>Flight Not Found</v>
      </c>
      <c r="Y3885" t="str" cm="1">
        <f t="array" ref="Y3885">IF(AND(B:B &gt; TIME(6, 0, 0), B:B &lt;= TIME(18, 0, 0)), "Day", "Night")</f>
        <v>Night</v>
      </c>
      <c r="Z3885">
        <f>COUNTIFS(D:D, "Military - U.S. Army", C:C, "Fort Myer, Virginia")</f>
        <v>1</v>
      </c>
    </row>
    <row r="3886" spans="1:26" x14ac:dyDescent="0.2">
      <c r="A3886">
        <v>32777</v>
      </c>
      <c r="C3886" t="s">
        <v>19090</v>
      </c>
      <c r="D3886" t="s">
        <v>19091</v>
      </c>
      <c r="F3886" t="s">
        <v>15862</v>
      </c>
      <c r="G3886" t="s">
        <v>19092</v>
      </c>
      <c r="I3886">
        <v>6</v>
      </c>
      <c r="J3886">
        <v>6</v>
      </c>
      <c r="K3886">
        <v>0</v>
      </c>
      <c r="M3886">
        <f>SUM(B3886,C3886)</f>
        <v>0</v>
      </c>
      <c r="N3886" t="str">
        <f t="shared" si="120"/>
        <v>No</v>
      </c>
      <c r="O3886">
        <f>COUNTIF(C:C,"&lt;0")</f>
        <v>0</v>
      </c>
      <c r="P3886" t="e">
        <f>SUMIF(#REF!,"&gt;"&amp;AVERAGE(#REF!))</f>
        <v>#REF!</v>
      </c>
      <c r="Q3886">
        <f t="shared" si="121"/>
        <v>27.565026697177728</v>
      </c>
      <c r="R3886" t="str">
        <f>CONCATENATE("ID-",A3886,"-",E3886)</f>
        <v>ID-32777-</v>
      </c>
      <c r="S3886" t="str">
        <f>INDEX(B:B,MATCH(A3886,A:A,0))</f>
        <v>08:28</v>
      </c>
      <c r="T3886" t="str">
        <f>IF(OR(B3886&gt;0,C3886&gt;0),"Acceptable","Check")</f>
        <v>Acceptable</v>
      </c>
      <c r="U3886">
        <f>COUNTIF(D:D, "Military - U.S. Army")</f>
        <v>23</v>
      </c>
      <c r="V3886">
        <f>AVERAGEIF(C:C,"Fort Myer, Virginia", I:I)</f>
        <v>2</v>
      </c>
      <c r="X3886" t="str">
        <f>IFERROR(VLOOKUP("FlightNumber", A:D, 4, FALSE), "Flight Not Found")</f>
        <v>Flight Not Found</v>
      </c>
      <c r="Y3886" t="str" cm="1">
        <f t="array" ref="Y3886">IF(AND(B:B &gt; TIME(6, 0, 0), B:B &lt;= TIME(18, 0, 0)), "Day", "Night")</f>
        <v>Night</v>
      </c>
      <c r="Z3886">
        <f>COUNTIFS(D:D, "Military - U.S. Army", C:C, "Fort Myer, Virginia")</f>
        <v>1</v>
      </c>
    </row>
    <row r="3887" spans="1:26" x14ac:dyDescent="0.2">
      <c r="A3887">
        <v>32778</v>
      </c>
      <c r="B3887" t="s">
        <v>19093</v>
      </c>
      <c r="C3887" t="s">
        <v>19094</v>
      </c>
      <c r="D3887" t="s">
        <v>11603</v>
      </c>
      <c r="E3887" t="s">
        <v>19095</v>
      </c>
      <c r="F3887" t="s">
        <v>12795</v>
      </c>
      <c r="G3887" t="s">
        <v>19096</v>
      </c>
      <c r="H3887" t="s">
        <v>477</v>
      </c>
      <c r="I3887">
        <v>21</v>
      </c>
      <c r="J3887">
        <v>10</v>
      </c>
      <c r="K3887">
        <v>0</v>
      </c>
      <c r="L3887" t="s">
        <v>19097</v>
      </c>
      <c r="M3887">
        <f>SUM(B3887,C3887)</f>
        <v>0</v>
      </c>
      <c r="N3887" t="str">
        <f t="shared" si="120"/>
        <v>No</v>
      </c>
      <c r="O3887">
        <f>COUNTIF(C:C,"&lt;0")</f>
        <v>0</v>
      </c>
      <c r="P3887" t="e">
        <f>SUMIF(#REF!,"&gt;"&amp;AVERAGE(#REF!))</f>
        <v>#REF!</v>
      </c>
      <c r="Q3887">
        <f t="shared" si="121"/>
        <v>27.565026697177728</v>
      </c>
      <c r="R3887" t="str">
        <f>CONCATENATE("ID-",A3887,"-",E3887)</f>
        <v>ID-32778-Grand Canyon National Park</v>
      </c>
      <c r="S3887" t="str">
        <f>INDEX(B:B,MATCH(A3887,A:A,0))</f>
        <v>09:53</v>
      </c>
      <c r="T3887" t="str">
        <f>IF(OR(B3887&gt;0,C3887&gt;0),"Acceptable","Check")</f>
        <v>Acceptable</v>
      </c>
      <c r="U3887">
        <f>COUNTIF(D:D, "Military - U.S. Army")</f>
        <v>23</v>
      </c>
      <c r="V3887">
        <f>AVERAGEIF(C:C,"Fort Myer, Virginia", I:I)</f>
        <v>2</v>
      </c>
      <c r="X3887" t="str">
        <f>IFERROR(VLOOKUP("FlightNumber", A:D, 4, FALSE), "Flight Not Found")</f>
        <v>Flight Not Found</v>
      </c>
      <c r="Y3887" t="str" cm="1">
        <f t="array" ref="Y3887">IF(AND(B:B &gt; TIME(6, 0, 0), B:B &lt;= TIME(18, 0, 0)), "Day", "Night")</f>
        <v>Night</v>
      </c>
      <c r="Z3887">
        <f>COUNTIFS(D:D, "Military - U.S. Army", C:C, "Fort Myer, Virginia")</f>
        <v>1</v>
      </c>
    </row>
    <row r="3888" spans="1:26" x14ac:dyDescent="0.2">
      <c r="A3888">
        <v>32779</v>
      </c>
      <c r="C3888" t="s">
        <v>19098</v>
      </c>
      <c r="D3888" t="s">
        <v>17560</v>
      </c>
      <c r="F3888" t="s">
        <v>17252</v>
      </c>
      <c r="G3888" t="s">
        <v>19099</v>
      </c>
      <c r="H3888" t="s">
        <v>19100</v>
      </c>
      <c r="I3888">
        <v>9</v>
      </c>
      <c r="J3888">
        <v>9</v>
      </c>
      <c r="K3888">
        <v>0</v>
      </c>
      <c r="L3888" t="s">
        <v>19101</v>
      </c>
      <c r="M3888">
        <f>SUM(B3888,C3888)</f>
        <v>0</v>
      </c>
      <c r="N3888" t="str">
        <f t="shared" si="120"/>
        <v>No</v>
      </c>
      <c r="O3888">
        <f>COUNTIF(C:C,"&lt;0")</f>
        <v>0</v>
      </c>
      <c r="P3888" t="e">
        <f>SUMIF(#REF!,"&gt;"&amp;AVERAGE(#REF!))</f>
        <v>#REF!</v>
      </c>
      <c r="Q3888">
        <f t="shared" si="121"/>
        <v>27.565026697177728</v>
      </c>
      <c r="R3888" t="str">
        <f>CONCATENATE("ID-",A3888,"-",E3888)</f>
        <v>ID-32779-</v>
      </c>
      <c r="S3888">
        <f>INDEX(B:B,MATCH(A3888,A:A,0))</f>
        <v>0</v>
      </c>
      <c r="T3888" t="str">
        <f>IF(OR(B3888&gt;0,C3888&gt;0),"Acceptable","Check")</f>
        <v>Acceptable</v>
      </c>
      <c r="U3888">
        <f>COUNTIF(D:D, "Military - U.S. Army")</f>
        <v>23</v>
      </c>
      <c r="V3888">
        <f>AVERAGEIF(C:C,"Fort Myer, Virginia", I:I)</f>
        <v>2</v>
      </c>
      <c r="X3888" t="str">
        <f>IFERROR(VLOOKUP("FlightNumber", A:D, 4, FALSE), "Flight Not Found")</f>
        <v>Flight Not Found</v>
      </c>
      <c r="Y3888" t="str" cm="1">
        <f t="array" ref="Y3888">IF(AND(B:B &gt; TIME(6, 0, 0), B:B &lt;= TIME(18, 0, 0)), "Day", "Night")</f>
        <v>Night</v>
      </c>
      <c r="Z3888">
        <f>COUNTIFS(D:D, "Military - U.S. Army", C:C, "Fort Myer, Virginia")</f>
        <v>1</v>
      </c>
    </row>
    <row r="3889" spans="1:26" x14ac:dyDescent="0.2">
      <c r="A3889">
        <v>32785</v>
      </c>
      <c r="C3889" t="s">
        <v>19102</v>
      </c>
      <c r="D3889" t="s">
        <v>2606</v>
      </c>
      <c r="F3889" t="s">
        <v>7280</v>
      </c>
      <c r="G3889" t="s">
        <v>19103</v>
      </c>
      <c r="H3889" t="s">
        <v>19104</v>
      </c>
      <c r="I3889">
        <v>4</v>
      </c>
      <c r="J3889">
        <v>4</v>
      </c>
      <c r="K3889">
        <v>0</v>
      </c>
      <c r="L3889" t="s">
        <v>19105</v>
      </c>
      <c r="M3889">
        <f>SUM(B3889,C3889)</f>
        <v>0</v>
      </c>
      <c r="N3889" t="str">
        <f t="shared" si="120"/>
        <v>No</v>
      </c>
      <c r="O3889">
        <f>COUNTIF(C:C,"&lt;0")</f>
        <v>0</v>
      </c>
      <c r="P3889" t="e">
        <f>SUMIF(#REF!,"&gt;"&amp;AVERAGE(#REF!))</f>
        <v>#REF!</v>
      </c>
      <c r="Q3889">
        <f t="shared" si="121"/>
        <v>27.565026697177728</v>
      </c>
      <c r="R3889" t="str">
        <f>CONCATENATE("ID-",A3889,"-",E3889)</f>
        <v>ID-32785-</v>
      </c>
      <c r="S3889">
        <f>INDEX(B:B,MATCH(A3889,A:A,0))</f>
        <v>0</v>
      </c>
      <c r="T3889" t="str">
        <f>IF(OR(B3889&gt;0,C3889&gt;0),"Acceptable","Check")</f>
        <v>Acceptable</v>
      </c>
      <c r="U3889">
        <f>COUNTIF(D:D, "Military - U.S. Army")</f>
        <v>23</v>
      </c>
      <c r="V3889">
        <f>AVERAGEIF(C:C,"Fort Myer, Virginia", I:I)</f>
        <v>2</v>
      </c>
      <c r="X3889" t="str">
        <f>IFERROR(VLOOKUP("FlightNumber", A:D, 4, FALSE), "Flight Not Found")</f>
        <v>Flight Not Found</v>
      </c>
      <c r="Y3889" t="str" cm="1">
        <f t="array" ref="Y3889">IF(AND(B:B &gt; TIME(6, 0, 0), B:B &lt;= TIME(18, 0, 0)), "Day", "Night")</f>
        <v>Night</v>
      </c>
      <c r="Z3889">
        <f>COUNTIFS(D:D, "Military - U.S. Army", C:C, "Fort Myer, Virginia")</f>
        <v>1</v>
      </c>
    </row>
    <row r="3890" spans="1:26" x14ac:dyDescent="0.2">
      <c r="A3890">
        <v>32787</v>
      </c>
      <c r="B3890" t="s">
        <v>4402</v>
      </c>
      <c r="C3890" t="s">
        <v>19106</v>
      </c>
      <c r="D3890" t="s">
        <v>19107</v>
      </c>
      <c r="E3890" t="s">
        <v>19108</v>
      </c>
      <c r="F3890" t="s">
        <v>17568</v>
      </c>
      <c r="G3890" t="s">
        <v>19109</v>
      </c>
      <c r="H3890" t="s">
        <v>19110</v>
      </c>
      <c r="I3890">
        <v>5</v>
      </c>
      <c r="J3890">
        <v>5</v>
      </c>
      <c r="K3890">
        <v>0</v>
      </c>
      <c r="L3890" t="s">
        <v>19111</v>
      </c>
      <c r="M3890">
        <f>SUM(B3890,C3890)</f>
        <v>0</v>
      </c>
      <c r="N3890" t="str">
        <f t="shared" si="120"/>
        <v>No</v>
      </c>
      <c r="O3890">
        <f>COUNTIF(C:C,"&lt;0")</f>
        <v>0</v>
      </c>
      <c r="P3890" t="e">
        <f>SUMIF(#REF!,"&gt;"&amp;AVERAGE(#REF!))</f>
        <v>#REF!</v>
      </c>
      <c r="Q3890">
        <f t="shared" si="121"/>
        <v>27.565026697177728</v>
      </c>
      <c r="R3890" t="str">
        <f>CONCATENATE("ID-",A3890,"-",E3890)</f>
        <v>ID-32787-Uncertain, TX - Destsin, FL</v>
      </c>
      <c r="S3890" t="str">
        <f>INDEX(B:B,MATCH(A3890,A:A,0))</f>
        <v>22:05</v>
      </c>
      <c r="T3890" t="str">
        <f>IF(OR(B3890&gt;0,C3890&gt;0),"Acceptable","Check")</f>
        <v>Acceptable</v>
      </c>
      <c r="U3890">
        <f>COUNTIF(D:D, "Military - U.S. Army")</f>
        <v>23</v>
      </c>
      <c r="V3890">
        <f>AVERAGEIF(C:C,"Fort Myer, Virginia", I:I)</f>
        <v>2</v>
      </c>
      <c r="X3890" t="str">
        <f>IFERROR(VLOOKUP("FlightNumber", A:D, 4, FALSE), "Flight Not Found")</f>
        <v>Flight Not Found</v>
      </c>
      <c r="Y3890" t="str" cm="1">
        <f t="array" ref="Y3890">IF(AND(B:B &gt; TIME(6, 0, 0), B:B &lt;= TIME(18, 0, 0)), "Day", "Night")</f>
        <v>Night</v>
      </c>
      <c r="Z3890">
        <f>COUNTIFS(D:D, "Military - U.S. Army", C:C, "Fort Myer, Virginia")</f>
        <v>1</v>
      </c>
    </row>
    <row r="3891" spans="1:26" x14ac:dyDescent="0.2">
      <c r="A3891">
        <v>32791</v>
      </c>
      <c r="C3891" t="s">
        <v>19112</v>
      </c>
      <c r="D3891" t="s">
        <v>19113</v>
      </c>
      <c r="F3891" t="s">
        <v>19114</v>
      </c>
      <c r="G3891" t="s">
        <v>19115</v>
      </c>
      <c r="H3891" t="s">
        <v>19116</v>
      </c>
      <c r="I3891">
        <v>12</v>
      </c>
      <c r="J3891">
        <v>12</v>
      </c>
      <c r="K3891">
        <v>0</v>
      </c>
      <c r="L3891" t="s">
        <v>19117</v>
      </c>
      <c r="M3891">
        <f>SUM(B3891,C3891)</f>
        <v>0</v>
      </c>
      <c r="N3891" t="str">
        <f t="shared" si="120"/>
        <v>No</v>
      </c>
      <c r="O3891">
        <f>COUNTIF(C:C,"&lt;0")</f>
        <v>0</v>
      </c>
      <c r="P3891" t="e">
        <f>SUMIF(#REF!,"&gt;"&amp;AVERAGE(#REF!))</f>
        <v>#REF!</v>
      </c>
      <c r="Q3891">
        <f t="shared" si="121"/>
        <v>27.565026697177728</v>
      </c>
      <c r="R3891" t="str">
        <f>CONCATENATE("ID-",A3891,"-",E3891)</f>
        <v>ID-32791-</v>
      </c>
      <c r="S3891">
        <f>INDEX(B:B,MATCH(A3891,A:A,0))</f>
        <v>0</v>
      </c>
      <c r="T3891" t="str">
        <f>IF(OR(B3891&gt;0,C3891&gt;0),"Acceptable","Check")</f>
        <v>Acceptable</v>
      </c>
      <c r="U3891">
        <f>COUNTIF(D:D, "Military - U.S. Army")</f>
        <v>23</v>
      </c>
      <c r="V3891">
        <f>AVERAGEIF(C:C,"Fort Myer, Virginia", I:I)</f>
        <v>2</v>
      </c>
      <c r="X3891" t="str">
        <f>IFERROR(VLOOKUP("FlightNumber", A:D, 4, FALSE), "Flight Not Found")</f>
        <v>Flight Not Found</v>
      </c>
      <c r="Y3891" t="str" cm="1">
        <f t="array" ref="Y3891">IF(AND(B:B &gt; TIME(6, 0, 0), B:B &lt;= TIME(18, 0, 0)), "Day", "Night")</f>
        <v>Night</v>
      </c>
      <c r="Z3891">
        <f>COUNTIFS(D:D, "Military - U.S. Army", C:C, "Fort Myer, Virginia")</f>
        <v>1</v>
      </c>
    </row>
    <row r="3892" spans="1:26" x14ac:dyDescent="0.2">
      <c r="A3892">
        <v>32791</v>
      </c>
      <c r="B3892" t="s">
        <v>19118</v>
      </c>
      <c r="C3892" t="s">
        <v>19119</v>
      </c>
      <c r="D3892" t="s">
        <v>19120</v>
      </c>
      <c r="E3892" t="s">
        <v>19121</v>
      </c>
      <c r="F3892" t="s">
        <v>19122</v>
      </c>
      <c r="G3892" t="s">
        <v>19123</v>
      </c>
      <c r="H3892" t="s">
        <v>19124</v>
      </c>
      <c r="I3892">
        <v>5</v>
      </c>
      <c r="J3892">
        <v>5</v>
      </c>
      <c r="K3892">
        <v>0</v>
      </c>
      <c r="L3892" t="s">
        <v>19125</v>
      </c>
      <c r="M3892">
        <f>SUM(B3892,C3892)</f>
        <v>0</v>
      </c>
      <c r="N3892" t="str">
        <f t="shared" si="120"/>
        <v>No</v>
      </c>
      <c r="O3892">
        <f>COUNTIF(C:C,"&lt;0")</f>
        <v>0</v>
      </c>
      <c r="P3892" t="e">
        <f>SUMIF(#REF!,"&gt;"&amp;AVERAGE(#REF!))</f>
        <v>#REF!</v>
      </c>
      <c r="Q3892">
        <f t="shared" si="121"/>
        <v>27.565026697177728</v>
      </c>
      <c r="R3892" t="str">
        <f>CONCATENATE("ID-",A3892,"-",E3892)</f>
        <v>ID-32791-New York, NY - AtlantiCity, NJ</v>
      </c>
      <c r="S3892">
        <f>INDEX(B:B,MATCH(A3892,A:A,0))</f>
        <v>0</v>
      </c>
      <c r="T3892" t="str">
        <f>IF(OR(B3892&gt;0,C3892&gt;0),"Acceptable","Check")</f>
        <v>Acceptable</v>
      </c>
      <c r="U3892">
        <f>COUNTIF(D:D, "Military - U.S. Army")</f>
        <v>23</v>
      </c>
      <c r="V3892">
        <f>AVERAGEIF(C:C,"Fort Myer, Virginia", I:I)</f>
        <v>2</v>
      </c>
      <c r="X3892" t="str">
        <f>IFERROR(VLOOKUP("FlightNumber", A:D, 4, FALSE), "Flight Not Found")</f>
        <v>Flight Not Found</v>
      </c>
      <c r="Y3892" t="str" cm="1">
        <f t="array" ref="Y3892">IF(AND(B:B &gt; TIME(6, 0, 0), B:B &lt;= TIME(18, 0, 0)), "Day", "Night")</f>
        <v>Night</v>
      </c>
      <c r="Z3892">
        <f>COUNTIFS(D:D, "Military - U.S. Army", C:C, "Fort Myer, Virginia")</f>
        <v>1</v>
      </c>
    </row>
    <row r="3893" spans="1:26" x14ac:dyDescent="0.2">
      <c r="A3893">
        <v>32801</v>
      </c>
      <c r="B3893" t="s">
        <v>19126</v>
      </c>
      <c r="C3893" t="s">
        <v>16747</v>
      </c>
      <c r="D3893" t="s">
        <v>3546</v>
      </c>
      <c r="E3893" t="s">
        <v>19127</v>
      </c>
      <c r="F3893" t="s">
        <v>19128</v>
      </c>
      <c r="G3893" t="s">
        <v>19129</v>
      </c>
      <c r="H3893" t="s">
        <v>19130</v>
      </c>
      <c r="I3893">
        <v>25</v>
      </c>
      <c r="J3893">
        <v>25</v>
      </c>
      <c r="K3893">
        <v>0</v>
      </c>
      <c r="L3893" t="s">
        <v>19131</v>
      </c>
      <c r="M3893">
        <f>SUM(B3893,C3893)</f>
        <v>0</v>
      </c>
      <c r="N3893" t="str">
        <f t="shared" si="120"/>
        <v>No</v>
      </c>
      <c r="O3893">
        <f>COUNTIF(C:C,"&lt;0")</f>
        <v>0</v>
      </c>
      <c r="P3893" t="e">
        <f>SUMIF(#REF!,"&gt;"&amp;AVERAGE(#REF!))</f>
        <v>#REF!</v>
      </c>
      <c r="Q3893">
        <f t="shared" si="121"/>
        <v>27.565026697177728</v>
      </c>
      <c r="R3893" t="str">
        <f>CONCATENATE("ID-",A3893,"-",E3893)</f>
        <v>ID-32801-Ul'yanovsk - Leninakan</v>
      </c>
      <c r="S3893" t="str">
        <f>INDEX(B:B,MATCH(A3893,A:A,0))</f>
        <v>02:32</v>
      </c>
      <c r="T3893" t="str">
        <f>IF(OR(B3893&gt;0,C3893&gt;0),"Acceptable","Check")</f>
        <v>Acceptable</v>
      </c>
      <c r="U3893">
        <f>COUNTIF(D:D, "Military - U.S. Army")</f>
        <v>23</v>
      </c>
      <c r="V3893">
        <f>AVERAGEIF(C:C,"Fort Myer, Virginia", I:I)</f>
        <v>2</v>
      </c>
      <c r="X3893" t="str">
        <f>IFERROR(VLOOKUP("FlightNumber", A:D, 4, FALSE), "Flight Not Found")</f>
        <v>Flight Not Found</v>
      </c>
      <c r="Y3893" t="str" cm="1">
        <f t="array" ref="Y3893">IF(AND(B:B &gt; TIME(6, 0, 0), B:B &lt;= TIME(18, 0, 0)), "Day", "Night")</f>
        <v>Night</v>
      </c>
      <c r="Z3893">
        <f>COUNTIFS(D:D, "Military - U.S. Army", C:C, "Fort Myer, Virginia")</f>
        <v>1</v>
      </c>
    </row>
    <row r="3894" spans="1:26" x14ac:dyDescent="0.2">
      <c r="A3894">
        <v>32802</v>
      </c>
      <c r="B3894" t="s">
        <v>6924</v>
      </c>
      <c r="C3894" t="s">
        <v>7658</v>
      </c>
      <c r="D3894" t="s">
        <v>12838</v>
      </c>
      <c r="E3894" t="s">
        <v>19132</v>
      </c>
      <c r="F3894" t="s">
        <v>12872</v>
      </c>
      <c r="G3894" t="s">
        <v>19133</v>
      </c>
      <c r="H3894" t="s">
        <v>19134</v>
      </c>
      <c r="I3894">
        <v>146</v>
      </c>
      <c r="J3894">
        <v>127</v>
      </c>
      <c r="K3894">
        <v>0</v>
      </c>
      <c r="L3894" t="s">
        <v>19135</v>
      </c>
      <c r="M3894">
        <f>SUM(B3894,C3894)</f>
        <v>0</v>
      </c>
      <c r="N3894" t="str">
        <f t="shared" si="120"/>
        <v>No</v>
      </c>
      <c r="O3894">
        <f>COUNTIF(C:C,"&lt;0")</f>
        <v>0</v>
      </c>
      <c r="P3894" t="e">
        <f>SUMIF(#REF!,"&gt;"&amp;AVERAGE(#REF!))</f>
        <v>#REF!</v>
      </c>
      <c r="Q3894">
        <f t="shared" si="121"/>
        <v>27.565026697177728</v>
      </c>
      <c r="R3894" t="str">
        <f>CONCATENATE("ID-",A3894,"-",E3894)</f>
        <v>ID-32802-Managua - Tegucigalpa</v>
      </c>
      <c r="S3894" t="str">
        <f>INDEX(B:B,MATCH(A3894,A:A,0))</f>
        <v>07:53</v>
      </c>
      <c r="T3894" t="str">
        <f>IF(OR(B3894&gt;0,C3894&gt;0),"Acceptable","Check")</f>
        <v>Acceptable</v>
      </c>
      <c r="U3894">
        <f>COUNTIF(D:D, "Military - U.S. Army")</f>
        <v>23</v>
      </c>
      <c r="V3894">
        <f>AVERAGEIF(C:C,"Fort Myer, Virginia", I:I)</f>
        <v>2</v>
      </c>
      <c r="X3894" t="str">
        <f>IFERROR(VLOOKUP("FlightNumber", A:D, 4, FALSE), "Flight Not Found")</f>
        <v>Flight Not Found</v>
      </c>
      <c r="Y3894" t="str" cm="1">
        <f t="array" ref="Y3894">IF(AND(B:B &gt; TIME(6, 0, 0), B:B &lt;= TIME(18, 0, 0)), "Day", "Night")</f>
        <v>Night</v>
      </c>
      <c r="Z3894">
        <f>COUNTIFS(D:D, "Military - U.S. Army", C:C, "Fort Myer, Virginia")</f>
        <v>1</v>
      </c>
    </row>
    <row r="3895" spans="1:26" x14ac:dyDescent="0.2">
      <c r="A3895">
        <v>32807</v>
      </c>
      <c r="B3895" t="s">
        <v>5313</v>
      </c>
      <c r="C3895" t="s">
        <v>19136</v>
      </c>
      <c r="D3895" t="s">
        <v>10471</v>
      </c>
      <c r="E3895" t="s">
        <v>19137</v>
      </c>
      <c r="F3895" t="s">
        <v>19138</v>
      </c>
      <c r="G3895" t="s">
        <v>19139</v>
      </c>
      <c r="H3895" t="s">
        <v>19140</v>
      </c>
      <c r="I3895">
        <v>54</v>
      </c>
      <c r="J3895">
        <v>54</v>
      </c>
      <c r="K3895">
        <v>0</v>
      </c>
      <c r="L3895" t="s">
        <v>19141</v>
      </c>
      <c r="M3895">
        <f>SUM(B3895,C3895)</f>
        <v>0</v>
      </c>
      <c r="N3895" t="str">
        <f t="shared" si="120"/>
        <v>No</v>
      </c>
      <c r="O3895">
        <f>COUNTIF(C:C,"&lt;0")</f>
        <v>0</v>
      </c>
      <c r="P3895" t="e">
        <f>SUMIF(#REF!,"&gt;"&amp;AVERAGE(#REF!))</f>
        <v>#REF!</v>
      </c>
      <c r="Q3895">
        <f t="shared" si="121"/>
        <v>27.565026697177728</v>
      </c>
      <c r="R3895" t="str">
        <f>CONCATENATE("ID-",A3895,"-",E3895)</f>
        <v>ID-32807-Hualian - Taibei</v>
      </c>
      <c r="S3895" t="str">
        <f>INDEX(B:B,MATCH(A3895,A:A,0))</f>
        <v>18:55</v>
      </c>
      <c r="T3895" t="str">
        <f>IF(OR(B3895&gt;0,C3895&gt;0),"Acceptable","Check")</f>
        <v>Acceptable</v>
      </c>
      <c r="U3895">
        <f>COUNTIF(D:D, "Military - U.S. Army")</f>
        <v>23</v>
      </c>
      <c r="V3895">
        <f>AVERAGEIF(C:C,"Fort Myer, Virginia", I:I)</f>
        <v>2</v>
      </c>
      <c r="X3895" t="str">
        <f>IFERROR(VLOOKUP("FlightNumber", A:D, 4, FALSE), "Flight Not Found")</f>
        <v>Flight Not Found</v>
      </c>
      <c r="Y3895" t="str" cm="1">
        <f t="array" ref="Y3895">IF(AND(B:B &gt; TIME(6, 0, 0), B:B &lt;= TIME(18, 0, 0)), "Day", "Night")</f>
        <v>Night</v>
      </c>
      <c r="Z3895">
        <f>COUNTIFS(D:D, "Military - U.S. Army", C:C, "Fort Myer, Virginia")</f>
        <v>1</v>
      </c>
    </row>
    <row r="3896" spans="1:26" x14ac:dyDescent="0.2">
      <c r="A3896">
        <v>32808</v>
      </c>
      <c r="C3896" t="s">
        <v>19142</v>
      </c>
      <c r="D3896" t="s">
        <v>9030</v>
      </c>
      <c r="F3896" t="s">
        <v>12279</v>
      </c>
      <c r="I3896">
        <v>36</v>
      </c>
      <c r="J3896">
        <v>36</v>
      </c>
      <c r="K3896">
        <v>0</v>
      </c>
      <c r="L3896" t="s">
        <v>19143</v>
      </c>
      <c r="M3896">
        <f>SUM(B3896,C3896)</f>
        <v>0</v>
      </c>
      <c r="N3896" t="str">
        <f t="shared" si="120"/>
        <v>No</v>
      </c>
      <c r="O3896">
        <f>COUNTIF(C:C,"&lt;0")</f>
        <v>0</v>
      </c>
      <c r="P3896" t="e">
        <f>SUMIF(#REF!,"&gt;"&amp;AVERAGE(#REF!))</f>
        <v>#REF!</v>
      </c>
      <c r="Q3896">
        <f t="shared" si="121"/>
        <v>27.565026697177728</v>
      </c>
      <c r="R3896" t="str">
        <f>CONCATENATE("ID-",A3896,"-",E3896)</f>
        <v>ID-32808-</v>
      </c>
      <c r="S3896">
        <f>INDEX(B:B,MATCH(A3896,A:A,0))</f>
        <v>0</v>
      </c>
      <c r="T3896" t="str">
        <f>IF(OR(B3896&gt;0,C3896&gt;0),"Acceptable","Check")</f>
        <v>Acceptable</v>
      </c>
      <c r="U3896">
        <f>COUNTIF(D:D, "Military - U.S. Army")</f>
        <v>23</v>
      </c>
      <c r="V3896">
        <f>AVERAGEIF(C:C,"Fort Myer, Virginia", I:I)</f>
        <v>2</v>
      </c>
      <c r="X3896" t="str">
        <f>IFERROR(VLOOKUP("FlightNumber", A:D, 4, FALSE), "Flight Not Found")</f>
        <v>Flight Not Found</v>
      </c>
      <c r="Y3896" t="str" cm="1">
        <f t="array" ref="Y3896">IF(AND(B:B &gt; TIME(6, 0, 0), B:B &lt;= TIME(18, 0, 0)), "Day", "Night")</f>
        <v>Night</v>
      </c>
      <c r="Z3896">
        <f>COUNTIFS(D:D, "Military - U.S. Army", C:C, "Fort Myer, Virginia")</f>
        <v>1</v>
      </c>
    </row>
    <row r="3897" spans="1:26" x14ac:dyDescent="0.2">
      <c r="A3897">
        <v>32809</v>
      </c>
      <c r="B3897" t="s">
        <v>10326</v>
      </c>
      <c r="C3897" t="s">
        <v>19144</v>
      </c>
      <c r="D3897" t="s">
        <v>19145</v>
      </c>
      <c r="E3897" t="s">
        <v>19146</v>
      </c>
      <c r="F3897" t="s">
        <v>18995</v>
      </c>
      <c r="G3897" t="s">
        <v>19147</v>
      </c>
      <c r="H3897" t="s">
        <v>5318</v>
      </c>
      <c r="I3897">
        <v>20</v>
      </c>
      <c r="J3897">
        <v>20</v>
      </c>
      <c r="K3897">
        <v>0</v>
      </c>
      <c r="L3897" t="s">
        <v>19148</v>
      </c>
      <c r="M3897">
        <f>SUM(B3897,C3897)</f>
        <v>0</v>
      </c>
      <c r="N3897" t="str">
        <f t="shared" si="120"/>
        <v>No</v>
      </c>
      <c r="O3897">
        <f>COUNTIF(C:C,"&lt;0")</f>
        <v>0</v>
      </c>
      <c r="P3897" t="e">
        <f>SUMIF(#REF!,"&gt;"&amp;AVERAGE(#REF!))</f>
        <v>#REF!</v>
      </c>
      <c r="Q3897">
        <f t="shared" si="121"/>
        <v>27.565026697177728</v>
      </c>
      <c r="R3897" t="str">
        <f>CONCATENATE("ID-",A3897,"-",E3897)</f>
        <v>ID-32809-Kahului, Maui - Kaunakakai, Molokai</v>
      </c>
      <c r="S3897" t="str">
        <f>INDEX(B:B,MATCH(A3897,A:A,0))</f>
        <v>18:37</v>
      </c>
      <c r="T3897" t="str">
        <f>IF(OR(B3897&gt;0,C3897&gt;0),"Acceptable","Check")</f>
        <v>Acceptable</v>
      </c>
      <c r="U3897">
        <f>COUNTIF(D:D, "Military - U.S. Army")</f>
        <v>23</v>
      </c>
      <c r="V3897">
        <f>AVERAGEIF(C:C,"Fort Myer, Virginia", I:I)</f>
        <v>2</v>
      </c>
      <c r="X3897" t="str">
        <f>IFERROR(VLOOKUP("FlightNumber", A:D, 4, FALSE), "Flight Not Found")</f>
        <v>Flight Not Found</v>
      </c>
      <c r="Y3897" t="str" cm="1">
        <f t="array" ref="Y3897">IF(AND(B:B &gt; TIME(6, 0, 0), B:B &lt;= TIME(18, 0, 0)), "Day", "Night")</f>
        <v>Night</v>
      </c>
      <c r="Z3897">
        <f>COUNTIFS(D:D, "Military - U.S. Army", C:C, "Fort Myer, Virginia")</f>
        <v>1</v>
      </c>
    </row>
    <row r="3898" spans="1:26" x14ac:dyDescent="0.2">
      <c r="A3898">
        <v>32821</v>
      </c>
      <c r="C3898" t="s">
        <v>10189</v>
      </c>
      <c r="D3898" t="s">
        <v>19149</v>
      </c>
      <c r="F3898" t="s">
        <v>11771</v>
      </c>
      <c r="G3898" t="s">
        <v>19150</v>
      </c>
      <c r="H3898" t="s">
        <v>19151</v>
      </c>
      <c r="I3898">
        <v>10</v>
      </c>
      <c r="J3898">
        <v>2</v>
      </c>
      <c r="K3898">
        <v>0</v>
      </c>
      <c r="L3898" t="s">
        <v>19152</v>
      </c>
      <c r="M3898">
        <f>SUM(B3898,C3898)</f>
        <v>0</v>
      </c>
      <c r="N3898" t="str">
        <f t="shared" si="120"/>
        <v>No</v>
      </c>
      <c r="O3898">
        <f>COUNTIF(C:C,"&lt;0")</f>
        <v>0</v>
      </c>
      <c r="P3898" t="e">
        <f>SUMIF(#REF!,"&gt;"&amp;AVERAGE(#REF!))</f>
        <v>#REF!</v>
      </c>
      <c r="Q3898">
        <f t="shared" si="121"/>
        <v>27.565026697177728</v>
      </c>
      <c r="R3898" t="str">
        <f>CONCATENATE("ID-",A3898,"-",E3898)</f>
        <v>ID-32821-</v>
      </c>
      <c r="S3898">
        <f>INDEX(B:B,MATCH(A3898,A:A,0))</f>
        <v>0</v>
      </c>
      <c r="T3898" t="str">
        <f>IF(OR(B3898&gt;0,C3898&gt;0),"Acceptable","Check")</f>
        <v>Acceptable</v>
      </c>
      <c r="U3898">
        <f>COUNTIF(D:D, "Military - U.S. Army")</f>
        <v>23</v>
      </c>
      <c r="V3898">
        <f>AVERAGEIF(C:C,"Fort Myer, Virginia", I:I)</f>
        <v>2</v>
      </c>
      <c r="X3898" t="str">
        <f>IFERROR(VLOOKUP("FlightNumber", A:D, 4, FALSE), "Flight Not Found")</f>
        <v>Flight Not Found</v>
      </c>
      <c r="Y3898" t="str" cm="1">
        <f t="array" ref="Y3898">IF(AND(B:B &gt; TIME(6, 0, 0), B:B &lt;= TIME(18, 0, 0)), "Day", "Night")</f>
        <v>Night</v>
      </c>
      <c r="Z3898">
        <f>COUNTIFS(D:D, "Military - U.S. Army", C:C, "Fort Myer, Virginia")</f>
        <v>1</v>
      </c>
    </row>
    <row r="3899" spans="1:26" x14ac:dyDescent="0.2">
      <c r="A3899">
        <v>32822</v>
      </c>
      <c r="C3899" t="s">
        <v>19153</v>
      </c>
      <c r="D3899" t="s">
        <v>19154</v>
      </c>
      <c r="F3899" t="s">
        <v>19155</v>
      </c>
      <c r="G3899" t="s">
        <v>19156</v>
      </c>
      <c r="H3899" t="s">
        <v>9605</v>
      </c>
      <c r="I3899">
        <v>18</v>
      </c>
      <c r="J3899">
        <v>18</v>
      </c>
      <c r="K3899">
        <v>0</v>
      </c>
      <c r="L3899" t="s">
        <v>19157</v>
      </c>
      <c r="M3899">
        <f>SUM(B3899,C3899)</f>
        <v>0</v>
      </c>
      <c r="N3899" t="str">
        <f t="shared" si="120"/>
        <v>No</v>
      </c>
      <c r="O3899">
        <f>COUNTIF(C:C,"&lt;0")</f>
        <v>0</v>
      </c>
      <c r="P3899" t="e">
        <f>SUMIF(#REF!,"&gt;"&amp;AVERAGE(#REF!))</f>
        <v>#REF!</v>
      </c>
      <c r="Q3899">
        <f t="shared" si="121"/>
        <v>27.565026697177728</v>
      </c>
      <c r="R3899" t="str">
        <f>CONCATENATE("ID-",A3899,"-",E3899)</f>
        <v>ID-32822-</v>
      </c>
      <c r="S3899">
        <f>INDEX(B:B,MATCH(A3899,A:A,0))</f>
        <v>0</v>
      </c>
      <c r="T3899" t="str">
        <f>IF(OR(B3899&gt;0,C3899&gt;0),"Acceptable","Check")</f>
        <v>Acceptable</v>
      </c>
      <c r="U3899">
        <f>COUNTIF(D:D, "Military - U.S. Army")</f>
        <v>23</v>
      </c>
      <c r="V3899">
        <f>AVERAGEIF(C:C,"Fort Myer, Virginia", I:I)</f>
        <v>2</v>
      </c>
      <c r="X3899" t="str">
        <f>IFERROR(VLOOKUP("FlightNumber", A:D, 4, FALSE), "Flight Not Found")</f>
        <v>Flight Not Found</v>
      </c>
      <c r="Y3899" t="str" cm="1">
        <f t="array" ref="Y3899">IF(AND(B:B &gt; TIME(6, 0, 0), B:B &lt;= TIME(18, 0, 0)), "Day", "Night")</f>
        <v>Night</v>
      </c>
      <c r="Z3899">
        <f>COUNTIFS(D:D, "Military - U.S. Army", C:C, "Fort Myer, Virginia")</f>
        <v>1</v>
      </c>
    </row>
    <row r="3900" spans="1:26" x14ac:dyDescent="0.2">
      <c r="A3900">
        <v>32826</v>
      </c>
      <c r="C3900" t="s">
        <v>19158</v>
      </c>
      <c r="D3900" t="s">
        <v>13787</v>
      </c>
      <c r="F3900" t="s">
        <v>19159</v>
      </c>
      <c r="G3900" t="s">
        <v>19160</v>
      </c>
      <c r="H3900" t="s">
        <v>19161</v>
      </c>
      <c r="I3900">
        <v>4</v>
      </c>
      <c r="J3900">
        <v>4</v>
      </c>
      <c r="K3900">
        <v>0</v>
      </c>
      <c r="L3900" t="s">
        <v>19162</v>
      </c>
      <c r="M3900">
        <f>SUM(B3900,C3900)</f>
        <v>0</v>
      </c>
      <c r="N3900" t="str">
        <f t="shared" si="120"/>
        <v>No</v>
      </c>
      <c r="O3900">
        <f>COUNTIF(C:C,"&lt;0")</f>
        <v>0</v>
      </c>
      <c r="P3900" t="e">
        <f>SUMIF(#REF!,"&gt;"&amp;AVERAGE(#REF!))</f>
        <v>#REF!</v>
      </c>
      <c r="Q3900">
        <f t="shared" si="121"/>
        <v>27.565026697177728</v>
      </c>
      <c r="R3900" t="str">
        <f>CONCATENATE("ID-",A3900,"-",E3900)</f>
        <v>ID-32826-</v>
      </c>
      <c r="S3900">
        <f>INDEX(B:B,MATCH(A3900,A:A,0))</f>
        <v>0</v>
      </c>
      <c r="T3900" t="str">
        <f>IF(OR(B3900&gt;0,C3900&gt;0),"Acceptable","Check")</f>
        <v>Acceptable</v>
      </c>
      <c r="U3900">
        <f>COUNTIF(D:D, "Military - U.S. Army")</f>
        <v>23</v>
      </c>
      <c r="V3900">
        <f>AVERAGEIF(C:C,"Fort Myer, Virginia", I:I)</f>
        <v>2</v>
      </c>
      <c r="X3900" t="str">
        <f>IFERROR(VLOOKUP("FlightNumber", A:D, 4, FALSE), "Flight Not Found")</f>
        <v>Flight Not Found</v>
      </c>
      <c r="Y3900" t="str" cm="1">
        <f t="array" ref="Y3900">IF(AND(B:B &gt; TIME(6, 0, 0), B:B &lt;= TIME(18, 0, 0)), "Day", "Night")</f>
        <v>Night</v>
      </c>
      <c r="Z3900">
        <f>COUNTIFS(D:D, "Military - U.S. Army", C:C, "Fort Myer, Virginia")</f>
        <v>1</v>
      </c>
    </row>
    <row r="3901" spans="1:26" x14ac:dyDescent="0.2">
      <c r="A3901">
        <v>32833</v>
      </c>
      <c r="B3901" t="s">
        <v>18411</v>
      </c>
      <c r="C3901" t="s">
        <v>19163</v>
      </c>
      <c r="D3901" t="s">
        <v>3546</v>
      </c>
      <c r="E3901" t="s">
        <v>19164</v>
      </c>
      <c r="F3901" t="s">
        <v>10036</v>
      </c>
      <c r="G3901" t="s">
        <v>19165</v>
      </c>
      <c r="H3901" t="s">
        <v>19166</v>
      </c>
      <c r="I3901">
        <v>42</v>
      </c>
      <c r="J3901">
        <v>34</v>
      </c>
      <c r="K3901">
        <v>0</v>
      </c>
      <c r="L3901" t="s">
        <v>19167</v>
      </c>
      <c r="M3901">
        <f>SUM(B3901,C3901)</f>
        <v>0</v>
      </c>
      <c r="N3901" t="str">
        <f t="shared" si="120"/>
        <v>No</v>
      </c>
      <c r="O3901">
        <f>COUNTIF(C:C,"&lt;0")</f>
        <v>0</v>
      </c>
      <c r="P3901" t="e">
        <f>SUMIF(#REF!,"&gt;"&amp;AVERAGE(#REF!))</f>
        <v>#REF!</v>
      </c>
      <c r="Q3901">
        <f t="shared" si="121"/>
        <v>27.565026697177728</v>
      </c>
      <c r="R3901" t="str">
        <f>CONCATENATE("ID-",A3901,"-",E3901)</f>
        <v>ID-32833-Perm - Sovietsky</v>
      </c>
      <c r="S3901" t="str">
        <f>INDEX(B:B,MATCH(A3901,A:A,0))</f>
        <v>17:28</v>
      </c>
      <c r="T3901" t="str">
        <f>IF(OR(B3901&gt;0,C3901&gt;0),"Acceptable","Check")</f>
        <v>Acceptable</v>
      </c>
      <c r="U3901">
        <f>COUNTIF(D:D, "Military - U.S. Army")</f>
        <v>23</v>
      </c>
      <c r="V3901">
        <f>AVERAGEIF(C:C,"Fort Myer, Virginia", I:I)</f>
        <v>2</v>
      </c>
      <c r="X3901" t="str">
        <f>IFERROR(VLOOKUP("FlightNumber", A:D, 4, FALSE), "Flight Not Found")</f>
        <v>Flight Not Found</v>
      </c>
      <c r="Y3901" t="str" cm="1">
        <f t="array" ref="Y3901">IF(AND(B:B &gt; TIME(6, 0, 0), B:B &lt;= TIME(18, 0, 0)), "Day", "Night")</f>
        <v>Night</v>
      </c>
      <c r="Z3901">
        <f>COUNTIFS(D:D, "Military - U.S. Army", C:C, "Fort Myer, Virginia")</f>
        <v>1</v>
      </c>
    </row>
    <row r="3902" spans="1:26" x14ac:dyDescent="0.2">
      <c r="A3902">
        <v>32835</v>
      </c>
      <c r="C3902" t="s">
        <v>19168</v>
      </c>
      <c r="D3902" t="s">
        <v>19169</v>
      </c>
      <c r="F3902" t="s">
        <v>19170</v>
      </c>
      <c r="I3902">
        <v>24</v>
      </c>
      <c r="J3902">
        <v>24</v>
      </c>
      <c r="K3902">
        <v>0</v>
      </c>
      <c r="L3902" t="s">
        <v>19171</v>
      </c>
      <c r="M3902">
        <f>SUM(B3902,C3902)</f>
        <v>0</v>
      </c>
      <c r="N3902" t="str">
        <f t="shared" si="120"/>
        <v>No</v>
      </c>
      <c r="O3902">
        <f>COUNTIF(C:C,"&lt;0")</f>
        <v>0</v>
      </c>
      <c r="P3902" t="e">
        <f>SUMIF(#REF!,"&gt;"&amp;AVERAGE(#REF!))</f>
        <v>#REF!</v>
      </c>
      <c r="Q3902">
        <f t="shared" si="121"/>
        <v>27.565026697177728</v>
      </c>
      <c r="R3902" t="str">
        <f>CONCATENATE("ID-",A3902,"-",E3902)</f>
        <v>ID-32835-</v>
      </c>
      <c r="S3902">
        <f>INDEX(B:B,MATCH(A3902,A:A,0))</f>
        <v>0</v>
      </c>
      <c r="T3902" t="str">
        <f>IF(OR(B3902&gt;0,C3902&gt;0),"Acceptable","Check")</f>
        <v>Acceptable</v>
      </c>
      <c r="U3902">
        <f>COUNTIF(D:D, "Military - U.S. Army")</f>
        <v>23</v>
      </c>
      <c r="V3902">
        <f>AVERAGEIF(C:C,"Fort Myer, Virginia", I:I)</f>
        <v>2</v>
      </c>
      <c r="X3902" t="str">
        <f>IFERROR(VLOOKUP("FlightNumber", A:D, 4, FALSE), "Flight Not Found")</f>
        <v>Flight Not Found</v>
      </c>
      <c r="Y3902" t="str" cm="1">
        <f t="array" ref="Y3902">IF(AND(B:B &gt; TIME(6, 0, 0), B:B &lt;= TIME(18, 0, 0)), "Day", "Night")</f>
        <v>Night</v>
      </c>
      <c r="Z3902">
        <f>COUNTIFS(D:D, "Military - U.S. Army", C:C, "Fort Myer, Virginia")</f>
        <v>1</v>
      </c>
    </row>
    <row r="3903" spans="1:26" x14ac:dyDescent="0.2">
      <c r="A3903">
        <v>32837</v>
      </c>
      <c r="B3903" t="s">
        <v>14824</v>
      </c>
      <c r="C3903" t="s">
        <v>10268</v>
      </c>
      <c r="D3903" t="s">
        <v>11963</v>
      </c>
      <c r="E3903" t="s">
        <v>19172</v>
      </c>
      <c r="F3903" t="s">
        <v>16268</v>
      </c>
      <c r="G3903" t="s">
        <v>19173</v>
      </c>
      <c r="H3903" t="s">
        <v>19174</v>
      </c>
      <c r="I3903">
        <v>52</v>
      </c>
      <c r="J3903">
        <v>1</v>
      </c>
      <c r="K3903">
        <v>0</v>
      </c>
      <c r="L3903" t="s">
        <v>19175</v>
      </c>
      <c r="M3903">
        <f>SUM(B3903,C3903)</f>
        <v>0</v>
      </c>
      <c r="N3903" t="str">
        <f t="shared" si="120"/>
        <v>No</v>
      </c>
      <c r="O3903">
        <f>COUNTIF(C:C,"&lt;0")</f>
        <v>0</v>
      </c>
      <c r="P3903" t="e">
        <f>SUMIF(#REF!,"&gt;"&amp;AVERAGE(#REF!))</f>
        <v>#REF!</v>
      </c>
      <c r="Q3903">
        <f t="shared" si="121"/>
        <v>27.565026697177728</v>
      </c>
      <c r="R3903" t="str">
        <f>CONCATENATE("ID-",A3903,"-",E3903)</f>
        <v>ID-32837-Seou - Ulsan</v>
      </c>
      <c r="S3903" t="str">
        <f>INDEX(B:B,MATCH(A3903,A:A,0))</f>
        <v>07:48</v>
      </c>
      <c r="T3903" t="str">
        <f>IF(OR(B3903&gt;0,C3903&gt;0),"Acceptable","Check")</f>
        <v>Acceptable</v>
      </c>
      <c r="U3903">
        <f>COUNTIF(D:D, "Military - U.S. Army")</f>
        <v>23</v>
      </c>
      <c r="V3903">
        <f>AVERAGEIF(C:C,"Fort Myer, Virginia", I:I)</f>
        <v>2</v>
      </c>
      <c r="X3903" t="str">
        <f>IFERROR(VLOOKUP("FlightNumber", A:D, 4, FALSE), "Flight Not Found")</f>
        <v>Flight Not Found</v>
      </c>
      <c r="Y3903" t="str" cm="1">
        <f t="array" ref="Y3903">IF(AND(B:B &gt; TIME(6, 0, 0), B:B &lt;= TIME(18, 0, 0)), "Day", "Night")</f>
        <v>Night</v>
      </c>
      <c r="Z3903">
        <f>COUNTIFS(D:D, "Military - U.S. Army", C:C, "Fort Myer, Virginia")</f>
        <v>1</v>
      </c>
    </row>
    <row r="3904" spans="1:26" x14ac:dyDescent="0.2">
      <c r="A3904">
        <v>32839</v>
      </c>
      <c r="B3904" t="s">
        <v>7754</v>
      </c>
      <c r="C3904" t="s">
        <v>5135</v>
      </c>
      <c r="D3904" t="s">
        <v>3427</v>
      </c>
      <c r="E3904" t="s">
        <v>10115</v>
      </c>
      <c r="F3904" t="s">
        <v>18434</v>
      </c>
      <c r="G3904" t="s">
        <v>19176</v>
      </c>
      <c r="H3904" t="s">
        <v>19177</v>
      </c>
      <c r="I3904">
        <v>107</v>
      </c>
      <c r="J3904">
        <v>107</v>
      </c>
      <c r="K3904">
        <v>3</v>
      </c>
      <c r="L3904" t="s">
        <v>19178</v>
      </c>
      <c r="M3904">
        <f>SUM(B3904,C3904)</f>
        <v>0</v>
      </c>
      <c r="N3904" t="str">
        <f t="shared" si="120"/>
        <v>No</v>
      </c>
      <c r="O3904">
        <f>COUNTIF(C:C,"&lt;0")</f>
        <v>0</v>
      </c>
      <c r="P3904" t="e">
        <f>SUMIF(#REF!,"&gt;"&amp;AVERAGE(#REF!))</f>
        <v>#REF!</v>
      </c>
      <c r="Q3904">
        <f t="shared" si="121"/>
        <v>27.565026697177728</v>
      </c>
      <c r="R3904" t="str">
        <f>CONCATENATE("ID-",A3904,"-",E3904)</f>
        <v>ID-32839-Bogota - Cali</v>
      </c>
      <c r="S3904" t="str">
        <f>INDEX(B:B,MATCH(A3904,A:A,0))</f>
        <v>07:16</v>
      </c>
      <c r="T3904" t="str">
        <f>IF(OR(B3904&gt;0,C3904&gt;0),"Acceptable","Check")</f>
        <v>Acceptable</v>
      </c>
      <c r="U3904">
        <f>COUNTIF(D:D, "Military - U.S. Army")</f>
        <v>23</v>
      </c>
      <c r="V3904">
        <f>AVERAGEIF(C:C,"Fort Myer, Virginia", I:I)</f>
        <v>2</v>
      </c>
      <c r="X3904" t="str">
        <f>IFERROR(VLOOKUP("FlightNumber", A:D, 4, FALSE), "Flight Not Found")</f>
        <v>Flight Not Found</v>
      </c>
      <c r="Y3904" t="str" cm="1">
        <f t="array" ref="Y3904">IF(AND(B:B &gt; TIME(6, 0, 0), B:B &lt;= TIME(18, 0, 0)), "Day", "Night")</f>
        <v>Night</v>
      </c>
      <c r="Z3904">
        <f>COUNTIFS(D:D, "Military - U.S. Army", C:C, "Fort Myer, Virginia")</f>
        <v>1</v>
      </c>
    </row>
    <row r="3905" spans="1:26" x14ac:dyDescent="0.2">
      <c r="A3905">
        <v>32839</v>
      </c>
      <c r="C3905" t="s">
        <v>19179</v>
      </c>
      <c r="D3905" t="s">
        <v>19180</v>
      </c>
      <c r="E3905" t="s">
        <v>19181</v>
      </c>
      <c r="F3905" t="s">
        <v>11842</v>
      </c>
      <c r="G3905" t="s">
        <v>19182</v>
      </c>
      <c r="H3905" t="s">
        <v>19183</v>
      </c>
      <c r="I3905">
        <v>5</v>
      </c>
      <c r="J3905">
        <v>5</v>
      </c>
      <c r="K3905">
        <v>0</v>
      </c>
      <c r="L3905" t="s">
        <v>156</v>
      </c>
      <c r="M3905">
        <f>SUM(B3905,C3905)</f>
        <v>0</v>
      </c>
      <c r="N3905" t="str">
        <f t="shared" si="120"/>
        <v>No</v>
      </c>
      <c r="O3905">
        <f>COUNTIF(C:C,"&lt;0")</f>
        <v>0</v>
      </c>
      <c r="P3905" t="e">
        <f>SUMIF(#REF!,"&gt;"&amp;AVERAGE(#REF!))</f>
        <v>#REF!</v>
      </c>
      <c r="Q3905">
        <f t="shared" si="121"/>
        <v>27.565026697177728</v>
      </c>
      <c r="R3905" t="str">
        <f>CONCATENATE("ID-",A3905,"-",E3905)</f>
        <v>ID-32839-Kamina - Jamba</v>
      </c>
      <c r="S3905" t="str">
        <f>INDEX(B:B,MATCH(A3905,A:A,0))</f>
        <v>07:16</v>
      </c>
      <c r="T3905" t="str">
        <f>IF(OR(B3905&gt;0,C3905&gt;0),"Acceptable","Check")</f>
        <v>Acceptable</v>
      </c>
      <c r="U3905">
        <f>COUNTIF(D:D, "Military - U.S. Army")</f>
        <v>23</v>
      </c>
      <c r="V3905">
        <f>AVERAGEIF(C:C,"Fort Myer, Virginia", I:I)</f>
        <v>2</v>
      </c>
      <c r="X3905" t="str">
        <f>IFERROR(VLOOKUP("FlightNumber", A:D, 4, FALSE), "Flight Not Found")</f>
        <v>Flight Not Found</v>
      </c>
      <c r="Y3905" t="str" cm="1">
        <f t="array" ref="Y3905">IF(AND(B:B &gt; TIME(6, 0, 0), B:B &lt;= TIME(18, 0, 0)), "Day", "Night")</f>
        <v>Night</v>
      </c>
      <c r="Z3905">
        <f>COUNTIFS(D:D, "Military - U.S. Army", C:C, "Fort Myer, Virginia")</f>
        <v>1</v>
      </c>
    </row>
    <row r="3906" spans="1:26" x14ac:dyDescent="0.2">
      <c r="A3906">
        <v>32840</v>
      </c>
      <c r="B3906" t="s">
        <v>911</v>
      </c>
      <c r="C3906" t="s">
        <v>19184</v>
      </c>
      <c r="D3906" t="s">
        <v>19185</v>
      </c>
      <c r="E3906" t="s">
        <v>19186</v>
      </c>
      <c r="F3906" t="s">
        <v>5706</v>
      </c>
      <c r="G3906" t="s">
        <v>19187</v>
      </c>
      <c r="I3906">
        <v>7</v>
      </c>
      <c r="J3906">
        <v>3</v>
      </c>
      <c r="K3906">
        <v>0</v>
      </c>
      <c r="L3906" t="s">
        <v>19188</v>
      </c>
      <c r="M3906">
        <f>SUM(B3906,C3906)</f>
        <v>0</v>
      </c>
      <c r="N3906" t="str">
        <f t="shared" ref="N3906:N3969" si="122">IF(E3906="good","Yes","No")</f>
        <v>No</v>
      </c>
      <c r="O3906">
        <f>COUNTIF(C:C,"&lt;0")</f>
        <v>0</v>
      </c>
      <c r="P3906" t="e">
        <f>SUMIF(#REF!,"&gt;"&amp;AVERAGE(#REF!))</f>
        <v>#REF!</v>
      </c>
      <c r="Q3906">
        <f t="shared" si="121"/>
        <v>27.565026697177728</v>
      </c>
      <c r="R3906" t="str">
        <f>CONCATENATE("ID-",A3906,"-",E3906)</f>
        <v>ID-32840-Canaima - Ciudad Guayana -Charallave</v>
      </c>
      <c r="S3906" t="str">
        <f>INDEX(B:B,MATCH(A3906,A:A,0))</f>
        <v>20:00</v>
      </c>
      <c r="T3906" t="str">
        <f>IF(OR(B3906&gt;0,C3906&gt;0),"Acceptable","Check")</f>
        <v>Acceptable</v>
      </c>
      <c r="U3906">
        <f>COUNTIF(D:D, "Military - U.S. Army")</f>
        <v>23</v>
      </c>
      <c r="V3906">
        <f>AVERAGEIF(C:C,"Fort Myer, Virginia", I:I)</f>
        <v>2</v>
      </c>
      <c r="X3906" t="str">
        <f>IFERROR(VLOOKUP("FlightNumber", A:D, 4, FALSE), "Flight Not Found")</f>
        <v>Flight Not Found</v>
      </c>
      <c r="Y3906" t="str" cm="1">
        <f t="array" ref="Y3906">IF(AND(B:B &gt; TIME(6, 0, 0), B:B &lt;= TIME(18, 0, 0)), "Day", "Night")</f>
        <v>Night</v>
      </c>
      <c r="Z3906">
        <f>COUNTIFS(D:D, "Military - U.S. Army", C:C, "Fort Myer, Virginia")</f>
        <v>1</v>
      </c>
    </row>
    <row r="3907" spans="1:26" x14ac:dyDescent="0.2">
      <c r="A3907">
        <v>32840</v>
      </c>
      <c r="B3907" t="s">
        <v>3194</v>
      </c>
      <c r="C3907" t="s">
        <v>19189</v>
      </c>
      <c r="D3907" t="s">
        <v>19190</v>
      </c>
      <c r="E3907" t="s">
        <v>19191</v>
      </c>
      <c r="F3907" t="s">
        <v>11771</v>
      </c>
      <c r="G3907" t="s">
        <v>19192</v>
      </c>
      <c r="H3907" t="s">
        <v>2466</v>
      </c>
      <c r="I3907">
        <v>8</v>
      </c>
      <c r="J3907">
        <v>8</v>
      </c>
      <c r="K3907">
        <v>0</v>
      </c>
      <c r="L3907" t="s">
        <v>19193</v>
      </c>
      <c r="M3907">
        <f>SUM(B3907,C3907)</f>
        <v>0</v>
      </c>
      <c r="N3907" t="str">
        <f t="shared" si="122"/>
        <v>No</v>
      </c>
      <c r="O3907">
        <f>COUNTIF(C:C,"&lt;0")</f>
        <v>0</v>
      </c>
      <c r="P3907" t="e">
        <f>SUMIF(#REF!,"&gt;"&amp;AVERAGE(#REF!))</f>
        <v>#REF!</v>
      </c>
      <c r="Q3907">
        <f t="shared" ref="Q3907:Q3970" si="123">AVERAGEIF(I:I,"&gt;0")</f>
        <v>27.565026697177728</v>
      </c>
      <c r="R3907" t="str">
        <f>CONCATENATE("ID-",A3907,"-",E3907)</f>
        <v>ID-32840-Block Island, RI - Westerly, RI</v>
      </c>
      <c r="S3907" t="str">
        <f>INDEX(B:B,MATCH(A3907,A:A,0))</f>
        <v>20:00</v>
      </c>
      <c r="T3907" t="str">
        <f>IF(OR(B3907&gt;0,C3907&gt;0),"Acceptable","Check")</f>
        <v>Acceptable</v>
      </c>
      <c r="U3907">
        <f>COUNTIF(D:D, "Military - U.S. Army")</f>
        <v>23</v>
      </c>
      <c r="V3907">
        <f>AVERAGEIF(C:C,"Fort Myer, Virginia", I:I)</f>
        <v>2</v>
      </c>
      <c r="X3907" t="str">
        <f>IFERROR(VLOOKUP("FlightNumber", A:D, 4, FALSE), "Flight Not Found")</f>
        <v>Flight Not Found</v>
      </c>
      <c r="Y3907" t="str" cm="1">
        <f t="array" ref="Y3907">IF(AND(B:B &gt; TIME(6, 0, 0), B:B &lt;= TIME(18, 0, 0)), "Day", "Night")</f>
        <v>Night</v>
      </c>
      <c r="Z3907">
        <f>COUNTIFS(D:D, "Military - U.S. Army", C:C, "Fort Myer, Virginia")</f>
        <v>1</v>
      </c>
    </row>
    <row r="3908" spans="1:26" x14ac:dyDescent="0.2">
      <c r="A3908">
        <v>32843</v>
      </c>
      <c r="B3908" t="s">
        <v>2468</v>
      </c>
      <c r="C3908" t="s">
        <v>19194</v>
      </c>
      <c r="D3908" t="s">
        <v>22</v>
      </c>
      <c r="E3908" t="s">
        <v>19195</v>
      </c>
      <c r="F3908" t="s">
        <v>16987</v>
      </c>
      <c r="G3908" t="s">
        <v>19196</v>
      </c>
      <c r="H3908" t="s">
        <v>12388</v>
      </c>
      <c r="I3908">
        <v>5</v>
      </c>
      <c r="J3908">
        <v>5</v>
      </c>
      <c r="K3908">
        <v>0</v>
      </c>
      <c r="L3908" t="s">
        <v>19197</v>
      </c>
      <c r="M3908">
        <f>SUM(B3908,C3908)</f>
        <v>0</v>
      </c>
      <c r="N3908" t="str">
        <f t="shared" si="122"/>
        <v>No</v>
      </c>
      <c r="O3908">
        <f>COUNTIF(C:C,"&lt;0")</f>
        <v>0</v>
      </c>
      <c r="P3908" t="e">
        <f>SUMIF(#REF!,"&gt;"&amp;AVERAGE(#REF!))</f>
        <v>#REF!</v>
      </c>
      <c r="Q3908">
        <f t="shared" si="123"/>
        <v>27.565026697177728</v>
      </c>
      <c r="R3908" t="str">
        <f>CONCATENATE("ID-",A3908,"-",E3908)</f>
        <v>ID-32843-Fort Belvoir - Patuxent River NAS</v>
      </c>
      <c r="S3908" t="str">
        <f>INDEX(B:B,MATCH(A3908,A:A,0))</f>
        <v>09:30</v>
      </c>
      <c r="T3908" t="str">
        <f>IF(OR(B3908&gt;0,C3908&gt;0),"Acceptable","Check")</f>
        <v>Acceptable</v>
      </c>
      <c r="U3908">
        <f>COUNTIF(D:D, "Military - U.S. Army")</f>
        <v>23</v>
      </c>
      <c r="V3908">
        <f>AVERAGEIF(C:C,"Fort Myer, Virginia", I:I)</f>
        <v>2</v>
      </c>
      <c r="X3908" t="str">
        <f>IFERROR(VLOOKUP("FlightNumber", A:D, 4, FALSE), "Flight Not Found")</f>
        <v>Flight Not Found</v>
      </c>
      <c r="Y3908" t="str" cm="1">
        <f t="array" ref="Y3908">IF(AND(B:B &gt; TIME(6, 0, 0), B:B &lt;= TIME(18, 0, 0)), "Day", "Night")</f>
        <v>Night</v>
      </c>
      <c r="Z3908">
        <f>COUNTIFS(D:D, "Military - U.S. Army", C:C, "Fort Myer, Virginia")</f>
        <v>1</v>
      </c>
    </row>
    <row r="3909" spans="1:26" x14ac:dyDescent="0.2">
      <c r="A3909">
        <v>32863</v>
      </c>
      <c r="B3909" t="s">
        <v>2219</v>
      </c>
      <c r="C3909" t="s">
        <v>19198</v>
      </c>
      <c r="D3909" t="s">
        <v>4728</v>
      </c>
      <c r="E3909" t="s">
        <v>19199</v>
      </c>
      <c r="F3909" t="s">
        <v>17301</v>
      </c>
      <c r="G3909" t="s">
        <v>19200</v>
      </c>
      <c r="H3909" t="s">
        <v>19201</v>
      </c>
      <c r="I3909">
        <v>28</v>
      </c>
      <c r="J3909">
        <v>24</v>
      </c>
      <c r="K3909">
        <v>0</v>
      </c>
      <c r="L3909" t="s">
        <v>19202</v>
      </c>
      <c r="M3909">
        <f>SUM(B3909,C3909)</f>
        <v>0</v>
      </c>
      <c r="N3909" t="str">
        <f t="shared" si="122"/>
        <v>No</v>
      </c>
      <c r="O3909">
        <f>COUNTIF(C:C,"&lt;0")</f>
        <v>0</v>
      </c>
      <c r="P3909" t="e">
        <f>SUMIF(#REF!,"&gt;"&amp;AVERAGE(#REF!))</f>
        <v>#REF!</v>
      </c>
      <c r="Q3909">
        <f t="shared" si="123"/>
        <v>27.565026697177728</v>
      </c>
      <c r="R3909" t="str">
        <f>CONCATENATE("ID-",A3909,"-",E3909)</f>
        <v>ID-32863-Guayaramerin - Santa Cruz</v>
      </c>
      <c r="S3909" t="str">
        <f>INDEX(B:B,MATCH(A3909,A:A,0))</f>
        <v>14:00</v>
      </c>
      <c r="T3909" t="str">
        <f>IF(OR(B3909&gt;0,C3909&gt;0),"Acceptable","Check")</f>
        <v>Acceptable</v>
      </c>
      <c r="U3909">
        <f>COUNTIF(D:D, "Military - U.S. Army")</f>
        <v>23</v>
      </c>
      <c r="V3909">
        <f>AVERAGEIF(C:C,"Fort Myer, Virginia", I:I)</f>
        <v>2</v>
      </c>
      <c r="X3909" t="str">
        <f>IFERROR(VLOOKUP("FlightNumber", A:D, 4, FALSE), "Flight Not Found")</f>
        <v>Flight Not Found</v>
      </c>
      <c r="Y3909" t="str" cm="1">
        <f t="array" ref="Y3909">IF(AND(B:B &gt; TIME(6, 0, 0), B:B &lt;= TIME(18, 0, 0)), "Day", "Night")</f>
        <v>Night</v>
      </c>
      <c r="Z3909">
        <f>COUNTIFS(D:D, "Military - U.S. Army", C:C, "Fort Myer, Virginia")</f>
        <v>1</v>
      </c>
    </row>
    <row r="3910" spans="1:26" x14ac:dyDescent="0.2">
      <c r="A3910">
        <v>32909</v>
      </c>
      <c r="B3910" t="s">
        <v>19203</v>
      </c>
      <c r="C3910" t="s">
        <v>19204</v>
      </c>
      <c r="D3910" t="s">
        <v>19205</v>
      </c>
      <c r="E3910" t="s">
        <v>19206</v>
      </c>
      <c r="F3910" t="s">
        <v>17457</v>
      </c>
      <c r="G3910" t="s">
        <v>19207</v>
      </c>
      <c r="H3910" t="s">
        <v>19208</v>
      </c>
      <c r="I3910">
        <v>15</v>
      </c>
      <c r="J3910">
        <v>15</v>
      </c>
      <c r="K3910">
        <v>0</v>
      </c>
      <c r="L3910" t="s">
        <v>19209</v>
      </c>
      <c r="M3910">
        <f>SUM(B3910,C3910)</f>
        <v>0</v>
      </c>
      <c r="N3910" t="str">
        <f t="shared" si="122"/>
        <v>No</v>
      </c>
      <c r="O3910">
        <f>COUNTIF(C:C,"&lt;0")</f>
        <v>0</v>
      </c>
      <c r="P3910" t="e">
        <f>SUMIF(#REF!,"&gt;"&amp;AVERAGE(#REF!))</f>
        <v>#REF!</v>
      </c>
      <c r="Q3910">
        <f t="shared" si="123"/>
        <v>27.565026697177728</v>
      </c>
      <c r="R3910" t="str">
        <f>CONCATENATE("ID-",A3910,"-",E3910)</f>
        <v>ID-32909-Bogota via Neiva - Ibague</v>
      </c>
      <c r="S3910" t="str">
        <f>INDEX(B:B,MATCH(A3910,A:A,0))</f>
        <v>08:37</v>
      </c>
      <c r="T3910" t="str">
        <f>IF(OR(B3910&gt;0,C3910&gt;0),"Acceptable","Check")</f>
        <v>Acceptable</v>
      </c>
      <c r="U3910">
        <f>COUNTIF(D:D, "Military - U.S. Army")</f>
        <v>23</v>
      </c>
      <c r="V3910">
        <f>AVERAGEIF(C:C,"Fort Myer, Virginia", I:I)</f>
        <v>2</v>
      </c>
      <c r="X3910" t="str">
        <f>IFERROR(VLOOKUP("FlightNumber", A:D, 4, FALSE), "Flight Not Found")</f>
        <v>Flight Not Found</v>
      </c>
      <c r="Y3910" t="str" cm="1">
        <f t="array" ref="Y3910">IF(AND(B:B &gt; TIME(6, 0, 0), B:B &lt;= TIME(18, 0, 0)), "Day", "Night")</f>
        <v>Night</v>
      </c>
      <c r="Z3910">
        <f>COUNTIFS(D:D, "Military - U.S. Army", C:C, "Fort Myer, Virginia")</f>
        <v>1</v>
      </c>
    </row>
    <row r="3911" spans="1:26" x14ac:dyDescent="0.2">
      <c r="A3911">
        <v>32868</v>
      </c>
      <c r="B3911" t="s">
        <v>870</v>
      </c>
      <c r="C3911" t="s">
        <v>943</v>
      </c>
      <c r="D3911" t="s">
        <v>19210</v>
      </c>
      <c r="E3911" t="s">
        <v>19211</v>
      </c>
      <c r="F3911" t="s">
        <v>19212</v>
      </c>
      <c r="G3911" t="s">
        <v>19213</v>
      </c>
      <c r="H3911" t="s">
        <v>19214</v>
      </c>
      <c r="I3911">
        <v>6</v>
      </c>
      <c r="J3911">
        <v>6</v>
      </c>
      <c r="K3911">
        <v>0</v>
      </c>
      <c r="L3911" t="s">
        <v>19215</v>
      </c>
      <c r="M3911">
        <f>SUM(B3911,C3911)</f>
        <v>0</v>
      </c>
      <c r="N3911" t="str">
        <f t="shared" si="122"/>
        <v>No</v>
      </c>
      <c r="O3911">
        <f>COUNTIF(C:C,"&lt;0")</f>
        <v>0</v>
      </c>
      <c r="P3911" t="e">
        <f>SUMIF(#REF!,"&gt;"&amp;AVERAGE(#REF!))</f>
        <v>#REF!</v>
      </c>
      <c r="Q3911">
        <f t="shared" si="123"/>
        <v>27.565026697177728</v>
      </c>
      <c r="R3911" t="str">
        <f>CONCATENATE("ID-",A3911,"-",E3911)</f>
        <v>ID-32868-Yakima - Pasco</v>
      </c>
      <c r="S3911" t="str">
        <f>INDEX(B:B,MATCH(A3911,A:A,0))</f>
        <v>22:30</v>
      </c>
      <c r="T3911" t="str">
        <f>IF(OR(B3911&gt;0,C3911&gt;0),"Acceptable","Check")</f>
        <v>Acceptable</v>
      </c>
      <c r="U3911">
        <f>COUNTIF(D:D, "Military - U.S. Army")</f>
        <v>23</v>
      </c>
      <c r="V3911">
        <f>AVERAGEIF(C:C,"Fort Myer, Virginia", I:I)</f>
        <v>2</v>
      </c>
      <c r="X3911" t="str">
        <f>IFERROR(VLOOKUP("FlightNumber", A:D, 4, FALSE), "Flight Not Found")</f>
        <v>Flight Not Found</v>
      </c>
      <c r="Y3911" t="str" cm="1">
        <f t="array" ref="Y3911">IF(AND(B:B &gt; TIME(6, 0, 0), B:B &lt;= TIME(18, 0, 0)), "Day", "Night")</f>
        <v>Night</v>
      </c>
      <c r="Z3911">
        <f>COUNTIFS(D:D, "Military - U.S. Army", C:C, "Fort Myer, Virginia")</f>
        <v>1</v>
      </c>
    </row>
    <row r="3912" spans="1:26" x14ac:dyDescent="0.2">
      <c r="A3912">
        <v>32870</v>
      </c>
      <c r="C3912" t="s">
        <v>19216</v>
      </c>
      <c r="D3912" t="s">
        <v>8907</v>
      </c>
      <c r="E3912" t="s">
        <v>19217</v>
      </c>
      <c r="F3912" t="s">
        <v>16377</v>
      </c>
      <c r="G3912" t="s">
        <v>19218</v>
      </c>
      <c r="H3912" t="s">
        <v>19219</v>
      </c>
      <c r="I3912">
        <v>7</v>
      </c>
      <c r="J3912">
        <v>7</v>
      </c>
      <c r="K3912">
        <v>0</v>
      </c>
      <c r="L3912" t="s">
        <v>19220</v>
      </c>
      <c r="M3912">
        <f>SUM(B3912,C3912)</f>
        <v>0</v>
      </c>
      <c r="N3912" t="str">
        <f t="shared" si="122"/>
        <v>No</v>
      </c>
      <c r="O3912">
        <f>COUNTIF(C:C,"&lt;0")</f>
        <v>0</v>
      </c>
      <c r="P3912" t="e">
        <f>SUMIF(#REF!,"&gt;"&amp;AVERAGE(#REF!))</f>
        <v>#REF!</v>
      </c>
      <c r="Q3912">
        <f t="shared" si="123"/>
        <v>27.565026697177728</v>
      </c>
      <c r="R3912" t="str">
        <f>CONCATENATE("ID-",A3912,"-",E3912)</f>
        <v>ID-32870-Bicharest - Beogard</v>
      </c>
      <c r="S3912">
        <f>INDEX(B:B,MATCH(A3912,A:A,0))</f>
        <v>0</v>
      </c>
      <c r="T3912" t="str">
        <f>IF(OR(B3912&gt;0,C3912&gt;0),"Acceptable","Check")</f>
        <v>Acceptable</v>
      </c>
      <c r="U3912">
        <f>COUNTIF(D:D, "Military - U.S. Army")</f>
        <v>23</v>
      </c>
      <c r="V3912">
        <f>AVERAGEIF(C:C,"Fort Myer, Virginia", I:I)</f>
        <v>2</v>
      </c>
      <c r="X3912" t="str">
        <f>IFERROR(VLOOKUP("FlightNumber", A:D, 4, FALSE), "Flight Not Found")</f>
        <v>Flight Not Found</v>
      </c>
      <c r="Y3912" t="str" cm="1">
        <f t="array" ref="Y3912">IF(AND(B:B &gt; TIME(6, 0, 0), B:B &lt;= TIME(18, 0, 0)), "Day", "Night")</f>
        <v>Night</v>
      </c>
      <c r="Z3912">
        <f>COUNTIFS(D:D, "Military - U.S. Army", C:C, "Fort Myer, Virginia")</f>
        <v>1</v>
      </c>
    </row>
    <row r="3913" spans="1:26" x14ac:dyDescent="0.2">
      <c r="A3913">
        <v>32872</v>
      </c>
      <c r="C3913" t="s">
        <v>19221</v>
      </c>
      <c r="D3913" t="s">
        <v>19222</v>
      </c>
      <c r="F3913" t="s">
        <v>19223</v>
      </c>
      <c r="G3913" t="s">
        <v>19224</v>
      </c>
      <c r="I3913">
        <v>5</v>
      </c>
      <c r="J3913">
        <v>5</v>
      </c>
      <c r="K3913">
        <v>0</v>
      </c>
      <c r="L3913" t="s">
        <v>19225</v>
      </c>
      <c r="M3913">
        <f>SUM(B3913,C3913)</f>
        <v>0</v>
      </c>
      <c r="N3913" t="str">
        <f t="shared" si="122"/>
        <v>No</v>
      </c>
      <c r="O3913">
        <f>COUNTIF(C:C,"&lt;0")</f>
        <v>0</v>
      </c>
      <c r="P3913" t="e">
        <f>SUMIF(#REF!,"&gt;"&amp;AVERAGE(#REF!))</f>
        <v>#REF!</v>
      </c>
      <c r="Q3913">
        <f t="shared" si="123"/>
        <v>27.565026697177728</v>
      </c>
      <c r="R3913" t="str">
        <f>CONCATENATE("ID-",A3913,"-",E3913)</f>
        <v>ID-32872-</v>
      </c>
      <c r="S3913">
        <f>INDEX(B:B,MATCH(A3913,A:A,0))</f>
        <v>0</v>
      </c>
      <c r="T3913" t="str">
        <f>IF(OR(B3913&gt;0,C3913&gt;0),"Acceptable","Check")</f>
        <v>Acceptable</v>
      </c>
      <c r="U3913">
        <f>COUNTIF(D:D, "Military - U.S. Army")</f>
        <v>23</v>
      </c>
      <c r="V3913">
        <f>AVERAGEIF(C:C,"Fort Myer, Virginia", I:I)</f>
        <v>2</v>
      </c>
      <c r="X3913" t="str">
        <f>IFERROR(VLOOKUP("FlightNumber", A:D, 4, FALSE), "Flight Not Found")</f>
        <v>Flight Not Found</v>
      </c>
      <c r="Y3913" t="str" cm="1">
        <f t="array" ref="Y3913">IF(AND(B:B &gt; TIME(6, 0, 0), B:B &lt;= TIME(18, 0, 0)), "Day", "Night")</f>
        <v>Night</v>
      </c>
      <c r="Z3913">
        <f>COUNTIFS(D:D, "Military - U.S. Army", C:C, "Fort Myer, Virginia")</f>
        <v>1</v>
      </c>
    </row>
    <row r="3914" spans="1:26" x14ac:dyDescent="0.2">
      <c r="A3914">
        <v>32875</v>
      </c>
      <c r="B3914" t="s">
        <v>1720</v>
      </c>
      <c r="C3914" t="s">
        <v>19226</v>
      </c>
      <c r="D3914" t="s">
        <v>10299</v>
      </c>
      <c r="E3914" t="s">
        <v>19227</v>
      </c>
      <c r="F3914" t="s">
        <v>16987</v>
      </c>
      <c r="G3914" t="s">
        <v>19228</v>
      </c>
      <c r="H3914" t="s">
        <v>19229</v>
      </c>
      <c r="I3914">
        <v>16</v>
      </c>
      <c r="J3914">
        <v>9</v>
      </c>
      <c r="K3914">
        <v>0</v>
      </c>
      <c r="L3914" t="s">
        <v>19230</v>
      </c>
      <c r="M3914">
        <f>SUM(B3914,C3914)</f>
        <v>0</v>
      </c>
      <c r="N3914" t="str">
        <f t="shared" si="122"/>
        <v>No</v>
      </c>
      <c r="O3914">
        <f>COUNTIF(C:C,"&lt;0")</f>
        <v>0</v>
      </c>
      <c r="P3914" t="e">
        <f>SUMIF(#REF!,"&gt;"&amp;AVERAGE(#REF!))</f>
        <v>#REF!</v>
      </c>
      <c r="Q3914">
        <f t="shared" si="123"/>
        <v>27.565026697177728</v>
      </c>
      <c r="R3914" t="str">
        <f>CONCATENATE("ID-",A3914,"-",E3914)</f>
        <v>ID-32875-Palambang and Jakarta</v>
      </c>
      <c r="S3914" t="str">
        <f>INDEX(B:B,MATCH(A3914,A:A,0))</f>
        <v>13:40</v>
      </c>
      <c r="T3914" t="str">
        <f>IF(OR(B3914&gt;0,C3914&gt;0),"Acceptable","Check")</f>
        <v>Acceptable</v>
      </c>
      <c r="U3914">
        <f>COUNTIF(D:D, "Military - U.S. Army")</f>
        <v>23</v>
      </c>
      <c r="V3914">
        <f>AVERAGEIF(C:C,"Fort Myer, Virginia", I:I)</f>
        <v>2</v>
      </c>
      <c r="X3914" t="str">
        <f>IFERROR(VLOOKUP("FlightNumber", A:D, 4, FALSE), "Flight Not Found")</f>
        <v>Flight Not Found</v>
      </c>
      <c r="Y3914" t="str" cm="1">
        <f t="array" ref="Y3914">IF(AND(B:B &gt; TIME(6, 0, 0), B:B &lt;= TIME(18, 0, 0)), "Day", "Night")</f>
        <v>Night</v>
      </c>
      <c r="Z3914">
        <f>COUNTIFS(D:D, "Military - U.S. Army", C:C, "Fort Myer, Virginia")</f>
        <v>1</v>
      </c>
    </row>
    <row r="3915" spans="1:26" x14ac:dyDescent="0.2">
      <c r="A3915">
        <v>32886</v>
      </c>
      <c r="B3915" t="s">
        <v>19231</v>
      </c>
      <c r="C3915" t="s">
        <v>19232</v>
      </c>
      <c r="D3915" t="s">
        <v>3546</v>
      </c>
      <c r="E3915" t="s">
        <v>19233</v>
      </c>
      <c r="F3915" t="s">
        <v>12051</v>
      </c>
      <c r="G3915" t="s">
        <v>19234</v>
      </c>
      <c r="H3915" t="s">
        <v>19235</v>
      </c>
      <c r="I3915">
        <v>71</v>
      </c>
      <c r="J3915">
        <v>27</v>
      </c>
      <c r="K3915">
        <v>0</v>
      </c>
      <c r="L3915" t="s">
        <v>19236</v>
      </c>
      <c r="M3915">
        <f>SUM(B3915,C3915)</f>
        <v>0</v>
      </c>
      <c r="N3915" t="str">
        <f t="shared" si="122"/>
        <v>No</v>
      </c>
      <c r="O3915">
        <f>COUNTIF(C:C,"&lt;0")</f>
        <v>0</v>
      </c>
      <c r="P3915" t="e">
        <f>SUMIF(#REF!,"&gt;"&amp;AVERAGE(#REF!))</f>
        <v>#REF!</v>
      </c>
      <c r="Q3915">
        <f t="shared" si="123"/>
        <v>27.565026697177728</v>
      </c>
      <c r="R3915" t="str">
        <f>CONCATENATE("ID-",A3915,"-",E3915)</f>
        <v>ID-32886-Tyumen - Ufa</v>
      </c>
      <c r="S3915" t="str">
        <f>INDEX(B:B,MATCH(A3915,A:A,0))</f>
        <v>12:56</v>
      </c>
      <c r="T3915" t="str">
        <f>IF(OR(B3915&gt;0,C3915&gt;0),"Acceptable","Check")</f>
        <v>Acceptable</v>
      </c>
      <c r="U3915">
        <f>COUNTIF(D:D, "Military - U.S. Army")</f>
        <v>23</v>
      </c>
      <c r="V3915">
        <f>AVERAGEIF(C:C,"Fort Myer, Virginia", I:I)</f>
        <v>2</v>
      </c>
      <c r="X3915" t="str">
        <f>IFERROR(VLOOKUP("FlightNumber", A:D, 4, FALSE), "Flight Not Found")</f>
        <v>Flight Not Found</v>
      </c>
      <c r="Y3915" t="str" cm="1">
        <f t="array" ref="Y3915">IF(AND(B:B &gt; TIME(6, 0, 0), B:B &lt;= TIME(18, 0, 0)), "Day", "Night")</f>
        <v>Night</v>
      </c>
      <c r="Z3915">
        <f>COUNTIFS(D:D, "Military - U.S. Army", C:C, "Fort Myer, Virginia")</f>
        <v>1</v>
      </c>
    </row>
    <row r="3916" spans="1:26" x14ac:dyDescent="0.2">
      <c r="A3916">
        <v>32888</v>
      </c>
      <c r="B3916" t="s">
        <v>398</v>
      </c>
      <c r="C3916" t="s">
        <v>19237</v>
      </c>
      <c r="D3916" t="s">
        <v>19238</v>
      </c>
      <c r="E3916" t="s">
        <v>19239</v>
      </c>
      <c r="F3916" t="s">
        <v>16987</v>
      </c>
      <c r="G3916" t="s">
        <v>19240</v>
      </c>
      <c r="H3916" t="s">
        <v>12301</v>
      </c>
      <c r="I3916">
        <v>23</v>
      </c>
      <c r="J3916">
        <v>23</v>
      </c>
      <c r="K3916">
        <v>0</v>
      </c>
      <c r="L3916" t="s">
        <v>19241</v>
      </c>
      <c r="M3916">
        <f>SUM(B3916,C3916)</f>
        <v>0</v>
      </c>
      <c r="N3916" t="str">
        <f t="shared" si="122"/>
        <v>No</v>
      </c>
      <c r="O3916">
        <f>COUNTIF(C:C,"&lt;0")</f>
        <v>0</v>
      </c>
      <c r="P3916" t="e">
        <f>SUMIF(#REF!,"&gt;"&amp;AVERAGE(#REF!))</f>
        <v>#REF!</v>
      </c>
      <c r="Q3916">
        <f t="shared" si="123"/>
        <v>27.565026697177728</v>
      </c>
      <c r="R3916" t="str">
        <f>CONCATENATE("ID-",A3916,"-",E3916)</f>
        <v>ID-32888-San Jose - Palmar Sur</v>
      </c>
      <c r="S3916" t="str">
        <f>INDEX(B:B,MATCH(A3916,A:A,0))</f>
        <v>08:30</v>
      </c>
      <c r="T3916" t="str">
        <f>IF(OR(B3916&gt;0,C3916&gt;0),"Acceptable","Check")</f>
        <v>Acceptable</v>
      </c>
      <c r="U3916">
        <f>COUNTIF(D:D, "Military - U.S. Army")</f>
        <v>23</v>
      </c>
      <c r="V3916">
        <f>AVERAGEIF(C:C,"Fort Myer, Virginia", I:I)</f>
        <v>2</v>
      </c>
      <c r="X3916" t="str">
        <f>IFERROR(VLOOKUP("FlightNumber", A:D, 4, FALSE), "Flight Not Found")</f>
        <v>Flight Not Found</v>
      </c>
      <c r="Y3916" t="str" cm="1">
        <f t="array" ref="Y3916">IF(AND(B:B &gt; TIME(6, 0, 0), B:B &lt;= TIME(18, 0, 0)), "Day", "Night")</f>
        <v>Night</v>
      </c>
      <c r="Z3916">
        <f>COUNTIFS(D:D, "Military - U.S. Army", C:C, "Fort Myer, Virginia")</f>
        <v>1</v>
      </c>
    </row>
    <row r="3917" spans="1:26" x14ac:dyDescent="0.2">
      <c r="A3917">
        <v>32890</v>
      </c>
      <c r="B3917" t="s">
        <v>19242</v>
      </c>
      <c r="C3917" t="s">
        <v>19243</v>
      </c>
      <c r="D3917" t="s">
        <v>19244</v>
      </c>
      <c r="E3917" t="s">
        <v>19245</v>
      </c>
      <c r="F3917" t="s">
        <v>19246</v>
      </c>
      <c r="G3917" t="s">
        <v>19247</v>
      </c>
      <c r="H3917" t="s">
        <v>19248</v>
      </c>
      <c r="I3917">
        <v>1</v>
      </c>
      <c r="J3917">
        <v>1</v>
      </c>
      <c r="K3917">
        <v>0</v>
      </c>
      <c r="L3917" t="s">
        <v>19249</v>
      </c>
      <c r="M3917">
        <f>SUM(B3917,C3917)</f>
        <v>0</v>
      </c>
      <c r="N3917" t="str">
        <f t="shared" si="122"/>
        <v>No</v>
      </c>
      <c r="O3917">
        <f>COUNTIF(C:C,"&lt;0")</f>
        <v>0</v>
      </c>
      <c r="P3917" t="e">
        <f>SUMIF(#REF!,"&gt;"&amp;AVERAGE(#REF!))</f>
        <v>#REF!</v>
      </c>
      <c r="Q3917">
        <f t="shared" si="123"/>
        <v>27.565026697177728</v>
      </c>
      <c r="R3917" t="str">
        <f>CONCATENATE("ID-",A3917,"-",E3917)</f>
        <v>ID-32890-Denver - Montrose</v>
      </c>
      <c r="S3917" t="str">
        <f>INDEX(B:B,MATCH(A3917,A:A,0))</f>
        <v>07:19</v>
      </c>
      <c r="T3917" t="str">
        <f>IF(OR(B3917&gt;0,C3917&gt;0),"Acceptable","Check")</f>
        <v>Acceptable</v>
      </c>
      <c r="U3917">
        <f>COUNTIF(D:D, "Military - U.S. Army")</f>
        <v>23</v>
      </c>
      <c r="V3917">
        <f>AVERAGEIF(C:C,"Fort Myer, Virginia", I:I)</f>
        <v>2</v>
      </c>
      <c r="X3917" t="str">
        <f>IFERROR(VLOOKUP("FlightNumber", A:D, 4, FALSE), "Flight Not Found")</f>
        <v>Flight Not Found</v>
      </c>
      <c r="Y3917" t="str" cm="1">
        <f t="array" ref="Y3917">IF(AND(B:B &gt; TIME(6, 0, 0), B:B &lt;= TIME(18, 0, 0)), "Day", "Night")</f>
        <v>Night</v>
      </c>
      <c r="Z3917">
        <f>COUNTIFS(D:D, "Military - U.S. Army", C:C, "Fort Myer, Virginia")</f>
        <v>1</v>
      </c>
    </row>
    <row r="3918" spans="1:26" x14ac:dyDescent="0.2">
      <c r="A3918">
        <v>32891</v>
      </c>
      <c r="B3918" t="s">
        <v>5744</v>
      </c>
      <c r="C3918" t="s">
        <v>19250</v>
      </c>
      <c r="D3918" t="s">
        <v>19251</v>
      </c>
      <c r="E3918" t="s">
        <v>19252</v>
      </c>
      <c r="F3918" t="s">
        <v>9716</v>
      </c>
      <c r="G3918" t="s">
        <v>19253</v>
      </c>
      <c r="H3918" t="s">
        <v>19254</v>
      </c>
      <c r="I3918">
        <v>2</v>
      </c>
      <c r="J3918">
        <v>2</v>
      </c>
      <c r="K3918">
        <v>0</v>
      </c>
      <c r="L3918" t="s">
        <v>19255</v>
      </c>
      <c r="M3918">
        <f>SUM(B3918,C3918)</f>
        <v>0</v>
      </c>
      <c r="N3918" t="str">
        <f t="shared" si="122"/>
        <v>No</v>
      </c>
      <c r="O3918">
        <f>COUNTIF(C:C,"&lt;0")</f>
        <v>0</v>
      </c>
      <c r="P3918" t="e">
        <f>SUMIF(#REF!,"&gt;"&amp;AVERAGE(#REF!))</f>
        <v>#REF!</v>
      </c>
      <c r="Q3918">
        <f t="shared" si="123"/>
        <v>27.565026697177728</v>
      </c>
      <c r="R3918" t="str">
        <f>CONCATENATE("ID-",A3918,"-",E3918)</f>
        <v>ID-32891-Detroit, MI - Louisville, KY</v>
      </c>
      <c r="S3918" t="str">
        <f>INDEX(B:B,MATCH(A3918,A:A,0))</f>
        <v>17:10</v>
      </c>
      <c r="T3918" t="str">
        <f>IF(OR(B3918&gt;0,C3918&gt;0),"Acceptable","Check")</f>
        <v>Acceptable</v>
      </c>
      <c r="U3918">
        <f>COUNTIF(D:D, "Military - U.S. Army")</f>
        <v>23</v>
      </c>
      <c r="V3918">
        <f>AVERAGEIF(C:C,"Fort Myer, Virginia", I:I)</f>
        <v>2</v>
      </c>
      <c r="X3918" t="str">
        <f>IFERROR(VLOOKUP("FlightNumber", A:D, 4, FALSE), "Flight Not Found")</f>
        <v>Flight Not Found</v>
      </c>
      <c r="Y3918" t="str" cm="1">
        <f t="array" ref="Y3918">IF(AND(B:B &gt; TIME(6, 0, 0), B:B &lt;= TIME(18, 0, 0)), "Day", "Night")</f>
        <v>Night</v>
      </c>
      <c r="Z3918">
        <f>COUNTIFS(D:D, "Military - U.S. Army", C:C, "Fort Myer, Virginia")</f>
        <v>1</v>
      </c>
    </row>
    <row r="3919" spans="1:26" x14ac:dyDescent="0.2">
      <c r="A3919">
        <v>32896</v>
      </c>
      <c r="B3919" t="s">
        <v>11948</v>
      </c>
      <c r="C3919" t="s">
        <v>3747</v>
      </c>
      <c r="D3919" t="s">
        <v>19256</v>
      </c>
      <c r="E3919" t="s">
        <v>19257</v>
      </c>
      <c r="F3919" t="s">
        <v>19258</v>
      </c>
      <c r="G3919" t="s">
        <v>19259</v>
      </c>
      <c r="H3919" t="s">
        <v>19260</v>
      </c>
      <c r="I3919">
        <v>25</v>
      </c>
      <c r="J3919">
        <v>25</v>
      </c>
      <c r="K3919">
        <v>0</v>
      </c>
      <c r="L3919" t="s">
        <v>19261</v>
      </c>
      <c r="M3919">
        <f>SUM(B3919,C3919)</f>
        <v>0</v>
      </c>
      <c r="N3919" t="str">
        <f t="shared" si="122"/>
        <v>No</v>
      </c>
      <c r="O3919">
        <f>COUNTIF(C:C,"&lt;0")</f>
        <v>0</v>
      </c>
      <c r="P3919" t="e">
        <f>SUMIF(#REF!,"&gt;"&amp;AVERAGE(#REF!))</f>
        <v>#REF!</v>
      </c>
      <c r="Q3919">
        <f t="shared" si="123"/>
        <v>27.565026697177728</v>
      </c>
      <c r="R3919" t="str">
        <f>CONCATENATE("ID-",A3919,"-",E3919)</f>
        <v>ID-32896-Caracas - Puerto Ayancucho</v>
      </c>
      <c r="S3919" t="str">
        <f>INDEX(B:B,MATCH(A3919,A:A,0))</f>
        <v>07:35</v>
      </c>
      <c r="T3919" t="str">
        <f>IF(OR(B3919&gt;0,C3919&gt;0),"Acceptable","Check")</f>
        <v>Acceptable</v>
      </c>
      <c r="U3919">
        <f>COUNTIF(D:D, "Military - U.S. Army")</f>
        <v>23</v>
      </c>
      <c r="V3919">
        <f>AVERAGEIF(C:C,"Fort Myer, Virginia", I:I)</f>
        <v>2</v>
      </c>
      <c r="X3919" t="str">
        <f>IFERROR(VLOOKUP("FlightNumber", A:D, 4, FALSE), "Flight Not Found")</f>
        <v>Flight Not Found</v>
      </c>
      <c r="Y3919" t="str" cm="1">
        <f t="array" ref="Y3919">IF(AND(B:B &gt; TIME(6, 0, 0), B:B &lt;= TIME(18, 0, 0)), "Day", "Night")</f>
        <v>Night</v>
      </c>
      <c r="Z3919">
        <f>COUNTIFS(D:D, "Military - U.S. Army", C:C, "Fort Myer, Virginia")</f>
        <v>1</v>
      </c>
    </row>
    <row r="3920" spans="1:26" x14ac:dyDescent="0.2">
      <c r="A3920">
        <v>32898</v>
      </c>
      <c r="B3920" t="s">
        <v>4650</v>
      </c>
      <c r="C3920" t="s">
        <v>19262</v>
      </c>
      <c r="D3920" t="s">
        <v>3427</v>
      </c>
      <c r="E3920" t="s">
        <v>19263</v>
      </c>
      <c r="F3920" t="s">
        <v>9549</v>
      </c>
      <c r="G3920" t="s">
        <v>19264</v>
      </c>
      <c r="H3920" t="s">
        <v>19265</v>
      </c>
      <c r="I3920">
        <v>158</v>
      </c>
      <c r="J3920">
        <v>73</v>
      </c>
      <c r="K3920">
        <v>0</v>
      </c>
      <c r="L3920" t="s">
        <v>19266</v>
      </c>
      <c r="M3920">
        <f>SUM(B3920,C3920)</f>
        <v>0</v>
      </c>
      <c r="N3920" t="str">
        <f t="shared" si="122"/>
        <v>No</v>
      </c>
      <c r="O3920">
        <f>COUNTIF(C:C,"&lt;0")</f>
        <v>0</v>
      </c>
      <c r="P3920" t="e">
        <f>SUMIF(#REF!,"&gt;"&amp;AVERAGE(#REF!))</f>
        <v>#REF!</v>
      </c>
      <c r="Q3920">
        <f t="shared" si="123"/>
        <v>27.565026697177728</v>
      </c>
      <c r="R3920" t="str">
        <f>CONCATENATE("ID-",A3920,"-",E3920)</f>
        <v>ID-32898-Medellin - New York City</v>
      </c>
      <c r="S3920" t="str">
        <f>INDEX(B:B,MATCH(A3920,A:A,0))</f>
        <v>21:34</v>
      </c>
      <c r="T3920" t="str">
        <f>IF(OR(B3920&gt;0,C3920&gt;0),"Acceptable","Check")</f>
        <v>Acceptable</v>
      </c>
      <c r="U3920">
        <f>COUNTIF(D:D, "Military - U.S. Army")</f>
        <v>23</v>
      </c>
      <c r="V3920">
        <f>AVERAGEIF(C:C,"Fort Myer, Virginia", I:I)</f>
        <v>2</v>
      </c>
      <c r="X3920" t="str">
        <f>IFERROR(VLOOKUP("FlightNumber", A:D, 4, FALSE), "Flight Not Found")</f>
        <v>Flight Not Found</v>
      </c>
      <c r="Y3920" t="str" cm="1">
        <f t="array" ref="Y3920">IF(AND(B:B &gt; TIME(6, 0, 0), B:B &lt;= TIME(18, 0, 0)), "Day", "Night")</f>
        <v>Night</v>
      </c>
      <c r="Z3920">
        <f>COUNTIFS(D:D, "Military - U.S. Army", C:C, "Fort Myer, Virginia")</f>
        <v>1</v>
      </c>
    </row>
    <row r="3921" spans="1:26" x14ac:dyDescent="0.2">
      <c r="A3921">
        <v>32898</v>
      </c>
      <c r="C3921" t="s">
        <v>19267</v>
      </c>
      <c r="D3921" t="s">
        <v>19268</v>
      </c>
      <c r="E3921" t="s">
        <v>19269</v>
      </c>
      <c r="F3921" t="s">
        <v>19270</v>
      </c>
      <c r="G3921" t="s">
        <v>19271</v>
      </c>
      <c r="H3921" t="s">
        <v>391</v>
      </c>
      <c r="I3921">
        <v>19</v>
      </c>
      <c r="J3921">
        <v>19</v>
      </c>
      <c r="K3921">
        <v>0</v>
      </c>
      <c r="L3921" t="s">
        <v>19272</v>
      </c>
      <c r="M3921">
        <f>SUM(B3921,C3921)</f>
        <v>0</v>
      </c>
      <c r="N3921" t="str">
        <f t="shared" si="122"/>
        <v>No</v>
      </c>
      <c r="O3921">
        <f>COUNTIF(C:C,"&lt;0")</f>
        <v>0</v>
      </c>
      <c r="P3921" t="e">
        <f>SUMIF(#REF!,"&gt;"&amp;AVERAGE(#REF!))</f>
        <v>#REF!</v>
      </c>
      <c r="Q3921">
        <f t="shared" si="123"/>
        <v>27.565026697177728</v>
      </c>
      <c r="R3921" t="str">
        <f>CONCATENATE("ID-",A3921,"-",E3921)</f>
        <v>ID-32898-Ujung Pandang - Selaparang</v>
      </c>
      <c r="S3921" t="str">
        <f>INDEX(B:B,MATCH(A3921,A:A,0))</f>
        <v>21:34</v>
      </c>
      <c r="T3921" t="str">
        <f>IF(OR(B3921&gt;0,C3921&gt;0),"Acceptable","Check")</f>
        <v>Acceptable</v>
      </c>
      <c r="U3921">
        <f>COUNTIF(D:D, "Military - U.S. Army")</f>
        <v>23</v>
      </c>
      <c r="V3921">
        <f>AVERAGEIF(C:C,"Fort Myer, Virginia", I:I)</f>
        <v>2</v>
      </c>
      <c r="X3921" t="str">
        <f>IFERROR(VLOOKUP("FlightNumber", A:D, 4, FALSE), "Flight Not Found")</f>
        <v>Flight Not Found</v>
      </c>
      <c r="Y3921" t="str" cm="1">
        <f t="array" ref="Y3921">IF(AND(B:B &gt; TIME(6, 0, 0), B:B &lt;= TIME(18, 0, 0)), "Day", "Night")</f>
        <v>Night</v>
      </c>
      <c r="Z3921">
        <f>COUNTIFS(D:D, "Military - U.S. Army", C:C, "Fort Myer, Virginia")</f>
        <v>1</v>
      </c>
    </row>
    <row r="3922" spans="1:26" x14ac:dyDescent="0.2">
      <c r="A3922">
        <v>32900</v>
      </c>
      <c r="B3922" t="s">
        <v>7614</v>
      </c>
      <c r="C3922" t="s">
        <v>19273</v>
      </c>
      <c r="D3922" t="s">
        <v>19274</v>
      </c>
      <c r="E3922" t="s">
        <v>19275</v>
      </c>
      <c r="F3922" t="s">
        <v>19276</v>
      </c>
      <c r="G3922" t="s">
        <v>19277</v>
      </c>
      <c r="H3922" t="s">
        <v>7433</v>
      </c>
      <c r="I3922">
        <v>28</v>
      </c>
      <c r="J3922">
        <v>28</v>
      </c>
      <c r="K3922">
        <v>0</v>
      </c>
      <c r="L3922" t="s">
        <v>19278</v>
      </c>
      <c r="M3922">
        <f>SUM(B3922,C3922)</f>
        <v>0</v>
      </c>
      <c r="N3922" t="str">
        <f t="shared" si="122"/>
        <v>No</v>
      </c>
      <c r="O3922">
        <f>COUNTIF(C:C,"&lt;0")</f>
        <v>0</v>
      </c>
      <c r="P3922" t="e">
        <f>SUMIF(#REF!,"&gt;"&amp;AVERAGE(#REF!))</f>
        <v>#REF!</v>
      </c>
      <c r="Q3922">
        <f t="shared" si="123"/>
        <v>27.565026697177728</v>
      </c>
      <c r="R3922" t="str">
        <f>CONCATENATE("ID-",A3922,"-",E3922)</f>
        <v>ID-32900-Pointe-Noire - Brazzaville</v>
      </c>
      <c r="S3922" t="str">
        <f>INDEX(B:B,MATCH(A3922,A:A,0))</f>
        <v>17:35</v>
      </c>
      <c r="T3922" t="str">
        <f>IF(OR(B3922&gt;0,C3922&gt;0),"Acceptable","Check")</f>
        <v>Acceptable</v>
      </c>
      <c r="U3922">
        <f>COUNTIF(D:D, "Military - U.S. Army")</f>
        <v>23</v>
      </c>
      <c r="V3922">
        <f>AVERAGEIF(C:C,"Fort Myer, Virginia", I:I)</f>
        <v>2</v>
      </c>
      <c r="X3922" t="str">
        <f>IFERROR(VLOOKUP("FlightNumber", A:D, 4, FALSE), "Flight Not Found")</f>
        <v>Flight Not Found</v>
      </c>
      <c r="Y3922" t="str" cm="1">
        <f t="array" ref="Y3922">IF(AND(B:B &gt; TIME(6, 0, 0), B:B &lt;= TIME(18, 0, 0)), "Day", "Night")</f>
        <v>Night</v>
      </c>
      <c r="Z3922">
        <f>COUNTIFS(D:D, "Military - U.S. Army", C:C, "Fort Myer, Virginia")</f>
        <v>1</v>
      </c>
    </row>
    <row r="3923" spans="1:26" x14ac:dyDescent="0.2">
      <c r="A3923">
        <v>32902</v>
      </c>
      <c r="B3923" t="s">
        <v>1142</v>
      </c>
      <c r="C3923" t="s">
        <v>19279</v>
      </c>
      <c r="D3923" t="s">
        <v>19280</v>
      </c>
      <c r="E3923" t="s">
        <v>19281</v>
      </c>
      <c r="F3923" t="s">
        <v>19282</v>
      </c>
      <c r="G3923" t="s">
        <v>19283</v>
      </c>
      <c r="H3923" t="s">
        <v>19284</v>
      </c>
      <c r="I3923">
        <v>2</v>
      </c>
      <c r="J3923">
        <v>2</v>
      </c>
      <c r="K3923">
        <v>0</v>
      </c>
      <c r="L3923" t="s">
        <v>19285</v>
      </c>
      <c r="M3923">
        <f>SUM(B3923,C3923)</f>
        <v>0</v>
      </c>
      <c r="N3923" t="str">
        <f t="shared" si="122"/>
        <v>No</v>
      </c>
      <c r="O3923">
        <f>COUNTIF(C:C,"&lt;0")</f>
        <v>0</v>
      </c>
      <c r="P3923" t="e">
        <f>SUMIF(#REF!,"&gt;"&amp;AVERAGE(#REF!))</f>
        <v>#REF!</v>
      </c>
      <c r="Q3923">
        <f t="shared" si="123"/>
        <v>27.565026697177728</v>
      </c>
      <c r="R3923" t="str">
        <f>CONCATENATE("ID-",A3923,"-",E3923)</f>
        <v>ID-32902-Burlington, VT - Albany, NY</v>
      </c>
      <c r="S3923" t="str">
        <f>INDEX(B:B,MATCH(A3923,A:A,0))</f>
        <v>21:00</v>
      </c>
      <c r="T3923" t="str">
        <f>IF(OR(B3923&gt;0,C3923&gt;0),"Acceptable","Check")</f>
        <v>Acceptable</v>
      </c>
      <c r="U3923">
        <f>COUNTIF(D:D, "Military - U.S. Army")</f>
        <v>23</v>
      </c>
      <c r="V3923">
        <f>AVERAGEIF(C:C,"Fort Myer, Virginia", I:I)</f>
        <v>2</v>
      </c>
      <c r="X3923" t="str">
        <f>IFERROR(VLOOKUP("FlightNumber", A:D, 4, FALSE), "Flight Not Found")</f>
        <v>Flight Not Found</v>
      </c>
      <c r="Y3923" t="str" cm="1">
        <f t="array" ref="Y3923">IF(AND(B:B &gt; TIME(6, 0, 0), B:B &lt;= TIME(18, 0, 0)), "Day", "Night")</f>
        <v>Night</v>
      </c>
      <c r="Z3923">
        <f>COUNTIFS(D:D, "Military - U.S. Army", C:C, "Fort Myer, Virginia")</f>
        <v>1</v>
      </c>
    </row>
    <row r="3924" spans="1:26" x14ac:dyDescent="0.2">
      <c r="A3924">
        <v>32902</v>
      </c>
      <c r="B3924" t="s">
        <v>11391</v>
      </c>
      <c r="C3924" t="s">
        <v>19286</v>
      </c>
      <c r="D3924" t="s">
        <v>9289</v>
      </c>
      <c r="E3924" t="s">
        <v>19287</v>
      </c>
      <c r="F3924" t="s">
        <v>19288</v>
      </c>
      <c r="G3924" t="s">
        <v>19289</v>
      </c>
      <c r="H3924" t="s">
        <v>19290</v>
      </c>
      <c r="I3924">
        <v>1</v>
      </c>
      <c r="J3924">
        <v>1</v>
      </c>
      <c r="K3924">
        <v>0</v>
      </c>
      <c r="L3924" t="s">
        <v>19291</v>
      </c>
      <c r="M3924">
        <f>SUM(B3924,C3924)</f>
        <v>0</v>
      </c>
      <c r="N3924" t="str">
        <f t="shared" si="122"/>
        <v>No</v>
      </c>
      <c r="O3924">
        <f>COUNTIF(C:C,"&lt;0")</f>
        <v>0</v>
      </c>
      <c r="P3924" t="e">
        <f>SUMIF(#REF!,"&gt;"&amp;AVERAGE(#REF!))</f>
        <v>#REF!</v>
      </c>
      <c r="Q3924">
        <f t="shared" si="123"/>
        <v>27.565026697177728</v>
      </c>
      <c r="R3924" t="str">
        <f>CONCATENATE("ID-",A3924,"-",E3924)</f>
        <v>ID-32902-Plattsburg - Syracuse</v>
      </c>
      <c r="S3924" t="str">
        <f>INDEX(B:B,MATCH(A3924,A:A,0))</f>
        <v>21:00</v>
      </c>
      <c r="T3924" t="str">
        <f>IF(OR(B3924&gt;0,C3924&gt;0),"Acceptable","Check")</f>
        <v>Acceptable</v>
      </c>
      <c r="U3924">
        <f>COUNTIF(D:D, "Military - U.S. Army")</f>
        <v>23</v>
      </c>
      <c r="V3924">
        <f>AVERAGEIF(C:C,"Fort Myer, Virginia", I:I)</f>
        <v>2</v>
      </c>
      <c r="X3924" t="str">
        <f>IFERROR(VLOOKUP("FlightNumber", A:D, 4, FALSE), "Flight Not Found")</f>
        <v>Flight Not Found</v>
      </c>
      <c r="Y3924" t="str" cm="1">
        <f t="array" ref="Y3924">IF(AND(B:B &gt; TIME(6, 0, 0), B:B &lt;= TIME(18, 0, 0)), "Day", "Night")</f>
        <v>Night</v>
      </c>
      <c r="Z3924">
        <f>COUNTIFS(D:D, "Military - U.S. Army", C:C, "Fort Myer, Virginia")</f>
        <v>1</v>
      </c>
    </row>
    <row r="3925" spans="1:26" x14ac:dyDescent="0.2">
      <c r="A3925">
        <v>32916</v>
      </c>
      <c r="B3925" t="s">
        <v>5328</v>
      </c>
      <c r="C3925" t="s">
        <v>19292</v>
      </c>
      <c r="D3925" t="s">
        <v>6256</v>
      </c>
      <c r="E3925" t="s">
        <v>19293</v>
      </c>
      <c r="F3925" t="s">
        <v>19294</v>
      </c>
      <c r="G3925" t="s">
        <v>19295</v>
      </c>
      <c r="H3925" t="s">
        <v>19296</v>
      </c>
      <c r="I3925">
        <v>40</v>
      </c>
      <c r="J3925">
        <v>2</v>
      </c>
      <c r="K3925">
        <v>2</v>
      </c>
      <c r="L3925" t="s">
        <v>19297</v>
      </c>
      <c r="M3925">
        <f>SUM(B3925,C3925)</f>
        <v>0</v>
      </c>
      <c r="N3925" t="str">
        <f t="shared" si="122"/>
        <v>No</v>
      </c>
      <c r="O3925">
        <f>COUNTIF(C:C,"&lt;0")</f>
        <v>0</v>
      </c>
      <c r="P3925" t="e">
        <f>SUMIF(#REF!,"&gt;"&amp;AVERAGE(#REF!))</f>
        <v>#REF!</v>
      </c>
      <c r="Q3925">
        <f t="shared" si="123"/>
        <v>27.565026697177728</v>
      </c>
      <c r="R3925" t="str">
        <f>CONCATENATE("ID-",A3925,"-",E3925)</f>
        <v>ID-32916-San Palo - Bauru - Aracatuba</v>
      </c>
      <c r="S3925" t="str">
        <f>INDEX(B:B,MATCH(A3925,A:A,0))</f>
        <v>09:29</v>
      </c>
      <c r="T3925" t="str">
        <f>IF(OR(B3925&gt;0,C3925&gt;0),"Acceptable","Check")</f>
        <v>Acceptable</v>
      </c>
      <c r="U3925">
        <f>COUNTIF(D:D, "Military - U.S. Army")</f>
        <v>23</v>
      </c>
      <c r="V3925">
        <f>AVERAGEIF(C:C,"Fort Myer, Virginia", I:I)</f>
        <v>2</v>
      </c>
      <c r="X3925" t="str">
        <f>IFERROR(VLOOKUP("FlightNumber", A:D, 4, FALSE), "Flight Not Found")</f>
        <v>Flight Not Found</v>
      </c>
      <c r="Y3925" t="str" cm="1">
        <f t="array" ref="Y3925">IF(AND(B:B &gt; TIME(6, 0, 0), B:B &lt;= TIME(18, 0, 0)), "Day", "Night")</f>
        <v>Night</v>
      </c>
      <c r="Z3925">
        <f>COUNTIFS(D:D, "Military - U.S. Army", C:C, "Fort Myer, Virginia")</f>
        <v>1</v>
      </c>
    </row>
    <row r="3926" spans="1:26" x14ac:dyDescent="0.2">
      <c r="A3926">
        <v>32918</v>
      </c>
      <c r="B3926" t="s">
        <v>10008</v>
      </c>
      <c r="C3926" t="s">
        <v>19298</v>
      </c>
      <c r="D3926" t="s">
        <v>6005</v>
      </c>
      <c r="E3926" t="s">
        <v>19299</v>
      </c>
      <c r="F3926" t="s">
        <v>19300</v>
      </c>
      <c r="G3926" t="s">
        <v>19301</v>
      </c>
      <c r="H3926" t="s">
        <v>19302</v>
      </c>
      <c r="I3926">
        <v>146</v>
      </c>
      <c r="J3926">
        <v>92</v>
      </c>
      <c r="K3926">
        <v>0</v>
      </c>
      <c r="L3926" t="s">
        <v>19303</v>
      </c>
      <c r="M3926">
        <f>SUM(B3926,C3926)</f>
        <v>0</v>
      </c>
      <c r="N3926" t="str">
        <f t="shared" si="122"/>
        <v>No</v>
      </c>
      <c r="O3926">
        <f>COUNTIF(C:C,"&lt;0")</f>
        <v>0</v>
      </c>
      <c r="P3926" t="e">
        <f>SUMIF(#REF!,"&gt;"&amp;AVERAGE(#REF!))</f>
        <v>#REF!</v>
      </c>
      <c r="Q3926">
        <f t="shared" si="123"/>
        <v>27.565026697177728</v>
      </c>
      <c r="R3926" t="str">
        <f>CONCATENATE("ID-",A3926,"-",E3926)</f>
        <v>ID-32918-Bombay - Bangalore</v>
      </c>
      <c r="S3926" t="str">
        <f>INDEX(B:B,MATCH(A3926,A:A,0))</f>
        <v>13:03</v>
      </c>
      <c r="T3926" t="str">
        <f>IF(OR(B3926&gt;0,C3926&gt;0),"Acceptable","Check")</f>
        <v>Acceptable</v>
      </c>
      <c r="U3926">
        <f>COUNTIF(D:D, "Military - U.S. Army")</f>
        <v>23</v>
      </c>
      <c r="V3926">
        <f>AVERAGEIF(C:C,"Fort Myer, Virginia", I:I)</f>
        <v>2</v>
      </c>
      <c r="X3926" t="str">
        <f>IFERROR(VLOOKUP("FlightNumber", A:D, 4, FALSE), "Flight Not Found")</f>
        <v>Flight Not Found</v>
      </c>
      <c r="Y3926" t="str" cm="1">
        <f t="array" ref="Y3926">IF(AND(B:B &gt; TIME(6, 0, 0), B:B &lt;= TIME(18, 0, 0)), "Day", "Night")</f>
        <v>Night</v>
      </c>
      <c r="Z3926">
        <f>COUNTIFS(D:D, "Military - U.S. Army", C:C, "Fort Myer, Virginia")</f>
        <v>1</v>
      </c>
    </row>
    <row r="3927" spans="1:26" x14ac:dyDescent="0.2">
      <c r="A3927">
        <v>32921</v>
      </c>
      <c r="B3927" t="s">
        <v>8489</v>
      </c>
      <c r="C3927" t="s">
        <v>19304</v>
      </c>
      <c r="D3927" t="s">
        <v>19305</v>
      </c>
      <c r="E3927" t="s">
        <v>19306</v>
      </c>
      <c r="F3927" t="s">
        <v>19307</v>
      </c>
      <c r="G3927" t="s">
        <v>19308</v>
      </c>
      <c r="H3927" t="s">
        <v>13814</v>
      </c>
      <c r="I3927">
        <v>29</v>
      </c>
      <c r="J3927">
        <v>29</v>
      </c>
      <c r="K3927">
        <v>0</v>
      </c>
      <c r="L3927" t="s">
        <v>19309</v>
      </c>
      <c r="M3927">
        <f>SUM(B3927,C3927)</f>
        <v>0</v>
      </c>
      <c r="N3927" t="str">
        <f t="shared" si="122"/>
        <v>No</v>
      </c>
      <c r="O3927">
        <f>COUNTIF(C:C,"&lt;0")</f>
        <v>0</v>
      </c>
      <c r="P3927" t="e">
        <f>SUMIF(#REF!,"&gt;"&amp;AVERAGE(#REF!))</f>
        <v>#REF!</v>
      </c>
      <c r="Q3927">
        <f t="shared" si="123"/>
        <v>27.565026697177728</v>
      </c>
      <c r="R3927" t="str">
        <f>CONCATENATE("ID-",A3927,"-",E3927)</f>
        <v>ID-32921-M'bala - Likouala</v>
      </c>
      <c r="S3927" t="str">
        <f>INDEX(B:B,MATCH(A3927,A:A,0))</f>
        <v>19:30</v>
      </c>
      <c r="T3927" t="str">
        <f>IF(OR(B3927&gt;0,C3927&gt;0),"Acceptable","Check")</f>
        <v>Acceptable</v>
      </c>
      <c r="U3927">
        <f>COUNTIF(D:D, "Military - U.S. Army")</f>
        <v>23</v>
      </c>
      <c r="V3927">
        <f>AVERAGEIF(C:C,"Fort Myer, Virginia", I:I)</f>
        <v>2</v>
      </c>
      <c r="X3927" t="str">
        <f>IFERROR(VLOOKUP("FlightNumber", A:D, 4, FALSE), "Flight Not Found")</f>
        <v>Flight Not Found</v>
      </c>
      <c r="Y3927" t="str" cm="1">
        <f t="array" ref="Y3927">IF(AND(B:B &gt; TIME(6, 0, 0), B:B &lt;= TIME(18, 0, 0)), "Day", "Night")</f>
        <v>Night</v>
      </c>
      <c r="Z3927">
        <f>COUNTIFS(D:D, "Military - U.S. Army", C:C, "Fort Myer, Virginia")</f>
        <v>1</v>
      </c>
    </row>
    <row r="3928" spans="1:26" x14ac:dyDescent="0.2">
      <c r="A3928">
        <v>32931</v>
      </c>
      <c r="B3928" t="s">
        <v>19310</v>
      </c>
      <c r="C3928" t="s">
        <v>3694</v>
      </c>
      <c r="D3928" t="s">
        <v>19244</v>
      </c>
      <c r="E3928" t="s">
        <v>19311</v>
      </c>
      <c r="F3928" t="s">
        <v>19246</v>
      </c>
      <c r="G3928" t="s">
        <v>19312</v>
      </c>
      <c r="H3928" t="s">
        <v>19313</v>
      </c>
      <c r="I3928">
        <v>1</v>
      </c>
      <c r="J3928">
        <v>1</v>
      </c>
      <c r="K3928">
        <v>0</v>
      </c>
      <c r="L3928" t="s">
        <v>19314</v>
      </c>
      <c r="M3928">
        <f>SUM(B3928,C3928)</f>
        <v>0</v>
      </c>
      <c r="N3928" t="str">
        <f t="shared" si="122"/>
        <v>No</v>
      </c>
      <c r="O3928">
        <f>COUNTIF(C:C,"&lt;0")</f>
        <v>0</v>
      </c>
      <c r="P3928" t="e">
        <f>SUMIF(#REF!,"&gt;"&amp;AVERAGE(#REF!))</f>
        <v>#REF!</v>
      </c>
      <c r="Q3928">
        <f t="shared" si="123"/>
        <v>27.565026697177728</v>
      </c>
      <c r="R3928" t="str">
        <f>CONCATENATE("ID-",A3928,"-",E3928)</f>
        <v>ID-32931-Aspen - Denver</v>
      </c>
      <c r="S3928" t="str">
        <f>INDEX(B:B,MATCH(A3928,A:A,0))</f>
        <v>19:47</v>
      </c>
      <c r="T3928" t="str">
        <f>IF(OR(B3928&gt;0,C3928&gt;0),"Acceptable","Check")</f>
        <v>Acceptable</v>
      </c>
      <c r="U3928">
        <f>COUNTIF(D:D, "Military - U.S. Army")</f>
        <v>23</v>
      </c>
      <c r="V3928">
        <f>AVERAGEIF(C:C,"Fort Myer, Virginia", I:I)</f>
        <v>2</v>
      </c>
      <c r="X3928" t="str">
        <f>IFERROR(VLOOKUP("FlightNumber", A:D, 4, FALSE), "Flight Not Found")</f>
        <v>Flight Not Found</v>
      </c>
      <c r="Y3928" t="str" cm="1">
        <f t="array" ref="Y3928">IF(AND(B:B &gt; TIME(6, 0, 0), B:B &lt;= TIME(18, 0, 0)), "Day", "Night")</f>
        <v>Night</v>
      </c>
      <c r="Z3928">
        <f>COUNTIFS(D:D, "Military - U.S. Army", C:C, "Fort Myer, Virginia")</f>
        <v>1</v>
      </c>
    </row>
    <row r="3929" spans="1:26" x14ac:dyDescent="0.2">
      <c r="A3929">
        <v>32933</v>
      </c>
      <c r="C3929" t="s">
        <v>19315</v>
      </c>
      <c r="D3929" t="s">
        <v>2654</v>
      </c>
      <c r="F3929" t="s">
        <v>19316</v>
      </c>
      <c r="I3929">
        <v>1</v>
      </c>
      <c r="J3929">
        <v>0</v>
      </c>
      <c r="K3929">
        <v>50</v>
      </c>
      <c r="L3929" t="s">
        <v>19317</v>
      </c>
      <c r="M3929">
        <f>SUM(B3929,C3929)</f>
        <v>0</v>
      </c>
      <c r="N3929" t="str">
        <f t="shared" si="122"/>
        <v>No</v>
      </c>
      <c r="O3929">
        <f>COUNTIF(C:C,"&lt;0")</f>
        <v>0</v>
      </c>
      <c r="P3929" t="e">
        <f>SUMIF(#REF!,"&gt;"&amp;AVERAGE(#REF!))</f>
        <v>#REF!</v>
      </c>
      <c r="Q3929">
        <f t="shared" si="123"/>
        <v>27.565026697177728</v>
      </c>
      <c r="R3929" t="str">
        <f>CONCATENATE("ID-",A3929,"-",E3929)</f>
        <v>ID-32933-</v>
      </c>
      <c r="S3929">
        <f>INDEX(B:B,MATCH(A3929,A:A,0))</f>
        <v>0</v>
      </c>
      <c r="T3929" t="str">
        <f>IF(OR(B3929&gt;0,C3929&gt;0),"Acceptable","Check")</f>
        <v>Acceptable</v>
      </c>
      <c r="U3929">
        <f>COUNTIF(D:D, "Military - U.S. Army")</f>
        <v>23</v>
      </c>
      <c r="V3929">
        <f>AVERAGEIF(C:C,"Fort Myer, Virginia", I:I)</f>
        <v>2</v>
      </c>
      <c r="X3929" t="str">
        <f>IFERROR(VLOOKUP("FlightNumber", A:D, 4, FALSE), "Flight Not Found")</f>
        <v>Flight Not Found</v>
      </c>
      <c r="Y3929" t="str" cm="1">
        <f t="array" ref="Y3929">IF(AND(B:B &gt; TIME(6, 0, 0), B:B &lt;= TIME(18, 0, 0)), "Day", "Night")</f>
        <v>Night</v>
      </c>
      <c r="Z3929">
        <f>COUNTIFS(D:D, "Military - U.S. Army", C:C, "Fort Myer, Virginia")</f>
        <v>1</v>
      </c>
    </row>
    <row r="3930" spans="1:26" x14ac:dyDescent="0.2">
      <c r="A3930">
        <v>32937</v>
      </c>
      <c r="C3930" t="s">
        <v>19318</v>
      </c>
      <c r="D3930" t="s">
        <v>19319</v>
      </c>
      <c r="F3930" t="s">
        <v>12279</v>
      </c>
      <c r="I3930">
        <v>30</v>
      </c>
      <c r="J3930">
        <v>30</v>
      </c>
      <c r="K3930">
        <v>0</v>
      </c>
      <c r="M3930">
        <f>SUM(B3930,C3930)</f>
        <v>0</v>
      </c>
      <c r="N3930" t="str">
        <f t="shared" si="122"/>
        <v>No</v>
      </c>
      <c r="O3930">
        <f>COUNTIF(C:C,"&lt;0")</f>
        <v>0</v>
      </c>
      <c r="P3930" t="e">
        <f>SUMIF(#REF!,"&gt;"&amp;AVERAGE(#REF!))</f>
        <v>#REF!</v>
      </c>
      <c r="Q3930">
        <f t="shared" si="123"/>
        <v>27.565026697177728</v>
      </c>
      <c r="R3930" t="str">
        <f>CONCATENATE("ID-",A3930,"-",E3930)</f>
        <v>ID-32937-</v>
      </c>
      <c r="S3930">
        <f>INDEX(B:B,MATCH(A3930,A:A,0))</f>
        <v>0</v>
      </c>
      <c r="T3930" t="str">
        <f>IF(OR(B3930&gt;0,C3930&gt;0),"Acceptable","Check")</f>
        <v>Acceptable</v>
      </c>
      <c r="U3930">
        <f>COUNTIF(D:D, "Military - U.S. Army")</f>
        <v>23</v>
      </c>
      <c r="V3930">
        <f>AVERAGEIF(C:C,"Fort Myer, Virginia", I:I)</f>
        <v>2</v>
      </c>
      <c r="X3930" t="str">
        <f>IFERROR(VLOOKUP("FlightNumber", A:D, 4, FALSE), "Flight Not Found")</f>
        <v>Flight Not Found</v>
      </c>
      <c r="Y3930" t="str" cm="1">
        <f t="array" ref="Y3930">IF(AND(B:B &gt; TIME(6, 0, 0), B:B &lt;= TIME(18, 0, 0)), "Day", "Night")</f>
        <v>Night</v>
      </c>
      <c r="Z3930">
        <f>COUNTIFS(D:D, "Military - U.S. Army", C:C, "Fort Myer, Virginia")</f>
        <v>1</v>
      </c>
    </row>
    <row r="3931" spans="1:26" x14ac:dyDescent="0.2">
      <c r="A3931">
        <v>32940</v>
      </c>
      <c r="B3931" t="s">
        <v>3265</v>
      </c>
      <c r="C3931" t="s">
        <v>976</v>
      </c>
      <c r="D3931" t="s">
        <v>19320</v>
      </c>
      <c r="F3931" t="s">
        <v>19321</v>
      </c>
      <c r="G3931" t="s">
        <v>19322</v>
      </c>
      <c r="H3931" t="s">
        <v>19323</v>
      </c>
      <c r="I3931">
        <v>3</v>
      </c>
      <c r="J3931">
        <v>2</v>
      </c>
      <c r="K3931">
        <v>0</v>
      </c>
      <c r="L3931" t="s">
        <v>19324</v>
      </c>
      <c r="M3931">
        <f>SUM(B3931,C3931)</f>
        <v>0</v>
      </c>
      <c r="N3931" t="str">
        <f t="shared" si="122"/>
        <v>No</v>
      </c>
      <c r="O3931">
        <f>COUNTIF(C:C,"&lt;0")</f>
        <v>0</v>
      </c>
      <c r="P3931" t="e">
        <f>SUMIF(#REF!,"&gt;"&amp;AVERAGE(#REF!))</f>
        <v>#REF!</v>
      </c>
      <c r="Q3931">
        <f t="shared" si="123"/>
        <v>27.565026697177728</v>
      </c>
      <c r="R3931" t="str">
        <f>CONCATENATE("ID-",A3931,"-",E3931)</f>
        <v>ID-32940-</v>
      </c>
      <c r="S3931" t="str">
        <f>INDEX(B:B,MATCH(A3931,A:A,0))</f>
        <v>11:15</v>
      </c>
      <c r="T3931" t="str">
        <f>IF(OR(B3931&gt;0,C3931&gt;0),"Acceptable","Check")</f>
        <v>Acceptable</v>
      </c>
      <c r="U3931">
        <f>COUNTIF(D:D, "Military - U.S. Army")</f>
        <v>23</v>
      </c>
      <c r="V3931">
        <f>AVERAGEIF(C:C,"Fort Myer, Virginia", I:I)</f>
        <v>2</v>
      </c>
      <c r="X3931" t="str">
        <f>IFERROR(VLOOKUP("FlightNumber", A:D, 4, FALSE), "Flight Not Found")</f>
        <v>Flight Not Found</v>
      </c>
      <c r="Y3931" t="str" cm="1">
        <f t="array" ref="Y3931">IF(AND(B:B &gt; TIME(6, 0, 0), B:B &lt;= TIME(18, 0, 0)), "Day", "Night")</f>
        <v>Night</v>
      </c>
      <c r="Z3931">
        <f>COUNTIFS(D:D, "Military - U.S. Army", C:C, "Fort Myer, Virginia")</f>
        <v>1</v>
      </c>
    </row>
    <row r="3932" spans="1:26" x14ac:dyDescent="0.2">
      <c r="A3932">
        <v>32944</v>
      </c>
      <c r="C3932" t="s">
        <v>19325</v>
      </c>
      <c r="D3932" t="s">
        <v>19326</v>
      </c>
      <c r="F3932" t="s">
        <v>19327</v>
      </c>
      <c r="G3932" t="s">
        <v>19328</v>
      </c>
      <c r="H3932" t="s">
        <v>19329</v>
      </c>
      <c r="I3932">
        <v>13</v>
      </c>
      <c r="J3932">
        <v>11</v>
      </c>
      <c r="K3932">
        <v>0</v>
      </c>
      <c r="L3932" t="s">
        <v>19330</v>
      </c>
      <c r="M3932">
        <f>SUM(B3932,C3932)</f>
        <v>0</v>
      </c>
      <c r="N3932" t="str">
        <f t="shared" si="122"/>
        <v>No</v>
      </c>
      <c r="O3932">
        <f>COUNTIF(C:C,"&lt;0")</f>
        <v>0</v>
      </c>
      <c r="P3932" t="e">
        <f>SUMIF(#REF!,"&gt;"&amp;AVERAGE(#REF!))</f>
        <v>#REF!</v>
      </c>
      <c r="Q3932">
        <f t="shared" si="123"/>
        <v>27.565026697177728</v>
      </c>
      <c r="R3932" t="str">
        <f>CONCATENATE("ID-",A3932,"-",E3932)</f>
        <v>ID-32944-</v>
      </c>
      <c r="S3932">
        <f>INDEX(B:B,MATCH(A3932,A:A,0))</f>
        <v>0</v>
      </c>
      <c r="T3932" t="str">
        <f>IF(OR(B3932&gt;0,C3932&gt;0),"Acceptable","Check")</f>
        <v>Acceptable</v>
      </c>
      <c r="U3932">
        <f>COUNTIF(D:D, "Military - U.S. Army")</f>
        <v>23</v>
      </c>
      <c r="V3932">
        <f>AVERAGEIF(C:C,"Fort Myer, Virginia", I:I)</f>
        <v>2</v>
      </c>
      <c r="X3932" t="str">
        <f>IFERROR(VLOOKUP("FlightNumber", A:D, 4, FALSE), "Flight Not Found")</f>
        <v>Flight Not Found</v>
      </c>
      <c r="Y3932" t="str" cm="1">
        <f t="array" ref="Y3932">IF(AND(B:B &gt; TIME(6, 0, 0), B:B &lt;= TIME(18, 0, 0)), "Day", "Night")</f>
        <v>Night</v>
      </c>
      <c r="Z3932">
        <f>COUNTIFS(D:D, "Military - U.S. Army", C:C, "Fort Myer, Virginia")</f>
        <v>1</v>
      </c>
    </row>
    <row r="3933" spans="1:26" x14ac:dyDescent="0.2">
      <c r="A3933">
        <v>32953</v>
      </c>
      <c r="C3933" t="s">
        <v>19331</v>
      </c>
      <c r="D3933" t="s">
        <v>19332</v>
      </c>
      <c r="E3933" t="s">
        <v>19333</v>
      </c>
      <c r="F3933" t="s">
        <v>15624</v>
      </c>
      <c r="G3933" t="s">
        <v>19334</v>
      </c>
      <c r="H3933" t="s">
        <v>19335</v>
      </c>
      <c r="I3933">
        <v>3</v>
      </c>
      <c r="J3933">
        <v>3</v>
      </c>
      <c r="K3933">
        <v>0</v>
      </c>
      <c r="L3933" t="s">
        <v>19336</v>
      </c>
      <c r="M3933">
        <f>SUM(B3933,C3933)</f>
        <v>0</v>
      </c>
      <c r="N3933" t="str">
        <f t="shared" si="122"/>
        <v>No</v>
      </c>
      <c r="O3933">
        <f>COUNTIF(C:C,"&lt;0")</f>
        <v>0</v>
      </c>
      <c r="P3933" t="e">
        <f>SUMIF(#REF!,"&gt;"&amp;AVERAGE(#REF!))</f>
        <v>#REF!</v>
      </c>
      <c r="Q3933">
        <f t="shared" si="123"/>
        <v>27.565026697177728</v>
      </c>
      <c r="R3933" t="str">
        <f>CONCATENATE("ID-",A3933,"-",E3933)</f>
        <v>ID-32953-San Pedro - Tegucigalpa</v>
      </c>
      <c r="S3933">
        <f>INDEX(B:B,MATCH(A3933,A:A,0))</f>
        <v>0</v>
      </c>
      <c r="T3933" t="str">
        <f>IF(OR(B3933&gt;0,C3933&gt;0),"Acceptable","Check")</f>
        <v>Acceptable</v>
      </c>
      <c r="U3933">
        <f>COUNTIF(D:D, "Military - U.S. Army")</f>
        <v>23</v>
      </c>
      <c r="V3933">
        <f>AVERAGEIF(C:C,"Fort Myer, Virginia", I:I)</f>
        <v>2</v>
      </c>
      <c r="X3933" t="str">
        <f>IFERROR(VLOOKUP("FlightNumber", A:D, 4, FALSE), "Flight Not Found")</f>
        <v>Flight Not Found</v>
      </c>
      <c r="Y3933" t="str" cm="1">
        <f t="array" ref="Y3933">IF(AND(B:B &gt; TIME(6, 0, 0), B:B &lt;= TIME(18, 0, 0)), "Day", "Night")</f>
        <v>Night</v>
      </c>
      <c r="Z3933">
        <f>COUNTIFS(D:D, "Military - U.S. Army", C:C, "Fort Myer, Virginia")</f>
        <v>1</v>
      </c>
    </row>
    <row r="3934" spans="1:26" x14ac:dyDescent="0.2">
      <c r="A3934">
        <v>32955</v>
      </c>
      <c r="C3934" t="s">
        <v>19337</v>
      </c>
      <c r="D3934" t="s">
        <v>1312</v>
      </c>
      <c r="F3934" t="s">
        <v>12279</v>
      </c>
      <c r="G3934" t="s">
        <v>19338</v>
      </c>
      <c r="H3934" t="s">
        <v>19339</v>
      </c>
      <c r="I3934">
        <v>46</v>
      </c>
      <c r="J3934">
        <v>4</v>
      </c>
      <c r="K3934">
        <v>0</v>
      </c>
      <c r="L3934" t="s">
        <v>19340</v>
      </c>
      <c r="M3934">
        <f>SUM(B3934,C3934)</f>
        <v>0</v>
      </c>
      <c r="N3934" t="str">
        <f t="shared" si="122"/>
        <v>No</v>
      </c>
      <c r="O3934">
        <f>COUNTIF(C:C,"&lt;0")</f>
        <v>0</v>
      </c>
      <c r="P3934" t="e">
        <f>SUMIF(#REF!,"&gt;"&amp;AVERAGE(#REF!))</f>
        <v>#REF!</v>
      </c>
      <c r="Q3934">
        <f t="shared" si="123"/>
        <v>27.565026697177728</v>
      </c>
      <c r="R3934" t="str">
        <f>CONCATENATE("ID-",A3934,"-",E3934)</f>
        <v>ID-32955-</v>
      </c>
      <c r="S3934">
        <f>INDEX(B:B,MATCH(A3934,A:A,0))</f>
        <v>0</v>
      </c>
      <c r="T3934" t="str">
        <f>IF(OR(B3934&gt;0,C3934&gt;0),"Acceptable","Check")</f>
        <v>Acceptable</v>
      </c>
      <c r="U3934">
        <f>COUNTIF(D:D, "Military - U.S. Army")</f>
        <v>23</v>
      </c>
      <c r="V3934">
        <f>AVERAGEIF(C:C,"Fort Myer, Virginia", I:I)</f>
        <v>2</v>
      </c>
      <c r="X3934" t="str">
        <f>IFERROR(VLOOKUP("FlightNumber", A:D, 4, FALSE), "Flight Not Found")</f>
        <v>Flight Not Found</v>
      </c>
      <c r="Y3934" t="str" cm="1">
        <f t="array" ref="Y3934">IF(AND(B:B &gt; TIME(6, 0, 0), B:B &lt;= TIME(18, 0, 0)), "Day", "Night")</f>
        <v>Night</v>
      </c>
      <c r="Z3934">
        <f>COUNTIFS(D:D, "Military - U.S. Army", C:C, "Fort Myer, Virginia")</f>
        <v>1</v>
      </c>
    </row>
    <row r="3935" spans="1:26" x14ac:dyDescent="0.2">
      <c r="A3935">
        <v>32959</v>
      </c>
      <c r="B3935" t="s">
        <v>2567</v>
      </c>
      <c r="C3935" t="s">
        <v>19341</v>
      </c>
      <c r="D3935" t="s">
        <v>3546</v>
      </c>
      <c r="E3935" t="s">
        <v>19342</v>
      </c>
      <c r="F3935" t="s">
        <v>17339</v>
      </c>
      <c r="G3935" t="s">
        <v>19343</v>
      </c>
      <c r="H3935" t="s">
        <v>19344</v>
      </c>
      <c r="I3935">
        <v>11</v>
      </c>
      <c r="J3935">
        <v>11</v>
      </c>
      <c r="K3935">
        <v>0</v>
      </c>
      <c r="L3935" t="s">
        <v>19345</v>
      </c>
      <c r="M3935">
        <f>SUM(B3935,C3935)</f>
        <v>0</v>
      </c>
      <c r="N3935" t="str">
        <f t="shared" si="122"/>
        <v>No</v>
      </c>
      <c r="O3935">
        <f>COUNTIF(C:C,"&lt;0")</f>
        <v>0</v>
      </c>
      <c r="P3935" t="e">
        <f>SUMIF(#REF!,"&gt;"&amp;AVERAGE(#REF!))</f>
        <v>#REF!</v>
      </c>
      <c r="Q3935">
        <f t="shared" si="123"/>
        <v>27.565026697177728</v>
      </c>
      <c r="R3935" t="str">
        <f>CONCATENATE("ID-",A3935,"-",E3935)</f>
        <v>ID-32959-Kokand - Kabul</v>
      </c>
      <c r="S3935" t="str">
        <f>INDEX(B:B,MATCH(A3935,A:A,0))</f>
        <v>11:00</v>
      </c>
      <c r="T3935" t="str">
        <f>IF(OR(B3935&gt;0,C3935&gt;0),"Acceptable","Check")</f>
        <v>Acceptable</v>
      </c>
      <c r="U3935">
        <f>COUNTIF(D:D, "Military - U.S. Army")</f>
        <v>23</v>
      </c>
      <c r="V3935">
        <f>AVERAGEIF(C:C,"Fort Myer, Virginia", I:I)</f>
        <v>2</v>
      </c>
      <c r="X3935" t="str">
        <f>IFERROR(VLOOKUP("FlightNumber", A:D, 4, FALSE), "Flight Not Found")</f>
        <v>Flight Not Found</v>
      </c>
      <c r="Y3935" t="str" cm="1">
        <f t="array" ref="Y3935">IF(AND(B:B &gt; TIME(6, 0, 0), B:B &lt;= TIME(18, 0, 0)), "Day", "Night")</f>
        <v>Night</v>
      </c>
      <c r="Z3935">
        <f>COUNTIFS(D:D, "Military - U.S. Army", C:C, "Fort Myer, Virginia")</f>
        <v>1</v>
      </c>
    </row>
    <row r="3936" spans="1:26" x14ac:dyDescent="0.2">
      <c r="A3936">
        <v>32959</v>
      </c>
      <c r="C3936" t="s">
        <v>19346</v>
      </c>
      <c r="D3936" t="s">
        <v>14590</v>
      </c>
      <c r="F3936" t="s">
        <v>19347</v>
      </c>
      <c r="G3936" t="s">
        <v>19348</v>
      </c>
      <c r="H3936" t="s">
        <v>12088</v>
      </c>
      <c r="I3936">
        <v>25</v>
      </c>
      <c r="J3936">
        <v>25</v>
      </c>
      <c r="K3936">
        <v>0</v>
      </c>
      <c r="L3936" t="s">
        <v>19349</v>
      </c>
      <c r="M3936">
        <f>SUM(B3936,C3936)</f>
        <v>0</v>
      </c>
      <c r="N3936" t="str">
        <f t="shared" si="122"/>
        <v>No</v>
      </c>
      <c r="O3936">
        <f>COUNTIF(C:C,"&lt;0")</f>
        <v>0</v>
      </c>
      <c r="P3936" t="e">
        <f>SUMIF(#REF!,"&gt;"&amp;AVERAGE(#REF!))</f>
        <v>#REF!</v>
      </c>
      <c r="Q3936">
        <f t="shared" si="123"/>
        <v>27.565026697177728</v>
      </c>
      <c r="R3936" t="str">
        <f>CONCATENATE("ID-",A3936,"-",E3936)</f>
        <v>ID-32959-</v>
      </c>
      <c r="S3936" t="str">
        <f>INDEX(B:B,MATCH(A3936,A:A,0))</f>
        <v>11:00</v>
      </c>
      <c r="T3936" t="str">
        <f>IF(OR(B3936&gt;0,C3936&gt;0),"Acceptable","Check")</f>
        <v>Acceptable</v>
      </c>
      <c r="U3936">
        <f>COUNTIF(D:D, "Military - U.S. Army")</f>
        <v>23</v>
      </c>
      <c r="V3936">
        <f>AVERAGEIF(C:C,"Fort Myer, Virginia", I:I)</f>
        <v>2</v>
      </c>
      <c r="X3936" t="str">
        <f>IFERROR(VLOOKUP("FlightNumber", A:D, 4, FALSE), "Flight Not Found")</f>
        <v>Flight Not Found</v>
      </c>
      <c r="Y3936" t="str" cm="1">
        <f t="array" ref="Y3936">IF(AND(B:B &gt; TIME(6, 0, 0), B:B &lt;= TIME(18, 0, 0)), "Day", "Night")</f>
        <v>Night</v>
      </c>
      <c r="Z3936">
        <f>COUNTIFS(D:D, "Military - U.S. Army", C:C, "Fort Myer, Virginia")</f>
        <v>1</v>
      </c>
    </row>
    <row r="3937" spans="1:26" x14ac:dyDescent="0.2">
      <c r="A3937">
        <v>32969</v>
      </c>
      <c r="B3937" t="s">
        <v>19350</v>
      </c>
      <c r="C3937" t="s">
        <v>19351</v>
      </c>
      <c r="D3937" t="s">
        <v>19352</v>
      </c>
      <c r="E3937" t="s">
        <v>19353</v>
      </c>
      <c r="F3937" t="s">
        <v>19354</v>
      </c>
      <c r="G3937" t="s">
        <v>19355</v>
      </c>
      <c r="H3937" t="s">
        <v>19356</v>
      </c>
      <c r="I3937">
        <v>4</v>
      </c>
      <c r="J3937">
        <v>2</v>
      </c>
      <c r="K3937">
        <v>0</v>
      </c>
      <c r="L3937" t="s">
        <v>19357</v>
      </c>
      <c r="M3937">
        <f>SUM(B3937,C3937)</f>
        <v>0</v>
      </c>
      <c r="N3937" t="str">
        <f t="shared" si="122"/>
        <v>No</v>
      </c>
      <c r="O3937">
        <f>COUNTIF(C:C,"&lt;0")</f>
        <v>0</v>
      </c>
      <c r="P3937" t="e">
        <f>SUMIF(#REF!,"&gt;"&amp;AVERAGE(#REF!))</f>
        <v>#REF!</v>
      </c>
      <c r="Q3937">
        <f t="shared" si="123"/>
        <v>27.565026697177728</v>
      </c>
      <c r="R3937" t="str">
        <f>CONCATENATE("ID-",A3937,"-",E3937)</f>
        <v>ID-32969-Rio de Janeiro - Juiz De Flora</v>
      </c>
      <c r="S3937" t="str">
        <f>INDEX(B:B,MATCH(A3937,A:A,0))</f>
        <v>15:03</v>
      </c>
      <c r="T3937" t="str">
        <f>IF(OR(B3937&gt;0,C3937&gt;0),"Acceptable","Check")</f>
        <v>Acceptable</v>
      </c>
      <c r="U3937">
        <f>COUNTIF(D:D, "Military - U.S. Army")</f>
        <v>23</v>
      </c>
      <c r="V3937">
        <f>AVERAGEIF(C:C,"Fort Myer, Virginia", I:I)</f>
        <v>2</v>
      </c>
      <c r="X3937" t="str">
        <f>IFERROR(VLOOKUP("FlightNumber", A:D, 4, FALSE), "Flight Not Found")</f>
        <v>Flight Not Found</v>
      </c>
      <c r="Y3937" t="str" cm="1">
        <f t="array" ref="Y3937">IF(AND(B:B &gt; TIME(6, 0, 0), B:B &lt;= TIME(18, 0, 0)), "Day", "Night")</f>
        <v>Night</v>
      </c>
      <c r="Z3937">
        <f>COUNTIFS(D:D, "Military - U.S. Army", C:C, "Fort Myer, Virginia")</f>
        <v>1</v>
      </c>
    </row>
    <row r="3938" spans="1:26" x14ac:dyDescent="0.2">
      <c r="A3938">
        <v>32975</v>
      </c>
      <c r="B3938" t="s">
        <v>19358</v>
      </c>
      <c r="C3938" t="s">
        <v>19359</v>
      </c>
      <c r="D3938" t="s">
        <v>16414</v>
      </c>
      <c r="E3938" t="s">
        <v>19360</v>
      </c>
      <c r="F3938" t="s">
        <v>12795</v>
      </c>
      <c r="G3938" t="s">
        <v>19361</v>
      </c>
      <c r="H3938" t="s">
        <v>16504</v>
      </c>
      <c r="I3938">
        <v>5</v>
      </c>
      <c r="J3938">
        <v>5</v>
      </c>
      <c r="K3938">
        <v>0</v>
      </c>
      <c r="L3938" t="s">
        <v>19362</v>
      </c>
      <c r="M3938">
        <f>SUM(B3938,C3938)</f>
        <v>0</v>
      </c>
      <c r="N3938" t="str">
        <f t="shared" si="122"/>
        <v>No</v>
      </c>
      <c r="O3938">
        <f>COUNTIF(C:C,"&lt;0")</f>
        <v>0</v>
      </c>
      <c r="P3938" t="e">
        <f>SUMIF(#REF!,"&gt;"&amp;AVERAGE(#REF!))</f>
        <v>#REF!</v>
      </c>
      <c r="Q3938">
        <f t="shared" si="123"/>
        <v>27.565026697177728</v>
      </c>
      <c r="R3938" t="str">
        <f>CONCATENATE("ID-",A3938,"-",E3938)</f>
        <v>ID-32975-Vaeroy - Bodo</v>
      </c>
      <c r="S3938" t="str">
        <f>INDEX(B:B,MATCH(A3938,A:A,0))</f>
        <v>14:44</v>
      </c>
      <c r="T3938" t="str">
        <f>IF(OR(B3938&gt;0,C3938&gt;0),"Acceptable","Check")</f>
        <v>Acceptable</v>
      </c>
      <c r="U3938">
        <f>COUNTIF(D:D, "Military - U.S. Army")</f>
        <v>23</v>
      </c>
      <c r="V3938">
        <f>AVERAGEIF(C:C,"Fort Myer, Virginia", I:I)</f>
        <v>2</v>
      </c>
      <c r="X3938" t="str">
        <f>IFERROR(VLOOKUP("FlightNumber", A:D, 4, FALSE), "Flight Not Found")</f>
        <v>Flight Not Found</v>
      </c>
      <c r="Y3938" t="str" cm="1">
        <f t="array" ref="Y3938">IF(AND(B:B &gt; TIME(6, 0, 0), B:B &lt;= TIME(18, 0, 0)), "Day", "Night")</f>
        <v>Night</v>
      </c>
      <c r="Z3938">
        <f>COUNTIFS(D:D, "Military - U.S. Army", C:C, "Fort Myer, Virginia")</f>
        <v>1</v>
      </c>
    </row>
    <row r="3939" spans="1:26" x14ac:dyDescent="0.2">
      <c r="A3939">
        <v>32981</v>
      </c>
      <c r="C3939" t="s">
        <v>19363</v>
      </c>
      <c r="D3939" t="s">
        <v>19364</v>
      </c>
      <c r="F3939" t="s">
        <v>10998</v>
      </c>
      <c r="G3939" t="s">
        <v>19365</v>
      </c>
      <c r="H3939" t="s">
        <v>19366</v>
      </c>
      <c r="I3939">
        <v>22</v>
      </c>
      <c r="J3939">
        <v>20</v>
      </c>
      <c r="K3939">
        <v>0</v>
      </c>
      <c r="L3939" t="s">
        <v>19367</v>
      </c>
      <c r="M3939">
        <f>SUM(B3939,C3939)</f>
        <v>0</v>
      </c>
      <c r="N3939" t="str">
        <f t="shared" si="122"/>
        <v>No</v>
      </c>
      <c r="O3939">
        <f>COUNTIF(C:C,"&lt;0")</f>
        <v>0</v>
      </c>
      <c r="P3939" t="e">
        <f>SUMIF(#REF!,"&gt;"&amp;AVERAGE(#REF!))</f>
        <v>#REF!</v>
      </c>
      <c r="Q3939">
        <f t="shared" si="123"/>
        <v>27.565026697177728</v>
      </c>
      <c r="R3939" t="str">
        <f>CONCATENATE("ID-",A3939,"-",E3939)</f>
        <v>ID-32981-</v>
      </c>
      <c r="S3939">
        <f>INDEX(B:B,MATCH(A3939,A:A,0))</f>
        <v>0</v>
      </c>
      <c r="T3939" t="str">
        <f>IF(OR(B3939&gt;0,C3939&gt;0),"Acceptable","Check")</f>
        <v>Acceptable</v>
      </c>
      <c r="U3939">
        <f>COUNTIF(D:D, "Military - U.S. Army")</f>
        <v>23</v>
      </c>
      <c r="V3939">
        <f>AVERAGEIF(C:C,"Fort Myer, Virginia", I:I)</f>
        <v>2</v>
      </c>
      <c r="X3939" t="str">
        <f>IFERROR(VLOOKUP("FlightNumber", A:D, 4, FALSE), "Flight Not Found")</f>
        <v>Flight Not Found</v>
      </c>
      <c r="Y3939" t="str" cm="1">
        <f t="array" ref="Y3939">IF(AND(B:B &gt; TIME(6, 0, 0), B:B &lt;= TIME(18, 0, 0)), "Day", "Night")</f>
        <v>Night</v>
      </c>
      <c r="Z3939">
        <f>COUNTIFS(D:D, "Military - U.S. Army", C:C, "Fort Myer, Virginia")</f>
        <v>1</v>
      </c>
    </row>
    <row r="3940" spans="1:26" x14ac:dyDescent="0.2">
      <c r="A3940">
        <v>32983</v>
      </c>
      <c r="C3940" t="s">
        <v>19368</v>
      </c>
      <c r="D3940" t="s">
        <v>13477</v>
      </c>
      <c r="F3940" t="s">
        <v>11133</v>
      </c>
      <c r="G3940" t="s">
        <v>19369</v>
      </c>
      <c r="H3940" t="s">
        <v>19370</v>
      </c>
      <c r="I3940">
        <v>24</v>
      </c>
      <c r="J3940">
        <v>20</v>
      </c>
      <c r="K3940">
        <v>0</v>
      </c>
      <c r="L3940" t="s">
        <v>19371</v>
      </c>
      <c r="M3940">
        <f>SUM(B3940,C3940)</f>
        <v>0</v>
      </c>
      <c r="N3940" t="str">
        <f t="shared" si="122"/>
        <v>No</v>
      </c>
      <c r="O3940">
        <f>COUNTIF(C:C,"&lt;0")</f>
        <v>0</v>
      </c>
      <c r="P3940" t="e">
        <f>SUMIF(#REF!,"&gt;"&amp;AVERAGE(#REF!))</f>
        <v>#REF!</v>
      </c>
      <c r="Q3940">
        <f t="shared" si="123"/>
        <v>27.565026697177728</v>
      </c>
      <c r="R3940" t="str">
        <f>CONCATENATE("ID-",A3940,"-",E3940)</f>
        <v>ID-32983-</v>
      </c>
      <c r="S3940">
        <f>INDEX(B:B,MATCH(A3940,A:A,0))</f>
        <v>0</v>
      </c>
      <c r="T3940" t="str">
        <f>IF(OR(B3940&gt;0,C3940&gt;0),"Acceptable","Check")</f>
        <v>Acceptable</v>
      </c>
      <c r="U3940">
        <f>COUNTIF(D:D, "Military - U.S. Army")</f>
        <v>23</v>
      </c>
      <c r="V3940">
        <f>AVERAGEIF(C:C,"Fort Myer, Virginia", I:I)</f>
        <v>2</v>
      </c>
      <c r="X3940" t="str">
        <f>IFERROR(VLOOKUP("FlightNumber", A:D, 4, FALSE), "Flight Not Found")</f>
        <v>Flight Not Found</v>
      </c>
      <c r="Y3940" t="str" cm="1">
        <f t="array" ref="Y3940">IF(AND(B:B &gt; TIME(6, 0, 0), B:B &lt;= TIME(18, 0, 0)), "Day", "Night")</f>
        <v>Night</v>
      </c>
      <c r="Z3940">
        <f>COUNTIFS(D:D, "Military - U.S. Army", C:C, "Fort Myer, Virginia")</f>
        <v>1</v>
      </c>
    </row>
    <row r="3941" spans="1:26" x14ac:dyDescent="0.2">
      <c r="A3941">
        <v>32989</v>
      </c>
      <c r="B3941" t="s">
        <v>19372</v>
      </c>
      <c r="C3941" t="s">
        <v>9668</v>
      </c>
      <c r="D3941" t="s">
        <v>19373</v>
      </c>
      <c r="E3941" t="s">
        <v>19374</v>
      </c>
      <c r="F3941" t="s">
        <v>19375</v>
      </c>
      <c r="G3941" t="s">
        <v>19376</v>
      </c>
      <c r="H3941" t="s">
        <v>19377</v>
      </c>
      <c r="I3941">
        <v>24</v>
      </c>
      <c r="J3941">
        <v>7</v>
      </c>
      <c r="K3941">
        <v>0</v>
      </c>
      <c r="L3941" t="s">
        <v>19378</v>
      </c>
      <c r="M3941">
        <f>SUM(B3941,C3941)</f>
        <v>0</v>
      </c>
      <c r="N3941" t="str">
        <f t="shared" si="122"/>
        <v>No</v>
      </c>
      <c r="O3941">
        <f>COUNTIF(C:C,"&lt;0")</f>
        <v>0</v>
      </c>
      <c r="P3941" t="e">
        <f>SUMIF(#REF!,"&gt;"&amp;AVERAGE(#REF!))</f>
        <v>#REF!</v>
      </c>
      <c r="Q3941">
        <f t="shared" si="123"/>
        <v>27.565026697177728</v>
      </c>
      <c r="R3941" t="str">
        <f>CONCATENATE("ID-",A3941,"-",E3941)</f>
        <v>ID-32989-Manila - Roxaz City</v>
      </c>
      <c r="S3941" t="str">
        <f>INDEX(B:B,MATCH(A3941,A:A,0))</f>
        <v>06:21</v>
      </c>
      <c r="T3941" t="str">
        <f>IF(OR(B3941&gt;0,C3941&gt;0),"Acceptable","Check")</f>
        <v>Acceptable</v>
      </c>
      <c r="U3941">
        <f>COUNTIF(D:D, "Military - U.S. Army")</f>
        <v>23</v>
      </c>
      <c r="V3941">
        <f>AVERAGEIF(C:C,"Fort Myer, Virginia", I:I)</f>
        <v>2</v>
      </c>
      <c r="X3941" t="str">
        <f>IFERROR(VLOOKUP("FlightNumber", A:D, 4, FALSE), "Flight Not Found")</f>
        <v>Flight Not Found</v>
      </c>
      <c r="Y3941" t="str" cm="1">
        <f t="array" ref="Y3941">IF(AND(B:B &gt; TIME(6, 0, 0), B:B &lt;= TIME(18, 0, 0)), "Day", "Night")</f>
        <v>Night</v>
      </c>
      <c r="Z3941">
        <f>COUNTIFS(D:D, "Military - U.S. Army", C:C, "Fort Myer, Virginia")</f>
        <v>1</v>
      </c>
    </row>
    <row r="3942" spans="1:26" x14ac:dyDescent="0.2">
      <c r="A3942">
        <v>32993</v>
      </c>
      <c r="B3942" t="s">
        <v>15990</v>
      </c>
      <c r="C3942" t="s">
        <v>19379</v>
      </c>
      <c r="D3942" t="s">
        <v>19380</v>
      </c>
      <c r="E3942" t="s">
        <v>19381</v>
      </c>
      <c r="F3942" t="s">
        <v>19382</v>
      </c>
      <c r="G3942" t="s">
        <v>19383</v>
      </c>
      <c r="H3942" t="s">
        <v>19384</v>
      </c>
      <c r="I3942">
        <v>4</v>
      </c>
      <c r="J3942">
        <v>1</v>
      </c>
      <c r="K3942">
        <v>0</v>
      </c>
      <c r="L3942" t="s">
        <v>19385</v>
      </c>
      <c r="M3942">
        <f>SUM(B3942,C3942)</f>
        <v>0</v>
      </c>
      <c r="N3942" t="str">
        <f t="shared" si="122"/>
        <v>No</v>
      </c>
      <c r="O3942">
        <f>COUNTIF(C:C,"&lt;0")</f>
        <v>0</v>
      </c>
      <c r="P3942" t="e">
        <f>SUMIF(#REF!,"&gt;"&amp;AVERAGE(#REF!))</f>
        <v>#REF!</v>
      </c>
      <c r="Q3942">
        <f t="shared" si="123"/>
        <v>27.565026697177728</v>
      </c>
      <c r="R3942" t="str">
        <f>CONCATENATE("ID-",A3942,"-",E3942)</f>
        <v>ID-32993-Timmins, Ontario - Ship Sands Island, Ontario</v>
      </c>
      <c r="S3942" t="str">
        <f>INDEX(B:B,MATCH(A3942,A:A,0))</f>
        <v>21:35</v>
      </c>
      <c r="T3942" t="str">
        <f>IF(OR(B3942&gt;0,C3942&gt;0),"Acceptable","Check")</f>
        <v>Acceptable</v>
      </c>
      <c r="U3942">
        <f>COUNTIF(D:D, "Military - U.S. Army")</f>
        <v>23</v>
      </c>
      <c r="V3942">
        <f>AVERAGEIF(C:C,"Fort Myer, Virginia", I:I)</f>
        <v>2</v>
      </c>
      <c r="X3942" t="str">
        <f>IFERROR(VLOOKUP("FlightNumber", A:D, 4, FALSE), "Flight Not Found")</f>
        <v>Flight Not Found</v>
      </c>
      <c r="Y3942" t="str" cm="1">
        <f t="array" ref="Y3942">IF(AND(B:B &gt; TIME(6, 0, 0), B:B &lt;= TIME(18, 0, 0)), "Day", "Night")</f>
        <v>Night</v>
      </c>
      <c r="Z3942">
        <f>COUNTIFS(D:D, "Military - U.S. Army", C:C, "Fort Myer, Virginia")</f>
        <v>1</v>
      </c>
    </row>
    <row r="3943" spans="1:26" x14ac:dyDescent="0.2">
      <c r="A3943">
        <v>32993</v>
      </c>
      <c r="C3943" t="s">
        <v>19386</v>
      </c>
      <c r="D3943" t="s">
        <v>2331</v>
      </c>
      <c r="F3943" t="s">
        <v>19387</v>
      </c>
      <c r="G3943" t="s">
        <v>19388</v>
      </c>
      <c r="I3943">
        <v>10</v>
      </c>
      <c r="J3943">
        <v>10</v>
      </c>
      <c r="K3943">
        <v>0</v>
      </c>
      <c r="L3943" t="s">
        <v>19389</v>
      </c>
      <c r="M3943">
        <f>SUM(B3943,C3943)</f>
        <v>0</v>
      </c>
      <c r="N3943" t="str">
        <f t="shared" si="122"/>
        <v>No</v>
      </c>
      <c r="O3943">
        <f>COUNTIF(C:C,"&lt;0")</f>
        <v>0</v>
      </c>
      <c r="P3943" t="e">
        <f>SUMIF(#REF!,"&gt;"&amp;AVERAGE(#REF!))</f>
        <v>#REF!</v>
      </c>
      <c r="Q3943">
        <f t="shared" si="123"/>
        <v>27.565026697177728</v>
      </c>
      <c r="R3943" t="str">
        <f>CONCATENATE("ID-",A3943,"-",E3943)</f>
        <v>ID-32993-</v>
      </c>
      <c r="S3943" t="str">
        <f>INDEX(B:B,MATCH(A3943,A:A,0))</f>
        <v>21:35</v>
      </c>
      <c r="T3943" t="str">
        <f>IF(OR(B3943&gt;0,C3943&gt;0),"Acceptable","Check")</f>
        <v>Acceptable</v>
      </c>
      <c r="U3943">
        <f>COUNTIF(D:D, "Military - U.S. Army")</f>
        <v>23</v>
      </c>
      <c r="V3943">
        <f>AVERAGEIF(C:C,"Fort Myer, Virginia", I:I)</f>
        <v>2</v>
      </c>
      <c r="X3943" t="str">
        <f>IFERROR(VLOOKUP("FlightNumber", A:D, 4, FALSE), "Flight Not Found")</f>
        <v>Flight Not Found</v>
      </c>
      <c r="Y3943" t="str" cm="1">
        <f t="array" ref="Y3943">IF(AND(B:B &gt; TIME(6, 0, 0), B:B &lt;= TIME(18, 0, 0)), "Day", "Night")</f>
        <v>Night</v>
      </c>
      <c r="Z3943">
        <f>COUNTIFS(D:D, "Military - U.S. Army", C:C, "Fort Myer, Virginia")</f>
        <v>1</v>
      </c>
    </row>
    <row r="3944" spans="1:26" x14ac:dyDescent="0.2">
      <c r="A3944">
        <v>32998</v>
      </c>
      <c r="B3944" t="s">
        <v>1164</v>
      </c>
      <c r="C3944" t="s">
        <v>19390</v>
      </c>
      <c r="D3944" t="s">
        <v>19391</v>
      </c>
      <c r="E3944" t="s">
        <v>19392</v>
      </c>
      <c r="F3944" t="s">
        <v>13731</v>
      </c>
      <c r="G3944" t="s">
        <v>19393</v>
      </c>
      <c r="H3944" t="s">
        <v>19394</v>
      </c>
      <c r="I3944">
        <v>3</v>
      </c>
      <c r="J3944">
        <v>3</v>
      </c>
      <c r="K3944">
        <v>24</v>
      </c>
      <c r="L3944" t="s">
        <v>19395</v>
      </c>
      <c r="M3944">
        <f>SUM(B3944,C3944)</f>
        <v>0</v>
      </c>
      <c r="N3944" t="str">
        <f t="shared" si="122"/>
        <v>No</v>
      </c>
      <c r="O3944">
        <f>COUNTIF(C:C,"&lt;0")</f>
        <v>0</v>
      </c>
      <c r="P3944" t="e">
        <f>SUMIF(#REF!,"&gt;"&amp;AVERAGE(#REF!))</f>
        <v>#REF!</v>
      </c>
      <c r="Q3944">
        <f t="shared" si="123"/>
        <v>27.565026697177728</v>
      </c>
      <c r="R3944" t="str">
        <f>CONCATENATE("ID-",A3944,"-",E3944)</f>
        <v>ID-32998-Guatamala City - La Aurora</v>
      </c>
      <c r="S3944" t="str">
        <f>INDEX(B:B,MATCH(A3944,A:A,0))</f>
        <v>15:00</v>
      </c>
      <c r="T3944" t="str">
        <f>IF(OR(B3944&gt;0,C3944&gt;0),"Acceptable","Check")</f>
        <v>Acceptable</v>
      </c>
      <c r="U3944">
        <f>COUNTIF(D:D, "Military - U.S. Army")</f>
        <v>23</v>
      </c>
      <c r="V3944">
        <f>AVERAGEIF(C:C,"Fort Myer, Virginia", I:I)</f>
        <v>2</v>
      </c>
      <c r="X3944" t="str">
        <f>IFERROR(VLOOKUP("FlightNumber", A:D, 4, FALSE), "Flight Not Found")</f>
        <v>Flight Not Found</v>
      </c>
      <c r="Y3944" t="str" cm="1">
        <f t="array" ref="Y3944">IF(AND(B:B &gt; TIME(6, 0, 0), B:B &lt;= TIME(18, 0, 0)), "Day", "Night")</f>
        <v>Night</v>
      </c>
      <c r="Z3944">
        <f>COUNTIFS(D:D, "Military - U.S. Army", C:C, "Fort Myer, Virginia")</f>
        <v>1</v>
      </c>
    </row>
    <row r="3945" spans="1:26" x14ac:dyDescent="0.2">
      <c r="A3945">
        <v>33003</v>
      </c>
      <c r="B3945" t="s">
        <v>19396</v>
      </c>
      <c r="C3945" t="s">
        <v>19397</v>
      </c>
      <c r="D3945" t="s">
        <v>19398</v>
      </c>
      <c r="E3945" t="s">
        <v>19399</v>
      </c>
      <c r="F3945" t="s">
        <v>8400</v>
      </c>
      <c r="G3945" t="s">
        <v>19400</v>
      </c>
      <c r="H3945" t="s">
        <v>19401</v>
      </c>
      <c r="I3945">
        <v>40</v>
      </c>
      <c r="J3945">
        <v>20</v>
      </c>
      <c r="K3945">
        <v>0</v>
      </c>
      <c r="L3945" t="s">
        <v>19402</v>
      </c>
      <c r="M3945">
        <f>SUM(B3945,C3945)</f>
        <v>0</v>
      </c>
      <c r="N3945" t="str">
        <f t="shared" si="122"/>
        <v>No</v>
      </c>
      <c r="O3945">
        <f>COUNTIF(C:C,"&lt;0")</f>
        <v>0</v>
      </c>
      <c r="P3945" t="e">
        <f>SUMIF(#REF!,"&gt;"&amp;AVERAGE(#REF!))</f>
        <v>#REF!</v>
      </c>
      <c r="Q3945">
        <f t="shared" si="123"/>
        <v>27.565026697177728</v>
      </c>
      <c r="R3945" t="str">
        <f>CONCATENATE("ID-",A3945,"-",E3945)</f>
        <v>ID-33003-Tapachula - Tuxtla-Gutierrez</v>
      </c>
      <c r="S3945" t="str">
        <f>INDEX(B:B,MATCH(A3945,A:A,0))</f>
        <v>08:55</v>
      </c>
      <c r="T3945" t="str">
        <f>IF(OR(B3945&gt;0,C3945&gt;0),"Acceptable","Check")</f>
        <v>Acceptable</v>
      </c>
      <c r="U3945">
        <f>COUNTIF(D:D, "Military - U.S. Army")</f>
        <v>23</v>
      </c>
      <c r="V3945">
        <f>AVERAGEIF(C:C,"Fort Myer, Virginia", I:I)</f>
        <v>2</v>
      </c>
      <c r="X3945" t="str">
        <f>IFERROR(VLOOKUP("FlightNumber", A:D, 4, FALSE), "Flight Not Found")</f>
        <v>Flight Not Found</v>
      </c>
      <c r="Y3945" t="str" cm="1">
        <f t="array" ref="Y3945">IF(AND(B:B &gt; TIME(6, 0, 0), B:B &lt;= TIME(18, 0, 0)), "Day", "Night")</f>
        <v>Night</v>
      </c>
      <c r="Z3945">
        <f>COUNTIFS(D:D, "Military - U.S. Army", C:C, "Fort Myer, Virginia")</f>
        <v>1</v>
      </c>
    </row>
    <row r="3946" spans="1:26" x14ac:dyDescent="0.2">
      <c r="A3946">
        <v>33004</v>
      </c>
      <c r="C3946" t="s">
        <v>7254</v>
      </c>
      <c r="D3946" t="s">
        <v>3661</v>
      </c>
      <c r="E3946" t="s">
        <v>19403</v>
      </c>
      <c r="F3946" t="s">
        <v>19404</v>
      </c>
      <c r="G3946" t="s">
        <v>19405</v>
      </c>
      <c r="H3946" t="s">
        <v>19406</v>
      </c>
      <c r="I3946">
        <v>119</v>
      </c>
      <c r="J3946">
        <v>8</v>
      </c>
      <c r="K3946">
        <v>0</v>
      </c>
      <c r="L3946" t="s">
        <v>19407</v>
      </c>
      <c r="M3946">
        <f>SUM(B3946,C3946)</f>
        <v>0</v>
      </c>
      <c r="N3946" t="str">
        <f t="shared" si="122"/>
        <v>No</v>
      </c>
      <c r="O3946">
        <f>COUNTIF(C:C,"&lt;0")</f>
        <v>0</v>
      </c>
      <c r="P3946" t="e">
        <f>SUMIF(#REF!,"&gt;"&amp;AVERAGE(#REF!))</f>
        <v>#REF!</v>
      </c>
      <c r="Q3946">
        <f t="shared" si="123"/>
        <v>27.565026697177728</v>
      </c>
      <c r="R3946" t="str">
        <f>CONCATENATE("ID-",A3946,"-",E3946)</f>
        <v>ID-33004-Manila - Iloilo</v>
      </c>
      <c r="S3946">
        <f>INDEX(B:B,MATCH(A3946,A:A,0))</f>
        <v>0</v>
      </c>
      <c r="T3946" t="str">
        <f>IF(OR(B3946&gt;0,C3946&gt;0),"Acceptable","Check")</f>
        <v>Acceptable</v>
      </c>
      <c r="U3946">
        <f>COUNTIF(D:D, "Military - U.S. Army")</f>
        <v>23</v>
      </c>
      <c r="V3946">
        <f>AVERAGEIF(C:C,"Fort Myer, Virginia", I:I)</f>
        <v>2</v>
      </c>
      <c r="X3946" t="str">
        <f>IFERROR(VLOOKUP("FlightNumber", A:D, 4, FALSE), "Flight Not Found")</f>
        <v>Flight Not Found</v>
      </c>
      <c r="Y3946" t="str" cm="1">
        <f t="array" ref="Y3946">IF(AND(B:B &gt; TIME(6, 0, 0), B:B &lt;= TIME(18, 0, 0)), "Day", "Night")</f>
        <v>Night</v>
      </c>
      <c r="Z3946">
        <f>COUNTIFS(D:D, "Military - U.S. Army", C:C, "Fort Myer, Virginia")</f>
        <v>1</v>
      </c>
    </row>
    <row r="3947" spans="1:26" x14ac:dyDescent="0.2">
      <c r="A3947">
        <v>33004</v>
      </c>
      <c r="C3947" t="s">
        <v>19408</v>
      </c>
      <c r="D3947" t="s">
        <v>19409</v>
      </c>
      <c r="E3947" t="s">
        <v>19410</v>
      </c>
      <c r="F3947" t="s">
        <v>19411</v>
      </c>
      <c r="G3947" t="s">
        <v>19412</v>
      </c>
      <c r="H3947" t="s">
        <v>19413</v>
      </c>
      <c r="I3947">
        <v>11</v>
      </c>
      <c r="J3947">
        <v>11</v>
      </c>
      <c r="K3947">
        <v>0</v>
      </c>
      <c r="L3947" t="s">
        <v>19414</v>
      </c>
      <c r="M3947">
        <f>SUM(B3947,C3947)</f>
        <v>0</v>
      </c>
      <c r="N3947" t="str">
        <f t="shared" si="122"/>
        <v>No</v>
      </c>
      <c r="O3947">
        <f>COUNTIF(C:C,"&lt;0")</f>
        <v>0</v>
      </c>
      <c r="P3947" t="e">
        <f>SUMIF(#REF!,"&gt;"&amp;AVERAGE(#REF!))</f>
        <v>#REF!</v>
      </c>
      <c r="Q3947">
        <f t="shared" si="123"/>
        <v>27.565026697177728</v>
      </c>
      <c r="R3947" t="str">
        <f>CONCATENATE("ID-",A3947,"-",E3947)</f>
        <v>ID-33004-Proserpine - Mareeba - Claims</v>
      </c>
      <c r="S3947">
        <f>INDEX(B:B,MATCH(A3947,A:A,0))</f>
        <v>0</v>
      </c>
      <c r="T3947" t="str">
        <f>IF(OR(B3947&gt;0,C3947&gt;0),"Acceptable","Check")</f>
        <v>Acceptable</v>
      </c>
      <c r="U3947">
        <f>COUNTIF(D:D, "Military - U.S. Army")</f>
        <v>23</v>
      </c>
      <c r="V3947">
        <f>AVERAGEIF(C:C,"Fort Myer, Virginia", I:I)</f>
        <v>2</v>
      </c>
      <c r="X3947" t="str">
        <f>IFERROR(VLOOKUP("FlightNumber", A:D, 4, FALSE), "Flight Not Found")</f>
        <v>Flight Not Found</v>
      </c>
      <c r="Y3947" t="str" cm="1">
        <f t="array" ref="Y3947">IF(AND(B:B &gt; TIME(6, 0, 0), B:B &lt;= TIME(18, 0, 0)), "Day", "Night")</f>
        <v>Night</v>
      </c>
      <c r="Z3947">
        <f>COUNTIFS(D:D, "Military - U.S. Army", C:C, "Fort Myer, Virginia")</f>
        <v>1</v>
      </c>
    </row>
    <row r="3948" spans="1:26" x14ac:dyDescent="0.2">
      <c r="A3948">
        <v>33004</v>
      </c>
      <c r="C3948" t="s">
        <v>19415</v>
      </c>
      <c r="D3948" t="s">
        <v>19416</v>
      </c>
      <c r="F3948" t="s">
        <v>13314</v>
      </c>
      <c r="G3948" t="s">
        <v>19417</v>
      </c>
      <c r="H3948" t="s">
        <v>19418</v>
      </c>
      <c r="I3948">
        <v>10</v>
      </c>
      <c r="J3948">
        <v>10</v>
      </c>
      <c r="K3948">
        <v>0</v>
      </c>
      <c r="L3948" t="s">
        <v>19419</v>
      </c>
      <c r="M3948">
        <f>SUM(B3948,C3948)</f>
        <v>0</v>
      </c>
      <c r="N3948" t="str">
        <f t="shared" si="122"/>
        <v>No</v>
      </c>
      <c r="O3948">
        <f>COUNTIF(C:C,"&lt;0")</f>
        <v>0</v>
      </c>
      <c r="P3948" t="e">
        <f>SUMIF(#REF!,"&gt;"&amp;AVERAGE(#REF!))</f>
        <v>#REF!</v>
      </c>
      <c r="Q3948">
        <f t="shared" si="123"/>
        <v>27.565026697177728</v>
      </c>
      <c r="R3948" t="str">
        <f>CONCATENATE("ID-",A3948,"-",E3948)</f>
        <v>ID-33004-</v>
      </c>
      <c r="S3948">
        <f>INDEX(B:B,MATCH(A3948,A:A,0))</f>
        <v>0</v>
      </c>
      <c r="T3948" t="str">
        <f>IF(OR(B3948&gt;0,C3948&gt;0),"Acceptable","Check")</f>
        <v>Acceptable</v>
      </c>
      <c r="U3948">
        <f>COUNTIF(D:D, "Military - U.S. Army")</f>
        <v>23</v>
      </c>
      <c r="V3948">
        <f>AVERAGEIF(C:C,"Fort Myer, Virginia", I:I)</f>
        <v>2</v>
      </c>
      <c r="X3948" t="str">
        <f>IFERROR(VLOOKUP("FlightNumber", A:D, 4, FALSE), "Flight Not Found")</f>
        <v>Flight Not Found</v>
      </c>
      <c r="Y3948" t="str" cm="1">
        <f t="array" ref="Y3948">IF(AND(B:B &gt; TIME(6, 0, 0), B:B &lt;= TIME(18, 0, 0)), "Day", "Night")</f>
        <v>Night</v>
      </c>
      <c r="Z3948">
        <f>COUNTIFS(D:D, "Military - U.S. Army", C:C, "Fort Myer, Virginia")</f>
        <v>1</v>
      </c>
    </row>
    <row r="3949" spans="1:26" x14ac:dyDescent="0.2">
      <c r="A3949">
        <v>33011</v>
      </c>
      <c r="B3949" t="s">
        <v>19420</v>
      </c>
      <c r="C3949" t="s">
        <v>7254</v>
      </c>
      <c r="D3949" t="s">
        <v>19421</v>
      </c>
      <c r="E3949" t="s">
        <v>19422</v>
      </c>
      <c r="F3949" t="s">
        <v>19423</v>
      </c>
      <c r="G3949" t="s">
        <v>19424</v>
      </c>
      <c r="H3949" t="s">
        <v>19425</v>
      </c>
      <c r="I3949">
        <v>21</v>
      </c>
      <c r="J3949">
        <v>21</v>
      </c>
      <c r="K3949">
        <v>4</v>
      </c>
      <c r="L3949" t="s">
        <v>19426</v>
      </c>
      <c r="M3949">
        <f>SUM(B3949,C3949)</f>
        <v>0</v>
      </c>
      <c r="N3949" t="str">
        <f t="shared" si="122"/>
        <v>No</v>
      </c>
      <c r="O3949">
        <f>COUNTIF(C:C,"&lt;0")</f>
        <v>0</v>
      </c>
      <c r="P3949" t="e">
        <f>SUMIF(#REF!,"&gt;"&amp;AVERAGE(#REF!))</f>
        <v>#REF!</v>
      </c>
      <c r="Q3949">
        <f t="shared" si="123"/>
        <v>27.565026697177728</v>
      </c>
      <c r="R3949" t="str">
        <f>CONCATENATE("ID-",A3949,"-",E3949)</f>
        <v>ID-33011-Manila - Surigao City</v>
      </c>
      <c r="S3949" t="str">
        <f>INDEX(B:B,MATCH(A3949,A:A,0))</f>
        <v>06:25</v>
      </c>
      <c r="T3949" t="str">
        <f>IF(OR(B3949&gt;0,C3949&gt;0),"Acceptable","Check")</f>
        <v>Acceptable</v>
      </c>
      <c r="U3949">
        <f>COUNTIF(D:D, "Military - U.S. Army")</f>
        <v>23</v>
      </c>
      <c r="V3949">
        <f>AVERAGEIF(C:C,"Fort Myer, Virginia", I:I)</f>
        <v>2</v>
      </c>
      <c r="X3949" t="str">
        <f>IFERROR(VLOOKUP("FlightNumber", A:D, 4, FALSE), "Flight Not Found")</f>
        <v>Flight Not Found</v>
      </c>
      <c r="Y3949" t="str" cm="1">
        <f t="array" ref="Y3949">IF(AND(B:B &gt; TIME(6, 0, 0), B:B &lt;= TIME(18, 0, 0)), "Day", "Night")</f>
        <v>Night</v>
      </c>
      <c r="Z3949">
        <f>COUNTIFS(D:D, "Military - U.S. Army", C:C, "Fort Myer, Virginia")</f>
        <v>1</v>
      </c>
    </row>
    <row r="3950" spans="1:26" x14ac:dyDescent="0.2">
      <c r="A3950">
        <v>33030</v>
      </c>
      <c r="B3950" t="s">
        <v>4834</v>
      </c>
      <c r="C3950" t="s">
        <v>19427</v>
      </c>
      <c r="D3950" t="s">
        <v>19428</v>
      </c>
      <c r="F3950" t="s">
        <v>12795</v>
      </c>
      <c r="G3950" t="s">
        <v>19429</v>
      </c>
      <c r="H3950" t="s">
        <v>7702</v>
      </c>
      <c r="I3950">
        <v>2</v>
      </c>
      <c r="J3950">
        <v>2</v>
      </c>
      <c r="K3950">
        <v>0</v>
      </c>
      <c r="L3950" t="s">
        <v>19430</v>
      </c>
      <c r="M3950">
        <f>SUM(B3950,C3950)</f>
        <v>0</v>
      </c>
      <c r="N3950" t="str">
        <f t="shared" si="122"/>
        <v>No</v>
      </c>
      <c r="O3950">
        <f>COUNTIF(C:C,"&lt;0")</f>
        <v>0</v>
      </c>
      <c r="P3950" t="e">
        <f>SUMIF(#REF!,"&gt;"&amp;AVERAGE(#REF!))</f>
        <v>#REF!</v>
      </c>
      <c r="Q3950">
        <f t="shared" si="123"/>
        <v>27.565026697177728</v>
      </c>
      <c r="R3950" t="str">
        <f>CONCATENATE("ID-",A3950,"-",E3950)</f>
        <v>ID-33030-</v>
      </c>
      <c r="S3950" t="str">
        <f>INDEX(B:B,MATCH(A3950,A:A,0))</f>
        <v>19:00</v>
      </c>
      <c r="T3950" t="str">
        <f>IF(OR(B3950&gt;0,C3950&gt;0),"Acceptable","Check")</f>
        <v>Acceptable</v>
      </c>
      <c r="U3950">
        <f>COUNTIF(D:D, "Military - U.S. Army")</f>
        <v>23</v>
      </c>
      <c r="V3950">
        <f>AVERAGEIF(C:C,"Fort Myer, Virginia", I:I)</f>
        <v>2</v>
      </c>
      <c r="X3950" t="str">
        <f>IFERROR(VLOOKUP("FlightNumber", A:D, 4, FALSE), "Flight Not Found")</f>
        <v>Flight Not Found</v>
      </c>
      <c r="Y3950" t="str" cm="1">
        <f t="array" ref="Y3950">IF(AND(B:B &gt; TIME(6, 0, 0), B:B &lt;= TIME(18, 0, 0)), "Day", "Night")</f>
        <v>Night</v>
      </c>
      <c r="Z3950">
        <f>COUNTIFS(D:D, "Military - U.S. Army", C:C, "Fort Myer, Virginia")</f>
        <v>1</v>
      </c>
    </row>
    <row r="3951" spans="1:26" x14ac:dyDescent="0.2">
      <c r="A3951">
        <v>33030</v>
      </c>
      <c r="B3951" t="s">
        <v>9552</v>
      </c>
      <c r="C3951" t="s">
        <v>19431</v>
      </c>
      <c r="D3951" t="s">
        <v>14872</v>
      </c>
      <c r="E3951" t="s">
        <v>19432</v>
      </c>
      <c r="F3951" t="s">
        <v>18422</v>
      </c>
      <c r="G3951" t="s">
        <v>19433</v>
      </c>
      <c r="H3951" t="s">
        <v>19434</v>
      </c>
      <c r="I3951">
        <v>42</v>
      </c>
      <c r="J3951">
        <v>23</v>
      </c>
      <c r="K3951">
        <v>0</v>
      </c>
      <c r="L3951" t="s">
        <v>19435</v>
      </c>
      <c r="M3951">
        <f>SUM(B3951,C3951)</f>
        <v>0</v>
      </c>
      <c r="N3951" t="str">
        <f t="shared" si="122"/>
        <v>No</v>
      </c>
      <c r="O3951">
        <f>COUNTIF(C:C,"&lt;0")</f>
        <v>0</v>
      </c>
      <c r="P3951" t="e">
        <f>SUMIF(#REF!,"&gt;"&amp;AVERAGE(#REF!))</f>
        <v>#REF!</v>
      </c>
      <c r="Q3951">
        <f t="shared" si="123"/>
        <v>27.565026697177728</v>
      </c>
      <c r="R3951" t="str">
        <f>CONCATENATE("ID-",A3951,"-",E3951)</f>
        <v>ID-33030-Belem - Altamira</v>
      </c>
      <c r="S3951" t="str">
        <f>INDEX(B:B,MATCH(A3951,A:A,0))</f>
        <v>19:00</v>
      </c>
      <c r="T3951" t="str">
        <f>IF(OR(B3951&gt;0,C3951&gt;0),"Acceptable","Check")</f>
        <v>Acceptable</v>
      </c>
      <c r="U3951">
        <f>COUNTIF(D:D, "Military - U.S. Army")</f>
        <v>23</v>
      </c>
      <c r="V3951">
        <f>AVERAGEIF(C:C,"Fort Myer, Virginia", I:I)</f>
        <v>2</v>
      </c>
      <c r="X3951" t="str">
        <f>IFERROR(VLOOKUP("FlightNumber", A:D, 4, FALSE), "Flight Not Found")</f>
        <v>Flight Not Found</v>
      </c>
      <c r="Y3951" t="str" cm="1">
        <f t="array" ref="Y3951">IF(AND(B:B &gt; TIME(6, 0, 0), B:B &lt;= TIME(18, 0, 0)), "Day", "Night")</f>
        <v>Night</v>
      </c>
      <c r="Z3951">
        <f>COUNTIFS(D:D, "Military - U.S. Army", C:C, "Fort Myer, Virginia")</f>
        <v>1</v>
      </c>
    </row>
    <row r="3952" spans="1:26" x14ac:dyDescent="0.2">
      <c r="A3952">
        <v>33034</v>
      </c>
      <c r="B3952" t="s">
        <v>19436</v>
      </c>
      <c r="C3952" t="s">
        <v>19437</v>
      </c>
      <c r="D3952" t="s">
        <v>1620</v>
      </c>
      <c r="E3952" t="s">
        <v>19438</v>
      </c>
      <c r="F3952" t="s">
        <v>19439</v>
      </c>
      <c r="G3952" t="s">
        <v>19440</v>
      </c>
      <c r="H3952" t="s">
        <v>19441</v>
      </c>
      <c r="I3952">
        <v>85</v>
      </c>
      <c r="J3952">
        <v>0</v>
      </c>
      <c r="K3952">
        <v>0</v>
      </c>
      <c r="L3952" t="s">
        <v>19442</v>
      </c>
      <c r="M3952">
        <f>SUM(B3952,C3952)</f>
        <v>0</v>
      </c>
      <c r="N3952" t="str">
        <f t="shared" si="122"/>
        <v>No</v>
      </c>
      <c r="O3952">
        <f>COUNTIF(C:C,"&lt;0")</f>
        <v>0</v>
      </c>
      <c r="P3952" t="e">
        <f>SUMIF(#REF!,"&gt;"&amp;AVERAGE(#REF!))</f>
        <v>#REF!</v>
      </c>
      <c r="Q3952">
        <f t="shared" si="123"/>
        <v>27.565026697177728</v>
      </c>
      <c r="R3952" t="str">
        <f>CONCATENATE("ID-",A3952,"-",E3952)</f>
        <v>ID-33034-Birmingham, England - Malaga, Spain</v>
      </c>
      <c r="S3952" t="str">
        <f>INDEX(B:B,MATCH(A3952,A:A,0))</f>
        <v>07:33</v>
      </c>
      <c r="T3952" t="str">
        <f>IF(OR(B3952&gt;0,C3952&gt;0),"Acceptable","Check")</f>
        <v>Acceptable</v>
      </c>
      <c r="U3952">
        <f>COUNTIF(D:D, "Military - U.S. Army")</f>
        <v>23</v>
      </c>
      <c r="V3952">
        <f>AVERAGEIF(C:C,"Fort Myer, Virginia", I:I)</f>
        <v>2</v>
      </c>
      <c r="X3952" t="str">
        <f>IFERROR(VLOOKUP("FlightNumber", A:D, 4, FALSE), "Flight Not Found")</f>
        <v>Flight Not Found</v>
      </c>
      <c r="Y3952" t="str" cm="1">
        <f t="array" ref="Y3952">IF(AND(B:B &gt; TIME(6, 0, 0), B:B &lt;= TIME(18, 0, 0)), "Day", "Night")</f>
        <v>Night</v>
      </c>
      <c r="Z3952">
        <f>COUNTIFS(D:D, "Military - U.S. Army", C:C, "Fort Myer, Virginia")</f>
        <v>1</v>
      </c>
    </row>
    <row r="3953" spans="1:26" x14ac:dyDescent="0.2">
      <c r="A3953">
        <v>33049</v>
      </c>
      <c r="B3953" t="s">
        <v>1100</v>
      </c>
      <c r="C3953" t="s">
        <v>19443</v>
      </c>
      <c r="D3953" t="s">
        <v>19444</v>
      </c>
      <c r="E3953" t="s">
        <v>19445</v>
      </c>
      <c r="F3953" t="s">
        <v>15570</v>
      </c>
      <c r="G3953" t="s">
        <v>19446</v>
      </c>
      <c r="H3953" t="s">
        <v>19447</v>
      </c>
      <c r="I3953">
        <v>5</v>
      </c>
      <c r="J3953">
        <v>5</v>
      </c>
      <c r="K3953">
        <v>0</v>
      </c>
      <c r="L3953" t="s">
        <v>19448</v>
      </c>
      <c r="M3953">
        <f>SUM(B3953,C3953)</f>
        <v>0</v>
      </c>
      <c r="N3953" t="str">
        <f t="shared" si="122"/>
        <v>No</v>
      </c>
      <c r="O3953">
        <f>COUNTIF(C:C,"&lt;0")</f>
        <v>0</v>
      </c>
      <c r="P3953" t="e">
        <f>SUMIF(#REF!,"&gt;"&amp;AVERAGE(#REF!))</f>
        <v>#REF!</v>
      </c>
      <c r="Q3953">
        <f t="shared" si="123"/>
        <v>27.565026697177728</v>
      </c>
      <c r="R3953" t="str">
        <f>CONCATENATE("ID-",A3953,"-",E3953)</f>
        <v>ID-33049-Seward, AK - Aialak Bay, AK</v>
      </c>
      <c r="S3953" t="str">
        <f>INDEX(B:B,MATCH(A3953,A:A,0))</f>
        <v>14:30</v>
      </c>
      <c r="T3953" t="str">
        <f>IF(OR(B3953&gt;0,C3953&gt;0),"Acceptable","Check")</f>
        <v>Acceptable</v>
      </c>
      <c r="U3953">
        <f>COUNTIF(D:D, "Military - U.S. Army")</f>
        <v>23</v>
      </c>
      <c r="V3953">
        <f>AVERAGEIF(C:C,"Fort Myer, Virginia", I:I)</f>
        <v>2</v>
      </c>
      <c r="X3953" t="str">
        <f>IFERROR(VLOOKUP("FlightNumber", A:D, 4, FALSE), "Flight Not Found")</f>
        <v>Flight Not Found</v>
      </c>
      <c r="Y3953" t="str" cm="1">
        <f t="array" ref="Y3953">IF(AND(B:B &gt; TIME(6, 0, 0), B:B &lt;= TIME(18, 0, 0)), "Day", "Night")</f>
        <v>Night</v>
      </c>
      <c r="Z3953">
        <f>COUNTIFS(D:D, "Military - U.S. Army", C:C, "Fort Myer, Virginia")</f>
        <v>1</v>
      </c>
    </row>
    <row r="3954" spans="1:26" x14ac:dyDescent="0.2">
      <c r="A3954">
        <v>33056</v>
      </c>
      <c r="B3954" t="s">
        <v>2970</v>
      </c>
      <c r="C3954" t="s">
        <v>19449</v>
      </c>
      <c r="D3954" t="s">
        <v>19450</v>
      </c>
      <c r="E3954" t="s">
        <v>19451</v>
      </c>
      <c r="F3954" t="s">
        <v>18208</v>
      </c>
      <c r="G3954" t="s">
        <v>19452</v>
      </c>
      <c r="H3954" t="s">
        <v>19453</v>
      </c>
      <c r="I3954">
        <v>5</v>
      </c>
      <c r="J3954">
        <v>5</v>
      </c>
      <c r="K3954">
        <v>0</v>
      </c>
      <c r="L3954" t="s">
        <v>19454</v>
      </c>
      <c r="M3954">
        <f>SUM(B3954,C3954)</f>
        <v>0</v>
      </c>
      <c r="N3954" t="str">
        <f t="shared" si="122"/>
        <v>No</v>
      </c>
      <c r="O3954">
        <f>COUNTIF(C:C,"&lt;0")</f>
        <v>0</v>
      </c>
      <c r="P3954" t="e">
        <f>SUMIF(#REF!,"&gt;"&amp;AVERAGE(#REF!))</f>
        <v>#REF!</v>
      </c>
      <c r="Q3954">
        <f t="shared" si="123"/>
        <v>27.565026697177728</v>
      </c>
      <c r="R3954" t="str">
        <f>CONCATENATE("ID-",A3954,"-",E3954)</f>
        <v>ID-33056-Aurora, OR - Penticton, Canada</v>
      </c>
      <c r="S3954" t="str">
        <f>INDEX(B:B,MATCH(A3954,A:A,0))</f>
        <v>12:55</v>
      </c>
      <c r="T3954" t="str">
        <f>IF(OR(B3954&gt;0,C3954&gt;0),"Acceptable","Check")</f>
        <v>Acceptable</v>
      </c>
      <c r="U3954">
        <f>COUNTIF(D:D, "Military - U.S. Army")</f>
        <v>23</v>
      </c>
      <c r="V3954">
        <f>AVERAGEIF(C:C,"Fort Myer, Virginia", I:I)</f>
        <v>2</v>
      </c>
      <c r="X3954" t="str">
        <f>IFERROR(VLOOKUP("FlightNumber", A:D, 4, FALSE), "Flight Not Found")</f>
        <v>Flight Not Found</v>
      </c>
      <c r="Y3954" t="str" cm="1">
        <f t="array" ref="Y3954">IF(AND(B:B &gt; TIME(6, 0, 0), B:B &lt;= TIME(18, 0, 0)), "Day", "Night")</f>
        <v>Night</v>
      </c>
      <c r="Z3954">
        <f>COUNTIFS(D:D, "Military - U.S. Army", C:C, "Fort Myer, Virginia")</f>
        <v>1</v>
      </c>
    </row>
    <row r="3955" spans="1:26" x14ac:dyDescent="0.2">
      <c r="A3955">
        <v>33059</v>
      </c>
      <c r="C3955" t="s">
        <v>19455</v>
      </c>
      <c r="D3955" t="s">
        <v>15674</v>
      </c>
      <c r="F3955" t="s">
        <v>19456</v>
      </c>
      <c r="G3955" t="s">
        <v>19457</v>
      </c>
      <c r="H3955" t="s">
        <v>19458</v>
      </c>
      <c r="I3955">
        <v>12</v>
      </c>
      <c r="J3955">
        <v>8</v>
      </c>
      <c r="K3955">
        <v>0</v>
      </c>
      <c r="L3955" t="s">
        <v>19459</v>
      </c>
      <c r="M3955">
        <f>SUM(B3955,C3955)</f>
        <v>0</v>
      </c>
      <c r="N3955" t="str">
        <f t="shared" si="122"/>
        <v>No</v>
      </c>
      <c r="O3955">
        <f>COUNTIF(C:C,"&lt;0")</f>
        <v>0</v>
      </c>
      <c r="P3955" t="e">
        <f>SUMIF(#REF!,"&gt;"&amp;AVERAGE(#REF!))</f>
        <v>#REF!</v>
      </c>
      <c r="Q3955">
        <f t="shared" si="123"/>
        <v>27.565026697177728</v>
      </c>
      <c r="R3955" t="str">
        <f>CONCATENATE("ID-",A3955,"-",E3955)</f>
        <v>ID-33059-</v>
      </c>
      <c r="S3955">
        <f>INDEX(B:B,MATCH(A3955,A:A,0))</f>
        <v>0</v>
      </c>
      <c r="T3955" t="str">
        <f>IF(OR(B3955&gt;0,C3955&gt;0),"Acceptable","Check")</f>
        <v>Acceptable</v>
      </c>
      <c r="U3955">
        <f>COUNTIF(D:D, "Military - U.S. Army")</f>
        <v>23</v>
      </c>
      <c r="V3955">
        <f>AVERAGEIF(C:C,"Fort Myer, Virginia", I:I)</f>
        <v>2</v>
      </c>
      <c r="X3955" t="str">
        <f>IFERROR(VLOOKUP("FlightNumber", A:D, 4, FALSE), "Flight Not Found")</f>
        <v>Flight Not Found</v>
      </c>
      <c r="Y3955" t="str" cm="1">
        <f t="array" ref="Y3955">IF(AND(B:B &gt; TIME(6, 0, 0), B:B &lt;= TIME(18, 0, 0)), "Day", "Night")</f>
        <v>Night</v>
      </c>
      <c r="Z3955">
        <f>COUNTIFS(D:D, "Military - U.S. Army", C:C, "Fort Myer, Virginia")</f>
        <v>1</v>
      </c>
    </row>
    <row r="3956" spans="1:26" x14ac:dyDescent="0.2">
      <c r="A3956">
        <v>33066</v>
      </c>
      <c r="C3956" t="s">
        <v>19460</v>
      </c>
      <c r="D3956" t="s">
        <v>19461</v>
      </c>
      <c r="F3956" t="s">
        <v>14760</v>
      </c>
      <c r="G3956" t="s">
        <v>19462</v>
      </c>
      <c r="H3956" t="s">
        <v>1271</v>
      </c>
      <c r="I3956">
        <v>2</v>
      </c>
      <c r="J3956">
        <v>2</v>
      </c>
      <c r="K3956">
        <v>0</v>
      </c>
      <c r="M3956">
        <f>SUM(B3956,C3956)</f>
        <v>0</v>
      </c>
      <c r="N3956" t="str">
        <f t="shared" si="122"/>
        <v>No</v>
      </c>
      <c r="O3956">
        <f>COUNTIF(C:C,"&lt;0")</f>
        <v>0</v>
      </c>
      <c r="P3956" t="e">
        <f>SUMIF(#REF!,"&gt;"&amp;AVERAGE(#REF!))</f>
        <v>#REF!</v>
      </c>
      <c r="Q3956">
        <f t="shared" si="123"/>
        <v>27.565026697177728</v>
      </c>
      <c r="R3956" t="str">
        <f>CONCATENATE("ID-",A3956,"-",E3956)</f>
        <v>ID-33066-</v>
      </c>
      <c r="S3956">
        <f>INDEX(B:B,MATCH(A3956,A:A,0))</f>
        <v>0</v>
      </c>
      <c r="T3956" t="str">
        <f>IF(OR(B3956&gt;0,C3956&gt;0),"Acceptable","Check")</f>
        <v>Acceptable</v>
      </c>
      <c r="U3956">
        <f>COUNTIF(D:D, "Military - U.S. Army")</f>
        <v>23</v>
      </c>
      <c r="V3956">
        <f>AVERAGEIF(C:C,"Fort Myer, Virginia", I:I)</f>
        <v>2</v>
      </c>
      <c r="X3956" t="str">
        <f>IFERROR(VLOOKUP("FlightNumber", A:D, 4, FALSE), "Flight Not Found")</f>
        <v>Flight Not Found</v>
      </c>
      <c r="Y3956" t="str" cm="1">
        <f t="array" ref="Y3956">IF(AND(B:B &gt; TIME(6, 0, 0), B:B &lt;= TIME(18, 0, 0)), "Day", "Night")</f>
        <v>Night</v>
      </c>
      <c r="Z3956">
        <f>COUNTIFS(D:D, "Military - U.S. Army", C:C, "Fort Myer, Virginia")</f>
        <v>1</v>
      </c>
    </row>
    <row r="3957" spans="1:26" x14ac:dyDescent="0.2">
      <c r="A3957">
        <v>33081</v>
      </c>
      <c r="C3957" t="s">
        <v>19463</v>
      </c>
      <c r="D3957" t="s">
        <v>17947</v>
      </c>
      <c r="F3957" t="s">
        <v>16650</v>
      </c>
      <c r="I3957">
        <v>30</v>
      </c>
      <c r="J3957">
        <v>30</v>
      </c>
      <c r="K3957">
        <v>0</v>
      </c>
      <c r="L3957" t="s">
        <v>16369</v>
      </c>
      <c r="M3957">
        <f>SUM(B3957,C3957)</f>
        <v>0</v>
      </c>
      <c r="N3957" t="str">
        <f t="shared" si="122"/>
        <v>No</v>
      </c>
      <c r="O3957">
        <f>COUNTIF(C:C,"&lt;0")</f>
        <v>0</v>
      </c>
      <c r="P3957" t="e">
        <f>SUMIF(#REF!,"&gt;"&amp;AVERAGE(#REF!))</f>
        <v>#REF!</v>
      </c>
      <c r="Q3957">
        <f t="shared" si="123"/>
        <v>27.565026697177728</v>
      </c>
      <c r="R3957" t="str">
        <f>CONCATENATE("ID-",A3957,"-",E3957)</f>
        <v>ID-33081-</v>
      </c>
      <c r="S3957">
        <f>INDEX(B:B,MATCH(A3957,A:A,0))</f>
        <v>0</v>
      </c>
      <c r="T3957" t="str">
        <f>IF(OR(B3957&gt;0,C3957&gt;0),"Acceptable","Check")</f>
        <v>Acceptable</v>
      </c>
      <c r="U3957">
        <f>COUNTIF(D:D, "Military - U.S. Army")</f>
        <v>23</v>
      </c>
      <c r="V3957">
        <f>AVERAGEIF(C:C,"Fort Myer, Virginia", I:I)</f>
        <v>2</v>
      </c>
      <c r="X3957" t="str">
        <f>IFERROR(VLOOKUP("FlightNumber", A:D, 4, FALSE), "Flight Not Found")</f>
        <v>Flight Not Found</v>
      </c>
      <c r="Y3957" t="str" cm="1">
        <f t="array" ref="Y3957">IF(AND(B:B &gt; TIME(6, 0, 0), B:B &lt;= TIME(18, 0, 0)), "Day", "Night")</f>
        <v>Night</v>
      </c>
      <c r="Z3957">
        <f>COUNTIFS(D:D, "Military - U.S. Army", C:C, "Fort Myer, Virginia")</f>
        <v>1</v>
      </c>
    </row>
    <row r="3958" spans="1:26" x14ac:dyDescent="0.2">
      <c r="A3958">
        <v>33085</v>
      </c>
      <c r="C3958" t="s">
        <v>4475</v>
      </c>
      <c r="D3958" t="s">
        <v>19464</v>
      </c>
      <c r="F3958" t="s">
        <v>19465</v>
      </c>
      <c r="G3958" t="s">
        <v>19466</v>
      </c>
      <c r="H3958" t="s">
        <v>19467</v>
      </c>
      <c r="I3958">
        <v>9</v>
      </c>
      <c r="J3958">
        <v>9</v>
      </c>
      <c r="K3958">
        <v>0</v>
      </c>
      <c r="L3958" t="s">
        <v>19468</v>
      </c>
      <c r="M3958">
        <f>SUM(B3958,C3958)</f>
        <v>0</v>
      </c>
      <c r="N3958" t="str">
        <f t="shared" si="122"/>
        <v>No</v>
      </c>
      <c r="O3958">
        <f>COUNTIF(C:C,"&lt;0")</f>
        <v>0</v>
      </c>
      <c r="P3958" t="e">
        <f>SUMIF(#REF!,"&gt;"&amp;AVERAGE(#REF!))</f>
        <v>#REF!</v>
      </c>
      <c r="Q3958">
        <f t="shared" si="123"/>
        <v>27.565026697177728</v>
      </c>
      <c r="R3958" t="str">
        <f>CONCATENATE("ID-",A3958,"-",E3958)</f>
        <v>ID-33085-</v>
      </c>
      <c r="S3958">
        <f>INDEX(B:B,MATCH(A3958,A:A,0))</f>
        <v>0</v>
      </c>
      <c r="T3958" t="str">
        <f>IF(OR(B3958&gt;0,C3958&gt;0),"Acceptable","Check")</f>
        <v>Acceptable</v>
      </c>
      <c r="U3958">
        <f>COUNTIF(D:D, "Military - U.S. Army")</f>
        <v>23</v>
      </c>
      <c r="V3958">
        <f>AVERAGEIF(C:C,"Fort Myer, Virginia", I:I)</f>
        <v>2</v>
      </c>
      <c r="X3958" t="str">
        <f>IFERROR(VLOOKUP("FlightNumber", A:D, 4, FALSE), "Flight Not Found")</f>
        <v>Flight Not Found</v>
      </c>
      <c r="Y3958" t="str" cm="1">
        <f t="array" ref="Y3958">IF(AND(B:B &gt; TIME(6, 0, 0), B:B &lt;= TIME(18, 0, 0)), "Day", "Night")</f>
        <v>Night</v>
      </c>
      <c r="Z3958">
        <f>COUNTIFS(D:D, "Military - U.S. Army", C:C, "Fort Myer, Virginia")</f>
        <v>1</v>
      </c>
    </row>
    <row r="3959" spans="1:26" x14ac:dyDescent="0.2">
      <c r="A3959">
        <v>33086</v>
      </c>
      <c r="B3959" t="s">
        <v>7844</v>
      </c>
      <c r="C3959" t="s">
        <v>19469</v>
      </c>
      <c r="D3959" t="s">
        <v>3546</v>
      </c>
      <c r="E3959" t="s">
        <v>19470</v>
      </c>
      <c r="F3959" t="s">
        <v>11779</v>
      </c>
      <c r="G3959" t="s">
        <v>19471</v>
      </c>
      <c r="H3959" t="s">
        <v>19472</v>
      </c>
      <c r="I3959">
        <v>47</v>
      </c>
      <c r="J3959">
        <v>47</v>
      </c>
      <c r="K3959">
        <v>0</v>
      </c>
      <c r="L3959" t="s">
        <v>19473</v>
      </c>
      <c r="M3959">
        <f>SUM(B3959,C3959)</f>
        <v>0</v>
      </c>
      <c r="N3959" t="str">
        <f t="shared" si="122"/>
        <v>No</v>
      </c>
      <c r="O3959">
        <f>COUNTIF(C:C,"&lt;0")</f>
        <v>0</v>
      </c>
      <c r="P3959" t="e">
        <f>SUMIF(#REF!,"&gt;"&amp;AVERAGE(#REF!))</f>
        <v>#REF!</v>
      </c>
      <c r="Q3959">
        <f t="shared" si="123"/>
        <v>27.565026697177728</v>
      </c>
      <c r="R3959" t="str">
        <f>CONCATENATE("ID-",A3959,"-",E3959)</f>
        <v>ID-33086-Yerevan - Zvartnots</v>
      </c>
      <c r="S3959" t="str">
        <f>INDEX(B:B,MATCH(A3959,A:A,0))</f>
        <v>11:10</v>
      </c>
      <c r="T3959" t="str">
        <f>IF(OR(B3959&gt;0,C3959&gt;0),"Acceptable","Check")</f>
        <v>Acceptable</v>
      </c>
      <c r="U3959">
        <f>COUNTIF(D:D, "Military - U.S. Army")</f>
        <v>23</v>
      </c>
      <c r="V3959">
        <f>AVERAGEIF(C:C,"Fort Myer, Virginia", I:I)</f>
        <v>2</v>
      </c>
      <c r="X3959" t="str">
        <f>IFERROR(VLOOKUP("FlightNumber", A:D, 4, FALSE), "Flight Not Found")</f>
        <v>Flight Not Found</v>
      </c>
      <c r="Y3959" t="str" cm="1">
        <f t="array" ref="Y3959">IF(AND(B:B &gt; TIME(6, 0, 0), B:B &lt;= TIME(18, 0, 0)), "Day", "Night")</f>
        <v>Night</v>
      </c>
      <c r="Z3959">
        <f>COUNTIFS(D:D, "Military - U.S. Army", C:C, "Fort Myer, Virginia")</f>
        <v>1</v>
      </c>
    </row>
    <row r="3960" spans="1:26" x14ac:dyDescent="0.2">
      <c r="A3960">
        <v>33095</v>
      </c>
      <c r="C3960" t="s">
        <v>19474</v>
      </c>
      <c r="D3960" t="s">
        <v>17947</v>
      </c>
      <c r="F3960" t="s">
        <v>9031</v>
      </c>
      <c r="I3960">
        <v>83</v>
      </c>
      <c r="J3960">
        <v>83</v>
      </c>
      <c r="K3960">
        <v>0</v>
      </c>
      <c r="L3960" t="s">
        <v>19475</v>
      </c>
      <c r="M3960">
        <f>SUM(B3960,C3960)</f>
        <v>0</v>
      </c>
      <c r="N3960" t="str">
        <f t="shared" si="122"/>
        <v>No</v>
      </c>
      <c r="O3960">
        <f>COUNTIF(C:C,"&lt;0")</f>
        <v>0</v>
      </c>
      <c r="P3960" t="e">
        <f>SUMIF(#REF!,"&gt;"&amp;AVERAGE(#REF!))</f>
        <v>#REF!</v>
      </c>
      <c r="Q3960">
        <f t="shared" si="123"/>
        <v>27.565026697177728</v>
      </c>
      <c r="R3960" t="str">
        <f>CONCATENATE("ID-",A3960,"-",E3960)</f>
        <v>ID-33095-</v>
      </c>
      <c r="S3960">
        <f>INDEX(B:B,MATCH(A3960,A:A,0))</f>
        <v>0</v>
      </c>
      <c r="T3960" t="str">
        <f>IF(OR(B3960&gt;0,C3960&gt;0),"Acceptable","Check")</f>
        <v>Acceptable</v>
      </c>
      <c r="U3960">
        <f>COUNTIF(D:D, "Military - U.S. Army")</f>
        <v>23</v>
      </c>
      <c r="V3960">
        <f>AVERAGEIF(C:C,"Fort Myer, Virginia", I:I)</f>
        <v>2</v>
      </c>
      <c r="X3960" t="str">
        <f>IFERROR(VLOOKUP("FlightNumber", A:D, 4, FALSE), "Flight Not Found")</f>
        <v>Flight Not Found</v>
      </c>
      <c r="Y3960" t="str" cm="1">
        <f t="array" ref="Y3960">IF(AND(B:B &gt; TIME(6, 0, 0), B:B &lt;= TIME(18, 0, 0)), "Day", "Night")</f>
        <v>Night</v>
      </c>
      <c r="Z3960">
        <f>COUNTIFS(D:D, "Military - U.S. Army", C:C, "Fort Myer, Virginia")</f>
        <v>1</v>
      </c>
    </row>
    <row r="3961" spans="1:26" x14ac:dyDescent="0.2">
      <c r="A3961">
        <v>33106</v>
      </c>
      <c r="C3961" t="s">
        <v>19476</v>
      </c>
      <c r="D3961" t="s">
        <v>16788</v>
      </c>
      <c r="F3961" t="s">
        <v>18256</v>
      </c>
      <c r="G3961" t="s">
        <v>13273</v>
      </c>
      <c r="H3961" t="s">
        <v>19477</v>
      </c>
      <c r="I3961">
        <v>18</v>
      </c>
      <c r="J3961">
        <v>18</v>
      </c>
      <c r="K3961">
        <v>0</v>
      </c>
      <c r="L3961" t="s">
        <v>19478</v>
      </c>
      <c r="M3961">
        <f>SUM(B3961,C3961)</f>
        <v>0</v>
      </c>
      <c r="N3961" t="str">
        <f t="shared" si="122"/>
        <v>No</v>
      </c>
      <c r="O3961">
        <f>COUNTIF(C:C,"&lt;0")</f>
        <v>0</v>
      </c>
      <c r="P3961" t="e">
        <f>SUMIF(#REF!,"&gt;"&amp;AVERAGE(#REF!))</f>
        <v>#REF!</v>
      </c>
      <c r="Q3961">
        <f t="shared" si="123"/>
        <v>27.565026697177728</v>
      </c>
      <c r="R3961" t="str">
        <f>CONCATENATE("ID-",A3961,"-",E3961)</f>
        <v>ID-33106-</v>
      </c>
      <c r="S3961">
        <f>INDEX(B:B,MATCH(A3961,A:A,0))</f>
        <v>0</v>
      </c>
      <c r="T3961" t="str">
        <f>IF(OR(B3961&gt;0,C3961&gt;0),"Acceptable","Check")</f>
        <v>Acceptable</v>
      </c>
      <c r="U3961">
        <f>COUNTIF(D:D, "Military - U.S. Army")</f>
        <v>23</v>
      </c>
      <c r="V3961">
        <f>AVERAGEIF(C:C,"Fort Myer, Virginia", I:I)</f>
        <v>2</v>
      </c>
      <c r="X3961" t="str">
        <f>IFERROR(VLOOKUP("FlightNumber", A:D, 4, FALSE), "Flight Not Found")</f>
        <v>Flight Not Found</v>
      </c>
      <c r="Y3961" t="str" cm="1">
        <f t="array" ref="Y3961">IF(AND(B:B &gt; TIME(6, 0, 0), B:B &lt;= TIME(18, 0, 0)), "Day", "Night")</f>
        <v>Night</v>
      </c>
      <c r="Z3961">
        <f>COUNTIFS(D:D, "Military - U.S. Army", C:C, "Fort Myer, Virginia")</f>
        <v>1</v>
      </c>
    </row>
    <row r="3962" spans="1:26" x14ac:dyDescent="0.2">
      <c r="A3962">
        <v>33112</v>
      </c>
      <c r="B3962" t="s">
        <v>46</v>
      </c>
      <c r="C3962" t="s">
        <v>19479</v>
      </c>
      <c r="D3962" t="s">
        <v>19480</v>
      </c>
      <c r="E3962" t="s">
        <v>19481</v>
      </c>
      <c r="F3962" t="s">
        <v>19482</v>
      </c>
      <c r="G3962" t="s">
        <v>19483</v>
      </c>
      <c r="H3962" t="s">
        <v>19484</v>
      </c>
      <c r="I3962">
        <v>5</v>
      </c>
      <c r="J3962">
        <v>5</v>
      </c>
      <c r="K3962">
        <v>0</v>
      </c>
      <c r="L3962" t="s">
        <v>19485</v>
      </c>
      <c r="M3962">
        <f>SUM(B3962,C3962)</f>
        <v>0</v>
      </c>
      <c r="N3962" t="str">
        <f t="shared" si="122"/>
        <v>No</v>
      </c>
      <c r="O3962">
        <f>COUNTIF(C:C,"&lt;0")</f>
        <v>0</v>
      </c>
      <c r="P3962" t="e">
        <f>SUMIF(#REF!,"&gt;"&amp;AVERAGE(#REF!))</f>
        <v>#REF!</v>
      </c>
      <c r="Q3962">
        <f t="shared" si="123"/>
        <v>27.565026697177728</v>
      </c>
      <c r="R3962" t="str">
        <f>CONCATENATE("ID-",A3962,"-",E3962)</f>
        <v>ID-33112-Elkhorn, WI - Chicago, IL</v>
      </c>
      <c r="S3962" t="str">
        <f>INDEX(B:B,MATCH(A3962,A:A,0))</f>
        <v>01:00</v>
      </c>
      <c r="T3962" t="str">
        <f>IF(OR(B3962&gt;0,C3962&gt;0),"Acceptable","Check")</f>
        <v>Acceptable</v>
      </c>
      <c r="U3962">
        <f>COUNTIF(D:D, "Military - U.S. Army")</f>
        <v>23</v>
      </c>
      <c r="V3962">
        <f>AVERAGEIF(C:C,"Fort Myer, Virginia", I:I)</f>
        <v>2</v>
      </c>
      <c r="X3962" t="str">
        <f>IFERROR(VLOOKUP("FlightNumber", A:D, 4, FALSE), "Flight Not Found")</f>
        <v>Flight Not Found</v>
      </c>
      <c r="Y3962" t="str" cm="1">
        <f t="array" ref="Y3962">IF(AND(B:B &gt; TIME(6, 0, 0), B:B &lt;= TIME(18, 0, 0)), "Day", "Night")</f>
        <v>Night</v>
      </c>
      <c r="Z3962">
        <f>COUNTIFS(D:D, "Military - U.S. Army", C:C, "Fort Myer, Virginia")</f>
        <v>1</v>
      </c>
    </row>
    <row r="3963" spans="1:26" x14ac:dyDescent="0.2">
      <c r="A3963">
        <v>33952</v>
      </c>
      <c r="C3963" t="s">
        <v>19486</v>
      </c>
      <c r="D3963" t="s">
        <v>10698</v>
      </c>
      <c r="F3963" t="s">
        <v>19487</v>
      </c>
      <c r="I3963">
        <v>61</v>
      </c>
      <c r="J3963">
        <v>61</v>
      </c>
      <c r="K3963">
        <v>0</v>
      </c>
      <c r="L3963" t="s">
        <v>19488</v>
      </c>
      <c r="M3963">
        <f>SUM(B3963,C3963)</f>
        <v>0</v>
      </c>
      <c r="N3963" t="str">
        <f t="shared" si="122"/>
        <v>No</v>
      </c>
      <c r="O3963">
        <f>COUNTIF(C:C,"&lt;0")</f>
        <v>0</v>
      </c>
      <c r="P3963" t="e">
        <f>SUMIF(#REF!,"&gt;"&amp;AVERAGE(#REF!))</f>
        <v>#REF!</v>
      </c>
      <c r="Q3963">
        <f t="shared" si="123"/>
        <v>27.565026697177728</v>
      </c>
      <c r="R3963" t="str">
        <f>CONCATENATE("ID-",A3963,"-",E3963)</f>
        <v>ID-33952-</v>
      </c>
      <c r="S3963">
        <f>INDEX(B:B,MATCH(A3963,A:A,0))</f>
        <v>0</v>
      </c>
      <c r="T3963" t="str">
        <f>IF(OR(B3963&gt;0,C3963&gt;0),"Acceptable","Check")</f>
        <v>Acceptable</v>
      </c>
      <c r="U3963">
        <f>COUNTIF(D:D, "Military - U.S. Army")</f>
        <v>23</v>
      </c>
      <c r="V3963">
        <f>AVERAGEIF(C:C,"Fort Myer, Virginia", I:I)</f>
        <v>2</v>
      </c>
      <c r="X3963" t="str">
        <f>IFERROR(VLOOKUP("FlightNumber", A:D, 4, FALSE), "Flight Not Found")</f>
        <v>Flight Not Found</v>
      </c>
      <c r="Y3963" t="str" cm="1">
        <f t="array" ref="Y3963">IF(AND(B:B &gt; TIME(6, 0, 0), B:B &lt;= TIME(18, 0, 0)), "Day", "Night")</f>
        <v>Night</v>
      </c>
      <c r="Z3963">
        <f>COUNTIFS(D:D, "Military - U.S. Army", C:C, "Fort Myer, Virginia")</f>
        <v>1</v>
      </c>
    </row>
    <row r="3964" spans="1:26" x14ac:dyDescent="0.2">
      <c r="A3964">
        <v>33114</v>
      </c>
      <c r="B3964" t="s">
        <v>19489</v>
      </c>
      <c r="C3964" t="s">
        <v>19490</v>
      </c>
      <c r="D3964" t="s">
        <v>2606</v>
      </c>
      <c r="E3964" t="s">
        <v>19491</v>
      </c>
      <c r="F3964" t="s">
        <v>19492</v>
      </c>
      <c r="G3964" t="s">
        <v>19493</v>
      </c>
      <c r="H3964" t="s">
        <v>151</v>
      </c>
      <c r="I3964">
        <v>17</v>
      </c>
      <c r="J3964">
        <v>13</v>
      </c>
      <c r="K3964">
        <v>0</v>
      </c>
      <c r="L3964" t="s">
        <v>19494</v>
      </c>
      <c r="M3964">
        <f>SUM(B3964,C3964)</f>
        <v>0</v>
      </c>
      <c r="N3964" t="str">
        <f t="shared" si="122"/>
        <v>No</v>
      </c>
      <c r="O3964">
        <f>COUNTIF(C:C,"&lt;0")</f>
        <v>0</v>
      </c>
      <c r="P3964" t="e">
        <f>SUMIF(#REF!,"&gt;"&amp;AVERAGE(#REF!))</f>
        <v>#REF!</v>
      </c>
      <c r="Q3964">
        <f t="shared" si="123"/>
        <v>27.565026697177728</v>
      </c>
      <c r="R3964" t="str">
        <f>CONCATENATE("ID-",A3964,"-",E3964)</f>
        <v>ID-33114-Ramstein AB - Rhein-Main AB</v>
      </c>
      <c r="S3964" t="str">
        <f>INDEX(B:B,MATCH(A3964,A:A,0))</f>
        <v>00:34</v>
      </c>
      <c r="T3964" t="str">
        <f>IF(OR(B3964&gt;0,C3964&gt;0),"Acceptable","Check")</f>
        <v>Acceptable</v>
      </c>
      <c r="U3964">
        <f>COUNTIF(D:D, "Military - U.S. Army")</f>
        <v>23</v>
      </c>
      <c r="V3964">
        <f>AVERAGEIF(C:C,"Fort Myer, Virginia", I:I)</f>
        <v>2</v>
      </c>
      <c r="X3964" t="str">
        <f>IFERROR(VLOOKUP("FlightNumber", A:D, 4, FALSE), "Flight Not Found")</f>
        <v>Flight Not Found</v>
      </c>
      <c r="Y3964" t="str" cm="1">
        <f t="array" ref="Y3964">IF(AND(B:B &gt; TIME(6, 0, 0), B:B &lt;= TIME(18, 0, 0)), "Day", "Night")</f>
        <v>Night</v>
      </c>
      <c r="Z3964">
        <f>COUNTIFS(D:D, "Military - U.S. Army", C:C, "Fort Myer, Virginia")</f>
        <v>1</v>
      </c>
    </row>
    <row r="3965" spans="1:26" x14ac:dyDescent="0.2">
      <c r="A3965">
        <v>33119</v>
      </c>
      <c r="B3965" t="s">
        <v>50</v>
      </c>
      <c r="C3965" t="s">
        <v>19495</v>
      </c>
      <c r="D3965" t="s">
        <v>19496</v>
      </c>
      <c r="E3965" t="s">
        <v>19497</v>
      </c>
      <c r="F3965" t="s">
        <v>19498</v>
      </c>
      <c r="G3965" t="s">
        <v>19499</v>
      </c>
      <c r="H3965" t="s">
        <v>19500</v>
      </c>
      <c r="I3965">
        <v>10</v>
      </c>
      <c r="J3965">
        <v>3</v>
      </c>
      <c r="K3965">
        <v>0</v>
      </c>
      <c r="L3965" t="s">
        <v>19501</v>
      </c>
      <c r="M3965">
        <f>SUM(B3965,C3965)</f>
        <v>0</v>
      </c>
      <c r="N3965" t="str">
        <f t="shared" si="122"/>
        <v>No</v>
      </c>
      <c r="O3965">
        <f>COUNTIF(C:C,"&lt;0")</f>
        <v>0</v>
      </c>
      <c r="P3965" t="e">
        <f>SUMIF(#REF!,"&gt;"&amp;AVERAGE(#REF!))</f>
        <v>#REF!</v>
      </c>
      <c r="Q3965">
        <f t="shared" si="123"/>
        <v>27.565026697177728</v>
      </c>
      <c r="R3965" t="str">
        <f>CONCATENATE("ID-",A3965,"-",E3965)</f>
        <v>ID-33119-Nulato, AK - Kaltag, AK</v>
      </c>
      <c r="S3965" t="str">
        <f>INDEX(B:B,MATCH(A3965,A:A,0))</f>
        <v>15:20</v>
      </c>
      <c r="T3965" t="str">
        <f>IF(OR(B3965&gt;0,C3965&gt;0),"Acceptable","Check")</f>
        <v>Acceptable</v>
      </c>
      <c r="U3965">
        <f>COUNTIF(D:D, "Military - U.S. Army")</f>
        <v>23</v>
      </c>
      <c r="V3965">
        <f>AVERAGEIF(C:C,"Fort Myer, Virginia", I:I)</f>
        <v>2</v>
      </c>
      <c r="X3965" t="str">
        <f>IFERROR(VLOOKUP("FlightNumber", A:D, 4, FALSE), "Flight Not Found")</f>
        <v>Flight Not Found</v>
      </c>
      <c r="Y3965" t="str" cm="1">
        <f t="array" ref="Y3965">IF(AND(B:B &gt; TIME(6, 0, 0), B:B &lt;= TIME(18, 0, 0)), "Day", "Night")</f>
        <v>Night</v>
      </c>
      <c r="Z3965">
        <f>COUNTIFS(D:D, "Military - U.S. Army", C:C, "Fort Myer, Virginia")</f>
        <v>1</v>
      </c>
    </row>
    <row r="3966" spans="1:26" x14ac:dyDescent="0.2">
      <c r="A3966">
        <v>33127</v>
      </c>
      <c r="B3966" t="s">
        <v>3119</v>
      </c>
      <c r="C3966" t="s">
        <v>5724</v>
      </c>
      <c r="D3966" t="s">
        <v>3109</v>
      </c>
      <c r="E3966" t="s">
        <v>19502</v>
      </c>
      <c r="F3966" t="s">
        <v>19503</v>
      </c>
      <c r="G3966" t="s">
        <v>19504</v>
      </c>
      <c r="H3966" t="s">
        <v>19505</v>
      </c>
      <c r="I3966">
        <v>18</v>
      </c>
      <c r="J3966">
        <v>18</v>
      </c>
      <c r="K3966">
        <v>0</v>
      </c>
      <c r="L3966" t="s">
        <v>19506</v>
      </c>
      <c r="M3966">
        <f>SUM(B3966,C3966)</f>
        <v>0</v>
      </c>
      <c r="N3966" t="str">
        <f t="shared" si="122"/>
        <v>No</v>
      </c>
      <c r="O3966">
        <f>COUNTIF(C:C,"&lt;0")</f>
        <v>0</v>
      </c>
      <c r="P3966" t="e">
        <f>SUMIF(#REF!,"&gt;"&amp;AVERAGE(#REF!))</f>
        <v>#REF!</v>
      </c>
      <c r="Q3966">
        <f t="shared" si="123"/>
        <v>27.565026697177728</v>
      </c>
      <c r="R3966" t="str">
        <f>CONCATENATE("ID-",A3966,"-",E3966)</f>
        <v>ID-33127-Malta - Miami - Reykjavík - Gander</v>
      </c>
      <c r="S3966" t="str">
        <f>INDEX(B:B,MATCH(A3966,A:A,0))</f>
        <v>15:30</v>
      </c>
      <c r="T3966" t="str">
        <f>IF(OR(B3966&gt;0,C3966&gt;0),"Acceptable","Check")</f>
        <v>Acceptable</v>
      </c>
      <c r="U3966">
        <f>COUNTIF(D:D, "Military - U.S. Army")</f>
        <v>23</v>
      </c>
      <c r="V3966">
        <f>AVERAGEIF(C:C,"Fort Myer, Virginia", I:I)</f>
        <v>2</v>
      </c>
      <c r="X3966" t="str">
        <f>IFERROR(VLOOKUP("FlightNumber", A:D, 4, FALSE), "Flight Not Found")</f>
        <v>Flight Not Found</v>
      </c>
      <c r="Y3966" t="str" cm="1">
        <f t="array" ref="Y3966">IF(AND(B:B &gt; TIME(6, 0, 0), B:B &lt;= TIME(18, 0, 0)), "Day", "Night")</f>
        <v>Night</v>
      </c>
      <c r="Z3966">
        <f>COUNTIFS(D:D, "Military - U.S. Army", C:C, "Fort Myer, Virginia")</f>
        <v>1</v>
      </c>
    </row>
    <row r="3967" spans="1:26" x14ac:dyDescent="0.2">
      <c r="A3967">
        <v>33128</v>
      </c>
      <c r="C3967" t="s">
        <v>19507</v>
      </c>
      <c r="D3967" t="s">
        <v>19508</v>
      </c>
      <c r="E3967" t="s">
        <v>19509</v>
      </c>
      <c r="F3967" t="s">
        <v>19510</v>
      </c>
      <c r="G3967" t="s">
        <v>19511</v>
      </c>
      <c r="H3967" t="s">
        <v>19512</v>
      </c>
      <c r="I3967">
        <v>8</v>
      </c>
      <c r="J3967">
        <v>8</v>
      </c>
      <c r="K3967">
        <v>0</v>
      </c>
      <c r="L3967" t="s">
        <v>19513</v>
      </c>
      <c r="M3967">
        <f>SUM(B3967,C3967)</f>
        <v>0</v>
      </c>
      <c r="N3967" t="str">
        <f t="shared" si="122"/>
        <v>No</v>
      </c>
      <c r="O3967">
        <f>COUNTIF(C:C,"&lt;0")</f>
        <v>0</v>
      </c>
      <c r="P3967" t="e">
        <f>SUMIF(#REF!,"&gt;"&amp;AVERAGE(#REF!))</f>
        <v>#REF!</v>
      </c>
      <c r="Q3967">
        <f t="shared" si="123"/>
        <v>27.565026697177728</v>
      </c>
      <c r="R3967" t="str">
        <f>CONCATENATE("ID-",A3967,"-",E3967)</f>
        <v>ID-33128-Sondre Stomfjord - Goose Bay</v>
      </c>
      <c r="S3967">
        <f>INDEX(B:B,MATCH(A3967,A:A,0))</f>
        <v>0</v>
      </c>
      <c r="T3967" t="str">
        <f>IF(OR(B3967&gt;0,C3967&gt;0),"Acceptable","Check")</f>
        <v>Acceptable</v>
      </c>
      <c r="U3967">
        <f>COUNTIF(D:D, "Military - U.S. Army")</f>
        <v>23</v>
      </c>
      <c r="V3967">
        <f>AVERAGEIF(C:C,"Fort Myer, Virginia", I:I)</f>
        <v>2</v>
      </c>
      <c r="X3967" t="str">
        <f>IFERROR(VLOOKUP("FlightNumber", A:D, 4, FALSE), "Flight Not Found")</f>
        <v>Flight Not Found</v>
      </c>
      <c r="Y3967" t="str" cm="1">
        <f t="array" ref="Y3967">IF(AND(B:B &gt; TIME(6, 0, 0), B:B &lt;= TIME(18, 0, 0)), "Day", "Night")</f>
        <v>Night</v>
      </c>
      <c r="Z3967">
        <f>COUNTIFS(D:D, "Military - U.S. Army", C:C, "Fort Myer, Virginia")</f>
        <v>1</v>
      </c>
    </row>
    <row r="3968" spans="1:26" x14ac:dyDescent="0.2">
      <c r="A3968">
        <v>33130</v>
      </c>
      <c r="C3968" t="s">
        <v>19514</v>
      </c>
      <c r="D3968" t="s">
        <v>3546</v>
      </c>
      <c r="E3968" t="s">
        <v>19515</v>
      </c>
      <c r="F3968" t="s">
        <v>16427</v>
      </c>
      <c r="G3968" t="s">
        <v>19516</v>
      </c>
      <c r="H3968" t="s">
        <v>19517</v>
      </c>
      <c r="I3968">
        <v>129</v>
      </c>
      <c r="J3968">
        <v>4</v>
      </c>
      <c r="K3968">
        <v>0</v>
      </c>
      <c r="L3968" t="s">
        <v>19518</v>
      </c>
      <c r="M3968">
        <f>SUM(B3968,C3968)</f>
        <v>0</v>
      </c>
      <c r="N3968" t="str">
        <f t="shared" si="122"/>
        <v>No</v>
      </c>
      <c r="O3968">
        <f>COUNTIF(C:C,"&lt;0")</f>
        <v>0</v>
      </c>
      <c r="P3968" t="e">
        <f>SUMIF(#REF!,"&gt;"&amp;AVERAGE(#REF!))</f>
        <v>#REF!</v>
      </c>
      <c r="Q3968">
        <f t="shared" si="123"/>
        <v>27.565026697177728</v>
      </c>
      <c r="R3968" t="str">
        <f>CONCATENATE("ID-",A3968,"-",E3968)</f>
        <v>ID-33130-Volgograd - Sverdlovsk</v>
      </c>
      <c r="S3968">
        <f>INDEX(B:B,MATCH(A3968,A:A,0))</f>
        <v>0</v>
      </c>
      <c r="T3968" t="str">
        <f>IF(OR(B3968&gt;0,C3968&gt;0),"Acceptable","Check")</f>
        <v>Acceptable</v>
      </c>
      <c r="U3968">
        <f>COUNTIF(D:D, "Military - U.S. Army")</f>
        <v>23</v>
      </c>
      <c r="V3968">
        <f>AVERAGEIF(C:C,"Fort Myer, Virginia", I:I)</f>
        <v>2</v>
      </c>
      <c r="X3968" t="str">
        <f>IFERROR(VLOOKUP("FlightNumber", A:D, 4, FALSE), "Flight Not Found")</f>
        <v>Flight Not Found</v>
      </c>
      <c r="Y3968" t="str" cm="1">
        <f t="array" ref="Y3968">IF(AND(B:B &gt; TIME(6, 0, 0), B:B &lt;= TIME(18, 0, 0)), "Day", "Night")</f>
        <v>Night</v>
      </c>
      <c r="Z3968">
        <f>COUNTIFS(D:D, "Military - U.S. Army", C:C, "Fort Myer, Virginia")</f>
        <v>1</v>
      </c>
    </row>
    <row r="3969" spans="1:26" x14ac:dyDescent="0.2">
      <c r="A3969">
        <v>33136</v>
      </c>
      <c r="C3969" t="s">
        <v>19519</v>
      </c>
      <c r="D3969" t="s">
        <v>19520</v>
      </c>
      <c r="E3969" t="s">
        <v>19521</v>
      </c>
      <c r="F3969" t="s">
        <v>15845</v>
      </c>
      <c r="G3969" t="s">
        <v>19522</v>
      </c>
      <c r="H3969" t="s">
        <v>19523</v>
      </c>
      <c r="I3969">
        <v>12</v>
      </c>
      <c r="J3969">
        <v>12</v>
      </c>
      <c r="K3969">
        <v>0</v>
      </c>
      <c r="L3969" t="s">
        <v>19524</v>
      </c>
      <c r="M3969">
        <f>SUM(B3969,C3969)</f>
        <v>0</v>
      </c>
      <c r="N3969" t="str">
        <f t="shared" si="122"/>
        <v>No</v>
      </c>
      <c r="O3969">
        <f>COUNTIF(C:C,"&lt;0")</f>
        <v>0</v>
      </c>
      <c r="P3969" t="e">
        <f>SUMIF(#REF!,"&gt;"&amp;AVERAGE(#REF!))</f>
        <v>#REF!</v>
      </c>
      <c r="Q3969">
        <f t="shared" si="123"/>
        <v>27.565026697177728</v>
      </c>
      <c r="R3969" t="str">
        <f>CONCATENATE("ID-",A3969,"-",E3969)</f>
        <v>ID-33136-Fernando de Noronha -  Recife</v>
      </c>
      <c r="S3969">
        <f>INDEX(B:B,MATCH(A3969,A:A,0))</f>
        <v>0</v>
      </c>
      <c r="T3969" t="str">
        <f>IF(OR(B3969&gt;0,C3969&gt;0),"Acceptable","Check")</f>
        <v>Acceptable</v>
      </c>
      <c r="U3969">
        <f>COUNTIF(D:D, "Military - U.S. Army")</f>
        <v>23</v>
      </c>
      <c r="V3969">
        <f>AVERAGEIF(C:C,"Fort Myer, Virginia", I:I)</f>
        <v>2</v>
      </c>
      <c r="X3969" t="str">
        <f>IFERROR(VLOOKUP("FlightNumber", A:D, 4, FALSE), "Flight Not Found")</f>
        <v>Flight Not Found</v>
      </c>
      <c r="Y3969" t="str" cm="1">
        <f t="array" ref="Y3969">IF(AND(B:B &gt; TIME(6, 0, 0), B:B &lt;= TIME(18, 0, 0)), "Day", "Night")</f>
        <v>Night</v>
      </c>
      <c r="Z3969">
        <f>COUNTIFS(D:D, "Military - U.S. Army", C:C, "Fort Myer, Virginia")</f>
        <v>1</v>
      </c>
    </row>
    <row r="3970" spans="1:26" x14ac:dyDescent="0.2">
      <c r="A3970">
        <v>33140</v>
      </c>
      <c r="B3970" t="s">
        <v>19525</v>
      </c>
      <c r="C3970" t="s">
        <v>17149</v>
      </c>
      <c r="D3970" t="s">
        <v>19526</v>
      </c>
      <c r="E3970" t="s">
        <v>19527</v>
      </c>
      <c r="F3970" t="s">
        <v>18121</v>
      </c>
      <c r="G3970" t="s">
        <v>19528</v>
      </c>
      <c r="H3970" t="s">
        <v>19529</v>
      </c>
      <c r="I3970">
        <v>4</v>
      </c>
      <c r="J3970">
        <v>4</v>
      </c>
      <c r="K3970">
        <v>0</v>
      </c>
      <c r="L3970" t="s">
        <v>19530</v>
      </c>
      <c r="M3970">
        <f>SUM(B3970,C3970)</f>
        <v>0</v>
      </c>
      <c r="N3970" t="str">
        <f t="shared" ref="N3970:N4033" si="124">IF(E3970="good","Yes","No")</f>
        <v>No</v>
      </c>
      <c r="O3970">
        <f>COUNTIF(C:C,"&lt;0")</f>
        <v>0</v>
      </c>
      <c r="P3970" t="e">
        <f>SUMIF(#REF!,"&gt;"&amp;AVERAGE(#REF!))</f>
        <v>#REF!</v>
      </c>
      <c r="Q3970">
        <f t="shared" si="123"/>
        <v>27.565026697177728</v>
      </c>
      <c r="R3970" t="str">
        <f>CONCATENATE("ID-",A3970,"-",E3970)</f>
        <v>ID-33140-Van Nuys, CA - San Luis Obispo, CA</v>
      </c>
      <c r="S3970" t="str">
        <f>INDEX(B:B,MATCH(A3970,A:A,0))</f>
        <v>07:02</v>
      </c>
      <c r="T3970" t="str">
        <f>IF(OR(B3970&gt;0,C3970&gt;0),"Acceptable","Check")</f>
        <v>Acceptable</v>
      </c>
      <c r="U3970">
        <f>COUNTIF(D:D, "Military - U.S. Army")</f>
        <v>23</v>
      </c>
      <c r="V3970">
        <f>AVERAGEIF(C:C,"Fort Myer, Virginia", I:I)</f>
        <v>2</v>
      </c>
      <c r="X3970" t="str">
        <f>IFERROR(VLOOKUP("FlightNumber", A:D, 4, FALSE), "Flight Not Found")</f>
        <v>Flight Not Found</v>
      </c>
      <c r="Y3970" t="str" cm="1">
        <f t="array" ref="Y3970">IF(AND(B:B &gt; TIME(6, 0, 0), B:B &lt;= TIME(18, 0, 0)), "Day", "Night")</f>
        <v>Night</v>
      </c>
      <c r="Z3970">
        <f>COUNTIFS(D:D, "Military - U.S. Army", C:C, "Fort Myer, Virginia")</f>
        <v>1</v>
      </c>
    </row>
    <row r="3971" spans="1:26" x14ac:dyDescent="0.2">
      <c r="A3971">
        <v>33148</v>
      </c>
      <c r="C3971" t="s">
        <v>19531</v>
      </c>
      <c r="D3971" t="s">
        <v>17959</v>
      </c>
      <c r="F3971" t="s">
        <v>19532</v>
      </c>
      <c r="I3971">
        <v>130</v>
      </c>
      <c r="J3971">
        <v>130</v>
      </c>
      <c r="K3971">
        <v>0</v>
      </c>
      <c r="L3971" t="s">
        <v>19533</v>
      </c>
      <c r="M3971">
        <f>SUM(B3971,C3971)</f>
        <v>0</v>
      </c>
      <c r="N3971" t="str">
        <f t="shared" si="124"/>
        <v>No</v>
      </c>
      <c r="O3971">
        <f>COUNTIF(C:C,"&lt;0")</f>
        <v>0</v>
      </c>
      <c r="P3971" t="e">
        <f>SUMIF(#REF!,"&gt;"&amp;AVERAGE(#REF!))</f>
        <v>#REF!</v>
      </c>
      <c r="Q3971">
        <f t="shared" ref="Q3971:Q4034" si="125">AVERAGEIF(I:I,"&gt;0")</f>
        <v>27.565026697177728</v>
      </c>
      <c r="R3971" t="str">
        <f>CONCATENATE("ID-",A3971,"-",E3971)</f>
        <v>ID-33148-</v>
      </c>
      <c r="S3971">
        <f>INDEX(B:B,MATCH(A3971,A:A,0))</f>
        <v>0</v>
      </c>
      <c r="T3971" t="str">
        <f>IF(OR(B3971&gt;0,C3971&gt;0),"Acceptable","Check")</f>
        <v>Acceptable</v>
      </c>
      <c r="U3971">
        <f>COUNTIF(D:D, "Military - U.S. Army")</f>
        <v>23</v>
      </c>
      <c r="V3971">
        <f>AVERAGEIF(C:C,"Fort Myer, Virginia", I:I)</f>
        <v>2</v>
      </c>
      <c r="X3971" t="str">
        <f>IFERROR(VLOOKUP("FlightNumber", A:D, 4, FALSE), "Flight Not Found")</f>
        <v>Flight Not Found</v>
      </c>
      <c r="Y3971" t="str" cm="1">
        <f t="array" ref="Y3971">IF(AND(B:B &gt; TIME(6, 0, 0), B:B &lt;= TIME(18, 0, 0)), "Day", "Night")</f>
        <v>Night</v>
      </c>
      <c r="Z3971">
        <f>COUNTIFS(D:D, "Military - U.S. Army", C:C, "Fort Myer, Virginia")</f>
        <v>1</v>
      </c>
    </row>
    <row r="3972" spans="1:26" x14ac:dyDescent="0.2">
      <c r="A3972">
        <v>33148</v>
      </c>
      <c r="B3972" t="s">
        <v>3394</v>
      </c>
      <c r="C3972" t="s">
        <v>16676</v>
      </c>
      <c r="D3972" t="s">
        <v>19534</v>
      </c>
      <c r="E3972" t="s">
        <v>19535</v>
      </c>
      <c r="F3972" t="s">
        <v>19536</v>
      </c>
      <c r="G3972" t="s">
        <v>19537</v>
      </c>
      <c r="H3972" t="s">
        <v>19538</v>
      </c>
      <c r="I3972">
        <v>226</v>
      </c>
      <c r="J3972">
        <v>128</v>
      </c>
      <c r="K3972">
        <v>0</v>
      </c>
      <c r="L3972" t="s">
        <v>19539</v>
      </c>
      <c r="M3972">
        <f>SUM(B3972,C3972)</f>
        <v>0</v>
      </c>
      <c r="N3972" t="str">
        <f t="shared" si="124"/>
        <v>No</v>
      </c>
      <c r="O3972">
        <f>COUNTIF(C:C,"&lt;0")</f>
        <v>0</v>
      </c>
      <c r="P3972" t="e">
        <f>SUMIF(#REF!,"&gt;"&amp;AVERAGE(#REF!))</f>
        <v>#REF!</v>
      </c>
      <c r="Q3972">
        <f t="shared" si="125"/>
        <v>27.565026697177728</v>
      </c>
      <c r="R3972" t="str">
        <f>CONCATENATE("ID-",A3972,"-",E3972)</f>
        <v>ID-33148-Guangzhou - Shanghi</v>
      </c>
      <c r="S3972">
        <f>INDEX(B:B,MATCH(A3972,A:A,0))</f>
        <v>0</v>
      </c>
      <c r="T3972" t="str">
        <f>IF(OR(B3972&gt;0,C3972&gt;0),"Acceptable","Check")</f>
        <v>Acceptable</v>
      </c>
      <c r="U3972">
        <f>COUNTIF(D:D, "Military - U.S. Army")</f>
        <v>23</v>
      </c>
      <c r="V3972">
        <f>AVERAGEIF(C:C,"Fort Myer, Virginia", I:I)</f>
        <v>2</v>
      </c>
      <c r="X3972" t="str">
        <f>IFERROR(VLOOKUP("FlightNumber", A:D, 4, FALSE), "Flight Not Found")</f>
        <v>Flight Not Found</v>
      </c>
      <c r="Y3972" t="str" cm="1">
        <f t="array" ref="Y3972">IF(AND(B:B &gt; TIME(6, 0, 0), B:B &lt;= TIME(18, 0, 0)), "Day", "Night")</f>
        <v>Night</v>
      </c>
      <c r="Z3972">
        <f>COUNTIFS(D:D, "Military - U.S. Army", C:C, "Fort Myer, Virginia")</f>
        <v>1</v>
      </c>
    </row>
    <row r="3973" spans="1:26" x14ac:dyDescent="0.2">
      <c r="A3973">
        <v>33149</v>
      </c>
      <c r="B3973" t="s">
        <v>1438</v>
      </c>
      <c r="C3973" t="s">
        <v>19540</v>
      </c>
      <c r="D3973" t="s">
        <v>1681</v>
      </c>
      <c r="F3973" t="s">
        <v>11862</v>
      </c>
      <c r="G3973" t="s">
        <v>19541</v>
      </c>
      <c r="H3973" t="s">
        <v>19542</v>
      </c>
      <c r="I3973">
        <v>97</v>
      </c>
      <c r="J3973">
        <v>1</v>
      </c>
      <c r="K3973">
        <v>0</v>
      </c>
      <c r="L3973" t="s">
        <v>19543</v>
      </c>
      <c r="M3973">
        <f>SUM(B3973,C3973)</f>
        <v>0</v>
      </c>
      <c r="N3973" t="str">
        <f t="shared" si="124"/>
        <v>No</v>
      </c>
      <c r="O3973">
        <f>COUNTIF(C:C,"&lt;0")</f>
        <v>0</v>
      </c>
      <c r="P3973" t="e">
        <f>SUMIF(#REF!,"&gt;"&amp;AVERAGE(#REF!))</f>
        <v>#REF!</v>
      </c>
      <c r="Q3973">
        <f t="shared" si="125"/>
        <v>27.565026697177728</v>
      </c>
      <c r="R3973" t="str">
        <f>CONCATENATE("ID-",A3973,"-",E3973)</f>
        <v>ID-33149-</v>
      </c>
      <c r="S3973" t="str">
        <f>INDEX(B:B,MATCH(A3973,A:A,0))</f>
        <v>20:08</v>
      </c>
      <c r="T3973" t="str">
        <f>IF(OR(B3973&gt;0,C3973&gt;0),"Acceptable","Check")</f>
        <v>Acceptable</v>
      </c>
      <c r="U3973">
        <f>COUNTIF(D:D, "Military - U.S. Army")</f>
        <v>23</v>
      </c>
      <c r="V3973">
        <f>AVERAGEIF(C:C,"Fort Myer, Virginia", I:I)</f>
        <v>2</v>
      </c>
      <c r="X3973" t="str">
        <f>IFERROR(VLOOKUP("FlightNumber", A:D, 4, FALSE), "Flight Not Found")</f>
        <v>Flight Not Found</v>
      </c>
      <c r="Y3973" t="str" cm="1">
        <f t="array" ref="Y3973">IF(AND(B:B &gt; TIME(6, 0, 0), B:B &lt;= TIME(18, 0, 0)), "Day", "Night")</f>
        <v>Night</v>
      </c>
      <c r="Z3973">
        <f>COUNTIFS(D:D, "Military - U.S. Army", C:C, "Fort Myer, Virginia")</f>
        <v>1</v>
      </c>
    </row>
    <row r="3974" spans="1:26" x14ac:dyDescent="0.2">
      <c r="A3974">
        <v>33165</v>
      </c>
      <c r="B3974" t="s">
        <v>7692</v>
      </c>
      <c r="C3974" t="s">
        <v>19544</v>
      </c>
      <c r="D3974" t="s">
        <v>19545</v>
      </c>
      <c r="E3974" t="s">
        <v>19546</v>
      </c>
      <c r="F3974" t="s">
        <v>19547</v>
      </c>
      <c r="G3974" t="s">
        <v>19548</v>
      </c>
      <c r="H3974" t="s">
        <v>19549</v>
      </c>
      <c r="I3974">
        <v>4</v>
      </c>
      <c r="J3974">
        <v>4</v>
      </c>
      <c r="K3974">
        <v>0</v>
      </c>
      <c r="L3974" t="s">
        <v>19550</v>
      </c>
      <c r="M3974">
        <f>SUM(B3974,C3974)</f>
        <v>0</v>
      </c>
      <c r="N3974" t="str">
        <f t="shared" si="124"/>
        <v>No</v>
      </c>
      <c r="O3974">
        <f>COUNTIF(C:C,"&lt;0")</f>
        <v>0</v>
      </c>
      <c r="P3974" t="e">
        <f>SUMIF(#REF!,"&gt;"&amp;AVERAGE(#REF!))</f>
        <v>#REF!</v>
      </c>
      <c r="Q3974">
        <f t="shared" si="125"/>
        <v>27.565026697177728</v>
      </c>
      <c r="R3974" t="str">
        <f>CONCATENATE("ID-",A3974,"-",E3974)</f>
        <v>ID-33165-Bella Vista - La Paz</v>
      </c>
      <c r="S3974" t="str">
        <f>INDEX(B:B,MATCH(A3974,A:A,0))</f>
        <v>15:25</v>
      </c>
      <c r="T3974" t="str">
        <f>IF(OR(B3974&gt;0,C3974&gt;0),"Acceptable","Check")</f>
        <v>Acceptable</v>
      </c>
      <c r="U3974">
        <f>COUNTIF(D:D, "Military - U.S. Army")</f>
        <v>23</v>
      </c>
      <c r="V3974">
        <f>AVERAGEIF(C:C,"Fort Myer, Virginia", I:I)</f>
        <v>2</v>
      </c>
      <c r="X3974" t="str">
        <f>IFERROR(VLOOKUP("FlightNumber", A:D, 4, FALSE), "Flight Not Found")</f>
        <v>Flight Not Found</v>
      </c>
      <c r="Y3974" t="str" cm="1">
        <f t="array" ref="Y3974">IF(AND(B:B &gt; TIME(6, 0, 0), B:B &lt;= TIME(18, 0, 0)), "Day", "Night")</f>
        <v>Night</v>
      </c>
      <c r="Z3974">
        <f>COUNTIFS(D:D, "Military - U.S. Army", C:C, "Fort Myer, Virginia")</f>
        <v>1</v>
      </c>
    </row>
    <row r="3975" spans="1:26" x14ac:dyDescent="0.2">
      <c r="A3975">
        <v>33170</v>
      </c>
      <c r="B3975" t="s">
        <v>19551</v>
      </c>
      <c r="C3975" t="s">
        <v>599</v>
      </c>
      <c r="D3975" t="s">
        <v>1312</v>
      </c>
      <c r="E3975" t="s">
        <v>19552</v>
      </c>
      <c r="F3975" t="s">
        <v>11779</v>
      </c>
      <c r="G3975" t="s">
        <v>19553</v>
      </c>
      <c r="H3975" t="s">
        <v>19554</v>
      </c>
      <c r="I3975">
        <v>31</v>
      </c>
      <c r="J3975">
        <v>11</v>
      </c>
      <c r="K3975">
        <v>0</v>
      </c>
      <c r="L3975" t="s">
        <v>19555</v>
      </c>
      <c r="M3975">
        <f>SUM(B3975,C3975)</f>
        <v>0</v>
      </c>
      <c r="N3975" t="str">
        <f t="shared" si="124"/>
        <v>No</v>
      </c>
      <c r="O3975">
        <f>COUNTIF(C:C,"&lt;0")</f>
        <v>0</v>
      </c>
      <c r="P3975" t="e">
        <f>SUMIF(#REF!,"&gt;"&amp;AVERAGE(#REF!))</f>
        <v>#REF!</v>
      </c>
      <c r="Q3975">
        <f t="shared" si="125"/>
        <v>27.565026697177728</v>
      </c>
      <c r="R3975" t="str">
        <f>CONCATENATE("ID-",A3975,"-",E3975)</f>
        <v>ID-33170-Camaguey - Santiago de Cuba</v>
      </c>
      <c r="S3975" t="str">
        <f>INDEX(B:B,MATCH(A3975,A:A,0))</f>
        <v>01:58</v>
      </c>
      <c r="T3975" t="str">
        <f>IF(OR(B3975&gt;0,C3975&gt;0),"Acceptable","Check")</f>
        <v>Acceptable</v>
      </c>
      <c r="U3975">
        <f>COUNTIF(D:D, "Military - U.S. Army")</f>
        <v>23</v>
      </c>
      <c r="V3975">
        <f>AVERAGEIF(C:C,"Fort Myer, Virginia", I:I)</f>
        <v>2</v>
      </c>
      <c r="X3975" t="str">
        <f>IFERROR(VLOOKUP("FlightNumber", A:D, 4, FALSE), "Flight Not Found")</f>
        <v>Flight Not Found</v>
      </c>
      <c r="Y3975" t="str" cm="1">
        <f t="array" ref="Y3975">IF(AND(B:B &gt; TIME(6, 0, 0), B:B &lt;= TIME(18, 0, 0)), "Day", "Night")</f>
        <v>Night</v>
      </c>
      <c r="Z3975">
        <f>COUNTIFS(D:D, "Military - U.S. Army", C:C, "Fort Myer, Virginia")</f>
        <v>1</v>
      </c>
    </row>
    <row r="3976" spans="1:26" x14ac:dyDescent="0.2">
      <c r="A3976">
        <v>33188</v>
      </c>
      <c r="C3976" t="s">
        <v>19556</v>
      </c>
      <c r="D3976" t="s">
        <v>19557</v>
      </c>
      <c r="F3976" t="s">
        <v>19558</v>
      </c>
      <c r="G3976" t="s">
        <v>19559</v>
      </c>
      <c r="H3976" t="s">
        <v>19560</v>
      </c>
      <c r="I3976">
        <v>10</v>
      </c>
      <c r="J3976">
        <v>9</v>
      </c>
      <c r="K3976">
        <v>0</v>
      </c>
      <c r="L3976" t="s">
        <v>19561</v>
      </c>
      <c r="M3976">
        <f>SUM(B3976,C3976)</f>
        <v>0</v>
      </c>
      <c r="N3976" t="str">
        <f t="shared" si="124"/>
        <v>No</v>
      </c>
      <c r="O3976">
        <f>COUNTIF(C:C,"&lt;0")</f>
        <v>0</v>
      </c>
      <c r="P3976" t="e">
        <f>SUMIF(#REF!,"&gt;"&amp;AVERAGE(#REF!))</f>
        <v>#REF!</v>
      </c>
      <c r="Q3976">
        <f t="shared" si="125"/>
        <v>27.565026697177728</v>
      </c>
      <c r="R3976" t="str">
        <f>CONCATENATE("ID-",A3976,"-",E3976)</f>
        <v>ID-33188-</v>
      </c>
      <c r="S3976">
        <f>INDEX(B:B,MATCH(A3976,A:A,0))</f>
        <v>0</v>
      </c>
      <c r="T3976" t="str">
        <f>IF(OR(B3976&gt;0,C3976&gt;0),"Acceptable","Check")</f>
        <v>Acceptable</v>
      </c>
      <c r="U3976">
        <f>COUNTIF(D:D, "Military - U.S. Army")</f>
        <v>23</v>
      </c>
      <c r="V3976">
        <f>AVERAGEIF(C:C,"Fort Myer, Virginia", I:I)</f>
        <v>2</v>
      </c>
      <c r="X3976" t="str">
        <f>IFERROR(VLOOKUP("FlightNumber", A:D, 4, FALSE), "Flight Not Found")</f>
        <v>Flight Not Found</v>
      </c>
      <c r="Y3976" t="str" cm="1">
        <f t="array" ref="Y3976">IF(AND(B:B &gt; TIME(6, 0, 0), B:B &lt;= TIME(18, 0, 0)), "Day", "Night")</f>
        <v>Night</v>
      </c>
      <c r="Z3976">
        <f>COUNTIFS(D:D, "Military - U.S. Army", C:C, "Fort Myer, Virginia")</f>
        <v>1</v>
      </c>
    </row>
    <row r="3977" spans="1:26" x14ac:dyDescent="0.2">
      <c r="A3977">
        <v>33191</v>
      </c>
      <c r="B3977" t="s">
        <v>19562</v>
      </c>
      <c r="C3977" t="s">
        <v>19563</v>
      </c>
      <c r="D3977" t="s">
        <v>5071</v>
      </c>
      <c r="E3977" t="s">
        <v>19564</v>
      </c>
      <c r="F3977" t="s">
        <v>11155</v>
      </c>
      <c r="G3977" t="s">
        <v>19565</v>
      </c>
      <c r="H3977" t="s">
        <v>19566</v>
      </c>
      <c r="I3977">
        <v>46</v>
      </c>
      <c r="J3977">
        <v>46</v>
      </c>
      <c r="K3977">
        <v>0</v>
      </c>
      <c r="L3977" t="s">
        <v>19567</v>
      </c>
      <c r="M3977">
        <f>SUM(B3977,C3977)</f>
        <v>0</v>
      </c>
      <c r="N3977" t="str">
        <f t="shared" si="124"/>
        <v>No</v>
      </c>
      <c r="O3977">
        <f>COUNTIF(C:C,"&lt;0")</f>
        <v>0</v>
      </c>
      <c r="P3977" t="e">
        <f>SUMIF(#REF!,"&gt;"&amp;AVERAGE(#REF!))</f>
        <v>#REF!</v>
      </c>
      <c r="Q3977">
        <f t="shared" si="125"/>
        <v>27.565026697177728</v>
      </c>
      <c r="R3977" t="str">
        <f>CONCATENATE("ID-",A3977,"-",E3977)</f>
        <v>ID-33191-Milano - Zürich</v>
      </c>
      <c r="S3977" t="str">
        <f>INDEX(B:B,MATCH(A3977,A:A,0))</f>
        <v>19:11</v>
      </c>
      <c r="T3977" t="str">
        <f>IF(OR(B3977&gt;0,C3977&gt;0),"Acceptable","Check")</f>
        <v>Acceptable</v>
      </c>
      <c r="U3977">
        <f>COUNTIF(D:D, "Military - U.S. Army")</f>
        <v>23</v>
      </c>
      <c r="V3977">
        <f>AVERAGEIF(C:C,"Fort Myer, Virginia", I:I)</f>
        <v>2</v>
      </c>
      <c r="X3977" t="str">
        <f>IFERROR(VLOOKUP("FlightNumber", A:D, 4, FALSE), "Flight Not Found")</f>
        <v>Flight Not Found</v>
      </c>
      <c r="Y3977" t="str" cm="1">
        <f t="array" ref="Y3977">IF(AND(B:B &gt; TIME(6, 0, 0), B:B &lt;= TIME(18, 0, 0)), "Day", "Night")</f>
        <v>Night</v>
      </c>
      <c r="Z3977">
        <f>COUNTIFS(D:D, "Military - U.S. Army", C:C, "Fort Myer, Virginia")</f>
        <v>1</v>
      </c>
    </row>
    <row r="3978" spans="1:26" x14ac:dyDescent="0.2">
      <c r="A3978">
        <v>33195</v>
      </c>
      <c r="C3978" t="s">
        <v>3738</v>
      </c>
      <c r="D3978" t="s">
        <v>11374</v>
      </c>
      <c r="F3978" t="s">
        <v>16987</v>
      </c>
      <c r="G3978" t="s">
        <v>19568</v>
      </c>
      <c r="H3978" t="s">
        <v>17177</v>
      </c>
      <c r="I3978">
        <v>16</v>
      </c>
      <c r="J3978">
        <v>16</v>
      </c>
      <c r="K3978">
        <v>0</v>
      </c>
      <c r="L3978" t="s">
        <v>19569</v>
      </c>
      <c r="M3978">
        <f>SUM(B3978,C3978)</f>
        <v>0</v>
      </c>
      <c r="N3978" t="str">
        <f t="shared" si="124"/>
        <v>No</v>
      </c>
      <c r="O3978">
        <f>COUNTIF(C:C,"&lt;0")</f>
        <v>0</v>
      </c>
      <c r="P3978" t="e">
        <f>SUMIF(#REF!,"&gt;"&amp;AVERAGE(#REF!))</f>
        <v>#REF!</v>
      </c>
      <c r="Q3978">
        <f t="shared" si="125"/>
        <v>27.565026697177728</v>
      </c>
      <c r="R3978" t="str">
        <f>CONCATENATE("ID-",A3978,"-",E3978)</f>
        <v>ID-33195-</v>
      </c>
      <c r="S3978">
        <f>INDEX(B:B,MATCH(A3978,A:A,0))</f>
        <v>0</v>
      </c>
      <c r="T3978" t="str">
        <f>IF(OR(B3978&gt;0,C3978&gt;0),"Acceptable","Check")</f>
        <v>Acceptable</v>
      </c>
      <c r="U3978">
        <f>COUNTIF(D:D, "Military - U.S. Army")</f>
        <v>23</v>
      </c>
      <c r="V3978">
        <f>AVERAGEIF(C:C,"Fort Myer, Virginia", I:I)</f>
        <v>2</v>
      </c>
      <c r="X3978" t="str">
        <f>IFERROR(VLOOKUP("FlightNumber", A:D, 4, FALSE), "Flight Not Found")</f>
        <v>Flight Not Found</v>
      </c>
      <c r="Y3978" t="str" cm="1">
        <f t="array" ref="Y3978">IF(AND(B:B &gt; TIME(6, 0, 0), B:B &lt;= TIME(18, 0, 0)), "Day", "Night")</f>
        <v>Night</v>
      </c>
      <c r="Z3978">
        <f>COUNTIFS(D:D, "Military - U.S. Army", C:C, "Fort Myer, Virginia")</f>
        <v>1</v>
      </c>
    </row>
    <row r="3979" spans="1:26" x14ac:dyDescent="0.2">
      <c r="A3979">
        <v>33196</v>
      </c>
      <c r="C3979" t="s">
        <v>19570</v>
      </c>
      <c r="D3979" t="s">
        <v>3546</v>
      </c>
      <c r="F3979" t="s">
        <v>19571</v>
      </c>
      <c r="G3979" t="s">
        <v>19572</v>
      </c>
      <c r="I3979">
        <v>15</v>
      </c>
      <c r="J3979">
        <v>15</v>
      </c>
      <c r="K3979">
        <v>0</v>
      </c>
      <c r="L3979" t="s">
        <v>19573</v>
      </c>
      <c r="M3979">
        <f>SUM(B3979,C3979)</f>
        <v>0</v>
      </c>
      <c r="N3979" t="str">
        <f t="shared" si="124"/>
        <v>No</v>
      </c>
      <c r="O3979">
        <f>COUNTIF(C:C,"&lt;0")</f>
        <v>0</v>
      </c>
      <c r="P3979" t="e">
        <f>SUMIF(#REF!,"&gt;"&amp;AVERAGE(#REF!))</f>
        <v>#REF!</v>
      </c>
      <c r="Q3979">
        <f t="shared" si="125"/>
        <v>27.565026697177728</v>
      </c>
      <c r="R3979" t="str">
        <f>CONCATENATE("ID-",A3979,"-",E3979)</f>
        <v>ID-33196-</v>
      </c>
      <c r="S3979">
        <f>INDEX(B:B,MATCH(A3979,A:A,0))</f>
        <v>0</v>
      </c>
      <c r="T3979" t="str">
        <f>IF(OR(B3979&gt;0,C3979&gt;0),"Acceptable","Check")</f>
        <v>Acceptable</v>
      </c>
      <c r="U3979">
        <f>COUNTIF(D:D, "Military - U.S. Army")</f>
        <v>23</v>
      </c>
      <c r="V3979">
        <f>AVERAGEIF(C:C,"Fort Myer, Virginia", I:I)</f>
        <v>2</v>
      </c>
      <c r="X3979" t="str">
        <f>IFERROR(VLOOKUP("FlightNumber", A:D, 4, FALSE), "Flight Not Found")</f>
        <v>Flight Not Found</v>
      </c>
      <c r="Y3979" t="str" cm="1">
        <f t="array" ref="Y3979">IF(AND(B:B &gt; TIME(6, 0, 0), B:B &lt;= TIME(18, 0, 0)), "Day", "Night")</f>
        <v>Night</v>
      </c>
      <c r="Z3979">
        <f>COUNTIFS(D:D, "Military - U.S. Army", C:C, "Fort Myer, Virginia")</f>
        <v>1</v>
      </c>
    </row>
    <row r="3980" spans="1:26" x14ac:dyDescent="0.2">
      <c r="A3980">
        <v>33286</v>
      </c>
      <c r="B3980" t="s">
        <v>3986</v>
      </c>
      <c r="C3980" t="s">
        <v>107</v>
      </c>
      <c r="D3980" t="s">
        <v>19574</v>
      </c>
      <c r="E3980" t="s">
        <v>19575</v>
      </c>
      <c r="F3980" t="s">
        <v>19576</v>
      </c>
      <c r="G3980" t="s">
        <v>19577</v>
      </c>
      <c r="H3980" t="s">
        <v>19578</v>
      </c>
      <c r="I3980">
        <v>2</v>
      </c>
      <c r="J3980">
        <v>2</v>
      </c>
      <c r="K3980">
        <v>0</v>
      </c>
      <c r="L3980" t="s">
        <v>19579</v>
      </c>
      <c r="M3980">
        <f>SUM(B3980,C3980)</f>
        <v>0</v>
      </c>
      <c r="N3980" t="str">
        <f t="shared" si="124"/>
        <v>No</v>
      </c>
      <c r="O3980">
        <f>COUNTIF(C:C,"&lt;0")</f>
        <v>0</v>
      </c>
      <c r="P3980" t="e">
        <f>SUMIF(#REF!,"&gt;"&amp;AVERAGE(#REF!))</f>
        <v>#REF!</v>
      </c>
      <c r="Q3980">
        <f t="shared" si="125"/>
        <v>27.565026697177728</v>
      </c>
      <c r="R3980" t="str">
        <f>CONCATENATE("ID-",A3980,"-",E3980)</f>
        <v>ID-33286-Cleveland - Indianapolis</v>
      </c>
      <c r="S3980" t="str">
        <f>INDEX(B:B,MATCH(A3980,A:A,0))</f>
        <v>00:20</v>
      </c>
      <c r="T3980" t="str">
        <f>IF(OR(B3980&gt;0,C3980&gt;0),"Acceptable","Check")</f>
        <v>Acceptable</v>
      </c>
      <c r="U3980">
        <f>COUNTIF(D:D, "Military - U.S. Army")</f>
        <v>23</v>
      </c>
      <c r="V3980">
        <f>AVERAGEIF(C:C,"Fort Myer, Virginia", I:I)</f>
        <v>2</v>
      </c>
      <c r="X3980" t="str">
        <f>IFERROR(VLOOKUP("FlightNumber", A:D, 4, FALSE), "Flight Not Found")</f>
        <v>Flight Not Found</v>
      </c>
      <c r="Y3980" t="str" cm="1">
        <f t="array" ref="Y3980">IF(AND(B:B &gt; TIME(6, 0, 0), B:B &lt;= TIME(18, 0, 0)), "Day", "Night")</f>
        <v>Night</v>
      </c>
      <c r="Z3980">
        <f>COUNTIFS(D:D, "Military - U.S. Army", C:C, "Fort Myer, Virginia")</f>
        <v>1</v>
      </c>
    </row>
    <row r="3981" spans="1:26" x14ac:dyDescent="0.2">
      <c r="A3981">
        <v>33198</v>
      </c>
      <c r="B3981" t="s">
        <v>3265</v>
      </c>
      <c r="C3981" t="s">
        <v>19580</v>
      </c>
      <c r="D3981" t="s">
        <v>19581</v>
      </c>
      <c r="E3981" t="s">
        <v>19582</v>
      </c>
      <c r="F3981" t="s">
        <v>19583</v>
      </c>
      <c r="G3981" t="s">
        <v>19584</v>
      </c>
      <c r="H3981" t="s">
        <v>19585</v>
      </c>
      <c r="I3981">
        <v>38</v>
      </c>
      <c r="J3981">
        <v>38</v>
      </c>
      <c r="K3981">
        <v>0</v>
      </c>
      <c r="L3981" t="s">
        <v>19586</v>
      </c>
      <c r="M3981">
        <f>SUM(B3981,C3981)</f>
        <v>0</v>
      </c>
      <c r="N3981" t="str">
        <f t="shared" si="124"/>
        <v>No</v>
      </c>
      <c r="O3981">
        <f>COUNTIF(C:C,"&lt;0")</f>
        <v>0</v>
      </c>
      <c r="P3981" t="e">
        <f>SUMIF(#REF!,"&gt;"&amp;AVERAGE(#REF!))</f>
        <v>#REF!</v>
      </c>
      <c r="Q3981">
        <f t="shared" si="125"/>
        <v>27.565026697177728</v>
      </c>
      <c r="R3981" t="str">
        <f>CONCATENATE("ID-",A3981,"-",E3981)</f>
        <v>ID-33198-Bangkok - Koh Samui</v>
      </c>
      <c r="S3981" t="str">
        <f>INDEX(B:B,MATCH(A3981,A:A,0))</f>
        <v>11:15</v>
      </c>
      <c r="T3981" t="str">
        <f>IF(OR(B3981&gt;0,C3981&gt;0),"Acceptable","Check")</f>
        <v>Acceptable</v>
      </c>
      <c r="U3981">
        <f>COUNTIF(D:D, "Military - U.S. Army")</f>
        <v>23</v>
      </c>
      <c r="V3981">
        <f>AVERAGEIF(C:C,"Fort Myer, Virginia", I:I)</f>
        <v>2</v>
      </c>
      <c r="X3981" t="str">
        <f>IFERROR(VLOOKUP("FlightNumber", A:D, 4, FALSE), "Flight Not Found")</f>
        <v>Flight Not Found</v>
      </c>
      <c r="Y3981" t="str" cm="1">
        <f t="array" ref="Y3981">IF(AND(B:B &gt; TIME(6, 0, 0), B:B &lt;= TIME(18, 0, 0)), "Day", "Night")</f>
        <v>Night</v>
      </c>
      <c r="Z3981">
        <f>COUNTIFS(D:D, "Military - U.S. Army", C:C, "Fort Myer, Virginia")</f>
        <v>1</v>
      </c>
    </row>
    <row r="3982" spans="1:26" x14ac:dyDescent="0.2">
      <c r="A3982">
        <v>33202</v>
      </c>
      <c r="C3982" t="s">
        <v>19587</v>
      </c>
      <c r="D3982" t="s">
        <v>19588</v>
      </c>
      <c r="F3982" t="s">
        <v>19589</v>
      </c>
      <c r="G3982" t="s">
        <v>19590</v>
      </c>
      <c r="H3982" t="s">
        <v>19591</v>
      </c>
      <c r="I3982">
        <v>13</v>
      </c>
      <c r="J3982">
        <v>13</v>
      </c>
      <c r="K3982">
        <v>0</v>
      </c>
      <c r="L3982" t="s">
        <v>19592</v>
      </c>
      <c r="M3982">
        <f>SUM(B3982,C3982)</f>
        <v>0</v>
      </c>
      <c r="N3982" t="str">
        <f t="shared" si="124"/>
        <v>No</v>
      </c>
      <c r="O3982">
        <f>COUNTIF(C:C,"&lt;0")</f>
        <v>0</v>
      </c>
      <c r="P3982" t="e">
        <f>SUMIF(#REF!,"&gt;"&amp;AVERAGE(#REF!))</f>
        <v>#REF!</v>
      </c>
      <c r="Q3982">
        <f t="shared" si="125"/>
        <v>27.565026697177728</v>
      </c>
      <c r="R3982" t="str">
        <f>CONCATENATE("ID-",A3982,"-",E3982)</f>
        <v>ID-33202-</v>
      </c>
      <c r="S3982">
        <f>INDEX(B:B,MATCH(A3982,A:A,0))</f>
        <v>0</v>
      </c>
      <c r="T3982" t="str">
        <f>IF(OR(B3982&gt;0,C3982&gt;0),"Acceptable","Check")</f>
        <v>Acceptable</v>
      </c>
      <c r="U3982">
        <f>COUNTIF(D:D, "Military - U.S. Army")</f>
        <v>23</v>
      </c>
      <c r="V3982">
        <f>AVERAGEIF(C:C,"Fort Myer, Virginia", I:I)</f>
        <v>2</v>
      </c>
      <c r="X3982" t="str">
        <f>IFERROR(VLOOKUP("FlightNumber", A:D, 4, FALSE), "Flight Not Found")</f>
        <v>Flight Not Found</v>
      </c>
      <c r="Y3982" t="str" cm="1">
        <f t="array" ref="Y3982">IF(AND(B:B &gt; TIME(6, 0, 0), B:B &lt;= TIME(18, 0, 0)), "Day", "Night")</f>
        <v>Night</v>
      </c>
      <c r="Z3982">
        <f>COUNTIFS(D:D, "Military - U.S. Army", C:C, "Fort Myer, Virginia")</f>
        <v>1</v>
      </c>
    </row>
    <row r="3983" spans="1:26" x14ac:dyDescent="0.2">
      <c r="A3983">
        <v>33210</v>
      </c>
      <c r="B3983" t="s">
        <v>3920</v>
      </c>
      <c r="C3983" t="s">
        <v>18179</v>
      </c>
      <c r="D3983" t="s">
        <v>19593</v>
      </c>
      <c r="E3983" t="s">
        <v>19594</v>
      </c>
      <c r="F3983" t="s">
        <v>19595</v>
      </c>
      <c r="G3983" t="s">
        <v>19596</v>
      </c>
      <c r="H3983" t="s">
        <v>19597</v>
      </c>
      <c r="I3983">
        <v>198</v>
      </c>
      <c r="J3983">
        <v>8</v>
      </c>
      <c r="K3983">
        <v>0</v>
      </c>
      <c r="L3983" t="s">
        <v>19598</v>
      </c>
      <c r="M3983">
        <f>SUM(B3983,C3983)</f>
        <v>0</v>
      </c>
      <c r="N3983" t="str">
        <f t="shared" si="124"/>
        <v>No</v>
      </c>
      <c r="O3983">
        <f>COUNTIF(C:C,"&lt;0")</f>
        <v>0</v>
      </c>
      <c r="P3983" t="e">
        <f>SUMIF(#REF!,"&gt;"&amp;AVERAGE(#REF!))</f>
        <v>#REF!</v>
      </c>
      <c r="Q3983">
        <f t="shared" si="125"/>
        <v>27.565026697177728</v>
      </c>
      <c r="R3983" t="str">
        <f>CONCATENATE("ID-",A3983,"-",E3983)</f>
        <v>ID-33210-Detroit - Pittsburg</v>
      </c>
      <c r="S3983" t="str">
        <f>INDEX(B:B,MATCH(A3983,A:A,0))</f>
        <v>13:45</v>
      </c>
      <c r="T3983" t="str">
        <f>IF(OR(B3983&gt;0,C3983&gt;0),"Acceptable","Check")</f>
        <v>Acceptable</v>
      </c>
      <c r="U3983">
        <f>COUNTIF(D:D, "Military - U.S. Army")</f>
        <v>23</v>
      </c>
      <c r="V3983">
        <f>AVERAGEIF(C:C,"Fort Myer, Virginia", I:I)</f>
        <v>2</v>
      </c>
      <c r="X3983" t="str">
        <f>IFERROR(VLOOKUP("FlightNumber", A:D, 4, FALSE), "Flight Not Found")</f>
        <v>Flight Not Found</v>
      </c>
      <c r="Y3983" t="str" cm="1">
        <f t="array" ref="Y3983">IF(AND(B:B &gt; TIME(6, 0, 0), B:B &lt;= TIME(18, 0, 0)), "Day", "Night")</f>
        <v>Night</v>
      </c>
      <c r="Z3983">
        <f>COUNTIFS(D:D, "Military - U.S. Army", C:C, "Fort Myer, Virginia")</f>
        <v>1</v>
      </c>
    </row>
    <row r="3984" spans="1:26" x14ac:dyDescent="0.2">
      <c r="A3984">
        <v>33211</v>
      </c>
      <c r="C3984" t="s">
        <v>14336</v>
      </c>
      <c r="D3984" t="s">
        <v>19599</v>
      </c>
      <c r="F3984" t="s">
        <v>19600</v>
      </c>
      <c r="G3984" t="s">
        <v>19601</v>
      </c>
      <c r="H3984" t="s">
        <v>19602</v>
      </c>
      <c r="I3984">
        <v>10</v>
      </c>
      <c r="J3984">
        <v>10</v>
      </c>
      <c r="K3984">
        <v>0</v>
      </c>
      <c r="L3984" t="s">
        <v>19603</v>
      </c>
      <c r="M3984">
        <f>SUM(B3984,C3984)</f>
        <v>0</v>
      </c>
      <c r="N3984" t="str">
        <f t="shared" si="124"/>
        <v>No</v>
      </c>
      <c r="O3984">
        <f>COUNTIF(C:C,"&lt;0")</f>
        <v>0</v>
      </c>
      <c r="P3984" t="e">
        <f>SUMIF(#REF!,"&gt;"&amp;AVERAGE(#REF!))</f>
        <v>#REF!</v>
      </c>
      <c r="Q3984">
        <f t="shared" si="125"/>
        <v>27.565026697177728</v>
      </c>
      <c r="R3984" t="str">
        <f>CONCATENATE("ID-",A3984,"-",E3984)</f>
        <v>ID-33211-</v>
      </c>
      <c r="S3984">
        <f>INDEX(B:B,MATCH(A3984,A:A,0))</f>
        <v>0</v>
      </c>
      <c r="T3984" t="str">
        <f>IF(OR(B3984&gt;0,C3984&gt;0),"Acceptable","Check")</f>
        <v>Acceptable</v>
      </c>
      <c r="U3984">
        <f>COUNTIF(D:D, "Military - U.S. Army")</f>
        <v>23</v>
      </c>
      <c r="V3984">
        <f>AVERAGEIF(C:C,"Fort Myer, Virginia", I:I)</f>
        <v>2</v>
      </c>
      <c r="X3984" t="str">
        <f>IFERROR(VLOOKUP("FlightNumber", A:D, 4, FALSE), "Flight Not Found")</f>
        <v>Flight Not Found</v>
      </c>
      <c r="Y3984" t="str" cm="1">
        <f t="array" ref="Y3984">IF(AND(B:B &gt; TIME(6, 0, 0), B:B &lt;= TIME(18, 0, 0)), "Day", "Night")</f>
        <v>Night</v>
      </c>
      <c r="Z3984">
        <f>COUNTIFS(D:D, "Military - U.S. Army", C:C, "Fort Myer, Virginia")</f>
        <v>1</v>
      </c>
    </row>
    <row r="3985" spans="1:26" x14ac:dyDescent="0.2">
      <c r="A3985">
        <v>33213</v>
      </c>
      <c r="C3985" t="s">
        <v>19604</v>
      </c>
      <c r="D3985" t="s">
        <v>10299</v>
      </c>
      <c r="F3985" t="s">
        <v>19605</v>
      </c>
      <c r="G3985" t="s">
        <v>19606</v>
      </c>
      <c r="H3985" t="s">
        <v>19607</v>
      </c>
      <c r="I3985">
        <v>12</v>
      </c>
      <c r="J3985">
        <v>10</v>
      </c>
      <c r="K3985">
        <v>0</v>
      </c>
      <c r="L3985" t="s">
        <v>16491</v>
      </c>
      <c r="M3985">
        <f>SUM(B3985,C3985)</f>
        <v>0</v>
      </c>
      <c r="N3985" t="str">
        <f t="shared" si="124"/>
        <v>No</v>
      </c>
      <c r="O3985">
        <f>COUNTIF(C:C,"&lt;0")</f>
        <v>0</v>
      </c>
      <c r="P3985" t="e">
        <f>SUMIF(#REF!,"&gt;"&amp;AVERAGE(#REF!))</f>
        <v>#REF!</v>
      </c>
      <c r="Q3985">
        <f t="shared" si="125"/>
        <v>27.565026697177728</v>
      </c>
      <c r="R3985" t="str">
        <f>CONCATENATE("ID-",A3985,"-",E3985)</f>
        <v>ID-33213-</v>
      </c>
      <c r="S3985">
        <f>INDEX(B:B,MATCH(A3985,A:A,0))</f>
        <v>0</v>
      </c>
      <c r="T3985" t="str">
        <f>IF(OR(B3985&gt;0,C3985&gt;0),"Acceptable","Check")</f>
        <v>Acceptable</v>
      </c>
      <c r="U3985">
        <f>COUNTIF(D:D, "Military - U.S. Army")</f>
        <v>23</v>
      </c>
      <c r="V3985">
        <f>AVERAGEIF(C:C,"Fort Myer, Virginia", I:I)</f>
        <v>2</v>
      </c>
      <c r="X3985" t="str">
        <f>IFERROR(VLOOKUP("FlightNumber", A:D, 4, FALSE), "Flight Not Found")</f>
        <v>Flight Not Found</v>
      </c>
      <c r="Y3985" t="str" cm="1">
        <f t="array" ref="Y3985">IF(AND(B:B &gt; TIME(6, 0, 0), B:B &lt;= TIME(18, 0, 0)), "Day", "Night")</f>
        <v>Night</v>
      </c>
      <c r="Z3985">
        <f>COUNTIFS(D:D, "Military - U.S. Army", C:C, "Fort Myer, Virginia")</f>
        <v>1</v>
      </c>
    </row>
    <row r="3986" spans="1:26" x14ac:dyDescent="0.2">
      <c r="A3986">
        <v>33228</v>
      </c>
      <c r="B3986" t="s">
        <v>5508</v>
      </c>
      <c r="C3986" t="s">
        <v>19608</v>
      </c>
      <c r="D3986" t="s">
        <v>19609</v>
      </c>
      <c r="E3986" t="s">
        <v>19610</v>
      </c>
      <c r="F3986" t="s">
        <v>17568</v>
      </c>
      <c r="G3986" t="s">
        <v>19611</v>
      </c>
      <c r="H3986" t="s">
        <v>19612</v>
      </c>
      <c r="I3986">
        <v>1</v>
      </c>
      <c r="J3986">
        <v>1</v>
      </c>
      <c r="K3986">
        <v>0</v>
      </c>
      <c r="L3986" t="s">
        <v>19613</v>
      </c>
      <c r="M3986">
        <f>SUM(B3986,C3986)</f>
        <v>0</v>
      </c>
      <c r="N3986" t="str">
        <f t="shared" si="124"/>
        <v>No</v>
      </c>
      <c r="O3986">
        <f>COUNTIF(C:C,"&lt;0")</f>
        <v>0</v>
      </c>
      <c r="P3986" t="e">
        <f>SUMIF(#REF!,"&gt;"&amp;AVERAGE(#REF!))</f>
        <v>#REF!</v>
      </c>
      <c r="Q3986">
        <f t="shared" si="125"/>
        <v>27.565026697177728</v>
      </c>
      <c r="R3986" t="str">
        <f>CONCATENATE("ID-",A3986,"-",E3986)</f>
        <v>ID-33228-Cold Bay - False Pass</v>
      </c>
      <c r="S3986" t="str">
        <f>INDEX(B:B,MATCH(A3986,A:A,0))</f>
        <v>12:20</v>
      </c>
      <c r="T3986" t="str">
        <f>IF(OR(B3986&gt;0,C3986&gt;0),"Acceptable","Check")</f>
        <v>Acceptable</v>
      </c>
      <c r="U3986">
        <f>COUNTIF(D:D, "Military - U.S. Army")</f>
        <v>23</v>
      </c>
      <c r="V3986">
        <f>AVERAGEIF(C:C,"Fort Myer, Virginia", I:I)</f>
        <v>2</v>
      </c>
      <c r="X3986" t="str">
        <f>IFERROR(VLOOKUP("FlightNumber", A:D, 4, FALSE), "Flight Not Found")</f>
        <v>Flight Not Found</v>
      </c>
      <c r="Y3986" t="str" cm="1">
        <f t="array" ref="Y3986">IF(AND(B:B &gt; TIME(6, 0, 0), B:B &lt;= TIME(18, 0, 0)), "Day", "Night")</f>
        <v>Night</v>
      </c>
      <c r="Z3986">
        <f>COUNTIFS(D:D, "Military - U.S. Army", C:C, "Fort Myer, Virginia")</f>
        <v>1</v>
      </c>
    </row>
    <row r="3987" spans="1:26" x14ac:dyDescent="0.2">
      <c r="A3987">
        <v>33248</v>
      </c>
      <c r="B3987" t="s">
        <v>4976</v>
      </c>
      <c r="C3987" t="s">
        <v>19614</v>
      </c>
      <c r="D3987" t="s">
        <v>19256</v>
      </c>
      <c r="E3987" t="s">
        <v>19615</v>
      </c>
      <c r="F3987" t="s">
        <v>16987</v>
      </c>
      <c r="G3987" t="s">
        <v>19616</v>
      </c>
      <c r="H3987" t="s">
        <v>14601</v>
      </c>
      <c r="I3987">
        <v>22</v>
      </c>
      <c r="J3987">
        <v>21</v>
      </c>
      <c r="K3987">
        <v>0</v>
      </c>
      <c r="L3987" t="s">
        <v>19617</v>
      </c>
      <c r="M3987">
        <f>SUM(B3987,C3987)</f>
        <v>0</v>
      </c>
      <c r="N3987" t="str">
        <f t="shared" si="124"/>
        <v>No</v>
      </c>
      <c r="O3987">
        <f>COUNTIF(C:C,"&lt;0")</f>
        <v>0</v>
      </c>
      <c r="P3987" t="e">
        <f>SUMIF(#REF!,"&gt;"&amp;AVERAGE(#REF!))</f>
        <v>#REF!</v>
      </c>
      <c r="Q3987">
        <f t="shared" si="125"/>
        <v>27.565026697177728</v>
      </c>
      <c r="R3987" t="str">
        <f>CONCATENATE("ID-",A3987,"-",E3987)</f>
        <v>ID-33248-Caracas - Merida</v>
      </c>
      <c r="S3987" t="str">
        <f>INDEX(B:B,MATCH(A3987,A:A,0))</f>
        <v>18:00</v>
      </c>
      <c r="T3987" t="str">
        <f>IF(OR(B3987&gt;0,C3987&gt;0),"Acceptable","Check")</f>
        <v>Acceptable</v>
      </c>
      <c r="U3987">
        <f>COUNTIF(D:D, "Military - U.S. Army")</f>
        <v>23</v>
      </c>
      <c r="V3987">
        <f>AVERAGEIF(C:C,"Fort Myer, Virginia", I:I)</f>
        <v>2</v>
      </c>
      <c r="X3987" t="str">
        <f>IFERROR(VLOOKUP("FlightNumber", A:D, 4, FALSE), "Flight Not Found")</f>
        <v>Flight Not Found</v>
      </c>
      <c r="Y3987" t="str" cm="1">
        <f t="array" ref="Y3987">IF(AND(B:B &gt; TIME(6, 0, 0), B:B &lt;= TIME(18, 0, 0)), "Day", "Night")</f>
        <v>Night</v>
      </c>
      <c r="Z3987">
        <f>COUNTIFS(D:D, "Military - U.S. Army", C:C, "Fort Myer, Virginia")</f>
        <v>1</v>
      </c>
    </row>
    <row r="3988" spans="1:26" x14ac:dyDescent="0.2">
      <c r="A3988">
        <v>33249</v>
      </c>
      <c r="C3988" t="s">
        <v>19618</v>
      </c>
      <c r="D3988" t="s">
        <v>19619</v>
      </c>
      <c r="F3988" t="s">
        <v>19354</v>
      </c>
      <c r="G3988" t="s">
        <v>19620</v>
      </c>
      <c r="H3988" t="s">
        <v>19621</v>
      </c>
      <c r="I3988">
        <v>5</v>
      </c>
      <c r="J3988">
        <v>5</v>
      </c>
      <c r="K3988">
        <v>0</v>
      </c>
      <c r="L3988" t="s">
        <v>19622</v>
      </c>
      <c r="M3988">
        <f>SUM(B3988,C3988)</f>
        <v>0</v>
      </c>
      <c r="N3988" t="str">
        <f t="shared" si="124"/>
        <v>No</v>
      </c>
      <c r="O3988">
        <f>COUNTIF(C:C,"&lt;0")</f>
        <v>0</v>
      </c>
      <c r="P3988" t="e">
        <f>SUMIF(#REF!,"&gt;"&amp;AVERAGE(#REF!))</f>
        <v>#REF!</v>
      </c>
      <c r="Q3988">
        <f t="shared" si="125"/>
        <v>27.565026697177728</v>
      </c>
      <c r="R3988" t="str">
        <f>CONCATENATE("ID-",A3988,"-",E3988)</f>
        <v>ID-33249-</v>
      </c>
      <c r="S3988">
        <f>INDEX(B:B,MATCH(A3988,A:A,0))</f>
        <v>0</v>
      </c>
      <c r="T3988" t="str">
        <f>IF(OR(B3988&gt;0,C3988&gt;0),"Acceptable","Check")</f>
        <v>Acceptable</v>
      </c>
      <c r="U3988">
        <f>COUNTIF(D:D, "Military - U.S. Army")</f>
        <v>23</v>
      </c>
      <c r="V3988">
        <f>AVERAGEIF(C:C,"Fort Myer, Virginia", I:I)</f>
        <v>2</v>
      </c>
      <c r="X3988" t="str">
        <f>IFERROR(VLOOKUP("FlightNumber", A:D, 4, FALSE), "Flight Not Found")</f>
        <v>Flight Not Found</v>
      </c>
      <c r="Y3988" t="str" cm="1">
        <f t="array" ref="Y3988">IF(AND(B:B &gt; TIME(6, 0, 0), B:B &lt;= TIME(18, 0, 0)), "Day", "Night")</f>
        <v>Night</v>
      </c>
      <c r="Z3988">
        <f>COUNTIFS(D:D, "Military - U.S. Army", C:C, "Fort Myer, Virginia")</f>
        <v>1</v>
      </c>
    </row>
    <row r="3989" spans="1:26" x14ac:dyDescent="0.2">
      <c r="A3989">
        <v>33268</v>
      </c>
      <c r="B3989" t="s">
        <v>1965</v>
      </c>
      <c r="C3989" t="s">
        <v>19623</v>
      </c>
      <c r="D3989" t="s">
        <v>12247</v>
      </c>
      <c r="F3989" t="s">
        <v>16987</v>
      </c>
      <c r="G3989" t="s">
        <v>19624</v>
      </c>
      <c r="H3989" t="s">
        <v>19625</v>
      </c>
      <c r="I3989">
        <v>21</v>
      </c>
      <c r="J3989">
        <v>1</v>
      </c>
      <c r="K3989">
        <v>0</v>
      </c>
      <c r="L3989" t="s">
        <v>19626</v>
      </c>
      <c r="M3989">
        <f>SUM(B3989,C3989)</f>
        <v>0</v>
      </c>
      <c r="N3989" t="str">
        <f t="shared" si="124"/>
        <v>No</v>
      </c>
      <c r="O3989">
        <f>COUNTIF(C:C,"&lt;0")</f>
        <v>0</v>
      </c>
      <c r="P3989" t="e">
        <f>SUMIF(#REF!,"&gt;"&amp;AVERAGE(#REF!))</f>
        <v>#REF!</v>
      </c>
      <c r="Q3989">
        <f t="shared" si="125"/>
        <v>27.565026697177728</v>
      </c>
      <c r="R3989" t="str">
        <f>CONCATENATE("ID-",A3989,"-",E3989)</f>
        <v>ID-33268-</v>
      </c>
      <c r="S3989" t="str">
        <f>INDEX(B:B,MATCH(A3989,A:A,0))</f>
        <v>13:00</v>
      </c>
      <c r="T3989" t="str">
        <f>IF(OR(B3989&gt;0,C3989&gt;0),"Acceptable","Check")</f>
        <v>Acceptable</v>
      </c>
      <c r="U3989">
        <f>COUNTIF(D:D, "Military - U.S. Army")</f>
        <v>23</v>
      </c>
      <c r="V3989">
        <f>AVERAGEIF(C:C,"Fort Myer, Virginia", I:I)</f>
        <v>2</v>
      </c>
      <c r="X3989" t="str">
        <f>IFERROR(VLOOKUP("FlightNumber", A:D, 4, FALSE), "Flight Not Found")</f>
        <v>Flight Not Found</v>
      </c>
      <c r="Y3989" t="str" cm="1">
        <f t="array" ref="Y3989">IF(AND(B:B &gt; TIME(6, 0, 0), B:B &lt;= TIME(18, 0, 0)), "Day", "Night")</f>
        <v>Night</v>
      </c>
      <c r="Z3989">
        <f>COUNTIFS(D:D, "Military - U.S. Army", C:C, "Fort Myer, Virginia")</f>
        <v>1</v>
      </c>
    </row>
    <row r="3990" spans="1:26" x14ac:dyDescent="0.2">
      <c r="A3990">
        <v>33269</v>
      </c>
      <c r="C3990" t="s">
        <v>19627</v>
      </c>
      <c r="D3990" t="s">
        <v>19628</v>
      </c>
      <c r="F3990" t="s">
        <v>2606</v>
      </c>
      <c r="G3990" t="s">
        <v>19629</v>
      </c>
      <c r="H3990" t="s">
        <v>19630</v>
      </c>
      <c r="I3990">
        <v>13</v>
      </c>
      <c r="J3990">
        <v>13</v>
      </c>
      <c r="K3990">
        <v>0</v>
      </c>
      <c r="L3990" t="s">
        <v>19631</v>
      </c>
      <c r="M3990">
        <f>SUM(B3990,C3990)</f>
        <v>0</v>
      </c>
      <c r="N3990" t="str">
        <f t="shared" si="124"/>
        <v>No</v>
      </c>
      <c r="O3990">
        <f>COUNTIF(C:C,"&lt;0")</f>
        <v>0</v>
      </c>
      <c r="P3990" t="e">
        <f>SUMIF(#REF!,"&gt;"&amp;AVERAGE(#REF!))</f>
        <v>#REF!</v>
      </c>
      <c r="Q3990">
        <f t="shared" si="125"/>
        <v>27.565026697177728</v>
      </c>
      <c r="R3990" t="str">
        <f>CONCATENATE("ID-",A3990,"-",E3990)</f>
        <v>ID-33269-</v>
      </c>
      <c r="S3990">
        <f>INDEX(B:B,MATCH(A3990,A:A,0))</f>
        <v>0</v>
      </c>
      <c r="T3990" t="str">
        <f>IF(OR(B3990&gt;0,C3990&gt;0),"Acceptable","Check")</f>
        <v>Acceptable</v>
      </c>
      <c r="U3990">
        <f>COUNTIF(D:D, "Military - U.S. Army")</f>
        <v>23</v>
      </c>
      <c r="V3990">
        <f>AVERAGEIF(C:C,"Fort Myer, Virginia", I:I)</f>
        <v>2</v>
      </c>
      <c r="X3990" t="str">
        <f>IFERROR(VLOOKUP("FlightNumber", A:D, 4, FALSE), "Flight Not Found")</f>
        <v>Flight Not Found</v>
      </c>
      <c r="Y3990" t="str" cm="1">
        <f t="array" ref="Y3990">IF(AND(B:B &gt; TIME(6, 0, 0), B:B &lt;= TIME(18, 0, 0)), "Day", "Night")</f>
        <v>Night</v>
      </c>
      <c r="Z3990">
        <f>COUNTIFS(D:D, "Military - U.S. Army", C:C, "Fort Myer, Virginia")</f>
        <v>1</v>
      </c>
    </row>
    <row r="3991" spans="1:26" x14ac:dyDescent="0.2">
      <c r="A3991">
        <v>33270</v>
      </c>
      <c r="B3991" t="s">
        <v>19632</v>
      </c>
      <c r="C3991" t="s">
        <v>14911</v>
      </c>
      <c r="D3991" t="s">
        <v>19633</v>
      </c>
      <c r="E3991" t="s">
        <v>19634</v>
      </c>
      <c r="F3991" t="s">
        <v>19635</v>
      </c>
      <c r="G3991" t="s">
        <v>19636</v>
      </c>
      <c r="H3991" t="s">
        <v>19637</v>
      </c>
      <c r="I3991">
        <v>99</v>
      </c>
      <c r="J3991">
        <v>34</v>
      </c>
      <c r="K3991">
        <v>0</v>
      </c>
      <c r="L3991" t="s">
        <v>19638</v>
      </c>
      <c r="M3991">
        <f>SUM(B3991,C3991)</f>
        <v>0</v>
      </c>
      <c r="N3991" t="str">
        <f t="shared" si="124"/>
        <v>No</v>
      </c>
      <c r="O3991">
        <f>COUNTIF(C:C,"&lt;0")</f>
        <v>0</v>
      </c>
      <c r="P3991" t="e">
        <f>SUMIF(#REF!,"&gt;"&amp;AVERAGE(#REF!))</f>
        <v>#REF!</v>
      </c>
      <c r="Q3991">
        <f t="shared" si="125"/>
        <v>27.565026697177728</v>
      </c>
      <c r="R3991" t="str">
        <f>CONCATENATE("ID-",A3991,"-",E3991)</f>
        <v>ID-33270-Columbus - Los Angeles \  Los Angeles - Fresno</v>
      </c>
      <c r="S3991" t="str">
        <f>INDEX(B:B,MATCH(A3991,A:A,0))</f>
        <v>18:07</v>
      </c>
      <c r="T3991" t="str">
        <f>IF(OR(B3991&gt;0,C3991&gt;0),"Acceptable","Check")</f>
        <v>Acceptable</v>
      </c>
      <c r="U3991">
        <f>COUNTIF(D:D, "Military - U.S. Army")</f>
        <v>23</v>
      </c>
      <c r="V3991">
        <f>AVERAGEIF(C:C,"Fort Myer, Virginia", I:I)</f>
        <v>2</v>
      </c>
      <c r="X3991" t="str">
        <f>IFERROR(VLOOKUP("FlightNumber", A:D, 4, FALSE), "Flight Not Found")</f>
        <v>Flight Not Found</v>
      </c>
      <c r="Y3991" t="str" cm="1">
        <f t="array" ref="Y3991">IF(AND(B:B &gt; TIME(6, 0, 0), B:B &lt;= TIME(18, 0, 0)), "Day", "Night")</f>
        <v>Night</v>
      </c>
      <c r="Z3991">
        <f>COUNTIFS(D:D, "Military - U.S. Army", C:C, "Fort Myer, Virginia")</f>
        <v>1</v>
      </c>
    </row>
    <row r="3992" spans="1:26" x14ac:dyDescent="0.2">
      <c r="A3992">
        <v>33274</v>
      </c>
      <c r="C3992" t="s">
        <v>19639</v>
      </c>
      <c r="D3992" t="s">
        <v>19640</v>
      </c>
      <c r="F3992" t="s">
        <v>11133</v>
      </c>
      <c r="G3992" t="s">
        <v>19641</v>
      </c>
      <c r="H3992" t="s">
        <v>19642</v>
      </c>
      <c r="I3992">
        <v>63</v>
      </c>
      <c r="J3992">
        <v>63</v>
      </c>
      <c r="K3992">
        <v>0</v>
      </c>
      <c r="L3992" t="s">
        <v>19643</v>
      </c>
      <c r="M3992">
        <f>SUM(B3992,C3992)</f>
        <v>0</v>
      </c>
      <c r="N3992" t="str">
        <f t="shared" si="124"/>
        <v>No</v>
      </c>
      <c r="O3992">
        <f>COUNTIF(C:C,"&lt;0")</f>
        <v>0</v>
      </c>
      <c r="P3992" t="e">
        <f>SUMIF(#REF!,"&gt;"&amp;AVERAGE(#REF!))</f>
        <v>#REF!</v>
      </c>
      <c r="Q3992">
        <f t="shared" si="125"/>
        <v>27.565026697177728</v>
      </c>
      <c r="R3992" t="str">
        <f>CONCATENATE("ID-",A3992,"-",E3992)</f>
        <v>ID-33274-</v>
      </c>
      <c r="S3992">
        <f>INDEX(B:B,MATCH(A3992,A:A,0))</f>
        <v>0</v>
      </c>
      <c r="T3992" t="str">
        <f>IF(OR(B3992&gt;0,C3992&gt;0),"Acceptable","Check")</f>
        <v>Acceptable</v>
      </c>
      <c r="U3992">
        <f>COUNTIF(D:D, "Military - U.S. Army")</f>
        <v>23</v>
      </c>
      <c r="V3992">
        <f>AVERAGEIF(C:C,"Fort Myer, Virginia", I:I)</f>
        <v>2</v>
      </c>
      <c r="X3992" t="str">
        <f>IFERROR(VLOOKUP("FlightNumber", A:D, 4, FALSE), "Flight Not Found")</f>
        <v>Flight Not Found</v>
      </c>
      <c r="Y3992" t="str" cm="1">
        <f t="array" ref="Y3992">IF(AND(B:B &gt; TIME(6, 0, 0), B:B &lt;= TIME(18, 0, 0)), "Day", "Night")</f>
        <v>Night</v>
      </c>
      <c r="Z3992">
        <f>COUNTIFS(D:D, "Military - U.S. Army", C:C, "Fort Myer, Virginia")</f>
        <v>1</v>
      </c>
    </row>
    <row r="3993" spans="1:26" x14ac:dyDescent="0.2">
      <c r="A3993">
        <v>33276</v>
      </c>
      <c r="B3993" t="s">
        <v>538</v>
      </c>
      <c r="C3993" t="s">
        <v>19644</v>
      </c>
      <c r="D3993" t="s">
        <v>19645</v>
      </c>
      <c r="E3993" t="s">
        <v>19646</v>
      </c>
      <c r="F3993" t="s">
        <v>15868</v>
      </c>
      <c r="G3993" t="s">
        <v>19647</v>
      </c>
      <c r="H3993" t="s">
        <v>19648</v>
      </c>
      <c r="I3993">
        <v>4</v>
      </c>
      <c r="J3993">
        <v>4</v>
      </c>
      <c r="K3993">
        <v>0</v>
      </c>
      <c r="L3993" t="s">
        <v>19649</v>
      </c>
      <c r="M3993">
        <f>SUM(B3993,C3993)</f>
        <v>0</v>
      </c>
      <c r="N3993" t="str">
        <f t="shared" si="124"/>
        <v>No</v>
      </c>
      <c r="O3993">
        <f>COUNTIF(C:C,"&lt;0")</f>
        <v>0</v>
      </c>
      <c r="P3993" t="e">
        <f>SUMIF(#REF!,"&gt;"&amp;AVERAGE(#REF!))</f>
        <v>#REF!</v>
      </c>
      <c r="Q3993">
        <f t="shared" si="125"/>
        <v>27.565026697177728</v>
      </c>
      <c r="R3993" t="str">
        <f>CONCATENATE("ID-",A3993,"-",E3993)</f>
        <v>ID-33276-Macon, GA - Anniston, AL</v>
      </c>
      <c r="S3993" t="str">
        <f>INDEX(B:B,MATCH(A3993,A:A,0))</f>
        <v>08:00</v>
      </c>
      <c r="T3993" t="str">
        <f>IF(OR(B3993&gt;0,C3993&gt;0),"Acceptable","Check")</f>
        <v>Acceptable</v>
      </c>
      <c r="U3993">
        <f>COUNTIF(D:D, "Military - U.S. Army")</f>
        <v>23</v>
      </c>
      <c r="V3993">
        <f>AVERAGEIF(C:C,"Fort Myer, Virginia", I:I)</f>
        <v>2</v>
      </c>
      <c r="X3993" t="str">
        <f>IFERROR(VLOOKUP("FlightNumber", A:D, 4, FALSE), "Flight Not Found")</f>
        <v>Flight Not Found</v>
      </c>
      <c r="Y3993" t="str" cm="1">
        <f t="array" ref="Y3993">IF(AND(B:B &gt; TIME(6, 0, 0), B:B &lt;= TIME(18, 0, 0)), "Day", "Night")</f>
        <v>Night</v>
      </c>
      <c r="Z3993">
        <f>COUNTIFS(D:D, "Military - U.S. Army", C:C, "Fort Myer, Virginia")</f>
        <v>1</v>
      </c>
    </row>
    <row r="3994" spans="1:26" x14ac:dyDescent="0.2">
      <c r="A3994">
        <v>33282</v>
      </c>
      <c r="B3994" t="s">
        <v>3793</v>
      </c>
      <c r="C3994" t="s">
        <v>14143</v>
      </c>
      <c r="D3994" t="s">
        <v>19650</v>
      </c>
      <c r="E3994" t="s">
        <v>19651</v>
      </c>
      <c r="F3994" t="s">
        <v>19652</v>
      </c>
      <c r="G3994" t="s">
        <v>19653</v>
      </c>
      <c r="H3994" t="s">
        <v>251</v>
      </c>
      <c r="I3994">
        <v>3</v>
      </c>
      <c r="J3994">
        <v>3</v>
      </c>
      <c r="K3994">
        <v>0</v>
      </c>
      <c r="L3994" t="s">
        <v>19654</v>
      </c>
      <c r="M3994">
        <f>SUM(B3994,C3994)</f>
        <v>0</v>
      </c>
      <c r="N3994" t="str">
        <f t="shared" si="124"/>
        <v>No</v>
      </c>
      <c r="O3994">
        <f>COUNTIF(C:C,"&lt;0")</f>
        <v>0</v>
      </c>
      <c r="P3994" t="e">
        <f>SUMIF(#REF!,"&gt;"&amp;AVERAGE(#REF!))</f>
        <v>#REF!</v>
      </c>
      <c r="Q3994">
        <f t="shared" si="125"/>
        <v>27.565026697177728</v>
      </c>
      <c r="R3994" t="str">
        <f>CONCATENATE("ID-",A3994,"-",E3994)</f>
        <v>ID-33282-Las Vegas, NV - Aspen, CO</v>
      </c>
      <c r="S3994" t="str">
        <f>INDEX(B:B,MATCH(A3994,A:A,0))</f>
        <v>17:41</v>
      </c>
      <c r="T3994" t="str">
        <f>IF(OR(B3994&gt;0,C3994&gt;0),"Acceptable","Check")</f>
        <v>Acceptable</v>
      </c>
      <c r="U3994">
        <f>COUNTIF(D:D, "Military - U.S. Army")</f>
        <v>23</v>
      </c>
      <c r="V3994">
        <f>AVERAGEIF(C:C,"Fort Myer, Virginia", I:I)</f>
        <v>2</v>
      </c>
      <c r="X3994" t="str">
        <f>IFERROR(VLOOKUP("FlightNumber", A:D, 4, FALSE), "Flight Not Found")</f>
        <v>Flight Not Found</v>
      </c>
      <c r="Y3994" t="str" cm="1">
        <f t="array" ref="Y3994">IF(AND(B:B &gt; TIME(6, 0, 0), B:B &lt;= TIME(18, 0, 0)), "Day", "Night")</f>
        <v>Night</v>
      </c>
      <c r="Z3994">
        <f>COUNTIFS(D:D, "Military - U.S. Army", C:C, "Fort Myer, Virginia")</f>
        <v>1</v>
      </c>
    </row>
    <row r="3995" spans="1:26" x14ac:dyDescent="0.2">
      <c r="A3995">
        <v>33283</v>
      </c>
      <c r="C3995" t="s">
        <v>19655</v>
      </c>
      <c r="D3995" t="s">
        <v>16148</v>
      </c>
      <c r="E3995" t="s">
        <v>19656</v>
      </c>
      <c r="F3995" t="s">
        <v>12795</v>
      </c>
      <c r="G3995" t="s">
        <v>19657</v>
      </c>
      <c r="H3995" t="s">
        <v>16762</v>
      </c>
      <c r="I3995">
        <v>22</v>
      </c>
      <c r="J3995">
        <v>22</v>
      </c>
      <c r="K3995">
        <v>0</v>
      </c>
      <c r="L3995" t="s">
        <v>19658</v>
      </c>
      <c r="M3995">
        <f>SUM(B3995,C3995)</f>
        <v>0</v>
      </c>
      <c r="N3995" t="str">
        <f t="shared" si="124"/>
        <v>No</v>
      </c>
      <c r="O3995">
        <f>COUNTIF(C:C,"&lt;0")</f>
        <v>0</v>
      </c>
      <c r="P3995" t="e">
        <f>SUMIF(#REF!,"&gt;"&amp;AVERAGE(#REF!))</f>
        <v>#REF!</v>
      </c>
      <c r="Q3995">
        <f t="shared" si="125"/>
        <v>27.565026697177728</v>
      </c>
      <c r="R3995" t="str">
        <f>CONCATENATE("ID-",A3995,"-",E3995)</f>
        <v>ID-33283-Macao - Taisha</v>
      </c>
      <c r="S3995">
        <f>INDEX(B:B,MATCH(A3995,A:A,0))</f>
        <v>0</v>
      </c>
      <c r="T3995" t="str">
        <f>IF(OR(B3995&gt;0,C3995&gt;0),"Acceptable","Check")</f>
        <v>Acceptable</v>
      </c>
      <c r="U3995">
        <f>COUNTIF(D:D, "Military - U.S. Army")</f>
        <v>23</v>
      </c>
      <c r="V3995">
        <f>AVERAGEIF(C:C,"Fort Myer, Virginia", I:I)</f>
        <v>2</v>
      </c>
      <c r="X3995" t="str">
        <f>IFERROR(VLOOKUP("FlightNumber", A:D, 4, FALSE), "Flight Not Found")</f>
        <v>Flight Not Found</v>
      </c>
      <c r="Y3995" t="str" cm="1">
        <f t="array" ref="Y3995">IF(AND(B:B &gt; TIME(6, 0, 0), B:B &lt;= TIME(18, 0, 0)), "Day", "Night")</f>
        <v>Night</v>
      </c>
      <c r="Z3995">
        <f>COUNTIFS(D:D, "Military - U.S. Army", C:C, "Fort Myer, Virginia")</f>
        <v>1</v>
      </c>
    </row>
    <row r="3996" spans="1:26" x14ac:dyDescent="0.2">
      <c r="A3996">
        <v>33289</v>
      </c>
      <c r="B3996" t="s">
        <v>19659</v>
      </c>
      <c r="C3996" t="s">
        <v>19660</v>
      </c>
      <c r="D3996" t="s">
        <v>5861</v>
      </c>
      <c r="E3996" t="s">
        <v>19661</v>
      </c>
      <c r="F3996" t="s">
        <v>19662</v>
      </c>
      <c r="G3996" t="s">
        <v>19663</v>
      </c>
      <c r="H3996" t="s">
        <v>19664</v>
      </c>
      <c r="I3996">
        <v>72</v>
      </c>
      <c r="J3996">
        <v>20</v>
      </c>
      <c r="K3996">
        <v>0</v>
      </c>
      <c r="L3996" t="s">
        <v>19665</v>
      </c>
      <c r="M3996">
        <f>SUM(B3996,C3996)</f>
        <v>0</v>
      </c>
      <c r="N3996" t="str">
        <f t="shared" si="124"/>
        <v>No</v>
      </c>
      <c r="O3996">
        <f>COUNTIF(C:C,"&lt;0")</f>
        <v>0</v>
      </c>
      <c r="P3996" t="e">
        <f>SUMIF(#REF!,"&gt;"&amp;AVERAGE(#REF!))</f>
        <v>#REF!</v>
      </c>
      <c r="Q3996">
        <f t="shared" si="125"/>
        <v>27.565026697177728</v>
      </c>
      <c r="R3996" t="str">
        <f>CONCATENATE("ID-",A3996,"-",E3996)</f>
        <v>ID-33289-Punta Arenas - Puerto Williams</v>
      </c>
      <c r="S3996" t="str">
        <f>INDEX(B:B,MATCH(A3996,A:A,0))</f>
        <v>15:24</v>
      </c>
      <c r="T3996" t="str">
        <f>IF(OR(B3996&gt;0,C3996&gt;0),"Acceptable","Check")</f>
        <v>Acceptable</v>
      </c>
      <c r="U3996">
        <f>COUNTIF(D:D, "Military - U.S. Army")</f>
        <v>23</v>
      </c>
      <c r="V3996">
        <f>AVERAGEIF(C:C,"Fort Myer, Virginia", I:I)</f>
        <v>2</v>
      </c>
      <c r="X3996" t="str">
        <f>IFERROR(VLOOKUP("FlightNumber", A:D, 4, FALSE), "Flight Not Found")</f>
        <v>Flight Not Found</v>
      </c>
      <c r="Y3996" t="str" cm="1">
        <f t="array" ref="Y3996">IF(AND(B:B &gt; TIME(6, 0, 0), B:B &lt;= TIME(18, 0, 0)), "Day", "Night")</f>
        <v>Night</v>
      </c>
      <c r="Z3996">
        <f>COUNTIFS(D:D, "Military - U.S. Army", C:C, "Fort Myer, Virginia")</f>
        <v>1</v>
      </c>
    </row>
    <row r="3997" spans="1:26" x14ac:dyDescent="0.2">
      <c r="A3997">
        <v>33300</v>
      </c>
      <c r="B3997" t="s">
        <v>19666</v>
      </c>
      <c r="C3997" t="s">
        <v>19667</v>
      </c>
      <c r="D3997" t="s">
        <v>1144</v>
      </c>
      <c r="E3997" t="s">
        <v>19668</v>
      </c>
      <c r="F3997" t="s">
        <v>19669</v>
      </c>
      <c r="G3997" t="s">
        <v>19670</v>
      </c>
      <c r="H3997" t="s">
        <v>19671</v>
      </c>
      <c r="I3997">
        <v>25</v>
      </c>
      <c r="J3997">
        <v>25</v>
      </c>
      <c r="K3997">
        <v>0</v>
      </c>
      <c r="L3997" t="s">
        <v>19672</v>
      </c>
      <c r="M3997">
        <f>SUM(B3997,C3997)</f>
        <v>0</v>
      </c>
      <c r="N3997" t="str">
        <f t="shared" si="124"/>
        <v>No</v>
      </c>
      <c r="O3997">
        <f>COUNTIF(C:C,"&lt;0")</f>
        <v>0</v>
      </c>
      <c r="P3997" t="e">
        <f>SUMIF(#REF!,"&gt;"&amp;AVERAGE(#REF!))</f>
        <v>#REF!</v>
      </c>
      <c r="Q3997">
        <f t="shared" si="125"/>
        <v>27.565026697177728</v>
      </c>
      <c r="R3997" t="str">
        <f>CONCATENATE("ID-",A3997,"-",E3997)</f>
        <v>ID-33300-Denver - Colorado Springs</v>
      </c>
      <c r="S3997" t="str">
        <f>INDEX(B:B,MATCH(A3997,A:A,0))</f>
        <v>09:44</v>
      </c>
      <c r="T3997" t="str">
        <f>IF(OR(B3997&gt;0,C3997&gt;0),"Acceptable","Check")</f>
        <v>Acceptable</v>
      </c>
      <c r="U3997">
        <f>COUNTIF(D:D, "Military - U.S. Army")</f>
        <v>23</v>
      </c>
      <c r="V3997">
        <f>AVERAGEIF(C:C,"Fort Myer, Virginia", I:I)</f>
        <v>2</v>
      </c>
      <c r="X3997" t="str">
        <f>IFERROR(VLOOKUP("FlightNumber", A:D, 4, FALSE), "Flight Not Found")</f>
        <v>Flight Not Found</v>
      </c>
      <c r="Y3997" t="str" cm="1">
        <f t="array" ref="Y3997">IF(AND(B:B &gt; TIME(6, 0, 0), B:B &lt;= TIME(18, 0, 0)), "Day", "Night")</f>
        <v>Night</v>
      </c>
      <c r="Z3997">
        <f>COUNTIFS(D:D, "Military - U.S. Army", C:C, "Fort Myer, Virginia")</f>
        <v>1</v>
      </c>
    </row>
    <row r="3998" spans="1:26" x14ac:dyDescent="0.2">
      <c r="A3998">
        <v>33302</v>
      </c>
      <c r="B3998" t="s">
        <v>7192</v>
      </c>
      <c r="C3998" t="s">
        <v>19673</v>
      </c>
      <c r="D3998" t="s">
        <v>3748</v>
      </c>
      <c r="E3998" t="s">
        <v>19674</v>
      </c>
      <c r="F3998" t="s">
        <v>11155</v>
      </c>
      <c r="G3998" t="s">
        <v>19675</v>
      </c>
      <c r="H3998" t="s">
        <v>19676</v>
      </c>
      <c r="I3998">
        <v>45</v>
      </c>
      <c r="J3998">
        <v>45</v>
      </c>
      <c r="K3998">
        <v>0</v>
      </c>
      <c r="L3998" t="s">
        <v>19677</v>
      </c>
      <c r="M3998">
        <f>SUM(B3998,C3998)</f>
        <v>0</v>
      </c>
      <c r="N3998" t="str">
        <f t="shared" si="124"/>
        <v>No</v>
      </c>
      <c r="O3998">
        <f>COUNTIF(C:C,"&lt;0")</f>
        <v>0</v>
      </c>
      <c r="P3998" t="e">
        <f>SUMIF(#REF!,"&gt;"&amp;AVERAGE(#REF!))</f>
        <v>#REF!</v>
      </c>
      <c r="Q3998">
        <f t="shared" si="125"/>
        <v>27.565026697177728</v>
      </c>
      <c r="R3998" t="str">
        <f>CONCATENATE("ID-",A3998,"-",E3998)</f>
        <v>ID-33302-Maracaibo - Santa Barbara de Zulia</v>
      </c>
      <c r="S3998" t="str">
        <f>INDEX(B:B,MATCH(A3998,A:A,0))</f>
        <v>16:15</v>
      </c>
      <c r="T3998" t="str">
        <f>IF(OR(B3998&gt;0,C3998&gt;0),"Acceptable","Check")</f>
        <v>Acceptable</v>
      </c>
      <c r="U3998">
        <f>COUNTIF(D:D, "Military - U.S. Army")</f>
        <v>23</v>
      </c>
      <c r="V3998">
        <f>AVERAGEIF(C:C,"Fort Myer, Virginia", I:I)</f>
        <v>2</v>
      </c>
      <c r="X3998" t="str">
        <f>IFERROR(VLOOKUP("FlightNumber", A:D, 4, FALSE), "Flight Not Found")</f>
        <v>Flight Not Found</v>
      </c>
      <c r="Y3998" t="str" cm="1">
        <f t="array" ref="Y3998">IF(AND(B:B &gt; TIME(6, 0, 0), B:B &lt;= TIME(18, 0, 0)), "Day", "Night")</f>
        <v>Night</v>
      </c>
      <c r="Z3998">
        <f>COUNTIFS(D:D, "Military - U.S. Army", C:C, "Fort Myer, Virginia")</f>
        <v>1</v>
      </c>
    </row>
    <row r="3999" spans="1:26" x14ac:dyDescent="0.2">
      <c r="A3999">
        <v>33308</v>
      </c>
      <c r="B3999" t="s">
        <v>906</v>
      </c>
      <c r="C3999" t="s">
        <v>19678</v>
      </c>
      <c r="D3999" t="s">
        <v>19679</v>
      </c>
      <c r="F3999" t="s">
        <v>12957</v>
      </c>
      <c r="G3999" t="s">
        <v>19680</v>
      </c>
      <c r="H3999" t="s">
        <v>19681</v>
      </c>
      <c r="I3999">
        <v>7</v>
      </c>
      <c r="J3999">
        <v>6</v>
      </c>
      <c r="K3999">
        <v>0</v>
      </c>
      <c r="L3999" t="s">
        <v>19682</v>
      </c>
      <c r="M3999">
        <f>SUM(B3999,C3999)</f>
        <v>0</v>
      </c>
      <c r="N3999" t="str">
        <f t="shared" si="124"/>
        <v>No</v>
      </c>
      <c r="O3999">
        <f>COUNTIF(C:C,"&lt;0")</f>
        <v>0</v>
      </c>
      <c r="P3999" t="e">
        <f>SUMIF(#REF!,"&gt;"&amp;AVERAGE(#REF!))</f>
        <v>#REF!</v>
      </c>
      <c r="Q3999">
        <f t="shared" si="125"/>
        <v>27.565026697177728</v>
      </c>
      <c r="R3999" t="str">
        <f>CONCATENATE("ID-",A3999,"-",E3999)</f>
        <v>ID-33308-</v>
      </c>
      <c r="S3999" t="str">
        <f>INDEX(B:B,MATCH(A3999,A:A,0))</f>
        <v>08:40</v>
      </c>
      <c r="T3999" t="str">
        <f>IF(OR(B3999&gt;0,C3999&gt;0),"Acceptable","Check")</f>
        <v>Acceptable</v>
      </c>
      <c r="U3999">
        <f>COUNTIF(D:D, "Military - U.S. Army")</f>
        <v>23</v>
      </c>
      <c r="V3999">
        <f>AVERAGEIF(C:C,"Fort Myer, Virginia", I:I)</f>
        <v>2</v>
      </c>
      <c r="X3999" t="str">
        <f>IFERROR(VLOOKUP("FlightNumber", A:D, 4, FALSE), "Flight Not Found")</f>
        <v>Flight Not Found</v>
      </c>
      <c r="Y3999" t="str" cm="1">
        <f t="array" ref="Y3999">IF(AND(B:B &gt; TIME(6, 0, 0), B:B &lt;= TIME(18, 0, 0)), "Day", "Night")</f>
        <v>Night</v>
      </c>
      <c r="Z3999">
        <f>COUNTIFS(D:D, "Military - U.S. Army", C:C, "Fort Myer, Virginia")</f>
        <v>1</v>
      </c>
    </row>
    <row r="4000" spans="1:26" x14ac:dyDescent="0.2">
      <c r="A4000">
        <v>33313</v>
      </c>
      <c r="B4000" t="s">
        <v>10054</v>
      </c>
      <c r="C4000" t="s">
        <v>19683</v>
      </c>
      <c r="D4000" t="s">
        <v>19684</v>
      </c>
      <c r="E4000" t="s">
        <v>19685</v>
      </c>
      <c r="F4000" t="s">
        <v>19686</v>
      </c>
      <c r="G4000" t="s">
        <v>19687</v>
      </c>
      <c r="H4000" t="s">
        <v>19688</v>
      </c>
      <c r="I4000">
        <v>10</v>
      </c>
      <c r="J4000">
        <v>10</v>
      </c>
      <c r="K4000">
        <v>0</v>
      </c>
      <c r="L4000" t="s">
        <v>19689</v>
      </c>
      <c r="M4000">
        <f>SUM(B4000,C4000)</f>
        <v>0</v>
      </c>
      <c r="N4000" t="str">
        <f t="shared" si="124"/>
        <v>No</v>
      </c>
      <c r="O4000">
        <f>COUNTIF(C:C,"&lt;0")</f>
        <v>0</v>
      </c>
      <c r="P4000" t="e">
        <f>SUMIF(#REF!,"&gt;"&amp;AVERAGE(#REF!))</f>
        <v>#REF!</v>
      </c>
      <c r="Q4000">
        <f t="shared" si="125"/>
        <v>27.565026697177728</v>
      </c>
      <c r="R4000" t="str">
        <f>CONCATENATE("ID-",A4000,"-",E4000)</f>
        <v>ID-33313-San Diego - Amarillo, TX  - Evansville, IN</v>
      </c>
      <c r="S4000" t="str">
        <f>INDEX(B:B,MATCH(A4000,A:A,0))</f>
        <v>01:43</v>
      </c>
      <c r="T4000" t="str">
        <f>IF(OR(B4000&gt;0,C4000&gt;0),"Acceptable","Check")</f>
        <v>Acceptable</v>
      </c>
      <c r="U4000">
        <f>COUNTIF(D:D, "Military - U.S. Army")</f>
        <v>23</v>
      </c>
      <c r="V4000">
        <f>AVERAGEIF(C:C,"Fort Myer, Virginia", I:I)</f>
        <v>2</v>
      </c>
      <c r="X4000" t="str">
        <f>IFERROR(VLOOKUP("FlightNumber", A:D, 4, FALSE), "Flight Not Found")</f>
        <v>Flight Not Found</v>
      </c>
      <c r="Y4000" t="str" cm="1">
        <f t="array" ref="Y4000">IF(AND(B:B &gt; TIME(6, 0, 0), B:B &lt;= TIME(18, 0, 0)), "Day", "Night")</f>
        <v>Night</v>
      </c>
      <c r="Z4000">
        <f>COUNTIFS(D:D, "Military - U.S. Army", C:C, "Fort Myer, Virginia")</f>
        <v>1</v>
      </c>
    </row>
    <row r="4001" spans="1:26" x14ac:dyDescent="0.2">
      <c r="A4001">
        <v>33313</v>
      </c>
      <c r="C4001" t="s">
        <v>19690</v>
      </c>
      <c r="D4001" t="s">
        <v>19691</v>
      </c>
      <c r="F4001" t="s">
        <v>13402</v>
      </c>
      <c r="G4001" t="s">
        <v>19692</v>
      </c>
      <c r="H4001" t="s">
        <v>19693</v>
      </c>
      <c r="I4001">
        <v>9</v>
      </c>
      <c r="J4001">
        <v>9</v>
      </c>
      <c r="K4001">
        <v>0</v>
      </c>
      <c r="L4001" t="s">
        <v>19694</v>
      </c>
      <c r="M4001">
        <f>SUM(B4001,C4001)</f>
        <v>0</v>
      </c>
      <c r="N4001" t="str">
        <f t="shared" si="124"/>
        <v>No</v>
      </c>
      <c r="O4001">
        <f>COUNTIF(C:C,"&lt;0")</f>
        <v>0</v>
      </c>
      <c r="P4001" t="e">
        <f>SUMIF(#REF!,"&gt;"&amp;AVERAGE(#REF!))</f>
        <v>#REF!</v>
      </c>
      <c r="Q4001">
        <f t="shared" si="125"/>
        <v>27.565026697177728</v>
      </c>
      <c r="R4001" t="str">
        <f>CONCATENATE("ID-",A4001,"-",E4001)</f>
        <v>ID-33313-</v>
      </c>
      <c r="S4001" t="str">
        <f>INDEX(B:B,MATCH(A4001,A:A,0))</f>
        <v>01:43</v>
      </c>
      <c r="T4001" t="str">
        <f>IF(OR(B4001&gt;0,C4001&gt;0),"Acceptable","Check")</f>
        <v>Acceptable</v>
      </c>
      <c r="U4001">
        <f>COUNTIF(D:D, "Military - U.S. Army")</f>
        <v>23</v>
      </c>
      <c r="V4001">
        <f>AVERAGEIF(C:C,"Fort Myer, Virginia", I:I)</f>
        <v>2</v>
      </c>
      <c r="X4001" t="str">
        <f>IFERROR(VLOOKUP("FlightNumber", A:D, 4, FALSE), "Flight Not Found")</f>
        <v>Flight Not Found</v>
      </c>
      <c r="Y4001" t="str" cm="1">
        <f t="array" ref="Y4001">IF(AND(B:B &gt; TIME(6, 0, 0), B:B &lt;= TIME(18, 0, 0)), "Day", "Night")</f>
        <v>Night</v>
      </c>
      <c r="Z4001">
        <f>COUNTIFS(D:D, "Military - U.S. Army", C:C, "Fort Myer, Virginia")</f>
        <v>1</v>
      </c>
    </row>
    <row r="4002" spans="1:26" x14ac:dyDescent="0.2">
      <c r="A4002">
        <v>33315</v>
      </c>
      <c r="C4002" t="s">
        <v>19695</v>
      </c>
      <c r="D4002" t="s">
        <v>19696</v>
      </c>
      <c r="E4002" t="s">
        <v>19697</v>
      </c>
      <c r="F4002" t="s">
        <v>19698</v>
      </c>
      <c r="G4002" t="s">
        <v>19699</v>
      </c>
      <c r="H4002" t="s">
        <v>19700</v>
      </c>
      <c r="I4002">
        <v>7</v>
      </c>
      <c r="J4002">
        <v>7</v>
      </c>
      <c r="K4002">
        <v>0</v>
      </c>
      <c r="L4002" t="s">
        <v>19701</v>
      </c>
      <c r="M4002">
        <f>SUM(B4002,C4002)</f>
        <v>0</v>
      </c>
      <c r="N4002" t="str">
        <f t="shared" si="124"/>
        <v>No</v>
      </c>
      <c r="O4002">
        <f>COUNTIF(C:C,"&lt;0")</f>
        <v>0</v>
      </c>
      <c r="P4002" t="e">
        <f>SUMIF(#REF!,"&gt;"&amp;AVERAGE(#REF!))</f>
        <v>#REF!</v>
      </c>
      <c r="Q4002">
        <f t="shared" si="125"/>
        <v>27.565026697177728</v>
      </c>
      <c r="R4002" t="str">
        <f>CONCATENATE("ID-",A4002,"-",E4002)</f>
        <v>ID-33315-Ubrraba - Brasillia</v>
      </c>
      <c r="S4002">
        <f>INDEX(B:B,MATCH(A4002,A:A,0))</f>
        <v>0</v>
      </c>
      <c r="T4002" t="str">
        <f>IF(OR(B4002&gt;0,C4002&gt;0),"Acceptable","Check")</f>
        <v>Acceptable</v>
      </c>
      <c r="U4002">
        <f>COUNTIF(D:D, "Military - U.S. Army")</f>
        <v>23</v>
      </c>
      <c r="V4002">
        <f>AVERAGEIF(C:C,"Fort Myer, Virginia", I:I)</f>
        <v>2</v>
      </c>
      <c r="X4002" t="str">
        <f>IFERROR(VLOOKUP("FlightNumber", A:D, 4, FALSE), "Flight Not Found")</f>
        <v>Flight Not Found</v>
      </c>
      <c r="Y4002" t="str" cm="1">
        <f t="array" ref="Y4002">IF(AND(B:B &gt; TIME(6, 0, 0), B:B &lt;= TIME(18, 0, 0)), "Day", "Night")</f>
        <v>Night</v>
      </c>
      <c r="Z4002">
        <f>COUNTIFS(D:D, "Military - U.S. Army", C:C, "Fort Myer, Virginia")</f>
        <v>1</v>
      </c>
    </row>
    <row r="4003" spans="1:26" x14ac:dyDescent="0.2">
      <c r="A4003">
        <v>33315</v>
      </c>
      <c r="C4003" t="s">
        <v>19702</v>
      </c>
      <c r="D4003" t="s">
        <v>19703</v>
      </c>
      <c r="F4003" t="s">
        <v>17169</v>
      </c>
      <c r="G4003" t="s">
        <v>19704</v>
      </c>
      <c r="H4003" t="s">
        <v>19705</v>
      </c>
      <c r="I4003">
        <v>5</v>
      </c>
      <c r="J4003">
        <v>5</v>
      </c>
      <c r="K4003">
        <v>0</v>
      </c>
      <c r="L4003" t="s">
        <v>19706</v>
      </c>
      <c r="M4003">
        <f>SUM(B4003,C4003)</f>
        <v>0</v>
      </c>
      <c r="N4003" t="str">
        <f t="shared" si="124"/>
        <v>No</v>
      </c>
      <c r="O4003">
        <f>COUNTIF(C:C,"&lt;0")</f>
        <v>0</v>
      </c>
      <c r="P4003" t="e">
        <f>SUMIF(#REF!,"&gt;"&amp;AVERAGE(#REF!))</f>
        <v>#REF!</v>
      </c>
      <c r="Q4003">
        <f t="shared" si="125"/>
        <v>27.565026697177728</v>
      </c>
      <c r="R4003" t="str">
        <f>CONCATENATE("ID-",A4003,"-",E4003)</f>
        <v>ID-33315-</v>
      </c>
      <c r="S4003">
        <f>INDEX(B:B,MATCH(A4003,A:A,0))</f>
        <v>0</v>
      </c>
      <c r="T4003" t="str">
        <f>IF(OR(B4003&gt;0,C4003&gt;0),"Acceptable","Check")</f>
        <v>Acceptable</v>
      </c>
      <c r="U4003">
        <f>COUNTIF(D:D, "Military - U.S. Army")</f>
        <v>23</v>
      </c>
      <c r="V4003">
        <f>AVERAGEIF(C:C,"Fort Myer, Virginia", I:I)</f>
        <v>2</v>
      </c>
      <c r="X4003" t="str">
        <f>IFERROR(VLOOKUP("FlightNumber", A:D, 4, FALSE), "Flight Not Found")</f>
        <v>Flight Not Found</v>
      </c>
      <c r="Y4003" t="str" cm="1">
        <f t="array" ref="Y4003">IF(AND(B:B &gt; TIME(6, 0, 0), B:B &lt;= TIME(18, 0, 0)), "Day", "Night")</f>
        <v>Night</v>
      </c>
      <c r="Z4003">
        <f>COUNTIFS(D:D, "Military - U.S. Army", C:C, "Fort Myer, Virginia")</f>
        <v>1</v>
      </c>
    </row>
    <row r="4004" spans="1:26" x14ac:dyDescent="0.2">
      <c r="A4004">
        <v>33318</v>
      </c>
      <c r="C4004" t="s">
        <v>19707</v>
      </c>
      <c r="D4004" t="s">
        <v>15949</v>
      </c>
      <c r="F4004" t="s">
        <v>11133</v>
      </c>
      <c r="G4004" t="s">
        <v>15171</v>
      </c>
      <c r="H4004" t="s">
        <v>7025</v>
      </c>
      <c r="I4004">
        <v>98</v>
      </c>
      <c r="J4004">
        <v>98</v>
      </c>
      <c r="K4004">
        <v>0</v>
      </c>
      <c r="L4004" t="s">
        <v>19708</v>
      </c>
      <c r="M4004">
        <f>SUM(B4004,C4004)</f>
        <v>0</v>
      </c>
      <c r="N4004" t="str">
        <f t="shared" si="124"/>
        <v>No</v>
      </c>
      <c r="O4004">
        <f>COUNTIF(C:C,"&lt;0")</f>
        <v>0</v>
      </c>
      <c r="P4004" t="e">
        <f>SUMIF(#REF!,"&gt;"&amp;AVERAGE(#REF!))</f>
        <v>#REF!</v>
      </c>
      <c r="Q4004">
        <f t="shared" si="125"/>
        <v>27.565026697177728</v>
      </c>
      <c r="R4004" t="str">
        <f>CONCATENATE("ID-",A4004,"-",E4004)</f>
        <v>ID-33318-</v>
      </c>
      <c r="S4004">
        <f>INDEX(B:B,MATCH(A4004,A:A,0))</f>
        <v>0</v>
      </c>
      <c r="T4004" t="str">
        <f>IF(OR(B4004&gt;0,C4004&gt;0),"Acceptable","Check")</f>
        <v>Acceptable</v>
      </c>
      <c r="U4004">
        <f>COUNTIF(D:D, "Military - U.S. Army")</f>
        <v>23</v>
      </c>
      <c r="V4004">
        <f>AVERAGEIF(C:C,"Fort Myer, Virginia", I:I)</f>
        <v>2</v>
      </c>
      <c r="X4004" t="str">
        <f>IFERROR(VLOOKUP("FlightNumber", A:D, 4, FALSE), "Flight Not Found")</f>
        <v>Flight Not Found</v>
      </c>
      <c r="Y4004" t="str" cm="1">
        <f t="array" ref="Y4004">IF(AND(B:B &gt; TIME(6, 0, 0), B:B &lt;= TIME(18, 0, 0)), "Day", "Night")</f>
        <v>Night</v>
      </c>
      <c r="Z4004">
        <f>COUNTIFS(D:D, "Military - U.S. Army", C:C, "Fort Myer, Virginia")</f>
        <v>1</v>
      </c>
    </row>
    <row r="4005" spans="1:26" x14ac:dyDescent="0.2">
      <c r="A4005">
        <v>33318</v>
      </c>
      <c r="B4005" t="s">
        <v>8328</v>
      </c>
      <c r="C4005" t="s">
        <v>9873</v>
      </c>
      <c r="D4005" t="s">
        <v>19709</v>
      </c>
      <c r="F4005" t="s">
        <v>19710</v>
      </c>
      <c r="G4005" t="s">
        <v>19711</v>
      </c>
      <c r="I4005">
        <v>27</v>
      </c>
      <c r="J4005">
        <v>27</v>
      </c>
      <c r="K4005">
        <v>0</v>
      </c>
      <c r="L4005" t="s">
        <v>19712</v>
      </c>
      <c r="M4005">
        <f>SUM(B4005,C4005)</f>
        <v>0</v>
      </c>
      <c r="N4005" t="str">
        <f t="shared" si="124"/>
        <v>No</v>
      </c>
      <c r="O4005">
        <f>COUNTIF(C:C,"&lt;0")</f>
        <v>0</v>
      </c>
      <c r="P4005" t="e">
        <f>SUMIF(#REF!,"&gt;"&amp;AVERAGE(#REF!))</f>
        <v>#REF!</v>
      </c>
      <c r="Q4005">
        <f t="shared" si="125"/>
        <v>27.565026697177728</v>
      </c>
      <c r="R4005" t="str">
        <f>CONCATENATE("ID-",A4005,"-",E4005)</f>
        <v>ID-33318-</v>
      </c>
      <c r="S4005">
        <f>INDEX(B:B,MATCH(A4005,A:A,0))</f>
        <v>0</v>
      </c>
      <c r="T4005" t="str">
        <f>IF(OR(B4005&gt;0,C4005&gt;0),"Acceptable","Check")</f>
        <v>Acceptable</v>
      </c>
      <c r="U4005">
        <f>COUNTIF(D:D, "Military - U.S. Army")</f>
        <v>23</v>
      </c>
      <c r="V4005">
        <f>AVERAGEIF(C:C,"Fort Myer, Virginia", I:I)</f>
        <v>2</v>
      </c>
      <c r="X4005" t="str">
        <f>IFERROR(VLOOKUP("FlightNumber", A:D, 4, FALSE), "Flight Not Found")</f>
        <v>Flight Not Found</v>
      </c>
      <c r="Y4005" t="str" cm="1">
        <f t="array" ref="Y4005">IF(AND(B:B &gt; TIME(6, 0, 0), B:B &lt;= TIME(18, 0, 0)), "Day", "Night")</f>
        <v>Night</v>
      </c>
      <c r="Z4005">
        <f>COUNTIFS(D:D, "Military - U.S. Army", C:C, "Fort Myer, Virginia")</f>
        <v>1</v>
      </c>
    </row>
    <row r="4006" spans="1:26" x14ac:dyDescent="0.2">
      <c r="A4006">
        <v>33320</v>
      </c>
      <c r="B4006" t="s">
        <v>17403</v>
      </c>
      <c r="C4006" t="s">
        <v>19713</v>
      </c>
      <c r="D4006" t="s">
        <v>19714</v>
      </c>
      <c r="E4006" t="s">
        <v>19715</v>
      </c>
      <c r="F4006" t="s">
        <v>9859</v>
      </c>
      <c r="G4006" t="s">
        <v>19716</v>
      </c>
      <c r="H4006" t="s">
        <v>19717</v>
      </c>
      <c r="I4006">
        <v>63</v>
      </c>
      <c r="J4006">
        <v>34</v>
      </c>
      <c r="K4006">
        <v>0</v>
      </c>
      <c r="L4006" t="s">
        <v>19718</v>
      </c>
      <c r="M4006">
        <f>SUM(B4006,C4006)</f>
        <v>0</v>
      </c>
      <c r="N4006" t="str">
        <f t="shared" si="124"/>
        <v>No</v>
      </c>
      <c r="O4006">
        <f>COUNTIF(C:C,"&lt;0")</f>
        <v>0</v>
      </c>
      <c r="P4006" t="e">
        <f>SUMIF(#REF!,"&gt;"&amp;AVERAGE(#REF!))</f>
        <v>#REF!</v>
      </c>
      <c r="Q4006">
        <f t="shared" si="125"/>
        <v>27.565026697177728</v>
      </c>
      <c r="R4006" t="str">
        <f>CONCATENATE("ID-",A4006,"-",E4006)</f>
        <v>ID-33320-Trashkent - Navoi</v>
      </c>
      <c r="S4006" t="str">
        <f>INDEX(B:B,MATCH(A4006,A:A,0))</f>
        <v>11:37</v>
      </c>
      <c r="T4006" t="str">
        <f>IF(OR(B4006&gt;0,C4006&gt;0),"Acceptable","Check")</f>
        <v>Acceptable</v>
      </c>
      <c r="U4006">
        <f>COUNTIF(D:D, "Military - U.S. Army")</f>
        <v>23</v>
      </c>
      <c r="V4006">
        <f>AVERAGEIF(C:C,"Fort Myer, Virginia", I:I)</f>
        <v>2</v>
      </c>
      <c r="X4006" t="str">
        <f>IFERROR(VLOOKUP("FlightNumber", A:D, 4, FALSE), "Flight Not Found")</f>
        <v>Flight Not Found</v>
      </c>
      <c r="Y4006" t="str" cm="1">
        <f t="array" ref="Y4006">IF(AND(B:B &gt; TIME(6, 0, 0), B:B &lt;= TIME(18, 0, 0)), "Day", "Night")</f>
        <v>Night</v>
      </c>
      <c r="Z4006">
        <f>COUNTIFS(D:D, "Military - U.S. Army", C:C, "Fort Myer, Virginia")</f>
        <v>1</v>
      </c>
    </row>
    <row r="4007" spans="1:26" x14ac:dyDescent="0.2">
      <c r="A4007">
        <v>33322</v>
      </c>
      <c r="B4007" t="s">
        <v>4970</v>
      </c>
      <c r="C4007" t="s">
        <v>19298</v>
      </c>
      <c r="D4007" t="s">
        <v>2654</v>
      </c>
      <c r="F4007" t="s">
        <v>19719</v>
      </c>
      <c r="I4007">
        <v>28</v>
      </c>
      <c r="J4007">
        <v>28</v>
      </c>
      <c r="K4007">
        <v>0</v>
      </c>
      <c r="L4007" t="s">
        <v>19720</v>
      </c>
      <c r="M4007">
        <f>SUM(B4007,C4007)</f>
        <v>0</v>
      </c>
      <c r="N4007" t="str">
        <f t="shared" si="124"/>
        <v>No</v>
      </c>
      <c r="O4007">
        <f>COUNTIF(C:C,"&lt;0")</f>
        <v>0</v>
      </c>
      <c r="P4007" t="e">
        <f>SUMIF(#REF!,"&gt;"&amp;AVERAGE(#REF!))</f>
        <v>#REF!</v>
      </c>
      <c r="Q4007">
        <f t="shared" si="125"/>
        <v>27.565026697177728</v>
      </c>
      <c r="R4007" t="str">
        <f>CONCATENATE("ID-",A4007,"-",E4007)</f>
        <v>ID-33322-</v>
      </c>
      <c r="S4007" t="str">
        <f>INDEX(B:B,MATCH(A4007,A:A,0))</f>
        <v>08:15</v>
      </c>
      <c r="T4007" t="str">
        <f>IF(OR(B4007&gt;0,C4007&gt;0),"Acceptable","Check")</f>
        <v>Acceptable</v>
      </c>
      <c r="U4007">
        <f>COUNTIF(D:D, "Military - U.S. Army")</f>
        <v>23</v>
      </c>
      <c r="V4007">
        <f>AVERAGEIF(C:C,"Fort Myer, Virginia", I:I)</f>
        <v>2</v>
      </c>
      <c r="X4007" t="str">
        <f>IFERROR(VLOOKUP("FlightNumber", A:D, 4, FALSE), "Flight Not Found")</f>
        <v>Flight Not Found</v>
      </c>
      <c r="Y4007" t="str" cm="1">
        <f t="array" ref="Y4007">IF(AND(B:B &gt; TIME(6, 0, 0), B:B &lt;= TIME(18, 0, 0)), "Day", "Night")</f>
        <v>Night</v>
      </c>
      <c r="Z4007">
        <f>COUNTIFS(D:D, "Military - U.S. Army", C:C, "Fort Myer, Virginia")</f>
        <v>1</v>
      </c>
    </row>
    <row r="4008" spans="1:26" x14ac:dyDescent="0.2">
      <c r="A4008">
        <v>33329</v>
      </c>
      <c r="B4008" t="s">
        <v>1164</v>
      </c>
      <c r="C4008" t="s">
        <v>19721</v>
      </c>
      <c r="D4008" t="s">
        <v>19722</v>
      </c>
      <c r="E4008" t="s">
        <v>19723</v>
      </c>
      <c r="F4008" t="s">
        <v>12957</v>
      </c>
      <c r="G4008" t="s">
        <v>19724</v>
      </c>
      <c r="H4008" t="s">
        <v>19725</v>
      </c>
      <c r="I4008">
        <v>8</v>
      </c>
      <c r="J4008">
        <v>8</v>
      </c>
      <c r="K4008">
        <v>0</v>
      </c>
      <c r="L4008" t="s">
        <v>19726</v>
      </c>
      <c r="M4008">
        <f>SUM(B4008,C4008)</f>
        <v>0</v>
      </c>
      <c r="N4008" t="str">
        <f t="shared" si="124"/>
        <v>No</v>
      </c>
      <c r="O4008">
        <f>COUNTIF(C:C,"&lt;0")</f>
        <v>0</v>
      </c>
      <c r="P4008" t="e">
        <f>SUMIF(#REF!,"&gt;"&amp;AVERAGE(#REF!))</f>
        <v>#REF!</v>
      </c>
      <c r="Q4008">
        <f t="shared" si="125"/>
        <v>27.565026697177728</v>
      </c>
      <c r="R4008" t="str">
        <f>CONCATENATE("ID-",A4008,"-",E4008)</f>
        <v>ID-33329-Zeldiver - San Pedro</v>
      </c>
      <c r="S4008" t="str">
        <f>INDEX(B:B,MATCH(A4008,A:A,0))</f>
        <v>15:00</v>
      </c>
      <c r="T4008" t="str">
        <f>IF(OR(B4008&gt;0,C4008&gt;0),"Acceptable","Check")</f>
        <v>Acceptable</v>
      </c>
      <c r="U4008">
        <f>COUNTIF(D:D, "Military - U.S. Army")</f>
        <v>23</v>
      </c>
      <c r="V4008">
        <f>AVERAGEIF(C:C,"Fort Myer, Virginia", I:I)</f>
        <v>2</v>
      </c>
      <c r="X4008" t="str">
        <f>IFERROR(VLOOKUP("FlightNumber", A:D, 4, FALSE), "Flight Not Found")</f>
        <v>Flight Not Found</v>
      </c>
      <c r="Y4008" t="str" cm="1">
        <f t="array" ref="Y4008">IF(AND(B:B &gt; TIME(6, 0, 0), B:B &lt;= TIME(18, 0, 0)), "Day", "Night")</f>
        <v>Night</v>
      </c>
      <c r="Z4008">
        <f>COUNTIFS(D:D, "Military - U.S. Army", C:C, "Fort Myer, Virginia")</f>
        <v>1</v>
      </c>
    </row>
    <row r="4009" spans="1:26" x14ac:dyDescent="0.2">
      <c r="A4009">
        <v>33332</v>
      </c>
      <c r="B4009" t="s">
        <v>1720</v>
      </c>
      <c r="C4009" t="s">
        <v>19727</v>
      </c>
      <c r="D4009" t="s">
        <v>16601</v>
      </c>
      <c r="E4009" t="s">
        <v>19728</v>
      </c>
      <c r="F4009" t="s">
        <v>12756</v>
      </c>
      <c r="G4009" t="s">
        <v>19729</v>
      </c>
      <c r="H4009" t="s">
        <v>19730</v>
      </c>
      <c r="I4009">
        <v>7</v>
      </c>
      <c r="J4009">
        <v>6</v>
      </c>
      <c r="K4009">
        <v>0</v>
      </c>
      <c r="L4009" t="s">
        <v>19731</v>
      </c>
      <c r="M4009">
        <f>SUM(B4009,C4009)</f>
        <v>0</v>
      </c>
      <c r="N4009" t="str">
        <f t="shared" si="124"/>
        <v>No</v>
      </c>
      <c r="O4009">
        <f>COUNTIF(C:C,"&lt;0")</f>
        <v>0</v>
      </c>
      <c r="P4009" t="e">
        <f>SUMIF(#REF!,"&gt;"&amp;AVERAGE(#REF!))</f>
        <v>#REF!</v>
      </c>
      <c r="Q4009">
        <f t="shared" si="125"/>
        <v>27.565026697177728</v>
      </c>
      <c r="R4009" t="str">
        <f>CONCATENATE("ID-",A4009,"-",E4009)</f>
        <v>ID-33332-Sturdee - Smithers</v>
      </c>
      <c r="S4009" t="str">
        <f>INDEX(B:B,MATCH(A4009,A:A,0))</f>
        <v>13:40</v>
      </c>
      <c r="T4009" t="str">
        <f>IF(OR(B4009&gt;0,C4009&gt;0),"Acceptable","Check")</f>
        <v>Acceptable</v>
      </c>
      <c r="U4009">
        <f>COUNTIF(D:D, "Military - U.S. Army")</f>
        <v>23</v>
      </c>
      <c r="V4009">
        <f>AVERAGEIF(C:C,"Fort Myer, Virginia", I:I)</f>
        <v>2</v>
      </c>
      <c r="X4009" t="str">
        <f>IFERROR(VLOOKUP("FlightNumber", A:D, 4, FALSE), "Flight Not Found")</f>
        <v>Flight Not Found</v>
      </c>
      <c r="Y4009" t="str" cm="1">
        <f t="array" ref="Y4009">IF(AND(B:B &gt; TIME(6, 0, 0), B:B &lt;= TIME(18, 0, 0)), "Day", "Night")</f>
        <v>Night</v>
      </c>
      <c r="Z4009">
        <f>COUNTIFS(D:D, "Military - U.S. Army", C:C, "Fort Myer, Virginia")</f>
        <v>1</v>
      </c>
    </row>
    <row r="4010" spans="1:26" x14ac:dyDescent="0.2">
      <c r="A4010">
        <v>33332</v>
      </c>
      <c r="B4010" t="s">
        <v>9254</v>
      </c>
      <c r="C4010" t="s">
        <v>19732</v>
      </c>
      <c r="D4010" t="s">
        <v>34</v>
      </c>
      <c r="E4010" t="s">
        <v>19733</v>
      </c>
      <c r="F4010" t="s">
        <v>19734</v>
      </c>
      <c r="G4010" t="s">
        <v>19735</v>
      </c>
      <c r="H4010" t="s">
        <v>19736</v>
      </c>
      <c r="I4010">
        <v>5</v>
      </c>
      <c r="J4010">
        <v>5</v>
      </c>
      <c r="K4010">
        <v>2</v>
      </c>
      <c r="L4010" t="s">
        <v>19737</v>
      </c>
      <c r="M4010">
        <f>SUM(B4010,C4010)</f>
        <v>0</v>
      </c>
      <c r="N4010" t="str">
        <f t="shared" si="124"/>
        <v>No</v>
      </c>
      <c r="O4010">
        <f>COUNTIF(C:C,"&lt;0")</f>
        <v>0</v>
      </c>
      <c r="P4010" t="e">
        <f>SUMIF(#REF!,"&gt;"&amp;AVERAGE(#REF!))</f>
        <v>#REF!</v>
      </c>
      <c r="Q4010">
        <f t="shared" si="125"/>
        <v>27.565026697177728</v>
      </c>
      <c r="R4010" t="str">
        <f>CONCATENATE("ID-",A4010,"-",E4010)</f>
        <v>ID-33332-Williamsport, PA  - Philadelphia, PA</v>
      </c>
      <c r="S4010" t="str">
        <f>INDEX(B:B,MATCH(A4010,A:A,0))</f>
        <v>13:40</v>
      </c>
      <c r="T4010" t="str">
        <f>IF(OR(B4010&gt;0,C4010&gt;0),"Acceptable","Check")</f>
        <v>Acceptable</v>
      </c>
      <c r="U4010">
        <f>COUNTIF(D:D, "Military - U.S. Army")</f>
        <v>23</v>
      </c>
      <c r="V4010">
        <f>AVERAGEIF(C:C,"Fort Myer, Virginia", I:I)</f>
        <v>2</v>
      </c>
      <c r="X4010" t="str">
        <f>IFERROR(VLOOKUP("FlightNumber", A:D, 4, FALSE), "Flight Not Found")</f>
        <v>Flight Not Found</v>
      </c>
      <c r="Y4010" t="str" cm="1">
        <f t="array" ref="Y4010">IF(AND(B:B &gt; TIME(6, 0, 0), B:B &lt;= TIME(18, 0, 0)), "Day", "Night")</f>
        <v>Night</v>
      </c>
      <c r="Z4010">
        <f>COUNTIFS(D:D, "Military - U.S. Army", C:C, "Fort Myer, Virginia")</f>
        <v>1</v>
      </c>
    </row>
    <row r="4011" spans="1:26" x14ac:dyDescent="0.2">
      <c r="A4011">
        <v>33333</v>
      </c>
      <c r="B4011" t="s">
        <v>15419</v>
      </c>
      <c r="C4011" t="s">
        <v>19738</v>
      </c>
      <c r="D4011" t="s">
        <v>17875</v>
      </c>
      <c r="E4011" t="s">
        <v>19739</v>
      </c>
      <c r="F4011" t="s">
        <v>19740</v>
      </c>
      <c r="G4011" t="s">
        <v>19741</v>
      </c>
      <c r="H4011" t="s">
        <v>19742</v>
      </c>
      <c r="I4011">
        <v>23</v>
      </c>
      <c r="J4011">
        <v>23</v>
      </c>
      <c r="K4011">
        <v>0</v>
      </c>
      <c r="L4011" t="s">
        <v>19743</v>
      </c>
      <c r="M4011">
        <f>SUM(B4011,C4011)</f>
        <v>0</v>
      </c>
      <c r="N4011" t="str">
        <f t="shared" si="124"/>
        <v>No</v>
      </c>
      <c r="O4011">
        <f>COUNTIF(C:C,"&lt;0")</f>
        <v>0</v>
      </c>
      <c r="P4011" t="e">
        <f>SUMIF(#REF!,"&gt;"&amp;AVERAGE(#REF!))</f>
        <v>#REF!</v>
      </c>
      <c r="Q4011">
        <f t="shared" si="125"/>
        <v>27.565026697177728</v>
      </c>
      <c r="R4011" t="str">
        <f>CONCATENATE("ID-",A4011,"-",E4011)</f>
        <v>ID-33333-Atlanta - Brunswick</v>
      </c>
      <c r="S4011" t="str">
        <f>INDEX(B:B,MATCH(A4011,A:A,0))</f>
        <v>14:51</v>
      </c>
      <c r="T4011" t="str">
        <f>IF(OR(B4011&gt;0,C4011&gt;0),"Acceptable","Check")</f>
        <v>Acceptable</v>
      </c>
      <c r="U4011">
        <f>COUNTIF(D:D, "Military - U.S. Army")</f>
        <v>23</v>
      </c>
      <c r="V4011">
        <f>AVERAGEIF(C:C,"Fort Myer, Virginia", I:I)</f>
        <v>2</v>
      </c>
      <c r="X4011" t="str">
        <f>IFERROR(VLOOKUP("FlightNumber", A:D, 4, FALSE), "Flight Not Found")</f>
        <v>Flight Not Found</v>
      </c>
      <c r="Y4011" t="str" cm="1">
        <f t="array" ref="Y4011">IF(AND(B:B &gt; TIME(6, 0, 0), B:B &lt;= TIME(18, 0, 0)), "Day", "Night")</f>
        <v>Night</v>
      </c>
      <c r="Z4011">
        <f>COUNTIFS(D:D, "Military - U.S. Army", C:C, "Fort Myer, Virginia")</f>
        <v>1</v>
      </c>
    </row>
    <row r="4012" spans="1:26" x14ac:dyDescent="0.2">
      <c r="A4012">
        <v>33347</v>
      </c>
      <c r="B4012" t="s">
        <v>6403</v>
      </c>
      <c r="C4012" t="s">
        <v>19744</v>
      </c>
      <c r="D4012" t="s">
        <v>19745</v>
      </c>
      <c r="E4012" t="s">
        <v>19746</v>
      </c>
      <c r="F4012" t="s">
        <v>19747</v>
      </c>
      <c r="G4012" t="s">
        <v>19748</v>
      </c>
      <c r="H4012" t="s">
        <v>19749</v>
      </c>
      <c r="I4012">
        <v>22</v>
      </c>
      <c r="J4012">
        <v>11</v>
      </c>
      <c r="K4012">
        <v>0</v>
      </c>
      <c r="L4012" t="s">
        <v>19750</v>
      </c>
      <c r="M4012">
        <f>SUM(B4012,C4012)</f>
        <v>0</v>
      </c>
      <c r="N4012" t="str">
        <f t="shared" si="124"/>
        <v>No</v>
      </c>
      <c r="O4012">
        <f>COUNTIF(C:C,"&lt;0")</f>
        <v>0</v>
      </c>
      <c r="P4012" t="e">
        <f>SUMIF(#REF!,"&gt;"&amp;AVERAGE(#REF!))</f>
        <v>#REF!</v>
      </c>
      <c r="Q4012">
        <f t="shared" si="125"/>
        <v>27.565026697177728</v>
      </c>
      <c r="R4012" t="str">
        <f>CONCATENATE("ID-",A4012,"-",E4012)</f>
        <v>ID-33347-Hiva Ou - Nuku Hiva</v>
      </c>
      <c r="S4012" t="str">
        <f>INDEX(B:B,MATCH(A4012,A:A,0))</f>
        <v>11:56</v>
      </c>
      <c r="T4012" t="str">
        <f>IF(OR(B4012&gt;0,C4012&gt;0),"Acceptable","Check")</f>
        <v>Acceptable</v>
      </c>
      <c r="U4012">
        <f>COUNTIF(D:D, "Military - U.S. Army")</f>
        <v>23</v>
      </c>
      <c r="V4012">
        <f>AVERAGEIF(C:C,"Fort Myer, Virginia", I:I)</f>
        <v>2</v>
      </c>
      <c r="X4012" t="str">
        <f>IFERROR(VLOOKUP("FlightNumber", A:D, 4, FALSE), "Flight Not Found")</f>
        <v>Flight Not Found</v>
      </c>
      <c r="Y4012" t="str" cm="1">
        <f t="array" ref="Y4012">IF(AND(B:B &gt; TIME(6, 0, 0), B:B &lt;= TIME(18, 0, 0)), "Day", "Night")</f>
        <v>Night</v>
      </c>
      <c r="Z4012">
        <f>COUNTIFS(D:D, "Military - U.S. Army", C:C, "Fort Myer, Virginia")</f>
        <v>1</v>
      </c>
    </row>
    <row r="4013" spans="1:26" x14ac:dyDescent="0.2">
      <c r="A4013">
        <v>33363</v>
      </c>
      <c r="C4013" t="s">
        <v>19751</v>
      </c>
      <c r="D4013" t="s">
        <v>19091</v>
      </c>
      <c r="F4013" t="s">
        <v>15862</v>
      </c>
      <c r="G4013" t="s">
        <v>19752</v>
      </c>
      <c r="H4013" t="s">
        <v>19753</v>
      </c>
      <c r="I4013">
        <v>8</v>
      </c>
      <c r="J4013">
        <v>8</v>
      </c>
      <c r="K4013">
        <v>0</v>
      </c>
      <c r="L4013" t="s">
        <v>19754</v>
      </c>
      <c r="M4013">
        <f>SUM(B4013,C4013)</f>
        <v>0</v>
      </c>
      <c r="N4013" t="str">
        <f t="shared" si="124"/>
        <v>No</v>
      </c>
      <c r="O4013">
        <f>COUNTIF(C:C,"&lt;0")</f>
        <v>0</v>
      </c>
      <c r="P4013" t="e">
        <f>SUMIF(#REF!,"&gt;"&amp;AVERAGE(#REF!))</f>
        <v>#REF!</v>
      </c>
      <c r="Q4013">
        <f t="shared" si="125"/>
        <v>27.565026697177728</v>
      </c>
      <c r="R4013" t="str">
        <f>CONCATENATE("ID-",A4013,"-",E4013)</f>
        <v>ID-33363-</v>
      </c>
      <c r="S4013">
        <f>INDEX(B:B,MATCH(A4013,A:A,0))</f>
        <v>0</v>
      </c>
      <c r="T4013" t="str">
        <f>IF(OR(B4013&gt;0,C4013&gt;0),"Acceptable","Check")</f>
        <v>Acceptable</v>
      </c>
      <c r="U4013">
        <f>COUNTIF(D:D, "Military - U.S. Army")</f>
        <v>23</v>
      </c>
      <c r="V4013">
        <f>AVERAGEIF(C:C,"Fort Myer, Virginia", I:I)</f>
        <v>2</v>
      </c>
      <c r="X4013" t="str">
        <f>IFERROR(VLOOKUP("FlightNumber", A:D, 4, FALSE), "Flight Not Found")</f>
        <v>Flight Not Found</v>
      </c>
      <c r="Y4013" t="str" cm="1">
        <f t="array" ref="Y4013">IF(AND(B:B &gt; TIME(6, 0, 0), B:B &lt;= TIME(18, 0, 0)), "Day", "Night")</f>
        <v>Night</v>
      </c>
      <c r="Z4013">
        <f>COUNTIFS(D:D, "Military - U.S. Army", C:C, "Fort Myer, Virginia")</f>
        <v>1</v>
      </c>
    </row>
    <row r="4014" spans="1:26" x14ac:dyDescent="0.2">
      <c r="A4014">
        <v>33367</v>
      </c>
      <c r="C4014" t="s">
        <v>19755</v>
      </c>
      <c r="D4014" t="s">
        <v>12247</v>
      </c>
      <c r="E4014" t="s">
        <v>19756</v>
      </c>
      <c r="F4014" t="s">
        <v>11247</v>
      </c>
      <c r="G4014" t="s">
        <v>19757</v>
      </c>
      <c r="H4014" t="s">
        <v>19758</v>
      </c>
      <c r="I4014">
        <v>13</v>
      </c>
      <c r="J4014">
        <v>13</v>
      </c>
      <c r="K4014">
        <v>0</v>
      </c>
      <c r="L4014" t="s">
        <v>19759</v>
      </c>
      <c r="M4014">
        <f>SUM(B4014,C4014)</f>
        <v>0</v>
      </c>
      <c r="N4014" t="str">
        <f t="shared" si="124"/>
        <v>No</v>
      </c>
      <c r="O4014">
        <f>COUNTIF(C:C,"&lt;0")</f>
        <v>0</v>
      </c>
      <c r="P4014" t="e">
        <f>SUMIF(#REF!,"&gt;"&amp;AVERAGE(#REF!))</f>
        <v>#REF!</v>
      </c>
      <c r="Q4014">
        <f t="shared" si="125"/>
        <v>27.565026697177728</v>
      </c>
      <c r="R4014" t="str">
        <f>CONCATENATE("ID-",A4014,"-",E4014)</f>
        <v>ID-33367-Ambon - Ternate - Manado</v>
      </c>
      <c r="S4014">
        <f>INDEX(B:B,MATCH(A4014,A:A,0))</f>
        <v>0</v>
      </c>
      <c r="T4014" t="str">
        <f>IF(OR(B4014&gt;0,C4014&gt;0),"Acceptable","Check")</f>
        <v>Acceptable</v>
      </c>
      <c r="U4014">
        <f>COUNTIF(D:D, "Military - U.S. Army")</f>
        <v>23</v>
      </c>
      <c r="V4014">
        <f>AVERAGEIF(C:C,"Fort Myer, Virginia", I:I)</f>
        <v>2</v>
      </c>
      <c r="X4014" t="str">
        <f>IFERROR(VLOOKUP("FlightNumber", A:D, 4, FALSE), "Flight Not Found")</f>
        <v>Flight Not Found</v>
      </c>
      <c r="Y4014" t="str" cm="1">
        <f t="array" ref="Y4014">IF(AND(B:B &gt; TIME(6, 0, 0), B:B &lt;= TIME(18, 0, 0)), "Day", "Night")</f>
        <v>Night</v>
      </c>
      <c r="Z4014">
        <f>COUNTIFS(D:D, "Military - U.S. Army", C:C, "Fort Myer, Virginia")</f>
        <v>1</v>
      </c>
    </row>
    <row r="4015" spans="1:26" x14ac:dyDescent="0.2">
      <c r="A4015">
        <v>33371</v>
      </c>
      <c r="B4015" t="s">
        <v>8968</v>
      </c>
      <c r="C4015" t="s">
        <v>19760</v>
      </c>
      <c r="D4015" t="s">
        <v>19761</v>
      </c>
      <c r="E4015" t="s">
        <v>19762</v>
      </c>
      <c r="F4015" t="s">
        <v>15570</v>
      </c>
      <c r="G4015" t="s">
        <v>19763</v>
      </c>
      <c r="H4015" t="s">
        <v>19764</v>
      </c>
      <c r="I4015">
        <v>7</v>
      </c>
      <c r="J4015">
        <v>7</v>
      </c>
      <c r="K4015">
        <v>0</v>
      </c>
      <c r="L4015" t="s">
        <v>19765</v>
      </c>
      <c r="M4015">
        <f>SUM(B4015,C4015)</f>
        <v>0</v>
      </c>
      <c r="N4015" t="str">
        <f t="shared" si="124"/>
        <v>No</v>
      </c>
      <c r="O4015">
        <f>COUNTIF(C:C,"&lt;0")</f>
        <v>0</v>
      </c>
      <c r="P4015" t="e">
        <f>SUMIF(#REF!,"&gt;"&amp;AVERAGE(#REF!))</f>
        <v>#REF!</v>
      </c>
      <c r="Q4015">
        <f t="shared" si="125"/>
        <v>27.565026697177728</v>
      </c>
      <c r="R4015" t="str">
        <f>CONCATENATE("ID-",A4015,"-",E4015)</f>
        <v>ID-33371-Local sightseeing</v>
      </c>
      <c r="S4015" t="str">
        <f>INDEX(B:B,MATCH(A4015,A:A,0))</f>
        <v>13:19</v>
      </c>
      <c r="T4015" t="str">
        <f>IF(OR(B4015&gt;0,C4015&gt;0),"Acceptable","Check")</f>
        <v>Acceptable</v>
      </c>
      <c r="U4015">
        <f>COUNTIF(D:D, "Military - U.S. Army")</f>
        <v>23</v>
      </c>
      <c r="V4015">
        <f>AVERAGEIF(C:C,"Fort Myer, Virginia", I:I)</f>
        <v>2</v>
      </c>
      <c r="X4015" t="str">
        <f>IFERROR(VLOOKUP("FlightNumber", A:D, 4, FALSE), "Flight Not Found")</f>
        <v>Flight Not Found</v>
      </c>
      <c r="Y4015" t="str" cm="1">
        <f t="array" ref="Y4015">IF(AND(B:B &gt; TIME(6, 0, 0), B:B &lt;= TIME(18, 0, 0)), "Day", "Night")</f>
        <v>Night</v>
      </c>
      <c r="Z4015">
        <f>COUNTIFS(D:D, "Military - U.S. Army", C:C, "Fort Myer, Virginia")</f>
        <v>1</v>
      </c>
    </row>
    <row r="4016" spans="1:26" x14ac:dyDescent="0.2">
      <c r="A4016">
        <v>33373</v>
      </c>
      <c r="C4016" t="s">
        <v>19766</v>
      </c>
      <c r="D4016" t="s">
        <v>19767</v>
      </c>
      <c r="E4016" t="s">
        <v>19768</v>
      </c>
      <c r="F4016" t="s">
        <v>3099</v>
      </c>
      <c r="G4016" t="s">
        <v>19769</v>
      </c>
      <c r="H4016" t="s">
        <v>19770</v>
      </c>
      <c r="I4016">
        <v>14</v>
      </c>
      <c r="J4016">
        <v>13</v>
      </c>
      <c r="K4016">
        <v>0</v>
      </c>
      <c r="L4016" t="s">
        <v>19771</v>
      </c>
      <c r="M4016">
        <f>SUM(B4016,C4016)</f>
        <v>0</v>
      </c>
      <c r="N4016" t="str">
        <f t="shared" si="124"/>
        <v>No</v>
      </c>
      <c r="O4016">
        <f>COUNTIF(C:C,"&lt;0")</f>
        <v>0</v>
      </c>
      <c r="P4016" t="e">
        <f>SUMIF(#REF!,"&gt;"&amp;AVERAGE(#REF!))</f>
        <v>#REF!</v>
      </c>
      <c r="Q4016">
        <f t="shared" si="125"/>
        <v>27.565026697177728</v>
      </c>
      <c r="R4016" t="str">
        <f>CONCATENATE("ID-",A4016,"-",E4016)</f>
        <v>ID-33373-Villavicencio - Miraflores Guaviarel</v>
      </c>
      <c r="S4016">
        <f>INDEX(B:B,MATCH(A4016,A:A,0))</f>
        <v>0</v>
      </c>
      <c r="T4016" t="str">
        <f>IF(OR(B4016&gt;0,C4016&gt;0),"Acceptable","Check")</f>
        <v>Acceptable</v>
      </c>
      <c r="U4016">
        <f>COUNTIF(D:D, "Military - U.S. Army")</f>
        <v>23</v>
      </c>
      <c r="V4016">
        <f>AVERAGEIF(C:C,"Fort Myer, Virginia", I:I)</f>
        <v>2</v>
      </c>
      <c r="X4016" t="str">
        <f>IFERROR(VLOOKUP("FlightNumber", A:D, 4, FALSE), "Flight Not Found")</f>
        <v>Flight Not Found</v>
      </c>
      <c r="Y4016" t="str" cm="1">
        <f t="array" ref="Y4016">IF(AND(B:B &gt; TIME(6, 0, 0), B:B &lt;= TIME(18, 0, 0)), "Day", "Night")</f>
        <v>Night</v>
      </c>
      <c r="Z4016">
        <f>COUNTIFS(D:D, "Military - U.S. Army", C:C, "Fort Myer, Virginia")</f>
        <v>1</v>
      </c>
    </row>
    <row r="4017" spans="1:26" x14ac:dyDescent="0.2">
      <c r="A4017">
        <v>33381</v>
      </c>
      <c r="B4017" t="s">
        <v>7875</v>
      </c>
      <c r="C4017" t="s">
        <v>15468</v>
      </c>
      <c r="D4017" t="s">
        <v>3546</v>
      </c>
      <c r="E4017" t="s">
        <v>19772</v>
      </c>
      <c r="F4017" t="s">
        <v>15891</v>
      </c>
      <c r="G4017" t="s">
        <v>19773</v>
      </c>
      <c r="H4017" t="s">
        <v>106</v>
      </c>
      <c r="I4017">
        <v>181</v>
      </c>
      <c r="J4017">
        <v>13</v>
      </c>
      <c r="K4017">
        <v>0</v>
      </c>
      <c r="L4017" t="s">
        <v>19774</v>
      </c>
      <c r="M4017">
        <f>SUM(B4017,C4017)</f>
        <v>0</v>
      </c>
      <c r="N4017" t="str">
        <f t="shared" si="124"/>
        <v>No</v>
      </c>
      <c r="O4017">
        <f>COUNTIF(C:C,"&lt;0")</f>
        <v>0</v>
      </c>
      <c r="P4017" t="e">
        <f>SUMIF(#REF!,"&gt;"&amp;AVERAGE(#REF!))</f>
        <v>#REF!</v>
      </c>
      <c r="Q4017">
        <f t="shared" si="125"/>
        <v>27.565026697177728</v>
      </c>
      <c r="R4017" t="str">
        <f>CONCATENATE("ID-",A4017,"-",E4017)</f>
        <v>ID-33381-Sukhumi - Leningrad</v>
      </c>
      <c r="S4017" t="str">
        <f>INDEX(B:B,MATCH(A4017,A:A,0))</f>
        <v>13:06</v>
      </c>
      <c r="T4017" t="str">
        <f>IF(OR(B4017&gt;0,C4017&gt;0),"Acceptable","Check")</f>
        <v>Acceptable</v>
      </c>
      <c r="U4017">
        <f>COUNTIF(D:D, "Military - U.S. Army")</f>
        <v>23</v>
      </c>
      <c r="V4017">
        <f>AVERAGEIF(C:C,"Fort Myer, Virginia", I:I)</f>
        <v>2</v>
      </c>
      <c r="X4017" t="str">
        <f>IFERROR(VLOOKUP("FlightNumber", A:D, 4, FALSE), "Flight Not Found")</f>
        <v>Flight Not Found</v>
      </c>
      <c r="Y4017" t="str" cm="1">
        <f t="array" ref="Y4017">IF(AND(B:B &gt; TIME(6, 0, 0), B:B &lt;= TIME(18, 0, 0)), "Day", "Night")</f>
        <v>Night</v>
      </c>
      <c r="Z4017">
        <f>COUNTIFS(D:D, "Military - U.S. Army", C:C, "Fort Myer, Virginia")</f>
        <v>1</v>
      </c>
    </row>
    <row r="4018" spans="1:26" x14ac:dyDescent="0.2">
      <c r="A4018">
        <v>33382</v>
      </c>
      <c r="C4018" t="s">
        <v>19775</v>
      </c>
      <c r="D4018" t="s">
        <v>19776</v>
      </c>
      <c r="F4018" t="s">
        <v>19777</v>
      </c>
      <c r="G4018" t="s">
        <v>19778</v>
      </c>
      <c r="H4018" t="s">
        <v>19779</v>
      </c>
      <c r="I4018">
        <v>10</v>
      </c>
      <c r="J4018">
        <v>4</v>
      </c>
      <c r="K4018">
        <v>0</v>
      </c>
      <c r="L4018" t="s">
        <v>19780</v>
      </c>
      <c r="M4018">
        <f>SUM(B4018,C4018)</f>
        <v>0</v>
      </c>
      <c r="N4018" t="str">
        <f t="shared" si="124"/>
        <v>No</v>
      </c>
      <c r="O4018">
        <f>COUNTIF(C:C,"&lt;0")</f>
        <v>0</v>
      </c>
      <c r="P4018" t="e">
        <f>SUMIF(#REF!,"&gt;"&amp;AVERAGE(#REF!))</f>
        <v>#REF!</v>
      </c>
      <c r="Q4018">
        <f t="shared" si="125"/>
        <v>27.565026697177728</v>
      </c>
      <c r="R4018" t="str">
        <f>CONCATENATE("ID-",A4018,"-",E4018)</f>
        <v>ID-33382-</v>
      </c>
      <c r="S4018">
        <f>INDEX(B:B,MATCH(A4018,A:A,0))</f>
        <v>0</v>
      </c>
      <c r="T4018" t="str">
        <f>IF(OR(B4018&gt;0,C4018&gt;0),"Acceptable","Check")</f>
        <v>Acceptable</v>
      </c>
      <c r="U4018">
        <f>COUNTIF(D:D, "Military - U.S. Army")</f>
        <v>23</v>
      </c>
      <c r="V4018">
        <f>AVERAGEIF(C:C,"Fort Myer, Virginia", I:I)</f>
        <v>2</v>
      </c>
      <c r="X4018" t="str">
        <f>IFERROR(VLOOKUP("FlightNumber", A:D, 4, FALSE), "Flight Not Found")</f>
        <v>Flight Not Found</v>
      </c>
      <c r="Y4018" t="str" cm="1">
        <f t="array" ref="Y4018">IF(AND(B:B &gt; TIME(6, 0, 0), B:B &lt;= TIME(18, 0, 0)), "Day", "Night")</f>
        <v>Night</v>
      </c>
      <c r="Z4018">
        <f>COUNTIFS(D:D, "Military - U.S. Army", C:C, "Fort Myer, Virginia")</f>
        <v>1</v>
      </c>
    </row>
    <row r="4019" spans="1:26" x14ac:dyDescent="0.2">
      <c r="A4019">
        <v>33384</v>
      </c>
      <c r="B4019" t="s">
        <v>2633</v>
      </c>
      <c r="C4019" t="s">
        <v>19781</v>
      </c>
      <c r="D4019" t="s">
        <v>19782</v>
      </c>
      <c r="E4019" t="s">
        <v>19783</v>
      </c>
      <c r="F4019" t="s">
        <v>19784</v>
      </c>
      <c r="G4019" t="s">
        <v>19785</v>
      </c>
      <c r="H4019" t="s">
        <v>19786</v>
      </c>
      <c r="I4019">
        <v>223</v>
      </c>
      <c r="J4019">
        <v>223</v>
      </c>
      <c r="K4019">
        <v>0</v>
      </c>
      <c r="L4019" t="s">
        <v>19787</v>
      </c>
      <c r="M4019">
        <f>SUM(B4019,C4019)</f>
        <v>0</v>
      </c>
      <c r="N4019" t="str">
        <f t="shared" si="124"/>
        <v>No</v>
      </c>
      <c r="O4019">
        <f>COUNTIF(C:C,"&lt;0")</f>
        <v>0</v>
      </c>
      <c r="P4019" t="e">
        <f>SUMIF(#REF!,"&gt;"&amp;AVERAGE(#REF!))</f>
        <v>#REF!</v>
      </c>
      <c r="Q4019">
        <f t="shared" si="125"/>
        <v>27.565026697177728</v>
      </c>
      <c r="R4019" t="str">
        <f>CONCATENATE("ID-",A4019,"-",E4019)</f>
        <v>ID-33384-Bangkok - Wien, Austria</v>
      </c>
      <c r="S4019" t="str">
        <f>INDEX(B:B,MATCH(A4019,A:A,0))</f>
        <v>23:17</v>
      </c>
      <c r="T4019" t="str">
        <f>IF(OR(B4019&gt;0,C4019&gt;0),"Acceptable","Check")</f>
        <v>Acceptable</v>
      </c>
      <c r="U4019">
        <f>COUNTIF(D:D, "Military - U.S. Army")</f>
        <v>23</v>
      </c>
      <c r="V4019">
        <f>AVERAGEIF(C:C,"Fort Myer, Virginia", I:I)</f>
        <v>2</v>
      </c>
      <c r="X4019" t="str">
        <f>IFERROR(VLOOKUP("FlightNumber", A:D, 4, FALSE), "Flight Not Found")</f>
        <v>Flight Not Found</v>
      </c>
      <c r="Y4019" t="str" cm="1">
        <f t="array" ref="Y4019">IF(AND(B:B &gt; TIME(6, 0, 0), B:B &lt;= TIME(18, 0, 0)), "Day", "Night")</f>
        <v>Night</v>
      </c>
      <c r="Z4019">
        <f>COUNTIFS(D:D, "Military - U.S. Army", C:C, "Fort Myer, Virginia")</f>
        <v>1</v>
      </c>
    </row>
    <row r="4020" spans="1:26" x14ac:dyDescent="0.2">
      <c r="A4020">
        <v>33390</v>
      </c>
      <c r="B4020" t="s">
        <v>8887</v>
      </c>
      <c r="C4020" t="s">
        <v>19788</v>
      </c>
      <c r="D4020" t="s">
        <v>19789</v>
      </c>
      <c r="E4020" t="s">
        <v>19790</v>
      </c>
      <c r="F4020" t="s">
        <v>19791</v>
      </c>
      <c r="G4020" t="s">
        <v>19792</v>
      </c>
      <c r="H4020" t="s">
        <v>129</v>
      </c>
      <c r="I4020">
        <v>3</v>
      </c>
      <c r="J4020">
        <v>2</v>
      </c>
      <c r="K4020">
        <v>0</v>
      </c>
      <c r="L4020" t="s">
        <v>19793</v>
      </c>
      <c r="M4020">
        <f>SUM(B4020,C4020)</f>
        <v>0</v>
      </c>
      <c r="N4020" t="str">
        <f t="shared" si="124"/>
        <v>No</v>
      </c>
      <c r="O4020">
        <f>COUNTIF(C:C,"&lt;0")</f>
        <v>0</v>
      </c>
      <c r="P4020" t="e">
        <f>SUMIF(#REF!,"&gt;"&amp;AVERAGE(#REF!))</f>
        <v>#REF!</v>
      </c>
      <c r="Q4020">
        <f t="shared" si="125"/>
        <v>27.565026697177728</v>
      </c>
      <c r="R4020" t="str">
        <f>CONCATENATE("ID-",A4020,"-",E4020)</f>
        <v>ID-33390-Grada Zuma, Bahamas - Cape Hatien</v>
      </c>
      <c r="S4020" t="str">
        <f>INDEX(B:B,MATCH(A4020,A:A,0))</f>
        <v>10:16</v>
      </c>
      <c r="T4020" t="str">
        <f>IF(OR(B4020&gt;0,C4020&gt;0),"Acceptable","Check")</f>
        <v>Acceptable</v>
      </c>
      <c r="U4020">
        <f>COUNTIF(D:D, "Military - U.S. Army")</f>
        <v>23</v>
      </c>
      <c r="V4020">
        <f>AVERAGEIF(C:C,"Fort Myer, Virginia", I:I)</f>
        <v>2</v>
      </c>
      <c r="X4020" t="str">
        <f>IFERROR(VLOOKUP("FlightNumber", A:D, 4, FALSE), "Flight Not Found")</f>
        <v>Flight Not Found</v>
      </c>
      <c r="Y4020" t="str" cm="1">
        <f t="array" ref="Y4020">IF(AND(B:B &gt; TIME(6, 0, 0), B:B &lt;= TIME(18, 0, 0)), "Day", "Night")</f>
        <v>Night</v>
      </c>
      <c r="Z4020">
        <f>COUNTIFS(D:D, "Military - U.S. Army", C:C, "Fort Myer, Virginia")</f>
        <v>1</v>
      </c>
    </row>
    <row r="4021" spans="1:26" x14ac:dyDescent="0.2">
      <c r="A4021">
        <v>33399</v>
      </c>
      <c r="B4021" t="s">
        <v>2833</v>
      </c>
      <c r="C4021" t="s">
        <v>15357</v>
      </c>
      <c r="D4021" t="s">
        <v>19794</v>
      </c>
      <c r="E4021" t="s">
        <v>19795</v>
      </c>
      <c r="F4021" t="s">
        <v>19796</v>
      </c>
      <c r="G4021" t="s">
        <v>19797</v>
      </c>
      <c r="H4021" t="s">
        <v>7887</v>
      </c>
      <c r="I4021">
        <v>7</v>
      </c>
      <c r="J4021">
        <v>7</v>
      </c>
      <c r="K4021">
        <v>0</v>
      </c>
      <c r="L4021" t="s">
        <v>19798</v>
      </c>
      <c r="M4021">
        <f>SUM(B4021,C4021)</f>
        <v>0</v>
      </c>
      <c r="N4021" t="str">
        <f t="shared" si="124"/>
        <v>No</v>
      </c>
      <c r="O4021">
        <f>COUNTIF(C:C,"&lt;0")</f>
        <v>0</v>
      </c>
      <c r="P4021" t="e">
        <f>SUMIF(#REF!,"&gt;"&amp;AVERAGE(#REF!))</f>
        <v>#REF!</v>
      </c>
      <c r="Q4021">
        <f t="shared" si="125"/>
        <v>27.565026697177728</v>
      </c>
      <c r="R4021" t="str">
        <f>CONCATENATE("ID-",A4021,"-",E4021)</f>
        <v>ID-33399-Luanda - Cafunfo</v>
      </c>
      <c r="S4021" t="str">
        <f>INDEX(B:B,MATCH(A4021,A:A,0))</f>
        <v>15:40</v>
      </c>
      <c r="T4021" t="str">
        <f>IF(OR(B4021&gt;0,C4021&gt;0),"Acceptable","Check")</f>
        <v>Acceptable</v>
      </c>
      <c r="U4021">
        <f>COUNTIF(D:D, "Military - U.S. Army")</f>
        <v>23</v>
      </c>
      <c r="V4021">
        <f>AVERAGEIF(C:C,"Fort Myer, Virginia", I:I)</f>
        <v>2</v>
      </c>
      <c r="X4021" t="str">
        <f>IFERROR(VLOOKUP("FlightNumber", A:D, 4, FALSE), "Flight Not Found")</f>
        <v>Flight Not Found</v>
      </c>
      <c r="Y4021" t="str" cm="1">
        <f t="array" ref="Y4021">IF(AND(B:B &gt; TIME(6, 0, 0), B:B &lt;= TIME(18, 0, 0)), "Day", "Night")</f>
        <v>Night</v>
      </c>
      <c r="Z4021">
        <f>COUNTIFS(D:D, "Military - U.S. Army", C:C, "Fort Myer, Virginia")</f>
        <v>1</v>
      </c>
    </row>
    <row r="4022" spans="1:26" x14ac:dyDescent="0.2">
      <c r="A4022">
        <v>33409</v>
      </c>
      <c r="B4022" t="s">
        <v>7305</v>
      </c>
      <c r="C4022" t="s">
        <v>19799</v>
      </c>
      <c r="D4022" t="s">
        <v>17031</v>
      </c>
      <c r="E4022" t="s">
        <v>19800</v>
      </c>
      <c r="F4022" t="s">
        <v>13731</v>
      </c>
      <c r="G4022" t="s">
        <v>19801</v>
      </c>
      <c r="H4022" t="s">
        <v>19802</v>
      </c>
      <c r="I4022">
        <v>18</v>
      </c>
      <c r="J4022">
        <v>2</v>
      </c>
      <c r="K4022">
        <v>0</v>
      </c>
      <c r="L4022" t="s">
        <v>19803</v>
      </c>
      <c r="M4022">
        <f>SUM(B4022,C4022)</f>
        <v>0</v>
      </c>
      <c r="N4022" t="str">
        <f t="shared" si="124"/>
        <v>No</v>
      </c>
      <c r="O4022">
        <f>COUNTIF(C:C,"&lt;0")</f>
        <v>0</v>
      </c>
      <c r="P4022" t="e">
        <f>SUMIF(#REF!,"&gt;"&amp;AVERAGE(#REF!))</f>
        <v>#REF!</v>
      </c>
      <c r="Q4022">
        <f t="shared" si="125"/>
        <v>27.565026697177728</v>
      </c>
      <c r="R4022" t="str">
        <f>CONCATENATE("ID-",A4022,"-",E4022)</f>
        <v>ID-33409-Bogota - Malambo</v>
      </c>
      <c r="S4022" t="str">
        <f>INDEX(B:B,MATCH(A4022,A:A,0))</f>
        <v>03:45</v>
      </c>
      <c r="T4022" t="str">
        <f>IF(OR(B4022&gt;0,C4022&gt;0),"Acceptable","Check")</f>
        <v>Acceptable</v>
      </c>
      <c r="U4022">
        <f>COUNTIF(D:D, "Military - U.S. Army")</f>
        <v>23</v>
      </c>
      <c r="V4022">
        <f>AVERAGEIF(C:C,"Fort Myer, Virginia", I:I)</f>
        <v>2</v>
      </c>
      <c r="X4022" t="str">
        <f>IFERROR(VLOOKUP("FlightNumber", A:D, 4, FALSE), "Flight Not Found")</f>
        <v>Flight Not Found</v>
      </c>
      <c r="Y4022" t="str" cm="1">
        <f t="array" ref="Y4022">IF(AND(B:B &gt; TIME(6, 0, 0), B:B &lt;= TIME(18, 0, 0)), "Day", "Night")</f>
        <v>Night</v>
      </c>
      <c r="Z4022">
        <f>COUNTIFS(D:D, "Military - U.S. Army", C:C, "Fort Myer, Virginia")</f>
        <v>1</v>
      </c>
    </row>
    <row r="4023" spans="1:26" x14ac:dyDescent="0.2">
      <c r="A4023">
        <v>33415</v>
      </c>
      <c r="C4023" t="s">
        <v>19804</v>
      </c>
      <c r="D4023" t="s">
        <v>3546</v>
      </c>
      <c r="E4023" t="s">
        <v>19805</v>
      </c>
      <c r="F4023" t="s">
        <v>10036</v>
      </c>
      <c r="G4023" t="s">
        <v>19806</v>
      </c>
      <c r="H4023" t="s">
        <v>19807</v>
      </c>
      <c r="I4023">
        <v>10</v>
      </c>
      <c r="J4023">
        <v>10</v>
      </c>
      <c r="K4023">
        <v>0</v>
      </c>
      <c r="L4023" t="s">
        <v>19808</v>
      </c>
      <c r="M4023">
        <f>SUM(B4023,C4023)</f>
        <v>0</v>
      </c>
      <c r="N4023" t="str">
        <f t="shared" si="124"/>
        <v>No</v>
      </c>
      <c r="O4023">
        <f>COUNTIF(C:C,"&lt;0")</f>
        <v>0</v>
      </c>
      <c r="P4023" t="e">
        <f>SUMIF(#REF!,"&gt;"&amp;AVERAGE(#REF!))</f>
        <v>#REF!</v>
      </c>
      <c r="Q4023">
        <f t="shared" si="125"/>
        <v>27.565026697177728</v>
      </c>
      <c r="R4023" t="str">
        <f>CONCATENATE("ID-",A4023,"-",E4023)</f>
        <v>ID-33415-Saint Petersburg - Voronezh</v>
      </c>
      <c r="S4023">
        <f>INDEX(B:B,MATCH(A4023,A:A,0))</f>
        <v>0</v>
      </c>
      <c r="T4023" t="str">
        <f>IF(OR(B4023&gt;0,C4023&gt;0),"Acceptable","Check")</f>
        <v>Acceptable</v>
      </c>
      <c r="U4023">
        <f>COUNTIF(D:D, "Military - U.S. Army")</f>
        <v>23</v>
      </c>
      <c r="V4023">
        <f>AVERAGEIF(C:C,"Fort Myer, Virginia", I:I)</f>
        <v>2</v>
      </c>
      <c r="X4023" t="str">
        <f>IFERROR(VLOOKUP("FlightNumber", A:D, 4, FALSE), "Flight Not Found")</f>
        <v>Flight Not Found</v>
      </c>
      <c r="Y4023" t="str" cm="1">
        <f t="array" ref="Y4023">IF(AND(B:B &gt; TIME(6, 0, 0), B:B &lt;= TIME(18, 0, 0)), "Day", "Night")</f>
        <v>Night</v>
      </c>
      <c r="Z4023">
        <f>COUNTIFS(D:D, "Military - U.S. Army", C:C, "Fort Myer, Virginia")</f>
        <v>1</v>
      </c>
    </row>
    <row r="4024" spans="1:26" x14ac:dyDescent="0.2">
      <c r="A4024">
        <v>33415</v>
      </c>
      <c r="B4024" t="s">
        <v>1142</v>
      </c>
      <c r="C4024" t="s">
        <v>19809</v>
      </c>
      <c r="D4024" t="s">
        <v>19810</v>
      </c>
      <c r="E4024" t="s">
        <v>19811</v>
      </c>
      <c r="F4024" t="s">
        <v>11388</v>
      </c>
      <c r="G4024" t="s">
        <v>19812</v>
      </c>
      <c r="H4024" t="s">
        <v>19813</v>
      </c>
      <c r="I4024">
        <v>53</v>
      </c>
      <c r="J4024">
        <v>4</v>
      </c>
      <c r="K4024">
        <v>0</v>
      </c>
      <c r="L4024" t="s">
        <v>19814</v>
      </c>
      <c r="M4024">
        <f>SUM(B4024,C4024)</f>
        <v>0</v>
      </c>
      <c r="N4024" t="str">
        <f t="shared" si="124"/>
        <v>No</v>
      </c>
      <c r="O4024">
        <f>COUNTIF(C:C,"&lt;0")</f>
        <v>0</v>
      </c>
      <c r="P4024" t="e">
        <f>SUMIF(#REF!,"&gt;"&amp;AVERAGE(#REF!))</f>
        <v>#REF!</v>
      </c>
      <c r="Q4024">
        <f t="shared" si="125"/>
        <v>27.565026697177728</v>
      </c>
      <c r="R4024" t="str">
        <f>CONCATENATE("ID-",A4024,"-",E4024)</f>
        <v>ID-33415-Benin - Kano</v>
      </c>
      <c r="S4024">
        <f>INDEX(B:B,MATCH(A4024,A:A,0))</f>
        <v>0</v>
      </c>
      <c r="T4024" t="str">
        <f>IF(OR(B4024&gt;0,C4024&gt;0),"Acceptable","Check")</f>
        <v>Acceptable</v>
      </c>
      <c r="U4024">
        <f>COUNTIF(D:D, "Military - U.S. Army")</f>
        <v>23</v>
      </c>
      <c r="V4024">
        <f>AVERAGEIF(C:C,"Fort Myer, Virginia", I:I)</f>
        <v>2</v>
      </c>
      <c r="X4024" t="str">
        <f>IFERROR(VLOOKUP("FlightNumber", A:D, 4, FALSE), "Flight Not Found")</f>
        <v>Flight Not Found</v>
      </c>
      <c r="Y4024" t="str" cm="1">
        <f t="array" ref="Y4024">IF(AND(B:B &gt; TIME(6, 0, 0), B:B &lt;= TIME(18, 0, 0)), "Day", "Night")</f>
        <v>Night</v>
      </c>
      <c r="Z4024">
        <f>COUNTIFS(D:D, "Military - U.S. Army", C:C, "Fort Myer, Virginia")</f>
        <v>1</v>
      </c>
    </row>
    <row r="4025" spans="1:26" x14ac:dyDescent="0.2">
      <c r="A4025">
        <v>33423</v>
      </c>
      <c r="B4025" t="s">
        <v>14662</v>
      </c>
      <c r="C4025" t="s">
        <v>13066</v>
      </c>
      <c r="D4025" t="s">
        <v>19815</v>
      </c>
      <c r="F4025" t="s">
        <v>12795</v>
      </c>
      <c r="G4025" t="s">
        <v>19816</v>
      </c>
      <c r="H4025" t="s">
        <v>19817</v>
      </c>
      <c r="I4025">
        <v>3</v>
      </c>
      <c r="J4025">
        <v>3</v>
      </c>
      <c r="K4025">
        <v>0</v>
      </c>
      <c r="L4025" t="s">
        <v>19818</v>
      </c>
      <c r="M4025">
        <f>SUM(B4025,C4025)</f>
        <v>0</v>
      </c>
      <c r="N4025" t="str">
        <f t="shared" si="124"/>
        <v>No</v>
      </c>
      <c r="O4025">
        <f>COUNTIF(C:C,"&lt;0")</f>
        <v>0</v>
      </c>
      <c r="P4025" t="e">
        <f>SUMIF(#REF!,"&gt;"&amp;AVERAGE(#REF!))</f>
        <v>#REF!</v>
      </c>
      <c r="Q4025">
        <f t="shared" si="125"/>
        <v>27.565026697177728</v>
      </c>
      <c r="R4025" t="str">
        <f>CONCATENATE("ID-",A4025,"-",E4025)</f>
        <v>ID-33423-</v>
      </c>
      <c r="S4025" t="str">
        <f>INDEX(B:B,MATCH(A4025,A:A,0))</f>
        <v>09:10</v>
      </c>
      <c r="T4025" t="str">
        <f>IF(OR(B4025&gt;0,C4025&gt;0),"Acceptable","Check")</f>
        <v>Acceptable</v>
      </c>
      <c r="U4025">
        <f>COUNTIF(D:D, "Military - U.S. Army")</f>
        <v>23</v>
      </c>
      <c r="V4025">
        <f>AVERAGEIF(C:C,"Fort Myer, Virginia", I:I)</f>
        <v>2</v>
      </c>
      <c r="X4025" t="str">
        <f>IFERROR(VLOOKUP("FlightNumber", A:D, 4, FALSE), "Flight Not Found")</f>
        <v>Flight Not Found</v>
      </c>
      <c r="Y4025" t="str" cm="1">
        <f t="array" ref="Y4025">IF(AND(B:B &gt; TIME(6, 0, 0), B:B &lt;= TIME(18, 0, 0)), "Day", "Night")</f>
        <v>Night</v>
      </c>
      <c r="Z4025">
        <f>COUNTIFS(D:D, "Military - U.S. Army", C:C, "Fort Myer, Virginia")</f>
        <v>1</v>
      </c>
    </row>
    <row r="4026" spans="1:26" x14ac:dyDescent="0.2">
      <c r="A4026">
        <v>33428</v>
      </c>
      <c r="C4026" t="s">
        <v>19819</v>
      </c>
      <c r="D4026" t="s">
        <v>19820</v>
      </c>
      <c r="F4026" t="s">
        <v>16987</v>
      </c>
      <c r="G4026" t="s">
        <v>19821</v>
      </c>
      <c r="H4026" t="s">
        <v>6970</v>
      </c>
      <c r="I4026">
        <v>15</v>
      </c>
      <c r="J4026">
        <v>15</v>
      </c>
      <c r="K4026">
        <v>0</v>
      </c>
      <c r="L4026" t="s">
        <v>19822</v>
      </c>
      <c r="M4026">
        <f>SUM(B4026,C4026)</f>
        <v>0</v>
      </c>
      <c r="N4026" t="str">
        <f t="shared" si="124"/>
        <v>No</v>
      </c>
      <c r="O4026">
        <f>COUNTIF(C:C,"&lt;0")</f>
        <v>0</v>
      </c>
      <c r="P4026" t="e">
        <f>SUMIF(#REF!,"&gt;"&amp;AVERAGE(#REF!))</f>
        <v>#REF!</v>
      </c>
      <c r="Q4026">
        <f t="shared" si="125"/>
        <v>27.565026697177728</v>
      </c>
      <c r="R4026" t="str">
        <f>CONCATENATE("ID-",A4026,"-",E4026)</f>
        <v>ID-33428-</v>
      </c>
      <c r="S4026">
        <f>INDEX(B:B,MATCH(A4026,A:A,0))</f>
        <v>0</v>
      </c>
      <c r="T4026" t="str">
        <f>IF(OR(B4026&gt;0,C4026&gt;0),"Acceptable","Check")</f>
        <v>Acceptable</v>
      </c>
      <c r="U4026">
        <f>COUNTIF(D:D, "Military - U.S. Army")</f>
        <v>23</v>
      </c>
      <c r="V4026">
        <f>AVERAGEIF(C:C,"Fort Myer, Virginia", I:I)</f>
        <v>2</v>
      </c>
      <c r="X4026" t="str">
        <f>IFERROR(VLOOKUP("FlightNumber", A:D, 4, FALSE), "Flight Not Found")</f>
        <v>Flight Not Found</v>
      </c>
      <c r="Y4026" t="str" cm="1">
        <f t="array" ref="Y4026">IF(AND(B:B &gt; TIME(6, 0, 0), B:B &lt;= TIME(18, 0, 0)), "Day", "Night")</f>
        <v>Night</v>
      </c>
      <c r="Z4026">
        <f>COUNTIFS(D:D, "Military - U.S. Army", C:C, "Fort Myer, Virginia")</f>
        <v>1</v>
      </c>
    </row>
    <row r="4027" spans="1:26" x14ac:dyDescent="0.2">
      <c r="A4027">
        <v>33429</v>
      </c>
      <c r="B4027" t="s">
        <v>12672</v>
      </c>
      <c r="C4027" t="s">
        <v>3186</v>
      </c>
      <c r="D4027" t="s">
        <v>19823</v>
      </c>
      <c r="E4027" t="s">
        <v>19824</v>
      </c>
      <c r="F4027" t="s">
        <v>19825</v>
      </c>
      <c r="G4027" t="s">
        <v>19826</v>
      </c>
      <c r="H4027" t="s">
        <v>19827</v>
      </c>
      <c r="I4027">
        <v>15</v>
      </c>
      <c r="J4027">
        <v>13</v>
      </c>
      <c r="K4027">
        <v>0</v>
      </c>
      <c r="L4027" t="s">
        <v>19828</v>
      </c>
      <c r="M4027">
        <f>SUM(B4027,C4027)</f>
        <v>0</v>
      </c>
      <c r="N4027" t="str">
        <f t="shared" si="124"/>
        <v>No</v>
      </c>
      <c r="O4027">
        <f>COUNTIF(C:C,"&lt;0")</f>
        <v>0</v>
      </c>
      <c r="P4027" t="e">
        <f>SUMIF(#REF!,"&gt;"&amp;AVERAGE(#REF!))</f>
        <v>#REF!</v>
      </c>
      <c r="Q4027">
        <f t="shared" si="125"/>
        <v>27.565026697177728</v>
      </c>
      <c r="R4027" t="str">
        <f>CONCATENATE("ID-",A4027,"-",E4027)</f>
        <v>ID-33429-New Orleans - Mobile - Birmingham</v>
      </c>
      <c r="S4027" t="str">
        <f>INDEX(B:B,MATCH(A4027,A:A,0))</f>
        <v>18:12</v>
      </c>
      <c r="T4027" t="str">
        <f>IF(OR(B4027&gt;0,C4027&gt;0),"Acceptable","Check")</f>
        <v>Acceptable</v>
      </c>
      <c r="U4027">
        <f>COUNTIF(D:D, "Military - U.S. Army")</f>
        <v>23</v>
      </c>
      <c r="V4027">
        <f>AVERAGEIF(C:C,"Fort Myer, Virginia", I:I)</f>
        <v>2</v>
      </c>
      <c r="X4027" t="str">
        <f>IFERROR(VLOOKUP("FlightNumber", A:D, 4, FALSE), "Flight Not Found")</f>
        <v>Flight Not Found</v>
      </c>
      <c r="Y4027" t="str" cm="1">
        <f t="array" ref="Y4027">IF(AND(B:B &gt; TIME(6, 0, 0), B:B &lt;= TIME(18, 0, 0)), "Day", "Night")</f>
        <v>Night</v>
      </c>
      <c r="Z4027">
        <f>COUNTIFS(D:D, "Military - U.S. Army", C:C, "Fort Myer, Virginia")</f>
        <v>1</v>
      </c>
    </row>
    <row r="4028" spans="1:26" x14ac:dyDescent="0.2">
      <c r="A4028">
        <v>33430</v>
      </c>
      <c r="B4028" t="s">
        <v>906</v>
      </c>
      <c r="C4028" t="s">
        <v>19829</v>
      </c>
      <c r="D4028" t="s">
        <v>19830</v>
      </c>
      <c r="E4028" t="s">
        <v>19831</v>
      </c>
      <c r="F4028" t="s">
        <v>19832</v>
      </c>
      <c r="G4028" t="s">
        <v>19833</v>
      </c>
      <c r="H4028" t="s">
        <v>19834</v>
      </c>
      <c r="I4028">
        <v>261</v>
      </c>
      <c r="J4028">
        <v>261</v>
      </c>
      <c r="K4028">
        <v>0</v>
      </c>
      <c r="L4028" t="s">
        <v>19835</v>
      </c>
      <c r="M4028">
        <f>SUM(B4028,C4028)</f>
        <v>0</v>
      </c>
      <c r="N4028" t="str">
        <f t="shared" si="124"/>
        <v>No</v>
      </c>
      <c r="O4028">
        <f>COUNTIF(C:C,"&lt;0")</f>
        <v>0</v>
      </c>
      <c r="P4028" t="e">
        <f>SUMIF(#REF!,"&gt;"&amp;AVERAGE(#REF!))</f>
        <v>#REF!</v>
      </c>
      <c r="Q4028">
        <f t="shared" si="125"/>
        <v>27.565026697177728</v>
      </c>
      <c r="R4028" t="str">
        <f>CONCATENATE("ID-",A4028,"-",E4028)</f>
        <v>ID-33430-Jeddah - Sokoto</v>
      </c>
      <c r="S4028" t="str">
        <f>INDEX(B:B,MATCH(A4028,A:A,0))</f>
        <v>08:40</v>
      </c>
      <c r="T4028" t="str">
        <f>IF(OR(B4028&gt;0,C4028&gt;0),"Acceptable","Check")</f>
        <v>Acceptable</v>
      </c>
      <c r="U4028">
        <f>COUNTIF(D:D, "Military - U.S. Army")</f>
        <v>23</v>
      </c>
      <c r="V4028">
        <f>AVERAGEIF(C:C,"Fort Myer, Virginia", I:I)</f>
        <v>2</v>
      </c>
      <c r="X4028" t="str">
        <f>IFERROR(VLOOKUP("FlightNumber", A:D, 4, FALSE), "Flight Not Found")</f>
        <v>Flight Not Found</v>
      </c>
      <c r="Y4028" t="str" cm="1">
        <f t="array" ref="Y4028">IF(AND(B:B &gt; TIME(6, 0, 0), B:B &lt;= TIME(18, 0, 0)), "Day", "Night")</f>
        <v>Night</v>
      </c>
      <c r="Z4028">
        <f>COUNTIFS(D:D, "Military - U.S. Army", C:C, "Fort Myer, Virginia")</f>
        <v>1</v>
      </c>
    </row>
    <row r="4029" spans="1:26" x14ac:dyDescent="0.2">
      <c r="A4029">
        <v>33508</v>
      </c>
      <c r="C4029" t="s">
        <v>19836</v>
      </c>
      <c r="D4029" t="s">
        <v>15134</v>
      </c>
      <c r="E4029" t="s">
        <v>19837</v>
      </c>
      <c r="F4029" t="s">
        <v>12795</v>
      </c>
      <c r="G4029" t="s">
        <v>19838</v>
      </c>
      <c r="H4029" t="s">
        <v>11187</v>
      </c>
      <c r="I4029">
        <v>15</v>
      </c>
      <c r="J4029">
        <v>15</v>
      </c>
      <c r="K4029">
        <v>0</v>
      </c>
      <c r="L4029" t="s">
        <v>19839</v>
      </c>
      <c r="M4029">
        <f>SUM(B4029,C4029)</f>
        <v>0</v>
      </c>
      <c r="N4029" t="str">
        <f t="shared" si="124"/>
        <v>No</v>
      </c>
      <c r="O4029">
        <f>COUNTIF(C:C,"&lt;0")</f>
        <v>0</v>
      </c>
      <c r="P4029" t="e">
        <f>SUMIF(#REF!,"&gt;"&amp;AVERAGE(#REF!))</f>
        <v>#REF!</v>
      </c>
      <c r="Q4029">
        <f t="shared" si="125"/>
        <v>27.565026697177728</v>
      </c>
      <c r="R4029" t="str">
        <f>CONCATENATE("ID-",A4029,"-",E4029)</f>
        <v>ID-33508-Kira-Kira - Honiara</v>
      </c>
      <c r="S4029">
        <f>INDEX(B:B,MATCH(A4029,A:A,0))</f>
        <v>0</v>
      </c>
      <c r="T4029" t="str">
        <f>IF(OR(B4029&gt;0,C4029&gt;0),"Acceptable","Check")</f>
        <v>Acceptable</v>
      </c>
      <c r="U4029">
        <f>COUNTIF(D:D, "Military - U.S. Army")</f>
        <v>23</v>
      </c>
      <c r="V4029">
        <f>AVERAGEIF(C:C,"Fort Myer, Virginia", I:I)</f>
        <v>2</v>
      </c>
      <c r="X4029" t="str">
        <f>IFERROR(VLOOKUP("FlightNumber", A:D, 4, FALSE), "Flight Not Found")</f>
        <v>Flight Not Found</v>
      </c>
      <c r="Y4029" t="str" cm="1">
        <f t="array" ref="Y4029">IF(AND(B:B &gt; TIME(6, 0, 0), B:B &lt;= TIME(18, 0, 0)), "Day", "Night")</f>
        <v>Night</v>
      </c>
      <c r="Z4029">
        <f>COUNTIFS(D:D, "Military - U.S. Army", C:C, "Fort Myer, Virginia")</f>
        <v>1</v>
      </c>
    </row>
    <row r="4030" spans="1:26" x14ac:dyDescent="0.2">
      <c r="A4030">
        <v>33441</v>
      </c>
      <c r="B4030" t="s">
        <v>2085</v>
      </c>
      <c r="C4030" t="s">
        <v>9110</v>
      </c>
      <c r="D4030" t="s">
        <v>19840</v>
      </c>
      <c r="E4030" t="s">
        <v>19841</v>
      </c>
      <c r="F4030" t="s">
        <v>9716</v>
      </c>
      <c r="G4030" t="s">
        <v>19842</v>
      </c>
      <c r="H4030" t="s">
        <v>19843</v>
      </c>
      <c r="I4030">
        <v>3</v>
      </c>
      <c r="J4030">
        <v>3</v>
      </c>
      <c r="K4030">
        <v>0</v>
      </c>
      <c r="L4030" t="s">
        <v>19844</v>
      </c>
      <c r="M4030">
        <f>SUM(B4030,C4030)</f>
        <v>0</v>
      </c>
      <c r="N4030" t="str">
        <f t="shared" si="124"/>
        <v>No</v>
      </c>
      <c r="O4030">
        <f>COUNTIF(C:C,"&lt;0")</f>
        <v>0</v>
      </c>
      <c r="P4030" t="e">
        <f>SUMIF(#REF!,"&gt;"&amp;AVERAGE(#REF!))</f>
        <v>#REF!</v>
      </c>
      <c r="Q4030">
        <f t="shared" si="125"/>
        <v>27.565026697177728</v>
      </c>
      <c r="R4030" t="str">
        <f>CONCATENATE("ID-",A4030,"-",E4030)</f>
        <v>ID-33441-Detroit - Chicago</v>
      </c>
      <c r="S4030" t="str">
        <f>INDEX(B:B,MATCH(A4030,A:A,0))</f>
        <v>21:15</v>
      </c>
      <c r="T4030" t="str">
        <f>IF(OR(B4030&gt;0,C4030&gt;0),"Acceptable","Check")</f>
        <v>Acceptable</v>
      </c>
      <c r="U4030">
        <f>COUNTIF(D:D, "Military - U.S. Army")</f>
        <v>23</v>
      </c>
      <c r="V4030">
        <f>AVERAGEIF(C:C,"Fort Myer, Virginia", I:I)</f>
        <v>2</v>
      </c>
      <c r="X4030" t="str">
        <f>IFERROR(VLOOKUP("FlightNumber", A:D, 4, FALSE), "Flight Not Found")</f>
        <v>Flight Not Found</v>
      </c>
      <c r="Y4030" t="str" cm="1">
        <f t="array" ref="Y4030">IF(AND(B:B &gt; TIME(6, 0, 0), B:B &lt;= TIME(18, 0, 0)), "Day", "Night")</f>
        <v>Night</v>
      </c>
      <c r="Z4030">
        <f>COUNTIFS(D:D, "Military - U.S. Army", C:C, "Fort Myer, Virginia")</f>
        <v>1</v>
      </c>
    </row>
    <row r="4031" spans="1:26" x14ac:dyDescent="0.2">
      <c r="A4031">
        <v>33442</v>
      </c>
      <c r="B4031" t="s">
        <v>2468</v>
      </c>
      <c r="C4031" t="s">
        <v>19845</v>
      </c>
      <c r="D4031" t="s">
        <v>19846</v>
      </c>
      <c r="E4031" t="s">
        <v>19847</v>
      </c>
      <c r="F4031" t="s">
        <v>9366</v>
      </c>
      <c r="G4031" t="s">
        <v>19848</v>
      </c>
      <c r="H4031" t="s">
        <v>19849</v>
      </c>
      <c r="I4031">
        <v>5</v>
      </c>
      <c r="J4031">
        <v>5</v>
      </c>
      <c r="K4031">
        <v>0</v>
      </c>
      <c r="L4031" t="s">
        <v>19850</v>
      </c>
      <c r="M4031">
        <f>SUM(B4031,C4031)</f>
        <v>0</v>
      </c>
      <c r="N4031" t="str">
        <f t="shared" si="124"/>
        <v>No</v>
      </c>
      <c r="O4031">
        <f>COUNTIF(C:C,"&lt;0")</f>
        <v>0</v>
      </c>
      <c r="P4031" t="e">
        <f>SUMIF(#REF!,"&gt;"&amp;AVERAGE(#REF!))</f>
        <v>#REF!</v>
      </c>
      <c r="Q4031">
        <f t="shared" si="125"/>
        <v>27.565026697177728</v>
      </c>
      <c r="R4031" t="str">
        <f>CONCATENATE("ID-",A4031,"-",E4031)</f>
        <v>ID-33442-Local flight - Flying B Ranch</v>
      </c>
      <c r="S4031" t="str">
        <f>INDEX(B:B,MATCH(A4031,A:A,0))</f>
        <v>09:30</v>
      </c>
      <c r="T4031" t="str">
        <f>IF(OR(B4031&gt;0,C4031&gt;0),"Acceptable","Check")</f>
        <v>Acceptable</v>
      </c>
      <c r="U4031">
        <f>COUNTIF(D:D, "Military - U.S. Army")</f>
        <v>23</v>
      </c>
      <c r="V4031">
        <f>AVERAGEIF(C:C,"Fort Myer, Virginia", I:I)</f>
        <v>2</v>
      </c>
      <c r="X4031" t="str">
        <f>IFERROR(VLOOKUP("FlightNumber", A:D, 4, FALSE), "Flight Not Found")</f>
        <v>Flight Not Found</v>
      </c>
      <c r="Y4031" t="str" cm="1">
        <f t="array" ref="Y4031">IF(AND(B:B &gt; TIME(6, 0, 0), B:B &lt;= TIME(18, 0, 0)), "Day", "Night")</f>
        <v>Night</v>
      </c>
      <c r="Z4031">
        <f>COUNTIFS(D:D, "Military - U.S. Army", C:C, "Fort Myer, Virginia")</f>
        <v>1</v>
      </c>
    </row>
    <row r="4032" spans="1:26" x14ac:dyDescent="0.2">
      <c r="A4032">
        <v>33444</v>
      </c>
      <c r="C4032" t="s">
        <v>19851</v>
      </c>
      <c r="D4032" t="s">
        <v>19852</v>
      </c>
      <c r="E4032" t="s">
        <v>19853</v>
      </c>
      <c r="F4032" t="s">
        <v>12702</v>
      </c>
      <c r="G4032" t="s">
        <v>19854</v>
      </c>
      <c r="H4032" t="s">
        <v>19855</v>
      </c>
      <c r="I4032">
        <v>9</v>
      </c>
      <c r="J4032">
        <v>9</v>
      </c>
      <c r="K4032">
        <v>0</v>
      </c>
      <c r="L4032" t="s">
        <v>19856</v>
      </c>
      <c r="M4032">
        <f>SUM(B4032,C4032)</f>
        <v>0</v>
      </c>
      <c r="N4032" t="str">
        <f t="shared" si="124"/>
        <v>No</v>
      </c>
      <c r="O4032">
        <f>COUNTIF(C:C,"&lt;0")</f>
        <v>0</v>
      </c>
      <c r="P4032" t="e">
        <f>SUMIF(#REF!,"&gt;"&amp;AVERAGE(#REF!))</f>
        <v>#REF!</v>
      </c>
      <c r="Q4032">
        <f t="shared" si="125"/>
        <v>27.565026697177728</v>
      </c>
      <c r="R4032" t="str">
        <f>CONCATENATE("ID-",A4032,"-",E4032)</f>
        <v>ID-33444-Nogougou - Luganville</v>
      </c>
      <c r="S4032">
        <f>INDEX(B:B,MATCH(A4032,A:A,0))</f>
        <v>0</v>
      </c>
      <c r="T4032" t="str">
        <f>IF(OR(B4032&gt;0,C4032&gt;0),"Acceptable","Check")</f>
        <v>Acceptable</v>
      </c>
      <c r="U4032">
        <f>COUNTIF(D:D, "Military - U.S. Army")</f>
        <v>23</v>
      </c>
      <c r="V4032">
        <f>AVERAGEIF(C:C,"Fort Myer, Virginia", I:I)</f>
        <v>2</v>
      </c>
      <c r="X4032" t="str">
        <f>IFERROR(VLOOKUP("FlightNumber", A:D, 4, FALSE), "Flight Not Found")</f>
        <v>Flight Not Found</v>
      </c>
      <c r="Y4032" t="str" cm="1">
        <f t="array" ref="Y4032">IF(AND(B:B &gt; TIME(6, 0, 0), B:B &lt;= TIME(18, 0, 0)), "Day", "Night")</f>
        <v>Night</v>
      </c>
      <c r="Z4032">
        <f>COUNTIFS(D:D, "Military - U.S. Army", C:C, "Fort Myer, Virginia")</f>
        <v>1</v>
      </c>
    </row>
    <row r="4033" spans="1:26" x14ac:dyDescent="0.2">
      <c r="A4033">
        <v>33456</v>
      </c>
      <c r="C4033" t="s">
        <v>19857</v>
      </c>
      <c r="D4033" t="s">
        <v>19858</v>
      </c>
      <c r="E4033" t="s">
        <v>19859</v>
      </c>
      <c r="F4033" t="s">
        <v>12702</v>
      </c>
      <c r="G4033" t="s">
        <v>19860</v>
      </c>
      <c r="H4033" t="s">
        <v>19861</v>
      </c>
      <c r="I4033">
        <v>10</v>
      </c>
      <c r="J4033">
        <v>6</v>
      </c>
      <c r="K4033">
        <v>0</v>
      </c>
      <c r="L4033" t="s">
        <v>19862</v>
      </c>
      <c r="M4033">
        <f>SUM(B4033,C4033)</f>
        <v>0</v>
      </c>
      <c r="N4033" t="str">
        <f t="shared" si="124"/>
        <v>No</v>
      </c>
      <c r="O4033">
        <f>COUNTIF(C:C,"&lt;0")</f>
        <v>0</v>
      </c>
      <c r="P4033" t="e">
        <f>SUMIF(#REF!,"&gt;"&amp;AVERAGE(#REF!))</f>
        <v>#REF!</v>
      </c>
      <c r="Q4033">
        <f t="shared" si="125"/>
        <v>27.565026697177728</v>
      </c>
      <c r="R4033" t="str">
        <f>CONCATENATE("ID-",A4033,"-",E4033)</f>
        <v>ID-33456-Altukaki - Rarotonga</v>
      </c>
      <c r="S4033">
        <f>INDEX(B:B,MATCH(A4033,A:A,0))</f>
        <v>0</v>
      </c>
      <c r="T4033" t="str">
        <f>IF(OR(B4033&gt;0,C4033&gt;0),"Acceptable","Check")</f>
        <v>Acceptable</v>
      </c>
      <c r="U4033">
        <f>COUNTIF(D:D, "Military - U.S. Army")</f>
        <v>23</v>
      </c>
      <c r="V4033">
        <f>AVERAGEIF(C:C,"Fort Myer, Virginia", I:I)</f>
        <v>2</v>
      </c>
      <c r="X4033" t="str">
        <f>IFERROR(VLOOKUP("FlightNumber", A:D, 4, FALSE), "Flight Not Found")</f>
        <v>Flight Not Found</v>
      </c>
      <c r="Y4033" t="str" cm="1">
        <f t="array" ref="Y4033">IF(AND(B:B &gt; TIME(6, 0, 0), B:B &lt;= TIME(18, 0, 0)), "Day", "Night")</f>
        <v>Night</v>
      </c>
      <c r="Z4033">
        <f>COUNTIFS(D:D, "Military - U.S. Army", C:C, "Fort Myer, Virginia")</f>
        <v>1</v>
      </c>
    </row>
    <row r="4034" spans="1:26" x14ac:dyDescent="0.2">
      <c r="A4034">
        <v>33464</v>
      </c>
      <c r="C4034" t="s">
        <v>19863</v>
      </c>
      <c r="D4034" t="s">
        <v>8907</v>
      </c>
      <c r="E4034" t="s">
        <v>19864</v>
      </c>
      <c r="F4034" t="s">
        <v>10738</v>
      </c>
      <c r="G4034" t="s">
        <v>19865</v>
      </c>
      <c r="H4034" t="s">
        <v>19866</v>
      </c>
      <c r="I4034">
        <v>9</v>
      </c>
      <c r="J4034">
        <v>9</v>
      </c>
      <c r="K4034">
        <v>0</v>
      </c>
      <c r="L4034" t="s">
        <v>19867</v>
      </c>
      <c r="M4034">
        <f>SUM(B4034,C4034)</f>
        <v>0</v>
      </c>
      <c r="N4034" t="str">
        <f t="shared" ref="N4034:N4097" si="126">IF(E4034="good","Yes","No")</f>
        <v>No</v>
      </c>
      <c r="O4034">
        <f>COUNTIF(C:C,"&lt;0")</f>
        <v>0</v>
      </c>
      <c r="P4034" t="e">
        <f>SUMIF(#REF!,"&gt;"&amp;AVERAGE(#REF!))</f>
        <v>#REF!</v>
      </c>
      <c r="Q4034">
        <f t="shared" si="125"/>
        <v>27.565026697177728</v>
      </c>
      <c r="R4034" t="str">
        <f>CONCATENATE("ID-",A4034,"-",E4034)</f>
        <v>ID-33464-Bucharest - Timisoara</v>
      </c>
      <c r="S4034">
        <f>INDEX(B:B,MATCH(A4034,A:A,0))</f>
        <v>0</v>
      </c>
      <c r="T4034" t="str">
        <f>IF(OR(B4034&gt;0,C4034&gt;0),"Acceptable","Check")</f>
        <v>Acceptable</v>
      </c>
      <c r="U4034">
        <f>COUNTIF(D:D, "Military - U.S. Army")</f>
        <v>23</v>
      </c>
      <c r="V4034">
        <f>AVERAGEIF(C:C,"Fort Myer, Virginia", I:I)</f>
        <v>2</v>
      </c>
      <c r="X4034" t="str">
        <f>IFERROR(VLOOKUP("FlightNumber", A:D, 4, FALSE), "Flight Not Found")</f>
        <v>Flight Not Found</v>
      </c>
      <c r="Y4034" t="str" cm="1">
        <f t="array" ref="Y4034">IF(AND(B:B &gt; TIME(6, 0, 0), B:B &lt;= TIME(18, 0, 0)), "Day", "Night")</f>
        <v>Night</v>
      </c>
      <c r="Z4034">
        <f>COUNTIFS(D:D, "Military - U.S. Army", C:C, "Fort Myer, Virginia")</f>
        <v>1</v>
      </c>
    </row>
    <row r="4035" spans="1:26" x14ac:dyDescent="0.2">
      <c r="A4035">
        <v>33464</v>
      </c>
      <c r="B4035" t="s">
        <v>4834</v>
      </c>
      <c r="C4035" t="s">
        <v>19868</v>
      </c>
      <c r="D4035" t="s">
        <v>19869</v>
      </c>
      <c r="E4035" t="s">
        <v>19870</v>
      </c>
      <c r="F4035" t="s">
        <v>9846</v>
      </c>
      <c r="G4035" t="s">
        <v>19871</v>
      </c>
      <c r="H4035" t="s">
        <v>19872</v>
      </c>
      <c r="I4035">
        <v>6</v>
      </c>
      <c r="J4035">
        <v>6</v>
      </c>
      <c r="K4035">
        <v>0</v>
      </c>
      <c r="L4035" t="s">
        <v>19873</v>
      </c>
      <c r="M4035">
        <f>SUM(B4035,C4035)</f>
        <v>0</v>
      </c>
      <c r="N4035" t="str">
        <f t="shared" si="126"/>
        <v>No</v>
      </c>
      <c r="O4035">
        <f>COUNTIF(C:C,"&lt;0")</f>
        <v>0</v>
      </c>
      <c r="P4035" t="e">
        <f>SUMIF(#REF!,"&gt;"&amp;AVERAGE(#REF!))</f>
        <v>#REF!</v>
      </c>
      <c r="Q4035">
        <f t="shared" ref="Q4035:Q4098" si="127">AVERAGEIF(I:I,"&gt;0")</f>
        <v>27.565026697177728</v>
      </c>
      <c r="R4035" t="str">
        <f>CONCATENATE("ID-",A4035,"-",E4035)</f>
        <v>ID-33464-Gustavus, AK - Haines, AK</v>
      </c>
      <c r="S4035">
        <f>INDEX(B:B,MATCH(A4035,A:A,0))</f>
        <v>0</v>
      </c>
      <c r="T4035" t="str">
        <f>IF(OR(B4035&gt;0,C4035&gt;0),"Acceptable","Check")</f>
        <v>Acceptable</v>
      </c>
      <c r="U4035">
        <f>COUNTIF(D:D, "Military - U.S. Army")</f>
        <v>23</v>
      </c>
      <c r="V4035">
        <f>AVERAGEIF(C:C,"Fort Myer, Virginia", I:I)</f>
        <v>2</v>
      </c>
      <c r="X4035" t="str">
        <f>IFERROR(VLOOKUP("FlightNumber", A:D, 4, FALSE), "Flight Not Found")</f>
        <v>Flight Not Found</v>
      </c>
      <c r="Y4035" t="str" cm="1">
        <f t="array" ref="Y4035">IF(AND(B:B &gt; TIME(6, 0, 0), B:B &lt;= TIME(18, 0, 0)), "Day", "Night")</f>
        <v>Night</v>
      </c>
      <c r="Z4035">
        <f>COUNTIFS(D:D, "Military - U.S. Army", C:C, "Fort Myer, Virginia")</f>
        <v>1</v>
      </c>
    </row>
    <row r="4036" spans="1:26" x14ac:dyDescent="0.2">
      <c r="A4036">
        <v>33465</v>
      </c>
      <c r="D4036" t="s">
        <v>19874</v>
      </c>
      <c r="E4036" t="s">
        <v>19875</v>
      </c>
      <c r="F4036" t="s">
        <v>7919</v>
      </c>
      <c r="G4036" t="s">
        <v>19876</v>
      </c>
      <c r="H4036" t="s">
        <v>19877</v>
      </c>
      <c r="I4036">
        <v>3</v>
      </c>
      <c r="J4036">
        <v>3</v>
      </c>
      <c r="K4036">
        <v>0</v>
      </c>
      <c r="L4036" t="s">
        <v>19878</v>
      </c>
      <c r="M4036">
        <f>SUM(B4036,C4036)</f>
        <v>0</v>
      </c>
      <c r="N4036" t="str">
        <f t="shared" si="126"/>
        <v>No</v>
      </c>
      <c r="O4036">
        <f>COUNTIF(C:C,"&lt;0")</f>
        <v>0</v>
      </c>
      <c r="P4036" t="e">
        <f>SUMIF(#REF!,"&gt;"&amp;AVERAGE(#REF!))</f>
        <v>#REF!</v>
      </c>
      <c r="Q4036">
        <f t="shared" si="127"/>
        <v>27.565026697177728</v>
      </c>
      <c r="R4036" t="str">
        <f>CONCATENATE("ID-",A4036,"-",E4036)</f>
        <v>ID-33465-Kano - Bamako</v>
      </c>
      <c r="S4036">
        <f>INDEX(B:B,MATCH(A4036,A:A,0))</f>
        <v>0</v>
      </c>
      <c r="T4036" t="str">
        <f>IF(OR(B4036&gt;0,C4036&gt;0),"Acceptable","Check")</f>
        <v>Check</v>
      </c>
      <c r="U4036">
        <f>COUNTIF(D:D, "Military - U.S. Army")</f>
        <v>23</v>
      </c>
      <c r="V4036">
        <f>AVERAGEIF(C:C,"Fort Myer, Virginia", I:I)</f>
        <v>2</v>
      </c>
      <c r="X4036" t="str">
        <f>IFERROR(VLOOKUP("FlightNumber", A:D, 4, FALSE), "Flight Not Found")</f>
        <v>Flight Not Found</v>
      </c>
      <c r="Y4036" t="str" cm="1">
        <f t="array" ref="Y4036">IF(AND(B:B &gt; TIME(6, 0, 0), B:B &lt;= TIME(18, 0, 0)), "Day", "Night")</f>
        <v>Night</v>
      </c>
      <c r="Z4036">
        <f>COUNTIFS(D:D, "Military - U.S. Army", C:C, "Fort Myer, Virginia")</f>
        <v>1</v>
      </c>
    </row>
    <row r="4037" spans="1:26" x14ac:dyDescent="0.2">
      <c r="A4037">
        <v>33466</v>
      </c>
      <c r="B4037" t="s">
        <v>19879</v>
      </c>
      <c r="C4037" t="s">
        <v>19880</v>
      </c>
      <c r="D4037" t="s">
        <v>6005</v>
      </c>
      <c r="E4037" t="s">
        <v>19881</v>
      </c>
      <c r="F4037" t="s">
        <v>12980</v>
      </c>
      <c r="G4037" t="s">
        <v>19882</v>
      </c>
      <c r="H4037" t="s">
        <v>19883</v>
      </c>
      <c r="I4037">
        <v>69</v>
      </c>
      <c r="J4037">
        <v>69</v>
      </c>
      <c r="K4037">
        <v>0</v>
      </c>
      <c r="L4037" t="s">
        <v>19884</v>
      </c>
      <c r="M4037">
        <f>SUM(B4037,C4037)</f>
        <v>0</v>
      </c>
      <c r="N4037" t="str">
        <f t="shared" si="126"/>
        <v>No</v>
      </c>
      <c r="O4037">
        <f>COUNTIF(C:C,"&lt;0")</f>
        <v>0</v>
      </c>
      <c r="P4037" t="e">
        <f>SUMIF(#REF!,"&gt;"&amp;AVERAGE(#REF!))</f>
        <v>#REF!</v>
      </c>
      <c r="Q4037">
        <f t="shared" si="127"/>
        <v>27.565026697177728</v>
      </c>
      <c r="R4037" t="str">
        <f>CONCATENATE("ID-",A4037,"-",E4037)</f>
        <v>ID-33466-Calcutta - Imphal</v>
      </c>
      <c r="S4037" t="str">
        <f>INDEX(B:B,MATCH(A4037,A:A,0))</f>
        <v>01:55</v>
      </c>
      <c r="T4037" t="str">
        <f>IF(OR(B4037&gt;0,C4037&gt;0),"Acceptable","Check")</f>
        <v>Acceptable</v>
      </c>
      <c r="U4037">
        <f>COUNTIF(D:D, "Military - U.S. Army")</f>
        <v>23</v>
      </c>
      <c r="V4037">
        <f>AVERAGEIF(C:C,"Fort Myer, Virginia", I:I)</f>
        <v>2</v>
      </c>
      <c r="X4037" t="str">
        <f>IFERROR(VLOOKUP("FlightNumber", A:D, 4, FALSE), "Flight Not Found")</f>
        <v>Flight Not Found</v>
      </c>
      <c r="Y4037" t="str" cm="1">
        <f t="array" ref="Y4037">IF(AND(B:B &gt; TIME(6, 0, 0), B:B &lt;= TIME(18, 0, 0)), "Day", "Night")</f>
        <v>Night</v>
      </c>
      <c r="Z4037">
        <f>COUNTIFS(D:D, "Military - U.S. Army", C:C, "Fort Myer, Virginia")</f>
        <v>1</v>
      </c>
    </row>
    <row r="4038" spans="1:26" x14ac:dyDescent="0.2">
      <c r="A4038">
        <v>33470</v>
      </c>
      <c r="B4038" t="s">
        <v>364</v>
      </c>
      <c r="C4038" t="s">
        <v>7749</v>
      </c>
      <c r="D4038" t="s">
        <v>19885</v>
      </c>
      <c r="E4038" t="s">
        <v>19886</v>
      </c>
      <c r="F4038" t="s">
        <v>12702</v>
      </c>
      <c r="G4038" t="s">
        <v>19887</v>
      </c>
      <c r="H4038" t="s">
        <v>19888</v>
      </c>
      <c r="I4038">
        <v>4</v>
      </c>
      <c r="J4038">
        <v>4</v>
      </c>
      <c r="K4038">
        <v>0</v>
      </c>
      <c r="L4038" t="s">
        <v>19889</v>
      </c>
      <c r="M4038">
        <f>SUM(B4038,C4038)</f>
        <v>0</v>
      </c>
      <c r="N4038" t="str">
        <f t="shared" si="126"/>
        <v>No</v>
      </c>
      <c r="O4038">
        <f>COUNTIF(C:C,"&lt;0")</f>
        <v>0</v>
      </c>
      <c r="P4038" t="e">
        <f>SUMIF(#REF!,"&gt;"&amp;AVERAGE(#REF!))</f>
        <v>#REF!</v>
      </c>
      <c r="Q4038">
        <f t="shared" si="127"/>
        <v>27.565026697177728</v>
      </c>
      <c r="R4038" t="str">
        <f>CONCATENATE("ID-",A4038,"-",E4038)</f>
        <v>ID-33470-Ketchikan, AK - Wrangell, AK</v>
      </c>
      <c r="S4038" t="str">
        <f>INDEX(B:B,MATCH(A4038,A:A,0))</f>
        <v>13:15</v>
      </c>
      <c r="T4038" t="str">
        <f>IF(OR(B4038&gt;0,C4038&gt;0),"Acceptable","Check")</f>
        <v>Acceptable</v>
      </c>
      <c r="U4038">
        <f>COUNTIF(D:D, "Military - U.S. Army")</f>
        <v>23</v>
      </c>
      <c r="V4038">
        <f>AVERAGEIF(C:C,"Fort Myer, Virginia", I:I)</f>
        <v>2</v>
      </c>
      <c r="X4038" t="str">
        <f>IFERROR(VLOOKUP("FlightNumber", A:D, 4, FALSE), "Flight Not Found")</f>
        <v>Flight Not Found</v>
      </c>
      <c r="Y4038" t="str" cm="1">
        <f t="array" ref="Y4038">IF(AND(B:B &gt; TIME(6, 0, 0), B:B &lt;= TIME(18, 0, 0)), "Day", "Night")</f>
        <v>Night</v>
      </c>
      <c r="Z4038">
        <f>COUNTIFS(D:D, "Military - U.S. Army", C:C, "Fort Myer, Virginia")</f>
        <v>1</v>
      </c>
    </row>
    <row r="4039" spans="1:26" x14ac:dyDescent="0.2">
      <c r="A4039">
        <v>33478</v>
      </c>
      <c r="B4039" t="s">
        <v>6528</v>
      </c>
      <c r="C4039" t="s">
        <v>19890</v>
      </c>
      <c r="D4039" t="s">
        <v>19891</v>
      </c>
      <c r="F4039" t="s">
        <v>19892</v>
      </c>
      <c r="G4039" t="s">
        <v>19893</v>
      </c>
      <c r="I4039">
        <v>3</v>
      </c>
      <c r="J4039">
        <v>3</v>
      </c>
      <c r="K4039">
        <v>0</v>
      </c>
      <c r="L4039" t="s">
        <v>19894</v>
      </c>
      <c r="M4039">
        <f>SUM(B4039,C4039)</f>
        <v>0</v>
      </c>
      <c r="N4039" t="str">
        <f t="shared" si="126"/>
        <v>No</v>
      </c>
      <c r="O4039">
        <f>COUNTIF(C:C,"&lt;0")</f>
        <v>0</v>
      </c>
      <c r="P4039" t="e">
        <f>SUMIF(#REF!,"&gt;"&amp;AVERAGE(#REF!))</f>
        <v>#REF!</v>
      </c>
      <c r="Q4039">
        <f t="shared" si="127"/>
        <v>27.565026697177728</v>
      </c>
      <c r="R4039" t="str">
        <f>CONCATENATE("ID-",A4039,"-",E4039)</f>
        <v>ID-33478-</v>
      </c>
      <c r="S4039" t="str">
        <f>INDEX(B:B,MATCH(A4039,A:A,0))</f>
        <v>23:59</v>
      </c>
      <c r="T4039" t="str">
        <f>IF(OR(B4039&gt;0,C4039&gt;0),"Acceptable","Check")</f>
        <v>Acceptable</v>
      </c>
      <c r="U4039">
        <f>COUNTIF(D:D, "Military - U.S. Army")</f>
        <v>23</v>
      </c>
      <c r="V4039">
        <f>AVERAGEIF(C:C,"Fort Myer, Virginia", I:I)</f>
        <v>2</v>
      </c>
      <c r="X4039" t="str">
        <f>IFERROR(VLOOKUP("FlightNumber", A:D, 4, FALSE), "Flight Not Found")</f>
        <v>Flight Not Found</v>
      </c>
      <c r="Y4039" t="str" cm="1">
        <f t="array" ref="Y4039">IF(AND(B:B &gt; TIME(6, 0, 0), B:B &lt;= TIME(18, 0, 0)), "Day", "Night")</f>
        <v>Night</v>
      </c>
      <c r="Z4039">
        <f>COUNTIFS(D:D, "Military - U.S. Army", C:C, "Fort Myer, Virginia")</f>
        <v>1</v>
      </c>
    </row>
    <row r="4040" spans="1:26" x14ac:dyDescent="0.2">
      <c r="A4040">
        <v>33484</v>
      </c>
      <c r="C4040" t="s">
        <v>19895</v>
      </c>
      <c r="D4040" t="s">
        <v>19896</v>
      </c>
      <c r="E4040" t="s">
        <v>19897</v>
      </c>
      <c r="F4040" t="s">
        <v>18242</v>
      </c>
      <c r="G4040" t="s">
        <v>19898</v>
      </c>
      <c r="H4040" t="s">
        <v>19899</v>
      </c>
      <c r="I4040">
        <v>20</v>
      </c>
      <c r="J4040">
        <v>14</v>
      </c>
      <c r="K4040">
        <v>0</v>
      </c>
      <c r="L4040" t="s">
        <v>19900</v>
      </c>
      <c r="M4040">
        <f>SUM(B4040,C4040)</f>
        <v>0</v>
      </c>
      <c r="N4040" t="str">
        <f t="shared" si="126"/>
        <v>No</v>
      </c>
      <c r="O4040">
        <f>COUNTIF(C:C,"&lt;0")</f>
        <v>0</v>
      </c>
      <c r="P4040" t="e">
        <f>SUMIF(#REF!,"&gt;"&amp;AVERAGE(#REF!))</f>
        <v>#REF!</v>
      </c>
      <c r="Q4040">
        <f t="shared" si="127"/>
        <v>27.565026697177728</v>
      </c>
      <c r="R4040" t="str">
        <f>CONCATENATE("ID-",A4040,"-",E4040)</f>
        <v>ID-33484-Bario - Marudi</v>
      </c>
      <c r="S4040">
        <f>INDEX(B:B,MATCH(A4040,A:A,0))</f>
        <v>0</v>
      </c>
      <c r="T4040" t="str">
        <f>IF(OR(B4040&gt;0,C4040&gt;0),"Acceptable","Check")</f>
        <v>Acceptable</v>
      </c>
      <c r="U4040">
        <f>COUNTIF(D:D, "Military - U.S. Army")</f>
        <v>23</v>
      </c>
      <c r="V4040">
        <f>AVERAGEIF(C:C,"Fort Myer, Virginia", I:I)</f>
        <v>2</v>
      </c>
      <c r="X4040" t="str">
        <f>IFERROR(VLOOKUP("FlightNumber", A:D, 4, FALSE), "Flight Not Found")</f>
        <v>Flight Not Found</v>
      </c>
      <c r="Y4040" t="str" cm="1">
        <f t="array" ref="Y4040">IF(AND(B:B &gt; TIME(6, 0, 0), B:B &lt;= TIME(18, 0, 0)), "Day", "Night")</f>
        <v>Night</v>
      </c>
      <c r="Z4040">
        <f>COUNTIFS(D:D, "Military - U.S. Army", C:C, "Fort Myer, Virginia")</f>
        <v>1</v>
      </c>
    </row>
    <row r="4041" spans="1:26" x14ac:dyDescent="0.2">
      <c r="A4041">
        <v>33484</v>
      </c>
      <c r="C4041" t="s">
        <v>19901</v>
      </c>
      <c r="D4041" t="s">
        <v>17350</v>
      </c>
      <c r="E4041" t="s">
        <v>19902</v>
      </c>
      <c r="F4041" t="s">
        <v>19903</v>
      </c>
      <c r="G4041" t="s">
        <v>19904</v>
      </c>
      <c r="H4041" t="s">
        <v>19905</v>
      </c>
      <c r="I4041">
        <v>10</v>
      </c>
      <c r="J4041">
        <v>3</v>
      </c>
      <c r="K4041">
        <v>0</v>
      </c>
      <c r="L4041" t="s">
        <v>19906</v>
      </c>
      <c r="M4041">
        <f>SUM(B4041,C4041)</f>
        <v>0</v>
      </c>
      <c r="N4041" t="str">
        <f t="shared" si="126"/>
        <v>No</v>
      </c>
      <c r="O4041">
        <f>COUNTIF(C:C,"&lt;0")</f>
        <v>0</v>
      </c>
      <c r="P4041" t="e">
        <f>SUMIF(#REF!,"&gt;"&amp;AVERAGE(#REF!))</f>
        <v>#REF!</v>
      </c>
      <c r="Q4041">
        <f t="shared" si="127"/>
        <v>27.565026697177728</v>
      </c>
      <c r="R4041" t="str">
        <f>CONCATENATE("ID-",A4041,"-",E4041)</f>
        <v>ID-33484-Sampit - Plangkaraya</v>
      </c>
      <c r="S4041">
        <f>INDEX(B:B,MATCH(A4041,A:A,0))</f>
        <v>0</v>
      </c>
      <c r="T4041" t="str">
        <f>IF(OR(B4041&gt;0,C4041&gt;0),"Acceptable","Check")</f>
        <v>Acceptable</v>
      </c>
      <c r="U4041">
        <f>COUNTIF(D:D, "Military - U.S. Army")</f>
        <v>23</v>
      </c>
      <c r="V4041">
        <f>AVERAGEIF(C:C,"Fort Myer, Virginia", I:I)</f>
        <v>2</v>
      </c>
      <c r="X4041" t="str">
        <f>IFERROR(VLOOKUP("FlightNumber", A:D, 4, FALSE), "Flight Not Found")</f>
        <v>Flight Not Found</v>
      </c>
      <c r="Y4041" t="str" cm="1">
        <f t="array" ref="Y4041">IF(AND(B:B &gt; TIME(6, 0, 0), B:B &lt;= TIME(18, 0, 0)), "Day", "Night")</f>
        <v>Night</v>
      </c>
      <c r="Z4041">
        <f>COUNTIFS(D:D, "Military - U.S. Army", C:C, "Fort Myer, Virginia")</f>
        <v>1</v>
      </c>
    </row>
    <row r="4042" spans="1:26" x14ac:dyDescent="0.2">
      <c r="A4042">
        <v>33492</v>
      </c>
      <c r="B4042" t="s">
        <v>6118</v>
      </c>
      <c r="C4042" t="s">
        <v>19907</v>
      </c>
      <c r="D4042" t="s">
        <v>19908</v>
      </c>
      <c r="E4042" t="s">
        <v>19909</v>
      </c>
      <c r="F4042" t="s">
        <v>17877</v>
      </c>
      <c r="G4042" t="s">
        <v>19910</v>
      </c>
      <c r="H4042" t="s">
        <v>19911</v>
      </c>
      <c r="I4042">
        <v>14</v>
      </c>
      <c r="J4042">
        <v>14</v>
      </c>
      <c r="K4042">
        <v>0</v>
      </c>
      <c r="L4042" t="s">
        <v>19912</v>
      </c>
      <c r="M4042">
        <f>SUM(B4042,C4042)</f>
        <v>0</v>
      </c>
      <c r="N4042" t="str">
        <f t="shared" si="126"/>
        <v>No</v>
      </c>
      <c r="O4042">
        <f>COUNTIF(C:C,"&lt;0")</f>
        <v>0</v>
      </c>
      <c r="P4042" t="e">
        <f>SUMIF(#REF!,"&gt;"&amp;AVERAGE(#REF!))</f>
        <v>#REF!</v>
      </c>
      <c r="Q4042">
        <f t="shared" si="127"/>
        <v>27.565026697177728</v>
      </c>
      <c r="R4042" t="str">
        <f>CONCATENATE("ID-",A4042,"-",E4042)</f>
        <v>ID-33492-Laredo - Houston</v>
      </c>
      <c r="S4042" t="str">
        <f>INDEX(B:B,MATCH(A4042,A:A,0))</f>
        <v>10:03</v>
      </c>
      <c r="T4042" t="str">
        <f>IF(OR(B4042&gt;0,C4042&gt;0),"Acceptable","Check")</f>
        <v>Acceptable</v>
      </c>
      <c r="U4042">
        <f>COUNTIF(D:D, "Military - U.S. Army")</f>
        <v>23</v>
      </c>
      <c r="V4042">
        <f>AVERAGEIF(C:C,"Fort Myer, Virginia", I:I)</f>
        <v>2</v>
      </c>
      <c r="X4042" t="str">
        <f>IFERROR(VLOOKUP("FlightNumber", A:D, 4, FALSE), "Flight Not Found")</f>
        <v>Flight Not Found</v>
      </c>
      <c r="Y4042" t="str" cm="1">
        <f t="array" ref="Y4042">IF(AND(B:B &gt; TIME(6, 0, 0), B:B &lt;= TIME(18, 0, 0)), "Day", "Night")</f>
        <v>Night</v>
      </c>
      <c r="Z4042">
        <f>COUNTIFS(D:D, "Military - U.S. Army", C:C, "Fort Myer, Virginia")</f>
        <v>1</v>
      </c>
    </row>
    <row r="4043" spans="1:26" x14ac:dyDescent="0.2">
      <c r="A4043">
        <v>33497</v>
      </c>
      <c r="C4043" t="s">
        <v>19913</v>
      </c>
      <c r="D4043" t="s">
        <v>3546</v>
      </c>
      <c r="F4043" t="s">
        <v>19914</v>
      </c>
      <c r="G4043" t="s">
        <v>19915</v>
      </c>
      <c r="H4043" t="s">
        <v>19916</v>
      </c>
      <c r="I4043">
        <v>13</v>
      </c>
      <c r="J4043">
        <v>13</v>
      </c>
      <c r="K4043">
        <v>0</v>
      </c>
      <c r="L4043" t="s">
        <v>19917</v>
      </c>
      <c r="M4043">
        <f>SUM(B4043,C4043)</f>
        <v>0</v>
      </c>
      <c r="N4043" t="str">
        <f t="shared" si="126"/>
        <v>No</v>
      </c>
      <c r="O4043">
        <f>COUNTIF(C:C,"&lt;0")</f>
        <v>0</v>
      </c>
      <c r="P4043" t="e">
        <f>SUMIF(#REF!,"&gt;"&amp;AVERAGE(#REF!))</f>
        <v>#REF!</v>
      </c>
      <c r="Q4043">
        <f t="shared" si="127"/>
        <v>27.565026697177728</v>
      </c>
      <c r="R4043" t="str">
        <f>CONCATENATE("ID-",A4043,"-",E4043)</f>
        <v>ID-33497-</v>
      </c>
      <c r="S4043">
        <f>INDEX(B:B,MATCH(A4043,A:A,0))</f>
        <v>0</v>
      </c>
      <c r="T4043" t="str">
        <f>IF(OR(B4043&gt;0,C4043&gt;0),"Acceptable","Check")</f>
        <v>Acceptable</v>
      </c>
      <c r="U4043">
        <f>COUNTIF(D:D, "Military - U.S. Army")</f>
        <v>23</v>
      </c>
      <c r="V4043">
        <f>AVERAGEIF(C:C,"Fort Myer, Virginia", I:I)</f>
        <v>2</v>
      </c>
      <c r="X4043" t="str">
        <f>IFERROR(VLOOKUP("FlightNumber", A:D, 4, FALSE), "Flight Not Found")</f>
        <v>Flight Not Found</v>
      </c>
      <c r="Y4043" t="str" cm="1">
        <f t="array" ref="Y4043">IF(AND(B:B &gt; TIME(6, 0, 0), B:B &lt;= TIME(18, 0, 0)), "Day", "Night")</f>
        <v>Night</v>
      </c>
      <c r="Z4043">
        <f>COUNTIFS(D:D, "Military - U.S. Army", C:C, "Fort Myer, Virginia")</f>
        <v>1</v>
      </c>
    </row>
    <row r="4044" spans="1:26" x14ac:dyDescent="0.2">
      <c r="A4044">
        <v>33497</v>
      </c>
      <c r="C4044" t="s">
        <v>18861</v>
      </c>
      <c r="D4044" t="s">
        <v>19918</v>
      </c>
      <c r="F4044" t="s">
        <v>19919</v>
      </c>
      <c r="G4044" t="s">
        <v>19920</v>
      </c>
      <c r="H4044" t="s">
        <v>160</v>
      </c>
      <c r="I4044">
        <v>7</v>
      </c>
      <c r="J4044">
        <v>7</v>
      </c>
      <c r="K4044">
        <v>0</v>
      </c>
      <c r="L4044" t="s">
        <v>19921</v>
      </c>
      <c r="M4044">
        <f>SUM(B4044,C4044)</f>
        <v>0</v>
      </c>
      <c r="N4044" t="str">
        <f t="shared" si="126"/>
        <v>No</v>
      </c>
      <c r="O4044">
        <f>COUNTIF(C:C,"&lt;0")</f>
        <v>0</v>
      </c>
      <c r="P4044" t="e">
        <f>SUMIF(#REF!,"&gt;"&amp;AVERAGE(#REF!))</f>
        <v>#REF!</v>
      </c>
      <c r="Q4044">
        <f t="shared" si="127"/>
        <v>27.565026697177728</v>
      </c>
      <c r="R4044" t="str">
        <f>CONCATENATE("ID-",A4044,"-",E4044)</f>
        <v>ID-33497-</v>
      </c>
      <c r="S4044">
        <f>INDEX(B:B,MATCH(A4044,A:A,0))</f>
        <v>0</v>
      </c>
      <c r="T4044" t="str">
        <f>IF(OR(B4044&gt;0,C4044&gt;0),"Acceptable","Check")</f>
        <v>Acceptable</v>
      </c>
      <c r="U4044">
        <f>COUNTIF(D:D, "Military - U.S. Army")</f>
        <v>23</v>
      </c>
      <c r="V4044">
        <f>AVERAGEIF(C:C,"Fort Myer, Virginia", I:I)</f>
        <v>2</v>
      </c>
      <c r="X4044" t="str">
        <f>IFERROR(VLOOKUP("FlightNumber", A:D, 4, FALSE), "Flight Not Found")</f>
        <v>Flight Not Found</v>
      </c>
      <c r="Y4044" t="str" cm="1">
        <f t="array" ref="Y4044">IF(AND(B:B &gt; TIME(6, 0, 0), B:B &lt;= TIME(18, 0, 0)), "Day", "Night")</f>
        <v>Night</v>
      </c>
      <c r="Z4044">
        <f>COUNTIFS(D:D, "Military - U.S. Army", C:C, "Fort Myer, Virginia")</f>
        <v>1</v>
      </c>
    </row>
    <row r="4045" spans="1:26" x14ac:dyDescent="0.2">
      <c r="A4045">
        <v>33498</v>
      </c>
      <c r="D4045" t="s">
        <v>7436</v>
      </c>
      <c r="F4045" t="s">
        <v>13402</v>
      </c>
      <c r="G4045" t="s">
        <v>19922</v>
      </c>
      <c r="H4045" t="s">
        <v>19923</v>
      </c>
      <c r="I4045">
        <v>4</v>
      </c>
      <c r="J4045">
        <v>4</v>
      </c>
      <c r="K4045">
        <v>0</v>
      </c>
      <c r="L4045" t="s">
        <v>19924</v>
      </c>
      <c r="M4045">
        <f>SUM(B4045,C4045)</f>
        <v>0</v>
      </c>
      <c r="N4045" t="str">
        <f t="shared" si="126"/>
        <v>No</v>
      </c>
      <c r="O4045">
        <f>COUNTIF(C:C,"&lt;0")</f>
        <v>0</v>
      </c>
      <c r="P4045" t="e">
        <f>SUMIF(#REF!,"&gt;"&amp;AVERAGE(#REF!))</f>
        <v>#REF!</v>
      </c>
      <c r="Q4045">
        <f t="shared" si="127"/>
        <v>27.565026697177728</v>
      </c>
      <c r="R4045" t="str">
        <f>CONCATENATE("ID-",A4045,"-",E4045)</f>
        <v>ID-33498-</v>
      </c>
      <c r="S4045">
        <f>INDEX(B:B,MATCH(A4045,A:A,0))</f>
        <v>0</v>
      </c>
      <c r="T4045" t="str">
        <f>IF(OR(B4045&gt;0,C4045&gt;0),"Acceptable","Check")</f>
        <v>Check</v>
      </c>
      <c r="U4045">
        <f>COUNTIF(D:D, "Military - U.S. Army")</f>
        <v>23</v>
      </c>
      <c r="V4045">
        <f>AVERAGEIF(C:C,"Fort Myer, Virginia", I:I)</f>
        <v>2</v>
      </c>
      <c r="X4045" t="str">
        <f>IFERROR(VLOOKUP("FlightNumber", A:D, 4, FALSE), "Flight Not Found")</f>
        <v>Flight Not Found</v>
      </c>
      <c r="Y4045" t="str" cm="1">
        <f t="array" ref="Y4045">IF(AND(B:B &gt; TIME(6, 0, 0), B:B &lt;= TIME(18, 0, 0)), "Day", "Night")</f>
        <v>Night</v>
      </c>
      <c r="Z4045">
        <f>COUNTIFS(D:D, "Military - U.S. Army", C:C, "Fort Myer, Virginia")</f>
        <v>1</v>
      </c>
    </row>
    <row r="4046" spans="1:26" x14ac:dyDescent="0.2">
      <c r="A4046">
        <v>33499</v>
      </c>
      <c r="B4046" t="s">
        <v>4847</v>
      </c>
      <c r="C4046" t="s">
        <v>19925</v>
      </c>
      <c r="D4046" t="s">
        <v>19926</v>
      </c>
      <c r="E4046" t="s">
        <v>19927</v>
      </c>
      <c r="F4046" t="s">
        <v>11033</v>
      </c>
      <c r="G4046" t="s">
        <v>19928</v>
      </c>
      <c r="H4046" t="s">
        <v>19929</v>
      </c>
      <c r="I4046">
        <v>2</v>
      </c>
      <c r="J4046">
        <v>2</v>
      </c>
      <c r="K4046">
        <v>0</v>
      </c>
      <c r="L4046" t="s">
        <v>19930</v>
      </c>
      <c r="M4046">
        <f>SUM(B4046,C4046)</f>
        <v>0</v>
      </c>
      <c r="N4046" t="str">
        <f t="shared" si="126"/>
        <v>No</v>
      </c>
      <c r="O4046">
        <f>COUNTIF(C:C,"&lt;0")</f>
        <v>0</v>
      </c>
      <c r="P4046" t="e">
        <f>SUMIF(#REF!,"&gt;"&amp;AVERAGE(#REF!))</f>
        <v>#REF!</v>
      </c>
      <c r="Q4046">
        <f t="shared" si="127"/>
        <v>27.565026697177728</v>
      </c>
      <c r="R4046" t="str">
        <f>CONCATENATE("ID-",A4046,"-",E4046)</f>
        <v>ID-33499-Moncton - Hamilton</v>
      </c>
      <c r="S4046" t="str">
        <f>INDEX(B:B,MATCH(A4046,A:A,0))</f>
        <v>21:55</v>
      </c>
      <c r="T4046" t="str">
        <f>IF(OR(B4046&gt;0,C4046&gt;0),"Acceptable","Check")</f>
        <v>Acceptable</v>
      </c>
      <c r="U4046">
        <f>COUNTIF(D:D, "Military - U.S. Army")</f>
        <v>23</v>
      </c>
      <c r="V4046">
        <f>AVERAGEIF(C:C,"Fort Myer, Virginia", I:I)</f>
        <v>2</v>
      </c>
      <c r="X4046" t="str">
        <f>IFERROR(VLOOKUP("FlightNumber", A:D, 4, FALSE), "Flight Not Found")</f>
        <v>Flight Not Found</v>
      </c>
      <c r="Y4046" t="str" cm="1">
        <f t="array" ref="Y4046">IF(AND(B:B &gt; TIME(6, 0, 0), B:B &lt;= TIME(18, 0, 0)), "Day", "Night")</f>
        <v>Night</v>
      </c>
      <c r="Z4046">
        <f>COUNTIFS(D:D, "Military - U.S. Army", C:C, "Fort Myer, Virginia")</f>
        <v>1</v>
      </c>
    </row>
    <row r="4047" spans="1:26" x14ac:dyDescent="0.2">
      <c r="A4047">
        <v>33504</v>
      </c>
      <c r="C4047" t="s">
        <v>19931</v>
      </c>
      <c r="D4047" t="s">
        <v>3546</v>
      </c>
      <c r="F4047" t="s">
        <v>18083</v>
      </c>
      <c r="G4047" t="s">
        <v>19932</v>
      </c>
      <c r="H4047" t="s">
        <v>19933</v>
      </c>
      <c r="I4047">
        <v>16</v>
      </c>
      <c r="J4047">
        <v>1</v>
      </c>
      <c r="K4047">
        <v>0</v>
      </c>
      <c r="L4047" t="s">
        <v>19934</v>
      </c>
      <c r="M4047">
        <f>SUM(B4047,C4047)</f>
        <v>0</v>
      </c>
      <c r="N4047" t="str">
        <f t="shared" si="126"/>
        <v>No</v>
      </c>
      <c r="O4047">
        <f>COUNTIF(C:C,"&lt;0")</f>
        <v>0</v>
      </c>
      <c r="P4047" t="e">
        <f>SUMIF(#REF!,"&gt;"&amp;AVERAGE(#REF!))</f>
        <v>#REF!</v>
      </c>
      <c r="Q4047">
        <f t="shared" si="127"/>
        <v>27.565026697177728</v>
      </c>
      <c r="R4047" t="str">
        <f>CONCATENATE("ID-",A4047,"-",E4047)</f>
        <v>ID-33504-</v>
      </c>
      <c r="S4047">
        <f>INDEX(B:B,MATCH(A4047,A:A,0))</f>
        <v>0</v>
      </c>
      <c r="T4047" t="str">
        <f>IF(OR(B4047&gt;0,C4047&gt;0),"Acceptable","Check")</f>
        <v>Acceptable</v>
      </c>
      <c r="U4047">
        <f>COUNTIF(D:D, "Military - U.S. Army")</f>
        <v>23</v>
      </c>
      <c r="V4047">
        <f>AVERAGEIF(C:C,"Fort Myer, Virginia", I:I)</f>
        <v>2</v>
      </c>
      <c r="X4047" t="str">
        <f>IFERROR(VLOOKUP("FlightNumber", A:D, 4, FALSE), "Flight Not Found")</f>
        <v>Flight Not Found</v>
      </c>
      <c r="Y4047" t="str" cm="1">
        <f t="array" ref="Y4047">IF(AND(B:B &gt; TIME(6, 0, 0), B:B &lt;= TIME(18, 0, 0)), "Day", "Night")</f>
        <v>Night</v>
      </c>
      <c r="Z4047">
        <f>COUNTIFS(D:D, "Military - U.S. Army", C:C, "Fort Myer, Virginia")</f>
        <v>1</v>
      </c>
    </row>
    <row r="4048" spans="1:26" x14ac:dyDescent="0.2">
      <c r="A4048">
        <v>33507</v>
      </c>
      <c r="C4048" t="s">
        <v>19935</v>
      </c>
      <c r="D4048" t="s">
        <v>3546</v>
      </c>
      <c r="F4048" t="s">
        <v>12279</v>
      </c>
      <c r="G4048" t="s">
        <v>19806</v>
      </c>
      <c r="H4048" t="s">
        <v>19936</v>
      </c>
      <c r="I4048">
        <v>10</v>
      </c>
      <c r="J4048">
        <v>10</v>
      </c>
      <c r="K4048">
        <v>0</v>
      </c>
      <c r="L4048" t="s">
        <v>19937</v>
      </c>
      <c r="M4048">
        <f>SUM(B4048,C4048)</f>
        <v>0</v>
      </c>
      <c r="N4048" t="str">
        <f t="shared" si="126"/>
        <v>No</v>
      </c>
      <c r="O4048">
        <f>COUNTIF(C:C,"&lt;0")</f>
        <v>0</v>
      </c>
      <c r="P4048" t="e">
        <f>SUMIF(#REF!,"&gt;"&amp;AVERAGE(#REF!))</f>
        <v>#REF!</v>
      </c>
      <c r="Q4048">
        <f t="shared" si="127"/>
        <v>27.565026697177728</v>
      </c>
      <c r="R4048" t="str">
        <f>CONCATENATE("ID-",A4048,"-",E4048)</f>
        <v>ID-33507-</v>
      </c>
      <c r="S4048">
        <f>INDEX(B:B,MATCH(A4048,A:A,0))</f>
        <v>0</v>
      </c>
      <c r="T4048" t="str">
        <f>IF(OR(B4048&gt;0,C4048&gt;0),"Acceptable","Check")</f>
        <v>Acceptable</v>
      </c>
      <c r="U4048">
        <f>COUNTIF(D:D, "Military - U.S. Army")</f>
        <v>23</v>
      </c>
      <c r="V4048">
        <f>AVERAGEIF(C:C,"Fort Myer, Virginia", I:I)</f>
        <v>2</v>
      </c>
      <c r="X4048" t="str">
        <f>IFERROR(VLOOKUP("FlightNumber", A:D, 4, FALSE), "Flight Not Found")</f>
        <v>Flight Not Found</v>
      </c>
      <c r="Y4048" t="str" cm="1">
        <f t="array" ref="Y4048">IF(AND(B:B &gt; TIME(6, 0, 0), B:B &lt;= TIME(18, 0, 0)), "Day", "Night")</f>
        <v>Night</v>
      </c>
      <c r="Z4048">
        <f>COUNTIFS(D:D, "Military - U.S. Army", C:C, "Fort Myer, Virginia")</f>
        <v>1</v>
      </c>
    </row>
    <row r="4049" spans="1:26" x14ac:dyDescent="0.2">
      <c r="A4049">
        <v>33510</v>
      </c>
      <c r="C4049" t="s">
        <v>19938</v>
      </c>
      <c r="D4049" t="s">
        <v>19939</v>
      </c>
      <c r="F4049" t="s">
        <v>2917</v>
      </c>
      <c r="G4049" t="s">
        <v>19940</v>
      </c>
      <c r="H4049" t="s">
        <v>19941</v>
      </c>
      <c r="I4049">
        <v>10</v>
      </c>
      <c r="J4049">
        <v>1</v>
      </c>
      <c r="K4049">
        <v>0</v>
      </c>
      <c r="L4049" t="s">
        <v>19942</v>
      </c>
      <c r="M4049">
        <f>SUM(B4049,C4049)</f>
        <v>0</v>
      </c>
      <c r="N4049" t="str">
        <f t="shared" si="126"/>
        <v>No</v>
      </c>
      <c r="O4049">
        <f>COUNTIF(C:C,"&lt;0")</f>
        <v>0</v>
      </c>
      <c r="P4049" t="e">
        <f>SUMIF(#REF!,"&gt;"&amp;AVERAGE(#REF!))</f>
        <v>#REF!</v>
      </c>
      <c r="Q4049">
        <f t="shared" si="127"/>
        <v>27.565026697177728</v>
      </c>
      <c r="R4049" t="str">
        <f>CONCATENATE("ID-",A4049,"-",E4049)</f>
        <v>ID-33510-</v>
      </c>
      <c r="S4049">
        <f>INDEX(B:B,MATCH(A4049,A:A,0))</f>
        <v>0</v>
      </c>
      <c r="T4049" t="str">
        <f>IF(OR(B4049&gt;0,C4049&gt;0),"Acceptable","Check")</f>
        <v>Acceptable</v>
      </c>
      <c r="U4049">
        <f>COUNTIF(D:D, "Military - U.S. Army")</f>
        <v>23</v>
      </c>
      <c r="V4049">
        <f>AVERAGEIF(C:C,"Fort Myer, Virginia", I:I)</f>
        <v>2</v>
      </c>
      <c r="X4049" t="str">
        <f>IFERROR(VLOOKUP("FlightNumber", A:D, 4, FALSE), "Flight Not Found")</f>
        <v>Flight Not Found</v>
      </c>
      <c r="Y4049" t="str" cm="1">
        <f t="array" ref="Y4049">IF(AND(B:B &gt; TIME(6, 0, 0), B:B &lt;= TIME(18, 0, 0)), "Day", "Night")</f>
        <v>Night</v>
      </c>
      <c r="Z4049">
        <f>COUNTIFS(D:D, "Military - U.S. Army", C:C, "Fort Myer, Virginia")</f>
        <v>1</v>
      </c>
    </row>
    <row r="4050" spans="1:26" x14ac:dyDescent="0.2">
      <c r="A4050">
        <v>33516</v>
      </c>
      <c r="B4050" t="s">
        <v>1164</v>
      </c>
      <c r="C4050" t="s">
        <v>19943</v>
      </c>
      <c r="D4050" t="s">
        <v>17627</v>
      </c>
      <c r="F4050" t="s">
        <v>19944</v>
      </c>
      <c r="G4050" t="s">
        <v>19945</v>
      </c>
      <c r="H4050" t="s">
        <v>19946</v>
      </c>
      <c r="I4050">
        <v>135</v>
      </c>
      <c r="J4050">
        <v>134</v>
      </c>
      <c r="K4050">
        <v>1</v>
      </c>
      <c r="L4050" t="s">
        <v>19947</v>
      </c>
      <c r="M4050">
        <f>SUM(B4050,C4050)</f>
        <v>0</v>
      </c>
      <c r="N4050" t="str">
        <f t="shared" si="126"/>
        <v>No</v>
      </c>
      <c r="O4050">
        <f>COUNTIF(C:C,"&lt;0")</f>
        <v>0</v>
      </c>
      <c r="P4050" t="e">
        <f>SUMIF(#REF!,"&gt;"&amp;AVERAGE(#REF!))</f>
        <v>#REF!</v>
      </c>
      <c r="Q4050">
        <f t="shared" si="127"/>
        <v>27.565026697177728</v>
      </c>
      <c r="R4050" t="str">
        <f>CONCATENATE("ID-",A4050,"-",E4050)</f>
        <v>ID-33516-</v>
      </c>
      <c r="S4050" t="str">
        <f>INDEX(B:B,MATCH(A4050,A:A,0))</f>
        <v>15:00</v>
      </c>
      <c r="T4050" t="str">
        <f>IF(OR(B4050&gt;0,C4050&gt;0),"Acceptable","Check")</f>
        <v>Acceptable</v>
      </c>
      <c r="U4050">
        <f>COUNTIF(D:D, "Military - U.S. Army")</f>
        <v>23</v>
      </c>
      <c r="V4050">
        <f>AVERAGEIF(C:C,"Fort Myer, Virginia", I:I)</f>
        <v>2</v>
      </c>
      <c r="X4050" t="str">
        <f>IFERROR(VLOOKUP("FlightNumber", A:D, 4, FALSE), "Flight Not Found")</f>
        <v>Flight Not Found</v>
      </c>
      <c r="Y4050" t="str" cm="1">
        <f t="array" ref="Y4050">IF(AND(B:B &gt; TIME(6, 0, 0), B:B &lt;= TIME(18, 0, 0)), "Day", "Night")</f>
        <v>Night</v>
      </c>
      <c r="Z4050">
        <f>COUNTIFS(D:D, "Military - U.S. Army", C:C, "Fort Myer, Virginia")</f>
        <v>1</v>
      </c>
    </row>
    <row r="4051" spans="1:26" x14ac:dyDescent="0.2">
      <c r="A4051">
        <v>33519</v>
      </c>
      <c r="C4051" t="s">
        <v>19948</v>
      </c>
      <c r="D4051" t="s">
        <v>19949</v>
      </c>
      <c r="F4051" t="s">
        <v>17133</v>
      </c>
      <c r="G4051" t="s">
        <v>19950</v>
      </c>
      <c r="H4051" t="s">
        <v>19951</v>
      </c>
      <c r="I4051">
        <v>9</v>
      </c>
      <c r="J4051">
        <v>1</v>
      </c>
      <c r="K4051">
        <v>0</v>
      </c>
      <c r="L4051" t="s">
        <v>19706</v>
      </c>
      <c r="M4051">
        <f>SUM(B4051,C4051)</f>
        <v>0</v>
      </c>
      <c r="N4051" t="str">
        <f t="shared" si="126"/>
        <v>No</v>
      </c>
      <c r="O4051">
        <f>COUNTIF(C:C,"&lt;0")</f>
        <v>0</v>
      </c>
      <c r="P4051" t="e">
        <f>SUMIF(#REF!,"&gt;"&amp;AVERAGE(#REF!))</f>
        <v>#REF!</v>
      </c>
      <c r="Q4051">
        <f t="shared" si="127"/>
        <v>27.565026697177728</v>
      </c>
      <c r="R4051" t="str">
        <f>CONCATENATE("ID-",A4051,"-",E4051)</f>
        <v>ID-33519-</v>
      </c>
      <c r="S4051">
        <f>INDEX(B:B,MATCH(A4051,A:A,0))</f>
        <v>0</v>
      </c>
      <c r="T4051" t="str">
        <f>IF(OR(B4051&gt;0,C4051&gt;0),"Acceptable","Check")</f>
        <v>Acceptable</v>
      </c>
      <c r="U4051">
        <f>COUNTIF(D:D, "Military - U.S. Army")</f>
        <v>23</v>
      </c>
      <c r="V4051">
        <f>AVERAGEIF(C:C,"Fort Myer, Virginia", I:I)</f>
        <v>2</v>
      </c>
      <c r="X4051" t="str">
        <f>IFERROR(VLOOKUP("FlightNumber", A:D, 4, FALSE), "Flight Not Found")</f>
        <v>Flight Not Found</v>
      </c>
      <c r="Y4051" t="str" cm="1">
        <f t="array" ref="Y4051">IF(AND(B:B &gt; TIME(6, 0, 0), B:B &lt;= TIME(18, 0, 0)), "Day", "Night")</f>
        <v>Night</v>
      </c>
      <c r="Z4051">
        <f>COUNTIFS(D:D, "Military - U.S. Army", C:C, "Fort Myer, Virginia")</f>
        <v>1</v>
      </c>
    </row>
    <row r="4052" spans="1:26" x14ac:dyDescent="0.2">
      <c r="A4052">
        <v>33524</v>
      </c>
      <c r="C4052" t="s">
        <v>19952</v>
      </c>
      <c r="D4052" t="s">
        <v>19953</v>
      </c>
      <c r="E4052" t="s">
        <v>19954</v>
      </c>
      <c r="F4052" t="s">
        <v>19955</v>
      </c>
      <c r="G4052" t="s">
        <v>19956</v>
      </c>
      <c r="H4052" t="s">
        <v>19957</v>
      </c>
      <c r="I4052">
        <v>12</v>
      </c>
      <c r="J4052">
        <v>12</v>
      </c>
      <c r="K4052">
        <v>0</v>
      </c>
      <c r="L4052" t="s">
        <v>19958</v>
      </c>
      <c r="M4052">
        <f>SUM(B4052,C4052)</f>
        <v>0</v>
      </c>
      <c r="N4052" t="str">
        <f t="shared" si="126"/>
        <v>No</v>
      </c>
      <c r="O4052">
        <f>COUNTIF(C:C,"&lt;0")</f>
        <v>0</v>
      </c>
      <c r="P4052" t="e">
        <f>SUMIF(#REF!,"&gt;"&amp;AVERAGE(#REF!))</f>
        <v>#REF!</v>
      </c>
      <c r="Q4052">
        <f t="shared" si="127"/>
        <v>27.565026697177728</v>
      </c>
      <c r="R4052" t="str">
        <f>CONCATENATE("ID-",A4052,"-",E4052)</f>
        <v>ID-33524-Kavanayen - Luepa</v>
      </c>
      <c r="S4052">
        <f>INDEX(B:B,MATCH(A4052,A:A,0))</f>
        <v>0</v>
      </c>
      <c r="T4052" t="str">
        <f>IF(OR(B4052&gt;0,C4052&gt;0),"Acceptable","Check")</f>
        <v>Acceptable</v>
      </c>
      <c r="U4052">
        <f>COUNTIF(D:D, "Military - U.S. Army")</f>
        <v>23</v>
      </c>
      <c r="V4052">
        <f>AVERAGEIF(C:C,"Fort Myer, Virginia", I:I)</f>
        <v>2</v>
      </c>
      <c r="X4052" t="str">
        <f>IFERROR(VLOOKUP("FlightNumber", A:D, 4, FALSE), "Flight Not Found")</f>
        <v>Flight Not Found</v>
      </c>
      <c r="Y4052" t="str" cm="1">
        <f t="array" ref="Y4052">IF(AND(B:B &gt; TIME(6, 0, 0), B:B &lt;= TIME(18, 0, 0)), "Day", "Night")</f>
        <v>Night</v>
      </c>
      <c r="Z4052">
        <f>COUNTIFS(D:D, "Military - U.S. Army", C:C, "Fort Myer, Virginia")</f>
        <v>1</v>
      </c>
    </row>
    <row r="4053" spans="1:26" x14ac:dyDescent="0.2">
      <c r="A4053">
        <v>33536</v>
      </c>
      <c r="C4053" t="s">
        <v>19959</v>
      </c>
      <c r="D4053" t="s">
        <v>14378</v>
      </c>
      <c r="E4053" t="s">
        <v>19960</v>
      </c>
      <c r="F4053" t="s">
        <v>19961</v>
      </c>
      <c r="G4053" t="s">
        <v>19962</v>
      </c>
      <c r="H4053" t="s">
        <v>19963</v>
      </c>
      <c r="I4053">
        <v>17</v>
      </c>
      <c r="J4053">
        <v>17</v>
      </c>
      <c r="K4053">
        <v>0</v>
      </c>
      <c r="L4053" t="s">
        <v>19964</v>
      </c>
      <c r="M4053">
        <f>SUM(B4053,C4053)</f>
        <v>0</v>
      </c>
      <c r="N4053" t="str">
        <f t="shared" si="126"/>
        <v>No</v>
      </c>
      <c r="O4053">
        <f>COUNTIF(C:C,"&lt;0")</f>
        <v>0</v>
      </c>
      <c r="P4053" t="e">
        <f>SUMIF(#REF!,"&gt;"&amp;AVERAGE(#REF!))</f>
        <v>#REF!</v>
      </c>
      <c r="Q4053">
        <f t="shared" si="127"/>
        <v>27.565026697177728</v>
      </c>
      <c r="R4053" t="str">
        <f>CONCATENATE("ID-",A4053,"-",E4053)</f>
        <v>ID-33536-Palangkaraya - Sampit</v>
      </c>
      <c r="S4053">
        <f>INDEX(B:B,MATCH(A4053,A:A,0))</f>
        <v>0</v>
      </c>
      <c r="T4053" t="str">
        <f>IF(OR(B4053&gt;0,C4053&gt;0),"Acceptable","Check")</f>
        <v>Acceptable</v>
      </c>
      <c r="U4053">
        <f>COUNTIF(D:D, "Military - U.S. Army")</f>
        <v>23</v>
      </c>
      <c r="V4053">
        <f>AVERAGEIF(C:C,"Fort Myer, Virginia", I:I)</f>
        <v>2</v>
      </c>
      <c r="X4053" t="str">
        <f>IFERROR(VLOOKUP("FlightNumber", A:D, 4, FALSE), "Flight Not Found")</f>
        <v>Flight Not Found</v>
      </c>
      <c r="Y4053" t="str" cm="1">
        <f t="array" ref="Y4053">IF(AND(B:B &gt; TIME(6, 0, 0), B:B &lt;= TIME(18, 0, 0)), "Day", "Night")</f>
        <v>Night</v>
      </c>
      <c r="Z4053">
        <f>COUNTIFS(D:D, "Military - U.S. Army", C:C, "Fort Myer, Virginia")</f>
        <v>1</v>
      </c>
    </row>
    <row r="4054" spans="1:26" x14ac:dyDescent="0.2">
      <c r="A4054">
        <v>33536</v>
      </c>
      <c r="B4054" t="s">
        <v>19965</v>
      </c>
      <c r="C4054" t="s">
        <v>4682</v>
      </c>
      <c r="D4054" t="s">
        <v>19966</v>
      </c>
      <c r="E4054" t="s">
        <v>19967</v>
      </c>
      <c r="F4054" t="s">
        <v>19968</v>
      </c>
      <c r="G4054" t="s">
        <v>19969</v>
      </c>
      <c r="H4054" t="s">
        <v>19970</v>
      </c>
      <c r="I4054">
        <v>3</v>
      </c>
      <c r="J4054">
        <v>3</v>
      </c>
      <c r="K4054">
        <v>0</v>
      </c>
      <c r="L4054" t="s">
        <v>19971</v>
      </c>
      <c r="M4054">
        <f>SUM(B4054,C4054)</f>
        <v>0</v>
      </c>
      <c r="N4054" t="str">
        <f t="shared" si="126"/>
        <v>No</v>
      </c>
      <c r="O4054">
        <f>COUNTIF(C:C,"&lt;0")</f>
        <v>0</v>
      </c>
      <c r="P4054" t="e">
        <f>SUMIF(#REF!,"&gt;"&amp;AVERAGE(#REF!))</f>
        <v>#REF!</v>
      </c>
      <c r="Q4054">
        <f t="shared" si="127"/>
        <v>27.565026697177728</v>
      </c>
      <c r="R4054" t="str">
        <f>CONCATENATE("ID-",A4054,"-",E4054)</f>
        <v>ID-33536-Concord, CA - Novato, CA</v>
      </c>
      <c r="S4054">
        <f>INDEX(B:B,MATCH(A4054,A:A,0))</f>
        <v>0</v>
      </c>
      <c r="T4054" t="str">
        <f>IF(OR(B4054&gt;0,C4054&gt;0),"Acceptable","Check")</f>
        <v>Acceptable</v>
      </c>
      <c r="U4054">
        <f>COUNTIF(D:D, "Military - U.S. Army")</f>
        <v>23</v>
      </c>
      <c r="V4054">
        <f>AVERAGEIF(C:C,"Fort Myer, Virginia", I:I)</f>
        <v>2</v>
      </c>
      <c r="X4054" t="str">
        <f>IFERROR(VLOOKUP("FlightNumber", A:D, 4, FALSE), "Flight Not Found")</f>
        <v>Flight Not Found</v>
      </c>
      <c r="Y4054" t="str" cm="1">
        <f t="array" ref="Y4054">IF(AND(B:B &gt; TIME(6, 0, 0), B:B &lt;= TIME(18, 0, 0)), "Day", "Night")</f>
        <v>Night</v>
      </c>
      <c r="Z4054">
        <f>COUNTIFS(D:D, "Military - U.S. Army", C:C, "Fort Myer, Virginia")</f>
        <v>1</v>
      </c>
    </row>
    <row r="4055" spans="1:26" x14ac:dyDescent="0.2">
      <c r="A4055">
        <v>33541</v>
      </c>
      <c r="B4055" t="s">
        <v>1100</v>
      </c>
      <c r="C4055" t="s">
        <v>19972</v>
      </c>
      <c r="D4055" t="s">
        <v>2641</v>
      </c>
      <c r="E4055" t="s">
        <v>19973</v>
      </c>
      <c r="F4055" t="s">
        <v>19974</v>
      </c>
      <c r="G4055" t="s">
        <v>19975</v>
      </c>
      <c r="H4055" t="s">
        <v>19976</v>
      </c>
      <c r="I4055">
        <v>18</v>
      </c>
      <c r="J4055">
        <v>5</v>
      </c>
      <c r="K4055">
        <v>0</v>
      </c>
      <c r="L4055" t="s">
        <v>19977</v>
      </c>
      <c r="M4055">
        <f>SUM(B4055,C4055)</f>
        <v>0</v>
      </c>
      <c r="N4055" t="str">
        <f t="shared" si="126"/>
        <v>No</v>
      </c>
      <c r="O4055">
        <f>COUNTIF(C:C,"&lt;0")</f>
        <v>0</v>
      </c>
      <c r="P4055" t="e">
        <f>SUMIF(#REF!,"&gt;"&amp;AVERAGE(#REF!))</f>
        <v>#REF!</v>
      </c>
      <c r="Q4055">
        <f t="shared" si="127"/>
        <v>27.565026697177728</v>
      </c>
      <c r="R4055" t="str">
        <f>CONCATENATE("ID-",A4055,"-",E4055)</f>
        <v>ID-33541-Edmonton - Point Alert</v>
      </c>
      <c r="S4055" t="str">
        <f>INDEX(B:B,MATCH(A4055,A:A,0))</f>
        <v>14:30</v>
      </c>
      <c r="T4055" t="str">
        <f>IF(OR(B4055&gt;0,C4055&gt;0),"Acceptable","Check")</f>
        <v>Acceptable</v>
      </c>
      <c r="U4055">
        <f>COUNTIF(D:D, "Military - U.S. Army")</f>
        <v>23</v>
      </c>
      <c r="V4055">
        <f>AVERAGEIF(C:C,"Fort Myer, Virginia", I:I)</f>
        <v>2</v>
      </c>
      <c r="X4055" t="str">
        <f>IFERROR(VLOOKUP("FlightNumber", A:D, 4, FALSE), "Flight Not Found")</f>
        <v>Flight Not Found</v>
      </c>
      <c r="Y4055" t="str" cm="1">
        <f t="array" ref="Y4055">IF(AND(B:B &gt; TIME(6, 0, 0), B:B &lt;= TIME(18, 0, 0)), "Day", "Night")</f>
        <v>Night</v>
      </c>
      <c r="Z4055">
        <f>COUNTIFS(D:D, "Military - U.S. Army", C:C, "Fort Myer, Virginia")</f>
        <v>1</v>
      </c>
    </row>
    <row r="4056" spans="1:26" x14ac:dyDescent="0.2">
      <c r="A4056">
        <v>33543</v>
      </c>
      <c r="C4056" t="s">
        <v>19978</v>
      </c>
      <c r="D4056" t="s">
        <v>19979</v>
      </c>
      <c r="F4056" t="s">
        <v>16650</v>
      </c>
      <c r="I4056">
        <v>40</v>
      </c>
      <c r="J4056">
        <v>40</v>
      </c>
      <c r="K4056">
        <v>0</v>
      </c>
      <c r="L4056" t="s">
        <v>16369</v>
      </c>
      <c r="M4056">
        <f>SUM(B4056,C4056)</f>
        <v>0</v>
      </c>
      <c r="N4056" t="str">
        <f t="shared" si="126"/>
        <v>No</v>
      </c>
      <c r="O4056">
        <f>COUNTIF(C:C,"&lt;0")</f>
        <v>0</v>
      </c>
      <c r="P4056" t="e">
        <f>SUMIF(#REF!,"&gt;"&amp;AVERAGE(#REF!))</f>
        <v>#REF!</v>
      </c>
      <c r="Q4056">
        <f t="shared" si="127"/>
        <v>27.565026697177728</v>
      </c>
      <c r="R4056" t="str">
        <f>CONCATENATE("ID-",A4056,"-",E4056)</f>
        <v>ID-33543-</v>
      </c>
      <c r="S4056">
        <f>INDEX(B:B,MATCH(A4056,A:A,0))</f>
        <v>0</v>
      </c>
      <c r="T4056" t="str">
        <f>IF(OR(B4056&gt;0,C4056&gt;0),"Acceptable","Check")</f>
        <v>Acceptable</v>
      </c>
      <c r="U4056">
        <f>COUNTIF(D:D, "Military - U.S. Army")</f>
        <v>23</v>
      </c>
      <c r="V4056">
        <f>AVERAGEIF(C:C,"Fort Myer, Virginia", I:I)</f>
        <v>2</v>
      </c>
      <c r="X4056" t="str">
        <f>IFERROR(VLOOKUP("FlightNumber", A:D, 4, FALSE), "Flight Not Found")</f>
        <v>Flight Not Found</v>
      </c>
      <c r="Y4056" t="str" cm="1">
        <f t="array" ref="Y4056">IF(AND(B:B &gt; TIME(6, 0, 0), B:B &lt;= TIME(18, 0, 0)), "Day", "Night")</f>
        <v>Night</v>
      </c>
      <c r="Z4056">
        <f>COUNTIFS(D:D, "Military - U.S. Army", C:C, "Fort Myer, Virginia")</f>
        <v>1</v>
      </c>
    </row>
    <row r="4057" spans="1:26" x14ac:dyDescent="0.2">
      <c r="A4057">
        <v>33549</v>
      </c>
      <c r="C4057" t="s">
        <v>19980</v>
      </c>
      <c r="D4057" t="s">
        <v>3546</v>
      </c>
      <c r="E4057" t="s">
        <v>19981</v>
      </c>
      <c r="F4057" t="s">
        <v>11779</v>
      </c>
      <c r="G4057" t="s">
        <v>19982</v>
      </c>
      <c r="H4057" t="s">
        <v>19983</v>
      </c>
      <c r="I4057">
        <v>51</v>
      </c>
      <c r="J4057">
        <v>51</v>
      </c>
      <c r="K4057">
        <v>0</v>
      </c>
      <c r="L4057" t="s">
        <v>19984</v>
      </c>
      <c r="M4057">
        <f>SUM(B4057,C4057)</f>
        <v>0</v>
      </c>
      <c r="N4057" t="str">
        <f t="shared" si="126"/>
        <v>No</v>
      </c>
      <c r="O4057">
        <f>COUNTIF(C:C,"&lt;0")</f>
        <v>0</v>
      </c>
      <c r="P4057" t="e">
        <f>SUMIF(#REF!,"&gt;"&amp;AVERAGE(#REF!))</f>
        <v>#REF!</v>
      </c>
      <c r="Q4057">
        <f t="shared" si="127"/>
        <v>27.565026697177728</v>
      </c>
      <c r="R4057" t="str">
        <f>CONCATENATE("ID-",A4057,"-",E4057)</f>
        <v>ID-33549-Ellsta - Makhackala</v>
      </c>
      <c r="S4057">
        <f>INDEX(B:B,MATCH(A4057,A:A,0))</f>
        <v>0</v>
      </c>
      <c r="T4057" t="str">
        <f>IF(OR(B4057&gt;0,C4057&gt;0),"Acceptable","Check")</f>
        <v>Acceptable</v>
      </c>
      <c r="U4057">
        <f>COUNTIF(D:D, "Military - U.S. Army")</f>
        <v>23</v>
      </c>
      <c r="V4057">
        <f>AVERAGEIF(C:C,"Fort Myer, Virginia", I:I)</f>
        <v>2</v>
      </c>
      <c r="X4057" t="str">
        <f>IFERROR(VLOOKUP("FlightNumber", A:D, 4, FALSE), "Flight Not Found")</f>
        <v>Flight Not Found</v>
      </c>
      <c r="Y4057" t="str" cm="1">
        <f t="array" ref="Y4057">IF(AND(B:B &gt; TIME(6, 0, 0), B:B &lt;= TIME(18, 0, 0)), "Day", "Night")</f>
        <v>Night</v>
      </c>
      <c r="Z4057">
        <f>COUNTIFS(D:D, "Military - U.S. Army", C:C, "Fort Myer, Virginia")</f>
        <v>1</v>
      </c>
    </row>
    <row r="4058" spans="1:26" x14ac:dyDescent="0.2">
      <c r="A4058">
        <v>33553</v>
      </c>
      <c r="B4058" t="s">
        <v>10731</v>
      </c>
      <c r="C4058" t="s">
        <v>19985</v>
      </c>
      <c r="D4058" t="s">
        <v>19986</v>
      </c>
      <c r="F4058" t="s">
        <v>15845</v>
      </c>
      <c r="G4058" t="s">
        <v>19987</v>
      </c>
      <c r="H4058" t="s">
        <v>19988</v>
      </c>
      <c r="I4058">
        <v>15</v>
      </c>
      <c r="J4058">
        <v>15</v>
      </c>
      <c r="K4058">
        <v>2</v>
      </c>
      <c r="L4058" t="s">
        <v>19989</v>
      </c>
      <c r="M4058">
        <f>SUM(B4058,C4058)</f>
        <v>0</v>
      </c>
      <c r="N4058" t="str">
        <f t="shared" si="126"/>
        <v>No</v>
      </c>
      <c r="O4058">
        <f>COUNTIF(C:C,"&lt;0")</f>
        <v>0</v>
      </c>
      <c r="P4058" t="e">
        <f>SUMIF(#REF!,"&gt;"&amp;AVERAGE(#REF!))</f>
        <v>#REF!</v>
      </c>
      <c r="Q4058">
        <f t="shared" si="127"/>
        <v>27.565026697177728</v>
      </c>
      <c r="R4058" t="str">
        <f>CONCATENATE("ID-",A4058,"-",E4058)</f>
        <v>ID-33553-</v>
      </c>
      <c r="S4058" t="str">
        <f>INDEX(B:B,MATCH(A4058,A:A,0))</f>
        <v>18:50</v>
      </c>
      <c r="T4058" t="str">
        <f>IF(OR(B4058&gt;0,C4058&gt;0),"Acceptable","Check")</f>
        <v>Acceptable</v>
      </c>
      <c r="U4058">
        <f>COUNTIF(D:D, "Military - U.S. Army")</f>
        <v>23</v>
      </c>
      <c r="V4058">
        <f>AVERAGEIF(C:C,"Fort Myer, Virginia", I:I)</f>
        <v>2</v>
      </c>
      <c r="X4058" t="str">
        <f>IFERROR(VLOOKUP("FlightNumber", A:D, 4, FALSE), "Flight Not Found")</f>
        <v>Flight Not Found</v>
      </c>
      <c r="Y4058" t="str" cm="1">
        <f t="array" ref="Y4058">IF(AND(B:B &gt; TIME(6, 0, 0), B:B &lt;= TIME(18, 0, 0)), "Day", "Night")</f>
        <v>Night</v>
      </c>
      <c r="Z4058">
        <f>COUNTIFS(D:D, "Military - U.S. Army", C:C, "Fort Myer, Virginia")</f>
        <v>1</v>
      </c>
    </row>
    <row r="4059" spans="1:26" x14ac:dyDescent="0.2">
      <c r="A4059">
        <v>33558</v>
      </c>
      <c r="B4059" t="s">
        <v>7331</v>
      </c>
      <c r="C4059" t="s">
        <v>19990</v>
      </c>
      <c r="D4059" t="s">
        <v>19991</v>
      </c>
      <c r="E4059" t="s">
        <v>19992</v>
      </c>
      <c r="F4059" t="s">
        <v>19288</v>
      </c>
      <c r="G4059" t="s">
        <v>19993</v>
      </c>
      <c r="H4059" t="s">
        <v>19994</v>
      </c>
      <c r="I4059">
        <v>1</v>
      </c>
      <c r="J4059">
        <v>1</v>
      </c>
      <c r="K4059">
        <v>0</v>
      </c>
      <c r="L4059" t="s">
        <v>19995</v>
      </c>
      <c r="M4059">
        <f>SUM(B4059,C4059)</f>
        <v>0</v>
      </c>
      <c r="N4059" t="str">
        <f t="shared" si="126"/>
        <v>No</v>
      </c>
      <c r="O4059">
        <f>COUNTIF(C:C,"&lt;0")</f>
        <v>0</v>
      </c>
      <c r="P4059" t="e">
        <f>SUMIF(#REF!,"&gt;"&amp;AVERAGE(#REF!))</f>
        <v>#REF!</v>
      </c>
      <c r="Q4059">
        <f t="shared" si="127"/>
        <v>27.565026697177728</v>
      </c>
      <c r="R4059" t="str">
        <f>CONCATENATE("ID-",A4059,"-",E4059)</f>
        <v>ID-33558-Memphis - Destin</v>
      </c>
      <c r="S4059" t="str">
        <f>INDEX(B:B,MATCH(A4059,A:A,0))</f>
        <v>06:10</v>
      </c>
      <c r="T4059" t="str">
        <f>IF(OR(B4059&gt;0,C4059&gt;0),"Acceptable","Check")</f>
        <v>Acceptable</v>
      </c>
      <c r="U4059">
        <f>COUNTIF(D:D, "Military - U.S. Army")</f>
        <v>23</v>
      </c>
      <c r="V4059">
        <f>AVERAGEIF(C:C,"Fort Myer, Virginia", I:I)</f>
        <v>2</v>
      </c>
      <c r="X4059" t="str">
        <f>IFERROR(VLOOKUP("FlightNumber", A:D, 4, FALSE), "Flight Not Found")</f>
        <v>Flight Not Found</v>
      </c>
      <c r="Y4059" t="str" cm="1">
        <f t="array" ref="Y4059">IF(AND(B:B &gt; TIME(6, 0, 0), B:B &lt;= TIME(18, 0, 0)), "Day", "Night")</f>
        <v>Night</v>
      </c>
      <c r="Z4059">
        <f>COUNTIFS(D:D, "Military - U.S. Army", C:C, "Fort Myer, Virginia")</f>
        <v>1</v>
      </c>
    </row>
    <row r="4060" spans="1:26" x14ac:dyDescent="0.2">
      <c r="A4060">
        <v>33558</v>
      </c>
      <c r="C4060" t="s">
        <v>19996</v>
      </c>
      <c r="D4060" t="s">
        <v>3546</v>
      </c>
      <c r="F4060" t="s">
        <v>13148</v>
      </c>
      <c r="I4060">
        <v>20</v>
      </c>
      <c r="J4060">
        <v>20</v>
      </c>
      <c r="K4060">
        <v>0</v>
      </c>
      <c r="L4060" t="s">
        <v>19997</v>
      </c>
      <c r="M4060">
        <f>SUM(B4060,C4060)</f>
        <v>0</v>
      </c>
      <c r="N4060" t="str">
        <f t="shared" si="126"/>
        <v>No</v>
      </c>
      <c r="O4060">
        <f>COUNTIF(C:C,"&lt;0")</f>
        <v>0</v>
      </c>
      <c r="P4060" t="e">
        <f>SUMIF(#REF!,"&gt;"&amp;AVERAGE(#REF!))</f>
        <v>#REF!</v>
      </c>
      <c r="Q4060">
        <f t="shared" si="127"/>
        <v>27.565026697177728</v>
      </c>
      <c r="R4060" t="str">
        <f>CONCATENATE("ID-",A4060,"-",E4060)</f>
        <v>ID-33558-</v>
      </c>
      <c r="S4060" t="str">
        <f>INDEX(B:B,MATCH(A4060,A:A,0))</f>
        <v>06:10</v>
      </c>
      <c r="T4060" t="str">
        <f>IF(OR(B4060&gt;0,C4060&gt;0),"Acceptable","Check")</f>
        <v>Acceptable</v>
      </c>
      <c r="U4060">
        <f>COUNTIF(D:D, "Military - U.S. Army")</f>
        <v>23</v>
      </c>
      <c r="V4060">
        <f>AVERAGEIF(C:C,"Fort Myer, Virginia", I:I)</f>
        <v>2</v>
      </c>
      <c r="X4060" t="str">
        <f>IFERROR(VLOOKUP("FlightNumber", A:D, 4, FALSE), "Flight Not Found")</f>
        <v>Flight Not Found</v>
      </c>
      <c r="Y4060" t="str" cm="1">
        <f t="array" ref="Y4060">IF(AND(B:B &gt; TIME(6, 0, 0), B:B &lt;= TIME(18, 0, 0)), "Day", "Night")</f>
        <v>Night</v>
      </c>
      <c r="Z4060">
        <f>COUNTIFS(D:D, "Military - U.S. Army", C:C, "Fort Myer, Virginia")</f>
        <v>1</v>
      </c>
    </row>
    <row r="4061" spans="1:26" x14ac:dyDescent="0.2">
      <c r="A4061">
        <v>33562</v>
      </c>
      <c r="C4061" t="s">
        <v>19998</v>
      </c>
      <c r="D4061" t="s">
        <v>9030</v>
      </c>
      <c r="F4061" t="s">
        <v>16650</v>
      </c>
      <c r="I4061">
        <v>23</v>
      </c>
      <c r="J4061">
        <v>23</v>
      </c>
      <c r="K4061">
        <v>0</v>
      </c>
      <c r="L4061" t="s">
        <v>19999</v>
      </c>
      <c r="M4061">
        <f>SUM(B4061,C4061)</f>
        <v>0</v>
      </c>
      <c r="N4061" t="str">
        <f t="shared" si="126"/>
        <v>No</v>
      </c>
      <c r="O4061">
        <f>COUNTIF(C:C,"&lt;0")</f>
        <v>0</v>
      </c>
      <c r="P4061" t="e">
        <f>SUMIF(#REF!,"&gt;"&amp;AVERAGE(#REF!))</f>
        <v>#REF!</v>
      </c>
      <c r="Q4061">
        <f t="shared" si="127"/>
        <v>27.565026697177728</v>
      </c>
      <c r="R4061" t="str">
        <f>CONCATENATE("ID-",A4061,"-",E4061)</f>
        <v>ID-33562-</v>
      </c>
      <c r="S4061">
        <f>INDEX(B:B,MATCH(A4061,A:A,0))</f>
        <v>0</v>
      </c>
      <c r="T4061" t="str">
        <f>IF(OR(B4061&gt;0,C4061&gt;0),"Acceptable","Check")</f>
        <v>Acceptable</v>
      </c>
      <c r="U4061">
        <f>COUNTIF(D:D, "Military - U.S. Army")</f>
        <v>23</v>
      </c>
      <c r="V4061">
        <f>AVERAGEIF(C:C,"Fort Myer, Virginia", I:I)</f>
        <v>2</v>
      </c>
      <c r="X4061" t="str">
        <f>IFERROR(VLOOKUP("FlightNumber", A:D, 4, FALSE), "Flight Not Found")</f>
        <v>Flight Not Found</v>
      </c>
      <c r="Y4061" t="str" cm="1">
        <f t="array" ref="Y4061">IF(AND(B:B &gt; TIME(6, 0, 0), B:B &lt;= TIME(18, 0, 0)), "Day", "Night")</f>
        <v>Night</v>
      </c>
      <c r="Z4061">
        <f>COUNTIFS(D:D, "Military - U.S. Army", C:C, "Fort Myer, Virginia")</f>
        <v>1</v>
      </c>
    </row>
    <row r="4062" spans="1:26" x14ac:dyDescent="0.2">
      <c r="A4062">
        <v>33562</v>
      </c>
      <c r="B4062" t="s">
        <v>17246</v>
      </c>
      <c r="C4062" t="s">
        <v>20000</v>
      </c>
      <c r="D4062" t="s">
        <v>20001</v>
      </c>
      <c r="E4062" t="s">
        <v>20002</v>
      </c>
      <c r="F4062" t="s">
        <v>12860</v>
      </c>
      <c r="G4062" t="s">
        <v>20003</v>
      </c>
      <c r="H4062" t="s">
        <v>20004</v>
      </c>
      <c r="I4062">
        <v>3</v>
      </c>
      <c r="J4062">
        <v>3</v>
      </c>
      <c r="K4062">
        <v>0</v>
      </c>
      <c r="L4062" t="s">
        <v>20005</v>
      </c>
      <c r="M4062">
        <f>SUM(B4062,C4062)</f>
        <v>0</v>
      </c>
      <c r="N4062" t="str">
        <f t="shared" si="126"/>
        <v>No</v>
      </c>
      <c r="O4062">
        <f>COUNTIF(C:C,"&lt;0")</f>
        <v>0</v>
      </c>
      <c r="P4062" t="e">
        <f>SUMIF(#REF!,"&gt;"&amp;AVERAGE(#REF!))</f>
        <v>#REF!</v>
      </c>
      <c r="Q4062">
        <f t="shared" si="127"/>
        <v>27.565026697177728</v>
      </c>
      <c r="R4062" t="str">
        <f>CONCATENATE("ID-",A4062,"-",E4062)</f>
        <v>ID-33562-San Francisco, CA - Sacramento, CA</v>
      </c>
      <c r="S4062">
        <f>INDEX(B:B,MATCH(A4062,A:A,0))</f>
        <v>0</v>
      </c>
      <c r="T4062" t="str">
        <f>IF(OR(B4062&gt;0,C4062&gt;0),"Acceptable","Check")</f>
        <v>Acceptable</v>
      </c>
      <c r="U4062">
        <f>COUNTIF(D:D, "Military - U.S. Army")</f>
        <v>23</v>
      </c>
      <c r="V4062">
        <f>AVERAGEIF(C:C,"Fort Myer, Virginia", I:I)</f>
        <v>2</v>
      </c>
      <c r="X4062" t="str">
        <f>IFERROR(VLOOKUP("FlightNumber", A:D, 4, FALSE), "Flight Not Found")</f>
        <v>Flight Not Found</v>
      </c>
      <c r="Y4062" t="str" cm="1">
        <f t="array" ref="Y4062">IF(AND(B:B &gt; TIME(6, 0, 0), B:B &lt;= TIME(18, 0, 0)), "Day", "Night")</f>
        <v>Night</v>
      </c>
      <c r="Z4062">
        <f>COUNTIFS(D:D, "Military - U.S. Army", C:C, "Fort Myer, Virginia")</f>
        <v>1</v>
      </c>
    </row>
    <row r="4063" spans="1:26" x14ac:dyDescent="0.2">
      <c r="A4063">
        <v>33563</v>
      </c>
      <c r="C4063" t="s">
        <v>20006</v>
      </c>
      <c r="D4063" t="s">
        <v>20007</v>
      </c>
      <c r="F4063" t="s">
        <v>11779</v>
      </c>
      <c r="I4063">
        <v>20</v>
      </c>
      <c r="J4063">
        <v>20</v>
      </c>
      <c r="K4063">
        <v>0</v>
      </c>
      <c r="M4063">
        <f>SUM(B4063,C4063)</f>
        <v>0</v>
      </c>
      <c r="N4063" t="str">
        <f t="shared" si="126"/>
        <v>No</v>
      </c>
      <c r="O4063">
        <f>COUNTIF(C:C,"&lt;0")</f>
        <v>0</v>
      </c>
      <c r="P4063" t="e">
        <f>SUMIF(#REF!,"&gt;"&amp;AVERAGE(#REF!))</f>
        <v>#REF!</v>
      </c>
      <c r="Q4063">
        <f t="shared" si="127"/>
        <v>27.565026697177728</v>
      </c>
      <c r="R4063" t="str">
        <f>CONCATENATE("ID-",A4063,"-",E4063)</f>
        <v>ID-33563-</v>
      </c>
      <c r="S4063">
        <f>INDEX(B:B,MATCH(A4063,A:A,0))</f>
        <v>0</v>
      </c>
      <c r="T4063" t="str">
        <f>IF(OR(B4063&gt;0,C4063&gt;0),"Acceptable","Check")</f>
        <v>Acceptable</v>
      </c>
      <c r="U4063">
        <f>COUNTIF(D:D, "Military - U.S. Army")</f>
        <v>23</v>
      </c>
      <c r="V4063">
        <f>AVERAGEIF(C:C,"Fort Myer, Virginia", I:I)</f>
        <v>2</v>
      </c>
      <c r="X4063" t="str">
        <f>IFERROR(VLOOKUP("FlightNumber", A:D, 4, FALSE), "Flight Not Found")</f>
        <v>Flight Not Found</v>
      </c>
      <c r="Y4063" t="str" cm="1">
        <f t="array" ref="Y4063">IF(AND(B:B &gt; TIME(6, 0, 0), B:B &lt;= TIME(18, 0, 0)), "Day", "Night")</f>
        <v>Night</v>
      </c>
      <c r="Z4063">
        <f>COUNTIFS(D:D, "Military - U.S. Army", C:C, "Fort Myer, Virginia")</f>
        <v>1</v>
      </c>
    </row>
    <row r="4064" spans="1:26" x14ac:dyDescent="0.2">
      <c r="A4064">
        <v>33567</v>
      </c>
      <c r="B4064" t="s">
        <v>1164</v>
      </c>
      <c r="C4064" t="s">
        <v>20008</v>
      </c>
      <c r="D4064" t="s">
        <v>20009</v>
      </c>
      <c r="F4064" t="s">
        <v>2983</v>
      </c>
      <c r="G4064" t="s">
        <v>20010</v>
      </c>
      <c r="H4064" t="s">
        <v>20011</v>
      </c>
      <c r="I4064">
        <v>3</v>
      </c>
      <c r="J4064">
        <v>1</v>
      </c>
      <c r="K4064">
        <v>0</v>
      </c>
      <c r="L4064" t="s">
        <v>20012</v>
      </c>
      <c r="M4064">
        <f>SUM(B4064,C4064)</f>
        <v>0</v>
      </c>
      <c r="N4064" t="str">
        <f t="shared" si="126"/>
        <v>No</v>
      </c>
      <c r="O4064">
        <f>COUNTIF(C:C,"&lt;0")</f>
        <v>0</v>
      </c>
      <c r="P4064" t="e">
        <f>SUMIF(#REF!,"&gt;"&amp;AVERAGE(#REF!))</f>
        <v>#REF!</v>
      </c>
      <c r="Q4064">
        <f t="shared" si="127"/>
        <v>27.565026697177728</v>
      </c>
      <c r="R4064" t="str">
        <f>CONCATENATE("ID-",A4064,"-",E4064)</f>
        <v>ID-33567-</v>
      </c>
      <c r="S4064" t="str">
        <f>INDEX(B:B,MATCH(A4064,A:A,0))</f>
        <v>15:00</v>
      </c>
      <c r="T4064" t="str">
        <f>IF(OR(B4064&gt;0,C4064&gt;0),"Acceptable","Check")</f>
        <v>Acceptable</v>
      </c>
      <c r="U4064">
        <f>COUNTIF(D:D, "Military - U.S. Army")</f>
        <v>23</v>
      </c>
      <c r="V4064">
        <f>AVERAGEIF(C:C,"Fort Myer, Virginia", I:I)</f>
        <v>2</v>
      </c>
      <c r="X4064" t="str">
        <f>IFERROR(VLOOKUP("FlightNumber", A:D, 4, FALSE), "Flight Not Found")</f>
        <v>Flight Not Found</v>
      </c>
      <c r="Y4064" t="str" cm="1">
        <f t="array" ref="Y4064">IF(AND(B:B &gt; TIME(6, 0, 0), B:B &lt;= TIME(18, 0, 0)), "Day", "Night")</f>
        <v>Night</v>
      </c>
      <c r="Z4064">
        <f>COUNTIFS(D:D, "Military - U.S. Army", C:C, "Fort Myer, Virginia")</f>
        <v>1</v>
      </c>
    </row>
    <row r="4065" spans="1:26" x14ac:dyDescent="0.2">
      <c r="A4065">
        <v>33568</v>
      </c>
      <c r="B4065" t="s">
        <v>20013</v>
      </c>
      <c r="C4065" t="s">
        <v>17688</v>
      </c>
      <c r="D4065" t="s">
        <v>20014</v>
      </c>
      <c r="E4065" t="s">
        <v>20015</v>
      </c>
      <c r="F4065" t="s">
        <v>10036</v>
      </c>
      <c r="G4065" t="s">
        <v>20016</v>
      </c>
      <c r="H4065" t="s">
        <v>20017</v>
      </c>
      <c r="I4065">
        <v>41</v>
      </c>
      <c r="J4065">
        <v>41</v>
      </c>
      <c r="K4065">
        <v>0</v>
      </c>
      <c r="L4065" t="s">
        <v>20018</v>
      </c>
      <c r="M4065">
        <f>SUM(B4065,C4065)</f>
        <v>0</v>
      </c>
      <c r="N4065" t="str">
        <f t="shared" si="126"/>
        <v>No</v>
      </c>
      <c r="O4065">
        <f>COUNTIF(C:C,"&lt;0")</f>
        <v>0</v>
      </c>
      <c r="P4065" t="e">
        <f>SUMIF(#REF!,"&gt;"&amp;AVERAGE(#REF!))</f>
        <v>#REF!</v>
      </c>
      <c r="Q4065">
        <f t="shared" si="127"/>
        <v>27.565026697177728</v>
      </c>
      <c r="R4065" t="str">
        <f>CONCATENATE("ID-",A4065,"-",E4065)</f>
        <v>ID-33568-Nizhnevartovsk - Bugulma</v>
      </c>
      <c r="S4065" t="str">
        <f>INDEX(B:B,MATCH(A4065,A:A,0))</f>
        <v>05:02</v>
      </c>
      <c r="T4065" t="str">
        <f>IF(OR(B4065&gt;0,C4065&gt;0),"Acceptable","Check")</f>
        <v>Acceptable</v>
      </c>
      <c r="U4065">
        <f>COUNTIF(D:D, "Military - U.S. Army")</f>
        <v>23</v>
      </c>
      <c r="V4065">
        <f>AVERAGEIF(C:C,"Fort Myer, Virginia", I:I)</f>
        <v>2</v>
      </c>
      <c r="X4065" t="str">
        <f>IFERROR(VLOOKUP("FlightNumber", A:D, 4, FALSE), "Flight Not Found")</f>
        <v>Flight Not Found</v>
      </c>
      <c r="Y4065" t="str" cm="1">
        <f t="array" ref="Y4065">IF(AND(B:B &gt; TIME(6, 0, 0), B:B &lt;= TIME(18, 0, 0)), "Day", "Night")</f>
        <v>Night</v>
      </c>
      <c r="Z4065">
        <f>COUNTIFS(D:D, "Military - U.S. Army", C:C, "Fort Myer, Virginia")</f>
        <v>1</v>
      </c>
    </row>
    <row r="4066" spans="1:26" x14ac:dyDescent="0.2">
      <c r="A4066">
        <v>33571</v>
      </c>
      <c r="C4066" t="s">
        <v>20019</v>
      </c>
      <c r="D4066" t="s">
        <v>20020</v>
      </c>
      <c r="E4066" t="s">
        <v>20021</v>
      </c>
      <c r="F4066" t="s">
        <v>20022</v>
      </c>
      <c r="G4066" t="s">
        <v>20023</v>
      </c>
      <c r="H4066" t="s">
        <v>20024</v>
      </c>
      <c r="I4066">
        <v>20</v>
      </c>
      <c r="J4066">
        <v>20</v>
      </c>
      <c r="K4066">
        <v>0</v>
      </c>
      <c r="L4066" t="s">
        <v>20025</v>
      </c>
      <c r="M4066">
        <f>SUM(B4066,C4066)</f>
        <v>0</v>
      </c>
      <c r="N4066" t="str">
        <f t="shared" si="126"/>
        <v>No</v>
      </c>
      <c r="O4066">
        <f>COUNTIF(C:C,"&lt;0")</f>
        <v>0</v>
      </c>
      <c r="P4066" t="e">
        <f>SUMIF(#REF!,"&gt;"&amp;AVERAGE(#REF!))</f>
        <v>#REF!</v>
      </c>
      <c r="Q4066">
        <f t="shared" si="127"/>
        <v>27.565026697177728</v>
      </c>
      <c r="R4066" t="str">
        <f>CONCATENATE("ID-",A4066,"-",E4066)</f>
        <v>ID-33571-Brasilla  - Guarantinguerta</v>
      </c>
      <c r="S4066">
        <f>INDEX(B:B,MATCH(A4066,A:A,0))</f>
        <v>0</v>
      </c>
      <c r="T4066" t="str">
        <f>IF(OR(B4066&gt;0,C4066&gt;0),"Acceptable","Check")</f>
        <v>Acceptable</v>
      </c>
      <c r="U4066">
        <f>COUNTIF(D:D, "Military - U.S. Army")</f>
        <v>23</v>
      </c>
      <c r="V4066">
        <f>AVERAGEIF(C:C,"Fort Myer, Virginia", I:I)</f>
        <v>2</v>
      </c>
      <c r="X4066" t="str">
        <f>IFERROR(VLOOKUP("FlightNumber", A:D, 4, FALSE), "Flight Not Found")</f>
        <v>Flight Not Found</v>
      </c>
      <c r="Y4066" t="str" cm="1">
        <f t="array" ref="Y4066">IF(AND(B:B &gt; TIME(6, 0, 0), B:B &lt;= TIME(18, 0, 0)), "Day", "Night")</f>
        <v>Night</v>
      </c>
      <c r="Z4066">
        <f>COUNTIFS(D:D, "Military - U.S. Army", C:C, "Fort Myer, Virginia")</f>
        <v>1</v>
      </c>
    </row>
    <row r="4067" spans="1:26" x14ac:dyDescent="0.2">
      <c r="A4067">
        <v>33582</v>
      </c>
      <c r="B4067" t="s">
        <v>7635</v>
      </c>
      <c r="C4067" t="s">
        <v>20026</v>
      </c>
      <c r="D4067" t="s">
        <v>15047</v>
      </c>
      <c r="E4067" t="s">
        <v>20027</v>
      </c>
      <c r="F4067" t="s">
        <v>14843</v>
      </c>
      <c r="G4067" t="s">
        <v>20028</v>
      </c>
      <c r="H4067" t="s">
        <v>20029</v>
      </c>
      <c r="I4067">
        <v>5</v>
      </c>
      <c r="J4067">
        <v>5</v>
      </c>
      <c r="K4067">
        <v>0</v>
      </c>
      <c r="L4067" t="s">
        <v>20030</v>
      </c>
      <c r="M4067">
        <f>SUM(B4067,C4067)</f>
        <v>0</v>
      </c>
      <c r="N4067" t="str">
        <f t="shared" si="126"/>
        <v>No</v>
      </c>
      <c r="O4067">
        <f>COUNTIF(C:C,"&lt;0")</f>
        <v>0</v>
      </c>
      <c r="P4067" t="e">
        <f>SUMIF(#REF!,"&gt;"&amp;AVERAGE(#REF!))</f>
        <v>#REF!</v>
      </c>
      <c r="Q4067">
        <f t="shared" si="127"/>
        <v>27.565026697177728</v>
      </c>
      <c r="R4067" t="str">
        <f>CONCATENATE("ID-",A4067,"-",E4067)</f>
        <v>ID-33582-Grand Canyon, AZ - Las Vegas, NV</v>
      </c>
      <c r="S4067" t="str">
        <f>INDEX(B:B,MATCH(A4067,A:A,0))</f>
        <v>16:42</v>
      </c>
      <c r="T4067" t="str">
        <f>IF(OR(B4067&gt;0,C4067&gt;0),"Acceptable","Check")</f>
        <v>Acceptable</v>
      </c>
      <c r="U4067">
        <f>COUNTIF(D:D, "Military - U.S. Army")</f>
        <v>23</v>
      </c>
      <c r="V4067">
        <f>AVERAGEIF(C:C,"Fort Myer, Virginia", I:I)</f>
        <v>2</v>
      </c>
      <c r="X4067" t="str">
        <f>IFERROR(VLOOKUP("FlightNumber", A:D, 4, FALSE), "Flight Not Found")</f>
        <v>Flight Not Found</v>
      </c>
      <c r="Y4067" t="str" cm="1">
        <f t="array" ref="Y4067">IF(AND(B:B &gt; TIME(6, 0, 0), B:B &lt;= TIME(18, 0, 0)), "Day", "Night")</f>
        <v>Night</v>
      </c>
      <c r="Z4067">
        <f>COUNTIFS(D:D, "Military - U.S. Army", C:C, "Fort Myer, Virginia")</f>
        <v>1</v>
      </c>
    </row>
    <row r="4068" spans="1:26" x14ac:dyDescent="0.2">
      <c r="A4068">
        <v>33583</v>
      </c>
      <c r="B4068" t="s">
        <v>13364</v>
      </c>
      <c r="C4068" t="s">
        <v>20031</v>
      </c>
      <c r="D4068" t="s">
        <v>20032</v>
      </c>
      <c r="E4068" t="s">
        <v>20033</v>
      </c>
      <c r="F4068" t="s">
        <v>20034</v>
      </c>
      <c r="G4068" t="s">
        <v>20035</v>
      </c>
      <c r="H4068" t="s">
        <v>20036</v>
      </c>
      <c r="I4068">
        <v>9</v>
      </c>
      <c r="J4068">
        <v>9</v>
      </c>
      <c r="K4068">
        <v>0</v>
      </c>
      <c r="L4068" t="s">
        <v>20037</v>
      </c>
      <c r="M4068">
        <f>SUM(B4068,C4068)</f>
        <v>0</v>
      </c>
      <c r="N4068" t="str">
        <f t="shared" si="126"/>
        <v>No</v>
      </c>
      <c r="O4068">
        <f>COUNTIF(C:C,"&lt;0")</f>
        <v>0</v>
      </c>
      <c r="P4068" t="e">
        <f>SUMIF(#REF!,"&gt;"&amp;AVERAGE(#REF!))</f>
        <v>#REF!</v>
      </c>
      <c r="Q4068">
        <f t="shared" si="127"/>
        <v>27.565026697177728</v>
      </c>
      <c r="R4068" t="str">
        <f>CONCATENATE("ID-",A4068,"-",E4068)</f>
        <v>ID-33583-Rome, GA - Huntsville, AL</v>
      </c>
      <c r="S4068" t="str">
        <f>INDEX(B:B,MATCH(A4068,A:A,0))</f>
        <v>09:41</v>
      </c>
      <c r="T4068" t="str">
        <f>IF(OR(B4068&gt;0,C4068&gt;0),"Acceptable","Check")</f>
        <v>Acceptable</v>
      </c>
      <c r="U4068">
        <f>COUNTIF(D:D, "Military - U.S. Army")</f>
        <v>23</v>
      </c>
      <c r="V4068">
        <f>AVERAGEIF(C:C,"Fort Myer, Virginia", I:I)</f>
        <v>2</v>
      </c>
      <c r="X4068" t="str">
        <f>IFERROR(VLOOKUP("FlightNumber", A:D, 4, FALSE), "Flight Not Found")</f>
        <v>Flight Not Found</v>
      </c>
      <c r="Y4068" t="str" cm="1">
        <f t="array" ref="Y4068">IF(AND(B:B &gt; TIME(6, 0, 0), B:B &lt;= TIME(18, 0, 0)), "Day", "Night")</f>
        <v>Night</v>
      </c>
      <c r="Z4068">
        <f>COUNTIFS(D:D, "Military - U.S. Army", C:C, "Fort Myer, Virginia")</f>
        <v>1</v>
      </c>
    </row>
    <row r="4069" spans="1:26" x14ac:dyDescent="0.2">
      <c r="A4069">
        <v>33594</v>
      </c>
      <c r="B4069" t="s">
        <v>17403</v>
      </c>
      <c r="C4069" t="s">
        <v>20038</v>
      </c>
      <c r="D4069" t="s">
        <v>20039</v>
      </c>
      <c r="E4069" t="s">
        <v>20040</v>
      </c>
      <c r="F4069" t="s">
        <v>1716</v>
      </c>
      <c r="G4069" t="s">
        <v>20041</v>
      </c>
      <c r="H4069" t="s">
        <v>20042</v>
      </c>
      <c r="I4069">
        <v>30</v>
      </c>
      <c r="J4069">
        <v>27</v>
      </c>
      <c r="K4069">
        <v>0</v>
      </c>
      <c r="L4069" t="s">
        <v>20043</v>
      </c>
      <c r="M4069">
        <f>SUM(B4069,C4069)</f>
        <v>0</v>
      </c>
      <c r="N4069" t="str">
        <f t="shared" si="126"/>
        <v>No</v>
      </c>
      <c r="O4069">
        <f>COUNTIF(C:C,"&lt;0")</f>
        <v>0</v>
      </c>
      <c r="P4069" t="e">
        <f>SUMIF(#REF!,"&gt;"&amp;AVERAGE(#REF!))</f>
        <v>#REF!</v>
      </c>
      <c r="Q4069">
        <f t="shared" si="127"/>
        <v>27.565026697177728</v>
      </c>
      <c r="R4069" t="str">
        <f>CONCATENATE("ID-",A4069,"-",E4069)</f>
        <v>ID-33594-Frankfurt - Frankfurt</v>
      </c>
      <c r="S4069" t="str">
        <f>INDEX(B:B,MATCH(A4069,A:A,0))</f>
        <v>11:37</v>
      </c>
      <c r="T4069" t="str">
        <f>IF(OR(B4069&gt;0,C4069&gt;0),"Acceptable","Check")</f>
        <v>Acceptable</v>
      </c>
      <c r="U4069">
        <f>COUNTIF(D:D, "Military - U.S. Army")</f>
        <v>23</v>
      </c>
      <c r="V4069">
        <f>AVERAGEIF(C:C,"Fort Myer, Virginia", I:I)</f>
        <v>2</v>
      </c>
      <c r="X4069" t="str">
        <f>IFERROR(VLOOKUP("FlightNumber", A:D, 4, FALSE), "Flight Not Found")</f>
        <v>Flight Not Found</v>
      </c>
      <c r="Y4069" t="str" cm="1">
        <f t="array" ref="Y4069">IF(AND(B:B &gt; TIME(6, 0, 0), B:B &lt;= TIME(18, 0, 0)), "Day", "Night")</f>
        <v>Night</v>
      </c>
      <c r="Z4069">
        <f>COUNTIFS(D:D, "Military - U.S. Army", C:C, "Fort Myer, Virginia")</f>
        <v>1</v>
      </c>
    </row>
    <row r="4070" spans="1:26" x14ac:dyDescent="0.2">
      <c r="A4070">
        <v>33599</v>
      </c>
      <c r="B4070" t="s">
        <v>20044</v>
      </c>
      <c r="C4070" t="s">
        <v>11488</v>
      </c>
      <c r="D4070" t="s">
        <v>4220</v>
      </c>
      <c r="E4070" t="s">
        <v>20045</v>
      </c>
      <c r="F4070" t="s">
        <v>20046</v>
      </c>
      <c r="G4070" t="s">
        <v>20047</v>
      </c>
      <c r="H4070" t="s">
        <v>20048</v>
      </c>
      <c r="I4070">
        <v>129</v>
      </c>
      <c r="J4070">
        <v>0</v>
      </c>
      <c r="K4070">
        <v>0</v>
      </c>
      <c r="L4070" t="s">
        <v>20049</v>
      </c>
      <c r="M4070">
        <f>SUM(B4070,C4070)</f>
        <v>0</v>
      </c>
      <c r="N4070" t="str">
        <f t="shared" si="126"/>
        <v>No</v>
      </c>
      <c r="O4070">
        <f>COUNTIF(C:C,"&lt;0")</f>
        <v>0</v>
      </c>
      <c r="P4070" t="e">
        <f>SUMIF(#REF!,"&gt;"&amp;AVERAGE(#REF!))</f>
        <v>#REF!</v>
      </c>
      <c r="Q4070">
        <f t="shared" si="127"/>
        <v>27.565026697177728</v>
      </c>
      <c r="R4070" t="str">
        <f>CONCATENATE("ID-",A4070,"-",E4070)</f>
        <v>ID-33599-Stockholm-Copenhagen-Warsaw</v>
      </c>
      <c r="S4070" t="str">
        <f>INDEX(B:B,MATCH(A4070,A:A,0))</f>
        <v>08:51</v>
      </c>
      <c r="T4070" t="str">
        <f>IF(OR(B4070&gt;0,C4070&gt;0),"Acceptable","Check")</f>
        <v>Acceptable</v>
      </c>
      <c r="U4070">
        <f>COUNTIF(D:D, "Military - U.S. Army")</f>
        <v>23</v>
      </c>
      <c r="V4070">
        <f>AVERAGEIF(C:C,"Fort Myer, Virginia", I:I)</f>
        <v>2</v>
      </c>
      <c r="X4070" t="str">
        <f>IFERROR(VLOOKUP("FlightNumber", A:D, 4, FALSE), "Flight Not Found")</f>
        <v>Flight Not Found</v>
      </c>
      <c r="Y4070" t="str" cm="1">
        <f t="array" ref="Y4070">IF(AND(B:B &gt; TIME(6, 0, 0), B:B &lt;= TIME(18, 0, 0)), "Day", "Night")</f>
        <v>Night</v>
      </c>
      <c r="Z4070">
        <f>COUNTIFS(D:D, "Military - U.S. Army", C:C, "Fort Myer, Virginia")</f>
        <v>1</v>
      </c>
    </row>
    <row r="4071" spans="1:26" x14ac:dyDescent="0.2">
      <c r="A4071">
        <v>33599</v>
      </c>
      <c r="C4071" t="s">
        <v>20050</v>
      </c>
      <c r="D4071" t="s">
        <v>6941</v>
      </c>
      <c r="F4071" t="s">
        <v>14843</v>
      </c>
      <c r="G4071" t="s">
        <v>20051</v>
      </c>
      <c r="H4071" t="s">
        <v>20052</v>
      </c>
      <c r="I4071">
        <v>5</v>
      </c>
      <c r="J4071">
        <v>5</v>
      </c>
      <c r="K4071">
        <v>0</v>
      </c>
      <c r="L4071" t="s">
        <v>20053</v>
      </c>
      <c r="M4071">
        <f>SUM(B4071,C4071)</f>
        <v>0</v>
      </c>
      <c r="N4071" t="str">
        <f t="shared" si="126"/>
        <v>No</v>
      </c>
      <c r="O4071">
        <f>COUNTIF(C:C,"&lt;0")</f>
        <v>0</v>
      </c>
      <c r="P4071" t="e">
        <f>SUMIF(#REF!,"&gt;"&amp;AVERAGE(#REF!))</f>
        <v>#REF!</v>
      </c>
      <c r="Q4071">
        <f t="shared" si="127"/>
        <v>27.565026697177728</v>
      </c>
      <c r="R4071" t="str">
        <f>CONCATENATE("ID-",A4071,"-",E4071)</f>
        <v>ID-33599-</v>
      </c>
      <c r="S4071" t="str">
        <f>INDEX(B:B,MATCH(A4071,A:A,0))</f>
        <v>08:51</v>
      </c>
      <c r="T4071" t="str">
        <f>IF(OR(B4071&gt;0,C4071&gt;0),"Acceptable","Check")</f>
        <v>Acceptable</v>
      </c>
      <c r="U4071">
        <f>COUNTIF(D:D, "Military - U.S. Army")</f>
        <v>23</v>
      </c>
      <c r="V4071">
        <f>AVERAGEIF(C:C,"Fort Myer, Virginia", I:I)</f>
        <v>2</v>
      </c>
      <c r="X4071" t="str">
        <f>IFERROR(VLOOKUP("FlightNumber", A:D, 4, FALSE), "Flight Not Found")</f>
        <v>Flight Not Found</v>
      </c>
      <c r="Y4071" t="str" cm="1">
        <f t="array" ref="Y4071">IF(AND(B:B &gt; TIME(6, 0, 0), B:B &lt;= TIME(18, 0, 0)), "Day", "Night")</f>
        <v>Night</v>
      </c>
      <c r="Z4071">
        <f>COUNTIFS(D:D, "Military - U.S. Army", C:C, "Fort Myer, Virginia")</f>
        <v>1</v>
      </c>
    </row>
    <row r="4072" spans="1:26" x14ac:dyDescent="0.2">
      <c r="A4072">
        <v>33601</v>
      </c>
      <c r="B4072" t="s">
        <v>11271</v>
      </c>
      <c r="C4072" t="s">
        <v>20054</v>
      </c>
      <c r="D4072" t="s">
        <v>10471</v>
      </c>
      <c r="E4072" t="s">
        <v>20055</v>
      </c>
      <c r="F4072" t="s">
        <v>20056</v>
      </c>
      <c r="G4072" t="s">
        <v>20057</v>
      </c>
      <c r="H4072" t="s">
        <v>20058</v>
      </c>
      <c r="I4072">
        <v>5</v>
      </c>
      <c r="J4072">
        <v>5</v>
      </c>
      <c r="K4072">
        <v>0</v>
      </c>
      <c r="L4072" t="s">
        <v>20059</v>
      </c>
      <c r="M4072">
        <f>SUM(B4072,C4072)</f>
        <v>0</v>
      </c>
      <c r="N4072" t="str">
        <f t="shared" si="126"/>
        <v>No</v>
      </c>
      <c r="O4072">
        <f>COUNTIF(C:C,"&lt;0")</f>
        <v>0</v>
      </c>
      <c r="P4072" t="e">
        <f>SUMIF(#REF!,"&gt;"&amp;AVERAGE(#REF!))</f>
        <v>#REF!</v>
      </c>
      <c r="Q4072">
        <f t="shared" si="127"/>
        <v>27.565026697177728</v>
      </c>
      <c r="R4072" t="str">
        <f>CONCATENATE("ID-",A4072,"-",E4072)</f>
        <v>ID-33601-Taipei - Anchorage</v>
      </c>
      <c r="S4072" t="str">
        <f>INDEX(B:B,MATCH(A4072,A:A,0))</f>
        <v>15:05</v>
      </c>
      <c r="T4072" t="str">
        <f>IF(OR(B4072&gt;0,C4072&gt;0),"Acceptable","Check")</f>
        <v>Acceptable</v>
      </c>
      <c r="U4072">
        <f>COUNTIF(D:D, "Military - U.S. Army")</f>
        <v>23</v>
      </c>
      <c r="V4072">
        <f>AVERAGEIF(C:C,"Fort Myer, Virginia", I:I)</f>
        <v>2</v>
      </c>
      <c r="X4072" t="str">
        <f>IFERROR(VLOOKUP("FlightNumber", A:D, 4, FALSE), "Flight Not Found")</f>
        <v>Flight Not Found</v>
      </c>
      <c r="Y4072" t="str" cm="1">
        <f t="array" ref="Y4072">IF(AND(B:B &gt; TIME(6, 0, 0), B:B &lt;= TIME(18, 0, 0)), "Day", "Night")</f>
        <v>Night</v>
      </c>
      <c r="Z4072">
        <f>COUNTIFS(D:D, "Military - U.S. Army", C:C, "Fort Myer, Virginia")</f>
        <v>1</v>
      </c>
    </row>
    <row r="4073" spans="1:26" x14ac:dyDescent="0.2">
      <c r="A4073">
        <v>33606</v>
      </c>
      <c r="B4073" t="s">
        <v>20060</v>
      </c>
      <c r="C4073" t="s">
        <v>20061</v>
      </c>
      <c r="D4073" t="s">
        <v>20062</v>
      </c>
      <c r="E4073" t="s">
        <v>20063</v>
      </c>
      <c r="F4073" t="s">
        <v>18256</v>
      </c>
      <c r="G4073" t="s">
        <v>20064</v>
      </c>
      <c r="H4073" t="s">
        <v>20065</v>
      </c>
      <c r="I4073">
        <v>4</v>
      </c>
      <c r="J4073">
        <v>2</v>
      </c>
      <c r="K4073">
        <v>0</v>
      </c>
      <c r="L4073" t="s">
        <v>20066</v>
      </c>
      <c r="M4073">
        <f>SUM(B4073,C4073)</f>
        <v>0</v>
      </c>
      <c r="N4073" t="str">
        <f t="shared" si="126"/>
        <v>No</v>
      </c>
      <c r="O4073">
        <f>COUNTIF(C:C,"&lt;0")</f>
        <v>0</v>
      </c>
      <c r="P4073" t="e">
        <f>SUMIF(#REF!,"&gt;"&amp;AVERAGE(#REF!))</f>
        <v>#REF!</v>
      </c>
      <c r="Q4073">
        <f t="shared" si="127"/>
        <v>27.565026697177728</v>
      </c>
      <c r="R4073" t="str">
        <f>CONCATENATE("ID-",A4073,"-",E4073)</f>
        <v>ID-33606-Plattsburgh, NY - SaranaLake, NY</v>
      </c>
      <c r="S4073" t="str">
        <f>INDEX(B:B,MATCH(A4073,A:A,0))</f>
        <v>05:46</v>
      </c>
      <c r="T4073" t="str">
        <f>IF(OR(B4073&gt;0,C4073&gt;0),"Acceptable","Check")</f>
        <v>Acceptable</v>
      </c>
      <c r="U4073">
        <f>COUNTIF(D:D, "Military - U.S. Army")</f>
        <v>23</v>
      </c>
      <c r="V4073">
        <f>AVERAGEIF(C:C,"Fort Myer, Virginia", I:I)</f>
        <v>2</v>
      </c>
      <c r="X4073" t="str">
        <f>IFERROR(VLOOKUP("FlightNumber", A:D, 4, FALSE), "Flight Not Found")</f>
        <v>Flight Not Found</v>
      </c>
      <c r="Y4073" t="str" cm="1">
        <f t="array" ref="Y4073">IF(AND(B:B &gt; TIME(6, 0, 0), B:B &lt;= TIME(18, 0, 0)), "Day", "Night")</f>
        <v>Night</v>
      </c>
      <c r="Z4073">
        <f>COUNTIFS(D:D, "Military - U.S. Army", C:C, "Fort Myer, Virginia")</f>
        <v>1</v>
      </c>
    </row>
    <row r="4074" spans="1:26" x14ac:dyDescent="0.2">
      <c r="A4074">
        <v>33616</v>
      </c>
      <c r="B4074" t="s">
        <v>10253</v>
      </c>
      <c r="C4074" t="s">
        <v>20067</v>
      </c>
      <c r="D4074" t="s">
        <v>20068</v>
      </c>
      <c r="E4074" t="s">
        <v>20027</v>
      </c>
      <c r="F4074" t="s">
        <v>18208</v>
      </c>
      <c r="G4074" t="s">
        <v>20069</v>
      </c>
      <c r="H4074" t="s">
        <v>20070</v>
      </c>
      <c r="I4074">
        <v>5</v>
      </c>
      <c r="J4074">
        <v>2</v>
      </c>
      <c r="K4074">
        <v>0</v>
      </c>
      <c r="L4074" t="s">
        <v>20071</v>
      </c>
      <c r="M4074">
        <f>SUM(B4074,C4074)</f>
        <v>0</v>
      </c>
      <c r="N4074" t="str">
        <f t="shared" si="126"/>
        <v>No</v>
      </c>
      <c r="O4074">
        <f>COUNTIF(C:C,"&lt;0")</f>
        <v>0</v>
      </c>
      <c r="P4074" t="e">
        <f>SUMIF(#REF!,"&gt;"&amp;AVERAGE(#REF!))</f>
        <v>#REF!</v>
      </c>
      <c r="Q4074">
        <f t="shared" si="127"/>
        <v>27.565026697177728</v>
      </c>
      <c r="R4074" t="str">
        <f>CONCATENATE("ID-",A4074,"-",E4074)</f>
        <v>ID-33616-Grand Canyon, AZ - Las Vegas, NV</v>
      </c>
      <c r="S4074" t="str">
        <f>INDEX(B:B,MATCH(A4074,A:A,0))</f>
        <v>15:50</v>
      </c>
      <c r="T4074" t="str">
        <f>IF(OR(B4074&gt;0,C4074&gt;0),"Acceptable","Check")</f>
        <v>Acceptable</v>
      </c>
      <c r="U4074">
        <f>COUNTIF(D:D, "Military - U.S. Army")</f>
        <v>23</v>
      </c>
      <c r="V4074">
        <f>AVERAGEIF(C:C,"Fort Myer, Virginia", I:I)</f>
        <v>2</v>
      </c>
      <c r="X4074" t="str">
        <f>IFERROR(VLOOKUP("FlightNumber", A:D, 4, FALSE), "Flight Not Found")</f>
        <v>Flight Not Found</v>
      </c>
      <c r="Y4074" t="str" cm="1">
        <f t="array" ref="Y4074">IF(AND(B:B &gt; TIME(6, 0, 0), B:B &lt;= TIME(18, 0, 0)), "Day", "Night")</f>
        <v>Night</v>
      </c>
      <c r="Z4074">
        <f>COUNTIFS(D:D, "Military - U.S. Army", C:C, "Fort Myer, Virginia")</f>
        <v>1</v>
      </c>
    </row>
    <row r="4075" spans="1:26" x14ac:dyDescent="0.2">
      <c r="A4075">
        <v>33623</v>
      </c>
      <c r="B4075" t="s">
        <v>6638</v>
      </c>
      <c r="C4075" t="s">
        <v>20072</v>
      </c>
      <c r="D4075" t="s">
        <v>8969</v>
      </c>
      <c r="E4075" t="s">
        <v>20073</v>
      </c>
      <c r="F4075" t="s">
        <v>18529</v>
      </c>
      <c r="G4075" t="s">
        <v>20074</v>
      </c>
      <c r="H4075" t="s">
        <v>16474</v>
      </c>
      <c r="I4075">
        <v>96</v>
      </c>
      <c r="J4075">
        <v>87</v>
      </c>
      <c r="K4075">
        <v>0</v>
      </c>
      <c r="L4075" t="s">
        <v>20075</v>
      </c>
      <c r="M4075">
        <f>SUM(B4075,C4075)</f>
        <v>0</v>
      </c>
      <c r="N4075" t="str">
        <f t="shared" si="126"/>
        <v>No</v>
      </c>
      <c r="O4075">
        <f>COUNTIF(C:C,"&lt;0")</f>
        <v>0</v>
      </c>
      <c r="P4075" t="e">
        <f>SUMIF(#REF!,"&gt;"&amp;AVERAGE(#REF!))</f>
        <v>#REF!</v>
      </c>
      <c r="Q4075">
        <f t="shared" si="127"/>
        <v>27.565026697177728</v>
      </c>
      <c r="R4075" t="str">
        <f>CONCATENATE("ID-",A4075,"-",E4075)</f>
        <v>ID-33623-Lyon - Strasbourg</v>
      </c>
      <c r="S4075" t="str">
        <f>INDEX(B:B,MATCH(A4075,A:A,0))</f>
        <v>19:20</v>
      </c>
      <c r="T4075" t="str">
        <f>IF(OR(B4075&gt;0,C4075&gt;0),"Acceptable","Check")</f>
        <v>Acceptable</v>
      </c>
      <c r="U4075">
        <f>COUNTIF(D:D, "Military - U.S. Army")</f>
        <v>23</v>
      </c>
      <c r="V4075">
        <f>AVERAGEIF(C:C,"Fort Myer, Virginia", I:I)</f>
        <v>2</v>
      </c>
      <c r="X4075" t="str">
        <f>IFERROR(VLOOKUP("FlightNumber", A:D, 4, FALSE), "Flight Not Found")</f>
        <v>Flight Not Found</v>
      </c>
      <c r="Y4075" t="str" cm="1">
        <f t="array" ref="Y4075">IF(AND(B:B &gt; TIME(6, 0, 0), B:B &lt;= TIME(18, 0, 0)), "Day", "Night")</f>
        <v>Night</v>
      </c>
      <c r="Z4075">
        <f>COUNTIFS(D:D, "Military - U.S. Army", C:C, "Fort Myer, Virginia")</f>
        <v>1</v>
      </c>
    </row>
    <row r="4076" spans="1:26" x14ac:dyDescent="0.2">
      <c r="A4076">
        <v>33630</v>
      </c>
      <c r="C4076" t="s">
        <v>20076</v>
      </c>
      <c r="D4076" t="s">
        <v>20077</v>
      </c>
      <c r="E4076" t="s">
        <v>20078</v>
      </c>
      <c r="F4076" t="s">
        <v>20079</v>
      </c>
      <c r="G4076" t="s">
        <v>20080</v>
      </c>
      <c r="H4076" t="s">
        <v>20081</v>
      </c>
      <c r="I4076">
        <v>9</v>
      </c>
      <c r="J4076">
        <v>7</v>
      </c>
      <c r="K4076">
        <v>0</v>
      </c>
      <c r="L4076" t="s">
        <v>20082</v>
      </c>
      <c r="M4076">
        <f>SUM(B4076,C4076)</f>
        <v>0</v>
      </c>
      <c r="N4076" t="str">
        <f t="shared" si="126"/>
        <v>No</v>
      </c>
      <c r="O4076">
        <f>COUNTIF(C:C,"&lt;0")</f>
        <v>0</v>
      </c>
      <c r="P4076" t="e">
        <f>SUMIF(#REF!,"&gt;"&amp;AVERAGE(#REF!))</f>
        <v>#REF!</v>
      </c>
      <c r="Q4076">
        <f t="shared" si="127"/>
        <v>27.565026697177728</v>
      </c>
      <c r="R4076" t="str">
        <f>CONCATENATE("ID-",A4076,"-",E4076)</f>
        <v>ID-33630-Nanaimo - Port Mellon</v>
      </c>
      <c r="S4076">
        <f>INDEX(B:B,MATCH(A4076,A:A,0))</f>
        <v>0</v>
      </c>
      <c r="T4076" t="str">
        <f>IF(OR(B4076&gt;0,C4076&gt;0),"Acceptable","Check")</f>
        <v>Acceptable</v>
      </c>
      <c r="U4076">
        <f>COUNTIF(D:D, "Military - U.S. Army")</f>
        <v>23</v>
      </c>
      <c r="V4076">
        <f>AVERAGEIF(C:C,"Fort Myer, Virginia", I:I)</f>
        <v>2</v>
      </c>
      <c r="X4076" t="str">
        <f>IFERROR(VLOOKUP("FlightNumber", A:D, 4, FALSE), "Flight Not Found")</f>
        <v>Flight Not Found</v>
      </c>
      <c r="Y4076" t="str" cm="1">
        <f t="array" ref="Y4076">IF(AND(B:B &gt; TIME(6, 0, 0), B:B &lt;= TIME(18, 0, 0)), "Day", "Night")</f>
        <v>Night</v>
      </c>
      <c r="Z4076">
        <f>COUNTIFS(D:D, "Military - U.S. Army", C:C, "Fort Myer, Virginia")</f>
        <v>1</v>
      </c>
    </row>
    <row r="4077" spans="1:26" x14ac:dyDescent="0.2">
      <c r="A4077">
        <v>33631</v>
      </c>
      <c r="B4077" t="s">
        <v>10213</v>
      </c>
      <c r="C4077" t="s">
        <v>20083</v>
      </c>
      <c r="D4077" t="s">
        <v>19979</v>
      </c>
      <c r="E4077" t="s">
        <v>20084</v>
      </c>
      <c r="F4077" t="s">
        <v>16650</v>
      </c>
      <c r="I4077">
        <v>47</v>
      </c>
      <c r="J4077">
        <v>47</v>
      </c>
      <c r="K4077">
        <v>0</v>
      </c>
      <c r="L4077" t="s">
        <v>20085</v>
      </c>
      <c r="M4077">
        <f>SUM(B4077,C4077)</f>
        <v>0</v>
      </c>
      <c r="N4077" t="str">
        <f t="shared" si="126"/>
        <v>No</v>
      </c>
      <c r="O4077">
        <f>COUNTIF(C:C,"&lt;0")</f>
        <v>0</v>
      </c>
      <c r="P4077" t="e">
        <f>SUMIF(#REF!,"&gt;"&amp;AVERAGE(#REF!))</f>
        <v>#REF!</v>
      </c>
      <c r="Q4077">
        <f t="shared" si="127"/>
        <v>27.565026697177728</v>
      </c>
      <c r="R4077" t="str">
        <f>CONCATENATE("ID-",A4077,"-",E4077)</f>
        <v>ID-33631-Agdam - Shusha</v>
      </c>
      <c r="S4077" t="str">
        <f>INDEX(B:B,MATCH(A4077,A:A,0))</f>
        <v>16:20</v>
      </c>
      <c r="T4077" t="str">
        <f>IF(OR(B4077&gt;0,C4077&gt;0),"Acceptable","Check")</f>
        <v>Acceptable</v>
      </c>
      <c r="U4077">
        <f>COUNTIF(D:D, "Military - U.S. Army")</f>
        <v>23</v>
      </c>
      <c r="V4077">
        <f>AVERAGEIF(C:C,"Fort Myer, Virginia", I:I)</f>
        <v>2</v>
      </c>
      <c r="X4077" t="str">
        <f>IFERROR(VLOOKUP("FlightNumber", A:D, 4, FALSE), "Flight Not Found")</f>
        <v>Flight Not Found</v>
      </c>
      <c r="Y4077" t="str" cm="1">
        <f t="array" ref="Y4077">IF(AND(B:B &gt; TIME(6, 0, 0), B:B &lt;= TIME(18, 0, 0)), "Day", "Night")</f>
        <v>Night</v>
      </c>
      <c r="Z4077">
        <f>COUNTIFS(D:D, "Military - U.S. Army", C:C, "Fort Myer, Virginia")</f>
        <v>1</v>
      </c>
    </row>
    <row r="4078" spans="1:26" x14ac:dyDescent="0.2">
      <c r="A4078">
        <v>33637</v>
      </c>
      <c r="B4078" t="s">
        <v>3467</v>
      </c>
      <c r="C4078" t="s">
        <v>20086</v>
      </c>
      <c r="D4078" t="s">
        <v>14374</v>
      </c>
      <c r="E4078" t="s">
        <v>20087</v>
      </c>
      <c r="F4078" t="s">
        <v>13740</v>
      </c>
      <c r="G4078" t="s">
        <v>20088</v>
      </c>
      <c r="H4078" t="s">
        <v>20089</v>
      </c>
      <c r="I4078">
        <v>12</v>
      </c>
      <c r="J4078">
        <v>12</v>
      </c>
      <c r="K4078">
        <v>0</v>
      </c>
      <c r="L4078" t="s">
        <v>20090</v>
      </c>
      <c r="M4078">
        <f>SUM(B4078,C4078)</f>
        <v>0</v>
      </c>
      <c r="N4078" t="str">
        <f t="shared" si="126"/>
        <v>No</v>
      </c>
      <c r="O4078">
        <f>COUNTIF(C:C,"&lt;0")</f>
        <v>0</v>
      </c>
      <c r="P4078" t="e">
        <f>SUMIF(#REF!,"&gt;"&amp;AVERAGE(#REF!))</f>
        <v>#REF!</v>
      </c>
      <c r="Q4078">
        <f t="shared" si="127"/>
        <v>27.565026697177728</v>
      </c>
      <c r="R4078" t="str">
        <f>CONCATENATE("ID-",A4078,"-",E4078)</f>
        <v>ID-33637-Salvador - Guanambi</v>
      </c>
      <c r="S4078" t="str">
        <f>INDEX(B:B,MATCH(A4078,A:A,0))</f>
        <v>11:20</v>
      </c>
      <c r="T4078" t="str">
        <f>IF(OR(B4078&gt;0,C4078&gt;0),"Acceptable","Check")</f>
        <v>Acceptable</v>
      </c>
      <c r="U4078">
        <f>COUNTIF(D:D, "Military - U.S. Army")</f>
        <v>23</v>
      </c>
      <c r="V4078">
        <f>AVERAGEIF(C:C,"Fort Myer, Virginia", I:I)</f>
        <v>2</v>
      </c>
      <c r="X4078" t="str">
        <f>IFERROR(VLOOKUP("FlightNumber", A:D, 4, FALSE), "Flight Not Found")</f>
        <v>Flight Not Found</v>
      </c>
      <c r="Y4078" t="str" cm="1">
        <f t="array" ref="Y4078">IF(AND(B:B &gt; TIME(6, 0, 0), B:B &lt;= TIME(18, 0, 0)), "Day", "Night")</f>
        <v>Night</v>
      </c>
      <c r="Z4078">
        <f>COUNTIFS(D:D, "Military - U.S. Army", C:C, "Fort Myer, Virginia")</f>
        <v>1</v>
      </c>
    </row>
    <row r="4079" spans="1:26" x14ac:dyDescent="0.2">
      <c r="A4079">
        <v>33640</v>
      </c>
      <c r="B4079" t="s">
        <v>20091</v>
      </c>
      <c r="C4079" t="s">
        <v>14801</v>
      </c>
      <c r="D4079" t="s">
        <v>2606</v>
      </c>
      <c r="E4079" t="s">
        <v>994</v>
      </c>
      <c r="F4079" t="s">
        <v>10281</v>
      </c>
      <c r="G4079" t="s">
        <v>20092</v>
      </c>
      <c r="H4079" t="s">
        <v>20093</v>
      </c>
      <c r="I4079">
        <v>5</v>
      </c>
      <c r="J4079">
        <v>5</v>
      </c>
      <c r="K4079">
        <v>11</v>
      </c>
      <c r="L4079" t="s">
        <v>20094</v>
      </c>
      <c r="M4079">
        <f>SUM(B4079,C4079)</f>
        <v>0</v>
      </c>
      <c r="N4079" t="str">
        <f t="shared" si="126"/>
        <v>No</v>
      </c>
      <c r="O4079">
        <f>COUNTIF(C:C,"&lt;0")</f>
        <v>0</v>
      </c>
      <c r="P4079" t="e">
        <f>SUMIF(#REF!,"&gt;"&amp;AVERAGE(#REF!))</f>
        <v>#REF!</v>
      </c>
      <c r="Q4079">
        <f t="shared" si="127"/>
        <v>27.565026697177728</v>
      </c>
      <c r="R4079" t="str">
        <f>CONCATENATE("ID-",A4079,"-",E4079)</f>
        <v>ID-33640-Training</v>
      </c>
      <c r="S4079" t="str">
        <f>INDEX(B:B,MATCH(A4079,A:A,0))</f>
        <v>09:48</v>
      </c>
      <c r="T4079" t="str">
        <f>IF(OR(B4079&gt;0,C4079&gt;0),"Acceptable","Check")</f>
        <v>Acceptable</v>
      </c>
      <c r="U4079">
        <f>COUNTIF(D:D, "Military - U.S. Army")</f>
        <v>23</v>
      </c>
      <c r="V4079">
        <f>AVERAGEIF(C:C,"Fort Myer, Virginia", I:I)</f>
        <v>2</v>
      </c>
      <c r="X4079" t="str">
        <f>IFERROR(VLOOKUP("FlightNumber", A:D, 4, FALSE), "Flight Not Found")</f>
        <v>Flight Not Found</v>
      </c>
      <c r="Y4079" t="str" cm="1">
        <f t="array" ref="Y4079">IF(AND(B:B &gt; TIME(6, 0, 0), B:B &lt;= TIME(18, 0, 0)), "Day", "Night")</f>
        <v>Night</v>
      </c>
      <c r="Z4079">
        <f>COUNTIFS(D:D, "Military - U.S. Army", C:C, "Fort Myer, Virginia")</f>
        <v>1</v>
      </c>
    </row>
    <row r="4080" spans="1:26" x14ac:dyDescent="0.2">
      <c r="A4080">
        <v>33643</v>
      </c>
      <c r="B4080" t="s">
        <v>77</v>
      </c>
      <c r="C4080" t="s">
        <v>20095</v>
      </c>
      <c r="D4080" t="s">
        <v>20096</v>
      </c>
      <c r="E4080" t="s">
        <v>20097</v>
      </c>
      <c r="F4080" t="s">
        <v>20098</v>
      </c>
      <c r="G4080" t="s">
        <v>20099</v>
      </c>
      <c r="H4080" t="s">
        <v>3981</v>
      </c>
      <c r="I4080">
        <v>56</v>
      </c>
      <c r="J4080">
        <v>30</v>
      </c>
      <c r="K4080">
        <v>0</v>
      </c>
      <c r="L4080" t="s">
        <v>20100</v>
      </c>
      <c r="M4080">
        <f>SUM(B4080,C4080)</f>
        <v>0</v>
      </c>
      <c r="N4080" t="str">
        <f t="shared" si="126"/>
        <v>No</v>
      </c>
      <c r="O4080">
        <f>COUNTIF(C:C,"&lt;0")</f>
        <v>0</v>
      </c>
      <c r="P4080" t="e">
        <f>SUMIF(#REF!,"&gt;"&amp;AVERAGE(#REF!))</f>
        <v>#REF!</v>
      </c>
      <c r="Q4080">
        <f t="shared" si="127"/>
        <v>27.565026697177728</v>
      </c>
      <c r="R4080" t="str">
        <f>CONCATENATE("ID-",A4080,"-",E4080)</f>
        <v>ID-33643-Dakar - Yoff - Cap Skiring</v>
      </c>
      <c r="S4080" t="str">
        <f>INDEX(B:B,MATCH(A4080,A:A,0))</f>
        <v>05:15</v>
      </c>
      <c r="T4080" t="str">
        <f>IF(OR(B4080&gt;0,C4080&gt;0),"Acceptable","Check")</f>
        <v>Acceptable</v>
      </c>
      <c r="U4080">
        <f>COUNTIF(D:D, "Military - U.S. Army")</f>
        <v>23</v>
      </c>
      <c r="V4080">
        <f>AVERAGEIF(C:C,"Fort Myer, Virginia", I:I)</f>
        <v>2</v>
      </c>
      <c r="X4080" t="str">
        <f>IFERROR(VLOOKUP("FlightNumber", A:D, 4, FALSE), "Flight Not Found")</f>
        <v>Flight Not Found</v>
      </c>
      <c r="Y4080" t="str" cm="1">
        <f t="array" ref="Y4080">IF(AND(B:B &gt; TIME(6, 0, 0), B:B &lt;= TIME(18, 0, 0)), "Day", "Night")</f>
        <v>Night</v>
      </c>
      <c r="Z4080">
        <f>COUNTIFS(D:D, "Military - U.S. Army", C:C, "Fort Myer, Virginia")</f>
        <v>1</v>
      </c>
    </row>
    <row r="4081" spans="1:26" x14ac:dyDescent="0.2">
      <c r="A4081">
        <v>33649</v>
      </c>
      <c r="B4081" t="s">
        <v>20101</v>
      </c>
      <c r="C4081" t="s">
        <v>8065</v>
      </c>
      <c r="D4081" t="s">
        <v>20102</v>
      </c>
      <c r="E4081" t="s">
        <v>20104</v>
      </c>
      <c r="F4081" t="s">
        <v>13096</v>
      </c>
      <c r="G4081" t="s">
        <v>20105</v>
      </c>
      <c r="H4081" t="s">
        <v>20106</v>
      </c>
      <c r="I4081">
        <v>4</v>
      </c>
      <c r="J4081">
        <v>3</v>
      </c>
      <c r="K4081">
        <v>0</v>
      </c>
      <c r="L4081" t="s">
        <v>20107</v>
      </c>
      <c r="M4081">
        <f>SUM(B4081,C4081)</f>
        <v>0</v>
      </c>
      <c r="N4081" t="str">
        <f t="shared" si="126"/>
        <v>No</v>
      </c>
      <c r="O4081">
        <f>COUNTIF(C:C,"&lt;0")</f>
        <v>0</v>
      </c>
      <c r="P4081" t="e">
        <f>SUMIF(#REF!,"&gt;"&amp;AVERAGE(#REF!))</f>
        <v>#REF!</v>
      </c>
      <c r="Q4081">
        <f t="shared" si="127"/>
        <v>27.565026697177728</v>
      </c>
      <c r="R4081" t="str">
        <f>CONCATENATE("ID-",A4081,"-",E4081)</f>
        <v>ID-33649-Seattle - Toledo</v>
      </c>
      <c r="S4081" t="str">
        <f>INDEX(B:B,MATCH(A4081,A:A,0))</f>
        <v>03:26</v>
      </c>
      <c r="T4081" t="str">
        <f>IF(OR(B4081&gt;0,C4081&gt;0),"Acceptable","Check")</f>
        <v>Acceptable</v>
      </c>
      <c r="U4081">
        <f>COUNTIF(D:D, "Military - U.S. Army")</f>
        <v>23</v>
      </c>
      <c r="V4081">
        <f>AVERAGEIF(C:C,"Fort Myer, Virginia", I:I)</f>
        <v>2</v>
      </c>
      <c r="X4081" t="str">
        <f>IFERROR(VLOOKUP("FlightNumber", A:D, 4, FALSE), "Flight Not Found")</f>
        <v>Flight Not Found</v>
      </c>
      <c r="Y4081" t="str" cm="1">
        <f t="array" ref="Y4081">IF(AND(B:B &gt; TIME(6, 0, 0), B:B &lt;= TIME(18, 0, 0)), "Day", "Night")</f>
        <v>Night</v>
      </c>
      <c r="Z4081">
        <f>COUNTIFS(D:D, "Military - U.S. Army", C:C, "Fort Myer, Virginia")</f>
        <v>1</v>
      </c>
    </row>
    <row r="4082" spans="1:26" x14ac:dyDescent="0.2">
      <c r="A4082">
        <v>33654</v>
      </c>
      <c r="C4082" t="s">
        <v>20108</v>
      </c>
      <c r="D4082" t="s">
        <v>5042</v>
      </c>
      <c r="F4082" t="s">
        <v>13308</v>
      </c>
      <c r="J4082">
        <v>1</v>
      </c>
      <c r="K4082">
        <v>0</v>
      </c>
      <c r="L4082" t="s">
        <v>20109</v>
      </c>
      <c r="M4082">
        <f>SUM(B4082,C4082)</f>
        <v>0</v>
      </c>
      <c r="N4082" t="str">
        <f t="shared" si="126"/>
        <v>No</v>
      </c>
      <c r="O4082">
        <f>COUNTIF(C:C,"&lt;0")</f>
        <v>0</v>
      </c>
      <c r="P4082" t="e">
        <f>SUMIF(#REF!,"&gt;"&amp;AVERAGE(#REF!))</f>
        <v>#REF!</v>
      </c>
      <c r="Q4082">
        <f t="shared" si="127"/>
        <v>27.565026697177728</v>
      </c>
      <c r="R4082" t="str">
        <f>CONCATENATE("ID-",A4082,"-",E4082)</f>
        <v>ID-33654-</v>
      </c>
      <c r="S4082">
        <f>INDEX(B:B,MATCH(A4082,A:A,0))</f>
        <v>0</v>
      </c>
      <c r="T4082" t="str">
        <f>IF(OR(B4082&gt;0,C4082&gt;0),"Acceptable","Check")</f>
        <v>Acceptable</v>
      </c>
      <c r="U4082">
        <f>COUNTIF(D:D, "Military - U.S. Army")</f>
        <v>23</v>
      </c>
      <c r="V4082">
        <f>AVERAGEIF(C:C,"Fort Myer, Virginia", I:I)</f>
        <v>2</v>
      </c>
      <c r="X4082" t="str">
        <f>IFERROR(VLOOKUP("FlightNumber", A:D, 4, FALSE), "Flight Not Found")</f>
        <v>Flight Not Found</v>
      </c>
      <c r="Y4082" t="str" cm="1">
        <f t="array" ref="Y4082">IF(AND(B:B &gt; TIME(6, 0, 0), B:B &lt;= TIME(18, 0, 0)), "Day", "Night")</f>
        <v>Night</v>
      </c>
      <c r="Z4082">
        <f>COUNTIFS(D:D, "Military - U.S. Army", C:C, "Fort Myer, Virginia")</f>
        <v>1</v>
      </c>
    </row>
    <row r="4083" spans="1:26" x14ac:dyDescent="0.2">
      <c r="A4083">
        <v>33665</v>
      </c>
      <c r="B4083" t="s">
        <v>13812</v>
      </c>
      <c r="C4083" t="s">
        <v>20110</v>
      </c>
      <c r="D4083" t="s">
        <v>20111</v>
      </c>
      <c r="E4083" t="s">
        <v>20112</v>
      </c>
      <c r="F4083" t="s">
        <v>10322</v>
      </c>
      <c r="G4083" t="s">
        <v>20113</v>
      </c>
      <c r="H4083" t="s">
        <v>20114</v>
      </c>
      <c r="I4083">
        <v>5</v>
      </c>
      <c r="J4083">
        <v>5</v>
      </c>
      <c r="K4083">
        <v>0</v>
      </c>
      <c r="L4083" t="s">
        <v>20115</v>
      </c>
      <c r="M4083">
        <f>SUM(B4083,C4083)</f>
        <v>0</v>
      </c>
      <c r="N4083" t="str">
        <f t="shared" si="126"/>
        <v>No</v>
      </c>
      <c r="O4083">
        <f>COUNTIF(C:C,"&lt;0")</f>
        <v>0</v>
      </c>
      <c r="P4083" t="e">
        <f>SUMIF(#REF!,"&gt;"&amp;AVERAGE(#REF!))</f>
        <v>#REF!</v>
      </c>
      <c r="Q4083">
        <f t="shared" si="127"/>
        <v>27.565026697177728</v>
      </c>
      <c r="R4083" t="str">
        <f>CONCATENATE("ID-",A4083,"-",E4083)</f>
        <v>ID-33665-Estencia el Trompillo - La Paz</v>
      </c>
      <c r="S4083" t="str">
        <f>INDEX(B:B,MATCH(A4083,A:A,0))</f>
        <v>16:05</v>
      </c>
      <c r="T4083" t="str">
        <f>IF(OR(B4083&gt;0,C4083&gt;0),"Acceptable","Check")</f>
        <v>Acceptable</v>
      </c>
      <c r="U4083">
        <f>COUNTIF(D:D, "Military - U.S. Army")</f>
        <v>23</v>
      </c>
      <c r="V4083">
        <f>AVERAGEIF(C:C,"Fort Myer, Virginia", I:I)</f>
        <v>2</v>
      </c>
      <c r="X4083" t="str">
        <f>IFERROR(VLOOKUP("FlightNumber", A:D, 4, FALSE), "Flight Not Found")</f>
        <v>Flight Not Found</v>
      </c>
      <c r="Y4083" t="str" cm="1">
        <f t="array" ref="Y4083">IF(AND(B:B &gt; TIME(6, 0, 0), B:B &lt;= TIME(18, 0, 0)), "Day", "Night")</f>
        <v>Night</v>
      </c>
      <c r="Z4083">
        <f>COUNTIFS(D:D, "Military - U.S. Army", C:C, "Fort Myer, Virginia")</f>
        <v>1</v>
      </c>
    </row>
    <row r="4084" spans="1:26" x14ac:dyDescent="0.2">
      <c r="A4084">
        <v>33675</v>
      </c>
      <c r="C4084" t="s">
        <v>20116</v>
      </c>
      <c r="D4084" t="s">
        <v>20117</v>
      </c>
      <c r="E4084" t="s">
        <v>20118</v>
      </c>
      <c r="F4084" t="s">
        <v>12795</v>
      </c>
      <c r="G4084" t="s">
        <v>20119</v>
      </c>
      <c r="H4084" t="s">
        <v>20120</v>
      </c>
      <c r="I4084">
        <v>8</v>
      </c>
      <c r="J4084">
        <v>3</v>
      </c>
      <c r="K4084">
        <v>0</v>
      </c>
      <c r="L4084" t="s">
        <v>20121</v>
      </c>
      <c r="M4084">
        <f>SUM(B4084,C4084)</f>
        <v>0</v>
      </c>
      <c r="N4084" t="str">
        <f t="shared" si="126"/>
        <v>No</v>
      </c>
      <c r="O4084">
        <f>COUNTIF(C:C,"&lt;0")</f>
        <v>0</v>
      </c>
      <c r="P4084" t="e">
        <f>SUMIF(#REF!,"&gt;"&amp;AVERAGE(#REF!))</f>
        <v>#REF!</v>
      </c>
      <c r="Q4084">
        <f t="shared" si="127"/>
        <v>27.565026697177728</v>
      </c>
      <c r="R4084" t="str">
        <f>CONCATENATE("ID-",A4084,"-",E4084)</f>
        <v>ID-33675-Dwando - Brazzaville</v>
      </c>
      <c r="S4084">
        <f>INDEX(B:B,MATCH(A4084,A:A,0))</f>
        <v>0</v>
      </c>
      <c r="T4084" t="str">
        <f>IF(OR(B4084&gt;0,C4084&gt;0),"Acceptable","Check")</f>
        <v>Acceptable</v>
      </c>
      <c r="U4084">
        <f>COUNTIF(D:D, "Military - U.S. Army")</f>
        <v>23</v>
      </c>
      <c r="V4084">
        <f>AVERAGEIF(C:C,"Fort Myer, Virginia", I:I)</f>
        <v>2</v>
      </c>
      <c r="X4084" t="str">
        <f>IFERROR(VLOOKUP("FlightNumber", A:D, 4, FALSE), "Flight Not Found")</f>
        <v>Flight Not Found</v>
      </c>
      <c r="Y4084" t="str" cm="1">
        <f t="array" ref="Y4084">IF(AND(B:B &gt; TIME(6, 0, 0), B:B &lt;= TIME(18, 0, 0)), "Day", "Night")</f>
        <v>Night</v>
      </c>
      <c r="Z4084">
        <f>COUNTIFS(D:D, "Military - U.S. Army", C:C, "Fort Myer, Virginia")</f>
        <v>1</v>
      </c>
    </row>
    <row r="4085" spans="1:26" x14ac:dyDescent="0.2">
      <c r="A4085">
        <v>33675</v>
      </c>
      <c r="B4085" t="s">
        <v>20122</v>
      </c>
      <c r="C4085" t="s">
        <v>16570</v>
      </c>
      <c r="D4085" t="s">
        <v>20123</v>
      </c>
      <c r="E4085" t="s">
        <v>994</v>
      </c>
      <c r="F4085" t="s">
        <v>20124</v>
      </c>
      <c r="G4085" t="s">
        <v>20125</v>
      </c>
      <c r="H4085" t="s">
        <v>20126</v>
      </c>
      <c r="I4085">
        <v>2</v>
      </c>
      <c r="J4085">
        <v>2</v>
      </c>
      <c r="K4085">
        <v>0</v>
      </c>
      <c r="L4085" t="s">
        <v>20127</v>
      </c>
      <c r="M4085">
        <f>SUM(B4085,C4085)</f>
        <v>0</v>
      </c>
      <c r="N4085" t="str">
        <f t="shared" si="126"/>
        <v>No</v>
      </c>
      <c r="O4085">
        <f>COUNTIF(C:C,"&lt;0")</f>
        <v>0</v>
      </c>
      <c r="P4085" t="e">
        <f>SUMIF(#REF!,"&gt;"&amp;AVERAGE(#REF!))</f>
        <v>#REF!</v>
      </c>
      <c r="Q4085">
        <f t="shared" si="127"/>
        <v>27.565026697177728</v>
      </c>
      <c r="R4085" t="str">
        <f>CONCATENATE("ID-",A4085,"-",E4085)</f>
        <v>ID-33675-Training</v>
      </c>
      <c r="S4085">
        <f>INDEX(B:B,MATCH(A4085,A:A,0))</f>
        <v>0</v>
      </c>
      <c r="T4085" t="str">
        <f>IF(OR(B4085&gt;0,C4085&gt;0),"Acceptable","Check")</f>
        <v>Acceptable</v>
      </c>
      <c r="U4085">
        <f>COUNTIF(D:D, "Military - U.S. Army")</f>
        <v>23</v>
      </c>
      <c r="V4085">
        <f>AVERAGEIF(C:C,"Fort Myer, Virginia", I:I)</f>
        <v>2</v>
      </c>
      <c r="X4085" t="str">
        <f>IFERROR(VLOOKUP("FlightNumber", A:D, 4, FALSE), "Flight Not Found")</f>
        <v>Flight Not Found</v>
      </c>
      <c r="Y4085" t="str" cm="1">
        <f t="array" ref="Y4085">IF(AND(B:B &gt; TIME(6, 0, 0), B:B &lt;= TIME(18, 0, 0)), "Day", "Night")</f>
        <v>Night</v>
      </c>
      <c r="Z4085">
        <f>COUNTIFS(D:D, "Military - U.S. Army", C:C, "Fort Myer, Virginia")</f>
        <v>1</v>
      </c>
    </row>
    <row r="4086" spans="1:26" x14ac:dyDescent="0.2">
      <c r="A4086">
        <v>33685</v>
      </c>
      <c r="B4086" t="s">
        <v>15990</v>
      </c>
      <c r="C4086" t="s">
        <v>19070</v>
      </c>
      <c r="D4086" t="s">
        <v>19071</v>
      </c>
      <c r="E4086" t="s">
        <v>3788</v>
      </c>
      <c r="F4086" t="s">
        <v>16268</v>
      </c>
      <c r="G4086" t="s">
        <v>20128</v>
      </c>
      <c r="H4086" t="s">
        <v>20129</v>
      </c>
      <c r="I4086">
        <v>51</v>
      </c>
      <c r="J4086">
        <v>27</v>
      </c>
      <c r="K4086">
        <v>0</v>
      </c>
      <c r="L4086" t="s">
        <v>20130</v>
      </c>
      <c r="M4086">
        <f>SUM(B4086,C4086)</f>
        <v>0</v>
      </c>
      <c r="N4086" t="str">
        <f t="shared" si="126"/>
        <v>No</v>
      </c>
      <c r="O4086">
        <f>COUNTIF(C:C,"&lt;0")</f>
        <v>0</v>
      </c>
      <c r="P4086" t="e">
        <f>SUMIF(#REF!,"&gt;"&amp;AVERAGE(#REF!))</f>
        <v>#REF!</v>
      </c>
      <c r="Q4086">
        <f t="shared" si="127"/>
        <v>27.565026697177728</v>
      </c>
      <c r="R4086" t="str">
        <f>CONCATENATE("ID-",A4086,"-",E4086)</f>
        <v>ID-33685-New York City - Cleveland</v>
      </c>
      <c r="S4086" t="str">
        <f>INDEX(B:B,MATCH(A4086,A:A,0))</f>
        <v>21:35</v>
      </c>
      <c r="T4086" t="str">
        <f>IF(OR(B4086&gt;0,C4086&gt;0),"Acceptable","Check")</f>
        <v>Acceptable</v>
      </c>
      <c r="U4086">
        <f>COUNTIF(D:D, "Military - U.S. Army")</f>
        <v>23</v>
      </c>
      <c r="V4086">
        <f>AVERAGEIF(C:C,"Fort Myer, Virginia", I:I)</f>
        <v>2</v>
      </c>
      <c r="X4086" t="str">
        <f>IFERROR(VLOOKUP("FlightNumber", A:D, 4, FALSE), "Flight Not Found")</f>
        <v>Flight Not Found</v>
      </c>
      <c r="Y4086" t="str" cm="1">
        <f t="array" ref="Y4086">IF(AND(B:B &gt; TIME(6, 0, 0), B:B &lt;= TIME(18, 0, 0)), "Day", "Night")</f>
        <v>Night</v>
      </c>
      <c r="Z4086">
        <f>COUNTIFS(D:D, "Military - U.S. Army", C:C, "Fort Myer, Virginia")</f>
        <v>1</v>
      </c>
    </row>
    <row r="4087" spans="1:26" x14ac:dyDescent="0.2">
      <c r="A4087">
        <v>33685</v>
      </c>
      <c r="C4087" t="s">
        <v>20131</v>
      </c>
      <c r="D4087" t="s">
        <v>3546</v>
      </c>
      <c r="E4087" t="s">
        <v>20132</v>
      </c>
      <c r="F4087" t="s">
        <v>20133</v>
      </c>
      <c r="G4087" t="s">
        <v>20134</v>
      </c>
      <c r="H4087" t="s">
        <v>20135</v>
      </c>
      <c r="I4087">
        <v>10</v>
      </c>
      <c r="J4087">
        <v>10</v>
      </c>
      <c r="K4087">
        <v>0</v>
      </c>
      <c r="L4087" t="s">
        <v>20136</v>
      </c>
      <c r="M4087">
        <f>SUM(B4087,C4087)</f>
        <v>0</v>
      </c>
      <c r="N4087" t="str">
        <f t="shared" si="126"/>
        <v>No</v>
      </c>
      <c r="O4087">
        <f>COUNTIF(C:C,"&lt;0")</f>
        <v>0</v>
      </c>
      <c r="P4087" t="e">
        <f>SUMIF(#REF!,"&gt;"&amp;AVERAGE(#REF!))</f>
        <v>#REF!</v>
      </c>
      <c r="Q4087">
        <f t="shared" si="127"/>
        <v>27.565026697177728</v>
      </c>
      <c r="R4087" t="str">
        <f>CONCATENATE("ID-",A4087,"-",E4087)</f>
        <v>ID-33685-Chekurdakh - Tiksi</v>
      </c>
      <c r="S4087" t="str">
        <f>INDEX(B:B,MATCH(A4087,A:A,0))</f>
        <v>21:35</v>
      </c>
      <c r="T4087" t="str">
        <f>IF(OR(B4087&gt;0,C4087&gt;0),"Acceptable","Check")</f>
        <v>Acceptable</v>
      </c>
      <c r="U4087">
        <f>COUNTIF(D:D, "Military - U.S. Army")</f>
        <v>23</v>
      </c>
      <c r="V4087">
        <f>AVERAGEIF(C:C,"Fort Myer, Virginia", I:I)</f>
        <v>2</v>
      </c>
      <c r="X4087" t="str">
        <f>IFERROR(VLOOKUP("FlightNumber", A:D, 4, FALSE), "Flight Not Found")</f>
        <v>Flight Not Found</v>
      </c>
      <c r="Y4087" t="str" cm="1">
        <f t="array" ref="Y4087">IF(AND(B:B &gt; TIME(6, 0, 0), B:B &lt;= TIME(18, 0, 0)), "Day", "Night")</f>
        <v>Night</v>
      </c>
      <c r="Z4087">
        <f>COUNTIFS(D:D, "Military - U.S. Army", C:C, "Fort Myer, Virginia")</f>
        <v>1</v>
      </c>
    </row>
    <row r="4088" spans="1:26" x14ac:dyDescent="0.2">
      <c r="A4088">
        <v>33687</v>
      </c>
      <c r="B4088" t="s">
        <v>19525</v>
      </c>
      <c r="C4088" t="s">
        <v>7693</v>
      </c>
      <c r="D4088" t="s">
        <v>20137</v>
      </c>
      <c r="E4088" t="s">
        <v>20138</v>
      </c>
      <c r="F4088" t="s">
        <v>12815</v>
      </c>
      <c r="G4088" t="s">
        <v>20139</v>
      </c>
      <c r="H4088" t="s">
        <v>20140</v>
      </c>
      <c r="I4088">
        <v>7</v>
      </c>
      <c r="J4088">
        <v>7</v>
      </c>
      <c r="K4088">
        <v>0</v>
      </c>
      <c r="L4088" t="s">
        <v>20141</v>
      </c>
      <c r="M4088">
        <f>SUM(B4088,C4088)</f>
        <v>0</v>
      </c>
      <c r="N4088" t="str">
        <f t="shared" si="126"/>
        <v>No</v>
      </c>
      <c r="O4088">
        <f>COUNTIF(C:C,"&lt;0")</f>
        <v>0</v>
      </c>
      <c r="P4088" t="e">
        <f>SUMIF(#REF!,"&gt;"&amp;AVERAGE(#REF!))</f>
        <v>#REF!</v>
      </c>
      <c r="Q4088">
        <f t="shared" si="127"/>
        <v>27.565026697177728</v>
      </c>
      <c r="R4088" t="str">
        <f>CONCATENATE("ID-",A4088,"-",E4088)</f>
        <v>ID-33687-Amsterdam - Athens</v>
      </c>
      <c r="S4088" t="str">
        <f>INDEX(B:B,MATCH(A4088,A:A,0))</f>
        <v>07:02</v>
      </c>
      <c r="T4088" t="str">
        <f>IF(OR(B4088&gt;0,C4088&gt;0),"Acceptable","Check")</f>
        <v>Acceptable</v>
      </c>
      <c r="U4088">
        <f>COUNTIF(D:D, "Military - U.S. Army")</f>
        <v>23</v>
      </c>
      <c r="V4088">
        <f>AVERAGEIF(C:C,"Fort Myer, Virginia", I:I)</f>
        <v>2</v>
      </c>
      <c r="X4088" t="str">
        <f>IFERROR(VLOOKUP("FlightNumber", A:D, 4, FALSE), "Flight Not Found")</f>
        <v>Flight Not Found</v>
      </c>
      <c r="Y4088" t="str" cm="1">
        <f t="array" ref="Y4088">IF(AND(B:B &gt; TIME(6, 0, 0), B:B &lt;= TIME(18, 0, 0)), "Day", "Night")</f>
        <v>Night</v>
      </c>
      <c r="Z4088">
        <f>COUNTIFS(D:D, "Military - U.S. Army", C:C, "Fort Myer, Virginia")</f>
        <v>1</v>
      </c>
    </row>
    <row r="4089" spans="1:26" x14ac:dyDescent="0.2">
      <c r="A4089">
        <v>33698</v>
      </c>
      <c r="C4089" t="s">
        <v>20142</v>
      </c>
      <c r="D4089" t="s">
        <v>20143</v>
      </c>
      <c r="E4089" t="s">
        <v>20144</v>
      </c>
      <c r="F4089" t="s">
        <v>18709</v>
      </c>
      <c r="G4089" t="s">
        <v>20145</v>
      </c>
      <c r="H4089" t="s">
        <v>20146</v>
      </c>
      <c r="I4089">
        <v>12</v>
      </c>
      <c r="J4089">
        <v>1</v>
      </c>
      <c r="K4089">
        <v>0</v>
      </c>
      <c r="L4089" t="s">
        <v>20147</v>
      </c>
      <c r="M4089">
        <f>SUM(B4089,C4089)</f>
        <v>0</v>
      </c>
      <c r="N4089" t="str">
        <f t="shared" si="126"/>
        <v>No</v>
      </c>
      <c r="O4089">
        <f>COUNTIF(C:C,"&lt;0")</f>
        <v>0</v>
      </c>
      <c r="P4089" t="e">
        <f>SUMIF(#REF!,"&gt;"&amp;AVERAGE(#REF!))</f>
        <v>#REF!</v>
      </c>
      <c r="Q4089">
        <f t="shared" si="127"/>
        <v>27.565026697177728</v>
      </c>
      <c r="R4089" t="str">
        <f>CONCATENATE("ID-",A4089,"-",E4089)</f>
        <v>ID-33698-Etropavlovsk - Kamchatskiy</v>
      </c>
      <c r="S4089">
        <f>INDEX(B:B,MATCH(A4089,A:A,0))</f>
        <v>0</v>
      </c>
      <c r="T4089" t="str">
        <f>IF(OR(B4089&gt;0,C4089&gt;0),"Acceptable","Check")</f>
        <v>Acceptable</v>
      </c>
      <c r="U4089">
        <f>COUNTIF(D:D, "Military - U.S. Army")</f>
        <v>23</v>
      </c>
      <c r="V4089">
        <f>AVERAGEIF(C:C,"Fort Myer, Virginia", I:I)</f>
        <v>2</v>
      </c>
      <c r="X4089" t="str">
        <f>IFERROR(VLOOKUP("FlightNumber", A:D, 4, FALSE), "Flight Not Found")</f>
        <v>Flight Not Found</v>
      </c>
      <c r="Y4089" t="str" cm="1">
        <f t="array" ref="Y4089">IF(AND(B:B &gt; TIME(6, 0, 0), B:B &lt;= TIME(18, 0, 0)), "Day", "Night")</f>
        <v>Night</v>
      </c>
      <c r="Z4089">
        <f>COUNTIFS(D:D, "Military - U.S. Army", C:C, "Fort Myer, Virginia")</f>
        <v>1</v>
      </c>
    </row>
    <row r="4090" spans="1:26" x14ac:dyDescent="0.2">
      <c r="A4090">
        <v>33701</v>
      </c>
      <c r="C4090" t="s">
        <v>20148</v>
      </c>
      <c r="D4090" t="s">
        <v>20149</v>
      </c>
      <c r="E4090" t="s">
        <v>20150</v>
      </c>
      <c r="F4090" t="s">
        <v>13654</v>
      </c>
      <c r="G4090" t="s">
        <v>20151</v>
      </c>
      <c r="H4090" t="s">
        <v>20152</v>
      </c>
      <c r="I4090">
        <v>13</v>
      </c>
      <c r="J4090">
        <v>3</v>
      </c>
      <c r="K4090">
        <v>0</v>
      </c>
      <c r="L4090" t="s">
        <v>20153</v>
      </c>
      <c r="M4090">
        <f>SUM(B4090,C4090)</f>
        <v>0</v>
      </c>
      <c r="N4090" t="str">
        <f t="shared" si="126"/>
        <v>No</v>
      </c>
      <c r="O4090">
        <f>COUNTIF(C:C,"&lt;0")</f>
        <v>0</v>
      </c>
      <c r="P4090" t="e">
        <f>SUMIF(#REF!,"&gt;"&amp;AVERAGE(#REF!))</f>
        <v>#REF!</v>
      </c>
      <c r="Q4090">
        <f t="shared" si="127"/>
        <v>27.565026697177728</v>
      </c>
      <c r="R4090" t="str">
        <f>CONCATENATE("ID-",A4090,"-",E4090)</f>
        <v>ID-33701-Khartoum - Tunis</v>
      </c>
      <c r="S4090">
        <f>INDEX(B:B,MATCH(A4090,A:A,0))</f>
        <v>0</v>
      </c>
      <c r="T4090" t="str">
        <f>IF(OR(B4090&gt;0,C4090&gt;0),"Acceptable","Check")</f>
        <v>Acceptable</v>
      </c>
      <c r="U4090">
        <f>COUNTIF(D:D, "Military - U.S. Army")</f>
        <v>23</v>
      </c>
      <c r="V4090">
        <f>AVERAGEIF(C:C,"Fort Myer, Virginia", I:I)</f>
        <v>2</v>
      </c>
      <c r="X4090" t="str">
        <f>IFERROR(VLOOKUP("FlightNumber", A:D, 4, FALSE), "Flight Not Found")</f>
        <v>Flight Not Found</v>
      </c>
      <c r="Y4090" t="str" cm="1">
        <f t="array" ref="Y4090">IF(AND(B:B &gt; TIME(6, 0, 0), B:B &lt;= TIME(18, 0, 0)), "Day", "Night")</f>
        <v>Night</v>
      </c>
      <c r="Z4090">
        <f>COUNTIFS(D:D, "Military - U.S. Army", C:C, "Fort Myer, Virginia")</f>
        <v>1</v>
      </c>
    </row>
    <row r="4091" spans="1:26" x14ac:dyDescent="0.2">
      <c r="A4091">
        <v>33704</v>
      </c>
      <c r="C4091" t="s">
        <v>20154</v>
      </c>
      <c r="D4091" t="s">
        <v>16165</v>
      </c>
      <c r="F4091" t="s">
        <v>20155</v>
      </c>
      <c r="G4091" t="s">
        <v>20156</v>
      </c>
      <c r="H4091" t="s">
        <v>7451</v>
      </c>
      <c r="I4091">
        <v>10</v>
      </c>
      <c r="J4091">
        <v>7</v>
      </c>
      <c r="K4091">
        <v>0</v>
      </c>
      <c r="L4091" t="s">
        <v>20157</v>
      </c>
      <c r="M4091">
        <f>SUM(B4091,C4091)</f>
        <v>0</v>
      </c>
      <c r="N4091" t="str">
        <f t="shared" si="126"/>
        <v>No</v>
      </c>
      <c r="O4091">
        <f>COUNTIF(C:C,"&lt;0")</f>
        <v>0</v>
      </c>
      <c r="P4091" t="e">
        <f>SUMIF(#REF!,"&gt;"&amp;AVERAGE(#REF!))</f>
        <v>#REF!</v>
      </c>
      <c r="Q4091">
        <f t="shared" si="127"/>
        <v>27.565026697177728</v>
      </c>
      <c r="R4091" t="str">
        <f>CONCATENATE("ID-",A4091,"-",E4091)</f>
        <v>ID-33704-</v>
      </c>
      <c r="S4091">
        <f>INDEX(B:B,MATCH(A4091,A:A,0))</f>
        <v>0</v>
      </c>
      <c r="T4091" t="str">
        <f>IF(OR(B4091&gt;0,C4091&gt;0),"Acceptable","Check")</f>
        <v>Acceptable</v>
      </c>
      <c r="U4091">
        <f>COUNTIF(D:D, "Military - U.S. Army")</f>
        <v>23</v>
      </c>
      <c r="V4091">
        <f>AVERAGEIF(C:C,"Fort Myer, Virginia", I:I)</f>
        <v>2</v>
      </c>
      <c r="X4091" t="str">
        <f>IFERROR(VLOOKUP("FlightNumber", A:D, 4, FALSE), "Flight Not Found")</f>
        <v>Flight Not Found</v>
      </c>
      <c r="Y4091" t="str" cm="1">
        <f t="array" ref="Y4091">IF(AND(B:B &gt; TIME(6, 0, 0), B:B &lt;= TIME(18, 0, 0)), "Day", "Night")</f>
        <v>Night</v>
      </c>
      <c r="Z4091">
        <f>COUNTIFS(D:D, "Military - U.S. Army", C:C, "Fort Myer, Virginia")</f>
        <v>1</v>
      </c>
    </row>
    <row r="4092" spans="1:26" x14ac:dyDescent="0.2">
      <c r="A4092">
        <v>33709</v>
      </c>
      <c r="C4092" t="s">
        <v>20158</v>
      </c>
      <c r="D4092" t="s">
        <v>16097</v>
      </c>
      <c r="F4092" t="s">
        <v>15845</v>
      </c>
      <c r="G4092" t="s">
        <v>20159</v>
      </c>
      <c r="H4092" t="s">
        <v>20160</v>
      </c>
      <c r="I4092">
        <v>15</v>
      </c>
      <c r="J4092">
        <v>11</v>
      </c>
      <c r="K4092">
        <v>0</v>
      </c>
      <c r="L4092" t="s">
        <v>20161</v>
      </c>
      <c r="M4092">
        <f>SUM(B4092,C4092)</f>
        <v>0</v>
      </c>
      <c r="N4092" t="str">
        <f t="shared" si="126"/>
        <v>No</v>
      </c>
      <c r="O4092">
        <f>COUNTIF(C:C,"&lt;0")</f>
        <v>0</v>
      </c>
      <c r="P4092" t="e">
        <f>SUMIF(#REF!,"&gt;"&amp;AVERAGE(#REF!))</f>
        <v>#REF!</v>
      </c>
      <c r="Q4092">
        <f t="shared" si="127"/>
        <v>27.565026697177728</v>
      </c>
      <c r="R4092" t="str">
        <f>CONCATENATE("ID-",A4092,"-",E4092)</f>
        <v>ID-33709-</v>
      </c>
      <c r="S4092">
        <f>INDEX(B:B,MATCH(A4092,A:A,0))</f>
        <v>0</v>
      </c>
      <c r="T4092" t="str">
        <f>IF(OR(B4092&gt;0,C4092&gt;0),"Acceptable","Check")</f>
        <v>Acceptable</v>
      </c>
      <c r="U4092">
        <f>COUNTIF(D:D, "Military - U.S. Army")</f>
        <v>23</v>
      </c>
      <c r="V4092">
        <f>AVERAGEIF(C:C,"Fort Myer, Virginia", I:I)</f>
        <v>2</v>
      </c>
      <c r="X4092" t="str">
        <f>IFERROR(VLOOKUP("FlightNumber", A:D, 4, FALSE), "Flight Not Found")</f>
        <v>Flight Not Found</v>
      </c>
      <c r="Y4092" t="str" cm="1">
        <f t="array" ref="Y4092">IF(AND(B:B &gt; TIME(6, 0, 0), B:B &lt;= TIME(18, 0, 0)), "Day", "Night")</f>
        <v>Night</v>
      </c>
      <c r="Z4092">
        <f>COUNTIFS(D:D, "Military - U.S. Army", C:C, "Fort Myer, Virginia")</f>
        <v>1</v>
      </c>
    </row>
    <row r="4093" spans="1:26" x14ac:dyDescent="0.2">
      <c r="A4093">
        <v>33710</v>
      </c>
      <c r="C4093" t="s">
        <v>14336</v>
      </c>
      <c r="D4093" t="s">
        <v>20162</v>
      </c>
      <c r="F4093" t="s">
        <v>15953</v>
      </c>
      <c r="G4093" t="s">
        <v>2766</v>
      </c>
      <c r="H4093" t="s">
        <v>5858</v>
      </c>
      <c r="I4093">
        <v>46</v>
      </c>
      <c r="J4093">
        <v>46</v>
      </c>
      <c r="K4093">
        <v>6</v>
      </c>
      <c r="L4093" t="s">
        <v>20163</v>
      </c>
      <c r="M4093">
        <f>SUM(B4093,C4093)</f>
        <v>0</v>
      </c>
      <c r="N4093" t="str">
        <f t="shared" si="126"/>
        <v>No</v>
      </c>
      <c r="O4093">
        <f>COUNTIF(C:C,"&lt;0")</f>
        <v>0</v>
      </c>
      <c r="P4093" t="e">
        <f>SUMIF(#REF!,"&gt;"&amp;AVERAGE(#REF!))</f>
        <v>#REF!</v>
      </c>
      <c r="Q4093">
        <f t="shared" si="127"/>
        <v>27.565026697177728</v>
      </c>
      <c r="R4093" t="str">
        <f>CONCATENATE("ID-",A4093,"-",E4093)</f>
        <v>ID-33710-</v>
      </c>
      <c r="S4093">
        <f>INDEX(B:B,MATCH(A4093,A:A,0))</f>
        <v>0</v>
      </c>
      <c r="T4093" t="str">
        <f>IF(OR(B4093&gt;0,C4093&gt;0),"Acceptable","Check")</f>
        <v>Acceptable</v>
      </c>
      <c r="U4093">
        <f>COUNTIF(D:D, "Military - U.S. Army")</f>
        <v>23</v>
      </c>
      <c r="V4093">
        <f>AVERAGEIF(C:C,"Fort Myer, Virginia", I:I)</f>
        <v>2</v>
      </c>
      <c r="X4093" t="str">
        <f>IFERROR(VLOOKUP("FlightNumber", A:D, 4, FALSE), "Flight Not Found")</f>
        <v>Flight Not Found</v>
      </c>
      <c r="Y4093" t="str" cm="1">
        <f t="array" ref="Y4093">IF(AND(B:B &gt; TIME(6, 0, 0), B:B &lt;= TIME(18, 0, 0)), "Day", "Night")</f>
        <v>Night</v>
      </c>
      <c r="Z4093">
        <f>COUNTIFS(D:D, "Military - U.S. Army", C:C, "Fort Myer, Virginia")</f>
        <v>1</v>
      </c>
    </row>
    <row r="4094" spans="1:26" x14ac:dyDescent="0.2">
      <c r="A4094">
        <v>33711</v>
      </c>
      <c r="B4094" t="s">
        <v>5980</v>
      </c>
      <c r="C4094" t="s">
        <v>20164</v>
      </c>
      <c r="D4094" t="s">
        <v>16635</v>
      </c>
      <c r="E4094" t="s">
        <v>20165</v>
      </c>
      <c r="F4094" t="s">
        <v>13794</v>
      </c>
      <c r="G4094" t="s">
        <v>20166</v>
      </c>
      <c r="I4094">
        <v>4</v>
      </c>
      <c r="J4094">
        <v>4</v>
      </c>
      <c r="K4094">
        <v>0</v>
      </c>
      <c r="L4094" t="s">
        <v>20167</v>
      </c>
      <c r="M4094">
        <f>SUM(B4094,C4094)</f>
        <v>0</v>
      </c>
      <c r="N4094" t="str">
        <f t="shared" si="126"/>
        <v>No</v>
      </c>
      <c r="O4094">
        <f>COUNTIF(C:C,"&lt;0")</f>
        <v>0</v>
      </c>
      <c r="P4094" t="e">
        <f>SUMIF(#REF!,"&gt;"&amp;AVERAGE(#REF!))</f>
        <v>#REF!</v>
      </c>
      <c r="Q4094">
        <f t="shared" si="127"/>
        <v>27.565026697177728</v>
      </c>
      <c r="R4094" t="str">
        <f>CONCATENATE("ID-",A4094,"-",E4094)</f>
        <v>ID-33711-Philadelphia, PA - Reading, PA</v>
      </c>
      <c r="S4094" t="str">
        <f>INDEX(B:B,MATCH(A4094,A:A,0))</f>
        <v>00:56</v>
      </c>
      <c r="T4094" t="str">
        <f>IF(OR(B4094&gt;0,C4094&gt;0),"Acceptable","Check")</f>
        <v>Acceptable</v>
      </c>
      <c r="U4094">
        <f>COUNTIF(D:D, "Military - U.S. Army")</f>
        <v>23</v>
      </c>
      <c r="V4094">
        <f>AVERAGEIF(C:C,"Fort Myer, Virginia", I:I)</f>
        <v>2</v>
      </c>
      <c r="X4094" t="str">
        <f>IFERROR(VLOOKUP("FlightNumber", A:D, 4, FALSE), "Flight Not Found")</f>
        <v>Flight Not Found</v>
      </c>
      <c r="Y4094" t="str" cm="1">
        <f t="array" ref="Y4094">IF(AND(B:B &gt; TIME(6, 0, 0), B:B &lt;= TIME(18, 0, 0)), "Day", "Night")</f>
        <v>Night</v>
      </c>
      <c r="Z4094">
        <f>COUNTIFS(D:D, "Military - U.S. Army", C:C, "Fort Myer, Virginia")</f>
        <v>1</v>
      </c>
    </row>
    <row r="4095" spans="1:26" x14ac:dyDescent="0.2">
      <c r="A4095">
        <v>33716</v>
      </c>
      <c r="B4095" t="s">
        <v>20168</v>
      </c>
      <c r="C4095" t="s">
        <v>20169</v>
      </c>
      <c r="D4095" t="s">
        <v>20170</v>
      </c>
      <c r="E4095" t="s">
        <v>20171</v>
      </c>
      <c r="F4095" t="s">
        <v>10998</v>
      </c>
      <c r="G4095" t="s">
        <v>20172</v>
      </c>
      <c r="H4095" t="s">
        <v>17905</v>
      </c>
      <c r="I4095">
        <v>22</v>
      </c>
      <c r="J4095">
        <v>16</v>
      </c>
      <c r="K4095">
        <v>0</v>
      </c>
      <c r="L4095" t="s">
        <v>20173</v>
      </c>
      <c r="M4095">
        <f>SUM(B4095,C4095)</f>
        <v>0</v>
      </c>
      <c r="N4095" t="str">
        <f t="shared" si="126"/>
        <v>No</v>
      </c>
      <c r="O4095">
        <f>COUNTIF(C:C,"&lt;0")</f>
        <v>0</v>
      </c>
      <c r="P4095" t="e">
        <f>SUMIF(#REF!,"&gt;"&amp;AVERAGE(#REF!))</f>
        <v>#REF!</v>
      </c>
      <c r="Q4095">
        <f t="shared" si="127"/>
        <v>27.565026697177728</v>
      </c>
      <c r="R4095" t="str">
        <f>CONCATENATE("ID-",A4095,"-",E4095)</f>
        <v>ID-33716-Local</v>
      </c>
      <c r="S4095" t="str">
        <f>INDEX(B:B,MATCH(A4095,A:A,0))</f>
        <v>11:09</v>
      </c>
      <c r="T4095" t="str">
        <f>IF(OR(B4095&gt;0,C4095&gt;0),"Acceptable","Check")</f>
        <v>Acceptable</v>
      </c>
      <c r="U4095">
        <f>COUNTIF(D:D, "Military - U.S. Army")</f>
        <v>23</v>
      </c>
      <c r="V4095">
        <f>AVERAGEIF(C:C,"Fort Myer, Virginia", I:I)</f>
        <v>2</v>
      </c>
      <c r="X4095" t="str">
        <f>IFERROR(VLOOKUP("FlightNumber", A:D, 4, FALSE), "Flight Not Found")</f>
        <v>Flight Not Found</v>
      </c>
      <c r="Y4095" t="str" cm="1">
        <f t="array" ref="Y4095">IF(AND(B:B &gt; TIME(6, 0, 0), B:B &lt;= TIME(18, 0, 0)), "Day", "Night")</f>
        <v>Night</v>
      </c>
      <c r="Z4095">
        <f>COUNTIFS(D:D, "Military - U.S. Army", C:C, "Fort Myer, Virginia")</f>
        <v>1</v>
      </c>
    </row>
    <row r="4096" spans="1:26" x14ac:dyDescent="0.2">
      <c r="A4096">
        <v>33716</v>
      </c>
      <c r="B4096" t="s">
        <v>8777</v>
      </c>
      <c r="C4096" t="s">
        <v>20174</v>
      </c>
      <c r="D4096" t="s">
        <v>18904</v>
      </c>
      <c r="E4096" t="s">
        <v>19762</v>
      </c>
      <c r="F4096" t="s">
        <v>10572</v>
      </c>
      <c r="G4096" t="s">
        <v>20175</v>
      </c>
      <c r="H4096" t="s">
        <v>20176</v>
      </c>
      <c r="I4096">
        <v>9</v>
      </c>
      <c r="J4096">
        <v>9</v>
      </c>
      <c r="K4096">
        <v>0</v>
      </c>
      <c r="L4096" t="s">
        <v>20177</v>
      </c>
      <c r="M4096">
        <f>SUM(B4096,C4096)</f>
        <v>0</v>
      </c>
      <c r="N4096" t="str">
        <f t="shared" si="126"/>
        <v>No</v>
      </c>
      <c r="O4096">
        <f>COUNTIF(C:C,"&lt;0")</f>
        <v>0</v>
      </c>
      <c r="P4096" t="e">
        <f>SUMIF(#REF!,"&gt;"&amp;AVERAGE(#REF!))</f>
        <v>#REF!</v>
      </c>
      <c r="Q4096">
        <f t="shared" si="127"/>
        <v>27.565026697177728</v>
      </c>
      <c r="R4096" t="str">
        <f>CONCATENATE("ID-",A4096,"-",E4096)</f>
        <v>ID-33716-Local sightseeing</v>
      </c>
      <c r="S4096" t="str">
        <f>INDEX(B:B,MATCH(A4096,A:A,0))</f>
        <v>11:09</v>
      </c>
      <c r="T4096" t="str">
        <f>IF(OR(B4096&gt;0,C4096&gt;0),"Acceptable","Check")</f>
        <v>Acceptable</v>
      </c>
      <c r="U4096">
        <f>COUNTIF(D:D, "Military - U.S. Army")</f>
        <v>23</v>
      </c>
      <c r="V4096">
        <f>AVERAGEIF(C:C,"Fort Myer, Virginia", I:I)</f>
        <v>2</v>
      </c>
      <c r="X4096" t="str">
        <f>IFERROR(VLOOKUP("FlightNumber", A:D, 4, FALSE), "Flight Not Found")</f>
        <v>Flight Not Found</v>
      </c>
      <c r="Y4096" t="str" cm="1">
        <f t="array" ref="Y4096">IF(AND(B:B &gt; TIME(6, 0, 0), B:B &lt;= TIME(18, 0, 0)), "Day", "Night")</f>
        <v>Night</v>
      </c>
      <c r="Z4096">
        <f>COUNTIFS(D:D, "Military - U.S. Army", C:C, "Fort Myer, Virginia")</f>
        <v>1</v>
      </c>
    </row>
    <row r="4097" spans="1:26" x14ac:dyDescent="0.2">
      <c r="A4097">
        <v>33720</v>
      </c>
      <c r="C4097" t="s">
        <v>20178</v>
      </c>
      <c r="D4097" t="s">
        <v>20179</v>
      </c>
      <c r="E4097" t="s">
        <v>20180</v>
      </c>
      <c r="F4097" t="s">
        <v>11698</v>
      </c>
      <c r="G4097" t="s">
        <v>20181</v>
      </c>
      <c r="H4097" t="s">
        <v>20182</v>
      </c>
      <c r="I4097">
        <v>39</v>
      </c>
      <c r="J4097">
        <v>39</v>
      </c>
      <c r="K4097">
        <v>0</v>
      </c>
      <c r="L4097" t="s">
        <v>20183</v>
      </c>
      <c r="M4097">
        <f>SUM(B4097,C4097)</f>
        <v>0</v>
      </c>
      <c r="N4097" t="str">
        <f t="shared" si="126"/>
        <v>No</v>
      </c>
      <c r="O4097">
        <f>COUNTIF(C:C,"&lt;0")</f>
        <v>0</v>
      </c>
      <c r="P4097" t="e">
        <f>SUMIF(#REF!,"&gt;"&amp;AVERAGE(#REF!))</f>
        <v>#REF!</v>
      </c>
      <c r="Q4097">
        <f t="shared" si="127"/>
        <v>27.565026697177728</v>
      </c>
      <c r="R4097" t="str">
        <f>CONCATENATE("ID-",A4097,"-",E4097)</f>
        <v>ID-33720-Manshahr  - Tehran</v>
      </c>
      <c r="S4097">
        <f>INDEX(B:B,MATCH(A4097,A:A,0))</f>
        <v>0</v>
      </c>
      <c r="T4097" t="str">
        <f>IF(OR(B4097&gt;0,C4097&gt;0),"Acceptable","Check")</f>
        <v>Acceptable</v>
      </c>
      <c r="U4097">
        <f>COUNTIF(D:D, "Military - U.S. Army")</f>
        <v>23</v>
      </c>
      <c r="V4097">
        <f>AVERAGEIF(C:C,"Fort Myer, Virginia", I:I)</f>
        <v>2</v>
      </c>
      <c r="X4097" t="str">
        <f>IFERROR(VLOOKUP("FlightNumber", A:D, 4, FALSE), "Flight Not Found")</f>
        <v>Flight Not Found</v>
      </c>
      <c r="Y4097" t="str" cm="1">
        <f t="array" ref="Y4097">IF(AND(B:B &gt; TIME(6, 0, 0), B:B &lt;= TIME(18, 0, 0)), "Day", "Night")</f>
        <v>Night</v>
      </c>
      <c r="Z4097">
        <f>COUNTIFS(D:D, "Military - U.S. Army", C:C, "Fort Myer, Virginia")</f>
        <v>1</v>
      </c>
    </row>
    <row r="4098" spans="1:26" x14ac:dyDescent="0.2">
      <c r="A4098">
        <v>33722</v>
      </c>
      <c r="C4098" t="s">
        <v>20184</v>
      </c>
      <c r="D4098" t="s">
        <v>2606</v>
      </c>
      <c r="E4098" t="s">
        <v>994</v>
      </c>
      <c r="F4098" t="s">
        <v>9459</v>
      </c>
      <c r="G4098" t="s">
        <v>20185</v>
      </c>
      <c r="H4098" t="s">
        <v>20186</v>
      </c>
      <c r="I4098">
        <v>9</v>
      </c>
      <c r="J4098">
        <v>9</v>
      </c>
      <c r="K4098">
        <v>0</v>
      </c>
      <c r="L4098" t="s">
        <v>20187</v>
      </c>
      <c r="M4098">
        <f>SUM(B4098,C4098)</f>
        <v>0</v>
      </c>
      <c r="N4098" t="str">
        <f t="shared" ref="N4098:N4161" si="128">IF(E4098="good","Yes","No")</f>
        <v>No</v>
      </c>
      <c r="O4098">
        <f>COUNTIF(C:C,"&lt;0")</f>
        <v>0</v>
      </c>
      <c r="P4098" t="e">
        <f>SUMIF(#REF!,"&gt;"&amp;AVERAGE(#REF!))</f>
        <v>#REF!</v>
      </c>
      <c r="Q4098">
        <f t="shared" si="127"/>
        <v>27.565026697177728</v>
      </c>
      <c r="R4098" t="str">
        <f>CONCATENATE("ID-",A4098,"-",E4098)</f>
        <v>ID-33722-Training</v>
      </c>
      <c r="S4098">
        <f>INDEX(B:B,MATCH(A4098,A:A,0))</f>
        <v>0</v>
      </c>
      <c r="T4098" t="str">
        <f>IF(OR(B4098&gt;0,C4098&gt;0),"Acceptable","Check")</f>
        <v>Acceptable</v>
      </c>
      <c r="U4098">
        <f>COUNTIF(D:D, "Military - U.S. Army")</f>
        <v>23</v>
      </c>
      <c r="V4098">
        <f>AVERAGEIF(C:C,"Fort Myer, Virginia", I:I)</f>
        <v>2</v>
      </c>
      <c r="X4098" t="str">
        <f>IFERROR(VLOOKUP("FlightNumber", A:D, 4, FALSE), "Flight Not Found")</f>
        <v>Flight Not Found</v>
      </c>
      <c r="Y4098" t="str" cm="1">
        <f t="array" ref="Y4098">IF(AND(B:B &gt; TIME(6, 0, 0), B:B &lt;= TIME(18, 0, 0)), "Day", "Night")</f>
        <v>Night</v>
      </c>
      <c r="Z4098">
        <f>COUNTIFS(D:D, "Military - U.S. Army", C:C, "Fort Myer, Virginia")</f>
        <v>1</v>
      </c>
    </row>
    <row r="4099" spans="1:26" x14ac:dyDescent="0.2">
      <c r="A4099">
        <v>33761</v>
      </c>
      <c r="C4099" t="s">
        <v>20188</v>
      </c>
      <c r="D4099" t="s">
        <v>20189</v>
      </c>
      <c r="E4099" t="s">
        <v>20190</v>
      </c>
      <c r="F4099" t="s">
        <v>20191</v>
      </c>
      <c r="G4099" t="s">
        <v>20192</v>
      </c>
      <c r="H4099" t="s">
        <v>20193</v>
      </c>
      <c r="I4099">
        <v>47</v>
      </c>
      <c r="J4099">
        <v>47</v>
      </c>
      <c r="K4099">
        <v>0</v>
      </c>
      <c r="L4099" t="s">
        <v>20194</v>
      </c>
      <c r="M4099">
        <f>SUM(B4099,C4099)</f>
        <v>0</v>
      </c>
      <c r="N4099" t="str">
        <f t="shared" si="128"/>
        <v>No</v>
      </c>
      <c r="O4099">
        <f>COUNTIF(C:C,"&lt;0")</f>
        <v>0</v>
      </c>
      <c r="P4099" t="e">
        <f>SUMIF(#REF!,"&gt;"&amp;AVERAGE(#REF!))</f>
        <v>#REF!</v>
      </c>
      <c r="Q4099">
        <f t="shared" ref="Q4099:Q4162" si="129">AVERAGEIF(I:I,"&gt;0")</f>
        <v>27.565026697177728</v>
      </c>
      <c r="R4099" t="str">
        <f>CONCATENATE("ID-",A4099,"-",E4099)</f>
        <v>ID-33761-Panama City, Panama - Cali, Colombia</v>
      </c>
      <c r="S4099">
        <f>INDEX(B:B,MATCH(A4099,A:A,0))</f>
        <v>0</v>
      </c>
      <c r="T4099" t="str">
        <f>IF(OR(B4099&gt;0,C4099&gt;0),"Acceptable","Check")</f>
        <v>Acceptable</v>
      </c>
      <c r="U4099">
        <f>COUNTIF(D:D, "Military - U.S. Army")</f>
        <v>23</v>
      </c>
      <c r="V4099">
        <f>AVERAGEIF(C:C,"Fort Myer, Virginia", I:I)</f>
        <v>2</v>
      </c>
      <c r="X4099" t="str">
        <f>IFERROR(VLOOKUP("FlightNumber", A:D, 4, FALSE), "Flight Not Found")</f>
        <v>Flight Not Found</v>
      </c>
      <c r="Y4099" t="str" cm="1">
        <f t="array" ref="Y4099">IF(AND(B:B &gt; TIME(6, 0, 0), B:B &lt;= TIME(18, 0, 0)), "Day", "Night")</f>
        <v>Night</v>
      </c>
      <c r="Z4099">
        <f>COUNTIFS(D:D, "Military - U.S. Army", C:C, "Fort Myer, Virginia")</f>
        <v>1</v>
      </c>
    </row>
    <row r="4100" spans="1:26" x14ac:dyDescent="0.2">
      <c r="A4100">
        <v>33762</v>
      </c>
      <c r="B4100" t="s">
        <v>18023</v>
      </c>
      <c r="C4100" t="s">
        <v>18087</v>
      </c>
      <c r="D4100" t="s">
        <v>18088</v>
      </c>
      <c r="E4100" t="s">
        <v>20195</v>
      </c>
      <c r="F4100" t="s">
        <v>16987</v>
      </c>
      <c r="G4100" t="s">
        <v>20196</v>
      </c>
      <c r="H4100" t="s">
        <v>20197</v>
      </c>
      <c r="I4100">
        <v>5</v>
      </c>
      <c r="J4100">
        <v>5</v>
      </c>
      <c r="K4100">
        <v>0</v>
      </c>
      <c r="L4100" t="s">
        <v>20198</v>
      </c>
      <c r="M4100">
        <f>SUM(B4100,C4100)</f>
        <v>0</v>
      </c>
      <c r="N4100" t="str">
        <f t="shared" si="128"/>
        <v>No</v>
      </c>
      <c r="O4100">
        <f>COUNTIF(C:C,"&lt;0")</f>
        <v>0</v>
      </c>
      <c r="P4100" t="e">
        <f>SUMIF(#REF!,"&gt;"&amp;AVERAGE(#REF!))</f>
        <v>#REF!</v>
      </c>
      <c r="Q4100">
        <f t="shared" si="129"/>
        <v>27.565026697177728</v>
      </c>
      <c r="R4100" t="str">
        <f>CONCATENATE("ID-",A4100,"-",E4100)</f>
        <v>ID-33762-San Juan - Mayaguez</v>
      </c>
      <c r="S4100" t="str">
        <f>INDEX(B:B,MATCH(A4100,A:A,0))</f>
        <v>14:34</v>
      </c>
      <c r="T4100" t="str">
        <f>IF(OR(B4100&gt;0,C4100&gt;0),"Acceptable","Check")</f>
        <v>Acceptable</v>
      </c>
      <c r="U4100">
        <f>COUNTIF(D:D, "Military - U.S. Army")</f>
        <v>23</v>
      </c>
      <c r="V4100">
        <f>AVERAGEIF(C:C,"Fort Myer, Virginia", I:I)</f>
        <v>2</v>
      </c>
      <c r="X4100" t="str">
        <f>IFERROR(VLOOKUP("FlightNumber", A:D, 4, FALSE), "Flight Not Found")</f>
        <v>Flight Not Found</v>
      </c>
      <c r="Y4100" t="str" cm="1">
        <f t="array" ref="Y4100">IF(AND(B:B &gt; TIME(6, 0, 0), B:B &lt;= TIME(18, 0, 0)), "Day", "Night")</f>
        <v>Night</v>
      </c>
      <c r="Z4100">
        <f>COUNTIFS(D:D, "Military - U.S. Army", C:C, "Fort Myer, Virginia")</f>
        <v>1</v>
      </c>
    </row>
    <row r="4101" spans="1:26" x14ac:dyDescent="0.2">
      <c r="A4101">
        <v>33763</v>
      </c>
      <c r="B4101" t="s">
        <v>20199</v>
      </c>
      <c r="C4101" t="s">
        <v>20200</v>
      </c>
      <c r="D4101" t="s">
        <v>20201</v>
      </c>
      <c r="E4101" t="s">
        <v>20202</v>
      </c>
      <c r="F4101" t="s">
        <v>19382</v>
      </c>
      <c r="G4101" t="s">
        <v>20203</v>
      </c>
      <c r="H4101" t="s">
        <v>20204</v>
      </c>
      <c r="I4101">
        <v>6</v>
      </c>
      <c r="J4101">
        <v>3</v>
      </c>
      <c r="K4101">
        <v>0</v>
      </c>
      <c r="L4101" t="s">
        <v>20205</v>
      </c>
      <c r="M4101">
        <f>SUM(B4101,C4101)</f>
        <v>0</v>
      </c>
      <c r="N4101" t="str">
        <f t="shared" si="128"/>
        <v>No</v>
      </c>
      <c r="O4101">
        <f>COUNTIF(C:C,"&lt;0")</f>
        <v>0</v>
      </c>
      <c r="P4101" t="e">
        <f>SUMIF(#REF!,"&gt;"&amp;AVERAGE(#REF!))</f>
        <v>#REF!</v>
      </c>
      <c r="Q4101">
        <f t="shared" si="129"/>
        <v>27.565026697177728</v>
      </c>
      <c r="R4101" t="str">
        <f>CONCATENATE("ID-",A4101,"-",E4101)</f>
        <v>ID-33763-Atlanta - Anniston, AR</v>
      </c>
      <c r="S4101" t="str">
        <f>INDEX(B:B,MATCH(A4101,A:A,0))</f>
        <v>08:52</v>
      </c>
      <c r="T4101" t="str">
        <f>IF(OR(B4101&gt;0,C4101&gt;0),"Acceptable","Check")</f>
        <v>Acceptable</v>
      </c>
      <c r="U4101">
        <f>COUNTIF(D:D, "Military - U.S. Army")</f>
        <v>23</v>
      </c>
      <c r="V4101">
        <f>AVERAGEIF(C:C,"Fort Myer, Virginia", I:I)</f>
        <v>2</v>
      </c>
      <c r="X4101" t="str">
        <f>IFERROR(VLOOKUP("FlightNumber", A:D, 4, FALSE), "Flight Not Found")</f>
        <v>Flight Not Found</v>
      </c>
      <c r="Y4101" t="str" cm="1">
        <f t="array" ref="Y4101">IF(AND(B:B &gt; TIME(6, 0, 0), B:B &lt;= TIME(18, 0, 0)), "Day", "Night")</f>
        <v>Night</v>
      </c>
      <c r="Z4101">
        <f>COUNTIFS(D:D, "Military - U.S. Army", C:C, "Fort Myer, Virginia")</f>
        <v>1</v>
      </c>
    </row>
    <row r="4102" spans="1:26" x14ac:dyDescent="0.2">
      <c r="A4102">
        <v>33767</v>
      </c>
      <c r="B4102" t="s">
        <v>9254</v>
      </c>
      <c r="C4102" t="s">
        <v>20206</v>
      </c>
      <c r="D4102" t="s">
        <v>20207</v>
      </c>
      <c r="E4102" t="s">
        <v>20208</v>
      </c>
      <c r="F4102" t="s">
        <v>20209</v>
      </c>
      <c r="G4102" t="s">
        <v>20210</v>
      </c>
      <c r="H4102" t="s">
        <v>20211</v>
      </c>
      <c r="I4102">
        <v>2</v>
      </c>
      <c r="J4102">
        <v>2</v>
      </c>
      <c r="K4102">
        <v>0</v>
      </c>
      <c r="L4102" t="s">
        <v>20212</v>
      </c>
      <c r="M4102">
        <f>SUM(B4102,C4102)</f>
        <v>0</v>
      </c>
      <c r="N4102" t="str">
        <f t="shared" si="128"/>
        <v>No</v>
      </c>
      <c r="O4102">
        <f>COUNTIF(C:C,"&lt;0")</f>
        <v>0</v>
      </c>
      <c r="P4102" t="e">
        <f>SUMIF(#REF!,"&gt;"&amp;AVERAGE(#REF!))</f>
        <v>#REF!</v>
      </c>
      <c r="Q4102">
        <f t="shared" si="129"/>
        <v>27.565026697177728</v>
      </c>
      <c r="R4102" t="str">
        <f>CONCATENATE("ID-",A4102,"-",E4102)</f>
        <v>ID-33767-Sheboygan - Manitowoc</v>
      </c>
      <c r="S4102" t="str">
        <f>INDEX(B:B,MATCH(A4102,A:A,0))</f>
        <v>12:10</v>
      </c>
      <c r="T4102" t="str">
        <f>IF(OR(B4102&gt;0,C4102&gt;0),"Acceptable","Check")</f>
        <v>Acceptable</v>
      </c>
      <c r="U4102">
        <f>COUNTIF(D:D, "Military - U.S. Army")</f>
        <v>23</v>
      </c>
      <c r="V4102">
        <f>AVERAGEIF(C:C,"Fort Myer, Virginia", I:I)</f>
        <v>2</v>
      </c>
      <c r="X4102" t="str">
        <f>IFERROR(VLOOKUP("FlightNumber", A:D, 4, FALSE), "Flight Not Found")</f>
        <v>Flight Not Found</v>
      </c>
      <c r="Y4102" t="str" cm="1">
        <f t="array" ref="Y4102">IF(AND(B:B &gt; TIME(6, 0, 0), B:B &lt;= TIME(18, 0, 0)), "Day", "Night")</f>
        <v>Night</v>
      </c>
      <c r="Z4102">
        <f>COUNTIFS(D:D, "Military - U.S. Army", C:C, "Fort Myer, Virginia")</f>
        <v>1</v>
      </c>
    </row>
    <row r="4103" spans="1:26" x14ac:dyDescent="0.2">
      <c r="A4103">
        <v>33774</v>
      </c>
      <c r="B4103" t="s">
        <v>6333</v>
      </c>
      <c r="C4103" t="s">
        <v>20213</v>
      </c>
      <c r="D4103" t="s">
        <v>20214</v>
      </c>
      <c r="E4103" t="s">
        <v>20215</v>
      </c>
      <c r="F4103" t="s">
        <v>20216</v>
      </c>
      <c r="G4103" t="s">
        <v>20217</v>
      </c>
      <c r="H4103" t="s">
        <v>20218</v>
      </c>
      <c r="I4103">
        <v>6</v>
      </c>
      <c r="J4103">
        <v>6</v>
      </c>
      <c r="K4103">
        <v>0</v>
      </c>
      <c r="L4103" t="s">
        <v>20219</v>
      </c>
      <c r="M4103">
        <f>SUM(B4103,C4103)</f>
        <v>0</v>
      </c>
      <c r="N4103" t="str">
        <f t="shared" si="128"/>
        <v>No</v>
      </c>
      <c r="O4103">
        <f>COUNTIF(C:C,"&lt;0")</f>
        <v>0</v>
      </c>
      <c r="P4103" t="e">
        <f>SUMIF(#REF!,"&gt;"&amp;AVERAGE(#REF!))</f>
        <v>#REF!</v>
      </c>
      <c r="Q4103">
        <f t="shared" si="129"/>
        <v>27.565026697177728</v>
      </c>
      <c r="R4103" t="str">
        <f>CONCATENATE("ID-",A4103,"-",E4103)</f>
        <v>ID-33774-Bankstown - Cooma</v>
      </c>
      <c r="S4103" t="str">
        <f>INDEX(B:B,MATCH(A4103,A:A,0))</f>
        <v>18:53</v>
      </c>
      <c r="T4103" t="str">
        <f>IF(OR(B4103&gt;0,C4103&gt;0),"Acceptable","Check")</f>
        <v>Acceptable</v>
      </c>
      <c r="U4103">
        <f>COUNTIF(D:D, "Military - U.S. Army")</f>
        <v>23</v>
      </c>
      <c r="V4103">
        <f>AVERAGEIF(C:C,"Fort Myer, Virginia", I:I)</f>
        <v>2</v>
      </c>
      <c r="X4103" t="str">
        <f>IFERROR(VLOOKUP("FlightNumber", A:D, 4, FALSE), "Flight Not Found")</f>
        <v>Flight Not Found</v>
      </c>
      <c r="Y4103" t="str" cm="1">
        <f t="array" ref="Y4103">IF(AND(B:B &gt; TIME(6, 0, 0), B:B &lt;= TIME(18, 0, 0)), "Day", "Night")</f>
        <v>Night</v>
      </c>
      <c r="Z4103">
        <f>COUNTIFS(D:D, "Military - U.S. Army", C:C, "Fort Myer, Virginia")</f>
        <v>1</v>
      </c>
    </row>
    <row r="4104" spans="1:26" x14ac:dyDescent="0.2">
      <c r="A4104">
        <v>33774</v>
      </c>
      <c r="B4104" t="s">
        <v>20220</v>
      </c>
      <c r="C4104" t="s">
        <v>20221</v>
      </c>
      <c r="D4104" t="s">
        <v>20222</v>
      </c>
      <c r="E4104" t="s">
        <v>20223</v>
      </c>
      <c r="F4104" t="s">
        <v>17169</v>
      </c>
      <c r="G4104" t="s">
        <v>20224</v>
      </c>
      <c r="H4104" t="s">
        <v>20225</v>
      </c>
      <c r="I4104">
        <v>10</v>
      </c>
      <c r="J4104">
        <v>10</v>
      </c>
      <c r="K4104">
        <v>0</v>
      </c>
      <c r="L4104" t="s">
        <v>20226</v>
      </c>
      <c r="M4104">
        <f>SUM(B4104,C4104)</f>
        <v>0</v>
      </c>
      <c r="N4104" t="str">
        <f t="shared" si="128"/>
        <v>No</v>
      </c>
      <c r="O4104">
        <f>COUNTIF(C:C,"&lt;0")</f>
        <v>0</v>
      </c>
      <c r="P4104" t="e">
        <f>SUMIF(#REF!,"&gt;"&amp;AVERAGE(#REF!))</f>
        <v>#REF!</v>
      </c>
      <c r="Q4104">
        <f t="shared" si="129"/>
        <v>27.565026697177728</v>
      </c>
      <c r="R4104" t="str">
        <f>CONCATENATE("ID-",A4104,"-",E4104)</f>
        <v>ID-33774-Meadview, AZ - Las Vegas, NV</v>
      </c>
      <c r="S4104" t="str">
        <f>INDEX(B:B,MATCH(A4104,A:A,0))</f>
        <v>18:53</v>
      </c>
      <c r="T4104" t="str">
        <f>IF(OR(B4104&gt;0,C4104&gt;0),"Acceptable","Check")</f>
        <v>Acceptable</v>
      </c>
      <c r="U4104">
        <f>COUNTIF(D:D, "Military - U.S. Army")</f>
        <v>23</v>
      </c>
      <c r="V4104">
        <f>AVERAGEIF(C:C,"Fort Myer, Virginia", I:I)</f>
        <v>2</v>
      </c>
      <c r="X4104" t="str">
        <f>IFERROR(VLOOKUP("FlightNumber", A:D, 4, FALSE), "Flight Not Found")</f>
        <v>Flight Not Found</v>
      </c>
      <c r="Y4104" t="str" cm="1">
        <f t="array" ref="Y4104">IF(AND(B:B &gt; TIME(6, 0, 0), B:B &lt;= TIME(18, 0, 0)), "Day", "Night")</f>
        <v>Night</v>
      </c>
      <c r="Z4104">
        <f>COUNTIFS(D:D, "Military - U.S. Army", C:C, "Fort Myer, Virginia")</f>
        <v>1</v>
      </c>
    </row>
    <row r="4105" spans="1:26" x14ac:dyDescent="0.2">
      <c r="A4105">
        <v>33777</v>
      </c>
      <c r="B4105" t="s">
        <v>13166</v>
      </c>
      <c r="C4105" t="s">
        <v>20227</v>
      </c>
      <c r="D4105" t="s">
        <v>2614</v>
      </c>
      <c r="E4105" t="s">
        <v>20228</v>
      </c>
      <c r="F4105" t="s">
        <v>20229</v>
      </c>
      <c r="G4105" t="s">
        <v>20230</v>
      </c>
      <c r="H4105" t="s">
        <v>20231</v>
      </c>
      <c r="I4105">
        <v>3</v>
      </c>
      <c r="J4105">
        <v>3</v>
      </c>
      <c r="K4105">
        <v>0</v>
      </c>
      <c r="L4105" t="s">
        <v>20232</v>
      </c>
      <c r="M4105">
        <f>SUM(B4105,C4105)</f>
        <v>0</v>
      </c>
      <c r="N4105" t="str">
        <f t="shared" si="128"/>
        <v>No</v>
      </c>
      <c r="O4105">
        <f>COUNTIF(C:C,"&lt;0")</f>
        <v>0</v>
      </c>
      <c r="P4105" t="e">
        <f>SUMIF(#REF!,"&gt;"&amp;AVERAGE(#REF!))</f>
        <v>#REF!</v>
      </c>
      <c r="Q4105">
        <f t="shared" si="129"/>
        <v>27.565026697177728</v>
      </c>
      <c r="R4105" t="str">
        <f>CONCATENATE("ID-",A4105,"-",E4105)</f>
        <v>ID-33777-Rio Bran- Cruzeiro do Sul</v>
      </c>
      <c r="S4105" t="str">
        <f>INDEX(B:B,MATCH(A4105,A:A,0))</f>
        <v>06:05</v>
      </c>
      <c r="T4105" t="str">
        <f>IF(OR(B4105&gt;0,C4105&gt;0),"Acceptable","Check")</f>
        <v>Acceptable</v>
      </c>
      <c r="U4105">
        <f>COUNTIF(D:D, "Military - U.S. Army")</f>
        <v>23</v>
      </c>
      <c r="V4105">
        <f>AVERAGEIF(C:C,"Fort Myer, Virginia", I:I)</f>
        <v>2</v>
      </c>
      <c r="X4105" t="str">
        <f>IFERROR(VLOOKUP("FlightNumber", A:D, 4, FALSE), "Flight Not Found")</f>
        <v>Flight Not Found</v>
      </c>
      <c r="Y4105" t="str" cm="1">
        <f t="array" ref="Y4105">IF(AND(B:B &gt; TIME(6, 0, 0), B:B &lt;= TIME(18, 0, 0)), "Day", "Night")</f>
        <v>Night</v>
      </c>
      <c r="Z4105">
        <f>COUNTIFS(D:D, "Military - U.S. Army", C:C, "Fort Myer, Virginia")</f>
        <v>1</v>
      </c>
    </row>
    <row r="4106" spans="1:26" x14ac:dyDescent="0.2">
      <c r="A4106">
        <v>33777</v>
      </c>
      <c r="B4106" t="s">
        <v>11232</v>
      </c>
      <c r="C4106" t="s">
        <v>20233</v>
      </c>
      <c r="D4106" t="s">
        <v>20234</v>
      </c>
      <c r="E4106" t="s">
        <v>20235</v>
      </c>
      <c r="F4106" t="s">
        <v>9031</v>
      </c>
      <c r="G4106" t="s">
        <v>20236</v>
      </c>
      <c r="H4106" t="s">
        <v>20237</v>
      </c>
      <c r="I4106">
        <v>12</v>
      </c>
      <c r="J4106">
        <v>10</v>
      </c>
      <c r="K4106">
        <v>0</v>
      </c>
      <c r="L4106" t="s">
        <v>20238</v>
      </c>
      <c r="M4106">
        <f>SUM(B4106,C4106)</f>
        <v>0</v>
      </c>
      <c r="N4106" t="str">
        <f t="shared" si="128"/>
        <v>No</v>
      </c>
      <c r="O4106">
        <f>COUNTIF(C:C,"&lt;0")</f>
        <v>0</v>
      </c>
      <c r="P4106" t="e">
        <f>SUMIF(#REF!,"&gt;"&amp;AVERAGE(#REF!))</f>
        <v>#REF!</v>
      </c>
      <c r="Q4106">
        <f t="shared" si="129"/>
        <v>27.565026697177728</v>
      </c>
      <c r="R4106" t="str">
        <f>CONCATENATE("ID-",A4106,"-",E4106)</f>
        <v>ID-33777-Igarka - Omsk</v>
      </c>
      <c r="S4106" t="str">
        <f>INDEX(B:B,MATCH(A4106,A:A,0))</f>
        <v>06:05</v>
      </c>
      <c r="T4106" t="str">
        <f>IF(OR(B4106&gt;0,C4106&gt;0),"Acceptable","Check")</f>
        <v>Acceptable</v>
      </c>
      <c r="U4106">
        <f>COUNTIF(D:D, "Military - U.S. Army")</f>
        <v>23</v>
      </c>
      <c r="V4106">
        <f>AVERAGEIF(C:C,"Fort Myer, Virginia", I:I)</f>
        <v>2</v>
      </c>
      <c r="X4106" t="str">
        <f>IFERROR(VLOOKUP("FlightNumber", A:D, 4, FALSE), "Flight Not Found")</f>
        <v>Flight Not Found</v>
      </c>
      <c r="Y4106" t="str" cm="1">
        <f t="array" ref="Y4106">IF(AND(B:B &gt; TIME(6, 0, 0), B:B &lt;= TIME(18, 0, 0)), "Day", "Night")</f>
        <v>Night</v>
      </c>
      <c r="Z4106">
        <f>COUNTIFS(D:D, "Military - U.S. Army", C:C, "Fort Myer, Virginia")</f>
        <v>1</v>
      </c>
    </row>
    <row r="4107" spans="1:26" x14ac:dyDescent="0.2">
      <c r="A4107">
        <v>33783</v>
      </c>
      <c r="B4107" t="s">
        <v>12060</v>
      </c>
      <c r="C4107" t="s">
        <v>9581</v>
      </c>
      <c r="D4107" t="s">
        <v>20239</v>
      </c>
      <c r="E4107" t="s">
        <v>20240</v>
      </c>
      <c r="F4107" t="s">
        <v>13794</v>
      </c>
      <c r="G4107" t="s">
        <v>20241</v>
      </c>
      <c r="H4107" t="s">
        <v>20242</v>
      </c>
      <c r="I4107">
        <v>4</v>
      </c>
      <c r="J4107">
        <v>4</v>
      </c>
      <c r="K4107">
        <v>0</v>
      </c>
      <c r="L4107" t="s">
        <v>20243</v>
      </c>
      <c r="M4107">
        <f>SUM(B4107,C4107)</f>
        <v>0</v>
      </c>
      <c r="N4107" t="str">
        <f t="shared" si="128"/>
        <v>No</v>
      </c>
      <c r="O4107">
        <f>COUNTIF(C:C,"&lt;0")</f>
        <v>0</v>
      </c>
      <c r="P4107" t="e">
        <f>SUMIF(#REF!,"&gt;"&amp;AVERAGE(#REF!))</f>
        <v>#REF!</v>
      </c>
      <c r="Q4107">
        <f t="shared" si="129"/>
        <v>27.565026697177728</v>
      </c>
      <c r="R4107" t="str">
        <f>CONCATENATE("ID-",A4107,"-",E4107)</f>
        <v>ID-33783-St Thomas, Virgin Islands, Fajardo, Puerto Rico</v>
      </c>
      <c r="S4107" t="str">
        <f>INDEX(B:B,MATCH(A4107,A:A,0))</f>
        <v>11:08</v>
      </c>
      <c r="T4107" t="str">
        <f>IF(OR(B4107&gt;0,C4107&gt;0),"Acceptable","Check")</f>
        <v>Acceptable</v>
      </c>
      <c r="U4107">
        <f>COUNTIF(D:D, "Military - U.S. Army")</f>
        <v>23</v>
      </c>
      <c r="V4107">
        <f>AVERAGEIF(C:C,"Fort Myer, Virginia", I:I)</f>
        <v>2</v>
      </c>
      <c r="X4107" t="str">
        <f>IFERROR(VLOOKUP("FlightNumber", A:D, 4, FALSE), "Flight Not Found")</f>
        <v>Flight Not Found</v>
      </c>
      <c r="Y4107" t="str" cm="1">
        <f t="array" ref="Y4107">IF(AND(B:B &gt; TIME(6, 0, 0), B:B &lt;= TIME(18, 0, 0)), "Day", "Night")</f>
        <v>Night</v>
      </c>
      <c r="Z4107">
        <f>COUNTIFS(D:D, "Military - U.S. Army", C:C, "Fort Myer, Virginia")</f>
        <v>1</v>
      </c>
    </row>
    <row r="4108" spans="1:26" x14ac:dyDescent="0.2">
      <c r="A4108">
        <v>33790</v>
      </c>
      <c r="B4108" t="s">
        <v>2119</v>
      </c>
      <c r="C4108" t="s">
        <v>20244</v>
      </c>
      <c r="D4108" t="s">
        <v>20245</v>
      </c>
      <c r="F4108" t="s">
        <v>20246</v>
      </c>
      <c r="G4108" t="s">
        <v>20247</v>
      </c>
      <c r="H4108" t="s">
        <v>20248</v>
      </c>
      <c r="I4108">
        <v>19</v>
      </c>
      <c r="J4108">
        <v>19</v>
      </c>
      <c r="K4108">
        <v>0</v>
      </c>
      <c r="L4108" t="s">
        <v>20249</v>
      </c>
      <c r="M4108">
        <f>SUM(B4108,C4108)</f>
        <v>0</v>
      </c>
      <c r="N4108" t="str">
        <f t="shared" si="128"/>
        <v>No</v>
      </c>
      <c r="O4108">
        <f>COUNTIF(C:C,"&lt;0")</f>
        <v>0</v>
      </c>
      <c r="P4108" t="e">
        <f>SUMIF(#REF!,"&gt;"&amp;AVERAGE(#REF!))</f>
        <v>#REF!</v>
      </c>
      <c r="Q4108">
        <f t="shared" si="129"/>
        <v>27.565026697177728</v>
      </c>
      <c r="R4108" t="str">
        <f>CONCATENATE("ID-",A4108,"-",E4108)</f>
        <v>ID-33790-</v>
      </c>
      <c r="S4108" t="str">
        <f>INDEX(B:B,MATCH(A4108,A:A,0))</f>
        <v>17:00</v>
      </c>
      <c r="T4108" t="str">
        <f>IF(OR(B4108&gt;0,C4108&gt;0),"Acceptable","Check")</f>
        <v>Acceptable</v>
      </c>
      <c r="U4108">
        <f>COUNTIF(D:D, "Military - U.S. Army")</f>
        <v>23</v>
      </c>
      <c r="V4108">
        <f>AVERAGEIF(C:C,"Fort Myer, Virginia", I:I)</f>
        <v>2</v>
      </c>
      <c r="X4108" t="str">
        <f>IFERROR(VLOOKUP("FlightNumber", A:D, 4, FALSE), "Flight Not Found")</f>
        <v>Flight Not Found</v>
      </c>
      <c r="Y4108" t="str" cm="1">
        <f t="array" ref="Y4108">IF(AND(B:B &gt; TIME(6, 0, 0), B:B &lt;= TIME(18, 0, 0)), "Day", "Night")</f>
        <v>Night</v>
      </c>
      <c r="Z4108">
        <f>COUNTIFS(D:D, "Military - U.S. Army", C:C, "Fort Myer, Virginia")</f>
        <v>1</v>
      </c>
    </row>
    <row r="4109" spans="1:26" x14ac:dyDescent="0.2">
      <c r="A4109">
        <v>33798</v>
      </c>
      <c r="B4109" t="s">
        <v>1109</v>
      </c>
      <c r="C4109" t="s">
        <v>17613</v>
      </c>
      <c r="D4109" t="s">
        <v>20250</v>
      </c>
      <c r="E4109" t="s">
        <v>20251</v>
      </c>
      <c r="F4109" t="s">
        <v>20252</v>
      </c>
      <c r="G4109" t="s">
        <v>20253</v>
      </c>
      <c r="H4109" t="s">
        <v>20254</v>
      </c>
      <c r="I4109">
        <v>1</v>
      </c>
      <c r="J4109">
        <v>1</v>
      </c>
      <c r="K4109">
        <v>0</v>
      </c>
      <c r="L4109" t="s">
        <v>20255</v>
      </c>
      <c r="M4109">
        <f>SUM(B4109,C4109)</f>
        <v>0</v>
      </c>
      <c r="N4109" t="str">
        <f t="shared" si="128"/>
        <v>No</v>
      </c>
      <c r="O4109">
        <f>COUNTIF(C:C,"&lt;0")</f>
        <v>0</v>
      </c>
      <c r="P4109" t="e">
        <f>SUMIF(#REF!,"&gt;"&amp;AVERAGE(#REF!))</f>
        <v>#REF!</v>
      </c>
      <c r="Q4109">
        <f t="shared" si="129"/>
        <v>27.565026697177728</v>
      </c>
      <c r="R4109" t="str">
        <f>CONCATENATE("ID-",A4109,"-",E4109)</f>
        <v>ID-33798-Bethel - Chevak</v>
      </c>
      <c r="S4109" t="str">
        <f>INDEX(B:B,MATCH(A4109,A:A,0))</f>
        <v>12:30</v>
      </c>
      <c r="T4109" t="str">
        <f>IF(OR(B4109&gt;0,C4109&gt;0),"Acceptable","Check")</f>
        <v>Acceptable</v>
      </c>
      <c r="U4109">
        <f>COUNTIF(D:D, "Military - U.S. Army")</f>
        <v>23</v>
      </c>
      <c r="V4109">
        <f>AVERAGEIF(C:C,"Fort Myer, Virginia", I:I)</f>
        <v>2</v>
      </c>
      <c r="X4109" t="str">
        <f>IFERROR(VLOOKUP("FlightNumber", A:D, 4, FALSE), "Flight Not Found")</f>
        <v>Flight Not Found</v>
      </c>
      <c r="Y4109" t="str" cm="1">
        <f t="array" ref="Y4109">IF(AND(B:B &gt; TIME(6, 0, 0), B:B &lt;= TIME(18, 0, 0)), "Day", "Night")</f>
        <v>Night</v>
      </c>
      <c r="Z4109">
        <f>COUNTIFS(D:D, "Military - U.S. Army", C:C, "Fort Myer, Virginia")</f>
        <v>1</v>
      </c>
    </row>
    <row r="4110" spans="1:26" x14ac:dyDescent="0.2">
      <c r="A4110">
        <v>33799</v>
      </c>
      <c r="C4110" t="s">
        <v>20256</v>
      </c>
      <c r="D4110" t="s">
        <v>10698</v>
      </c>
      <c r="E4110" t="s">
        <v>20257</v>
      </c>
      <c r="F4110" t="s">
        <v>13148</v>
      </c>
      <c r="G4110" t="s">
        <v>20258</v>
      </c>
      <c r="H4110" t="s">
        <v>20259</v>
      </c>
      <c r="I4110">
        <v>34</v>
      </c>
      <c r="J4110">
        <v>29</v>
      </c>
      <c r="K4110">
        <v>0</v>
      </c>
      <c r="L4110" t="s">
        <v>20260</v>
      </c>
      <c r="M4110">
        <f>SUM(B4110,C4110)</f>
        <v>0</v>
      </c>
      <c r="N4110" t="str">
        <f t="shared" si="128"/>
        <v>No</v>
      </c>
      <c r="O4110">
        <f>COUNTIF(C:C,"&lt;0")</f>
        <v>0</v>
      </c>
      <c r="P4110" t="e">
        <f>SUMIF(#REF!,"&gt;"&amp;AVERAGE(#REF!))</f>
        <v>#REF!</v>
      </c>
      <c r="Q4110">
        <f t="shared" si="129"/>
        <v>27.565026697177728</v>
      </c>
      <c r="R4110" t="str">
        <f>CONCATENATE("ID-",A4110,"-",E4110)</f>
        <v>ID-33799-Nakhichevan - Rostov</v>
      </c>
      <c r="S4110">
        <f>INDEX(B:B,MATCH(A4110,A:A,0))</f>
        <v>0</v>
      </c>
      <c r="T4110" t="str">
        <f>IF(OR(B4110&gt;0,C4110&gt;0),"Acceptable","Check")</f>
        <v>Acceptable</v>
      </c>
      <c r="U4110">
        <f>COUNTIF(D:D, "Military - U.S. Army")</f>
        <v>23</v>
      </c>
      <c r="V4110">
        <f>AVERAGEIF(C:C,"Fort Myer, Virginia", I:I)</f>
        <v>2</v>
      </c>
      <c r="X4110" t="str">
        <f>IFERROR(VLOOKUP("FlightNumber", A:D, 4, FALSE), "Flight Not Found")</f>
        <v>Flight Not Found</v>
      </c>
      <c r="Y4110" t="str" cm="1">
        <f t="array" ref="Y4110">IF(AND(B:B &gt; TIME(6, 0, 0), B:B &lt;= TIME(18, 0, 0)), "Day", "Night")</f>
        <v>Night</v>
      </c>
      <c r="Z4110">
        <f>COUNTIFS(D:D, "Military - U.S. Army", C:C, "Fort Myer, Virginia")</f>
        <v>1</v>
      </c>
    </row>
    <row r="4111" spans="1:26" x14ac:dyDescent="0.2">
      <c r="A4111">
        <v>33799</v>
      </c>
      <c r="C4111" t="s">
        <v>20261</v>
      </c>
      <c r="D4111" t="s">
        <v>20262</v>
      </c>
      <c r="F4111" t="s">
        <v>15175</v>
      </c>
      <c r="I4111">
        <v>57</v>
      </c>
      <c r="J4111">
        <v>57</v>
      </c>
      <c r="K4111">
        <v>0</v>
      </c>
      <c r="L4111" t="s">
        <v>20263</v>
      </c>
      <c r="M4111">
        <f>SUM(B4111,C4111)</f>
        <v>0</v>
      </c>
      <c r="N4111" t="str">
        <f t="shared" si="128"/>
        <v>No</v>
      </c>
      <c r="O4111">
        <f>COUNTIF(C:C,"&lt;0")</f>
        <v>0</v>
      </c>
      <c r="P4111" t="e">
        <f>SUMIF(#REF!,"&gt;"&amp;AVERAGE(#REF!))</f>
        <v>#REF!</v>
      </c>
      <c r="Q4111">
        <f t="shared" si="129"/>
        <v>27.565026697177728</v>
      </c>
      <c r="R4111" t="str">
        <f>CONCATENATE("ID-",A4111,"-",E4111)</f>
        <v>ID-33799-</v>
      </c>
      <c r="S4111">
        <f>INDEX(B:B,MATCH(A4111,A:A,0))</f>
        <v>0</v>
      </c>
      <c r="T4111" t="str">
        <f>IF(OR(B4111&gt;0,C4111&gt;0),"Acceptable","Check")</f>
        <v>Acceptable</v>
      </c>
      <c r="U4111">
        <f>COUNTIF(D:D, "Military - U.S. Army")</f>
        <v>23</v>
      </c>
      <c r="V4111">
        <f>AVERAGEIF(C:C,"Fort Myer, Virginia", I:I)</f>
        <v>2</v>
      </c>
      <c r="X4111" t="str">
        <f>IFERROR(VLOOKUP("FlightNumber", A:D, 4, FALSE), "Flight Not Found")</f>
        <v>Flight Not Found</v>
      </c>
      <c r="Y4111" t="str" cm="1">
        <f t="array" ref="Y4111">IF(AND(B:B &gt; TIME(6, 0, 0), B:B &lt;= TIME(18, 0, 0)), "Day", "Night")</f>
        <v>Night</v>
      </c>
      <c r="Z4111">
        <f>COUNTIFS(D:D, "Military - U.S. Army", C:C, "Fort Myer, Virginia")</f>
        <v>1</v>
      </c>
    </row>
    <row r="4112" spans="1:26" x14ac:dyDescent="0.2">
      <c r="A4112">
        <v>33805</v>
      </c>
      <c r="C4112" t="s">
        <v>20264</v>
      </c>
      <c r="D4112" t="s">
        <v>20265</v>
      </c>
      <c r="E4112" t="s">
        <v>20266</v>
      </c>
      <c r="F4112" t="s">
        <v>13922</v>
      </c>
      <c r="G4112" t="s">
        <v>20267</v>
      </c>
      <c r="H4112" t="s">
        <v>20268</v>
      </c>
      <c r="I4112">
        <v>24</v>
      </c>
      <c r="J4112">
        <v>24</v>
      </c>
      <c r="K4112">
        <v>4</v>
      </c>
      <c r="L4112" t="s">
        <v>20269</v>
      </c>
      <c r="M4112">
        <f>SUM(B4112,C4112)</f>
        <v>0</v>
      </c>
      <c r="N4112" t="str">
        <f t="shared" si="128"/>
        <v>No</v>
      </c>
      <c r="O4112">
        <f>COUNTIF(C:C,"&lt;0")</f>
        <v>0</v>
      </c>
      <c r="P4112" t="e">
        <f>SUMIF(#REF!,"&gt;"&amp;AVERAGE(#REF!))</f>
        <v>#REF!</v>
      </c>
      <c r="Q4112">
        <f t="shared" si="129"/>
        <v>27.565026697177728</v>
      </c>
      <c r="R4112" t="str">
        <f>CONCATENATE("ID-",A4112,"-",E4112)</f>
        <v>ID-33805-Tbilisi - Mineralnye Vody</v>
      </c>
      <c r="S4112">
        <f>INDEX(B:B,MATCH(A4112,A:A,0))</f>
        <v>0</v>
      </c>
      <c r="T4112" t="str">
        <f>IF(OR(B4112&gt;0,C4112&gt;0),"Acceptable","Check")</f>
        <v>Acceptable</v>
      </c>
      <c r="U4112">
        <f>COUNTIF(D:D, "Military - U.S. Army")</f>
        <v>23</v>
      </c>
      <c r="V4112">
        <f>AVERAGEIF(C:C,"Fort Myer, Virginia", I:I)</f>
        <v>2</v>
      </c>
      <c r="X4112" t="str">
        <f>IFERROR(VLOOKUP("FlightNumber", A:D, 4, FALSE), "Flight Not Found")</f>
        <v>Flight Not Found</v>
      </c>
      <c r="Y4112" t="str" cm="1">
        <f t="array" ref="Y4112">IF(AND(B:B &gt; TIME(6, 0, 0), B:B &lt;= TIME(18, 0, 0)), "Day", "Night")</f>
        <v>Night</v>
      </c>
      <c r="Z4112">
        <f>COUNTIFS(D:D, "Military - U.S. Army", C:C, "Fort Myer, Virginia")</f>
        <v>1</v>
      </c>
    </row>
    <row r="4113" spans="1:26" x14ac:dyDescent="0.2">
      <c r="A4113">
        <v>33809</v>
      </c>
      <c r="B4113" t="s">
        <v>10082</v>
      </c>
      <c r="C4113" t="s">
        <v>20270</v>
      </c>
      <c r="D4113" t="s">
        <v>20271</v>
      </c>
      <c r="E4113" t="s">
        <v>20272</v>
      </c>
      <c r="F4113" t="s">
        <v>20273</v>
      </c>
      <c r="G4113" t="s">
        <v>20274</v>
      </c>
      <c r="H4113" t="s">
        <v>20275</v>
      </c>
      <c r="I4113">
        <v>70</v>
      </c>
      <c r="J4113">
        <v>70</v>
      </c>
      <c r="K4113">
        <v>0</v>
      </c>
      <c r="L4113" t="s">
        <v>20276</v>
      </c>
      <c r="M4113">
        <f>SUM(B4113,C4113)</f>
        <v>0</v>
      </c>
      <c r="N4113" t="str">
        <f t="shared" si="128"/>
        <v>No</v>
      </c>
      <c r="O4113">
        <f>COUNTIF(C:C,"&lt;0")</f>
        <v>0</v>
      </c>
      <c r="P4113" t="e">
        <f>SUMIF(#REF!,"&gt;"&amp;AVERAGE(#REF!))</f>
        <v>#REF!</v>
      </c>
      <c r="Q4113">
        <f t="shared" si="129"/>
        <v>27.565026697177728</v>
      </c>
      <c r="R4113" t="str">
        <f>CONCATENATE("ID-",A4113,"-",E4113)</f>
        <v>ID-33809-Jakarta - Surabaya - Ujung Pandang - Ambon</v>
      </c>
      <c r="S4113" t="str">
        <f>INDEX(B:B,MATCH(A4113,A:A,0))</f>
        <v>16:30</v>
      </c>
      <c r="T4113" t="str">
        <f>IF(OR(B4113&gt;0,C4113&gt;0),"Acceptable","Check")</f>
        <v>Acceptable</v>
      </c>
      <c r="U4113">
        <f>COUNTIF(D:D, "Military - U.S. Army")</f>
        <v>23</v>
      </c>
      <c r="V4113">
        <f>AVERAGEIF(C:C,"Fort Myer, Virginia", I:I)</f>
        <v>2</v>
      </c>
      <c r="X4113" t="str">
        <f>IFERROR(VLOOKUP("FlightNumber", A:D, 4, FALSE), "Flight Not Found")</f>
        <v>Flight Not Found</v>
      </c>
      <c r="Y4113" t="str" cm="1">
        <f t="array" ref="Y4113">IF(AND(B:B &gt; TIME(6, 0, 0), B:B &lt;= TIME(18, 0, 0)), "Day", "Night")</f>
        <v>Night</v>
      </c>
      <c r="Z4113">
        <f>COUNTIFS(D:D, "Military - U.S. Army", C:C, "Fort Myer, Virginia")</f>
        <v>1</v>
      </c>
    </row>
    <row r="4114" spans="1:26" x14ac:dyDescent="0.2">
      <c r="A4114">
        <v>33809</v>
      </c>
      <c r="C4114" t="s">
        <v>20277</v>
      </c>
      <c r="D4114" t="s">
        <v>20278</v>
      </c>
      <c r="F4114" t="s">
        <v>20279</v>
      </c>
      <c r="G4114" t="s">
        <v>20280</v>
      </c>
      <c r="H4114" t="s">
        <v>20281</v>
      </c>
      <c r="I4114">
        <v>8</v>
      </c>
      <c r="J4114">
        <v>8</v>
      </c>
      <c r="K4114">
        <v>0</v>
      </c>
      <c r="L4114" t="s">
        <v>20282</v>
      </c>
      <c r="M4114">
        <f>SUM(B4114,C4114)</f>
        <v>0</v>
      </c>
      <c r="N4114" t="str">
        <f t="shared" si="128"/>
        <v>No</v>
      </c>
      <c r="O4114">
        <f>COUNTIF(C:C,"&lt;0")</f>
        <v>0</v>
      </c>
      <c r="P4114" t="e">
        <f>SUMIF(#REF!,"&gt;"&amp;AVERAGE(#REF!))</f>
        <v>#REF!</v>
      </c>
      <c r="Q4114">
        <f t="shared" si="129"/>
        <v>27.565026697177728</v>
      </c>
      <c r="R4114" t="str">
        <f>CONCATENATE("ID-",A4114,"-",E4114)</f>
        <v>ID-33809-</v>
      </c>
      <c r="S4114" t="str">
        <f>INDEX(B:B,MATCH(A4114,A:A,0))</f>
        <v>16:30</v>
      </c>
      <c r="T4114" t="str">
        <f>IF(OR(B4114&gt;0,C4114&gt;0),"Acceptable","Check")</f>
        <v>Acceptable</v>
      </c>
      <c r="U4114">
        <f>COUNTIF(D:D, "Military - U.S. Army")</f>
        <v>23</v>
      </c>
      <c r="V4114">
        <f>AVERAGEIF(C:C,"Fort Myer, Virginia", I:I)</f>
        <v>2</v>
      </c>
      <c r="X4114" t="str">
        <f>IFERROR(VLOOKUP("FlightNumber", A:D, 4, FALSE), "Flight Not Found")</f>
        <v>Flight Not Found</v>
      </c>
      <c r="Y4114" t="str" cm="1">
        <f t="array" ref="Y4114">IF(AND(B:B &gt; TIME(6, 0, 0), B:B &lt;= TIME(18, 0, 0)), "Day", "Night")</f>
        <v>Night</v>
      </c>
      <c r="Z4114">
        <f>COUNTIFS(D:D, "Military - U.S. Army", C:C, "Fort Myer, Virginia")</f>
        <v>1</v>
      </c>
    </row>
    <row r="4115" spans="1:26" x14ac:dyDescent="0.2">
      <c r="A4115">
        <v>33812</v>
      </c>
      <c r="B4115" t="s">
        <v>7192</v>
      </c>
      <c r="C4115" t="s">
        <v>10161</v>
      </c>
      <c r="D4115" t="s">
        <v>20283</v>
      </c>
      <c r="E4115" t="s">
        <v>20284</v>
      </c>
      <c r="F4115" t="s">
        <v>20285</v>
      </c>
      <c r="G4115" t="s">
        <v>20286</v>
      </c>
      <c r="H4115" t="s">
        <v>20287</v>
      </c>
      <c r="I4115">
        <v>4</v>
      </c>
      <c r="J4115">
        <v>4</v>
      </c>
      <c r="K4115">
        <v>0</v>
      </c>
      <c r="L4115" t="s">
        <v>20288</v>
      </c>
      <c r="M4115">
        <f>SUM(B4115,C4115)</f>
        <v>0</v>
      </c>
      <c r="N4115" t="str">
        <f t="shared" si="128"/>
        <v>No</v>
      </c>
      <c r="O4115">
        <f>COUNTIF(C:C,"&lt;0")</f>
        <v>0</v>
      </c>
      <c r="P4115" t="e">
        <f>SUMIF(#REF!,"&gt;"&amp;AVERAGE(#REF!))</f>
        <v>#REF!</v>
      </c>
      <c r="Q4115">
        <f t="shared" si="129"/>
        <v>27.565026697177728</v>
      </c>
      <c r="R4115" t="str">
        <f>CONCATENATE("ID-",A4115,"-",E4115)</f>
        <v>ID-33812-Puebla - Mexico City</v>
      </c>
      <c r="S4115" t="str">
        <f>INDEX(B:B,MATCH(A4115,A:A,0))</f>
        <v>16:15</v>
      </c>
      <c r="T4115" t="str">
        <f>IF(OR(B4115&gt;0,C4115&gt;0),"Acceptable","Check")</f>
        <v>Acceptable</v>
      </c>
      <c r="U4115">
        <f>COUNTIF(D:D, "Military - U.S. Army")</f>
        <v>23</v>
      </c>
      <c r="V4115">
        <f>AVERAGEIF(C:C,"Fort Myer, Virginia", I:I)</f>
        <v>2</v>
      </c>
      <c r="X4115" t="str">
        <f>IFERROR(VLOOKUP("FlightNumber", A:D, 4, FALSE), "Flight Not Found")</f>
        <v>Flight Not Found</v>
      </c>
      <c r="Y4115" t="str" cm="1">
        <f t="array" ref="Y4115">IF(AND(B:B &gt; TIME(6, 0, 0), B:B &lt;= TIME(18, 0, 0)), "Day", "Night")</f>
        <v>Night</v>
      </c>
      <c r="Z4115">
        <f>COUNTIFS(D:D, "Military - U.S. Army", C:C, "Fort Myer, Virginia")</f>
        <v>1</v>
      </c>
    </row>
    <row r="4116" spans="1:26" x14ac:dyDescent="0.2">
      <c r="A4116">
        <v>33813</v>
      </c>
      <c r="C4116" t="s">
        <v>20289</v>
      </c>
      <c r="D4116" t="s">
        <v>20290</v>
      </c>
      <c r="E4116" t="s">
        <v>20291</v>
      </c>
      <c r="F4116" t="s">
        <v>19354</v>
      </c>
      <c r="G4116" t="s">
        <v>20292</v>
      </c>
      <c r="H4116" t="s">
        <v>20293</v>
      </c>
      <c r="I4116">
        <v>6</v>
      </c>
      <c r="J4116">
        <v>6</v>
      </c>
      <c r="K4116">
        <v>0</v>
      </c>
      <c r="L4116" t="s">
        <v>20294</v>
      </c>
      <c r="M4116">
        <f>SUM(B4116,C4116)</f>
        <v>0</v>
      </c>
      <c r="N4116" t="str">
        <f t="shared" si="128"/>
        <v>No</v>
      </c>
      <c r="O4116">
        <f>COUNTIF(C:C,"&lt;0")</f>
        <v>0</v>
      </c>
      <c r="P4116" t="e">
        <f>SUMIF(#REF!,"&gt;"&amp;AVERAGE(#REF!))</f>
        <v>#REF!</v>
      </c>
      <c r="Q4116">
        <f t="shared" si="129"/>
        <v>27.565026697177728</v>
      </c>
      <c r="R4116" t="str">
        <f>CONCATENATE("ID-",A4116,"-",E4116)</f>
        <v>ID-33813-Curitiba, PR - Rio de Janeiro</v>
      </c>
      <c r="S4116">
        <f>INDEX(B:B,MATCH(A4116,A:A,0))</f>
        <v>0</v>
      </c>
      <c r="T4116" t="str">
        <f>IF(OR(B4116&gt;0,C4116&gt;0),"Acceptable","Check")</f>
        <v>Acceptable</v>
      </c>
      <c r="U4116">
        <f>COUNTIF(D:D, "Military - U.S. Army")</f>
        <v>23</v>
      </c>
      <c r="V4116">
        <f>AVERAGEIF(C:C,"Fort Myer, Virginia", I:I)</f>
        <v>2</v>
      </c>
      <c r="X4116" t="str">
        <f>IFERROR(VLOOKUP("FlightNumber", A:D, 4, FALSE), "Flight Not Found")</f>
        <v>Flight Not Found</v>
      </c>
      <c r="Y4116" t="str" cm="1">
        <f t="array" ref="Y4116">IF(AND(B:B &gt; TIME(6, 0, 0), B:B &lt;= TIME(18, 0, 0)), "Day", "Night")</f>
        <v>Night</v>
      </c>
      <c r="Z4116">
        <f>COUNTIFS(D:D, "Military - U.S. Army", C:C, "Fort Myer, Virginia")</f>
        <v>1</v>
      </c>
    </row>
    <row r="4117" spans="1:26" x14ac:dyDescent="0.2">
      <c r="A4117">
        <v>33814</v>
      </c>
      <c r="B4117" t="s">
        <v>398</v>
      </c>
      <c r="C4117" t="s">
        <v>20295</v>
      </c>
      <c r="D4117" t="s">
        <v>20296</v>
      </c>
      <c r="E4117" t="s">
        <v>20297</v>
      </c>
      <c r="F4117" t="s">
        <v>12420</v>
      </c>
      <c r="G4117" t="s">
        <v>20298</v>
      </c>
      <c r="H4117" t="s">
        <v>20299</v>
      </c>
      <c r="I4117">
        <v>4</v>
      </c>
      <c r="J4117">
        <v>4</v>
      </c>
      <c r="K4117">
        <v>0</v>
      </c>
      <c r="L4117" t="s">
        <v>20300</v>
      </c>
      <c r="M4117">
        <f>SUM(B4117,C4117)</f>
        <v>0</v>
      </c>
      <c r="N4117" t="str">
        <f t="shared" si="128"/>
        <v>No</v>
      </c>
      <c r="O4117">
        <f>COUNTIF(C:C,"&lt;0")</f>
        <v>0</v>
      </c>
      <c r="P4117" t="e">
        <f>SUMIF(#REF!,"&gt;"&amp;AVERAGE(#REF!))</f>
        <v>#REF!</v>
      </c>
      <c r="Q4117">
        <f t="shared" si="129"/>
        <v>27.565026697177728</v>
      </c>
      <c r="R4117" t="str">
        <f>CONCATENATE("ID-",A4117,"-",E4117)</f>
        <v>ID-33814-Arecibo, PR - Ponce, PR</v>
      </c>
      <c r="S4117" t="str">
        <f>INDEX(B:B,MATCH(A4117,A:A,0))</f>
        <v>08:30</v>
      </c>
      <c r="T4117" t="str">
        <f>IF(OR(B4117&gt;0,C4117&gt;0),"Acceptable","Check")</f>
        <v>Acceptable</v>
      </c>
      <c r="U4117">
        <f>COUNTIF(D:D, "Military - U.S. Army")</f>
        <v>23</v>
      </c>
      <c r="V4117">
        <f>AVERAGEIF(C:C,"Fort Myer, Virginia", I:I)</f>
        <v>2</v>
      </c>
      <c r="X4117" t="str">
        <f>IFERROR(VLOOKUP("FlightNumber", A:D, 4, FALSE), "Flight Not Found")</f>
        <v>Flight Not Found</v>
      </c>
      <c r="Y4117" t="str" cm="1">
        <f t="array" ref="Y4117">IF(AND(B:B &gt; TIME(6, 0, 0), B:B &lt;= TIME(18, 0, 0)), "Day", "Night")</f>
        <v>Night</v>
      </c>
      <c r="Z4117">
        <f>COUNTIFS(D:D, "Military - U.S. Army", C:C, "Fort Myer, Virginia")</f>
        <v>1</v>
      </c>
    </row>
    <row r="4118" spans="1:26" x14ac:dyDescent="0.2">
      <c r="A4118">
        <v>33875</v>
      </c>
      <c r="B4118" t="s">
        <v>1100</v>
      </c>
      <c r="C4118" t="s">
        <v>20301</v>
      </c>
      <c r="D4118" t="s">
        <v>6615</v>
      </c>
      <c r="E4118" t="s">
        <v>20302</v>
      </c>
      <c r="F4118" t="s">
        <v>20303</v>
      </c>
      <c r="G4118" t="s">
        <v>20304</v>
      </c>
      <c r="H4118" t="s">
        <v>8493</v>
      </c>
      <c r="I4118">
        <v>167</v>
      </c>
      <c r="J4118">
        <v>167</v>
      </c>
      <c r="K4118">
        <v>0</v>
      </c>
      <c r="L4118" t="s">
        <v>20305</v>
      </c>
      <c r="M4118">
        <f>SUM(B4118,C4118)</f>
        <v>0</v>
      </c>
      <c r="N4118" t="str">
        <f t="shared" si="128"/>
        <v>No</v>
      </c>
      <c r="O4118">
        <f>COUNTIF(C:C,"&lt;0")</f>
        <v>0</v>
      </c>
      <c r="P4118" t="e">
        <f>SUMIF(#REF!,"&gt;"&amp;AVERAGE(#REF!))</f>
        <v>#REF!</v>
      </c>
      <c r="Q4118">
        <f t="shared" si="129"/>
        <v>27.565026697177728</v>
      </c>
      <c r="R4118" t="str">
        <f>CONCATENATE("ID-",A4118,"-",E4118)</f>
        <v>ID-33875-Karachi - Kathmandu</v>
      </c>
      <c r="S4118" t="str">
        <f>INDEX(B:B,MATCH(A4118,A:A,0))</f>
        <v>14:30</v>
      </c>
      <c r="T4118" t="str">
        <f>IF(OR(B4118&gt;0,C4118&gt;0),"Acceptable","Check")</f>
        <v>Acceptable</v>
      </c>
      <c r="U4118">
        <f>COUNTIF(D:D, "Military - U.S. Army")</f>
        <v>23</v>
      </c>
      <c r="V4118">
        <f>AVERAGEIF(C:C,"Fort Myer, Virginia", I:I)</f>
        <v>2</v>
      </c>
      <c r="X4118" t="str">
        <f>IFERROR(VLOOKUP("FlightNumber", A:D, 4, FALSE), "Flight Not Found")</f>
        <v>Flight Not Found</v>
      </c>
      <c r="Y4118" t="str" cm="1">
        <f t="array" ref="Y4118">IF(AND(B:B &gt; TIME(6, 0, 0), B:B &lt;= TIME(18, 0, 0)), "Day", "Night")</f>
        <v>Night</v>
      </c>
      <c r="Z4118">
        <f>COUNTIFS(D:D, "Military - U.S. Army", C:C, "Fort Myer, Virginia")</f>
        <v>1</v>
      </c>
    </row>
    <row r="4119" spans="1:26" x14ac:dyDescent="0.2">
      <c r="A4119">
        <v>33815</v>
      </c>
      <c r="B4119" t="s">
        <v>3793</v>
      </c>
      <c r="C4119" t="s">
        <v>13813</v>
      </c>
      <c r="D4119" t="s">
        <v>4906</v>
      </c>
      <c r="E4119" t="s">
        <v>3401</v>
      </c>
      <c r="F4119" t="s">
        <v>16775</v>
      </c>
      <c r="G4119" t="s">
        <v>20306</v>
      </c>
      <c r="H4119" t="s">
        <v>20307</v>
      </c>
      <c r="I4119">
        <v>292</v>
      </c>
      <c r="J4119">
        <v>0</v>
      </c>
      <c r="K4119">
        <v>0</v>
      </c>
      <c r="L4119" t="s">
        <v>20308</v>
      </c>
      <c r="M4119">
        <f>SUM(B4119,C4119)</f>
        <v>0</v>
      </c>
      <c r="N4119" t="str">
        <f t="shared" si="128"/>
        <v>No</v>
      </c>
      <c r="O4119">
        <f>COUNTIF(C:C,"&lt;0")</f>
        <v>0</v>
      </c>
      <c r="P4119" t="e">
        <f>SUMIF(#REF!,"&gt;"&amp;AVERAGE(#REF!))</f>
        <v>#REF!</v>
      </c>
      <c r="Q4119">
        <f t="shared" si="129"/>
        <v>27.565026697177728</v>
      </c>
      <c r="R4119" t="str">
        <f>CONCATENATE("ID-",A4119,"-",E4119)</f>
        <v>ID-33815-New York City - San Francisco</v>
      </c>
      <c r="S4119" t="str">
        <f>INDEX(B:B,MATCH(A4119,A:A,0))</f>
        <v>17:41</v>
      </c>
      <c r="T4119" t="str">
        <f>IF(OR(B4119&gt;0,C4119&gt;0),"Acceptable","Check")</f>
        <v>Acceptable</v>
      </c>
      <c r="U4119">
        <f>COUNTIF(D:D, "Military - U.S. Army")</f>
        <v>23</v>
      </c>
      <c r="V4119">
        <f>AVERAGEIF(C:C,"Fort Myer, Virginia", I:I)</f>
        <v>2</v>
      </c>
      <c r="X4119" t="str">
        <f>IFERROR(VLOOKUP("FlightNumber", A:D, 4, FALSE), "Flight Not Found")</f>
        <v>Flight Not Found</v>
      </c>
      <c r="Y4119" t="str" cm="1">
        <f t="array" ref="Y4119">IF(AND(B:B &gt; TIME(6, 0, 0), B:B &lt;= TIME(18, 0, 0)), "Day", "Night")</f>
        <v>Night</v>
      </c>
      <c r="Z4119">
        <f>COUNTIFS(D:D, "Military - U.S. Army", C:C, "Fort Myer, Virginia")</f>
        <v>1</v>
      </c>
    </row>
    <row r="4120" spans="1:26" x14ac:dyDescent="0.2">
      <c r="A4120">
        <v>33816</v>
      </c>
      <c r="B4120" t="s">
        <v>11232</v>
      </c>
      <c r="C4120" t="s">
        <v>7183</v>
      </c>
      <c r="D4120" t="s">
        <v>10555</v>
      </c>
      <c r="E4120" t="s">
        <v>20309</v>
      </c>
      <c r="F4120" t="s">
        <v>20310</v>
      </c>
      <c r="G4120" t="s">
        <v>20311</v>
      </c>
      <c r="H4120" t="s">
        <v>14006</v>
      </c>
      <c r="I4120">
        <v>113</v>
      </c>
      <c r="J4120">
        <v>113</v>
      </c>
      <c r="K4120">
        <v>0</v>
      </c>
      <c r="L4120" t="s">
        <v>20312</v>
      </c>
      <c r="M4120">
        <f>SUM(B4120,C4120)</f>
        <v>0</v>
      </c>
      <c r="N4120" t="str">
        <f t="shared" si="128"/>
        <v>No</v>
      </c>
      <c r="O4120">
        <f>COUNTIF(C:C,"&lt;0")</f>
        <v>0</v>
      </c>
      <c r="P4120" t="e">
        <f>SUMIF(#REF!,"&gt;"&amp;AVERAGE(#REF!))</f>
        <v>#REF!</v>
      </c>
      <c r="Q4120">
        <f t="shared" si="129"/>
        <v>27.565026697177728</v>
      </c>
      <c r="R4120" t="str">
        <f>CONCATENATE("ID-",A4120,"-",E4120)</f>
        <v>ID-33816-Bangkok - Kathmandu</v>
      </c>
      <c r="S4120" t="str">
        <f>INDEX(B:B,MATCH(A4120,A:A,0))</f>
        <v>12:45</v>
      </c>
      <c r="T4120" t="str">
        <f>IF(OR(B4120&gt;0,C4120&gt;0),"Acceptable","Check")</f>
        <v>Acceptable</v>
      </c>
      <c r="U4120">
        <f>COUNTIF(D:D, "Military - U.S. Army")</f>
        <v>23</v>
      </c>
      <c r="V4120">
        <f>AVERAGEIF(C:C,"Fort Myer, Virginia", I:I)</f>
        <v>2</v>
      </c>
      <c r="X4120" t="str">
        <f>IFERROR(VLOOKUP("FlightNumber", A:D, 4, FALSE), "Flight Not Found")</f>
        <v>Flight Not Found</v>
      </c>
      <c r="Y4120" t="str" cm="1">
        <f t="array" ref="Y4120">IF(AND(B:B &gt; TIME(6, 0, 0), B:B &lt;= TIME(18, 0, 0)), "Day", "Night")</f>
        <v>Night</v>
      </c>
      <c r="Z4120">
        <f>COUNTIFS(D:D, "Military - U.S. Army", C:C, "Fort Myer, Virginia")</f>
        <v>1</v>
      </c>
    </row>
    <row r="4121" spans="1:26" x14ac:dyDescent="0.2">
      <c r="A4121">
        <v>33816</v>
      </c>
      <c r="B4121" t="s">
        <v>20313</v>
      </c>
      <c r="C4121" t="s">
        <v>20314</v>
      </c>
      <c r="D4121" t="s">
        <v>20315</v>
      </c>
      <c r="E4121" t="s">
        <v>20316</v>
      </c>
      <c r="F4121" t="s">
        <v>20317</v>
      </c>
      <c r="G4121" t="s">
        <v>20318</v>
      </c>
      <c r="H4121" t="s">
        <v>20319</v>
      </c>
      <c r="I4121">
        <v>126</v>
      </c>
      <c r="J4121">
        <v>108</v>
      </c>
      <c r="K4121">
        <v>0</v>
      </c>
      <c r="L4121" t="s">
        <v>20320</v>
      </c>
      <c r="M4121">
        <f>SUM(B4121,C4121)</f>
        <v>0</v>
      </c>
      <c r="N4121" t="str">
        <f t="shared" si="128"/>
        <v>No</v>
      </c>
      <c r="O4121">
        <f>COUNTIF(C:C,"&lt;0")</f>
        <v>0</v>
      </c>
      <c r="P4121" t="e">
        <f>SUMIF(#REF!,"&gt;"&amp;AVERAGE(#REF!))</f>
        <v>#REF!</v>
      </c>
      <c r="Q4121">
        <f t="shared" si="129"/>
        <v>27.565026697177728</v>
      </c>
      <c r="R4121" t="str">
        <f>CONCATENATE("ID-",A4121,"-",E4121)</f>
        <v>ID-33816-Nanjing - Xiamen</v>
      </c>
      <c r="S4121" t="str">
        <f>INDEX(B:B,MATCH(A4121,A:A,0))</f>
        <v>12:45</v>
      </c>
      <c r="T4121" t="str">
        <f>IF(OR(B4121&gt;0,C4121&gt;0),"Acceptable","Check")</f>
        <v>Acceptable</v>
      </c>
      <c r="U4121">
        <f>COUNTIF(D:D, "Military - U.S. Army")</f>
        <v>23</v>
      </c>
      <c r="V4121">
        <f>AVERAGEIF(C:C,"Fort Myer, Virginia", I:I)</f>
        <v>2</v>
      </c>
      <c r="X4121" t="str">
        <f>IFERROR(VLOOKUP("FlightNumber", A:D, 4, FALSE), "Flight Not Found")</f>
        <v>Flight Not Found</v>
      </c>
      <c r="Y4121" t="str" cm="1">
        <f t="array" ref="Y4121">IF(AND(B:B &gt; TIME(6, 0, 0), B:B &lt;= TIME(18, 0, 0)), "Day", "Night")</f>
        <v>Night</v>
      </c>
      <c r="Z4121">
        <f>COUNTIFS(D:D, "Military - U.S. Army", C:C, "Fort Myer, Virginia")</f>
        <v>1</v>
      </c>
    </row>
    <row r="4122" spans="1:26" x14ac:dyDescent="0.2">
      <c r="A4122">
        <v>33837</v>
      </c>
      <c r="C4122" t="s">
        <v>20321</v>
      </c>
      <c r="D4122" t="s">
        <v>20322</v>
      </c>
      <c r="E4122" t="s">
        <v>20323</v>
      </c>
      <c r="F4122" t="s">
        <v>20324</v>
      </c>
      <c r="G4122" t="s">
        <v>20325</v>
      </c>
      <c r="H4122" t="s">
        <v>12376</v>
      </c>
      <c r="I4122">
        <v>10</v>
      </c>
      <c r="J4122">
        <v>10</v>
      </c>
      <c r="K4122">
        <v>0</v>
      </c>
      <c r="L4122" t="s">
        <v>20326</v>
      </c>
      <c r="M4122">
        <f>SUM(B4122,C4122)</f>
        <v>0</v>
      </c>
      <c r="N4122" t="str">
        <f t="shared" si="128"/>
        <v>No</v>
      </c>
      <c r="O4122">
        <f>COUNTIF(C:C,"&lt;0")</f>
        <v>0</v>
      </c>
      <c r="P4122" t="e">
        <f>SUMIF(#REF!,"&gt;"&amp;AVERAGE(#REF!))</f>
        <v>#REF!</v>
      </c>
      <c r="Q4122">
        <f t="shared" si="129"/>
        <v>27.565026697177728</v>
      </c>
      <c r="R4122" t="str">
        <f>CONCATENATE("ID-",A4122,"-",E4122)</f>
        <v>ID-33837-La Paz - Santa Ana de Yacuma</v>
      </c>
      <c r="S4122">
        <f>INDEX(B:B,MATCH(A4122,A:A,0))</f>
        <v>0</v>
      </c>
      <c r="T4122" t="str">
        <f>IF(OR(B4122&gt;0,C4122&gt;0),"Acceptable","Check")</f>
        <v>Acceptable</v>
      </c>
      <c r="U4122">
        <f>COUNTIF(D:D, "Military - U.S. Army")</f>
        <v>23</v>
      </c>
      <c r="V4122">
        <f>AVERAGEIF(C:C,"Fort Myer, Virginia", I:I)</f>
        <v>2</v>
      </c>
      <c r="X4122" t="str">
        <f>IFERROR(VLOOKUP("FlightNumber", A:D, 4, FALSE), "Flight Not Found")</f>
        <v>Flight Not Found</v>
      </c>
      <c r="Y4122" t="str" cm="1">
        <f t="array" ref="Y4122">IF(AND(B:B &gt; TIME(6, 0, 0), B:B &lt;= TIME(18, 0, 0)), "Day", "Night")</f>
        <v>Night</v>
      </c>
      <c r="Z4122">
        <f>COUNTIFS(D:D, "Military - U.S. Army", C:C, "Fort Myer, Virginia")</f>
        <v>1</v>
      </c>
    </row>
    <row r="4123" spans="1:26" x14ac:dyDescent="0.2">
      <c r="A4123">
        <v>33841</v>
      </c>
      <c r="B4123" t="s">
        <v>77</v>
      </c>
      <c r="C4123" t="s">
        <v>20327</v>
      </c>
      <c r="D4123" t="s">
        <v>20328</v>
      </c>
      <c r="E4123" t="s">
        <v>6229</v>
      </c>
      <c r="F4123" t="s">
        <v>20329</v>
      </c>
      <c r="G4123" t="s">
        <v>20330</v>
      </c>
      <c r="H4123" t="s">
        <v>20331</v>
      </c>
      <c r="I4123">
        <v>3</v>
      </c>
      <c r="J4123">
        <v>3</v>
      </c>
      <c r="K4123">
        <v>0</v>
      </c>
      <c r="L4123" t="s">
        <v>20332</v>
      </c>
      <c r="M4123">
        <f>SUM(B4123,C4123)</f>
        <v>0</v>
      </c>
      <c r="N4123" t="str">
        <f t="shared" si="128"/>
        <v>No</v>
      </c>
      <c r="O4123">
        <f>COUNTIF(C:C,"&lt;0")</f>
        <v>0</v>
      </c>
      <c r="P4123" t="e">
        <f>SUMIF(#REF!,"&gt;"&amp;AVERAGE(#REF!))</f>
        <v>#REF!</v>
      </c>
      <c r="Q4123">
        <f t="shared" si="129"/>
        <v>27.565026697177728</v>
      </c>
      <c r="R4123" t="str">
        <f>CONCATENATE("ID-",A4123,"-",E4123)</f>
        <v>ID-33841-Test</v>
      </c>
      <c r="S4123" t="str">
        <f>INDEX(B:B,MATCH(A4123,A:A,0))</f>
        <v>05:15</v>
      </c>
      <c r="T4123" t="str">
        <f>IF(OR(B4123&gt;0,C4123&gt;0),"Acceptable","Check")</f>
        <v>Acceptable</v>
      </c>
      <c r="U4123">
        <f>COUNTIF(D:D, "Military - U.S. Army")</f>
        <v>23</v>
      </c>
      <c r="V4123">
        <f>AVERAGEIF(C:C,"Fort Myer, Virginia", I:I)</f>
        <v>2</v>
      </c>
      <c r="X4123" t="str">
        <f>IFERROR(VLOOKUP("FlightNumber", A:D, 4, FALSE), "Flight Not Found")</f>
        <v>Flight Not Found</v>
      </c>
      <c r="Y4123" t="str" cm="1">
        <f t="array" ref="Y4123">IF(AND(B:B &gt; TIME(6, 0, 0), B:B &lt;= TIME(18, 0, 0)), "Day", "Night")</f>
        <v>Night</v>
      </c>
      <c r="Z4123">
        <f>COUNTIFS(D:D, "Military - U.S. Army", C:C, "Fort Myer, Virginia")</f>
        <v>1</v>
      </c>
    </row>
    <row r="4124" spans="1:26" x14ac:dyDescent="0.2">
      <c r="A4124">
        <v>33843</v>
      </c>
      <c r="B4124" t="s">
        <v>8788</v>
      </c>
      <c r="C4124" t="s">
        <v>20333</v>
      </c>
      <c r="D4124" t="s">
        <v>3546</v>
      </c>
      <c r="E4124" t="s">
        <v>20334</v>
      </c>
      <c r="F4124" t="s">
        <v>12051</v>
      </c>
      <c r="G4124" t="s">
        <v>20335</v>
      </c>
      <c r="H4124" t="s">
        <v>20336</v>
      </c>
      <c r="I4124">
        <v>84</v>
      </c>
      <c r="J4124">
        <v>84</v>
      </c>
      <c r="K4124">
        <v>0</v>
      </c>
      <c r="L4124" t="s">
        <v>20337</v>
      </c>
      <c r="M4124">
        <f>SUM(B4124,C4124)</f>
        <v>0</v>
      </c>
      <c r="N4124" t="str">
        <f t="shared" si="128"/>
        <v>No</v>
      </c>
      <c r="O4124">
        <f>COUNTIF(C:C,"&lt;0")</f>
        <v>0</v>
      </c>
      <c r="P4124" t="e">
        <f>SUMIF(#REF!,"&gt;"&amp;AVERAGE(#REF!))</f>
        <v>#REF!</v>
      </c>
      <c r="Q4124">
        <f t="shared" si="129"/>
        <v>27.565026697177728</v>
      </c>
      <c r="R4124" t="str">
        <f>CONCATENATE("ID-",A4124,"-",E4124)</f>
        <v>ID-33843-Donetsk - Ivanovo</v>
      </c>
      <c r="S4124" t="str">
        <f>INDEX(B:B,MATCH(A4124,A:A,0))</f>
        <v>22:44</v>
      </c>
      <c r="T4124" t="str">
        <f>IF(OR(B4124&gt;0,C4124&gt;0),"Acceptable","Check")</f>
        <v>Acceptable</v>
      </c>
      <c r="U4124">
        <f>COUNTIF(D:D, "Military - U.S. Army")</f>
        <v>23</v>
      </c>
      <c r="V4124">
        <f>AVERAGEIF(C:C,"Fort Myer, Virginia", I:I)</f>
        <v>2</v>
      </c>
      <c r="X4124" t="str">
        <f>IFERROR(VLOOKUP("FlightNumber", A:D, 4, FALSE), "Flight Not Found")</f>
        <v>Flight Not Found</v>
      </c>
      <c r="Y4124" t="str" cm="1">
        <f t="array" ref="Y4124">IF(AND(B:B &gt; TIME(6, 0, 0), B:B &lt;= TIME(18, 0, 0)), "Day", "Night")</f>
        <v>Night</v>
      </c>
      <c r="Z4124">
        <f>COUNTIFS(D:D, "Military - U.S. Army", C:C, "Fort Myer, Virginia")</f>
        <v>1</v>
      </c>
    </row>
    <row r="4125" spans="1:26" x14ac:dyDescent="0.2">
      <c r="A4125">
        <v>33843</v>
      </c>
      <c r="B4125" t="s">
        <v>1556</v>
      </c>
      <c r="C4125" t="s">
        <v>16823</v>
      </c>
      <c r="D4125" t="s">
        <v>20338</v>
      </c>
      <c r="E4125" t="s">
        <v>6229</v>
      </c>
      <c r="F4125" t="s">
        <v>20339</v>
      </c>
      <c r="G4125" t="s">
        <v>20340</v>
      </c>
      <c r="H4125" t="s">
        <v>20341</v>
      </c>
      <c r="I4125">
        <v>3</v>
      </c>
      <c r="J4125">
        <v>3</v>
      </c>
      <c r="K4125">
        <v>0</v>
      </c>
      <c r="L4125" t="s">
        <v>20342</v>
      </c>
      <c r="M4125">
        <f>SUM(B4125,C4125)</f>
        <v>0</v>
      </c>
      <c r="N4125" t="str">
        <f t="shared" si="128"/>
        <v>No</v>
      </c>
      <c r="O4125">
        <f>COUNTIF(C:C,"&lt;0")</f>
        <v>0</v>
      </c>
      <c r="P4125" t="e">
        <f>SUMIF(#REF!,"&gt;"&amp;AVERAGE(#REF!))</f>
        <v>#REF!</v>
      </c>
      <c r="Q4125">
        <f t="shared" si="129"/>
        <v>27.565026697177728</v>
      </c>
      <c r="R4125" t="str">
        <f>CONCATENATE("ID-",A4125,"-",E4125)</f>
        <v>ID-33843-Test</v>
      </c>
      <c r="S4125" t="str">
        <f>INDEX(B:B,MATCH(A4125,A:A,0))</f>
        <v>22:44</v>
      </c>
      <c r="T4125" t="str">
        <f>IF(OR(B4125&gt;0,C4125&gt;0),"Acceptable","Check")</f>
        <v>Acceptable</v>
      </c>
      <c r="U4125">
        <f>COUNTIF(D:D, "Military - U.S. Army")</f>
        <v>23</v>
      </c>
      <c r="V4125">
        <f>AVERAGEIF(C:C,"Fort Myer, Virginia", I:I)</f>
        <v>2</v>
      </c>
      <c r="X4125" t="str">
        <f>IFERROR(VLOOKUP("FlightNumber", A:D, 4, FALSE), "Flight Not Found")</f>
        <v>Flight Not Found</v>
      </c>
      <c r="Y4125" t="str" cm="1">
        <f t="array" ref="Y4125">IF(AND(B:B &gt; TIME(6, 0, 0), B:B &lt;= TIME(18, 0, 0)), "Day", "Night")</f>
        <v>Night</v>
      </c>
      <c r="Z4125">
        <f>COUNTIFS(D:D, "Military - U.S. Army", C:C, "Fort Myer, Virginia")</f>
        <v>1</v>
      </c>
    </row>
    <row r="4126" spans="1:26" x14ac:dyDescent="0.2">
      <c r="A4126">
        <v>33843</v>
      </c>
      <c r="C4126" t="s">
        <v>20343</v>
      </c>
      <c r="D4126" t="s">
        <v>20344</v>
      </c>
      <c r="F4126" t="s">
        <v>20345</v>
      </c>
      <c r="G4126" t="s">
        <v>20346</v>
      </c>
      <c r="H4126" t="s">
        <v>20347</v>
      </c>
      <c r="I4126">
        <v>14</v>
      </c>
      <c r="J4126">
        <v>12</v>
      </c>
      <c r="K4126">
        <v>0</v>
      </c>
      <c r="M4126">
        <f>SUM(B4126,C4126)</f>
        <v>0</v>
      </c>
      <c r="N4126" t="str">
        <f t="shared" si="128"/>
        <v>No</v>
      </c>
      <c r="O4126">
        <f>COUNTIF(C:C,"&lt;0")</f>
        <v>0</v>
      </c>
      <c r="P4126" t="e">
        <f>SUMIF(#REF!,"&gt;"&amp;AVERAGE(#REF!))</f>
        <v>#REF!</v>
      </c>
      <c r="Q4126">
        <f t="shared" si="129"/>
        <v>27.565026697177728</v>
      </c>
      <c r="R4126" t="str">
        <f>CONCATENATE("ID-",A4126,"-",E4126)</f>
        <v>ID-33843-</v>
      </c>
      <c r="S4126" t="str">
        <f>INDEX(B:B,MATCH(A4126,A:A,0))</f>
        <v>22:44</v>
      </c>
      <c r="T4126" t="str">
        <f>IF(OR(B4126&gt;0,C4126&gt;0),"Acceptable","Check")</f>
        <v>Acceptable</v>
      </c>
      <c r="U4126">
        <f>COUNTIF(D:D, "Military - U.S. Army")</f>
        <v>23</v>
      </c>
      <c r="V4126">
        <f>AVERAGEIF(C:C,"Fort Myer, Virginia", I:I)</f>
        <v>2</v>
      </c>
      <c r="X4126" t="str">
        <f>IFERROR(VLOOKUP("FlightNumber", A:D, 4, FALSE), "Flight Not Found")</f>
        <v>Flight Not Found</v>
      </c>
      <c r="Y4126" t="str" cm="1">
        <f t="array" ref="Y4126">IF(AND(B:B &gt; TIME(6, 0, 0), B:B &lt;= TIME(18, 0, 0)), "Day", "Night")</f>
        <v>Night</v>
      </c>
      <c r="Z4126">
        <f>COUNTIFS(D:D, "Military - U.S. Army", C:C, "Fort Myer, Virginia")</f>
        <v>1</v>
      </c>
    </row>
    <row r="4127" spans="1:26" x14ac:dyDescent="0.2">
      <c r="A4127">
        <v>33843</v>
      </c>
      <c r="C4127" t="s">
        <v>20348</v>
      </c>
      <c r="D4127" t="s">
        <v>20349</v>
      </c>
      <c r="E4127" t="s">
        <v>20350</v>
      </c>
      <c r="F4127" t="s">
        <v>12795</v>
      </c>
      <c r="G4127" t="s">
        <v>20351</v>
      </c>
      <c r="H4127" t="s">
        <v>146</v>
      </c>
      <c r="I4127">
        <v>41</v>
      </c>
      <c r="J4127">
        <v>8</v>
      </c>
      <c r="K4127">
        <v>0</v>
      </c>
      <c r="L4127" t="s">
        <v>20352</v>
      </c>
      <c r="M4127">
        <f>SUM(B4127,C4127)</f>
        <v>0</v>
      </c>
      <c r="N4127" t="str">
        <f t="shared" si="128"/>
        <v>No</v>
      </c>
      <c r="O4127">
        <f>COUNTIF(C:C,"&lt;0")</f>
        <v>0</v>
      </c>
      <c r="P4127" t="e">
        <f>SUMIF(#REF!,"&gt;"&amp;AVERAGE(#REF!))</f>
        <v>#REF!</v>
      </c>
      <c r="Q4127">
        <f t="shared" si="129"/>
        <v>27.565026697177728</v>
      </c>
      <c r="R4127" t="str">
        <f>CONCATENATE("ID-",A4127,"-",E4127)</f>
        <v>ID-33843-Estrecho - Iquitos</v>
      </c>
      <c r="S4127" t="str">
        <f>INDEX(B:B,MATCH(A4127,A:A,0))</f>
        <v>22:44</v>
      </c>
      <c r="T4127" t="str">
        <f>IF(OR(B4127&gt;0,C4127&gt;0),"Acceptable","Check")</f>
        <v>Acceptable</v>
      </c>
      <c r="U4127">
        <f>COUNTIF(D:D, "Military - U.S. Army")</f>
        <v>23</v>
      </c>
      <c r="V4127">
        <f>AVERAGEIF(C:C,"Fort Myer, Virginia", I:I)</f>
        <v>2</v>
      </c>
      <c r="X4127" t="str">
        <f>IFERROR(VLOOKUP("FlightNumber", A:D, 4, FALSE), "Flight Not Found")</f>
        <v>Flight Not Found</v>
      </c>
      <c r="Y4127" t="str" cm="1">
        <f t="array" ref="Y4127">IF(AND(B:B &gt; TIME(6, 0, 0), B:B &lt;= TIME(18, 0, 0)), "Day", "Night")</f>
        <v>Night</v>
      </c>
      <c r="Z4127">
        <f>COUNTIFS(D:D, "Military - U.S. Army", C:C, "Fort Myer, Virginia")</f>
        <v>1</v>
      </c>
    </row>
    <row r="4128" spans="1:26" x14ac:dyDescent="0.2">
      <c r="A4128">
        <v>33847</v>
      </c>
      <c r="B4128" t="s">
        <v>20353</v>
      </c>
      <c r="C4128" t="s">
        <v>20354</v>
      </c>
      <c r="D4128" t="s">
        <v>20355</v>
      </c>
      <c r="E4128" t="s">
        <v>20356</v>
      </c>
      <c r="F4128" t="s">
        <v>1809</v>
      </c>
      <c r="G4128" t="s">
        <v>20357</v>
      </c>
      <c r="H4128" t="s">
        <v>20358</v>
      </c>
      <c r="I4128">
        <v>17</v>
      </c>
      <c r="J4128">
        <v>3</v>
      </c>
      <c r="K4128">
        <v>0</v>
      </c>
      <c r="L4128" t="s">
        <v>20359</v>
      </c>
      <c r="M4128">
        <f>SUM(B4128,C4128)</f>
        <v>0</v>
      </c>
      <c r="N4128" t="str">
        <f t="shared" si="128"/>
        <v>No</v>
      </c>
      <c r="O4128">
        <f>COUNTIF(C:C,"&lt;0")</f>
        <v>0</v>
      </c>
      <c r="P4128" t="e">
        <f>SUMIF(#REF!,"&gt;"&amp;AVERAGE(#REF!))</f>
        <v>#REF!</v>
      </c>
      <c r="Q4128">
        <f t="shared" si="129"/>
        <v>27.565026697177728</v>
      </c>
      <c r="R4128" t="str">
        <f>CONCATENATE("ID-",A4128,"-",E4128)</f>
        <v>ID-33847-Jamba - Pretoria</v>
      </c>
      <c r="S4128" t="str">
        <f>INDEX(B:B,MATCH(A4128,A:A,0))</f>
        <v>22:32</v>
      </c>
      <c r="T4128" t="str">
        <f>IF(OR(B4128&gt;0,C4128&gt;0),"Acceptable","Check")</f>
        <v>Acceptable</v>
      </c>
      <c r="U4128">
        <f>COUNTIF(D:D, "Military - U.S. Army")</f>
        <v>23</v>
      </c>
      <c r="V4128">
        <f>AVERAGEIF(C:C,"Fort Myer, Virginia", I:I)</f>
        <v>2</v>
      </c>
      <c r="X4128" t="str">
        <f>IFERROR(VLOOKUP("FlightNumber", A:D, 4, FALSE), "Flight Not Found")</f>
        <v>Flight Not Found</v>
      </c>
      <c r="Y4128" t="str" cm="1">
        <f t="array" ref="Y4128">IF(AND(B:B &gt; TIME(6, 0, 0), B:B &lt;= TIME(18, 0, 0)), "Day", "Night")</f>
        <v>Night</v>
      </c>
      <c r="Z4128">
        <f>COUNTIFS(D:D, "Military - U.S. Army", C:C, "Fort Myer, Virginia")</f>
        <v>1</v>
      </c>
    </row>
    <row r="4129" spans="1:26" x14ac:dyDescent="0.2">
      <c r="A4129">
        <v>33854</v>
      </c>
      <c r="B4129" t="s">
        <v>2957</v>
      </c>
      <c r="C4129" t="s">
        <v>20360</v>
      </c>
      <c r="D4129" t="s">
        <v>20361</v>
      </c>
      <c r="E4129" t="s">
        <v>18049</v>
      </c>
      <c r="F4129" t="s">
        <v>9357</v>
      </c>
      <c r="G4129" t="s">
        <v>20362</v>
      </c>
      <c r="H4129" t="s">
        <v>20363</v>
      </c>
      <c r="I4129">
        <v>12</v>
      </c>
      <c r="J4129">
        <v>12</v>
      </c>
      <c r="K4129">
        <v>0</v>
      </c>
      <c r="L4129" t="s">
        <v>20364</v>
      </c>
      <c r="M4129">
        <f>SUM(B4129,C4129)</f>
        <v>0</v>
      </c>
      <c r="N4129" t="str">
        <f t="shared" si="128"/>
        <v>No</v>
      </c>
      <c r="O4129">
        <f>COUNTIF(C:C,"&lt;0")</f>
        <v>0</v>
      </c>
      <c r="P4129" t="e">
        <f>SUMIF(#REF!,"&gt;"&amp;AVERAGE(#REF!))</f>
        <v>#REF!</v>
      </c>
      <c r="Q4129">
        <f t="shared" si="129"/>
        <v>27.565026697177728</v>
      </c>
      <c r="R4129" t="str">
        <f>CONCATENATE("ID-",A4129,"-",E4129)</f>
        <v>ID-33854-Local Flight</v>
      </c>
      <c r="S4129" t="str">
        <f>INDEX(B:B,MATCH(A4129,A:A,0))</f>
        <v>12:40</v>
      </c>
      <c r="T4129" t="str">
        <f>IF(OR(B4129&gt;0,C4129&gt;0),"Acceptable","Check")</f>
        <v>Acceptable</v>
      </c>
      <c r="U4129">
        <f>COUNTIF(D:D, "Military - U.S. Army")</f>
        <v>23</v>
      </c>
      <c r="V4129">
        <f>AVERAGEIF(C:C,"Fort Myer, Virginia", I:I)</f>
        <v>2</v>
      </c>
      <c r="X4129" t="str">
        <f>IFERROR(VLOOKUP("FlightNumber", A:D, 4, FALSE), "Flight Not Found")</f>
        <v>Flight Not Found</v>
      </c>
      <c r="Y4129" t="str" cm="1">
        <f t="array" ref="Y4129">IF(AND(B:B &gt; TIME(6, 0, 0), B:B &lt;= TIME(18, 0, 0)), "Day", "Night")</f>
        <v>Night</v>
      </c>
      <c r="Z4129">
        <f>COUNTIFS(D:D, "Military - U.S. Army", C:C, "Fort Myer, Virginia")</f>
        <v>1</v>
      </c>
    </row>
    <row r="4130" spans="1:26" x14ac:dyDescent="0.2">
      <c r="A4130">
        <v>33857</v>
      </c>
      <c r="C4130" t="s">
        <v>20365</v>
      </c>
      <c r="D4130" t="s">
        <v>20366</v>
      </c>
      <c r="E4130" t="s">
        <v>20367</v>
      </c>
      <c r="F4130" t="s">
        <v>11965</v>
      </c>
      <c r="G4130" t="s">
        <v>20368</v>
      </c>
      <c r="H4130" t="s">
        <v>20369</v>
      </c>
      <c r="I4130">
        <v>43</v>
      </c>
      <c r="J4130">
        <v>1</v>
      </c>
      <c r="K4130">
        <v>1</v>
      </c>
      <c r="L4130" t="s">
        <v>20370</v>
      </c>
      <c r="M4130">
        <f>SUM(B4130,C4130)</f>
        <v>0</v>
      </c>
      <c r="N4130" t="str">
        <f t="shared" si="128"/>
        <v>No</v>
      </c>
      <c r="O4130">
        <f>COUNTIF(C:C,"&lt;0")</f>
        <v>0</v>
      </c>
      <c r="P4130" t="e">
        <f>SUMIF(#REF!,"&gt;"&amp;AVERAGE(#REF!))</f>
        <v>#REF!</v>
      </c>
      <c r="Q4130">
        <f t="shared" si="129"/>
        <v>27.565026697177728</v>
      </c>
      <c r="R4130" t="str">
        <f>CONCATENATE("ID-",A4130,"-",E4130)</f>
        <v>ID-33857-Tarapoto - Bellavista</v>
      </c>
      <c r="S4130">
        <f>INDEX(B:B,MATCH(A4130,A:A,0))</f>
        <v>0</v>
      </c>
      <c r="T4130" t="str">
        <f>IF(OR(B4130&gt;0,C4130&gt;0),"Acceptable","Check")</f>
        <v>Acceptable</v>
      </c>
      <c r="U4130">
        <f>COUNTIF(D:D, "Military - U.S. Army")</f>
        <v>23</v>
      </c>
      <c r="V4130">
        <f>AVERAGEIF(C:C,"Fort Myer, Virginia", I:I)</f>
        <v>2</v>
      </c>
      <c r="X4130" t="str">
        <f>IFERROR(VLOOKUP("FlightNumber", A:D, 4, FALSE), "Flight Not Found")</f>
        <v>Flight Not Found</v>
      </c>
      <c r="Y4130" t="str" cm="1">
        <f t="array" ref="Y4130">IF(AND(B:B &gt; TIME(6, 0, 0), B:B &lt;= TIME(18, 0, 0)), "Day", "Night")</f>
        <v>Night</v>
      </c>
      <c r="Z4130">
        <f>COUNTIFS(D:D, "Military - U.S. Army", C:C, "Fort Myer, Virginia")</f>
        <v>1</v>
      </c>
    </row>
    <row r="4131" spans="1:26" x14ac:dyDescent="0.2">
      <c r="A4131">
        <v>33859</v>
      </c>
      <c r="C4131" t="s">
        <v>20371</v>
      </c>
      <c r="D4131" t="s">
        <v>20143</v>
      </c>
      <c r="F4131" t="s">
        <v>16650</v>
      </c>
      <c r="G4131" t="s">
        <v>20372</v>
      </c>
      <c r="I4131">
        <v>14</v>
      </c>
      <c r="J4131">
        <v>10</v>
      </c>
      <c r="K4131">
        <v>0</v>
      </c>
      <c r="L4131" t="s">
        <v>20373</v>
      </c>
      <c r="M4131">
        <f>SUM(B4131,C4131)</f>
        <v>0</v>
      </c>
      <c r="N4131" t="str">
        <f t="shared" si="128"/>
        <v>No</v>
      </c>
      <c r="O4131">
        <f>COUNTIF(C:C,"&lt;0")</f>
        <v>0</v>
      </c>
      <c r="P4131" t="e">
        <f>SUMIF(#REF!,"&gt;"&amp;AVERAGE(#REF!))</f>
        <v>#REF!</v>
      </c>
      <c r="Q4131">
        <f t="shared" si="129"/>
        <v>27.565026697177728</v>
      </c>
      <c r="R4131" t="str">
        <f>CONCATENATE("ID-",A4131,"-",E4131)</f>
        <v>ID-33859-</v>
      </c>
      <c r="S4131">
        <f>INDEX(B:B,MATCH(A4131,A:A,0))</f>
        <v>0</v>
      </c>
      <c r="T4131" t="str">
        <f>IF(OR(B4131&gt;0,C4131&gt;0),"Acceptable","Check")</f>
        <v>Acceptable</v>
      </c>
      <c r="U4131">
        <f>COUNTIF(D:D, "Military - U.S. Army")</f>
        <v>23</v>
      </c>
      <c r="V4131">
        <f>AVERAGEIF(C:C,"Fort Myer, Virginia", I:I)</f>
        <v>2</v>
      </c>
      <c r="X4131" t="str">
        <f>IFERROR(VLOOKUP("FlightNumber", A:D, 4, FALSE), "Flight Not Found")</f>
        <v>Flight Not Found</v>
      </c>
      <c r="Y4131" t="str" cm="1">
        <f t="array" ref="Y4131">IF(AND(B:B &gt; TIME(6, 0, 0), B:B &lt;= TIME(18, 0, 0)), "Day", "Night")</f>
        <v>Night</v>
      </c>
      <c r="Z4131">
        <f>COUNTIFS(D:D, "Military - U.S. Army", C:C, "Fort Myer, Virginia")</f>
        <v>1</v>
      </c>
    </row>
    <row r="4132" spans="1:26" x14ac:dyDescent="0.2">
      <c r="A4132">
        <v>33863</v>
      </c>
      <c r="B4132" t="s">
        <v>2567</v>
      </c>
      <c r="C4132" t="s">
        <v>20374</v>
      </c>
      <c r="D4132" t="s">
        <v>20375</v>
      </c>
      <c r="E4132" t="s">
        <v>409</v>
      </c>
      <c r="F4132" t="s">
        <v>20376</v>
      </c>
      <c r="G4132" t="s">
        <v>20377</v>
      </c>
      <c r="H4132" t="s">
        <v>20378</v>
      </c>
      <c r="I4132">
        <v>7</v>
      </c>
      <c r="J4132">
        <v>7</v>
      </c>
      <c r="K4132">
        <v>0</v>
      </c>
      <c r="L4132" t="s">
        <v>20379</v>
      </c>
      <c r="M4132">
        <f>SUM(B4132,C4132)</f>
        <v>0</v>
      </c>
      <c r="N4132" t="str">
        <f t="shared" si="128"/>
        <v>No</v>
      </c>
      <c r="O4132">
        <f>COUNTIF(C:C,"&lt;0")</f>
        <v>0</v>
      </c>
      <c r="P4132" t="e">
        <f>SUMIF(#REF!,"&gt;"&amp;AVERAGE(#REF!))</f>
        <v>#REF!</v>
      </c>
      <c r="Q4132">
        <f t="shared" si="129"/>
        <v>27.565026697177728</v>
      </c>
      <c r="R4132" t="str">
        <f>CONCATENATE("ID-",A4132,"-",E4132)</f>
        <v>ID-33863-Sightseeing</v>
      </c>
      <c r="S4132" t="str">
        <f>INDEX(B:B,MATCH(A4132,A:A,0))</f>
        <v>11:00</v>
      </c>
      <c r="T4132" t="str">
        <f>IF(OR(B4132&gt;0,C4132&gt;0),"Acceptable","Check")</f>
        <v>Acceptable</v>
      </c>
      <c r="U4132">
        <f>COUNTIF(D:D, "Military - U.S. Army")</f>
        <v>23</v>
      </c>
      <c r="V4132">
        <f>AVERAGEIF(C:C,"Fort Myer, Virginia", I:I)</f>
        <v>2</v>
      </c>
      <c r="X4132" t="str">
        <f>IFERROR(VLOOKUP("FlightNumber", A:D, 4, FALSE), "Flight Not Found")</f>
        <v>Flight Not Found</v>
      </c>
      <c r="Y4132" t="str" cm="1">
        <f t="array" ref="Y4132">IF(AND(B:B &gt; TIME(6, 0, 0), B:B &lt;= TIME(18, 0, 0)), "Day", "Night")</f>
        <v>Night</v>
      </c>
      <c r="Z4132">
        <f>COUNTIFS(D:D, "Military - U.S. Army", C:C, "Fort Myer, Virginia")</f>
        <v>1</v>
      </c>
    </row>
    <row r="4133" spans="1:26" x14ac:dyDescent="0.2">
      <c r="A4133">
        <v>33865</v>
      </c>
      <c r="C4133" t="s">
        <v>20380</v>
      </c>
      <c r="D4133" t="s">
        <v>20381</v>
      </c>
      <c r="E4133" t="s">
        <v>20382</v>
      </c>
      <c r="F4133" t="s">
        <v>6702</v>
      </c>
      <c r="G4133" t="s">
        <v>20383</v>
      </c>
      <c r="H4133" t="s">
        <v>20384</v>
      </c>
      <c r="I4133">
        <v>3</v>
      </c>
      <c r="J4133">
        <v>3</v>
      </c>
      <c r="K4133">
        <v>0</v>
      </c>
      <c r="L4133" t="s">
        <v>20385</v>
      </c>
      <c r="M4133">
        <f>SUM(B4133,C4133)</f>
        <v>0</v>
      </c>
      <c r="N4133" t="str">
        <f t="shared" si="128"/>
        <v>No</v>
      </c>
      <c r="O4133">
        <f>COUNTIF(C:C,"&lt;0")</f>
        <v>0</v>
      </c>
      <c r="P4133" t="e">
        <f>SUMIF(#REF!,"&gt;"&amp;AVERAGE(#REF!))</f>
        <v>#REF!</v>
      </c>
      <c r="Q4133">
        <f t="shared" si="129"/>
        <v>27.565026697177728</v>
      </c>
      <c r="R4133" t="str">
        <f>CONCATENATE("ID-",A4133,"-",E4133)</f>
        <v>ID-33865-Curacao - Miami</v>
      </c>
      <c r="S4133">
        <f>INDEX(B:B,MATCH(A4133,A:A,0))</f>
        <v>0</v>
      </c>
      <c r="T4133" t="str">
        <f>IF(OR(B4133&gt;0,C4133&gt;0),"Acceptable","Check")</f>
        <v>Acceptable</v>
      </c>
      <c r="U4133">
        <f>COUNTIF(D:D, "Military - U.S. Army")</f>
        <v>23</v>
      </c>
      <c r="V4133">
        <f>AVERAGEIF(C:C,"Fort Myer, Virginia", I:I)</f>
        <v>2</v>
      </c>
      <c r="X4133" t="str">
        <f>IFERROR(VLOOKUP("FlightNumber", A:D, 4, FALSE), "Flight Not Found")</f>
        <v>Flight Not Found</v>
      </c>
      <c r="Y4133" t="str" cm="1">
        <f t="array" ref="Y4133">IF(AND(B:B &gt; TIME(6, 0, 0), B:B &lt;= TIME(18, 0, 0)), "Day", "Night")</f>
        <v>Night</v>
      </c>
      <c r="Z4133">
        <f>COUNTIFS(D:D, "Military - U.S. Army", C:C, "Fort Myer, Virginia")</f>
        <v>1</v>
      </c>
    </row>
    <row r="4134" spans="1:26" x14ac:dyDescent="0.2">
      <c r="A4134">
        <v>33866</v>
      </c>
      <c r="C4134" t="s">
        <v>5135</v>
      </c>
      <c r="D4134" t="s">
        <v>20386</v>
      </c>
      <c r="E4134" t="s">
        <v>20387</v>
      </c>
      <c r="F4134" t="s">
        <v>4567</v>
      </c>
      <c r="G4134" t="s">
        <v>20388</v>
      </c>
      <c r="H4134" t="s">
        <v>20389</v>
      </c>
      <c r="I4134">
        <v>11</v>
      </c>
      <c r="J4134">
        <v>11</v>
      </c>
      <c r="K4134">
        <v>0</v>
      </c>
      <c r="L4134" t="s">
        <v>20390</v>
      </c>
      <c r="M4134">
        <f>SUM(B4134,C4134)</f>
        <v>0</v>
      </c>
      <c r="N4134" t="str">
        <f t="shared" si="128"/>
        <v>No</v>
      </c>
      <c r="O4134">
        <f>COUNTIF(C:C,"&lt;0")</f>
        <v>0</v>
      </c>
      <c r="P4134" t="e">
        <f>SUMIF(#REF!,"&gt;"&amp;AVERAGE(#REF!))</f>
        <v>#REF!</v>
      </c>
      <c r="Q4134">
        <f t="shared" si="129"/>
        <v>27.565026697177728</v>
      </c>
      <c r="R4134" t="str">
        <f>CONCATENATE("ID-",A4134,"-",E4134)</f>
        <v>ID-33866-Villavicencio - Mitu</v>
      </c>
      <c r="S4134">
        <f>INDEX(B:B,MATCH(A4134,A:A,0))</f>
        <v>0</v>
      </c>
      <c r="T4134" t="str">
        <f>IF(OR(B4134&gt;0,C4134&gt;0),"Acceptable","Check")</f>
        <v>Acceptable</v>
      </c>
      <c r="U4134">
        <f>COUNTIF(D:D, "Military - U.S. Army")</f>
        <v>23</v>
      </c>
      <c r="V4134">
        <f>AVERAGEIF(C:C,"Fort Myer, Virginia", I:I)</f>
        <v>2</v>
      </c>
      <c r="X4134" t="str">
        <f>IFERROR(VLOOKUP("FlightNumber", A:D, 4, FALSE), "Flight Not Found")</f>
        <v>Flight Not Found</v>
      </c>
      <c r="Y4134" t="str" cm="1">
        <f t="array" ref="Y4134">IF(AND(B:B &gt; TIME(6, 0, 0), B:B &lt;= TIME(18, 0, 0)), "Day", "Night")</f>
        <v>Night</v>
      </c>
      <c r="Z4134">
        <f>COUNTIFS(D:D, "Military - U.S. Army", C:C, "Fort Myer, Virginia")</f>
        <v>1</v>
      </c>
    </row>
    <row r="4135" spans="1:26" x14ac:dyDescent="0.2">
      <c r="A4135">
        <v>33868</v>
      </c>
      <c r="C4135" t="s">
        <v>20391</v>
      </c>
      <c r="D4135" t="s">
        <v>20392</v>
      </c>
      <c r="F4135" t="s">
        <v>16650</v>
      </c>
      <c r="G4135" t="s">
        <v>20393</v>
      </c>
      <c r="I4135">
        <v>10</v>
      </c>
      <c r="J4135">
        <v>10</v>
      </c>
      <c r="K4135">
        <v>0</v>
      </c>
      <c r="L4135" t="s">
        <v>20394</v>
      </c>
      <c r="M4135">
        <f>SUM(B4135,C4135)</f>
        <v>0</v>
      </c>
      <c r="N4135" t="str">
        <f t="shared" si="128"/>
        <v>No</v>
      </c>
      <c r="O4135">
        <f>COUNTIF(C:C,"&lt;0")</f>
        <v>0</v>
      </c>
      <c r="P4135" t="e">
        <f>SUMIF(#REF!,"&gt;"&amp;AVERAGE(#REF!))</f>
        <v>#REF!</v>
      </c>
      <c r="Q4135">
        <f t="shared" si="129"/>
        <v>27.565026697177728</v>
      </c>
      <c r="R4135" t="str">
        <f>CONCATENATE("ID-",A4135,"-",E4135)</f>
        <v>ID-33868-</v>
      </c>
      <c r="S4135">
        <f>INDEX(B:B,MATCH(A4135,A:A,0))</f>
        <v>0</v>
      </c>
      <c r="T4135" t="str">
        <f>IF(OR(B4135&gt;0,C4135&gt;0),"Acceptable","Check")</f>
        <v>Acceptable</v>
      </c>
      <c r="U4135">
        <f>COUNTIF(D:D, "Military - U.S. Army")</f>
        <v>23</v>
      </c>
      <c r="V4135">
        <f>AVERAGEIF(C:C,"Fort Myer, Virginia", I:I)</f>
        <v>2</v>
      </c>
      <c r="X4135" t="str">
        <f>IFERROR(VLOOKUP("FlightNumber", A:D, 4, FALSE), "Flight Not Found")</f>
        <v>Flight Not Found</v>
      </c>
      <c r="Y4135" t="str" cm="1">
        <f t="array" ref="Y4135">IF(AND(B:B &gt; TIME(6, 0, 0), B:B &lt;= TIME(18, 0, 0)), "Day", "Night")</f>
        <v>Night</v>
      </c>
      <c r="Z4135">
        <f>COUNTIFS(D:D, "Military - U.S. Army", C:C, "Fort Myer, Virginia")</f>
        <v>1</v>
      </c>
    </row>
    <row r="4136" spans="1:26" x14ac:dyDescent="0.2">
      <c r="A4136">
        <v>33873</v>
      </c>
      <c r="B4136" t="s">
        <v>4976</v>
      </c>
      <c r="C4136" t="s">
        <v>10829</v>
      </c>
      <c r="D4136" t="s">
        <v>20395</v>
      </c>
      <c r="E4136" t="s">
        <v>20396</v>
      </c>
      <c r="F4136" t="s">
        <v>11133</v>
      </c>
      <c r="G4136" t="s">
        <v>20397</v>
      </c>
      <c r="H4136" t="s">
        <v>20398</v>
      </c>
      <c r="I4136">
        <v>158</v>
      </c>
      <c r="J4136">
        <v>158</v>
      </c>
      <c r="K4136">
        <v>0</v>
      </c>
      <c r="L4136" t="s">
        <v>20399</v>
      </c>
      <c r="M4136">
        <f>SUM(B4136,C4136)</f>
        <v>0</v>
      </c>
      <c r="N4136" t="str">
        <f t="shared" si="128"/>
        <v>No</v>
      </c>
      <c r="O4136">
        <f>COUNTIF(C:C,"&lt;0")</f>
        <v>0</v>
      </c>
      <c r="P4136" t="e">
        <f>SUMIF(#REF!,"&gt;"&amp;AVERAGE(#REF!))</f>
        <v>#REF!</v>
      </c>
      <c r="Q4136">
        <f t="shared" si="129"/>
        <v>27.565026697177728</v>
      </c>
      <c r="R4136" t="str">
        <f>CONCATENATE("ID-",A4136,"-",E4136)</f>
        <v>ID-33873-Lagos - Kaduna</v>
      </c>
      <c r="S4136" t="str">
        <f>INDEX(B:B,MATCH(A4136,A:A,0))</f>
        <v>18:00</v>
      </c>
      <c r="T4136" t="str">
        <f>IF(OR(B4136&gt;0,C4136&gt;0),"Acceptable","Check")</f>
        <v>Acceptable</v>
      </c>
      <c r="U4136">
        <f>COUNTIF(D:D, "Military - U.S. Army")</f>
        <v>23</v>
      </c>
      <c r="V4136">
        <f>AVERAGEIF(C:C,"Fort Myer, Virginia", I:I)</f>
        <v>2</v>
      </c>
      <c r="X4136" t="str">
        <f>IFERROR(VLOOKUP("FlightNumber", A:D, 4, FALSE), "Flight Not Found")</f>
        <v>Flight Not Found</v>
      </c>
      <c r="Y4136" t="str" cm="1">
        <f t="array" ref="Y4136">IF(AND(B:B &gt; TIME(6, 0, 0), B:B &lt;= TIME(18, 0, 0)), "Day", "Night")</f>
        <v>Night</v>
      </c>
      <c r="Z4136">
        <f>COUNTIFS(D:D, "Military - U.S. Army", C:C, "Fort Myer, Virginia")</f>
        <v>1</v>
      </c>
    </row>
    <row r="4137" spans="1:26" x14ac:dyDescent="0.2">
      <c r="A4137">
        <v>33881</v>
      </c>
      <c r="B4137" t="s">
        <v>7614</v>
      </c>
      <c r="C4137" t="s">
        <v>1409</v>
      </c>
      <c r="D4137" t="s">
        <v>5344</v>
      </c>
      <c r="E4137" t="s">
        <v>20400</v>
      </c>
      <c r="F4137" t="s">
        <v>20401</v>
      </c>
      <c r="G4137" t="s">
        <v>20402</v>
      </c>
      <c r="H4137" t="s">
        <v>20403</v>
      </c>
      <c r="I4137">
        <v>4</v>
      </c>
      <c r="J4137">
        <v>4</v>
      </c>
      <c r="K4137">
        <v>47</v>
      </c>
      <c r="L4137" t="s">
        <v>20404</v>
      </c>
      <c r="M4137">
        <f>SUM(B4137,C4137)</f>
        <v>0</v>
      </c>
      <c r="N4137" t="str">
        <f t="shared" si="128"/>
        <v>No</v>
      </c>
      <c r="O4137">
        <f>COUNTIF(C:C,"&lt;0")</f>
        <v>0</v>
      </c>
      <c r="P4137" t="e">
        <f>SUMIF(#REF!,"&gt;"&amp;AVERAGE(#REF!))</f>
        <v>#REF!</v>
      </c>
      <c r="Q4137">
        <f t="shared" si="129"/>
        <v>27.565026697177728</v>
      </c>
      <c r="R4137" t="str">
        <f>CONCATENATE("ID-",A4137,"-",E4137)</f>
        <v>ID-33881-Amsterdam - Tel Aviv</v>
      </c>
      <c r="S4137" t="str">
        <f>INDEX(B:B,MATCH(A4137,A:A,0))</f>
        <v>17:35</v>
      </c>
      <c r="T4137" t="str">
        <f>IF(OR(B4137&gt;0,C4137&gt;0),"Acceptable","Check")</f>
        <v>Acceptable</v>
      </c>
      <c r="U4137">
        <f>COUNTIF(D:D, "Military - U.S. Army")</f>
        <v>23</v>
      </c>
      <c r="V4137">
        <f>AVERAGEIF(C:C,"Fort Myer, Virginia", I:I)</f>
        <v>2</v>
      </c>
      <c r="X4137" t="str">
        <f>IFERROR(VLOOKUP("FlightNumber", A:D, 4, FALSE), "Flight Not Found")</f>
        <v>Flight Not Found</v>
      </c>
      <c r="Y4137" t="str" cm="1">
        <f t="array" ref="Y4137">IF(AND(B:B &gt; TIME(6, 0, 0), B:B &lt;= TIME(18, 0, 0)), "Day", "Night")</f>
        <v>Night</v>
      </c>
      <c r="Z4137">
        <f>COUNTIFS(D:D, "Military - U.S. Army", C:C, "Fort Myer, Virginia")</f>
        <v>1</v>
      </c>
    </row>
    <row r="4138" spans="1:26" x14ac:dyDescent="0.2">
      <c r="A4138">
        <v>33884</v>
      </c>
      <c r="B4138" t="s">
        <v>2468</v>
      </c>
      <c r="C4138" t="s">
        <v>20405</v>
      </c>
      <c r="D4138" t="s">
        <v>20406</v>
      </c>
      <c r="E4138" t="s">
        <v>994</v>
      </c>
      <c r="F4138" t="s">
        <v>9459</v>
      </c>
      <c r="G4138" t="s">
        <v>20407</v>
      </c>
      <c r="H4138" t="s">
        <v>20408</v>
      </c>
      <c r="I4138">
        <v>6</v>
      </c>
      <c r="J4138">
        <v>6</v>
      </c>
      <c r="K4138">
        <v>0</v>
      </c>
      <c r="L4138" t="s">
        <v>20409</v>
      </c>
      <c r="M4138">
        <f>SUM(B4138,C4138)</f>
        <v>0</v>
      </c>
      <c r="N4138" t="str">
        <f t="shared" si="128"/>
        <v>No</v>
      </c>
      <c r="O4138">
        <f>COUNTIF(C:C,"&lt;0")</f>
        <v>0</v>
      </c>
      <c r="P4138" t="e">
        <f>SUMIF(#REF!,"&gt;"&amp;AVERAGE(#REF!))</f>
        <v>#REF!</v>
      </c>
      <c r="Q4138">
        <f t="shared" si="129"/>
        <v>27.565026697177728</v>
      </c>
      <c r="R4138" t="str">
        <f>CONCATENATE("ID-",A4138,"-",E4138)</f>
        <v>ID-33884-Training</v>
      </c>
      <c r="S4138" t="str">
        <f>INDEX(B:B,MATCH(A4138,A:A,0))</f>
        <v>09:30</v>
      </c>
      <c r="T4138" t="str">
        <f>IF(OR(B4138&gt;0,C4138&gt;0),"Acceptable","Check")</f>
        <v>Acceptable</v>
      </c>
      <c r="U4138">
        <f>COUNTIF(D:D, "Military - U.S. Army")</f>
        <v>23</v>
      </c>
      <c r="V4138">
        <f>AVERAGEIF(C:C,"Fort Myer, Virginia", I:I)</f>
        <v>2</v>
      </c>
      <c r="X4138" t="str">
        <f>IFERROR(VLOOKUP("FlightNumber", A:D, 4, FALSE), "Flight Not Found")</f>
        <v>Flight Not Found</v>
      </c>
      <c r="Y4138" t="str" cm="1">
        <f t="array" ref="Y4138">IF(AND(B:B &gt; TIME(6, 0, 0), B:B &lt;= TIME(18, 0, 0)), "Day", "Night")</f>
        <v>Night</v>
      </c>
      <c r="Z4138">
        <f>COUNTIFS(D:D, "Military - U.S. Army", C:C, "Fort Myer, Virginia")</f>
        <v>1</v>
      </c>
    </row>
    <row r="4139" spans="1:26" x14ac:dyDescent="0.2">
      <c r="A4139">
        <v>33885</v>
      </c>
      <c r="C4139" t="s">
        <v>20410</v>
      </c>
      <c r="D4139" t="s">
        <v>20411</v>
      </c>
      <c r="E4139" t="s">
        <v>20412</v>
      </c>
      <c r="F4139" t="s">
        <v>20413</v>
      </c>
      <c r="G4139" t="s">
        <v>20414</v>
      </c>
      <c r="H4139" t="s">
        <v>20415</v>
      </c>
      <c r="I4139">
        <v>35</v>
      </c>
      <c r="J4139">
        <v>14</v>
      </c>
      <c r="K4139">
        <v>0</v>
      </c>
      <c r="L4139" t="s">
        <v>20416</v>
      </c>
      <c r="M4139">
        <f>SUM(B4139,C4139)</f>
        <v>0</v>
      </c>
      <c r="N4139" t="str">
        <f t="shared" si="128"/>
        <v>No</v>
      </c>
      <c r="O4139">
        <f>COUNTIF(C:C,"&lt;0")</f>
        <v>0</v>
      </c>
      <c r="P4139" t="e">
        <f>SUMIF(#REF!,"&gt;"&amp;AVERAGE(#REF!))</f>
        <v>#REF!</v>
      </c>
      <c r="Q4139">
        <f t="shared" si="129"/>
        <v>27.565026697177728</v>
      </c>
      <c r="R4139" t="str">
        <f>CONCATENATE("ID-",A4139,"-",E4139)</f>
        <v>ID-33885-Lanzhou - Xi'an</v>
      </c>
      <c r="S4139">
        <f>INDEX(B:B,MATCH(A4139,A:A,0))</f>
        <v>0</v>
      </c>
      <c r="T4139" t="str">
        <f>IF(OR(B4139&gt;0,C4139&gt;0),"Acceptable","Check")</f>
        <v>Acceptable</v>
      </c>
      <c r="U4139">
        <f>COUNTIF(D:D, "Military - U.S. Army")</f>
        <v>23</v>
      </c>
      <c r="V4139">
        <f>AVERAGEIF(C:C,"Fort Myer, Virginia", I:I)</f>
        <v>2</v>
      </c>
      <c r="X4139" t="str">
        <f>IFERROR(VLOOKUP("FlightNumber", A:D, 4, FALSE), "Flight Not Found")</f>
        <v>Flight Not Found</v>
      </c>
      <c r="Y4139" t="str" cm="1">
        <f t="array" ref="Y4139">IF(AND(B:B &gt; TIME(6, 0, 0), B:B &lt;= TIME(18, 0, 0)), "Day", "Night")</f>
        <v>Night</v>
      </c>
      <c r="Z4139">
        <f>COUNTIFS(D:D, "Military - U.S. Army", C:C, "Fort Myer, Virginia")</f>
        <v>1</v>
      </c>
    </row>
    <row r="4140" spans="1:26" x14ac:dyDescent="0.2">
      <c r="A4140">
        <v>33886</v>
      </c>
      <c r="C4140" t="s">
        <v>20417</v>
      </c>
      <c r="D4140" t="s">
        <v>20418</v>
      </c>
      <c r="F4140" t="s">
        <v>20419</v>
      </c>
      <c r="G4140" t="s">
        <v>20420</v>
      </c>
      <c r="H4140" t="s">
        <v>20421</v>
      </c>
      <c r="I4140">
        <v>13</v>
      </c>
      <c r="J4140">
        <v>1</v>
      </c>
      <c r="K4140">
        <v>0</v>
      </c>
      <c r="L4140" t="s">
        <v>20422</v>
      </c>
      <c r="M4140">
        <f>SUM(B4140,C4140)</f>
        <v>0</v>
      </c>
      <c r="N4140" t="str">
        <f t="shared" si="128"/>
        <v>No</v>
      </c>
      <c r="O4140">
        <f>COUNTIF(C:C,"&lt;0")</f>
        <v>0</v>
      </c>
      <c r="P4140" t="e">
        <f>SUMIF(#REF!,"&gt;"&amp;AVERAGE(#REF!))</f>
        <v>#REF!</v>
      </c>
      <c r="Q4140">
        <f t="shared" si="129"/>
        <v>27.565026697177728</v>
      </c>
      <c r="R4140" t="str">
        <f>CONCATENATE("ID-",A4140,"-",E4140)</f>
        <v>ID-33886-</v>
      </c>
      <c r="S4140">
        <f>INDEX(B:B,MATCH(A4140,A:A,0))</f>
        <v>0</v>
      </c>
      <c r="T4140" t="str">
        <f>IF(OR(B4140&gt;0,C4140&gt;0),"Acceptable","Check")</f>
        <v>Acceptable</v>
      </c>
      <c r="U4140">
        <f>COUNTIF(D:D, "Military - U.S. Army")</f>
        <v>23</v>
      </c>
      <c r="V4140">
        <f>AVERAGEIF(C:C,"Fort Myer, Virginia", I:I)</f>
        <v>2</v>
      </c>
      <c r="X4140" t="str">
        <f>IFERROR(VLOOKUP("FlightNumber", A:D, 4, FALSE), "Flight Not Found")</f>
        <v>Flight Not Found</v>
      </c>
      <c r="Y4140" t="str" cm="1">
        <f t="array" ref="Y4140">IF(AND(B:B &gt; TIME(6, 0, 0), B:B &lt;= TIME(18, 0, 0)), "Day", "Night")</f>
        <v>Night</v>
      </c>
      <c r="Z4140">
        <f>COUNTIFS(D:D, "Military - U.S. Army", C:C, "Fort Myer, Virginia")</f>
        <v>1</v>
      </c>
    </row>
    <row r="4141" spans="1:26" x14ac:dyDescent="0.2">
      <c r="A4141">
        <v>33895</v>
      </c>
      <c r="C4141" t="s">
        <v>20423</v>
      </c>
      <c r="D4141" t="s">
        <v>12247</v>
      </c>
      <c r="E4141" t="s">
        <v>20424</v>
      </c>
      <c r="F4141" t="s">
        <v>20425</v>
      </c>
      <c r="G4141" t="s">
        <v>20426</v>
      </c>
      <c r="H4141" t="s">
        <v>20427</v>
      </c>
      <c r="I4141">
        <v>31</v>
      </c>
      <c r="J4141">
        <v>31</v>
      </c>
      <c r="K4141">
        <v>0</v>
      </c>
      <c r="L4141" t="s">
        <v>20428</v>
      </c>
      <c r="M4141">
        <f>SUM(B4141,C4141)</f>
        <v>0</v>
      </c>
      <c r="N4141" t="str">
        <f t="shared" si="128"/>
        <v>No</v>
      </c>
      <c r="O4141">
        <f>COUNTIF(C:C,"&lt;0")</f>
        <v>0</v>
      </c>
      <c r="P4141" t="e">
        <f>SUMIF(#REF!,"&gt;"&amp;AVERAGE(#REF!))</f>
        <v>#REF!</v>
      </c>
      <c r="Q4141">
        <f t="shared" si="129"/>
        <v>27.565026697177728</v>
      </c>
      <c r="R4141" t="str">
        <f>CONCATENATE("ID-",A4141,"-",E4141)</f>
        <v>ID-33895-Semarang - Bandung</v>
      </c>
      <c r="S4141">
        <f>INDEX(B:B,MATCH(A4141,A:A,0))</f>
        <v>0</v>
      </c>
      <c r="T4141" t="str">
        <f>IF(OR(B4141&gt;0,C4141&gt;0),"Acceptable","Check")</f>
        <v>Acceptable</v>
      </c>
      <c r="U4141">
        <f>COUNTIF(D:D, "Military - U.S. Army")</f>
        <v>23</v>
      </c>
      <c r="V4141">
        <f>AVERAGEIF(C:C,"Fort Myer, Virginia", I:I)</f>
        <v>2</v>
      </c>
      <c r="X4141" t="str">
        <f>IFERROR(VLOOKUP("FlightNumber", A:D, 4, FALSE), "Flight Not Found")</f>
        <v>Flight Not Found</v>
      </c>
      <c r="Y4141" t="str" cm="1">
        <f t="array" ref="Y4141">IF(AND(B:B &gt; TIME(6, 0, 0), B:B &lt;= TIME(18, 0, 0)), "Day", "Night")</f>
        <v>Night</v>
      </c>
      <c r="Z4141">
        <f>COUNTIFS(D:D, "Military - U.S. Army", C:C, "Fort Myer, Virginia")</f>
        <v>1</v>
      </c>
    </row>
    <row r="4142" spans="1:26" x14ac:dyDescent="0.2">
      <c r="A4142">
        <v>33896</v>
      </c>
      <c r="C4142" t="s">
        <v>20429</v>
      </c>
      <c r="D4142" t="s">
        <v>20430</v>
      </c>
      <c r="F4142" t="s">
        <v>20431</v>
      </c>
      <c r="G4142" t="s">
        <v>20432</v>
      </c>
      <c r="H4142" t="s">
        <v>20433</v>
      </c>
      <c r="I4142">
        <v>16</v>
      </c>
      <c r="J4142">
        <v>15</v>
      </c>
      <c r="K4142">
        <v>0</v>
      </c>
      <c r="L4142" t="s">
        <v>20434</v>
      </c>
      <c r="M4142">
        <f>SUM(B4142,C4142)</f>
        <v>0</v>
      </c>
      <c r="N4142" t="str">
        <f t="shared" si="128"/>
        <v>No</v>
      </c>
      <c r="O4142">
        <f>COUNTIF(C:C,"&lt;0")</f>
        <v>0</v>
      </c>
      <c r="P4142" t="e">
        <f>SUMIF(#REF!,"&gt;"&amp;AVERAGE(#REF!))</f>
        <v>#REF!</v>
      </c>
      <c r="Q4142">
        <f t="shared" si="129"/>
        <v>27.565026697177728</v>
      </c>
      <c r="R4142" t="str">
        <f>CONCATENATE("ID-",A4142,"-",E4142)</f>
        <v>ID-33896-</v>
      </c>
      <c r="S4142">
        <f>INDEX(B:B,MATCH(A4142,A:A,0))</f>
        <v>0</v>
      </c>
      <c r="T4142" t="str">
        <f>IF(OR(B4142&gt;0,C4142&gt;0),"Acceptable","Check")</f>
        <v>Acceptable</v>
      </c>
      <c r="U4142">
        <f>COUNTIF(D:D, "Military - U.S. Army")</f>
        <v>23</v>
      </c>
      <c r="V4142">
        <f>AVERAGEIF(C:C,"Fort Myer, Virginia", I:I)</f>
        <v>2</v>
      </c>
      <c r="X4142" t="str">
        <f>IFERROR(VLOOKUP("FlightNumber", A:D, 4, FALSE), "Flight Not Found")</f>
        <v>Flight Not Found</v>
      </c>
      <c r="Y4142" t="str" cm="1">
        <f t="array" ref="Y4142">IF(AND(B:B &gt; TIME(6, 0, 0), B:B &lt;= TIME(18, 0, 0)), "Day", "Night")</f>
        <v>Night</v>
      </c>
      <c r="Z4142">
        <f>COUNTIFS(D:D, "Military - U.S. Army", C:C, "Fort Myer, Virginia")</f>
        <v>1</v>
      </c>
    </row>
    <row r="4143" spans="1:26" x14ac:dyDescent="0.2">
      <c r="A4143">
        <v>33898</v>
      </c>
      <c r="C4143" t="s">
        <v>20435</v>
      </c>
      <c r="D4143" t="s">
        <v>18134</v>
      </c>
      <c r="F4143" t="s">
        <v>12795</v>
      </c>
      <c r="G4143" t="s">
        <v>20436</v>
      </c>
      <c r="H4143" t="s">
        <v>11654</v>
      </c>
      <c r="I4143">
        <v>11</v>
      </c>
      <c r="J4143">
        <v>8</v>
      </c>
      <c r="K4143">
        <v>0</v>
      </c>
      <c r="L4143" t="s">
        <v>20437</v>
      </c>
      <c r="M4143">
        <f>SUM(B4143,C4143)</f>
        <v>0</v>
      </c>
      <c r="N4143" t="str">
        <f t="shared" si="128"/>
        <v>No</v>
      </c>
      <c r="O4143">
        <f>COUNTIF(C:C,"&lt;0")</f>
        <v>0</v>
      </c>
      <c r="P4143" t="e">
        <f>SUMIF(#REF!,"&gt;"&amp;AVERAGE(#REF!))</f>
        <v>#REF!</v>
      </c>
      <c r="Q4143">
        <f t="shared" si="129"/>
        <v>27.565026697177728</v>
      </c>
      <c r="R4143" t="str">
        <f>CONCATENATE("ID-",A4143,"-",E4143)</f>
        <v>ID-33898-</v>
      </c>
      <c r="S4143">
        <f>INDEX(B:B,MATCH(A4143,A:A,0))</f>
        <v>0</v>
      </c>
      <c r="T4143" t="str">
        <f>IF(OR(B4143&gt;0,C4143&gt;0),"Acceptable","Check")</f>
        <v>Acceptable</v>
      </c>
      <c r="U4143">
        <f>COUNTIF(D:D, "Military - U.S. Army")</f>
        <v>23</v>
      </c>
      <c r="V4143">
        <f>AVERAGEIF(C:C,"Fort Myer, Virginia", I:I)</f>
        <v>2</v>
      </c>
      <c r="X4143" t="str">
        <f>IFERROR(VLOOKUP("FlightNumber", A:D, 4, FALSE), "Flight Not Found")</f>
        <v>Flight Not Found</v>
      </c>
      <c r="Y4143" t="str" cm="1">
        <f t="array" ref="Y4143">IF(AND(B:B &gt; TIME(6, 0, 0), B:B &lt;= TIME(18, 0, 0)), "Day", "Night")</f>
        <v>Night</v>
      </c>
      <c r="Z4143">
        <f>COUNTIFS(D:D, "Military - U.S. Army", C:C, "Fort Myer, Virginia")</f>
        <v>1</v>
      </c>
    </row>
    <row r="4144" spans="1:26" x14ac:dyDescent="0.2">
      <c r="A4144">
        <v>33906</v>
      </c>
      <c r="C4144" t="s">
        <v>20438</v>
      </c>
      <c r="D4144" t="s">
        <v>3546</v>
      </c>
      <c r="E4144" t="s">
        <v>20439</v>
      </c>
      <c r="F4144" t="s">
        <v>19558</v>
      </c>
      <c r="G4144" t="s">
        <v>20440</v>
      </c>
      <c r="H4144" t="s">
        <v>20441</v>
      </c>
      <c r="I4144">
        <v>14</v>
      </c>
      <c r="J4144">
        <v>13</v>
      </c>
      <c r="K4144">
        <v>0</v>
      </c>
      <c r="L4144" t="s">
        <v>20442</v>
      </c>
      <c r="M4144">
        <f>SUM(B4144,C4144)</f>
        <v>0</v>
      </c>
      <c r="N4144" t="str">
        <f t="shared" si="128"/>
        <v>No</v>
      </c>
      <c r="O4144">
        <f>COUNTIF(C:C,"&lt;0")</f>
        <v>0</v>
      </c>
      <c r="P4144" t="e">
        <f>SUMIF(#REF!,"&gt;"&amp;AVERAGE(#REF!))</f>
        <v>#REF!</v>
      </c>
      <c r="Q4144">
        <f t="shared" si="129"/>
        <v>27.565026697177728</v>
      </c>
      <c r="R4144" t="str">
        <f>CONCATENATE("ID-",A4144,"-",E4144)</f>
        <v>ID-33906-Petropavlovsk - Novosobrisk</v>
      </c>
      <c r="S4144">
        <f>INDEX(B:B,MATCH(A4144,A:A,0))</f>
        <v>0</v>
      </c>
      <c r="T4144" t="str">
        <f>IF(OR(B4144&gt;0,C4144&gt;0),"Acceptable","Check")</f>
        <v>Acceptable</v>
      </c>
      <c r="U4144">
        <f>COUNTIF(D:D, "Military - U.S. Army")</f>
        <v>23</v>
      </c>
      <c r="V4144">
        <f>AVERAGEIF(C:C,"Fort Myer, Virginia", I:I)</f>
        <v>2</v>
      </c>
      <c r="X4144" t="str">
        <f>IFERROR(VLOOKUP("FlightNumber", A:D, 4, FALSE), "Flight Not Found")</f>
        <v>Flight Not Found</v>
      </c>
      <c r="Y4144" t="str" cm="1">
        <f t="array" ref="Y4144">IF(AND(B:B &gt; TIME(6, 0, 0), B:B &lt;= TIME(18, 0, 0)), "Day", "Night")</f>
        <v>Night</v>
      </c>
      <c r="Z4144">
        <f>COUNTIFS(D:D, "Military - U.S. Army", C:C, "Fort Myer, Virginia")</f>
        <v>1</v>
      </c>
    </row>
    <row r="4145" spans="1:26" x14ac:dyDescent="0.2">
      <c r="A4145">
        <v>33908</v>
      </c>
      <c r="B4145" t="s">
        <v>4970</v>
      </c>
      <c r="C4145" t="s">
        <v>20443</v>
      </c>
      <c r="D4145" t="s">
        <v>20444</v>
      </c>
      <c r="F4145" t="s">
        <v>17476</v>
      </c>
      <c r="G4145" t="s">
        <v>20445</v>
      </c>
      <c r="H4145" t="s">
        <v>20446</v>
      </c>
      <c r="I4145">
        <v>3</v>
      </c>
      <c r="J4145">
        <v>3</v>
      </c>
      <c r="K4145">
        <v>0</v>
      </c>
      <c r="L4145" t="s">
        <v>20447</v>
      </c>
      <c r="M4145">
        <f>SUM(B4145,C4145)</f>
        <v>0</v>
      </c>
      <c r="N4145" t="str">
        <f t="shared" si="128"/>
        <v>No</v>
      </c>
      <c r="O4145">
        <f>COUNTIF(C:C,"&lt;0")</f>
        <v>0</v>
      </c>
      <c r="P4145" t="e">
        <f>SUMIF(#REF!,"&gt;"&amp;AVERAGE(#REF!))</f>
        <v>#REF!</v>
      </c>
      <c r="Q4145">
        <f t="shared" si="129"/>
        <v>27.565026697177728</v>
      </c>
      <c r="R4145" t="str">
        <f>CONCATENATE("ID-",A4145,"-",E4145)</f>
        <v>ID-33908-</v>
      </c>
      <c r="S4145" t="str">
        <f>INDEX(B:B,MATCH(A4145,A:A,0))</f>
        <v>08:15</v>
      </c>
      <c r="T4145" t="str">
        <f>IF(OR(B4145&gt;0,C4145&gt;0),"Acceptable","Check")</f>
        <v>Acceptable</v>
      </c>
      <c r="U4145">
        <f>COUNTIF(D:D, "Military - U.S. Army")</f>
        <v>23</v>
      </c>
      <c r="V4145">
        <f>AVERAGEIF(C:C,"Fort Myer, Virginia", I:I)</f>
        <v>2</v>
      </c>
      <c r="X4145" t="str">
        <f>IFERROR(VLOOKUP("FlightNumber", A:D, 4, FALSE), "Flight Not Found")</f>
        <v>Flight Not Found</v>
      </c>
      <c r="Y4145" t="str" cm="1">
        <f t="array" ref="Y4145">IF(AND(B:B &gt; TIME(6, 0, 0), B:B &lt;= TIME(18, 0, 0)), "Day", "Night")</f>
        <v>Night</v>
      </c>
      <c r="Z4145">
        <f>COUNTIFS(D:D, "Military - U.S. Army", C:C, "Fort Myer, Virginia")</f>
        <v>1</v>
      </c>
    </row>
    <row r="4146" spans="1:26" x14ac:dyDescent="0.2">
      <c r="A4146">
        <v>33916</v>
      </c>
      <c r="B4146" t="s">
        <v>2771</v>
      </c>
      <c r="C4146" t="s">
        <v>20448</v>
      </c>
      <c r="D4146" t="s">
        <v>20449</v>
      </c>
      <c r="E4146" t="s">
        <v>20450</v>
      </c>
      <c r="F4146" t="s">
        <v>17169</v>
      </c>
      <c r="G4146" t="s">
        <v>8977</v>
      </c>
      <c r="H4146" t="s">
        <v>20451</v>
      </c>
      <c r="I4146">
        <v>3</v>
      </c>
      <c r="J4146">
        <v>3</v>
      </c>
      <c r="K4146">
        <v>0</v>
      </c>
      <c r="L4146" t="s">
        <v>20452</v>
      </c>
      <c r="M4146">
        <f>SUM(B4146,C4146)</f>
        <v>0</v>
      </c>
      <c r="N4146" t="str">
        <f t="shared" si="128"/>
        <v>No</v>
      </c>
      <c r="O4146">
        <f>COUNTIF(C:C,"&lt;0")</f>
        <v>0</v>
      </c>
      <c r="P4146" t="e">
        <f>SUMIF(#REF!,"&gt;"&amp;AVERAGE(#REF!))</f>
        <v>#REF!</v>
      </c>
      <c r="Q4146">
        <f t="shared" si="129"/>
        <v>27.565026697177728</v>
      </c>
      <c r="R4146" t="str">
        <f>CONCATENATE("ID-",A4146,"-",E4146)</f>
        <v>ID-33916-Kiana, AK - Selawik, AK</v>
      </c>
      <c r="S4146" t="str">
        <f>INDEX(B:B,MATCH(A4146,A:A,0))</f>
        <v>18:20</v>
      </c>
      <c r="T4146" t="str">
        <f>IF(OR(B4146&gt;0,C4146&gt;0),"Acceptable","Check")</f>
        <v>Acceptable</v>
      </c>
      <c r="U4146">
        <f>COUNTIF(D:D, "Military - U.S. Army")</f>
        <v>23</v>
      </c>
      <c r="V4146">
        <f>AVERAGEIF(C:C,"Fort Myer, Virginia", I:I)</f>
        <v>2</v>
      </c>
      <c r="X4146" t="str">
        <f>IFERROR(VLOOKUP("FlightNumber", A:D, 4, FALSE), "Flight Not Found")</f>
        <v>Flight Not Found</v>
      </c>
      <c r="Y4146" t="str" cm="1">
        <f t="array" ref="Y4146">IF(AND(B:B &gt; TIME(6, 0, 0), B:B &lt;= TIME(18, 0, 0)), "Day", "Night")</f>
        <v>Night</v>
      </c>
      <c r="Z4146">
        <f>COUNTIFS(D:D, "Military - U.S. Army", C:C, "Fort Myer, Virginia")</f>
        <v>1</v>
      </c>
    </row>
    <row r="4147" spans="1:26" x14ac:dyDescent="0.2">
      <c r="A4147">
        <v>33919</v>
      </c>
      <c r="C4147" t="s">
        <v>20453</v>
      </c>
      <c r="D4147" t="s">
        <v>10698</v>
      </c>
      <c r="E4147" t="s">
        <v>20454</v>
      </c>
      <c r="F4147" t="s">
        <v>20455</v>
      </c>
      <c r="G4147" t="s">
        <v>11723</v>
      </c>
      <c r="H4147" t="s">
        <v>20456</v>
      </c>
      <c r="I4147">
        <v>33</v>
      </c>
      <c r="J4147">
        <v>33</v>
      </c>
      <c r="K4147">
        <v>0</v>
      </c>
      <c r="L4147" t="s">
        <v>20457</v>
      </c>
      <c r="M4147">
        <f>SUM(B4147,C4147)</f>
        <v>0</v>
      </c>
      <c r="N4147" t="str">
        <f t="shared" si="128"/>
        <v>No</v>
      </c>
      <c r="O4147">
        <f>COUNTIF(C:C,"&lt;0")</f>
        <v>0</v>
      </c>
      <c r="P4147" t="e">
        <f>SUMIF(#REF!,"&gt;"&amp;AVERAGE(#REF!))</f>
        <v>#REF!</v>
      </c>
      <c r="Q4147">
        <f t="shared" si="129"/>
        <v>27.565026697177728</v>
      </c>
      <c r="R4147" t="str">
        <f>CONCATENATE("ID-",A4147,"-",E4147)</f>
        <v>ID-33919-Migalovo AB - Yerevan</v>
      </c>
      <c r="S4147">
        <f>INDEX(B:B,MATCH(A4147,A:A,0))</f>
        <v>0</v>
      </c>
      <c r="T4147" t="str">
        <f>IF(OR(B4147&gt;0,C4147&gt;0),"Acceptable","Check")</f>
        <v>Acceptable</v>
      </c>
      <c r="U4147">
        <f>COUNTIF(D:D, "Military - U.S. Army")</f>
        <v>23</v>
      </c>
      <c r="V4147">
        <f>AVERAGEIF(C:C,"Fort Myer, Virginia", I:I)</f>
        <v>2</v>
      </c>
      <c r="X4147" t="str">
        <f>IFERROR(VLOOKUP("FlightNumber", A:D, 4, FALSE), "Flight Not Found")</f>
        <v>Flight Not Found</v>
      </c>
      <c r="Y4147" t="str" cm="1">
        <f t="array" ref="Y4147">IF(AND(B:B &gt; TIME(6, 0, 0), B:B &lt;= TIME(18, 0, 0)), "Day", "Night")</f>
        <v>Night</v>
      </c>
      <c r="Z4147">
        <f>COUNTIFS(D:D, "Military - U.S. Army", C:C, "Fort Myer, Virginia")</f>
        <v>1</v>
      </c>
    </row>
    <row r="4148" spans="1:26" x14ac:dyDescent="0.2">
      <c r="A4148">
        <v>33919</v>
      </c>
      <c r="C4148" t="s">
        <v>20458</v>
      </c>
      <c r="D4148" t="s">
        <v>2654</v>
      </c>
      <c r="F4148" t="s">
        <v>16650</v>
      </c>
      <c r="I4148">
        <v>20</v>
      </c>
      <c r="J4148">
        <v>20</v>
      </c>
      <c r="K4148">
        <v>0</v>
      </c>
      <c r="L4148" t="s">
        <v>20459</v>
      </c>
      <c r="M4148">
        <f>SUM(B4148,C4148)</f>
        <v>0</v>
      </c>
      <c r="N4148" t="str">
        <f t="shared" si="128"/>
        <v>No</v>
      </c>
      <c r="O4148">
        <f>COUNTIF(C:C,"&lt;0")</f>
        <v>0</v>
      </c>
      <c r="P4148" t="e">
        <f>SUMIF(#REF!,"&gt;"&amp;AVERAGE(#REF!))</f>
        <v>#REF!</v>
      </c>
      <c r="Q4148">
        <f t="shared" si="129"/>
        <v>27.565026697177728</v>
      </c>
      <c r="R4148" t="str">
        <f>CONCATENATE("ID-",A4148,"-",E4148)</f>
        <v>ID-33919-</v>
      </c>
      <c r="S4148">
        <f>INDEX(B:B,MATCH(A4148,A:A,0))</f>
        <v>0</v>
      </c>
      <c r="T4148" t="str">
        <f>IF(OR(B4148&gt;0,C4148&gt;0),"Acceptable","Check")</f>
        <v>Acceptable</v>
      </c>
      <c r="U4148">
        <f>COUNTIF(D:D, "Military - U.S. Army")</f>
        <v>23</v>
      </c>
      <c r="V4148">
        <f>AVERAGEIF(C:C,"Fort Myer, Virginia", I:I)</f>
        <v>2</v>
      </c>
      <c r="X4148" t="str">
        <f>IFERROR(VLOOKUP("FlightNumber", A:D, 4, FALSE), "Flight Not Found")</f>
        <v>Flight Not Found</v>
      </c>
      <c r="Y4148" t="str" cm="1">
        <f t="array" ref="Y4148">IF(AND(B:B &gt; TIME(6, 0, 0), B:B &lt;= TIME(18, 0, 0)), "Day", "Night")</f>
        <v>Night</v>
      </c>
      <c r="Z4148">
        <f>COUNTIFS(D:D, "Military - U.S. Army", C:C, "Fort Myer, Virginia")</f>
        <v>1</v>
      </c>
    </row>
    <row r="4149" spans="1:26" x14ac:dyDescent="0.2">
      <c r="A4149">
        <v>33922</v>
      </c>
      <c r="B4149" t="s">
        <v>11424</v>
      </c>
      <c r="C4149" t="s">
        <v>13660</v>
      </c>
      <c r="D4149" t="s">
        <v>20460</v>
      </c>
      <c r="E4149" t="s">
        <v>20461</v>
      </c>
      <c r="F4149" t="s">
        <v>11779</v>
      </c>
      <c r="G4149" t="s">
        <v>20462</v>
      </c>
      <c r="H4149" t="s">
        <v>20463</v>
      </c>
      <c r="I4149">
        <v>31</v>
      </c>
      <c r="J4149">
        <v>30</v>
      </c>
      <c r="K4149">
        <v>0</v>
      </c>
      <c r="L4149" t="s">
        <v>20464</v>
      </c>
      <c r="M4149">
        <f>SUM(B4149,C4149)</f>
        <v>0</v>
      </c>
      <c r="N4149" t="str">
        <f t="shared" si="128"/>
        <v>No</v>
      </c>
      <c r="O4149">
        <f>COUNTIF(C:C,"&lt;0")</f>
        <v>0</v>
      </c>
      <c r="P4149" t="e">
        <f>SUMIF(#REF!,"&gt;"&amp;AVERAGE(#REF!))</f>
        <v>#REF!</v>
      </c>
      <c r="Q4149">
        <f t="shared" si="129"/>
        <v>27.565026697177728</v>
      </c>
      <c r="R4149" t="str">
        <f>CONCATENATE("ID-",A4149,"-",E4149)</f>
        <v>ID-33922-Ho Chi Minh City - Nha Trang</v>
      </c>
      <c r="S4149" t="str">
        <f>INDEX(B:B,MATCH(A4149,A:A,0))</f>
        <v>07:10</v>
      </c>
      <c r="T4149" t="str">
        <f>IF(OR(B4149&gt;0,C4149&gt;0),"Acceptable","Check")</f>
        <v>Acceptable</v>
      </c>
      <c r="U4149">
        <f>COUNTIF(D:D, "Military - U.S. Army")</f>
        <v>23</v>
      </c>
      <c r="V4149">
        <f>AVERAGEIF(C:C,"Fort Myer, Virginia", I:I)</f>
        <v>2</v>
      </c>
      <c r="X4149" t="str">
        <f>IFERROR(VLOOKUP("FlightNumber", A:D, 4, FALSE), "Flight Not Found")</f>
        <v>Flight Not Found</v>
      </c>
      <c r="Y4149" t="str" cm="1">
        <f t="array" ref="Y4149">IF(AND(B:B &gt; TIME(6, 0, 0), B:B &lt;= TIME(18, 0, 0)), "Day", "Night")</f>
        <v>Night</v>
      </c>
      <c r="Z4149">
        <f>COUNTIFS(D:D, "Military - U.S. Army", C:C, "Fort Myer, Virginia")</f>
        <v>1</v>
      </c>
    </row>
    <row r="4150" spans="1:26" x14ac:dyDescent="0.2">
      <c r="A4150">
        <v>33923</v>
      </c>
      <c r="C4150" t="s">
        <v>20465</v>
      </c>
      <c r="D4150" t="s">
        <v>20466</v>
      </c>
      <c r="E4150" t="s">
        <v>20467</v>
      </c>
      <c r="F4150" t="s">
        <v>8696</v>
      </c>
      <c r="G4150" t="s">
        <v>20468</v>
      </c>
      <c r="H4150" t="s">
        <v>20469</v>
      </c>
      <c r="I4150">
        <v>34</v>
      </c>
      <c r="J4150">
        <v>34</v>
      </c>
      <c r="K4150">
        <v>0</v>
      </c>
      <c r="L4150" t="s">
        <v>20470</v>
      </c>
      <c r="M4150">
        <f>SUM(B4150,C4150)</f>
        <v>0</v>
      </c>
      <c r="N4150" t="str">
        <f t="shared" si="128"/>
        <v>No</v>
      </c>
      <c r="O4150">
        <f>COUNTIF(C:C,"&lt;0")</f>
        <v>0</v>
      </c>
      <c r="P4150" t="e">
        <f>SUMIF(#REF!,"&gt;"&amp;AVERAGE(#REF!))</f>
        <v>#REF!</v>
      </c>
      <c r="Q4150">
        <f t="shared" si="129"/>
        <v>27.565026697177728</v>
      </c>
      <c r="R4150" t="str">
        <f>CONCATENATE("ID-",A4150,"-",E4150)</f>
        <v>ID-33923-Santo Domingo - Porto Plata</v>
      </c>
      <c r="S4150">
        <f>INDEX(B:B,MATCH(A4150,A:A,0))</f>
        <v>0</v>
      </c>
      <c r="T4150" t="str">
        <f>IF(OR(B4150&gt;0,C4150&gt;0),"Acceptable","Check")</f>
        <v>Acceptable</v>
      </c>
      <c r="U4150">
        <f>COUNTIF(D:D, "Military - U.S. Army")</f>
        <v>23</v>
      </c>
      <c r="V4150">
        <f>AVERAGEIF(C:C,"Fort Myer, Virginia", I:I)</f>
        <v>2</v>
      </c>
      <c r="X4150" t="str">
        <f>IFERROR(VLOOKUP("FlightNumber", A:D, 4, FALSE), "Flight Not Found")</f>
        <v>Flight Not Found</v>
      </c>
      <c r="Y4150" t="str" cm="1">
        <f t="array" ref="Y4150">IF(AND(B:B &gt; TIME(6, 0, 0), B:B &lt;= TIME(18, 0, 0)), "Day", "Night")</f>
        <v>Night</v>
      </c>
      <c r="Z4150">
        <f>COUNTIFS(D:D, "Military - U.S. Army", C:C, "Fort Myer, Virginia")</f>
        <v>1</v>
      </c>
    </row>
    <row r="4151" spans="1:26" x14ac:dyDescent="0.2">
      <c r="A4151">
        <v>33927</v>
      </c>
      <c r="B4151" t="s">
        <v>50</v>
      </c>
      <c r="C4151" t="s">
        <v>20471</v>
      </c>
      <c r="D4151" t="s">
        <v>20472</v>
      </c>
      <c r="E4151" t="s">
        <v>20473</v>
      </c>
      <c r="F4151" t="s">
        <v>14950</v>
      </c>
      <c r="G4151" t="s">
        <v>20474</v>
      </c>
      <c r="H4151" t="s">
        <v>20475</v>
      </c>
      <c r="I4151">
        <v>3</v>
      </c>
      <c r="J4151">
        <v>3</v>
      </c>
      <c r="K4151">
        <v>0</v>
      </c>
      <c r="L4151" t="s">
        <v>20476</v>
      </c>
      <c r="M4151">
        <f>SUM(B4151,C4151)</f>
        <v>0</v>
      </c>
      <c r="N4151" t="str">
        <f t="shared" si="128"/>
        <v>No</v>
      </c>
      <c r="O4151">
        <f>COUNTIF(C:C,"&lt;0")</f>
        <v>0</v>
      </c>
      <c r="P4151" t="e">
        <f>SUMIF(#REF!,"&gt;"&amp;AVERAGE(#REF!))</f>
        <v>#REF!</v>
      </c>
      <c r="Q4151">
        <f t="shared" si="129"/>
        <v>27.565026697177728</v>
      </c>
      <c r="R4151" t="str">
        <f>CONCATENATE("ID-",A4151,"-",E4151)</f>
        <v>ID-33927-Selway Lodge, ID  Salmon, ID</v>
      </c>
      <c r="S4151" t="str">
        <f>INDEX(B:B,MATCH(A4151,A:A,0))</f>
        <v>15:20</v>
      </c>
      <c r="T4151" t="str">
        <f>IF(OR(B4151&gt;0,C4151&gt;0),"Acceptable","Check")</f>
        <v>Acceptable</v>
      </c>
      <c r="U4151">
        <f>COUNTIF(D:D, "Military - U.S. Army")</f>
        <v>23</v>
      </c>
      <c r="V4151">
        <f>AVERAGEIF(C:C,"Fort Myer, Virginia", I:I)</f>
        <v>2</v>
      </c>
      <c r="X4151" t="str">
        <f>IFERROR(VLOOKUP("FlightNumber", A:D, 4, FALSE), "Flight Not Found")</f>
        <v>Flight Not Found</v>
      </c>
      <c r="Y4151" t="str" cm="1">
        <f t="array" ref="Y4151">IF(AND(B:B &gt; TIME(6, 0, 0), B:B &lt;= TIME(18, 0, 0)), "Day", "Night")</f>
        <v>Night</v>
      </c>
      <c r="Z4151">
        <f>COUNTIFS(D:D, "Military - U.S. Army", C:C, "Fort Myer, Virginia")</f>
        <v>1</v>
      </c>
    </row>
    <row r="4152" spans="1:26" x14ac:dyDescent="0.2">
      <c r="A4152">
        <v>33932</v>
      </c>
      <c r="B4152" t="s">
        <v>20477</v>
      </c>
      <c r="C4152" t="s">
        <v>20478</v>
      </c>
      <c r="D4152" t="s">
        <v>20479</v>
      </c>
      <c r="E4152" t="s">
        <v>16460</v>
      </c>
      <c r="F4152" t="s">
        <v>19404</v>
      </c>
      <c r="G4152" t="s">
        <v>20480</v>
      </c>
      <c r="H4152" t="s">
        <v>20481</v>
      </c>
      <c r="I4152">
        <v>141</v>
      </c>
      <c r="J4152">
        <v>141</v>
      </c>
      <c r="K4152">
        <v>0</v>
      </c>
      <c r="L4152" t="s">
        <v>20482</v>
      </c>
      <c r="M4152">
        <f>SUM(B4152,C4152)</f>
        <v>0</v>
      </c>
      <c r="N4152" t="str">
        <f t="shared" si="128"/>
        <v>No</v>
      </c>
      <c r="O4152">
        <f>COUNTIF(C:C,"&lt;0")</f>
        <v>0</v>
      </c>
      <c r="P4152" t="e">
        <f>SUMIF(#REF!,"&gt;"&amp;AVERAGE(#REF!))</f>
        <v>#REF!</v>
      </c>
      <c r="Q4152">
        <f t="shared" si="129"/>
        <v>27.565026697177728</v>
      </c>
      <c r="R4152" t="str">
        <f>CONCATENATE("ID-",A4152,"-",E4152)</f>
        <v>ID-33932-Guangzhou - Guilin</v>
      </c>
      <c r="S4152" t="str">
        <f>INDEX(B:B,MATCH(A4152,A:A,0))</f>
        <v>07:52</v>
      </c>
      <c r="T4152" t="str">
        <f>IF(OR(B4152&gt;0,C4152&gt;0),"Acceptable","Check")</f>
        <v>Acceptable</v>
      </c>
      <c r="U4152">
        <f>COUNTIF(D:D, "Military - U.S. Army")</f>
        <v>23</v>
      </c>
      <c r="V4152">
        <f>AVERAGEIF(C:C,"Fort Myer, Virginia", I:I)</f>
        <v>2</v>
      </c>
      <c r="X4152" t="str">
        <f>IFERROR(VLOOKUP("FlightNumber", A:D, 4, FALSE), "Flight Not Found")</f>
        <v>Flight Not Found</v>
      </c>
      <c r="Y4152" t="str" cm="1">
        <f t="array" ref="Y4152">IF(AND(B:B &gt; TIME(6, 0, 0), B:B &lt;= TIME(18, 0, 0)), "Day", "Night")</f>
        <v>Night</v>
      </c>
      <c r="Z4152">
        <f>COUNTIFS(D:D, "Military - U.S. Army", C:C, "Fort Myer, Virginia")</f>
        <v>1</v>
      </c>
    </row>
    <row r="4153" spans="1:26" x14ac:dyDescent="0.2">
      <c r="A4153">
        <v>33938</v>
      </c>
      <c r="B4153" t="s">
        <v>6939</v>
      </c>
      <c r="C4153" t="s">
        <v>20483</v>
      </c>
      <c r="D4153" t="s">
        <v>6456</v>
      </c>
      <c r="F4153" t="s">
        <v>20484</v>
      </c>
      <c r="G4153" t="s">
        <v>20485</v>
      </c>
      <c r="H4153" t="s">
        <v>20486</v>
      </c>
      <c r="I4153">
        <v>13</v>
      </c>
      <c r="J4153">
        <v>13</v>
      </c>
      <c r="K4153">
        <v>0</v>
      </c>
      <c r="L4153" t="s">
        <v>20487</v>
      </c>
      <c r="M4153">
        <f>SUM(B4153,C4153)</f>
        <v>0</v>
      </c>
      <c r="N4153" t="str">
        <f t="shared" si="128"/>
        <v>No</v>
      </c>
      <c r="O4153">
        <f>COUNTIF(C:C,"&lt;0")</f>
        <v>0</v>
      </c>
      <c r="P4153" t="e">
        <f>SUMIF(#REF!,"&gt;"&amp;AVERAGE(#REF!))</f>
        <v>#REF!</v>
      </c>
      <c r="Q4153">
        <f t="shared" si="129"/>
        <v>27.565026697177728</v>
      </c>
      <c r="R4153" t="str">
        <f>CONCATENATE("ID-",A4153,"-",E4153)</f>
        <v>ID-33938-</v>
      </c>
      <c r="S4153" t="str">
        <f>INDEX(B:B,MATCH(A4153,A:A,0))</f>
        <v>21:20</v>
      </c>
      <c r="T4153" t="str">
        <f>IF(OR(B4153&gt;0,C4153&gt;0),"Acceptable","Check")</f>
        <v>Acceptable</v>
      </c>
      <c r="U4153">
        <f>COUNTIF(D:D, "Military - U.S. Army")</f>
        <v>23</v>
      </c>
      <c r="V4153">
        <f>AVERAGEIF(C:C,"Fort Myer, Virginia", I:I)</f>
        <v>2</v>
      </c>
      <c r="X4153" t="str">
        <f>IFERROR(VLOOKUP("FlightNumber", A:D, 4, FALSE), "Flight Not Found")</f>
        <v>Flight Not Found</v>
      </c>
      <c r="Y4153" t="str" cm="1">
        <f t="array" ref="Y4153">IF(AND(B:B &gt; TIME(6, 0, 0), B:B &lt;= TIME(18, 0, 0)), "Day", "Night")</f>
        <v>Night</v>
      </c>
      <c r="Z4153">
        <f>COUNTIFS(D:D, "Military - U.S. Army", C:C, "Fort Myer, Virginia")</f>
        <v>1</v>
      </c>
    </row>
    <row r="4154" spans="1:26" x14ac:dyDescent="0.2">
      <c r="A4154">
        <v>33947</v>
      </c>
      <c r="C4154" t="s">
        <v>20488</v>
      </c>
      <c r="D4154" t="s">
        <v>20489</v>
      </c>
      <c r="E4154" t="s">
        <v>20490</v>
      </c>
      <c r="F4154" t="s">
        <v>20491</v>
      </c>
      <c r="G4154" t="s">
        <v>20492</v>
      </c>
      <c r="H4154" t="s">
        <v>14414</v>
      </c>
      <c r="I4154">
        <v>9</v>
      </c>
      <c r="J4154">
        <v>9</v>
      </c>
      <c r="K4154">
        <v>0</v>
      </c>
      <c r="L4154" t="s">
        <v>20493</v>
      </c>
      <c r="M4154">
        <f>SUM(B4154,C4154)</f>
        <v>0</v>
      </c>
      <c r="N4154" t="str">
        <f t="shared" si="128"/>
        <v>No</v>
      </c>
      <c r="O4154">
        <f>COUNTIF(C:C,"&lt;0")</f>
        <v>0</v>
      </c>
      <c r="P4154" t="e">
        <f>SUMIF(#REF!,"&gt;"&amp;AVERAGE(#REF!))</f>
        <v>#REF!</v>
      </c>
      <c r="Q4154">
        <f t="shared" si="129"/>
        <v>27.565026697177728</v>
      </c>
      <c r="R4154" t="str">
        <f>CONCATENATE("ID-",A4154,"-",E4154)</f>
        <v>ID-33947-Uruapan - Guadalajara</v>
      </c>
      <c r="S4154">
        <f>INDEX(B:B,MATCH(A4154,A:A,0))</f>
        <v>0</v>
      </c>
      <c r="T4154" t="str">
        <f>IF(OR(B4154&gt;0,C4154&gt;0),"Acceptable","Check")</f>
        <v>Acceptable</v>
      </c>
      <c r="U4154">
        <f>COUNTIF(D:D, "Military - U.S. Army")</f>
        <v>23</v>
      </c>
      <c r="V4154">
        <f>AVERAGEIF(C:C,"Fort Myer, Virginia", I:I)</f>
        <v>2</v>
      </c>
      <c r="X4154" t="str">
        <f>IFERROR(VLOOKUP("FlightNumber", A:D, 4, FALSE), "Flight Not Found")</f>
        <v>Flight Not Found</v>
      </c>
      <c r="Y4154" t="str" cm="1">
        <f t="array" ref="Y4154">IF(AND(B:B &gt; TIME(6, 0, 0), B:B &lt;= TIME(18, 0, 0)), "Day", "Night")</f>
        <v>Night</v>
      </c>
      <c r="Z4154">
        <f>COUNTIFS(D:D, "Military - U.S. Army", C:C, "Fort Myer, Virginia")</f>
        <v>1</v>
      </c>
    </row>
    <row r="4155" spans="1:26" x14ac:dyDescent="0.2">
      <c r="A4155">
        <v>33951</v>
      </c>
      <c r="C4155" t="s">
        <v>20494</v>
      </c>
      <c r="D4155" t="s">
        <v>20495</v>
      </c>
      <c r="F4155" t="s">
        <v>11698</v>
      </c>
      <c r="G4155" t="s">
        <v>20496</v>
      </c>
      <c r="H4155" t="s">
        <v>20497</v>
      </c>
      <c r="I4155">
        <v>37</v>
      </c>
      <c r="J4155">
        <v>37</v>
      </c>
      <c r="K4155">
        <v>0</v>
      </c>
      <c r="L4155" t="s">
        <v>20498</v>
      </c>
      <c r="M4155">
        <f>SUM(B4155,C4155)</f>
        <v>0</v>
      </c>
      <c r="N4155" t="str">
        <f t="shared" si="128"/>
        <v>No</v>
      </c>
      <c r="O4155">
        <f>COUNTIF(C:C,"&lt;0")</f>
        <v>0</v>
      </c>
      <c r="P4155" t="e">
        <f>SUMIF(#REF!,"&gt;"&amp;AVERAGE(#REF!))</f>
        <v>#REF!</v>
      </c>
      <c r="Q4155">
        <f t="shared" si="129"/>
        <v>27.565026697177728</v>
      </c>
      <c r="R4155" t="str">
        <f>CONCATENATE("ID-",A4155,"-",E4155)</f>
        <v>ID-33951-</v>
      </c>
      <c r="S4155">
        <f>INDEX(B:B,MATCH(A4155,A:A,0))</f>
        <v>0</v>
      </c>
      <c r="T4155" t="str">
        <f>IF(OR(B4155&gt;0,C4155&gt;0),"Acceptable","Check")</f>
        <v>Acceptable</v>
      </c>
      <c r="U4155">
        <f>COUNTIF(D:D, "Military - U.S. Army")</f>
        <v>23</v>
      </c>
      <c r="V4155">
        <f>AVERAGEIF(C:C,"Fort Myer, Virginia", I:I)</f>
        <v>2</v>
      </c>
      <c r="X4155" t="str">
        <f>IFERROR(VLOOKUP("FlightNumber", A:D, 4, FALSE), "Flight Not Found")</f>
        <v>Flight Not Found</v>
      </c>
      <c r="Y4155" t="str" cm="1">
        <f t="array" ref="Y4155">IF(AND(B:B &gt; TIME(6, 0, 0), B:B &lt;= TIME(18, 0, 0)), "Day", "Night")</f>
        <v>Night</v>
      </c>
      <c r="Z4155">
        <f>COUNTIFS(D:D, "Military - U.S. Army", C:C, "Fort Myer, Virginia")</f>
        <v>1</v>
      </c>
    </row>
    <row r="4156" spans="1:26" x14ac:dyDescent="0.2">
      <c r="A4156">
        <v>33959</v>
      </c>
      <c r="B4156" t="s">
        <v>6924</v>
      </c>
      <c r="C4156" t="s">
        <v>20499</v>
      </c>
      <c r="D4156" t="s">
        <v>13624</v>
      </c>
      <c r="E4156" t="s">
        <v>20500</v>
      </c>
      <c r="F4156" t="s">
        <v>16372</v>
      </c>
      <c r="G4156" t="s">
        <v>20501</v>
      </c>
      <c r="H4156" t="s">
        <v>20502</v>
      </c>
      <c r="I4156">
        <v>340</v>
      </c>
      <c r="J4156">
        <v>56</v>
      </c>
      <c r="K4156">
        <v>0</v>
      </c>
      <c r="L4156" t="s">
        <v>20503</v>
      </c>
      <c r="M4156">
        <f>SUM(B4156,C4156)</f>
        <v>0</v>
      </c>
      <c r="N4156" t="str">
        <f t="shared" si="128"/>
        <v>No</v>
      </c>
      <c r="O4156">
        <f>COUNTIF(C:C,"&lt;0")</f>
        <v>0</v>
      </c>
      <c r="P4156" t="e">
        <f>SUMIF(#REF!,"&gt;"&amp;AVERAGE(#REF!))</f>
        <v>#REF!</v>
      </c>
      <c r="Q4156">
        <f t="shared" si="129"/>
        <v>27.565026697177728</v>
      </c>
      <c r="R4156" t="str">
        <f>CONCATENATE("ID-",A4156,"-",E4156)</f>
        <v>ID-33959-Amsterdam - Faro</v>
      </c>
      <c r="S4156" t="str">
        <f>INDEX(B:B,MATCH(A4156,A:A,0))</f>
        <v>07:53</v>
      </c>
      <c r="T4156" t="str">
        <f>IF(OR(B4156&gt;0,C4156&gt;0),"Acceptable","Check")</f>
        <v>Acceptable</v>
      </c>
      <c r="U4156">
        <f>COUNTIF(D:D, "Military - U.S. Army")</f>
        <v>23</v>
      </c>
      <c r="V4156">
        <f>AVERAGEIF(C:C,"Fort Myer, Virginia", I:I)</f>
        <v>2</v>
      </c>
      <c r="X4156" t="str">
        <f>IFERROR(VLOOKUP("FlightNumber", A:D, 4, FALSE), "Flight Not Found")</f>
        <v>Flight Not Found</v>
      </c>
      <c r="Y4156" t="str" cm="1">
        <f t="array" ref="Y4156">IF(AND(B:B &gt; TIME(6, 0, 0), B:B &lt;= TIME(18, 0, 0)), "Day", "Night")</f>
        <v>Night</v>
      </c>
      <c r="Z4156">
        <f>COUNTIFS(D:D, "Military - U.S. Army", C:C, "Fort Myer, Virginia")</f>
        <v>1</v>
      </c>
    </row>
    <row r="4157" spans="1:26" x14ac:dyDescent="0.2">
      <c r="A4157">
        <v>33960</v>
      </c>
      <c r="B4157" t="s">
        <v>99</v>
      </c>
      <c r="C4157" t="s">
        <v>11687</v>
      </c>
      <c r="D4157" t="s">
        <v>20504</v>
      </c>
      <c r="E4157" t="s">
        <v>20505</v>
      </c>
      <c r="F4157" t="s">
        <v>20506</v>
      </c>
      <c r="G4157" t="s">
        <v>20507</v>
      </c>
      <c r="H4157" t="s">
        <v>20508</v>
      </c>
      <c r="I4157">
        <v>157</v>
      </c>
      <c r="J4157">
        <v>157</v>
      </c>
      <c r="K4157">
        <v>0</v>
      </c>
      <c r="L4157" t="s">
        <v>20509</v>
      </c>
      <c r="M4157">
        <f>SUM(B4157,C4157)</f>
        <v>0</v>
      </c>
      <c r="N4157" t="str">
        <f t="shared" si="128"/>
        <v>No</v>
      </c>
      <c r="O4157">
        <f>COUNTIF(C:C,"&lt;0")</f>
        <v>0</v>
      </c>
      <c r="P4157" t="e">
        <f>SUMIF(#REF!,"&gt;"&amp;AVERAGE(#REF!))</f>
        <v>#REF!</v>
      </c>
      <c r="Q4157">
        <f t="shared" si="129"/>
        <v>27.565026697177728</v>
      </c>
      <c r="R4157" t="str">
        <f>CONCATENATE("ID-",A4157,"-",E4157)</f>
        <v>ID-33960-Benghazi - Tripoli</v>
      </c>
      <c r="S4157" t="str">
        <f>INDEX(B:B,MATCH(A4157,A:A,0))</f>
        <v>10:00</v>
      </c>
      <c r="T4157" t="str">
        <f>IF(OR(B4157&gt;0,C4157&gt;0),"Acceptable","Check")</f>
        <v>Acceptable</v>
      </c>
      <c r="U4157">
        <f>COUNTIF(D:D, "Military - U.S. Army")</f>
        <v>23</v>
      </c>
      <c r="V4157">
        <f>AVERAGEIF(C:C,"Fort Myer, Virginia", I:I)</f>
        <v>2</v>
      </c>
      <c r="X4157" t="str">
        <f>IFERROR(VLOOKUP("FlightNumber", A:D, 4, FALSE), "Flight Not Found")</f>
        <v>Flight Not Found</v>
      </c>
      <c r="Y4157" t="str" cm="1">
        <f t="array" ref="Y4157">IF(AND(B:B &gt; TIME(6, 0, 0), B:B &lt;= TIME(18, 0, 0)), "Day", "Night")</f>
        <v>Night</v>
      </c>
      <c r="Z4157">
        <f>COUNTIFS(D:D, "Military - U.S. Army", C:C, "Fort Myer, Virginia")</f>
        <v>1</v>
      </c>
    </row>
    <row r="4158" spans="1:26" x14ac:dyDescent="0.2">
      <c r="A4158">
        <v>33972</v>
      </c>
      <c r="B4158" t="s">
        <v>2833</v>
      </c>
      <c r="C4158" t="s">
        <v>20510</v>
      </c>
      <c r="D4158" t="s">
        <v>20511</v>
      </c>
      <c r="F4158" t="s">
        <v>20512</v>
      </c>
      <c r="G4158" t="s">
        <v>20513</v>
      </c>
      <c r="H4158" t="s">
        <v>20514</v>
      </c>
      <c r="I4158">
        <v>4</v>
      </c>
      <c r="J4158">
        <v>4</v>
      </c>
      <c r="K4158">
        <v>0</v>
      </c>
      <c r="L4158" t="s">
        <v>20515</v>
      </c>
      <c r="M4158">
        <f>SUM(B4158,C4158)</f>
        <v>0</v>
      </c>
      <c r="N4158" t="str">
        <f t="shared" si="128"/>
        <v>No</v>
      </c>
      <c r="O4158">
        <f>COUNTIF(C:C,"&lt;0")</f>
        <v>0</v>
      </c>
      <c r="P4158" t="e">
        <f>SUMIF(#REF!,"&gt;"&amp;AVERAGE(#REF!))</f>
        <v>#REF!</v>
      </c>
      <c r="Q4158">
        <f t="shared" si="129"/>
        <v>27.565026697177728</v>
      </c>
      <c r="R4158" t="str">
        <f>CONCATENATE("ID-",A4158,"-",E4158)</f>
        <v>ID-33972-</v>
      </c>
      <c r="S4158" t="str">
        <f>INDEX(B:B,MATCH(A4158,A:A,0))</f>
        <v>15:40</v>
      </c>
      <c r="T4158" t="str">
        <f>IF(OR(B4158&gt;0,C4158&gt;0),"Acceptable","Check")</f>
        <v>Acceptable</v>
      </c>
      <c r="U4158">
        <f>COUNTIF(D:D, "Military - U.S. Army")</f>
        <v>23</v>
      </c>
      <c r="V4158">
        <f>AVERAGEIF(C:C,"Fort Myer, Virginia", I:I)</f>
        <v>2</v>
      </c>
      <c r="X4158" t="str">
        <f>IFERROR(VLOOKUP("FlightNumber", A:D, 4, FALSE), "Flight Not Found")</f>
        <v>Flight Not Found</v>
      </c>
      <c r="Y4158" t="str" cm="1">
        <f t="array" ref="Y4158">IF(AND(B:B &gt; TIME(6, 0, 0), B:B &lt;= TIME(18, 0, 0)), "Day", "Night")</f>
        <v>Night</v>
      </c>
      <c r="Z4158">
        <f>COUNTIFS(D:D, "Military - U.S. Army", C:C, "Fort Myer, Virginia")</f>
        <v>1</v>
      </c>
    </row>
    <row r="4159" spans="1:26" x14ac:dyDescent="0.2">
      <c r="A4159">
        <v>33975</v>
      </c>
      <c r="B4159" t="s">
        <v>6638</v>
      </c>
      <c r="C4159" t="s">
        <v>196</v>
      </c>
      <c r="D4159" t="s">
        <v>20516</v>
      </c>
      <c r="E4159" t="s">
        <v>20517</v>
      </c>
      <c r="F4159" t="s">
        <v>20518</v>
      </c>
      <c r="G4159" t="s">
        <v>20519</v>
      </c>
      <c r="H4159" t="s">
        <v>8001</v>
      </c>
      <c r="I4159">
        <v>23</v>
      </c>
      <c r="J4159">
        <v>4</v>
      </c>
      <c r="K4159">
        <v>0</v>
      </c>
      <c r="L4159" t="s">
        <v>20520</v>
      </c>
      <c r="M4159">
        <f>SUM(B4159,C4159)</f>
        <v>0</v>
      </c>
      <c r="N4159" t="str">
        <f t="shared" si="128"/>
        <v>No</v>
      </c>
      <c r="O4159">
        <f>COUNTIF(C:C,"&lt;0")</f>
        <v>0</v>
      </c>
      <c r="P4159" t="e">
        <f>SUMIF(#REF!,"&gt;"&amp;AVERAGE(#REF!))</f>
        <v>#REF!</v>
      </c>
      <c r="Q4159">
        <f t="shared" si="129"/>
        <v>27.565026697177728</v>
      </c>
      <c r="R4159" t="str">
        <f>CONCATENATE("ID-",A4159,"-",E4159)</f>
        <v>ID-33975-Bremen - Paris</v>
      </c>
      <c r="S4159" t="str">
        <f>INDEX(B:B,MATCH(A4159,A:A,0))</f>
        <v>19:20</v>
      </c>
      <c r="T4159" t="str">
        <f>IF(OR(B4159&gt;0,C4159&gt;0),"Acceptable","Check")</f>
        <v>Acceptable</v>
      </c>
      <c r="U4159">
        <f>COUNTIF(D:D, "Military - U.S. Army")</f>
        <v>23</v>
      </c>
      <c r="V4159">
        <f>AVERAGEIF(C:C,"Fort Myer, Virginia", I:I)</f>
        <v>2</v>
      </c>
      <c r="X4159" t="str">
        <f>IFERROR(VLOOKUP("FlightNumber", A:D, 4, FALSE), "Flight Not Found")</f>
        <v>Flight Not Found</v>
      </c>
      <c r="Y4159" t="str" cm="1">
        <f t="array" ref="Y4159">IF(AND(B:B &gt; TIME(6, 0, 0), B:B &lt;= TIME(18, 0, 0)), "Day", "Night")</f>
        <v>Night</v>
      </c>
      <c r="Z4159">
        <f>COUNTIFS(D:D, "Military - U.S. Army", C:C, "Fort Myer, Virginia")</f>
        <v>1</v>
      </c>
    </row>
    <row r="4160" spans="1:26" x14ac:dyDescent="0.2">
      <c r="A4160">
        <v>33978</v>
      </c>
      <c r="C4160" t="s">
        <v>4984</v>
      </c>
      <c r="D4160" t="s">
        <v>15921</v>
      </c>
      <c r="F4160" t="s">
        <v>20521</v>
      </c>
      <c r="G4160" t="s">
        <v>20522</v>
      </c>
      <c r="H4160" t="s">
        <v>20523</v>
      </c>
      <c r="I4160">
        <v>44</v>
      </c>
      <c r="J4160">
        <v>17</v>
      </c>
      <c r="K4160">
        <v>0</v>
      </c>
      <c r="L4160" t="s">
        <v>20524</v>
      </c>
      <c r="M4160">
        <f>SUM(B4160,C4160)</f>
        <v>0</v>
      </c>
      <c r="N4160" t="str">
        <f t="shared" si="128"/>
        <v>No</v>
      </c>
      <c r="O4160">
        <f>COUNTIF(C:C,"&lt;0")</f>
        <v>0</v>
      </c>
      <c r="P4160" t="e">
        <f>SUMIF(#REF!,"&gt;"&amp;AVERAGE(#REF!))</f>
        <v>#REF!</v>
      </c>
      <c r="Q4160">
        <f t="shared" si="129"/>
        <v>27.565026697177728</v>
      </c>
      <c r="R4160" t="str">
        <f>CONCATENATE("ID-",A4160,"-",E4160)</f>
        <v>ID-33978-</v>
      </c>
      <c r="S4160">
        <f>INDEX(B:B,MATCH(A4160,A:A,0))</f>
        <v>0</v>
      </c>
      <c r="T4160" t="str">
        <f>IF(OR(B4160&gt;0,C4160&gt;0),"Acceptable","Check")</f>
        <v>Acceptable</v>
      </c>
      <c r="U4160">
        <f>COUNTIF(D:D, "Military - U.S. Army")</f>
        <v>23</v>
      </c>
      <c r="V4160">
        <f>AVERAGEIF(C:C,"Fort Myer, Virginia", I:I)</f>
        <v>2</v>
      </c>
      <c r="X4160" t="str">
        <f>IFERROR(VLOOKUP("FlightNumber", A:D, 4, FALSE), "Flight Not Found")</f>
        <v>Flight Not Found</v>
      </c>
      <c r="Y4160" t="str" cm="1">
        <f t="array" ref="Y4160">IF(AND(B:B &gt; TIME(6, 0, 0), B:B &lt;= TIME(18, 0, 0)), "Day", "Night")</f>
        <v>Night</v>
      </c>
      <c r="Z4160">
        <f>COUNTIFS(D:D, "Military - U.S. Army", C:C, "Fort Myer, Virginia")</f>
        <v>1</v>
      </c>
    </row>
    <row r="4161" spans="1:26" x14ac:dyDescent="0.2">
      <c r="A4161">
        <v>33982</v>
      </c>
      <c r="C4161" t="s">
        <v>20525</v>
      </c>
      <c r="D4161" t="s">
        <v>20526</v>
      </c>
      <c r="E4161" t="s">
        <v>20527</v>
      </c>
      <c r="F4161" t="s">
        <v>15845</v>
      </c>
      <c r="G4161" t="s">
        <v>20528</v>
      </c>
      <c r="H4161" t="s">
        <v>20529</v>
      </c>
      <c r="I4161">
        <v>2</v>
      </c>
      <c r="J4161">
        <v>2</v>
      </c>
      <c r="K4161">
        <v>0</v>
      </c>
      <c r="L4161" t="s">
        <v>20530</v>
      </c>
      <c r="M4161">
        <f>SUM(B4161,C4161)</f>
        <v>0</v>
      </c>
      <c r="N4161" t="str">
        <f t="shared" si="128"/>
        <v>No</v>
      </c>
      <c r="O4161">
        <f>COUNTIF(C:C,"&lt;0")</f>
        <v>0</v>
      </c>
      <c r="P4161" t="e">
        <f>SUMIF(#REF!,"&gt;"&amp;AVERAGE(#REF!))</f>
        <v>#REF!</v>
      </c>
      <c r="Q4161">
        <f t="shared" si="129"/>
        <v>27.565026697177728</v>
      </c>
      <c r="R4161" t="str">
        <f>CONCATENATE("ID-",A4161,"-",E4161)</f>
        <v>ID-33982-Southend - Glasgow</v>
      </c>
      <c r="S4161">
        <f>INDEX(B:B,MATCH(A4161,A:A,0))</f>
        <v>0</v>
      </c>
      <c r="T4161" t="str">
        <f>IF(OR(B4161&gt;0,C4161&gt;0),"Acceptable","Check")</f>
        <v>Acceptable</v>
      </c>
      <c r="U4161">
        <f>COUNTIF(D:D, "Military - U.S. Army")</f>
        <v>23</v>
      </c>
      <c r="V4161">
        <f>AVERAGEIF(C:C,"Fort Myer, Virginia", I:I)</f>
        <v>2</v>
      </c>
      <c r="X4161" t="str">
        <f>IFERROR(VLOOKUP("FlightNumber", A:D, 4, FALSE), "Flight Not Found")</f>
        <v>Flight Not Found</v>
      </c>
      <c r="Y4161" t="str" cm="1">
        <f t="array" ref="Y4161">IF(AND(B:B &gt; TIME(6, 0, 0), B:B &lt;= TIME(18, 0, 0)), "Day", "Night")</f>
        <v>Night</v>
      </c>
      <c r="Z4161">
        <f>COUNTIFS(D:D, "Military - U.S. Army", C:C, "Fort Myer, Virginia")</f>
        <v>1</v>
      </c>
    </row>
    <row r="4162" spans="1:26" x14ac:dyDescent="0.2">
      <c r="A4162">
        <v>33983</v>
      </c>
      <c r="B4162" t="s">
        <v>398</v>
      </c>
      <c r="C4162" t="s">
        <v>20531</v>
      </c>
      <c r="D4162" t="s">
        <v>16601</v>
      </c>
      <c r="E4162" t="s">
        <v>20532</v>
      </c>
      <c r="F4162" t="s">
        <v>2722</v>
      </c>
      <c r="G4162" t="s">
        <v>20533</v>
      </c>
      <c r="H4162" t="s">
        <v>20534</v>
      </c>
      <c r="I4162">
        <v>2</v>
      </c>
      <c r="J4162">
        <v>2</v>
      </c>
      <c r="K4162">
        <v>0</v>
      </c>
      <c r="L4162" t="s">
        <v>20535</v>
      </c>
      <c r="M4162">
        <f>SUM(B4162,C4162)</f>
        <v>0</v>
      </c>
      <c r="N4162" t="str">
        <f t="shared" ref="N4162:N4225" si="130">IF(E4162="good","Yes","No")</f>
        <v>No</v>
      </c>
      <c r="O4162">
        <f>COUNTIF(C:C,"&lt;0")</f>
        <v>0</v>
      </c>
      <c r="P4162" t="e">
        <f>SUMIF(#REF!,"&gt;"&amp;AVERAGE(#REF!))</f>
        <v>#REF!</v>
      </c>
      <c r="Q4162">
        <f t="shared" si="129"/>
        <v>27.565026697177728</v>
      </c>
      <c r="R4162" t="str">
        <f>CONCATENATE("ID-",A4162,"-",E4162)</f>
        <v>ID-33983-Bronson - Wrangell</v>
      </c>
      <c r="S4162" t="str">
        <f>INDEX(B:B,MATCH(A4162,A:A,0))</f>
        <v>08:30</v>
      </c>
      <c r="T4162" t="str">
        <f>IF(OR(B4162&gt;0,C4162&gt;0),"Acceptable","Check")</f>
        <v>Acceptable</v>
      </c>
      <c r="U4162">
        <f>COUNTIF(D:D, "Military - U.S. Army")</f>
        <v>23</v>
      </c>
      <c r="V4162">
        <f>AVERAGEIF(C:C,"Fort Myer, Virginia", I:I)</f>
        <v>2</v>
      </c>
      <c r="X4162" t="str">
        <f>IFERROR(VLOOKUP("FlightNumber", A:D, 4, FALSE), "Flight Not Found")</f>
        <v>Flight Not Found</v>
      </c>
      <c r="Y4162" t="str" cm="1">
        <f t="array" ref="Y4162">IF(AND(B:B &gt; TIME(6, 0, 0), B:B &lt;= TIME(18, 0, 0)), "Day", "Night")</f>
        <v>Night</v>
      </c>
      <c r="Z4162">
        <f>COUNTIFS(D:D, "Military - U.S. Army", C:C, "Fort Myer, Virginia")</f>
        <v>1</v>
      </c>
    </row>
    <row r="4163" spans="1:26" x14ac:dyDescent="0.2">
      <c r="A4163">
        <v>33996</v>
      </c>
      <c r="C4163" t="s">
        <v>20536</v>
      </c>
      <c r="D4163" t="s">
        <v>20537</v>
      </c>
      <c r="F4163" t="s">
        <v>15253</v>
      </c>
      <c r="G4163" t="s">
        <v>20538</v>
      </c>
      <c r="H4163" t="s">
        <v>1842</v>
      </c>
      <c r="I4163">
        <v>21</v>
      </c>
      <c r="J4163">
        <v>3</v>
      </c>
      <c r="K4163">
        <v>0</v>
      </c>
      <c r="L4163" t="s">
        <v>20539</v>
      </c>
      <c r="M4163">
        <f>SUM(B4163,C4163)</f>
        <v>0</v>
      </c>
      <c r="N4163" t="str">
        <f t="shared" si="130"/>
        <v>No</v>
      </c>
      <c r="O4163">
        <f>COUNTIF(C:C,"&lt;0")</f>
        <v>0</v>
      </c>
      <c r="P4163" t="e">
        <f>SUMIF(#REF!,"&gt;"&amp;AVERAGE(#REF!))</f>
        <v>#REF!</v>
      </c>
      <c r="Q4163">
        <f t="shared" ref="Q4163:Q4226" si="131">AVERAGEIF(I:I,"&gt;0")</f>
        <v>27.565026697177728</v>
      </c>
      <c r="R4163" t="str">
        <f>CONCATENATE("ID-",A4163,"-",E4163)</f>
        <v>ID-33996-</v>
      </c>
      <c r="S4163">
        <f>INDEX(B:B,MATCH(A4163,A:A,0))</f>
        <v>0</v>
      </c>
      <c r="T4163" t="str">
        <f>IF(OR(B4163&gt;0,C4163&gt;0),"Acceptable","Check")</f>
        <v>Acceptable</v>
      </c>
      <c r="U4163">
        <f>COUNTIF(D:D, "Military - U.S. Army")</f>
        <v>23</v>
      </c>
      <c r="V4163">
        <f>AVERAGEIF(C:C,"Fort Myer, Virginia", I:I)</f>
        <v>2</v>
      </c>
      <c r="X4163" t="str">
        <f>IFERROR(VLOOKUP("FlightNumber", A:D, 4, FALSE), "Flight Not Found")</f>
        <v>Flight Not Found</v>
      </c>
      <c r="Y4163" t="str" cm="1">
        <f t="array" ref="Y4163">IF(AND(B:B &gt; TIME(6, 0, 0), B:B &lt;= TIME(18, 0, 0)), "Day", "Night")</f>
        <v>Night</v>
      </c>
      <c r="Z4163">
        <f>COUNTIFS(D:D, "Military - U.S. Army", C:C, "Fort Myer, Virginia")</f>
        <v>1</v>
      </c>
    </row>
    <row r="4164" spans="1:26" x14ac:dyDescent="0.2">
      <c r="A4164">
        <v>34000</v>
      </c>
      <c r="C4164" t="s">
        <v>20540</v>
      </c>
      <c r="D4164" t="s">
        <v>20541</v>
      </c>
      <c r="E4164" t="s">
        <v>20542</v>
      </c>
      <c r="F4164" t="s">
        <v>18242</v>
      </c>
      <c r="G4164" t="s">
        <v>20543</v>
      </c>
      <c r="H4164" t="s">
        <v>20544</v>
      </c>
      <c r="I4164">
        <v>16</v>
      </c>
      <c r="J4164">
        <v>16</v>
      </c>
      <c r="K4164">
        <v>0</v>
      </c>
      <c r="L4164" t="s">
        <v>20545</v>
      </c>
      <c r="M4164">
        <f>SUM(B4164,C4164)</f>
        <v>0</v>
      </c>
      <c r="N4164" t="str">
        <f t="shared" si="130"/>
        <v>No</v>
      </c>
      <c r="O4164">
        <f>COUNTIF(C:C,"&lt;0")</f>
        <v>0</v>
      </c>
      <c r="P4164" t="e">
        <f>SUMIF(#REF!,"&gt;"&amp;AVERAGE(#REF!))</f>
        <v>#REF!</v>
      </c>
      <c r="Q4164">
        <f t="shared" si="131"/>
        <v>27.565026697177728</v>
      </c>
      <c r="R4164" t="str">
        <f>CONCATENATE("ID-",A4164,"-",E4164)</f>
        <v>ID-34000-Medan - Banda Aceh - Jakarta</v>
      </c>
      <c r="S4164">
        <f>INDEX(B:B,MATCH(A4164,A:A,0))</f>
        <v>0</v>
      </c>
      <c r="T4164" t="str">
        <f>IF(OR(B4164&gt;0,C4164&gt;0),"Acceptable","Check")</f>
        <v>Acceptable</v>
      </c>
      <c r="U4164">
        <f>COUNTIF(D:D, "Military - U.S. Army")</f>
        <v>23</v>
      </c>
      <c r="V4164">
        <f>AVERAGEIF(C:C,"Fort Myer, Virginia", I:I)</f>
        <v>2</v>
      </c>
      <c r="X4164" t="str">
        <f>IFERROR(VLOOKUP("FlightNumber", A:D, 4, FALSE), "Flight Not Found")</f>
        <v>Flight Not Found</v>
      </c>
      <c r="Y4164" t="str" cm="1">
        <f t="array" ref="Y4164">IF(AND(B:B &gt; TIME(6, 0, 0), B:B &lt;= TIME(18, 0, 0)), "Day", "Night")</f>
        <v>Night</v>
      </c>
      <c r="Z4164">
        <f>COUNTIFS(D:D, "Military - U.S. Army", C:C, "Fort Myer, Virginia")</f>
        <v>1</v>
      </c>
    </row>
    <row r="4165" spans="1:26" x14ac:dyDescent="0.2">
      <c r="A4165">
        <v>34008</v>
      </c>
      <c r="B4165" t="s">
        <v>5850</v>
      </c>
      <c r="C4165" t="s">
        <v>14255</v>
      </c>
      <c r="D4165" t="s">
        <v>20546</v>
      </c>
      <c r="E4165" t="s">
        <v>20547</v>
      </c>
      <c r="F4165" t="s">
        <v>20548</v>
      </c>
      <c r="G4165" t="s">
        <v>20549</v>
      </c>
      <c r="H4165" t="s">
        <v>4907</v>
      </c>
      <c r="I4165">
        <v>133</v>
      </c>
      <c r="J4165">
        <v>133</v>
      </c>
      <c r="K4165">
        <v>0</v>
      </c>
      <c r="L4165" t="s">
        <v>20550</v>
      </c>
      <c r="M4165">
        <f>SUM(B4165,C4165)</f>
        <v>0</v>
      </c>
      <c r="N4165" t="str">
        <f t="shared" si="130"/>
        <v>No</v>
      </c>
      <c r="O4165">
        <f>COUNTIF(C:C,"&lt;0")</f>
        <v>0</v>
      </c>
      <c r="P4165" t="e">
        <f>SUMIF(#REF!,"&gt;"&amp;AVERAGE(#REF!))</f>
        <v>#REF!</v>
      </c>
      <c r="Q4165">
        <f t="shared" si="131"/>
        <v>27.565026697177728</v>
      </c>
      <c r="R4165" t="str">
        <f>CONCATENATE("ID-",A4165,"-",E4165)</f>
        <v>ID-34008-Tehran - Khoram</v>
      </c>
      <c r="S4165" t="str">
        <f>INDEX(B:B,MATCH(A4165,A:A,0))</f>
        <v>14:15</v>
      </c>
      <c r="T4165" t="str">
        <f>IF(OR(B4165&gt;0,C4165&gt;0),"Acceptable","Check")</f>
        <v>Acceptable</v>
      </c>
      <c r="U4165">
        <f>COUNTIF(D:D, "Military - U.S. Army")</f>
        <v>23</v>
      </c>
      <c r="V4165">
        <f>AVERAGEIF(C:C,"Fort Myer, Virginia", I:I)</f>
        <v>2</v>
      </c>
      <c r="X4165" t="str">
        <f>IFERROR(VLOOKUP("FlightNumber", A:D, 4, FALSE), "Flight Not Found")</f>
        <v>Flight Not Found</v>
      </c>
      <c r="Y4165" t="str" cm="1">
        <f t="array" ref="Y4165">IF(AND(B:B &gt; TIME(6, 0, 0), B:B &lt;= TIME(18, 0, 0)), "Day", "Night")</f>
        <v>Night</v>
      </c>
      <c r="Z4165">
        <f>COUNTIFS(D:D, "Military - U.S. Army", C:C, "Fort Myer, Virginia")</f>
        <v>1</v>
      </c>
    </row>
    <row r="4166" spans="1:26" x14ac:dyDescent="0.2">
      <c r="A4166">
        <v>34010</v>
      </c>
      <c r="C4166" t="s">
        <v>20551</v>
      </c>
      <c r="D4166" t="s">
        <v>17947</v>
      </c>
      <c r="E4166" t="s">
        <v>20552</v>
      </c>
      <c r="F4166" t="s">
        <v>20553</v>
      </c>
      <c r="I4166">
        <v>30</v>
      </c>
      <c r="J4166">
        <v>30</v>
      </c>
      <c r="K4166">
        <v>0</v>
      </c>
      <c r="L4166" t="s">
        <v>20554</v>
      </c>
      <c r="M4166">
        <f>SUM(B4166,C4166)</f>
        <v>0</v>
      </c>
      <c r="N4166" t="str">
        <f t="shared" si="130"/>
        <v>No</v>
      </c>
      <c r="O4166">
        <f>COUNTIF(C:C,"&lt;0")</f>
        <v>0</v>
      </c>
      <c r="P4166" t="e">
        <f>SUMIF(#REF!,"&gt;"&amp;AVERAGE(#REF!))</f>
        <v>#REF!</v>
      </c>
      <c r="Q4166">
        <f t="shared" si="131"/>
        <v>27.565026697177728</v>
      </c>
      <c r="R4166" t="str">
        <f>CONCATENATE("ID-",A4166,"-",E4166)</f>
        <v>ID-34010-Faisabad - Daraim</v>
      </c>
      <c r="S4166">
        <f>INDEX(B:B,MATCH(A4166,A:A,0))</f>
        <v>0</v>
      </c>
      <c r="T4166" t="str">
        <f>IF(OR(B4166&gt;0,C4166&gt;0),"Acceptable","Check")</f>
        <v>Acceptable</v>
      </c>
      <c r="U4166">
        <f>COUNTIF(D:D, "Military - U.S. Army")</f>
        <v>23</v>
      </c>
      <c r="V4166">
        <f>AVERAGEIF(C:C,"Fort Myer, Virginia", I:I)</f>
        <v>2</v>
      </c>
      <c r="X4166" t="str">
        <f>IFERROR(VLOOKUP("FlightNumber", A:D, 4, FALSE), "Flight Not Found")</f>
        <v>Flight Not Found</v>
      </c>
      <c r="Y4166" t="str" cm="1">
        <f t="array" ref="Y4166">IF(AND(B:B &gt; TIME(6, 0, 0), B:B &lt;= TIME(18, 0, 0)), "Day", "Night")</f>
        <v>Night</v>
      </c>
      <c r="Z4166">
        <f>COUNTIFS(D:D, "Military - U.S. Army", C:C, "Fort Myer, Virginia")</f>
        <v>1</v>
      </c>
    </row>
    <row r="4167" spans="1:26" x14ac:dyDescent="0.2">
      <c r="A4167">
        <v>34020</v>
      </c>
      <c r="C4167" t="s">
        <v>5135</v>
      </c>
      <c r="D4167" t="s">
        <v>20555</v>
      </c>
      <c r="F4167" t="s">
        <v>8860</v>
      </c>
      <c r="G4167" t="s">
        <v>20556</v>
      </c>
      <c r="H4167" t="s">
        <v>20557</v>
      </c>
      <c r="I4167">
        <v>2</v>
      </c>
      <c r="J4167">
        <v>2</v>
      </c>
      <c r="K4167">
        <v>0</v>
      </c>
      <c r="L4167" t="s">
        <v>20558</v>
      </c>
      <c r="M4167">
        <f>SUM(B4167,C4167)</f>
        <v>0</v>
      </c>
      <c r="N4167" t="str">
        <f t="shared" si="130"/>
        <v>No</v>
      </c>
      <c r="O4167">
        <f>COUNTIF(C:C,"&lt;0")</f>
        <v>0</v>
      </c>
      <c r="P4167" t="e">
        <f>SUMIF(#REF!,"&gt;"&amp;AVERAGE(#REF!))</f>
        <v>#REF!</v>
      </c>
      <c r="Q4167">
        <f t="shared" si="131"/>
        <v>27.565026697177728</v>
      </c>
      <c r="R4167" t="str">
        <f>CONCATENATE("ID-",A4167,"-",E4167)</f>
        <v>ID-34020-</v>
      </c>
      <c r="S4167">
        <f>INDEX(B:B,MATCH(A4167,A:A,0))</f>
        <v>0</v>
      </c>
      <c r="T4167" t="str">
        <f>IF(OR(B4167&gt;0,C4167&gt;0),"Acceptable","Check")</f>
        <v>Acceptable</v>
      </c>
      <c r="U4167">
        <f>COUNTIF(D:D, "Military - U.S. Army")</f>
        <v>23</v>
      </c>
      <c r="V4167">
        <f>AVERAGEIF(C:C,"Fort Myer, Virginia", I:I)</f>
        <v>2</v>
      </c>
      <c r="X4167" t="str">
        <f>IFERROR(VLOOKUP("FlightNumber", A:D, 4, FALSE), "Flight Not Found")</f>
        <v>Flight Not Found</v>
      </c>
      <c r="Y4167" t="str" cm="1">
        <f t="array" ref="Y4167">IF(AND(B:B &gt; TIME(6, 0, 0), B:B &lt;= TIME(18, 0, 0)), "Day", "Night")</f>
        <v>Night</v>
      </c>
      <c r="Z4167">
        <f>COUNTIFS(D:D, "Military - U.S. Army", C:C, "Fort Myer, Virginia")</f>
        <v>1</v>
      </c>
    </row>
    <row r="4168" spans="1:26" x14ac:dyDescent="0.2">
      <c r="A4168">
        <v>34028</v>
      </c>
      <c r="C4168" t="s">
        <v>20559</v>
      </c>
      <c r="D4168" t="s">
        <v>18925</v>
      </c>
      <c r="F4168" t="s">
        <v>20560</v>
      </c>
      <c r="G4168" t="s">
        <v>20561</v>
      </c>
      <c r="H4168" t="s">
        <v>6952</v>
      </c>
      <c r="I4168">
        <v>6</v>
      </c>
      <c r="J4168">
        <v>6</v>
      </c>
      <c r="K4168">
        <v>0</v>
      </c>
      <c r="L4168" t="s">
        <v>20562</v>
      </c>
      <c r="M4168">
        <f>SUM(B4168,C4168)</f>
        <v>0</v>
      </c>
      <c r="N4168" t="str">
        <f t="shared" si="130"/>
        <v>No</v>
      </c>
      <c r="O4168">
        <f>COUNTIF(C:C,"&lt;0")</f>
        <v>0</v>
      </c>
      <c r="P4168" t="e">
        <f>SUMIF(#REF!,"&gt;"&amp;AVERAGE(#REF!))</f>
        <v>#REF!</v>
      </c>
      <c r="Q4168">
        <f t="shared" si="131"/>
        <v>27.565026697177728</v>
      </c>
      <c r="R4168" t="str">
        <f>CONCATENATE("ID-",A4168,"-",E4168)</f>
        <v>ID-34028-</v>
      </c>
      <c r="S4168">
        <f>INDEX(B:B,MATCH(A4168,A:A,0))</f>
        <v>0</v>
      </c>
      <c r="T4168" t="str">
        <f>IF(OR(B4168&gt;0,C4168&gt;0),"Acceptable","Check")</f>
        <v>Acceptable</v>
      </c>
      <c r="U4168">
        <f>COUNTIF(D:D, "Military - U.S. Army")</f>
        <v>23</v>
      </c>
      <c r="V4168">
        <f>AVERAGEIF(C:C,"Fort Myer, Virginia", I:I)</f>
        <v>2</v>
      </c>
      <c r="X4168" t="str">
        <f>IFERROR(VLOOKUP("FlightNumber", A:D, 4, FALSE), "Flight Not Found")</f>
        <v>Flight Not Found</v>
      </c>
      <c r="Y4168" t="str" cm="1">
        <f t="array" ref="Y4168">IF(AND(B:B &gt; TIME(6, 0, 0), B:B &lt;= TIME(18, 0, 0)), "Day", "Night")</f>
        <v>Night</v>
      </c>
      <c r="Z4168">
        <f>COUNTIFS(D:D, "Military - U.S. Army", C:C, "Fort Myer, Virginia")</f>
        <v>1</v>
      </c>
    </row>
    <row r="4169" spans="1:26" x14ac:dyDescent="0.2">
      <c r="A4169">
        <v>34033</v>
      </c>
      <c r="B4169" t="s">
        <v>6375</v>
      </c>
      <c r="C4169" t="s">
        <v>20563</v>
      </c>
      <c r="D4169" t="s">
        <v>20564</v>
      </c>
      <c r="E4169" t="s">
        <v>20565</v>
      </c>
      <c r="F4169" t="s">
        <v>20566</v>
      </c>
      <c r="G4169" t="s">
        <v>20567</v>
      </c>
      <c r="H4169" t="s">
        <v>20568</v>
      </c>
      <c r="I4169">
        <v>97</v>
      </c>
      <c r="J4169">
        <v>83</v>
      </c>
      <c r="K4169">
        <v>0</v>
      </c>
      <c r="L4169" t="s">
        <v>20569</v>
      </c>
      <c r="M4169">
        <f>SUM(B4169,C4169)</f>
        <v>0</v>
      </c>
      <c r="N4169" t="str">
        <f t="shared" si="130"/>
        <v>No</v>
      </c>
      <c r="O4169">
        <f>COUNTIF(C:C,"&lt;0")</f>
        <v>0</v>
      </c>
      <c r="P4169" t="e">
        <f>SUMIF(#REF!,"&gt;"&amp;AVERAGE(#REF!))</f>
        <v>#REF!</v>
      </c>
      <c r="Q4169">
        <f t="shared" si="131"/>
        <v>27.565026697177728</v>
      </c>
      <c r="R4169" t="str">
        <f>CONCATENATE("ID-",A4169,"-",E4169)</f>
        <v>ID-34033-Skopje - Zürich</v>
      </c>
      <c r="S4169" t="str">
        <f>INDEX(B:B,MATCH(A4169,A:A,0))</f>
        <v>11:12</v>
      </c>
      <c r="T4169" t="str">
        <f>IF(OR(B4169&gt;0,C4169&gt;0),"Acceptable","Check")</f>
        <v>Acceptable</v>
      </c>
      <c r="U4169">
        <f>COUNTIF(D:D, "Military - U.S. Army")</f>
        <v>23</v>
      </c>
      <c r="V4169">
        <f>AVERAGEIF(C:C,"Fort Myer, Virginia", I:I)</f>
        <v>2</v>
      </c>
      <c r="X4169" t="str">
        <f>IFERROR(VLOOKUP("FlightNumber", A:D, 4, FALSE), "Flight Not Found")</f>
        <v>Flight Not Found</v>
      </c>
      <c r="Y4169" t="str" cm="1">
        <f t="array" ref="Y4169">IF(AND(B:B &gt; TIME(6, 0, 0), B:B &lt;= TIME(18, 0, 0)), "Day", "Night")</f>
        <v>Night</v>
      </c>
      <c r="Z4169">
        <f>COUNTIFS(D:D, "Military - U.S. Army", C:C, "Fort Myer, Virginia")</f>
        <v>1</v>
      </c>
    </row>
    <row r="4170" spans="1:26" x14ac:dyDescent="0.2">
      <c r="A4170">
        <v>34042</v>
      </c>
      <c r="B4170" t="s">
        <v>20570</v>
      </c>
      <c r="C4170" t="s">
        <v>7180</v>
      </c>
      <c r="D4170" t="s">
        <v>20571</v>
      </c>
      <c r="E4170" t="s">
        <v>20572</v>
      </c>
      <c r="F4170" t="s">
        <v>14640</v>
      </c>
      <c r="G4170" t="s">
        <v>20573</v>
      </c>
      <c r="H4170" t="s">
        <v>20574</v>
      </c>
      <c r="I4170">
        <v>4</v>
      </c>
      <c r="J4170">
        <v>4</v>
      </c>
      <c r="K4170">
        <v>0</v>
      </c>
      <c r="L4170" t="s">
        <v>20575</v>
      </c>
      <c r="M4170">
        <f>SUM(B4170,C4170)</f>
        <v>0</v>
      </c>
      <c r="N4170" t="str">
        <f t="shared" si="130"/>
        <v>No</v>
      </c>
      <c r="O4170">
        <f>COUNTIF(C:C,"&lt;0")</f>
        <v>0</v>
      </c>
      <c r="P4170" t="e">
        <f>SUMIF(#REF!,"&gt;"&amp;AVERAGE(#REF!))</f>
        <v>#REF!</v>
      </c>
      <c r="Q4170">
        <f t="shared" si="131"/>
        <v>27.565026697177728</v>
      </c>
      <c r="R4170" t="str">
        <f>CONCATENATE("ID-",A4170,"-",E4170)</f>
        <v>ID-34042-Albuquerque, NM - Oakland, CA</v>
      </c>
      <c r="S4170" t="str">
        <f>INDEX(B:B,MATCH(A4170,A:A,0))</f>
        <v>22:34</v>
      </c>
      <c r="T4170" t="str">
        <f>IF(OR(B4170&gt;0,C4170&gt;0),"Acceptable","Check")</f>
        <v>Acceptable</v>
      </c>
      <c r="U4170">
        <f>COUNTIF(D:D, "Military - U.S. Army")</f>
        <v>23</v>
      </c>
      <c r="V4170">
        <f>AVERAGEIF(C:C,"Fort Myer, Virginia", I:I)</f>
        <v>2</v>
      </c>
      <c r="X4170" t="str">
        <f>IFERROR(VLOOKUP("FlightNumber", A:D, 4, FALSE), "Flight Not Found")</f>
        <v>Flight Not Found</v>
      </c>
      <c r="Y4170" t="str" cm="1">
        <f t="array" ref="Y4170">IF(AND(B:B &gt; TIME(6, 0, 0), B:B &lt;= TIME(18, 0, 0)), "Day", "Night")</f>
        <v>Night</v>
      </c>
      <c r="Z4170">
        <f>COUNTIFS(D:D, "Military - U.S. Army", C:C, "Fort Myer, Virginia")</f>
        <v>1</v>
      </c>
    </row>
    <row r="4171" spans="1:26" x14ac:dyDescent="0.2">
      <c r="A4171">
        <v>34047</v>
      </c>
      <c r="B4171" t="s">
        <v>20576</v>
      </c>
      <c r="C4171" t="s">
        <v>20577</v>
      </c>
      <c r="D4171" t="s">
        <v>20578</v>
      </c>
      <c r="E4171" t="s">
        <v>20579</v>
      </c>
      <c r="F4171" t="s">
        <v>16733</v>
      </c>
      <c r="G4171" t="s">
        <v>20580</v>
      </c>
      <c r="H4171" t="s">
        <v>20581</v>
      </c>
      <c r="I4171">
        <v>10</v>
      </c>
      <c r="J4171">
        <v>3</v>
      </c>
      <c r="K4171">
        <v>0</v>
      </c>
      <c r="L4171" t="s">
        <v>20582</v>
      </c>
      <c r="M4171">
        <f>SUM(B4171,C4171)</f>
        <v>0</v>
      </c>
      <c r="N4171" t="str">
        <f t="shared" si="130"/>
        <v>No</v>
      </c>
      <c r="O4171">
        <f>COUNTIF(C:C,"&lt;0")</f>
        <v>0</v>
      </c>
      <c r="P4171" t="e">
        <f>SUMIF(#REF!,"&gt;"&amp;AVERAGE(#REF!))</f>
        <v>#REF!</v>
      </c>
      <c r="Q4171">
        <f t="shared" si="131"/>
        <v>27.565026697177728</v>
      </c>
      <c r="R4171" t="str">
        <f>CONCATENATE("ID-",A4171,"-",E4171)</f>
        <v>ID-34047-Pucallpa - Dagali - Trujillo</v>
      </c>
      <c r="S4171" t="str">
        <f>INDEX(B:B,MATCH(A4171,A:A,0))</f>
        <v>20:02</v>
      </c>
      <c r="T4171" t="str">
        <f>IF(OR(B4171&gt;0,C4171&gt;0),"Acceptable","Check")</f>
        <v>Acceptable</v>
      </c>
      <c r="U4171">
        <f>COUNTIF(D:D, "Military - U.S. Army")</f>
        <v>23</v>
      </c>
      <c r="V4171">
        <f>AVERAGEIF(C:C,"Fort Myer, Virginia", I:I)</f>
        <v>2</v>
      </c>
      <c r="X4171" t="str">
        <f>IFERROR(VLOOKUP("FlightNumber", A:D, 4, FALSE), "Flight Not Found")</f>
        <v>Flight Not Found</v>
      </c>
      <c r="Y4171" t="str" cm="1">
        <f t="array" ref="Y4171">IF(AND(B:B &gt; TIME(6, 0, 0), B:B &lt;= TIME(18, 0, 0)), "Day", "Night")</f>
        <v>Night</v>
      </c>
      <c r="Z4171">
        <f>COUNTIFS(D:D, "Military - U.S. Army", C:C, "Fort Myer, Virginia")</f>
        <v>1</v>
      </c>
    </row>
    <row r="4172" spans="1:26" x14ac:dyDescent="0.2">
      <c r="A4172">
        <v>34051</v>
      </c>
      <c r="B4172" t="s">
        <v>15497</v>
      </c>
      <c r="C4172" t="s">
        <v>20583</v>
      </c>
      <c r="D4172" t="s">
        <v>20584</v>
      </c>
      <c r="E4172" t="s">
        <v>20585</v>
      </c>
      <c r="F4172" t="s">
        <v>18876</v>
      </c>
      <c r="G4172" t="s">
        <v>20586</v>
      </c>
      <c r="H4172" t="s">
        <v>20587</v>
      </c>
      <c r="I4172">
        <v>6</v>
      </c>
      <c r="J4172">
        <v>6</v>
      </c>
      <c r="K4172">
        <v>0</v>
      </c>
      <c r="L4172" t="s">
        <v>20588</v>
      </c>
      <c r="M4172">
        <f>SUM(B4172,C4172)</f>
        <v>0</v>
      </c>
      <c r="N4172" t="str">
        <f t="shared" si="130"/>
        <v>No</v>
      </c>
      <c r="O4172">
        <f>COUNTIF(C:C,"&lt;0")</f>
        <v>0</v>
      </c>
      <c r="P4172" t="e">
        <f>SUMIF(#REF!,"&gt;"&amp;AVERAGE(#REF!))</f>
        <v>#REF!</v>
      </c>
      <c r="Q4172">
        <f t="shared" si="131"/>
        <v>27.565026697177728</v>
      </c>
      <c r="R4172" t="str">
        <f>CONCATENATE("ID-",A4172,"-",E4172)</f>
        <v>ID-34051-Cuiaba - Vihena - Rondonia</v>
      </c>
      <c r="S4172" t="str">
        <f>INDEX(B:B,MATCH(A4172,A:A,0))</f>
        <v>13:35</v>
      </c>
      <c r="T4172" t="str">
        <f>IF(OR(B4172&gt;0,C4172&gt;0),"Acceptable","Check")</f>
        <v>Acceptable</v>
      </c>
      <c r="U4172">
        <f>COUNTIF(D:D, "Military - U.S. Army")</f>
        <v>23</v>
      </c>
      <c r="V4172">
        <f>AVERAGEIF(C:C,"Fort Myer, Virginia", I:I)</f>
        <v>2</v>
      </c>
      <c r="X4172" t="str">
        <f>IFERROR(VLOOKUP("FlightNumber", A:D, 4, FALSE), "Flight Not Found")</f>
        <v>Flight Not Found</v>
      </c>
      <c r="Y4172" t="str" cm="1">
        <f t="array" ref="Y4172">IF(AND(B:B &gt; TIME(6, 0, 0), B:B &lt;= TIME(18, 0, 0)), "Day", "Night")</f>
        <v>Night</v>
      </c>
      <c r="Z4172">
        <f>COUNTIFS(D:D, "Military - U.S. Army", C:C, "Fort Myer, Virginia")</f>
        <v>1</v>
      </c>
    </row>
    <row r="4173" spans="1:26" x14ac:dyDescent="0.2">
      <c r="A4173">
        <v>34059</v>
      </c>
      <c r="B4173" t="s">
        <v>9412</v>
      </c>
      <c r="C4173" t="s">
        <v>9967</v>
      </c>
      <c r="D4173" t="s">
        <v>5499</v>
      </c>
      <c r="F4173" t="s">
        <v>20589</v>
      </c>
      <c r="G4173" t="s">
        <v>20590</v>
      </c>
      <c r="H4173" t="s">
        <v>20591</v>
      </c>
      <c r="I4173">
        <v>5</v>
      </c>
      <c r="J4173">
        <v>0</v>
      </c>
      <c r="K4173">
        <v>0</v>
      </c>
      <c r="L4173" t="s">
        <v>20592</v>
      </c>
      <c r="M4173">
        <f>SUM(B4173,C4173)</f>
        <v>0</v>
      </c>
      <c r="N4173" t="str">
        <f t="shared" si="130"/>
        <v>No</v>
      </c>
      <c r="O4173">
        <f>COUNTIF(C:C,"&lt;0")</f>
        <v>0</v>
      </c>
      <c r="P4173" t="e">
        <f>SUMIF(#REF!,"&gt;"&amp;AVERAGE(#REF!))</f>
        <v>#REF!</v>
      </c>
      <c r="Q4173">
        <f t="shared" si="131"/>
        <v>27.565026697177728</v>
      </c>
      <c r="R4173" t="str">
        <f>CONCATENATE("ID-",A4173,"-",E4173)</f>
        <v>ID-34059-</v>
      </c>
      <c r="S4173" t="str">
        <f>INDEX(B:B,MATCH(A4173,A:A,0))</f>
        <v>12:25</v>
      </c>
      <c r="T4173" t="str">
        <f>IF(OR(B4173&gt;0,C4173&gt;0),"Acceptable","Check")</f>
        <v>Acceptable</v>
      </c>
      <c r="U4173">
        <f>COUNTIF(D:D, "Military - U.S. Army")</f>
        <v>23</v>
      </c>
      <c r="V4173">
        <f>AVERAGEIF(C:C,"Fort Myer, Virginia", I:I)</f>
        <v>2</v>
      </c>
      <c r="X4173" t="str">
        <f>IFERROR(VLOOKUP("FlightNumber", A:D, 4, FALSE), "Flight Not Found")</f>
        <v>Flight Not Found</v>
      </c>
      <c r="Y4173" t="str" cm="1">
        <f t="array" ref="Y4173">IF(AND(B:B &gt; TIME(6, 0, 0), B:B &lt;= TIME(18, 0, 0)), "Day", "Night")</f>
        <v>Night</v>
      </c>
      <c r="Z4173">
        <f>COUNTIFS(D:D, "Military - U.S. Army", C:C, "Fort Myer, Virginia")</f>
        <v>1</v>
      </c>
    </row>
    <row r="4174" spans="1:26" x14ac:dyDescent="0.2">
      <c r="A4174">
        <v>34060</v>
      </c>
      <c r="B4174" t="s">
        <v>11660</v>
      </c>
      <c r="C4174" t="s">
        <v>20593</v>
      </c>
      <c r="D4174" t="s">
        <v>34</v>
      </c>
      <c r="E4174" t="s">
        <v>20594</v>
      </c>
      <c r="F4174" t="s">
        <v>20595</v>
      </c>
      <c r="G4174" t="s">
        <v>20596</v>
      </c>
      <c r="H4174" t="s">
        <v>20597</v>
      </c>
      <c r="I4174">
        <v>4</v>
      </c>
      <c r="J4174">
        <v>4</v>
      </c>
      <c r="K4174">
        <v>0</v>
      </c>
      <c r="L4174" t="s">
        <v>20598</v>
      </c>
      <c r="M4174">
        <f>SUM(B4174,C4174)</f>
        <v>0</v>
      </c>
      <c r="N4174" t="str">
        <f t="shared" si="130"/>
        <v>No</v>
      </c>
      <c r="O4174">
        <f>COUNTIF(C:C,"&lt;0")</f>
        <v>0</v>
      </c>
      <c r="P4174" t="e">
        <f>SUMIF(#REF!,"&gt;"&amp;AVERAGE(#REF!))</f>
        <v>#REF!</v>
      </c>
      <c r="Q4174">
        <f t="shared" si="131"/>
        <v>27.565026697177728</v>
      </c>
      <c r="R4174" t="str">
        <f>CONCATENATE("ID-",A4174,"-",E4174)</f>
        <v>ID-34060-Bristol, TN - Blountville, TN</v>
      </c>
      <c r="S4174" t="str">
        <f>INDEX(B:B,MATCH(A4174,A:A,0))</f>
        <v>21:28</v>
      </c>
      <c r="T4174" t="str">
        <f>IF(OR(B4174&gt;0,C4174&gt;0),"Acceptable","Check")</f>
        <v>Acceptable</v>
      </c>
      <c r="U4174">
        <f>COUNTIF(D:D, "Military - U.S. Army")</f>
        <v>23</v>
      </c>
      <c r="V4174">
        <f>AVERAGEIF(C:C,"Fort Myer, Virginia", I:I)</f>
        <v>2</v>
      </c>
      <c r="X4174" t="str">
        <f>IFERROR(VLOOKUP("FlightNumber", A:D, 4, FALSE), "Flight Not Found")</f>
        <v>Flight Not Found</v>
      </c>
      <c r="Y4174" t="str" cm="1">
        <f t="array" ref="Y4174">IF(AND(B:B &gt; TIME(6, 0, 0), B:B &lt;= TIME(18, 0, 0)), "Day", "Night")</f>
        <v>Night</v>
      </c>
      <c r="Z4174">
        <f>COUNTIFS(D:D, "Military - U.S. Army", C:C, "Fort Myer, Virginia")</f>
        <v>1</v>
      </c>
    </row>
    <row r="4175" spans="1:26" x14ac:dyDescent="0.2">
      <c r="A4175">
        <v>34060</v>
      </c>
      <c r="B4175" t="s">
        <v>7192</v>
      </c>
      <c r="C4175" t="s">
        <v>14143</v>
      </c>
      <c r="D4175" t="s">
        <v>20599</v>
      </c>
      <c r="F4175" t="s">
        <v>20600</v>
      </c>
      <c r="G4175" t="s">
        <v>20601</v>
      </c>
      <c r="H4175" t="s">
        <v>2215</v>
      </c>
      <c r="I4175">
        <v>4</v>
      </c>
      <c r="J4175">
        <v>3</v>
      </c>
      <c r="K4175">
        <v>0</v>
      </c>
      <c r="L4175" t="s">
        <v>20602</v>
      </c>
      <c r="M4175">
        <f>SUM(B4175,C4175)</f>
        <v>0</v>
      </c>
      <c r="N4175" t="str">
        <f t="shared" si="130"/>
        <v>No</v>
      </c>
      <c r="O4175">
        <f>COUNTIF(C:C,"&lt;0")</f>
        <v>0</v>
      </c>
      <c r="P4175" t="e">
        <f>SUMIF(#REF!,"&gt;"&amp;AVERAGE(#REF!))</f>
        <v>#REF!</v>
      </c>
      <c r="Q4175">
        <f t="shared" si="131"/>
        <v>27.565026697177728</v>
      </c>
      <c r="R4175" t="str">
        <f>CONCATENATE("ID-",A4175,"-",E4175)</f>
        <v>ID-34060-</v>
      </c>
      <c r="S4175" t="str">
        <f>INDEX(B:B,MATCH(A4175,A:A,0))</f>
        <v>21:28</v>
      </c>
      <c r="T4175" t="str">
        <f>IF(OR(B4175&gt;0,C4175&gt;0),"Acceptable","Check")</f>
        <v>Acceptable</v>
      </c>
      <c r="U4175">
        <f>COUNTIF(D:D, "Military - U.S. Army")</f>
        <v>23</v>
      </c>
      <c r="V4175">
        <f>AVERAGEIF(C:C,"Fort Myer, Virginia", I:I)</f>
        <v>2</v>
      </c>
      <c r="X4175" t="str">
        <f>IFERROR(VLOOKUP("FlightNumber", A:D, 4, FALSE), "Flight Not Found")</f>
        <v>Flight Not Found</v>
      </c>
      <c r="Y4175" t="str" cm="1">
        <f t="array" ref="Y4175">IF(AND(B:B &gt; TIME(6, 0, 0), B:B &lt;= TIME(18, 0, 0)), "Day", "Night")</f>
        <v>Night</v>
      </c>
      <c r="Z4175">
        <f>COUNTIFS(D:D, "Military - U.S. Army", C:C, "Fort Myer, Virginia")</f>
        <v>1</v>
      </c>
    </row>
    <row r="4176" spans="1:26" x14ac:dyDescent="0.2">
      <c r="A4176">
        <v>34061</v>
      </c>
      <c r="C4176" t="s">
        <v>20603</v>
      </c>
      <c r="D4176" t="s">
        <v>3748</v>
      </c>
      <c r="E4176" t="s">
        <v>6229</v>
      </c>
      <c r="F4176" t="s">
        <v>13001</v>
      </c>
      <c r="G4176" t="s">
        <v>20604</v>
      </c>
      <c r="H4176" t="s">
        <v>20605</v>
      </c>
      <c r="I4176">
        <v>11</v>
      </c>
      <c r="J4176">
        <v>11</v>
      </c>
      <c r="K4176">
        <v>0</v>
      </c>
      <c r="L4176" t="s">
        <v>20606</v>
      </c>
      <c r="M4176">
        <f>SUM(B4176,C4176)</f>
        <v>0</v>
      </c>
      <c r="N4176" t="str">
        <f t="shared" si="130"/>
        <v>No</v>
      </c>
      <c r="O4176">
        <f>COUNTIF(C:C,"&lt;0")</f>
        <v>0</v>
      </c>
      <c r="P4176" t="e">
        <f>SUMIF(#REF!,"&gt;"&amp;AVERAGE(#REF!))</f>
        <v>#REF!</v>
      </c>
      <c r="Q4176">
        <f t="shared" si="131"/>
        <v>27.565026697177728</v>
      </c>
      <c r="R4176" t="str">
        <f>CONCATENATE("ID-",A4176,"-",E4176)</f>
        <v>ID-34061-Test</v>
      </c>
      <c r="S4176">
        <f>INDEX(B:B,MATCH(A4176,A:A,0))</f>
        <v>0</v>
      </c>
      <c r="T4176" t="str">
        <f>IF(OR(B4176&gt;0,C4176&gt;0),"Acceptable","Check")</f>
        <v>Acceptable</v>
      </c>
      <c r="U4176">
        <f>COUNTIF(D:D, "Military - U.S. Army")</f>
        <v>23</v>
      </c>
      <c r="V4176">
        <f>AVERAGEIF(C:C,"Fort Myer, Virginia", I:I)</f>
        <v>2</v>
      </c>
      <c r="X4176" t="str">
        <f>IFERROR(VLOOKUP("FlightNumber", A:D, 4, FALSE), "Flight Not Found")</f>
        <v>Flight Not Found</v>
      </c>
      <c r="Y4176" t="str" cm="1">
        <f t="array" ref="Y4176">IF(AND(B:B &gt; TIME(6, 0, 0), B:B &lt;= TIME(18, 0, 0)), "Day", "Night")</f>
        <v>Night</v>
      </c>
      <c r="Z4176">
        <f>COUNTIFS(D:D, "Military - U.S. Army", C:C, "Fort Myer, Virginia")</f>
        <v>1</v>
      </c>
    </row>
    <row r="4177" spans="1:26" x14ac:dyDescent="0.2">
      <c r="A4177">
        <v>34065</v>
      </c>
      <c r="B4177" t="s">
        <v>20607</v>
      </c>
      <c r="C4177" t="s">
        <v>20608</v>
      </c>
      <c r="D4177" t="s">
        <v>19011</v>
      </c>
      <c r="E4177" t="s">
        <v>20610</v>
      </c>
      <c r="F4177" t="s">
        <v>20611</v>
      </c>
      <c r="G4177" t="s">
        <v>20612</v>
      </c>
      <c r="H4177" t="s">
        <v>20613</v>
      </c>
      <c r="I4177">
        <v>264</v>
      </c>
      <c r="J4177">
        <v>2</v>
      </c>
      <c r="K4177">
        <v>0</v>
      </c>
      <c r="L4177" t="s">
        <v>20614</v>
      </c>
      <c r="M4177">
        <f>SUM(B4177,C4177)</f>
        <v>0</v>
      </c>
      <c r="N4177" t="str">
        <f t="shared" si="130"/>
        <v>No</v>
      </c>
      <c r="O4177">
        <f>COUNTIF(C:C,"&lt;0")</f>
        <v>0</v>
      </c>
      <c r="P4177" t="e">
        <f>SUMIF(#REF!,"&gt;"&amp;AVERAGE(#REF!))</f>
        <v>#REF!</v>
      </c>
      <c r="Q4177">
        <f t="shared" si="131"/>
        <v>27.565026697177728</v>
      </c>
      <c r="R4177" t="str">
        <f>CONCATENATE("ID-",A4177,"-",E4177)</f>
        <v>ID-34065-Shanghai - Los Angeles</v>
      </c>
      <c r="S4177" t="str">
        <f>INDEX(B:B,MATCH(A4177,A:A,0))</f>
        <v>01:10</v>
      </c>
      <c r="T4177" t="str">
        <f>IF(OR(B4177&gt;0,C4177&gt;0),"Acceptable","Check")</f>
        <v>Acceptable</v>
      </c>
      <c r="U4177">
        <f>COUNTIF(D:D, "Military - U.S. Army")</f>
        <v>23</v>
      </c>
      <c r="V4177">
        <f>AVERAGEIF(C:C,"Fort Myer, Virginia", I:I)</f>
        <v>2</v>
      </c>
      <c r="X4177" t="str">
        <f>IFERROR(VLOOKUP("FlightNumber", A:D, 4, FALSE), "Flight Not Found")</f>
        <v>Flight Not Found</v>
      </c>
      <c r="Y4177" t="str" cm="1">
        <f t="array" ref="Y4177">IF(AND(B:B &gt; TIME(6, 0, 0), B:B &lt;= TIME(18, 0, 0)), "Day", "Night")</f>
        <v>Night</v>
      </c>
      <c r="Z4177">
        <f>COUNTIFS(D:D, "Military - U.S. Army", C:C, "Fort Myer, Virginia")</f>
        <v>1</v>
      </c>
    </row>
    <row r="4178" spans="1:26" x14ac:dyDescent="0.2">
      <c r="A4178">
        <v>34078</v>
      </c>
      <c r="B4178" t="s">
        <v>11063</v>
      </c>
      <c r="C4178" t="s">
        <v>20615</v>
      </c>
      <c r="D4178" t="s">
        <v>34</v>
      </c>
      <c r="E4178" t="s">
        <v>20616</v>
      </c>
      <c r="F4178" t="s">
        <v>16722</v>
      </c>
      <c r="G4178" t="s">
        <v>20617</v>
      </c>
      <c r="H4178" t="s">
        <v>20618</v>
      </c>
      <c r="I4178">
        <v>8</v>
      </c>
      <c r="J4178">
        <v>8</v>
      </c>
      <c r="K4178">
        <v>0</v>
      </c>
      <c r="L4178" t="s">
        <v>20619</v>
      </c>
      <c r="M4178">
        <f>SUM(B4178,C4178)</f>
        <v>0</v>
      </c>
      <c r="N4178" t="str">
        <f t="shared" si="130"/>
        <v>No</v>
      </c>
      <c r="O4178">
        <f>COUNTIF(C:C,"&lt;0")</f>
        <v>0</v>
      </c>
      <c r="P4178" t="e">
        <f>SUMIF(#REF!,"&gt;"&amp;AVERAGE(#REF!))</f>
        <v>#REF!</v>
      </c>
      <c r="Q4178">
        <f t="shared" si="131"/>
        <v>27.565026697177728</v>
      </c>
      <c r="R4178" t="str">
        <f>CONCATENATE("ID-",A4178,"-",E4178)</f>
        <v>ID-34078-Cincinnati, OH - Pierre, SD</v>
      </c>
      <c r="S4178" t="str">
        <f>INDEX(B:B,MATCH(A4178,A:A,0))</f>
        <v>15:52</v>
      </c>
      <c r="T4178" t="str">
        <f>IF(OR(B4178&gt;0,C4178&gt;0),"Acceptable","Check")</f>
        <v>Acceptable</v>
      </c>
      <c r="U4178">
        <f>COUNTIF(D:D, "Military - U.S. Army")</f>
        <v>23</v>
      </c>
      <c r="V4178">
        <f>AVERAGEIF(C:C,"Fort Myer, Virginia", I:I)</f>
        <v>2</v>
      </c>
      <c r="X4178" t="str">
        <f>IFERROR(VLOOKUP("FlightNumber", A:D, 4, FALSE), "Flight Not Found")</f>
        <v>Flight Not Found</v>
      </c>
      <c r="Y4178" t="str" cm="1">
        <f t="array" ref="Y4178">IF(AND(B:B &gt; TIME(6, 0, 0), B:B &lt;= TIME(18, 0, 0)), "Day", "Night")</f>
        <v>Night</v>
      </c>
      <c r="Z4178">
        <f>COUNTIFS(D:D, "Military - U.S. Army", C:C, "Fort Myer, Virginia")</f>
        <v>1</v>
      </c>
    </row>
    <row r="4179" spans="1:26" x14ac:dyDescent="0.2">
      <c r="A4179">
        <v>34082</v>
      </c>
      <c r="C4179" t="s">
        <v>20620</v>
      </c>
      <c r="D4179" t="s">
        <v>19319</v>
      </c>
      <c r="E4179" t="s">
        <v>20621</v>
      </c>
      <c r="F4179" t="s">
        <v>20622</v>
      </c>
      <c r="G4179" t="s">
        <v>20623</v>
      </c>
      <c r="H4179" t="s">
        <v>20624</v>
      </c>
      <c r="I4179">
        <v>40</v>
      </c>
      <c r="J4179">
        <v>40</v>
      </c>
      <c r="K4179">
        <v>0</v>
      </c>
      <c r="L4179" t="s">
        <v>20625</v>
      </c>
      <c r="M4179">
        <f>SUM(B4179,C4179)</f>
        <v>0</v>
      </c>
      <c r="N4179" t="str">
        <f t="shared" si="130"/>
        <v>No</v>
      </c>
      <c r="O4179">
        <f>COUNTIF(C:C,"&lt;0")</f>
        <v>0</v>
      </c>
      <c r="P4179" t="e">
        <f>SUMIF(#REF!,"&gt;"&amp;AVERAGE(#REF!))</f>
        <v>#REF!</v>
      </c>
      <c r="Q4179">
        <f t="shared" si="131"/>
        <v>27.565026697177728</v>
      </c>
      <c r="R4179" t="str">
        <f>CONCATENATE("ID-",A4179,"-",E4179)</f>
        <v>ID-34082-Ulan Bator - Bayan Olgiy</v>
      </c>
      <c r="S4179">
        <f>INDEX(B:B,MATCH(A4179,A:A,0))</f>
        <v>0</v>
      </c>
      <c r="T4179" t="str">
        <f>IF(OR(B4179&gt;0,C4179&gt;0),"Acceptable","Check")</f>
        <v>Acceptable</v>
      </c>
      <c r="U4179">
        <f>COUNTIF(D:D, "Military - U.S. Army")</f>
        <v>23</v>
      </c>
      <c r="V4179">
        <f>AVERAGEIF(C:C,"Fort Myer, Virginia", I:I)</f>
        <v>2</v>
      </c>
      <c r="X4179" t="str">
        <f>IFERROR(VLOOKUP("FlightNumber", A:D, 4, FALSE), "Flight Not Found")</f>
        <v>Flight Not Found</v>
      </c>
      <c r="Y4179" t="str" cm="1">
        <f t="array" ref="Y4179">IF(AND(B:B &gt; TIME(6, 0, 0), B:B &lt;= TIME(18, 0, 0)), "Day", "Night")</f>
        <v>Night</v>
      </c>
      <c r="Z4179">
        <f>COUNTIFS(D:D, "Military - U.S. Army", C:C, "Fort Myer, Virginia")</f>
        <v>1</v>
      </c>
    </row>
    <row r="4180" spans="1:26" x14ac:dyDescent="0.2">
      <c r="A4180">
        <v>34085</v>
      </c>
      <c r="B4180" t="s">
        <v>1965</v>
      </c>
      <c r="C4180" t="s">
        <v>20626</v>
      </c>
      <c r="D4180" t="s">
        <v>6005</v>
      </c>
      <c r="E4180" t="s">
        <v>20627</v>
      </c>
      <c r="F4180" t="s">
        <v>12980</v>
      </c>
      <c r="G4180" t="s">
        <v>20628</v>
      </c>
      <c r="H4180" t="s">
        <v>20629</v>
      </c>
      <c r="I4180">
        <v>118</v>
      </c>
      <c r="J4180">
        <v>56</v>
      </c>
      <c r="K4180">
        <v>0</v>
      </c>
      <c r="L4180" t="s">
        <v>20630</v>
      </c>
      <c r="M4180">
        <f>SUM(B4180,C4180)</f>
        <v>0</v>
      </c>
      <c r="N4180" t="str">
        <f t="shared" si="130"/>
        <v>No</v>
      </c>
      <c r="O4180">
        <f>COUNTIF(C:C,"&lt;0")</f>
        <v>0</v>
      </c>
      <c r="P4180" t="e">
        <f>SUMIF(#REF!,"&gt;"&amp;AVERAGE(#REF!))</f>
        <v>#REF!</v>
      </c>
      <c r="Q4180">
        <f t="shared" si="131"/>
        <v>27.565026697177728</v>
      </c>
      <c r="R4180" t="str">
        <f>CONCATENATE("ID-",A4180,"-",E4180)</f>
        <v>ID-34085-Aurangabad - Bombay</v>
      </c>
      <c r="S4180" t="str">
        <f>INDEX(B:B,MATCH(A4180,A:A,0))</f>
        <v>13:00</v>
      </c>
      <c r="T4180" t="str">
        <f>IF(OR(B4180&gt;0,C4180&gt;0),"Acceptable","Check")</f>
        <v>Acceptable</v>
      </c>
      <c r="U4180">
        <f>COUNTIF(D:D, "Military - U.S. Army")</f>
        <v>23</v>
      </c>
      <c r="V4180">
        <f>AVERAGEIF(C:C,"Fort Myer, Virginia", I:I)</f>
        <v>2</v>
      </c>
      <c r="X4180" t="str">
        <f>IFERROR(VLOOKUP("FlightNumber", A:D, 4, FALSE), "Flight Not Found")</f>
        <v>Flight Not Found</v>
      </c>
      <c r="Y4180" t="str" cm="1">
        <f t="array" ref="Y4180">IF(AND(B:B &gt; TIME(6, 0, 0), B:B &lt;= TIME(18, 0, 0)), "Day", "Night")</f>
        <v>Night</v>
      </c>
      <c r="Z4180">
        <f>COUNTIFS(D:D, "Military - U.S. Army", C:C, "Fort Myer, Virginia")</f>
        <v>1</v>
      </c>
    </row>
    <row r="4181" spans="1:26" x14ac:dyDescent="0.2">
      <c r="A4181">
        <v>34086</v>
      </c>
      <c r="C4181" t="s">
        <v>20631</v>
      </c>
      <c r="D4181" t="s">
        <v>17947</v>
      </c>
      <c r="E4181" t="s">
        <v>20632</v>
      </c>
      <c r="F4181" t="s">
        <v>18720</v>
      </c>
      <c r="I4181">
        <v>76</v>
      </c>
      <c r="J4181">
        <v>76</v>
      </c>
      <c r="K4181">
        <v>0</v>
      </c>
      <c r="L4181" t="s">
        <v>20633</v>
      </c>
      <c r="M4181">
        <f>SUM(B4181,C4181)</f>
        <v>0</v>
      </c>
      <c r="N4181" t="str">
        <f t="shared" si="130"/>
        <v>No</v>
      </c>
      <c r="O4181">
        <f>COUNTIF(C:C,"&lt;0")</f>
        <v>0</v>
      </c>
      <c r="P4181" t="e">
        <f>SUMIF(#REF!,"&gt;"&amp;AVERAGE(#REF!))</f>
        <v>#REF!</v>
      </c>
      <c r="Q4181">
        <f t="shared" si="131"/>
        <v>27.565026697177728</v>
      </c>
      <c r="R4181" t="str">
        <f>CONCATENATE("ID-",A4181,"-",E4181)</f>
        <v>ID-34086-Kabul - Mazar-i- Sharif</v>
      </c>
      <c r="S4181">
        <f>INDEX(B:B,MATCH(A4181,A:A,0))</f>
        <v>0</v>
      </c>
      <c r="T4181" t="str">
        <f>IF(OR(B4181&gt;0,C4181&gt;0),"Acceptable","Check")</f>
        <v>Acceptable</v>
      </c>
      <c r="U4181">
        <f>COUNTIF(D:D, "Military - U.S. Army")</f>
        <v>23</v>
      </c>
      <c r="V4181">
        <f>AVERAGEIF(C:C,"Fort Myer, Virginia", I:I)</f>
        <v>2</v>
      </c>
      <c r="X4181" t="str">
        <f>IFERROR(VLOOKUP("FlightNumber", A:D, 4, FALSE), "Flight Not Found")</f>
        <v>Flight Not Found</v>
      </c>
      <c r="Y4181" t="str" cm="1">
        <f t="array" ref="Y4181">IF(AND(B:B &gt; TIME(6, 0, 0), B:B &lt;= TIME(18, 0, 0)), "Day", "Night")</f>
        <v>Night</v>
      </c>
      <c r="Z4181">
        <f>COUNTIFS(D:D, "Military - U.S. Army", C:C, "Fort Myer, Virginia")</f>
        <v>1</v>
      </c>
    </row>
    <row r="4182" spans="1:26" x14ac:dyDescent="0.2">
      <c r="A4182">
        <v>34086</v>
      </c>
      <c r="B4182" t="s">
        <v>1451</v>
      </c>
      <c r="C4182" t="s">
        <v>20634</v>
      </c>
      <c r="D4182" t="s">
        <v>19305</v>
      </c>
      <c r="E4182" t="s">
        <v>20635</v>
      </c>
      <c r="F4182" t="s">
        <v>20636</v>
      </c>
      <c r="G4182" t="s">
        <v>20637</v>
      </c>
      <c r="H4182" t="s">
        <v>2466</v>
      </c>
      <c r="I4182">
        <v>30</v>
      </c>
      <c r="J4182">
        <v>30</v>
      </c>
      <c r="K4182">
        <v>0</v>
      </c>
      <c r="L4182" t="s">
        <v>20638</v>
      </c>
      <c r="M4182">
        <f>SUM(B4182,C4182)</f>
        <v>0</v>
      </c>
      <c r="N4182" t="str">
        <f t="shared" si="130"/>
        <v>No</v>
      </c>
      <c r="O4182">
        <f>COUNTIF(C:C,"&lt;0")</f>
        <v>0</v>
      </c>
      <c r="P4182" t="e">
        <f>SUMIF(#REF!,"&gt;"&amp;AVERAGE(#REF!))</f>
        <v>#REF!</v>
      </c>
      <c r="Q4182">
        <f t="shared" si="131"/>
        <v>27.565026697177728</v>
      </c>
      <c r="R4182" t="str">
        <f>CONCATENATE("ID-",A4182,"-",E4182)</f>
        <v>ID-34086-Lusaka - Libreville - Dakar</v>
      </c>
      <c r="S4182">
        <f>INDEX(B:B,MATCH(A4182,A:A,0))</f>
        <v>0</v>
      </c>
      <c r="T4182" t="str">
        <f>IF(OR(B4182&gt;0,C4182&gt;0),"Acceptable","Check")</f>
        <v>Acceptable</v>
      </c>
      <c r="U4182">
        <f>COUNTIF(D:D, "Military - U.S. Army")</f>
        <v>23</v>
      </c>
      <c r="V4182">
        <f>AVERAGEIF(C:C,"Fort Myer, Virginia", I:I)</f>
        <v>2</v>
      </c>
      <c r="X4182" t="str">
        <f>IFERROR(VLOOKUP("FlightNumber", A:D, 4, FALSE), "Flight Not Found")</f>
        <v>Flight Not Found</v>
      </c>
      <c r="Y4182" t="str" cm="1">
        <f t="array" ref="Y4182">IF(AND(B:B &gt; TIME(6, 0, 0), B:B &lt;= TIME(18, 0, 0)), "Day", "Night")</f>
        <v>Night</v>
      </c>
      <c r="Z4182">
        <f>COUNTIFS(D:D, "Military - U.S. Army", C:C, "Fort Myer, Virginia")</f>
        <v>1</v>
      </c>
    </row>
    <row r="4183" spans="1:26" x14ac:dyDescent="0.2">
      <c r="A4183">
        <v>34087</v>
      </c>
      <c r="B4183" t="s">
        <v>5114</v>
      </c>
      <c r="C4183" t="s">
        <v>20639</v>
      </c>
      <c r="D4183" t="s">
        <v>20201</v>
      </c>
      <c r="E4183" t="s">
        <v>994</v>
      </c>
      <c r="F4183" t="s">
        <v>19382</v>
      </c>
      <c r="G4183" t="s">
        <v>20640</v>
      </c>
      <c r="H4183" t="s">
        <v>20641</v>
      </c>
      <c r="I4183">
        <v>2</v>
      </c>
      <c r="J4183">
        <v>2</v>
      </c>
      <c r="K4183">
        <v>0</v>
      </c>
      <c r="L4183" t="s">
        <v>20642</v>
      </c>
      <c r="M4183">
        <f>SUM(B4183,C4183)</f>
        <v>0</v>
      </c>
      <c r="N4183" t="str">
        <f t="shared" si="130"/>
        <v>No</v>
      </c>
      <c r="O4183">
        <f>COUNTIF(C:C,"&lt;0")</f>
        <v>0</v>
      </c>
      <c r="P4183" t="e">
        <f>SUMIF(#REF!,"&gt;"&amp;AVERAGE(#REF!))</f>
        <v>#REF!</v>
      </c>
      <c r="Q4183">
        <f t="shared" si="131"/>
        <v>27.565026697177728</v>
      </c>
      <c r="R4183" t="str">
        <f>CONCATENATE("ID-",A4183,"-",E4183)</f>
        <v>ID-34087-Training</v>
      </c>
      <c r="S4183" t="str">
        <f>INDEX(B:B,MATCH(A4183,A:A,0))</f>
        <v>23:50</v>
      </c>
      <c r="T4183" t="str">
        <f>IF(OR(B4183&gt;0,C4183&gt;0),"Acceptable","Check")</f>
        <v>Acceptable</v>
      </c>
      <c r="U4183">
        <f>COUNTIF(D:D, "Military - U.S. Army")</f>
        <v>23</v>
      </c>
      <c r="V4183">
        <f>AVERAGEIF(C:C,"Fort Myer, Virginia", I:I)</f>
        <v>2</v>
      </c>
      <c r="X4183" t="str">
        <f>IFERROR(VLOOKUP("FlightNumber", A:D, 4, FALSE), "Flight Not Found")</f>
        <v>Flight Not Found</v>
      </c>
      <c r="Y4183" t="str" cm="1">
        <f t="array" ref="Y4183">IF(AND(B:B &gt; TIME(6, 0, 0), B:B &lt;= TIME(18, 0, 0)), "Day", "Night")</f>
        <v>Night</v>
      </c>
      <c r="Z4183">
        <f>COUNTIFS(D:D, "Military - U.S. Army", C:C, "Fort Myer, Virginia")</f>
        <v>1</v>
      </c>
    </row>
    <row r="4184" spans="1:26" x14ac:dyDescent="0.2">
      <c r="A4184">
        <v>34100</v>
      </c>
      <c r="C4184" t="s">
        <v>20643</v>
      </c>
      <c r="D4184" t="s">
        <v>20644</v>
      </c>
      <c r="F4184" t="s">
        <v>12702</v>
      </c>
      <c r="G4184" t="s">
        <v>20645</v>
      </c>
      <c r="H4184" t="s">
        <v>3981</v>
      </c>
      <c r="I4184">
        <v>2</v>
      </c>
      <c r="J4184">
        <v>2</v>
      </c>
      <c r="K4184">
        <v>0</v>
      </c>
      <c r="L4184" t="s">
        <v>20646</v>
      </c>
      <c r="M4184">
        <f>SUM(B4184,C4184)</f>
        <v>0</v>
      </c>
      <c r="N4184" t="str">
        <f t="shared" si="130"/>
        <v>No</v>
      </c>
      <c r="O4184">
        <f>COUNTIF(C:C,"&lt;0")</f>
        <v>0</v>
      </c>
      <c r="P4184" t="e">
        <f>SUMIF(#REF!,"&gt;"&amp;AVERAGE(#REF!))</f>
        <v>#REF!</v>
      </c>
      <c r="Q4184">
        <f t="shared" si="131"/>
        <v>27.565026697177728</v>
      </c>
      <c r="R4184" t="str">
        <f>CONCATENATE("ID-",A4184,"-",E4184)</f>
        <v>ID-34100-</v>
      </c>
      <c r="S4184">
        <f>INDEX(B:B,MATCH(A4184,A:A,0))</f>
        <v>0</v>
      </c>
      <c r="T4184" t="str">
        <f>IF(OR(B4184&gt;0,C4184&gt;0),"Acceptable","Check")</f>
        <v>Acceptable</v>
      </c>
      <c r="U4184">
        <f>COUNTIF(D:D, "Military - U.S. Army")</f>
        <v>23</v>
      </c>
      <c r="V4184">
        <f>AVERAGEIF(C:C,"Fort Myer, Virginia", I:I)</f>
        <v>2</v>
      </c>
      <c r="X4184" t="str">
        <f>IFERROR(VLOOKUP("FlightNumber", A:D, 4, FALSE), "Flight Not Found")</f>
        <v>Flight Not Found</v>
      </c>
      <c r="Y4184" t="str" cm="1">
        <f t="array" ref="Y4184">IF(AND(B:B &gt; TIME(6, 0, 0), B:B &lt;= TIME(18, 0, 0)), "Day", "Night")</f>
        <v>Night</v>
      </c>
      <c r="Z4184">
        <f>COUNTIFS(D:D, "Military - U.S. Army", C:C, "Fort Myer, Virginia")</f>
        <v>1</v>
      </c>
    </row>
    <row r="4185" spans="1:26" x14ac:dyDescent="0.2">
      <c r="A4185">
        <v>34104</v>
      </c>
      <c r="C4185" t="s">
        <v>18866</v>
      </c>
      <c r="D4185" t="s">
        <v>20647</v>
      </c>
      <c r="F4185" t="s">
        <v>13731</v>
      </c>
      <c r="G4185" t="s">
        <v>20648</v>
      </c>
      <c r="H4185" t="s">
        <v>20649</v>
      </c>
      <c r="I4185">
        <v>5</v>
      </c>
      <c r="J4185">
        <v>3</v>
      </c>
      <c r="K4185">
        <v>0</v>
      </c>
      <c r="M4185">
        <f>SUM(B4185,C4185)</f>
        <v>0</v>
      </c>
      <c r="N4185" t="str">
        <f t="shared" si="130"/>
        <v>No</v>
      </c>
      <c r="O4185">
        <f>COUNTIF(C:C,"&lt;0")</f>
        <v>0</v>
      </c>
      <c r="P4185" t="e">
        <f>SUMIF(#REF!,"&gt;"&amp;AVERAGE(#REF!))</f>
        <v>#REF!</v>
      </c>
      <c r="Q4185">
        <f t="shared" si="131"/>
        <v>27.565026697177728</v>
      </c>
      <c r="R4185" t="str">
        <f>CONCATENATE("ID-",A4185,"-",E4185)</f>
        <v>ID-34104-</v>
      </c>
      <c r="S4185">
        <f>INDEX(B:B,MATCH(A4185,A:A,0))</f>
        <v>0</v>
      </c>
      <c r="T4185" t="str">
        <f>IF(OR(B4185&gt;0,C4185&gt;0),"Acceptable","Check")</f>
        <v>Acceptable</v>
      </c>
      <c r="U4185">
        <f>COUNTIF(D:D, "Military - U.S. Army")</f>
        <v>23</v>
      </c>
      <c r="V4185">
        <f>AVERAGEIF(C:C,"Fort Myer, Virginia", I:I)</f>
        <v>2</v>
      </c>
      <c r="X4185" t="str">
        <f>IFERROR(VLOOKUP("FlightNumber", A:D, 4, FALSE), "Flight Not Found")</f>
        <v>Flight Not Found</v>
      </c>
      <c r="Y4185" t="str" cm="1">
        <f t="array" ref="Y4185">IF(AND(B:B &gt; TIME(6, 0, 0), B:B &lt;= TIME(18, 0, 0)), "Day", "Night")</f>
        <v>Night</v>
      </c>
      <c r="Z4185">
        <f>COUNTIFS(D:D, "Military - U.S. Army", C:C, "Fort Myer, Virginia")</f>
        <v>1</v>
      </c>
    </row>
    <row r="4186" spans="1:26" x14ac:dyDescent="0.2">
      <c r="A4186">
        <v>34108</v>
      </c>
      <c r="B4186" t="s">
        <v>15300</v>
      </c>
      <c r="C4186" t="s">
        <v>3738</v>
      </c>
      <c r="D4186" t="s">
        <v>5615</v>
      </c>
      <c r="E4186" t="s">
        <v>20650</v>
      </c>
      <c r="F4186" t="s">
        <v>20651</v>
      </c>
      <c r="G4186" t="s">
        <v>20652</v>
      </c>
      <c r="H4186" t="s">
        <v>20653</v>
      </c>
      <c r="I4186">
        <v>132</v>
      </c>
      <c r="J4186">
        <v>132</v>
      </c>
      <c r="K4186">
        <v>0</v>
      </c>
      <c r="L4186" t="s">
        <v>20654</v>
      </c>
      <c r="M4186">
        <f>SUM(B4186,C4186)</f>
        <v>0</v>
      </c>
      <c r="N4186" t="str">
        <f t="shared" si="130"/>
        <v>No</v>
      </c>
      <c r="O4186">
        <f>COUNTIF(C:C,"&lt;0")</f>
        <v>0</v>
      </c>
      <c r="P4186" t="e">
        <f>SUMIF(#REF!,"&gt;"&amp;AVERAGE(#REF!))</f>
        <v>#REF!</v>
      </c>
      <c r="Q4186">
        <f t="shared" si="131"/>
        <v>27.565026697177728</v>
      </c>
      <c r="R4186" t="str">
        <f>CONCATENATE("ID-",A4186,"-",E4186)</f>
        <v>ID-34108-Panama City - Medellin</v>
      </c>
      <c r="S4186" t="str">
        <f>INDEX(B:B,MATCH(A4186,A:A,0))</f>
        <v>15:04</v>
      </c>
      <c r="T4186" t="str">
        <f>IF(OR(B4186&gt;0,C4186&gt;0),"Acceptable","Check")</f>
        <v>Acceptable</v>
      </c>
      <c r="U4186">
        <f>COUNTIF(D:D, "Military - U.S. Army")</f>
        <v>23</v>
      </c>
      <c r="V4186">
        <f>AVERAGEIF(C:C,"Fort Myer, Virginia", I:I)</f>
        <v>2</v>
      </c>
      <c r="X4186" t="str">
        <f>IFERROR(VLOOKUP("FlightNumber", A:D, 4, FALSE), "Flight Not Found")</f>
        <v>Flight Not Found</v>
      </c>
      <c r="Y4186" t="str" cm="1">
        <f t="array" ref="Y4186">IF(AND(B:B &gt; TIME(6, 0, 0), B:B &lt;= TIME(18, 0, 0)), "Day", "Night")</f>
        <v>Night</v>
      </c>
      <c r="Z4186">
        <f>COUNTIFS(D:D, "Military - U.S. Army", C:C, "Fort Myer, Virginia")</f>
        <v>1</v>
      </c>
    </row>
    <row r="4187" spans="1:26" x14ac:dyDescent="0.2">
      <c r="A4187">
        <v>34126</v>
      </c>
      <c r="C4187" t="s">
        <v>13066</v>
      </c>
      <c r="D4187" t="s">
        <v>18900</v>
      </c>
      <c r="E4187" t="s">
        <v>20655</v>
      </c>
      <c r="F4187" t="s">
        <v>12795</v>
      </c>
      <c r="G4187" t="s">
        <v>20656</v>
      </c>
      <c r="H4187" t="s">
        <v>8548</v>
      </c>
      <c r="I4187">
        <v>2</v>
      </c>
      <c r="J4187">
        <v>2</v>
      </c>
      <c r="K4187">
        <v>0</v>
      </c>
      <c r="L4187" t="s">
        <v>20657</v>
      </c>
      <c r="M4187">
        <f>SUM(B4187,C4187)</f>
        <v>0</v>
      </c>
      <c r="N4187" t="str">
        <f t="shared" si="130"/>
        <v>No</v>
      </c>
      <c r="O4187">
        <f>COUNTIF(C:C,"&lt;0")</f>
        <v>0</v>
      </c>
      <c r="P4187" t="e">
        <f>SUMIF(#REF!,"&gt;"&amp;AVERAGE(#REF!))</f>
        <v>#REF!</v>
      </c>
      <c r="Q4187">
        <f t="shared" si="131"/>
        <v>27.565026697177728</v>
      </c>
      <c r="R4187" t="str">
        <f>CONCATENATE("ID-",A4187,"-",E4187)</f>
        <v>ID-34126-Bogota - El Yopal</v>
      </c>
      <c r="S4187">
        <f>INDEX(B:B,MATCH(A4187,A:A,0))</f>
        <v>0</v>
      </c>
      <c r="T4187" t="str">
        <f>IF(OR(B4187&gt;0,C4187&gt;0),"Acceptable","Check")</f>
        <v>Acceptable</v>
      </c>
      <c r="U4187">
        <f>COUNTIF(D:D, "Military - U.S. Army")</f>
        <v>23</v>
      </c>
      <c r="V4187">
        <f>AVERAGEIF(C:C,"Fort Myer, Virginia", I:I)</f>
        <v>2</v>
      </c>
      <c r="X4187" t="str">
        <f>IFERROR(VLOOKUP("FlightNumber", A:D, 4, FALSE), "Flight Not Found")</f>
        <v>Flight Not Found</v>
      </c>
      <c r="Y4187" t="str" cm="1">
        <f t="array" ref="Y4187">IF(AND(B:B &gt; TIME(6, 0, 0), B:B &lt;= TIME(18, 0, 0)), "Day", "Night")</f>
        <v>Night</v>
      </c>
      <c r="Z4187">
        <f>COUNTIFS(D:D, "Military - U.S. Army", C:C, "Fort Myer, Virginia")</f>
        <v>1</v>
      </c>
    </row>
    <row r="4188" spans="1:26" x14ac:dyDescent="0.2">
      <c r="A4188">
        <v>34127</v>
      </c>
      <c r="C4188" t="s">
        <v>20658</v>
      </c>
      <c r="D4188" t="s">
        <v>18077</v>
      </c>
      <c r="F4188" t="s">
        <v>16274</v>
      </c>
      <c r="G4188" t="s">
        <v>20659</v>
      </c>
      <c r="H4188" t="s">
        <v>20660</v>
      </c>
      <c r="I4188">
        <v>11</v>
      </c>
      <c r="J4188">
        <v>11</v>
      </c>
      <c r="K4188">
        <v>0</v>
      </c>
      <c r="L4188" t="s">
        <v>20661</v>
      </c>
      <c r="M4188">
        <f>SUM(B4188,C4188)</f>
        <v>0</v>
      </c>
      <c r="N4188" t="str">
        <f t="shared" si="130"/>
        <v>No</v>
      </c>
      <c r="O4188">
        <f>COUNTIF(C:C,"&lt;0")</f>
        <v>0</v>
      </c>
      <c r="P4188" t="e">
        <f>SUMIF(#REF!,"&gt;"&amp;AVERAGE(#REF!))</f>
        <v>#REF!</v>
      </c>
      <c r="Q4188">
        <f t="shared" si="131"/>
        <v>27.565026697177728</v>
      </c>
      <c r="R4188" t="str">
        <f>CONCATENATE("ID-",A4188,"-",E4188)</f>
        <v>ID-34127-</v>
      </c>
      <c r="S4188">
        <f>INDEX(B:B,MATCH(A4188,A:A,0))</f>
        <v>0</v>
      </c>
      <c r="T4188" t="str">
        <f>IF(OR(B4188&gt;0,C4188&gt;0),"Acceptable","Check")</f>
        <v>Acceptable</v>
      </c>
      <c r="U4188">
        <f>COUNTIF(D:D, "Military - U.S. Army")</f>
        <v>23</v>
      </c>
      <c r="V4188">
        <f>AVERAGEIF(C:C,"Fort Myer, Virginia", I:I)</f>
        <v>2</v>
      </c>
      <c r="X4188" t="str">
        <f>IFERROR(VLOOKUP("FlightNumber", A:D, 4, FALSE), "Flight Not Found")</f>
        <v>Flight Not Found</v>
      </c>
      <c r="Y4188" t="str" cm="1">
        <f t="array" ref="Y4188">IF(AND(B:B &gt; TIME(6, 0, 0), B:B &lt;= TIME(18, 0, 0)), "Day", "Night")</f>
        <v>Night</v>
      </c>
      <c r="Z4188">
        <f>COUNTIFS(D:D, "Military - U.S. Army", C:C, "Fort Myer, Virginia")</f>
        <v>1</v>
      </c>
    </row>
    <row r="4189" spans="1:26" x14ac:dyDescent="0.2">
      <c r="A4189">
        <v>34129</v>
      </c>
      <c r="C4189" t="s">
        <v>20662</v>
      </c>
      <c r="D4189" t="s">
        <v>20663</v>
      </c>
      <c r="F4189" t="s">
        <v>20664</v>
      </c>
      <c r="G4189" t="s">
        <v>20665</v>
      </c>
      <c r="H4189" t="s">
        <v>20103</v>
      </c>
      <c r="I4189">
        <v>11</v>
      </c>
      <c r="J4189">
        <v>9</v>
      </c>
      <c r="K4189">
        <v>0</v>
      </c>
      <c r="L4189" t="s">
        <v>20666</v>
      </c>
      <c r="M4189">
        <f>SUM(B4189,C4189)</f>
        <v>0</v>
      </c>
      <c r="N4189" t="str">
        <f t="shared" si="130"/>
        <v>No</v>
      </c>
      <c r="O4189">
        <f>COUNTIF(C:C,"&lt;0")</f>
        <v>0</v>
      </c>
      <c r="P4189" t="e">
        <f>SUMIF(#REF!,"&gt;"&amp;AVERAGE(#REF!))</f>
        <v>#REF!</v>
      </c>
      <c r="Q4189">
        <f t="shared" si="131"/>
        <v>27.565026697177728</v>
      </c>
      <c r="R4189" t="str">
        <f>CONCATENATE("ID-",A4189,"-",E4189)</f>
        <v>ID-34129-</v>
      </c>
      <c r="S4189">
        <f>INDEX(B:B,MATCH(A4189,A:A,0))</f>
        <v>0</v>
      </c>
      <c r="T4189" t="str">
        <f>IF(OR(B4189&gt;0,C4189&gt;0),"Acceptable","Check")</f>
        <v>Acceptable</v>
      </c>
      <c r="U4189">
        <f>COUNTIF(D:D, "Military - U.S. Army")</f>
        <v>23</v>
      </c>
      <c r="V4189">
        <f>AVERAGEIF(C:C,"Fort Myer, Virginia", I:I)</f>
        <v>2</v>
      </c>
      <c r="X4189" t="str">
        <f>IFERROR(VLOOKUP("FlightNumber", A:D, 4, FALSE), "Flight Not Found")</f>
        <v>Flight Not Found</v>
      </c>
      <c r="Y4189" t="str" cm="1">
        <f t="array" ref="Y4189">IF(AND(B:B &gt; TIME(6, 0, 0), B:B &lt;= TIME(18, 0, 0)), "Day", "Night")</f>
        <v>Night</v>
      </c>
      <c r="Z4189">
        <f>COUNTIFS(D:D, "Military - U.S. Army", C:C, "Fort Myer, Virginia")</f>
        <v>1</v>
      </c>
    </row>
    <row r="4190" spans="1:26" x14ac:dyDescent="0.2">
      <c r="A4190">
        <v>34136</v>
      </c>
      <c r="C4190" t="s">
        <v>20667</v>
      </c>
      <c r="D4190" t="s">
        <v>18340</v>
      </c>
      <c r="F4190" t="s">
        <v>12795</v>
      </c>
      <c r="G4190" t="s">
        <v>20668</v>
      </c>
      <c r="H4190" t="s">
        <v>20669</v>
      </c>
      <c r="I4190">
        <v>3</v>
      </c>
      <c r="J4190">
        <v>1</v>
      </c>
      <c r="K4190">
        <v>0</v>
      </c>
      <c r="L4190" t="s">
        <v>20670</v>
      </c>
      <c r="M4190">
        <f>SUM(B4190,C4190)</f>
        <v>0</v>
      </c>
      <c r="N4190" t="str">
        <f t="shared" si="130"/>
        <v>No</v>
      </c>
      <c r="O4190">
        <f>COUNTIF(C:C,"&lt;0")</f>
        <v>0</v>
      </c>
      <c r="P4190" t="e">
        <f>SUMIF(#REF!,"&gt;"&amp;AVERAGE(#REF!))</f>
        <v>#REF!</v>
      </c>
      <c r="Q4190">
        <f t="shared" si="131"/>
        <v>27.565026697177728</v>
      </c>
      <c r="R4190" t="str">
        <f>CONCATENATE("ID-",A4190,"-",E4190)</f>
        <v>ID-34136-</v>
      </c>
      <c r="S4190">
        <f>INDEX(B:B,MATCH(A4190,A:A,0))</f>
        <v>0</v>
      </c>
      <c r="T4190" t="str">
        <f>IF(OR(B4190&gt;0,C4190&gt;0),"Acceptable","Check")</f>
        <v>Acceptable</v>
      </c>
      <c r="U4190">
        <f>COUNTIF(D:D, "Military - U.S. Army")</f>
        <v>23</v>
      </c>
      <c r="V4190">
        <f>AVERAGEIF(C:C,"Fort Myer, Virginia", I:I)</f>
        <v>2</v>
      </c>
      <c r="X4190" t="str">
        <f>IFERROR(VLOOKUP("FlightNumber", A:D, 4, FALSE), "Flight Not Found")</f>
        <v>Flight Not Found</v>
      </c>
      <c r="Y4190" t="str" cm="1">
        <f t="array" ref="Y4190">IF(AND(B:B &gt; TIME(6, 0, 0), B:B &lt;= TIME(18, 0, 0)), "Day", "Night")</f>
        <v>Night</v>
      </c>
      <c r="Z4190">
        <f>COUNTIFS(D:D, "Military - U.S. Army", C:C, "Fort Myer, Virginia")</f>
        <v>1</v>
      </c>
    </row>
    <row r="4191" spans="1:26" x14ac:dyDescent="0.2">
      <c r="A4191">
        <v>34137</v>
      </c>
      <c r="B4191" t="s">
        <v>3344</v>
      </c>
      <c r="C4191" t="s">
        <v>20671</v>
      </c>
      <c r="D4191" t="s">
        <v>20672</v>
      </c>
      <c r="E4191" t="s">
        <v>20673</v>
      </c>
      <c r="F4191" t="s">
        <v>12279</v>
      </c>
      <c r="G4191" t="s">
        <v>20674</v>
      </c>
      <c r="H4191" t="s">
        <v>20675</v>
      </c>
      <c r="I4191">
        <v>40</v>
      </c>
      <c r="J4191">
        <v>40</v>
      </c>
      <c r="K4191">
        <v>0</v>
      </c>
      <c r="L4191" t="s">
        <v>20676</v>
      </c>
      <c r="M4191">
        <f>SUM(B4191,C4191)</f>
        <v>0</v>
      </c>
      <c r="N4191" t="str">
        <f t="shared" si="130"/>
        <v>No</v>
      </c>
      <c r="O4191">
        <f>COUNTIF(C:C,"&lt;0")</f>
        <v>0</v>
      </c>
      <c r="P4191" t="e">
        <f>SUMIF(#REF!,"&gt;"&amp;AVERAGE(#REF!))</f>
        <v>#REF!</v>
      </c>
      <c r="Q4191">
        <f t="shared" si="131"/>
        <v>27.565026697177728</v>
      </c>
      <c r="R4191" t="str">
        <f>CONCATENATE("ID-",A4191,"-",E4191)</f>
        <v>ID-34137-Batumi - Baku - Chimkent</v>
      </c>
      <c r="S4191" t="str">
        <f>INDEX(B:B,MATCH(A4191,A:A,0))</f>
        <v>21:10</v>
      </c>
      <c r="T4191" t="str">
        <f>IF(OR(B4191&gt;0,C4191&gt;0),"Acceptable","Check")</f>
        <v>Acceptable</v>
      </c>
      <c r="U4191">
        <f>COUNTIF(D:D, "Military - U.S. Army")</f>
        <v>23</v>
      </c>
      <c r="V4191">
        <f>AVERAGEIF(C:C,"Fort Myer, Virginia", I:I)</f>
        <v>2</v>
      </c>
      <c r="X4191" t="str">
        <f>IFERROR(VLOOKUP("FlightNumber", A:D, 4, FALSE), "Flight Not Found")</f>
        <v>Flight Not Found</v>
      </c>
      <c r="Y4191" t="str" cm="1">
        <f t="array" ref="Y4191">IF(AND(B:B &gt; TIME(6, 0, 0), B:B &lt;= TIME(18, 0, 0)), "Day", "Night")</f>
        <v>Night</v>
      </c>
      <c r="Z4191">
        <f>COUNTIFS(D:D, "Military - U.S. Army", C:C, "Fort Myer, Virginia")</f>
        <v>1</v>
      </c>
    </row>
    <row r="4192" spans="1:26" x14ac:dyDescent="0.2">
      <c r="A4192">
        <v>34151</v>
      </c>
      <c r="C4192" t="s">
        <v>20677</v>
      </c>
      <c r="D4192" t="s">
        <v>12247</v>
      </c>
      <c r="E4192" t="s">
        <v>20678</v>
      </c>
      <c r="F4192" t="s">
        <v>17382</v>
      </c>
      <c r="G4192" t="s">
        <v>20679</v>
      </c>
      <c r="H4192" t="s">
        <v>20680</v>
      </c>
      <c r="I4192">
        <v>43</v>
      </c>
      <c r="J4192">
        <v>41</v>
      </c>
      <c r="K4192">
        <v>0</v>
      </c>
      <c r="L4192" t="s">
        <v>20681</v>
      </c>
      <c r="M4192">
        <f>SUM(B4192,C4192)</f>
        <v>0</v>
      </c>
      <c r="N4192" t="str">
        <f t="shared" si="130"/>
        <v>No</v>
      </c>
      <c r="O4192">
        <f>COUNTIF(C:C,"&lt;0")</f>
        <v>0</v>
      </c>
      <c r="P4192" t="e">
        <f>SUMIF(#REF!,"&gt;"&amp;AVERAGE(#REF!))</f>
        <v>#REF!</v>
      </c>
      <c r="Q4192">
        <f t="shared" si="131"/>
        <v>27.565026697177728</v>
      </c>
      <c r="R4192" t="str">
        <f>CONCATENATE("ID-",A4192,"-",E4192)</f>
        <v>ID-34151-Ambo - Sorong</v>
      </c>
      <c r="S4192">
        <f>INDEX(B:B,MATCH(A4192,A:A,0))</f>
        <v>0</v>
      </c>
      <c r="T4192" t="str">
        <f>IF(OR(B4192&gt;0,C4192&gt;0),"Acceptable","Check")</f>
        <v>Acceptable</v>
      </c>
      <c r="U4192">
        <f>COUNTIF(D:D, "Military - U.S. Army")</f>
        <v>23</v>
      </c>
      <c r="V4192">
        <f>AVERAGEIF(C:C,"Fort Myer, Virginia", I:I)</f>
        <v>2</v>
      </c>
      <c r="X4192" t="str">
        <f>IFERROR(VLOOKUP("FlightNumber", A:D, 4, FALSE), "Flight Not Found")</f>
        <v>Flight Not Found</v>
      </c>
      <c r="Y4192" t="str" cm="1">
        <f t="array" ref="Y4192">IF(AND(B:B &gt; TIME(6, 0, 0), B:B &lt;= TIME(18, 0, 0)), "Day", "Night")</f>
        <v>Night</v>
      </c>
      <c r="Z4192">
        <f>COUNTIFS(D:D, "Military - U.S. Army", C:C, "Fort Myer, Virginia")</f>
        <v>1</v>
      </c>
    </row>
    <row r="4193" spans="1:26" x14ac:dyDescent="0.2">
      <c r="A4193">
        <v>34156</v>
      </c>
      <c r="C4193" t="s">
        <v>20682</v>
      </c>
      <c r="D4193" t="s">
        <v>20683</v>
      </c>
      <c r="F4193" t="s">
        <v>20553</v>
      </c>
      <c r="I4193">
        <v>23</v>
      </c>
      <c r="J4193">
        <v>23</v>
      </c>
      <c r="K4193">
        <v>0</v>
      </c>
      <c r="L4193" t="s">
        <v>20684</v>
      </c>
      <c r="M4193">
        <f>SUM(B4193,C4193)</f>
        <v>0</v>
      </c>
      <c r="N4193" t="str">
        <f t="shared" si="130"/>
        <v>No</v>
      </c>
      <c r="O4193">
        <f>COUNTIF(C:C,"&lt;0")</f>
        <v>0</v>
      </c>
      <c r="P4193" t="e">
        <f>SUMIF(#REF!,"&gt;"&amp;AVERAGE(#REF!))</f>
        <v>#REF!</v>
      </c>
      <c r="Q4193">
        <f t="shared" si="131"/>
        <v>27.565026697177728</v>
      </c>
      <c r="R4193" t="str">
        <f>CONCATENATE("ID-",A4193,"-",E4193)</f>
        <v>ID-34156-</v>
      </c>
      <c r="S4193">
        <f>INDEX(B:B,MATCH(A4193,A:A,0))</f>
        <v>0</v>
      </c>
      <c r="T4193" t="str">
        <f>IF(OR(B4193&gt;0,C4193&gt;0),"Acceptable","Check")</f>
        <v>Acceptable</v>
      </c>
      <c r="U4193">
        <f>COUNTIF(D:D, "Military - U.S. Army")</f>
        <v>23</v>
      </c>
      <c r="V4193">
        <f>AVERAGEIF(C:C,"Fort Myer, Virginia", I:I)</f>
        <v>2</v>
      </c>
      <c r="X4193" t="str">
        <f>IFERROR(VLOOKUP("FlightNumber", A:D, 4, FALSE), "Flight Not Found")</f>
        <v>Flight Not Found</v>
      </c>
      <c r="Y4193" t="str" cm="1">
        <f t="array" ref="Y4193">IF(AND(B:B &gt; TIME(6, 0, 0), B:B &lt;= TIME(18, 0, 0)), "Day", "Night")</f>
        <v>Night</v>
      </c>
      <c r="Z4193">
        <f>COUNTIFS(D:D, "Military - U.S. Army", C:C, "Fort Myer, Virginia")</f>
        <v>1</v>
      </c>
    </row>
    <row r="4194" spans="1:26" x14ac:dyDescent="0.2">
      <c r="A4194">
        <v>34162</v>
      </c>
      <c r="C4194" t="s">
        <v>9345</v>
      </c>
      <c r="D4194" t="s">
        <v>20685</v>
      </c>
      <c r="F4194" t="s">
        <v>17169</v>
      </c>
      <c r="G4194" t="s">
        <v>20686</v>
      </c>
      <c r="H4194" t="s">
        <v>20687</v>
      </c>
      <c r="I4194">
        <v>3</v>
      </c>
      <c r="J4194">
        <v>3</v>
      </c>
      <c r="K4194">
        <v>0</v>
      </c>
      <c r="L4194" t="s">
        <v>20688</v>
      </c>
      <c r="M4194">
        <f>SUM(B4194,C4194)</f>
        <v>0</v>
      </c>
      <c r="N4194" t="str">
        <f t="shared" si="130"/>
        <v>No</v>
      </c>
      <c r="O4194">
        <f>COUNTIF(C:C,"&lt;0")</f>
        <v>0</v>
      </c>
      <c r="P4194" t="e">
        <f>SUMIF(#REF!,"&gt;"&amp;AVERAGE(#REF!))</f>
        <v>#REF!</v>
      </c>
      <c r="Q4194">
        <f t="shared" si="131"/>
        <v>27.565026697177728</v>
      </c>
      <c r="R4194" t="str">
        <f>CONCATENATE("ID-",A4194,"-",E4194)</f>
        <v>ID-34162-</v>
      </c>
      <c r="S4194">
        <f>INDEX(B:B,MATCH(A4194,A:A,0))</f>
        <v>0</v>
      </c>
      <c r="T4194" t="str">
        <f>IF(OR(B4194&gt;0,C4194&gt;0),"Acceptable","Check")</f>
        <v>Acceptable</v>
      </c>
      <c r="U4194">
        <f>COUNTIF(D:D, "Military - U.S. Army")</f>
        <v>23</v>
      </c>
      <c r="V4194">
        <f>AVERAGEIF(C:C,"Fort Myer, Virginia", I:I)</f>
        <v>2</v>
      </c>
      <c r="X4194" t="str">
        <f>IFERROR(VLOOKUP("FlightNumber", A:D, 4, FALSE), "Flight Not Found")</f>
        <v>Flight Not Found</v>
      </c>
      <c r="Y4194" t="str" cm="1">
        <f t="array" ref="Y4194">IF(AND(B:B &gt; TIME(6, 0, 0), B:B &lt;= TIME(18, 0, 0)), "Day", "Night")</f>
        <v>Night</v>
      </c>
      <c r="Z4194">
        <f>COUNTIFS(D:D, "Military - U.S. Army", C:C, "Fort Myer, Virginia")</f>
        <v>1</v>
      </c>
    </row>
    <row r="4195" spans="1:26" x14ac:dyDescent="0.2">
      <c r="A4195">
        <v>34162</v>
      </c>
      <c r="B4195" t="s">
        <v>6613</v>
      </c>
      <c r="C4195" t="s">
        <v>20689</v>
      </c>
      <c r="D4195" t="s">
        <v>34</v>
      </c>
      <c r="E4195" t="s">
        <v>20690</v>
      </c>
      <c r="F4195" t="s">
        <v>20691</v>
      </c>
      <c r="G4195" t="s">
        <v>20692</v>
      </c>
      <c r="H4195" t="s">
        <v>20693</v>
      </c>
      <c r="I4195">
        <v>2</v>
      </c>
      <c r="J4195">
        <v>1</v>
      </c>
      <c r="K4195">
        <v>0</v>
      </c>
      <c r="L4195" t="s">
        <v>20694</v>
      </c>
      <c r="M4195">
        <f>SUM(B4195,C4195)</f>
        <v>0</v>
      </c>
      <c r="N4195" t="str">
        <f t="shared" si="130"/>
        <v>No</v>
      </c>
      <c r="O4195">
        <f>COUNTIF(C:C,"&lt;0")</f>
        <v>0</v>
      </c>
      <c r="P4195" t="e">
        <f>SUMIF(#REF!,"&gt;"&amp;AVERAGE(#REF!))</f>
        <v>#REF!</v>
      </c>
      <c r="Q4195">
        <f t="shared" si="131"/>
        <v>27.565026697177728</v>
      </c>
      <c r="R4195" t="str">
        <f>CONCATENATE("ID-",A4195,"-",E4195)</f>
        <v>ID-34162-Birmingham - Talladega</v>
      </c>
      <c r="S4195">
        <f>INDEX(B:B,MATCH(A4195,A:A,0))</f>
        <v>0</v>
      </c>
      <c r="T4195" t="str">
        <f>IF(OR(B4195&gt;0,C4195&gt;0),"Acceptable","Check")</f>
        <v>Acceptable</v>
      </c>
      <c r="U4195">
        <f>COUNTIF(D:D, "Military - U.S. Army")</f>
        <v>23</v>
      </c>
      <c r="V4195">
        <f>AVERAGEIF(C:C,"Fort Myer, Virginia", I:I)</f>
        <v>2</v>
      </c>
      <c r="X4195" t="str">
        <f>IFERROR(VLOOKUP("FlightNumber", A:D, 4, FALSE), "Flight Not Found")</f>
        <v>Flight Not Found</v>
      </c>
      <c r="Y4195" t="str" cm="1">
        <f t="array" ref="Y4195">IF(AND(B:B &gt; TIME(6, 0, 0), B:B &lt;= TIME(18, 0, 0)), "Day", "Night")</f>
        <v>Night</v>
      </c>
      <c r="Z4195">
        <f>COUNTIFS(D:D, "Military - U.S. Army", C:C, "Fort Myer, Virginia")</f>
        <v>1</v>
      </c>
    </row>
    <row r="4196" spans="1:26" x14ac:dyDescent="0.2">
      <c r="A4196">
        <v>34173</v>
      </c>
      <c r="B4196" t="s">
        <v>2833</v>
      </c>
      <c r="C4196" t="s">
        <v>20695</v>
      </c>
      <c r="D4196" t="s">
        <v>20696</v>
      </c>
      <c r="E4196" t="s">
        <v>20697</v>
      </c>
      <c r="F4196" t="s">
        <v>20698</v>
      </c>
      <c r="G4196" t="s">
        <v>20699</v>
      </c>
      <c r="H4196" t="s">
        <v>20700</v>
      </c>
      <c r="I4196">
        <v>113</v>
      </c>
      <c r="J4196">
        <v>55</v>
      </c>
      <c r="K4196">
        <v>0</v>
      </c>
      <c r="L4196" t="s">
        <v>20701</v>
      </c>
      <c r="M4196">
        <f>SUM(B4196,C4196)</f>
        <v>0</v>
      </c>
      <c r="N4196" t="str">
        <f t="shared" si="130"/>
        <v>No</v>
      </c>
      <c r="O4196">
        <f>COUNTIF(C:C,"&lt;0")</f>
        <v>0</v>
      </c>
      <c r="P4196" t="e">
        <f>SUMIF(#REF!,"&gt;"&amp;AVERAGE(#REF!))</f>
        <v>#REF!</v>
      </c>
      <c r="Q4196">
        <f t="shared" si="131"/>
        <v>27.565026697177728</v>
      </c>
      <c r="R4196" t="str">
        <f>CONCATENATE("ID-",A4196,"-",E4196)</f>
        <v>ID-34173-Yinchuan - Beijing</v>
      </c>
      <c r="S4196" t="str">
        <f>INDEX(B:B,MATCH(A4196,A:A,0))</f>
        <v>15:40</v>
      </c>
      <c r="T4196" t="str">
        <f>IF(OR(B4196&gt;0,C4196&gt;0),"Acceptable","Check")</f>
        <v>Acceptable</v>
      </c>
      <c r="U4196">
        <f>COUNTIF(D:D, "Military - U.S. Army")</f>
        <v>23</v>
      </c>
      <c r="V4196">
        <f>AVERAGEIF(C:C,"Fort Myer, Virginia", I:I)</f>
        <v>2</v>
      </c>
      <c r="X4196" t="str">
        <f>IFERROR(VLOOKUP("FlightNumber", A:D, 4, FALSE), "Flight Not Found")</f>
        <v>Flight Not Found</v>
      </c>
      <c r="Y4196" t="str" cm="1">
        <f t="array" ref="Y4196">IF(AND(B:B &gt; TIME(6, 0, 0), B:B &lt;= TIME(18, 0, 0)), "Day", "Night")</f>
        <v>Night</v>
      </c>
      <c r="Z4196">
        <f>COUNTIFS(D:D, "Military - U.S. Army", C:C, "Fort Myer, Virginia")</f>
        <v>1</v>
      </c>
    </row>
    <row r="4197" spans="1:26" x14ac:dyDescent="0.2">
      <c r="A4197">
        <v>34176</v>
      </c>
      <c r="B4197" t="s">
        <v>2696</v>
      </c>
      <c r="C4197" t="s">
        <v>20702</v>
      </c>
      <c r="D4197" t="s">
        <v>20703</v>
      </c>
      <c r="E4197" t="s">
        <v>20704</v>
      </c>
      <c r="F4197" t="s">
        <v>20705</v>
      </c>
      <c r="G4197" t="s">
        <v>20706</v>
      </c>
      <c r="H4197" t="s">
        <v>20707</v>
      </c>
      <c r="I4197">
        <v>110</v>
      </c>
      <c r="J4197">
        <v>68</v>
      </c>
      <c r="K4197">
        <v>0</v>
      </c>
      <c r="L4197" t="s">
        <v>20708</v>
      </c>
      <c r="M4197">
        <f>SUM(B4197,C4197)</f>
        <v>0</v>
      </c>
      <c r="N4197" t="str">
        <f t="shared" si="130"/>
        <v>No</v>
      </c>
      <c r="O4197">
        <f>COUNTIF(C:C,"&lt;0")</f>
        <v>0</v>
      </c>
      <c r="P4197" t="e">
        <f>SUMIF(#REF!,"&gt;"&amp;AVERAGE(#REF!))</f>
        <v>#REF!</v>
      </c>
      <c r="Q4197">
        <f t="shared" si="131"/>
        <v>27.565026697177728</v>
      </c>
      <c r="R4197" t="str">
        <f>CONCATENATE("ID-",A4197,"-",E4197)</f>
        <v>ID-34176-Seoul - Mokpo</v>
      </c>
      <c r="S4197" t="str">
        <f>INDEX(B:B,MATCH(A4197,A:A,0))</f>
        <v>15:48</v>
      </c>
      <c r="T4197" t="str">
        <f>IF(OR(B4197&gt;0,C4197&gt;0),"Acceptable","Check")</f>
        <v>Acceptable</v>
      </c>
      <c r="U4197">
        <f>COUNTIF(D:D, "Military - U.S. Army")</f>
        <v>23</v>
      </c>
      <c r="V4197">
        <f>AVERAGEIF(C:C,"Fort Myer, Virginia", I:I)</f>
        <v>2</v>
      </c>
      <c r="X4197" t="str">
        <f>IFERROR(VLOOKUP("FlightNumber", A:D, 4, FALSE), "Flight Not Found")</f>
        <v>Flight Not Found</v>
      </c>
      <c r="Y4197" t="str" cm="1">
        <f t="array" ref="Y4197">IF(AND(B:B &gt; TIME(6, 0, 0), B:B &lt;= TIME(18, 0, 0)), "Day", "Night")</f>
        <v>Night</v>
      </c>
      <c r="Z4197">
        <f>COUNTIFS(D:D, "Military - U.S. Army", C:C, "Fort Myer, Virginia")</f>
        <v>1</v>
      </c>
    </row>
    <row r="4198" spans="1:26" x14ac:dyDescent="0.2">
      <c r="A4198">
        <v>34180</v>
      </c>
      <c r="C4198" t="s">
        <v>20709</v>
      </c>
      <c r="D4198" t="s">
        <v>20710</v>
      </c>
      <c r="E4198" t="s">
        <v>20711</v>
      </c>
      <c r="F4198" t="s">
        <v>18242</v>
      </c>
      <c r="G4198" t="s">
        <v>20712</v>
      </c>
      <c r="H4198" t="s">
        <v>20713</v>
      </c>
      <c r="I4198">
        <v>17</v>
      </c>
      <c r="J4198">
        <v>1</v>
      </c>
      <c r="K4198">
        <v>0</v>
      </c>
      <c r="L4198" t="s">
        <v>20714</v>
      </c>
      <c r="M4198">
        <f>SUM(B4198,C4198)</f>
        <v>0</v>
      </c>
      <c r="N4198" t="str">
        <f t="shared" si="130"/>
        <v>No</v>
      </c>
      <c r="O4198">
        <f>COUNTIF(C:C,"&lt;0")</f>
        <v>0</v>
      </c>
      <c r="P4198" t="e">
        <f>SUMIF(#REF!,"&gt;"&amp;AVERAGE(#REF!))</f>
        <v>#REF!</v>
      </c>
      <c r="Q4198">
        <f t="shared" si="131"/>
        <v>27.565026697177728</v>
      </c>
      <c r="R4198" t="str">
        <f>CONCATENATE("ID-",A4198,"-",E4198)</f>
        <v>ID-34180-Ba Kelalan - Marudi</v>
      </c>
      <c r="S4198">
        <f>INDEX(B:B,MATCH(A4198,A:A,0))</f>
        <v>0</v>
      </c>
      <c r="T4198" t="str">
        <f>IF(OR(B4198&gt;0,C4198&gt;0),"Acceptable","Check")</f>
        <v>Acceptable</v>
      </c>
      <c r="U4198">
        <f>COUNTIF(D:D, "Military - U.S. Army")</f>
        <v>23</v>
      </c>
      <c r="V4198">
        <f>AVERAGEIF(C:C,"Fort Myer, Virginia", I:I)</f>
        <v>2</v>
      </c>
      <c r="X4198" t="str">
        <f>IFERROR(VLOOKUP("FlightNumber", A:D, 4, FALSE), "Flight Not Found")</f>
        <v>Flight Not Found</v>
      </c>
      <c r="Y4198" t="str" cm="1">
        <f t="array" ref="Y4198">IF(AND(B:B &gt; TIME(6, 0, 0), B:B &lt;= TIME(18, 0, 0)), "Day", "Night")</f>
        <v>Night</v>
      </c>
      <c r="Z4198">
        <f>COUNTIFS(D:D, "Military - U.S. Army", C:C, "Fort Myer, Virginia")</f>
        <v>1</v>
      </c>
    </row>
    <row r="4199" spans="1:26" x14ac:dyDescent="0.2">
      <c r="A4199">
        <v>34181</v>
      </c>
      <c r="B4199" t="s">
        <v>1965</v>
      </c>
      <c r="C4199" t="s">
        <v>20715</v>
      </c>
      <c r="D4199" t="s">
        <v>20716</v>
      </c>
      <c r="E4199" t="s">
        <v>20717</v>
      </c>
      <c r="F4199" t="s">
        <v>20718</v>
      </c>
      <c r="G4199" t="s">
        <v>20719</v>
      </c>
      <c r="H4199" t="s">
        <v>20720</v>
      </c>
      <c r="I4199">
        <v>19</v>
      </c>
      <c r="J4199">
        <v>19</v>
      </c>
      <c r="K4199">
        <v>0</v>
      </c>
      <c r="L4199" t="s">
        <v>20721</v>
      </c>
      <c r="M4199">
        <f>SUM(B4199,C4199)</f>
        <v>0</v>
      </c>
      <c r="N4199" t="str">
        <f t="shared" si="130"/>
        <v>No</v>
      </c>
      <c r="O4199">
        <f>COUNTIF(C:C,"&lt;0")</f>
        <v>0</v>
      </c>
      <c r="P4199" t="e">
        <f>SUMIF(#REF!,"&gt;"&amp;AVERAGE(#REF!))</f>
        <v>#REF!</v>
      </c>
      <c r="Q4199">
        <f t="shared" si="131"/>
        <v>27.565026697177728</v>
      </c>
      <c r="R4199" t="str">
        <f>CONCATENATE("ID-",A4199,"-",E4199)</f>
        <v>ID-34181-Kathmandu - Bharatpur</v>
      </c>
      <c r="S4199" t="str">
        <f>INDEX(B:B,MATCH(A4199,A:A,0))</f>
        <v>13:00</v>
      </c>
      <c r="T4199" t="str">
        <f>IF(OR(B4199&gt;0,C4199&gt;0),"Acceptable","Check")</f>
        <v>Acceptable</v>
      </c>
      <c r="U4199">
        <f>COUNTIF(D:D, "Military - U.S. Army")</f>
        <v>23</v>
      </c>
      <c r="V4199">
        <f>AVERAGEIF(C:C,"Fort Myer, Virginia", I:I)</f>
        <v>2</v>
      </c>
      <c r="X4199" t="str">
        <f>IFERROR(VLOOKUP("FlightNumber", A:D, 4, FALSE), "Flight Not Found")</f>
        <v>Flight Not Found</v>
      </c>
      <c r="Y4199" t="str" cm="1">
        <f t="array" ref="Y4199">IF(AND(B:B &gt; TIME(6, 0, 0), B:B &lt;= TIME(18, 0, 0)), "Day", "Night")</f>
        <v>Night</v>
      </c>
      <c r="Z4199">
        <f>COUNTIFS(D:D, "Military - U.S. Army", C:C, "Fort Myer, Virginia")</f>
        <v>1</v>
      </c>
    </row>
    <row r="4200" spans="1:26" x14ac:dyDescent="0.2">
      <c r="A4200">
        <v>34188</v>
      </c>
      <c r="B4200" t="s">
        <v>2528</v>
      </c>
      <c r="C4200" t="s">
        <v>20722</v>
      </c>
      <c r="D4200" t="s">
        <v>20723</v>
      </c>
      <c r="F4200" t="s">
        <v>20724</v>
      </c>
      <c r="G4200" t="s">
        <v>20725</v>
      </c>
      <c r="H4200" t="s">
        <v>20726</v>
      </c>
      <c r="I4200">
        <v>4</v>
      </c>
      <c r="J4200">
        <v>4</v>
      </c>
      <c r="K4200">
        <v>0</v>
      </c>
      <c r="L4200" t="s">
        <v>20727</v>
      </c>
      <c r="M4200">
        <f>SUM(B4200,C4200)</f>
        <v>0</v>
      </c>
      <c r="N4200" t="str">
        <f t="shared" si="130"/>
        <v>No</v>
      </c>
      <c r="O4200">
        <f>COUNTIF(C:C,"&lt;0")</f>
        <v>0</v>
      </c>
      <c r="P4200" t="e">
        <f>SUMIF(#REF!,"&gt;"&amp;AVERAGE(#REF!))</f>
        <v>#REF!</v>
      </c>
      <c r="Q4200">
        <f t="shared" si="131"/>
        <v>27.565026697177728</v>
      </c>
      <c r="R4200" t="str">
        <f>CONCATENATE("ID-",A4200,"-",E4200)</f>
        <v>ID-34188-</v>
      </c>
      <c r="S4200" t="str">
        <f>INDEX(B:B,MATCH(A4200,A:A,0))</f>
        <v>15:15</v>
      </c>
      <c r="T4200" t="str">
        <f>IF(OR(B4200&gt;0,C4200&gt;0),"Acceptable","Check")</f>
        <v>Acceptable</v>
      </c>
      <c r="U4200">
        <f>COUNTIF(D:D, "Military - U.S. Army")</f>
        <v>23</v>
      </c>
      <c r="V4200">
        <f>AVERAGEIF(C:C,"Fort Myer, Virginia", I:I)</f>
        <v>2</v>
      </c>
      <c r="X4200" t="str">
        <f>IFERROR(VLOOKUP("FlightNumber", A:D, 4, FALSE), "Flight Not Found")</f>
        <v>Flight Not Found</v>
      </c>
      <c r="Y4200" t="str" cm="1">
        <f t="array" ref="Y4200">IF(AND(B:B &gt; TIME(6, 0, 0), B:B &lt;= TIME(18, 0, 0)), "Day", "Night")</f>
        <v>Night</v>
      </c>
      <c r="Z4200">
        <f>COUNTIFS(D:D, "Military - U.S. Army", C:C, "Fort Myer, Virginia")</f>
        <v>1</v>
      </c>
    </row>
    <row r="4201" spans="1:26" x14ac:dyDescent="0.2">
      <c r="A4201">
        <v>34199</v>
      </c>
      <c r="B4201" t="s">
        <v>4657</v>
      </c>
      <c r="C4201" t="s">
        <v>20728</v>
      </c>
      <c r="D4201" t="s">
        <v>20729</v>
      </c>
      <c r="E4201" t="s">
        <v>20730</v>
      </c>
      <c r="F4201" t="s">
        <v>15228</v>
      </c>
      <c r="G4201" t="s">
        <v>20731</v>
      </c>
      <c r="H4201" t="s">
        <v>20732</v>
      </c>
      <c r="I4201">
        <v>3</v>
      </c>
      <c r="J4201">
        <v>0</v>
      </c>
      <c r="K4201">
        <v>0</v>
      </c>
      <c r="L4201" t="s">
        <v>20733</v>
      </c>
      <c r="M4201">
        <f>SUM(B4201,C4201)</f>
        <v>0</v>
      </c>
      <c r="N4201" t="str">
        <f t="shared" si="130"/>
        <v>No</v>
      </c>
      <c r="O4201">
        <f>COUNTIF(C:C,"&lt;0")</f>
        <v>0</v>
      </c>
      <c r="P4201" t="e">
        <f>SUMIF(#REF!,"&gt;"&amp;AVERAGE(#REF!))</f>
        <v>#REF!</v>
      </c>
      <c r="Q4201">
        <f t="shared" si="131"/>
        <v>27.565026697177728</v>
      </c>
      <c r="R4201" t="str">
        <f>CONCATENATE("ID-",A4201,"-",E4201)</f>
        <v>ID-34199-Norfolk, VA - Guantanamo, Cuba</v>
      </c>
      <c r="S4201" t="str">
        <f>INDEX(B:B,MATCH(A4201,A:A,0))</f>
        <v>16:56</v>
      </c>
      <c r="T4201" t="str">
        <f>IF(OR(B4201&gt;0,C4201&gt;0),"Acceptable","Check")</f>
        <v>Acceptable</v>
      </c>
      <c r="U4201">
        <f>COUNTIF(D:D, "Military - U.S. Army")</f>
        <v>23</v>
      </c>
      <c r="V4201">
        <f>AVERAGEIF(C:C,"Fort Myer, Virginia", I:I)</f>
        <v>2</v>
      </c>
      <c r="X4201" t="str">
        <f>IFERROR(VLOOKUP("FlightNumber", A:D, 4, FALSE), "Flight Not Found")</f>
        <v>Flight Not Found</v>
      </c>
      <c r="Y4201" t="str" cm="1">
        <f t="array" ref="Y4201">IF(AND(B:B &gt; TIME(6, 0, 0), B:B &lt;= TIME(18, 0, 0)), "Day", "Night")</f>
        <v>Night</v>
      </c>
      <c r="Z4201">
        <f>COUNTIFS(D:D, "Military - U.S. Army", C:C, "Fort Myer, Virginia")</f>
        <v>1</v>
      </c>
    </row>
    <row r="4202" spans="1:26" x14ac:dyDescent="0.2">
      <c r="A4202">
        <v>34207</v>
      </c>
      <c r="C4202" t="s">
        <v>20734</v>
      </c>
      <c r="D4202" t="s">
        <v>20735</v>
      </c>
      <c r="F4202" t="s">
        <v>20736</v>
      </c>
      <c r="G4202" t="s">
        <v>20737</v>
      </c>
      <c r="H4202" t="s">
        <v>20738</v>
      </c>
      <c r="I4202">
        <v>24</v>
      </c>
      <c r="J4202">
        <v>24</v>
      </c>
      <c r="K4202">
        <v>0</v>
      </c>
      <c r="L4202" t="s">
        <v>20739</v>
      </c>
      <c r="M4202">
        <f>SUM(B4202,C4202)</f>
        <v>0</v>
      </c>
      <c r="N4202" t="str">
        <f t="shared" si="130"/>
        <v>No</v>
      </c>
      <c r="O4202">
        <f>COUNTIF(C:C,"&lt;0")</f>
        <v>0</v>
      </c>
      <c r="P4202" t="e">
        <f>SUMIF(#REF!,"&gt;"&amp;AVERAGE(#REF!))</f>
        <v>#REF!</v>
      </c>
      <c r="Q4202">
        <f t="shared" si="131"/>
        <v>27.565026697177728</v>
      </c>
      <c r="R4202" t="str">
        <f>CONCATENATE("ID-",A4202,"-",E4202)</f>
        <v>ID-34207-</v>
      </c>
      <c r="S4202">
        <f>INDEX(B:B,MATCH(A4202,A:A,0))</f>
        <v>0</v>
      </c>
      <c r="T4202" t="str">
        <f>IF(OR(B4202&gt;0,C4202&gt;0),"Acceptable","Check")</f>
        <v>Acceptable</v>
      </c>
      <c r="U4202">
        <f>COUNTIF(D:D, "Military - U.S. Army")</f>
        <v>23</v>
      </c>
      <c r="V4202">
        <f>AVERAGEIF(C:C,"Fort Myer, Virginia", I:I)</f>
        <v>2</v>
      </c>
      <c r="X4202" t="str">
        <f>IFERROR(VLOOKUP("FlightNumber", A:D, 4, FALSE), "Flight Not Found")</f>
        <v>Flight Not Found</v>
      </c>
      <c r="Y4202" t="str" cm="1">
        <f t="array" ref="Y4202">IF(AND(B:B &gt; TIME(6, 0, 0), B:B &lt;= TIME(18, 0, 0)), "Day", "Night")</f>
        <v>Night</v>
      </c>
      <c r="Z4202">
        <f>COUNTIFS(D:D, "Military - U.S. Army", C:C, "Fort Myer, Virginia")</f>
        <v>1</v>
      </c>
    </row>
    <row r="4203" spans="1:26" x14ac:dyDescent="0.2">
      <c r="A4203">
        <v>34209</v>
      </c>
      <c r="B4203" t="s">
        <v>847</v>
      </c>
      <c r="C4203" t="s">
        <v>20740</v>
      </c>
      <c r="D4203" t="s">
        <v>20672</v>
      </c>
      <c r="E4203" t="s">
        <v>20741</v>
      </c>
      <c r="F4203" t="s">
        <v>11779</v>
      </c>
      <c r="G4203" t="s">
        <v>20742</v>
      </c>
      <c r="H4203" t="s">
        <v>20743</v>
      </c>
      <c r="I4203">
        <v>86</v>
      </c>
      <c r="J4203">
        <v>82</v>
      </c>
      <c r="K4203">
        <v>0</v>
      </c>
      <c r="L4203" t="s">
        <v>20744</v>
      </c>
      <c r="M4203">
        <f>SUM(B4203,C4203)</f>
        <v>0</v>
      </c>
      <c r="N4203" t="str">
        <f t="shared" si="130"/>
        <v>No</v>
      </c>
      <c r="O4203">
        <f>COUNTIF(C:C,"&lt;0")</f>
        <v>0</v>
      </c>
      <c r="P4203" t="e">
        <f>SUMIF(#REF!,"&gt;"&amp;AVERAGE(#REF!))</f>
        <v>#REF!</v>
      </c>
      <c r="Q4203">
        <f t="shared" si="131"/>
        <v>27.565026697177728</v>
      </c>
      <c r="R4203" t="str">
        <f>CONCATENATE("ID-",A4203,"-",E4203)</f>
        <v>ID-34209-Khorag - Dushanbe</v>
      </c>
      <c r="S4203" t="str">
        <f>INDEX(B:B,MATCH(A4203,A:A,0))</f>
        <v>10:45</v>
      </c>
      <c r="T4203" t="str">
        <f>IF(OR(B4203&gt;0,C4203&gt;0),"Acceptable","Check")</f>
        <v>Acceptable</v>
      </c>
      <c r="U4203">
        <f>COUNTIF(D:D, "Military - U.S. Army")</f>
        <v>23</v>
      </c>
      <c r="V4203">
        <f>AVERAGEIF(C:C,"Fort Myer, Virginia", I:I)</f>
        <v>2</v>
      </c>
      <c r="X4203" t="str">
        <f>IFERROR(VLOOKUP("FlightNumber", A:D, 4, FALSE), "Flight Not Found")</f>
        <v>Flight Not Found</v>
      </c>
      <c r="Y4203" t="str" cm="1">
        <f t="array" ref="Y4203">IF(AND(B:B &gt; TIME(6, 0, 0), B:B &lt;= TIME(18, 0, 0)), "Day", "Night")</f>
        <v>Night</v>
      </c>
      <c r="Z4203">
        <f>COUNTIFS(D:D, "Military - U.S. Army", C:C, "Fort Myer, Virginia")</f>
        <v>1</v>
      </c>
    </row>
    <row r="4204" spans="1:26" x14ac:dyDescent="0.2">
      <c r="A4204">
        <v>34226</v>
      </c>
      <c r="B4204" t="s">
        <v>15815</v>
      </c>
      <c r="C4204" t="s">
        <v>8735</v>
      </c>
      <c r="D4204" t="s">
        <v>7453</v>
      </c>
      <c r="E4204" t="s">
        <v>20745</v>
      </c>
      <c r="F4204" t="s">
        <v>20746</v>
      </c>
      <c r="G4204" t="s">
        <v>20747</v>
      </c>
      <c r="H4204" t="s">
        <v>3187</v>
      </c>
      <c r="I4204">
        <v>70</v>
      </c>
      <c r="J4204">
        <v>2</v>
      </c>
      <c r="K4204">
        <v>0</v>
      </c>
      <c r="L4204" t="s">
        <v>20748</v>
      </c>
      <c r="M4204">
        <f>SUM(B4204,C4204)</f>
        <v>0</v>
      </c>
      <c r="N4204" t="str">
        <f t="shared" si="130"/>
        <v>No</v>
      </c>
      <c r="O4204">
        <f>COUNTIF(C:C,"&lt;0")</f>
        <v>0</v>
      </c>
      <c r="P4204" t="e">
        <f>SUMIF(#REF!,"&gt;"&amp;AVERAGE(#REF!))</f>
        <v>#REF!</v>
      </c>
      <c r="Q4204">
        <f t="shared" si="131"/>
        <v>27.565026697177728</v>
      </c>
      <c r="R4204" t="str">
        <f>CONCATENATE("ID-",A4204,"-",E4204)</f>
        <v>ID-34226-Frankfurt - Warszawa</v>
      </c>
      <c r="S4204" t="str">
        <f>INDEX(B:B,MATCH(A4204,A:A,0))</f>
        <v>15:33</v>
      </c>
      <c r="T4204" t="str">
        <f>IF(OR(B4204&gt;0,C4204&gt;0),"Acceptable","Check")</f>
        <v>Acceptable</v>
      </c>
      <c r="U4204">
        <f>COUNTIF(D:D, "Military - U.S. Army")</f>
        <v>23</v>
      </c>
      <c r="V4204">
        <f>AVERAGEIF(C:C,"Fort Myer, Virginia", I:I)</f>
        <v>2</v>
      </c>
      <c r="X4204" t="str">
        <f>IFERROR(VLOOKUP("FlightNumber", A:D, 4, FALSE), "Flight Not Found")</f>
        <v>Flight Not Found</v>
      </c>
      <c r="Y4204" t="str" cm="1">
        <f t="array" ref="Y4204">IF(AND(B:B &gt; TIME(6, 0, 0), B:B &lt;= TIME(18, 0, 0)), "Day", "Night")</f>
        <v>Night</v>
      </c>
      <c r="Z4204">
        <f>COUNTIFS(D:D, "Military - U.S. Army", C:C, "Fort Myer, Virginia")</f>
        <v>1</v>
      </c>
    </row>
    <row r="4205" spans="1:26" x14ac:dyDescent="0.2">
      <c r="A4205">
        <v>34233</v>
      </c>
      <c r="C4205" t="s">
        <v>20749</v>
      </c>
      <c r="D4205" t="s">
        <v>20750</v>
      </c>
      <c r="E4205" t="s">
        <v>20751</v>
      </c>
      <c r="F4205" t="s">
        <v>12051</v>
      </c>
      <c r="G4205" t="s">
        <v>20752</v>
      </c>
      <c r="H4205" t="s">
        <v>20753</v>
      </c>
      <c r="I4205">
        <v>27</v>
      </c>
      <c r="J4205">
        <v>27</v>
      </c>
      <c r="K4205">
        <v>0</v>
      </c>
      <c r="L4205" t="s">
        <v>20754</v>
      </c>
      <c r="M4205">
        <f>SUM(B4205,C4205)</f>
        <v>0</v>
      </c>
      <c r="N4205" t="str">
        <f t="shared" si="130"/>
        <v>No</v>
      </c>
      <c r="O4205">
        <f>COUNTIF(C:C,"&lt;0")</f>
        <v>0</v>
      </c>
      <c r="P4205" t="e">
        <f>SUMIF(#REF!,"&gt;"&amp;AVERAGE(#REF!))</f>
        <v>#REF!</v>
      </c>
      <c r="Q4205">
        <f t="shared" si="131"/>
        <v>27.565026697177728</v>
      </c>
      <c r="R4205" t="str">
        <f>CONCATENATE("ID-",A4205,"-",E4205)</f>
        <v>ID-34233-Sochi - Sukhumi</v>
      </c>
      <c r="S4205">
        <f>INDEX(B:B,MATCH(A4205,A:A,0))</f>
        <v>0</v>
      </c>
      <c r="T4205" t="str">
        <f>IF(OR(B4205&gt;0,C4205&gt;0),"Acceptable","Check")</f>
        <v>Acceptable</v>
      </c>
      <c r="U4205">
        <f>COUNTIF(D:D, "Military - U.S. Army")</f>
        <v>23</v>
      </c>
      <c r="V4205">
        <f>AVERAGEIF(C:C,"Fort Myer, Virginia", I:I)</f>
        <v>2</v>
      </c>
      <c r="X4205" t="str">
        <f>IFERROR(VLOOKUP("FlightNumber", A:D, 4, FALSE), "Flight Not Found")</f>
        <v>Flight Not Found</v>
      </c>
      <c r="Y4205" t="str" cm="1">
        <f t="array" ref="Y4205">IF(AND(B:B &gt; TIME(6, 0, 0), B:B &lt;= TIME(18, 0, 0)), "Day", "Night")</f>
        <v>Night</v>
      </c>
      <c r="Z4205">
        <f>COUNTIFS(D:D, "Military - U.S. Army", C:C, "Fort Myer, Virginia")</f>
        <v>1</v>
      </c>
    </row>
    <row r="4206" spans="1:26" x14ac:dyDescent="0.2">
      <c r="A4206">
        <v>34234</v>
      </c>
      <c r="B4206" t="s">
        <v>37</v>
      </c>
      <c r="C4206" t="s">
        <v>20749</v>
      </c>
      <c r="D4206" t="s">
        <v>20750</v>
      </c>
      <c r="E4206" t="s">
        <v>20755</v>
      </c>
      <c r="F4206" t="s">
        <v>13922</v>
      </c>
      <c r="G4206" t="s">
        <v>20756</v>
      </c>
      <c r="H4206" t="s">
        <v>20757</v>
      </c>
      <c r="I4206">
        <v>132</v>
      </c>
      <c r="J4206">
        <v>106</v>
      </c>
      <c r="K4206">
        <v>0</v>
      </c>
      <c r="L4206" t="s">
        <v>20758</v>
      </c>
      <c r="M4206">
        <f>SUM(B4206,C4206)</f>
        <v>0</v>
      </c>
      <c r="N4206" t="str">
        <f t="shared" si="130"/>
        <v>No</v>
      </c>
      <c r="O4206">
        <f>COUNTIF(C:C,"&lt;0")</f>
        <v>0</v>
      </c>
      <c r="P4206" t="e">
        <f>SUMIF(#REF!,"&gt;"&amp;AVERAGE(#REF!))</f>
        <v>#REF!</v>
      </c>
      <c r="Q4206">
        <f t="shared" si="131"/>
        <v>27.565026697177728</v>
      </c>
      <c r="R4206" t="str">
        <f>CONCATENATE("ID-",A4206,"-",E4206)</f>
        <v>ID-34234-Tbilisi - Sukhumi</v>
      </c>
      <c r="S4206" t="str">
        <f>INDEX(B:B,MATCH(A4206,A:A,0))</f>
        <v>18:30</v>
      </c>
      <c r="T4206" t="str">
        <f>IF(OR(B4206&gt;0,C4206&gt;0),"Acceptable","Check")</f>
        <v>Acceptable</v>
      </c>
      <c r="U4206">
        <f>COUNTIF(D:D, "Military - U.S. Army")</f>
        <v>23</v>
      </c>
      <c r="V4206">
        <f>AVERAGEIF(C:C,"Fort Myer, Virginia", I:I)</f>
        <v>2</v>
      </c>
      <c r="X4206" t="str">
        <f>IFERROR(VLOOKUP("FlightNumber", A:D, 4, FALSE), "Flight Not Found")</f>
        <v>Flight Not Found</v>
      </c>
      <c r="Y4206" t="str" cm="1">
        <f t="array" ref="Y4206">IF(AND(B:B &gt; TIME(6, 0, 0), B:B &lt;= TIME(18, 0, 0)), "Day", "Night")</f>
        <v>Night</v>
      </c>
      <c r="Z4206">
        <f>COUNTIFS(D:D, "Military - U.S. Army", C:C, "Fort Myer, Virginia")</f>
        <v>1</v>
      </c>
    </row>
    <row r="4207" spans="1:26" x14ac:dyDescent="0.2">
      <c r="A4207">
        <v>34235</v>
      </c>
      <c r="C4207" t="s">
        <v>20759</v>
      </c>
      <c r="D4207" t="s">
        <v>20750</v>
      </c>
      <c r="E4207" t="s">
        <v>20760</v>
      </c>
      <c r="F4207" t="s">
        <v>15346</v>
      </c>
      <c r="G4207" t="s">
        <v>20761</v>
      </c>
      <c r="H4207" t="s">
        <v>20762</v>
      </c>
      <c r="I4207">
        <v>30</v>
      </c>
      <c r="J4207">
        <v>1</v>
      </c>
      <c r="K4207">
        <v>0</v>
      </c>
      <c r="L4207" t="s">
        <v>20763</v>
      </c>
      <c r="M4207">
        <f>SUM(B4207,C4207)</f>
        <v>0</v>
      </c>
      <c r="N4207" t="str">
        <f t="shared" si="130"/>
        <v>No</v>
      </c>
      <c r="O4207">
        <f>COUNTIF(C:C,"&lt;0")</f>
        <v>0</v>
      </c>
      <c r="P4207" t="e">
        <f>SUMIF(#REF!,"&gt;"&amp;AVERAGE(#REF!))</f>
        <v>#REF!</v>
      </c>
      <c r="Q4207">
        <f t="shared" si="131"/>
        <v>27.565026697177728</v>
      </c>
      <c r="R4207" t="str">
        <f>CONCATENATE("ID-",A4207,"-",E4207)</f>
        <v>ID-34235-Sukhumi - Tbilisi</v>
      </c>
      <c r="S4207">
        <f>INDEX(B:B,MATCH(A4207,A:A,0))</f>
        <v>0</v>
      </c>
      <c r="T4207" t="str">
        <f>IF(OR(B4207&gt;0,C4207&gt;0),"Acceptable","Check")</f>
        <v>Acceptable</v>
      </c>
      <c r="U4207">
        <f>COUNTIF(D:D, "Military - U.S. Army")</f>
        <v>23</v>
      </c>
      <c r="V4207">
        <f>AVERAGEIF(C:C,"Fort Myer, Virginia", I:I)</f>
        <v>2</v>
      </c>
      <c r="X4207" t="str">
        <f>IFERROR(VLOOKUP("FlightNumber", A:D, 4, FALSE), "Flight Not Found")</f>
        <v>Flight Not Found</v>
      </c>
      <c r="Y4207" t="str" cm="1">
        <f t="array" ref="Y4207">IF(AND(B:B &gt; TIME(6, 0, 0), B:B &lt;= TIME(18, 0, 0)), "Day", "Night")</f>
        <v>Night</v>
      </c>
      <c r="Z4207">
        <f>COUNTIFS(D:D, "Military - U.S. Army", C:C, "Fort Myer, Virginia")</f>
        <v>1</v>
      </c>
    </row>
    <row r="4208" spans="1:26" x14ac:dyDescent="0.2">
      <c r="A4208">
        <v>34246</v>
      </c>
      <c r="C4208" t="s">
        <v>20764</v>
      </c>
      <c r="D4208" t="s">
        <v>20683</v>
      </c>
      <c r="F4208" t="s">
        <v>16650</v>
      </c>
      <c r="I4208">
        <v>60</v>
      </c>
      <c r="J4208">
        <v>60</v>
      </c>
      <c r="K4208">
        <v>0</v>
      </c>
      <c r="M4208">
        <f>SUM(B4208,C4208)</f>
        <v>0</v>
      </c>
      <c r="N4208" t="str">
        <f t="shared" si="130"/>
        <v>No</v>
      </c>
      <c r="O4208">
        <f>COUNTIF(C:C,"&lt;0")</f>
        <v>0</v>
      </c>
      <c r="P4208" t="e">
        <f>SUMIF(#REF!,"&gt;"&amp;AVERAGE(#REF!))</f>
        <v>#REF!</v>
      </c>
      <c r="Q4208">
        <f t="shared" si="131"/>
        <v>27.565026697177728</v>
      </c>
      <c r="R4208" t="str">
        <f>CONCATENATE("ID-",A4208,"-",E4208)</f>
        <v>ID-34246-</v>
      </c>
      <c r="S4208">
        <f>INDEX(B:B,MATCH(A4208,A:A,0))</f>
        <v>0</v>
      </c>
      <c r="T4208" t="str">
        <f>IF(OR(B4208&gt;0,C4208&gt;0),"Acceptable","Check")</f>
        <v>Acceptable</v>
      </c>
      <c r="U4208">
        <f>COUNTIF(D:D, "Military - U.S. Army")</f>
        <v>23</v>
      </c>
      <c r="V4208">
        <f>AVERAGEIF(C:C,"Fort Myer, Virginia", I:I)</f>
        <v>2</v>
      </c>
      <c r="X4208" t="str">
        <f>IFERROR(VLOOKUP("FlightNumber", A:D, 4, FALSE), "Flight Not Found")</f>
        <v>Flight Not Found</v>
      </c>
      <c r="Y4208" t="str" cm="1">
        <f t="array" ref="Y4208">IF(AND(B:B &gt; TIME(6, 0, 0), B:B &lt;= TIME(18, 0, 0)), "Day", "Night")</f>
        <v>Night</v>
      </c>
      <c r="Z4208">
        <f>COUNTIFS(D:D, "Military - U.S. Army", C:C, "Fort Myer, Virginia")</f>
        <v>1</v>
      </c>
    </row>
    <row r="4209" spans="1:26" x14ac:dyDescent="0.2">
      <c r="A4209">
        <v>34267</v>
      </c>
      <c r="C4209" t="s">
        <v>20765</v>
      </c>
      <c r="D4209" t="s">
        <v>20766</v>
      </c>
      <c r="E4209" t="s">
        <v>20767</v>
      </c>
      <c r="F4209" t="s">
        <v>20768</v>
      </c>
      <c r="G4209" t="s">
        <v>20769</v>
      </c>
      <c r="H4209" t="s">
        <v>219</v>
      </c>
      <c r="I4209">
        <v>9</v>
      </c>
      <c r="J4209">
        <v>9</v>
      </c>
      <c r="K4209">
        <v>0</v>
      </c>
      <c r="L4209" t="s">
        <v>20770</v>
      </c>
      <c r="M4209">
        <f>SUM(B4209,C4209)</f>
        <v>0</v>
      </c>
      <c r="N4209" t="str">
        <f t="shared" si="130"/>
        <v>No</v>
      </c>
      <c r="O4209">
        <f>COUNTIF(C:C,"&lt;0")</f>
        <v>0</v>
      </c>
      <c r="P4209" t="e">
        <f>SUMIF(#REF!,"&gt;"&amp;AVERAGE(#REF!))</f>
        <v>#REF!</v>
      </c>
      <c r="Q4209">
        <f t="shared" si="131"/>
        <v>27.565026697177728</v>
      </c>
      <c r="R4209" t="str">
        <f>CONCATENATE("ID-",A4209,"-",E4209)</f>
        <v>ID-34267-Glentanner - Queenstown</v>
      </c>
      <c r="S4209">
        <f>INDEX(B:B,MATCH(A4209,A:A,0))</f>
        <v>0</v>
      </c>
      <c r="T4209" t="str">
        <f>IF(OR(B4209&gt;0,C4209&gt;0),"Acceptable","Check")</f>
        <v>Acceptable</v>
      </c>
      <c r="U4209">
        <f>COUNTIF(D:D, "Military - U.S. Army")</f>
        <v>23</v>
      </c>
      <c r="V4209">
        <f>AVERAGEIF(C:C,"Fort Myer, Virginia", I:I)</f>
        <v>2</v>
      </c>
      <c r="X4209" t="str">
        <f>IFERROR(VLOOKUP("FlightNumber", A:D, 4, FALSE), "Flight Not Found")</f>
        <v>Flight Not Found</v>
      </c>
      <c r="Y4209" t="str" cm="1">
        <f t="array" ref="Y4209">IF(AND(B:B &gt; TIME(6, 0, 0), B:B &lt;= TIME(18, 0, 0)), "Day", "Night")</f>
        <v>Night</v>
      </c>
      <c r="Z4209">
        <f>COUNTIFS(D:D, "Military - U.S. Army", C:C, "Fort Myer, Virginia")</f>
        <v>1</v>
      </c>
    </row>
    <row r="4210" spans="1:26" x14ac:dyDescent="0.2">
      <c r="A4210">
        <v>34268</v>
      </c>
      <c r="B4210" t="s">
        <v>20771</v>
      </c>
      <c r="C4210" t="s">
        <v>20772</v>
      </c>
      <c r="D4210" t="s">
        <v>19011</v>
      </c>
      <c r="E4210" t="s">
        <v>20773</v>
      </c>
      <c r="F4210" t="s">
        <v>18182</v>
      </c>
      <c r="G4210" t="s">
        <v>20774</v>
      </c>
      <c r="H4210" t="s">
        <v>20775</v>
      </c>
      <c r="I4210">
        <v>80</v>
      </c>
      <c r="J4210">
        <v>2</v>
      </c>
      <c r="K4210">
        <v>0</v>
      </c>
      <c r="L4210" t="s">
        <v>20776</v>
      </c>
      <c r="M4210">
        <f>SUM(B4210,C4210)</f>
        <v>0</v>
      </c>
      <c r="N4210" t="str">
        <f t="shared" si="130"/>
        <v>No</v>
      </c>
      <c r="O4210">
        <f>COUNTIF(C:C,"&lt;0")</f>
        <v>0</v>
      </c>
      <c r="P4210" t="e">
        <f>SUMIF(#REF!,"&gt;"&amp;AVERAGE(#REF!))</f>
        <v>#REF!</v>
      </c>
      <c r="Q4210">
        <f t="shared" si="131"/>
        <v>27.565026697177728</v>
      </c>
      <c r="R4210" t="str">
        <f>CONCATENATE("ID-",A4210,"-",E4210)</f>
        <v>ID-34268-Shenzen - Fuzhou</v>
      </c>
      <c r="S4210" t="str">
        <f>INDEX(B:B,MATCH(A4210,A:A,0))</f>
        <v>13:04</v>
      </c>
      <c r="T4210" t="str">
        <f>IF(OR(B4210&gt;0,C4210&gt;0),"Acceptable","Check")</f>
        <v>Acceptable</v>
      </c>
      <c r="U4210">
        <f>COUNTIF(D:D, "Military - U.S. Army")</f>
        <v>23</v>
      </c>
      <c r="V4210">
        <f>AVERAGEIF(C:C,"Fort Myer, Virginia", I:I)</f>
        <v>2</v>
      </c>
      <c r="X4210" t="str">
        <f>IFERROR(VLOOKUP("FlightNumber", A:D, 4, FALSE), "Flight Not Found")</f>
        <v>Flight Not Found</v>
      </c>
      <c r="Y4210" t="str" cm="1">
        <f t="array" ref="Y4210">IF(AND(B:B &gt; TIME(6, 0, 0), B:B &lt;= TIME(18, 0, 0)), "Day", "Night")</f>
        <v>Night</v>
      </c>
      <c r="Z4210">
        <f>COUNTIFS(D:D, "Military - U.S. Army", C:C, "Fort Myer, Virginia")</f>
        <v>1</v>
      </c>
    </row>
    <row r="4211" spans="1:26" x14ac:dyDescent="0.2">
      <c r="A4211">
        <v>34269</v>
      </c>
      <c r="B4211" t="s">
        <v>8489</v>
      </c>
      <c r="C4211" t="s">
        <v>20777</v>
      </c>
      <c r="D4211" t="s">
        <v>16414</v>
      </c>
      <c r="E4211" t="s">
        <v>20778</v>
      </c>
      <c r="F4211" t="s">
        <v>12795</v>
      </c>
      <c r="G4211" t="s">
        <v>20779</v>
      </c>
      <c r="H4211" t="s">
        <v>20780</v>
      </c>
      <c r="I4211">
        <v>20</v>
      </c>
      <c r="J4211">
        <v>7</v>
      </c>
      <c r="K4211">
        <v>0</v>
      </c>
      <c r="L4211" t="s">
        <v>20781</v>
      </c>
      <c r="M4211">
        <f>SUM(B4211,C4211)</f>
        <v>0</v>
      </c>
      <c r="N4211" t="str">
        <f t="shared" si="130"/>
        <v>No</v>
      </c>
      <c r="O4211">
        <f>COUNTIF(C:C,"&lt;0")</f>
        <v>0</v>
      </c>
      <c r="P4211" t="e">
        <f>SUMIF(#REF!,"&gt;"&amp;AVERAGE(#REF!))</f>
        <v>#REF!</v>
      </c>
      <c r="Q4211">
        <f t="shared" si="131"/>
        <v>27.565026697177728</v>
      </c>
      <c r="R4211" t="str">
        <f>CONCATENATE("ID-",A4211,"-",E4211)</f>
        <v>ID-34269-Trondheim - Namsos</v>
      </c>
      <c r="S4211" t="str">
        <f>INDEX(B:B,MATCH(A4211,A:A,0))</f>
        <v>19:30</v>
      </c>
      <c r="T4211" t="str">
        <f>IF(OR(B4211&gt;0,C4211&gt;0),"Acceptable","Check")</f>
        <v>Acceptable</v>
      </c>
      <c r="U4211">
        <f>COUNTIF(D:D, "Military - U.S. Army")</f>
        <v>23</v>
      </c>
      <c r="V4211">
        <f>AVERAGEIF(C:C,"Fort Myer, Virginia", I:I)</f>
        <v>2</v>
      </c>
      <c r="X4211" t="str">
        <f>IFERROR(VLOOKUP("FlightNumber", A:D, 4, FALSE), "Flight Not Found")</f>
        <v>Flight Not Found</v>
      </c>
      <c r="Y4211" t="str" cm="1">
        <f t="array" ref="Y4211">IF(AND(B:B &gt; TIME(6, 0, 0), B:B &lt;= TIME(18, 0, 0)), "Day", "Night")</f>
        <v>Night</v>
      </c>
      <c r="Z4211">
        <f>COUNTIFS(D:D, "Military - U.S. Army", C:C, "Fort Myer, Virginia")</f>
        <v>1</v>
      </c>
    </row>
    <row r="4212" spans="1:26" x14ac:dyDescent="0.2">
      <c r="A4212">
        <v>34279</v>
      </c>
      <c r="B4212" t="s">
        <v>20044</v>
      </c>
      <c r="C4212" t="s">
        <v>20782</v>
      </c>
      <c r="D4212" t="s">
        <v>20783</v>
      </c>
      <c r="E4212" t="s">
        <v>20784</v>
      </c>
      <c r="F4212" t="s">
        <v>20785</v>
      </c>
      <c r="G4212" t="s">
        <v>20786</v>
      </c>
      <c r="H4212" t="s">
        <v>20787</v>
      </c>
      <c r="I4212">
        <v>5</v>
      </c>
      <c r="J4212">
        <v>5</v>
      </c>
      <c r="K4212">
        <v>0</v>
      </c>
      <c r="L4212" t="s">
        <v>20788</v>
      </c>
      <c r="M4212">
        <f>SUM(B4212,C4212)</f>
        <v>0</v>
      </c>
      <c r="N4212" t="str">
        <f t="shared" si="130"/>
        <v>No</v>
      </c>
      <c r="O4212">
        <f>COUNTIF(C:C,"&lt;0")</f>
        <v>0</v>
      </c>
      <c r="P4212" t="e">
        <f>SUMIF(#REF!,"&gt;"&amp;AVERAGE(#REF!))</f>
        <v>#REF!</v>
      </c>
      <c r="Q4212">
        <f t="shared" si="131"/>
        <v>27.565026697177728</v>
      </c>
      <c r="R4212" t="str">
        <f>CONCATENATE("ID-",A4212,"-",E4212)</f>
        <v>ID-34279-Pontiac, MI - Greensburg, IN</v>
      </c>
      <c r="S4212" t="str">
        <f>INDEX(B:B,MATCH(A4212,A:A,0))</f>
        <v>08:51</v>
      </c>
      <c r="T4212" t="str">
        <f>IF(OR(B4212&gt;0,C4212&gt;0),"Acceptable","Check")</f>
        <v>Acceptable</v>
      </c>
      <c r="U4212">
        <f>COUNTIF(D:D, "Military - U.S. Army")</f>
        <v>23</v>
      </c>
      <c r="V4212">
        <f>AVERAGEIF(C:C,"Fort Myer, Virginia", I:I)</f>
        <v>2</v>
      </c>
      <c r="X4212" t="str">
        <f>IFERROR(VLOOKUP("FlightNumber", A:D, 4, FALSE), "Flight Not Found")</f>
        <v>Flight Not Found</v>
      </c>
      <c r="Y4212" t="str" cm="1">
        <f t="array" ref="Y4212">IF(AND(B:B &gt; TIME(6, 0, 0), B:B &lt;= TIME(18, 0, 0)), "Day", "Night")</f>
        <v>Night</v>
      </c>
      <c r="Z4212">
        <f>COUNTIFS(D:D, "Military - U.S. Army", C:C, "Fort Myer, Virginia")</f>
        <v>1</v>
      </c>
    </row>
    <row r="4213" spans="1:26" x14ac:dyDescent="0.2">
      <c r="A4213">
        <v>34283</v>
      </c>
      <c r="B4213" t="s">
        <v>7055</v>
      </c>
      <c r="C4213" t="s">
        <v>20789</v>
      </c>
      <c r="D4213" t="s">
        <v>18097</v>
      </c>
      <c r="E4213" t="s">
        <v>20790</v>
      </c>
      <c r="F4213" t="s">
        <v>20791</v>
      </c>
      <c r="G4213" t="s">
        <v>20792</v>
      </c>
      <c r="H4213" t="s">
        <v>20793</v>
      </c>
      <c r="I4213">
        <v>7</v>
      </c>
      <c r="J4213">
        <v>7</v>
      </c>
      <c r="K4213">
        <v>0</v>
      </c>
      <c r="L4213" t="s">
        <v>20794</v>
      </c>
      <c r="M4213">
        <f>SUM(B4213,C4213)</f>
        <v>0</v>
      </c>
      <c r="N4213" t="str">
        <f t="shared" si="130"/>
        <v>No</v>
      </c>
      <c r="O4213">
        <f>COUNTIF(C:C,"&lt;0")</f>
        <v>0</v>
      </c>
      <c r="P4213" t="e">
        <f>SUMIF(#REF!,"&gt;"&amp;AVERAGE(#REF!))</f>
        <v>#REF!</v>
      </c>
      <c r="Q4213">
        <f t="shared" si="131"/>
        <v>27.565026697177728</v>
      </c>
      <c r="R4213" t="str">
        <f>CONCATENATE("ID-",A4213,"-",E4213)</f>
        <v>ID-34283-Winnipeg - Sandy Lake</v>
      </c>
      <c r="S4213" t="str">
        <f>INDEX(B:B,MATCH(A4213,A:A,0))</f>
        <v>18:05</v>
      </c>
      <c r="T4213" t="str">
        <f>IF(OR(B4213&gt;0,C4213&gt;0),"Acceptable","Check")</f>
        <v>Acceptable</v>
      </c>
      <c r="U4213">
        <f>COUNTIF(D:D, "Military - U.S. Army")</f>
        <v>23</v>
      </c>
      <c r="V4213">
        <f>AVERAGEIF(C:C,"Fort Myer, Virginia", I:I)</f>
        <v>2</v>
      </c>
      <c r="X4213" t="str">
        <f>IFERROR(VLOOKUP("FlightNumber", A:D, 4, FALSE), "Flight Not Found")</f>
        <v>Flight Not Found</v>
      </c>
      <c r="Y4213" t="str" cm="1">
        <f t="array" ref="Y4213">IF(AND(B:B &gt; TIME(6, 0, 0), B:B &lt;= TIME(18, 0, 0)), "Day", "Night")</f>
        <v>Night</v>
      </c>
      <c r="Z4213">
        <f>COUNTIFS(D:D, "Military - U.S. Army", C:C, "Fort Myer, Virginia")</f>
        <v>1</v>
      </c>
    </row>
    <row r="4214" spans="1:26" x14ac:dyDescent="0.2">
      <c r="A4214">
        <v>34286</v>
      </c>
      <c r="B4214" t="s">
        <v>6613</v>
      </c>
      <c r="C4214" t="s">
        <v>20795</v>
      </c>
      <c r="D4214" t="s">
        <v>20796</v>
      </c>
      <c r="E4214" t="s">
        <v>20797</v>
      </c>
      <c r="F4214" t="s">
        <v>18182</v>
      </c>
      <c r="G4214" t="s">
        <v>20798</v>
      </c>
      <c r="H4214" t="s">
        <v>20799</v>
      </c>
      <c r="I4214">
        <v>102</v>
      </c>
      <c r="J4214">
        <v>12</v>
      </c>
      <c r="K4214">
        <v>0</v>
      </c>
      <c r="L4214" t="s">
        <v>20800</v>
      </c>
      <c r="M4214">
        <f>SUM(B4214,C4214)</f>
        <v>0</v>
      </c>
      <c r="N4214" t="str">
        <f t="shared" si="130"/>
        <v>No</v>
      </c>
      <c r="O4214">
        <f>COUNTIF(C:C,"&lt;0")</f>
        <v>0</v>
      </c>
      <c r="P4214" t="e">
        <f>SUMIF(#REF!,"&gt;"&amp;AVERAGE(#REF!))</f>
        <v>#REF!</v>
      </c>
      <c r="Q4214">
        <f t="shared" si="131"/>
        <v>27.565026697177728</v>
      </c>
      <c r="R4214" t="str">
        <f>CONCATENATE("ID-",A4214,"-",E4214)</f>
        <v>ID-34286-Beijing - Urumqi</v>
      </c>
      <c r="S4214" t="str">
        <f>INDEX(B:B,MATCH(A4214,A:A,0))</f>
        <v>14:55</v>
      </c>
      <c r="T4214" t="str">
        <f>IF(OR(B4214&gt;0,C4214&gt;0),"Acceptable","Check")</f>
        <v>Acceptable</v>
      </c>
      <c r="U4214">
        <f>COUNTIF(D:D, "Military - U.S. Army")</f>
        <v>23</v>
      </c>
      <c r="V4214">
        <f>AVERAGEIF(C:C,"Fort Myer, Virginia", I:I)</f>
        <v>2</v>
      </c>
      <c r="X4214" t="str">
        <f>IFERROR(VLOOKUP("FlightNumber", A:D, 4, FALSE), "Flight Not Found")</f>
        <v>Flight Not Found</v>
      </c>
      <c r="Y4214" t="str" cm="1">
        <f t="array" ref="Y4214">IF(AND(B:B &gt; TIME(6, 0, 0), B:B &lt;= TIME(18, 0, 0)), "Day", "Night")</f>
        <v>Night</v>
      </c>
      <c r="Z4214">
        <f>COUNTIFS(D:D, "Military - U.S. Army", C:C, "Fort Myer, Virginia")</f>
        <v>1</v>
      </c>
    </row>
    <row r="4215" spans="1:26" x14ac:dyDescent="0.2">
      <c r="A4215">
        <v>34288</v>
      </c>
      <c r="B4215" t="s">
        <v>20801</v>
      </c>
      <c r="C4215" t="s">
        <v>20802</v>
      </c>
      <c r="D4215" t="s">
        <v>20803</v>
      </c>
      <c r="E4215" t="s">
        <v>20804</v>
      </c>
      <c r="F4215" t="s">
        <v>20805</v>
      </c>
      <c r="G4215" t="s">
        <v>20806</v>
      </c>
      <c r="I4215">
        <v>17</v>
      </c>
      <c r="J4215">
        <v>17</v>
      </c>
      <c r="K4215">
        <v>0</v>
      </c>
      <c r="L4215" t="s">
        <v>20807</v>
      </c>
      <c r="M4215">
        <f>SUM(B4215,C4215)</f>
        <v>0</v>
      </c>
      <c r="N4215" t="str">
        <f t="shared" si="130"/>
        <v>No</v>
      </c>
      <c r="O4215">
        <f>COUNTIF(C:C,"&lt;0")</f>
        <v>0</v>
      </c>
      <c r="P4215" t="e">
        <f>SUMIF(#REF!,"&gt;"&amp;AVERAGE(#REF!))</f>
        <v>#REF!</v>
      </c>
      <c r="Q4215">
        <f t="shared" si="131"/>
        <v>27.565026697177728</v>
      </c>
      <c r="R4215" t="str">
        <f>CONCATENATE("ID-",A4215,"-",E4215)</f>
        <v>ID-34288-Dubai - Kerman</v>
      </c>
      <c r="S4215" t="str">
        <f>INDEX(B:B,MATCH(A4215,A:A,0))</f>
        <v>19:07</v>
      </c>
      <c r="T4215" t="str">
        <f>IF(OR(B4215&gt;0,C4215&gt;0),"Acceptable","Check")</f>
        <v>Acceptable</v>
      </c>
      <c r="U4215">
        <f>COUNTIF(D:D, "Military - U.S. Army")</f>
        <v>23</v>
      </c>
      <c r="V4215">
        <f>AVERAGEIF(C:C,"Fort Myer, Virginia", I:I)</f>
        <v>2</v>
      </c>
      <c r="X4215" t="str">
        <f>IFERROR(VLOOKUP("FlightNumber", A:D, 4, FALSE), "Flight Not Found")</f>
        <v>Flight Not Found</v>
      </c>
      <c r="Y4215" t="str" cm="1">
        <f t="array" ref="Y4215">IF(AND(B:B &gt; TIME(6, 0, 0), B:B &lt;= TIME(18, 0, 0)), "Day", "Night")</f>
        <v>Night</v>
      </c>
      <c r="Z4215">
        <f>COUNTIFS(D:D, "Military - U.S. Army", C:C, "Fort Myer, Virginia")</f>
        <v>1</v>
      </c>
    </row>
    <row r="4216" spans="1:26" x14ac:dyDescent="0.2">
      <c r="A4216">
        <v>34293</v>
      </c>
      <c r="B4216" t="s">
        <v>861</v>
      </c>
      <c r="C4216" t="s">
        <v>20808</v>
      </c>
      <c r="D4216" t="s">
        <v>20809</v>
      </c>
      <c r="E4216" t="s">
        <v>20810</v>
      </c>
      <c r="F4216" t="s">
        <v>20317</v>
      </c>
      <c r="G4216" t="s">
        <v>20811</v>
      </c>
      <c r="H4216" t="s">
        <v>20812</v>
      </c>
      <c r="I4216">
        <v>116</v>
      </c>
      <c r="J4216">
        <v>116</v>
      </c>
      <c r="K4216">
        <v>0</v>
      </c>
      <c r="L4216" t="s">
        <v>20813</v>
      </c>
      <c r="M4216">
        <f>SUM(B4216,C4216)</f>
        <v>0</v>
      </c>
      <c r="N4216" t="str">
        <f t="shared" si="130"/>
        <v>No</v>
      </c>
      <c r="O4216">
        <f>COUNTIF(C:C,"&lt;0")</f>
        <v>0</v>
      </c>
      <c r="P4216" t="e">
        <f>SUMIF(#REF!,"&gt;"&amp;AVERAGE(#REF!))</f>
        <v>#REF!</v>
      </c>
      <c r="Q4216">
        <f t="shared" si="131"/>
        <v>27.565026697177728</v>
      </c>
      <c r="R4216" t="str">
        <f>CONCATENATE("ID-",A4216,"-",E4216)</f>
        <v>ID-34293-Genève - Skopje</v>
      </c>
      <c r="S4216" t="str">
        <f>INDEX(B:B,MATCH(A4216,A:A,0))</f>
        <v>23:30</v>
      </c>
      <c r="T4216" t="str">
        <f>IF(OR(B4216&gt;0,C4216&gt;0),"Acceptable","Check")</f>
        <v>Acceptable</v>
      </c>
      <c r="U4216">
        <f>COUNTIF(D:D, "Military - U.S. Army")</f>
        <v>23</v>
      </c>
      <c r="V4216">
        <f>AVERAGEIF(C:C,"Fort Myer, Virginia", I:I)</f>
        <v>2</v>
      </c>
      <c r="X4216" t="str">
        <f>IFERROR(VLOOKUP("FlightNumber", A:D, 4, FALSE), "Flight Not Found")</f>
        <v>Flight Not Found</v>
      </c>
      <c r="Y4216" t="str" cm="1">
        <f t="array" ref="Y4216">IF(AND(B:B &gt; TIME(6, 0, 0), B:B &lt;= TIME(18, 0, 0)), "Day", "Night")</f>
        <v>Night</v>
      </c>
      <c r="Z4216">
        <f>COUNTIFS(D:D, "Military - U.S. Army", C:C, "Fort Myer, Virginia")</f>
        <v>1</v>
      </c>
    </row>
    <row r="4217" spans="1:26" x14ac:dyDescent="0.2">
      <c r="A4217">
        <v>34294</v>
      </c>
      <c r="C4217" t="s">
        <v>20814</v>
      </c>
      <c r="D4217" t="s">
        <v>17655</v>
      </c>
      <c r="E4217" t="s">
        <v>20815</v>
      </c>
      <c r="F4217" t="s">
        <v>20816</v>
      </c>
      <c r="G4217" t="s">
        <v>20817</v>
      </c>
      <c r="I4217">
        <v>13</v>
      </c>
      <c r="J4217">
        <v>13</v>
      </c>
      <c r="K4217">
        <v>0</v>
      </c>
      <c r="L4217" t="s">
        <v>20818</v>
      </c>
      <c r="M4217">
        <f>SUM(B4217,C4217)</f>
        <v>0</v>
      </c>
      <c r="N4217" t="str">
        <f t="shared" si="130"/>
        <v>No</v>
      </c>
      <c r="O4217">
        <f>COUNTIF(C:C,"&lt;0")</f>
        <v>0</v>
      </c>
      <c r="P4217" t="e">
        <f>SUMIF(#REF!,"&gt;"&amp;AVERAGE(#REF!))</f>
        <v>#REF!</v>
      </c>
      <c r="Q4217">
        <f t="shared" si="131"/>
        <v>27.565026697177728</v>
      </c>
      <c r="R4217" t="str">
        <f>CONCATENATE("ID-",A4217,"-",E4217)</f>
        <v>ID-34294-Santa Elena - Guatemala City</v>
      </c>
      <c r="S4217">
        <f>INDEX(B:B,MATCH(A4217,A:A,0))</f>
        <v>0</v>
      </c>
      <c r="T4217" t="str">
        <f>IF(OR(B4217&gt;0,C4217&gt;0),"Acceptable","Check")</f>
        <v>Acceptable</v>
      </c>
      <c r="U4217">
        <f>COUNTIF(D:D, "Military - U.S. Army")</f>
        <v>23</v>
      </c>
      <c r="V4217">
        <f>AVERAGEIF(C:C,"Fort Myer, Virginia", I:I)</f>
        <v>2</v>
      </c>
      <c r="X4217" t="str">
        <f>IFERROR(VLOOKUP("FlightNumber", A:D, 4, FALSE), "Flight Not Found")</f>
        <v>Flight Not Found</v>
      </c>
      <c r="Y4217" t="str" cm="1">
        <f t="array" ref="Y4217">IF(AND(B:B &gt; TIME(6, 0, 0), B:B &lt;= TIME(18, 0, 0)), "Day", "Night")</f>
        <v>Night</v>
      </c>
      <c r="Z4217">
        <f>COUNTIFS(D:D, "Military - U.S. Army", C:C, "Fort Myer, Virginia")</f>
        <v>1</v>
      </c>
    </row>
    <row r="4218" spans="1:26" x14ac:dyDescent="0.2">
      <c r="A4218">
        <v>34304</v>
      </c>
      <c r="B4218" t="s">
        <v>8088</v>
      </c>
      <c r="C4218" t="s">
        <v>20819</v>
      </c>
      <c r="D4218" t="s">
        <v>20820</v>
      </c>
      <c r="E4218" t="s">
        <v>20821</v>
      </c>
      <c r="F4218" t="s">
        <v>20822</v>
      </c>
      <c r="G4218" t="s">
        <v>20823</v>
      </c>
      <c r="H4218" t="s">
        <v>8302</v>
      </c>
      <c r="I4218">
        <v>18</v>
      </c>
      <c r="J4218">
        <v>18</v>
      </c>
      <c r="K4218">
        <v>0</v>
      </c>
      <c r="L4218" t="s">
        <v>20824</v>
      </c>
      <c r="M4218">
        <f>SUM(B4218,C4218)</f>
        <v>0</v>
      </c>
      <c r="N4218" t="str">
        <f t="shared" si="130"/>
        <v>No</v>
      </c>
      <c r="O4218">
        <f>COUNTIF(C:C,"&lt;0")</f>
        <v>0</v>
      </c>
      <c r="P4218" t="e">
        <f>SUMIF(#REF!,"&gt;"&amp;AVERAGE(#REF!))</f>
        <v>#REF!</v>
      </c>
      <c r="Q4218">
        <f t="shared" si="131"/>
        <v>27.565026697177728</v>
      </c>
      <c r="R4218" t="str">
        <f>CONCATENATE("ID-",A4218,"-",E4218)</f>
        <v>ID-34304-Minneapolis/St. Paul - Hibbing</v>
      </c>
      <c r="S4218" t="str">
        <f>INDEX(B:B,MATCH(A4218,A:A,0))</f>
        <v>19:50</v>
      </c>
      <c r="T4218" t="str">
        <f>IF(OR(B4218&gt;0,C4218&gt;0),"Acceptable","Check")</f>
        <v>Acceptable</v>
      </c>
      <c r="U4218">
        <f>COUNTIF(D:D, "Military - U.S. Army")</f>
        <v>23</v>
      </c>
      <c r="V4218">
        <f>AVERAGEIF(C:C,"Fort Myer, Virginia", I:I)</f>
        <v>2</v>
      </c>
      <c r="X4218" t="str">
        <f>IFERROR(VLOOKUP("FlightNumber", A:D, 4, FALSE), "Flight Not Found")</f>
        <v>Flight Not Found</v>
      </c>
      <c r="Y4218" t="str" cm="1">
        <f t="array" ref="Y4218">IF(AND(B:B &gt; TIME(6, 0, 0), B:B &lt;= TIME(18, 0, 0)), "Day", "Night")</f>
        <v>Night</v>
      </c>
      <c r="Z4218">
        <f>COUNTIFS(D:D, "Military - U.S. Army", C:C, "Fort Myer, Virginia")</f>
        <v>1</v>
      </c>
    </row>
    <row r="4219" spans="1:26" x14ac:dyDescent="0.2">
      <c r="A4219">
        <v>34306</v>
      </c>
      <c r="C4219" t="s">
        <v>20825</v>
      </c>
      <c r="D4219" t="s">
        <v>20826</v>
      </c>
      <c r="E4219" t="s">
        <v>20827</v>
      </c>
      <c r="F4219" t="s">
        <v>20828</v>
      </c>
      <c r="G4219" t="s">
        <v>20829</v>
      </c>
      <c r="H4219" t="s">
        <v>20830</v>
      </c>
      <c r="I4219">
        <v>7</v>
      </c>
      <c r="J4219">
        <v>7</v>
      </c>
      <c r="K4219">
        <v>0</v>
      </c>
      <c r="L4219" t="s">
        <v>20831</v>
      </c>
      <c r="M4219">
        <f>SUM(B4219,C4219)</f>
        <v>0</v>
      </c>
      <c r="N4219" t="str">
        <f t="shared" si="130"/>
        <v>No</v>
      </c>
      <c r="O4219">
        <f>COUNTIF(C:C,"&lt;0")</f>
        <v>0</v>
      </c>
      <c r="P4219" t="e">
        <f>SUMIF(#REF!,"&gt;"&amp;AVERAGE(#REF!))</f>
        <v>#REF!</v>
      </c>
      <c r="Q4219">
        <f t="shared" si="131"/>
        <v>27.565026697177728</v>
      </c>
      <c r="R4219" t="str">
        <f>CONCATENATE("ID-",A4219,"-",E4219)</f>
        <v>ID-34306-Tuktoyaktuk - Inuvik</v>
      </c>
      <c r="S4219">
        <f>INDEX(B:B,MATCH(A4219,A:A,0))</f>
        <v>0</v>
      </c>
      <c r="T4219" t="str">
        <f>IF(OR(B4219&gt;0,C4219&gt;0),"Acceptable","Check")</f>
        <v>Acceptable</v>
      </c>
      <c r="U4219">
        <f>COUNTIF(D:D, "Military - U.S. Army")</f>
        <v>23</v>
      </c>
      <c r="V4219">
        <f>AVERAGEIF(C:C,"Fort Myer, Virginia", I:I)</f>
        <v>2</v>
      </c>
      <c r="X4219" t="str">
        <f>IFERROR(VLOOKUP("FlightNumber", A:D, 4, FALSE), "Flight Not Found")</f>
        <v>Flight Not Found</v>
      </c>
      <c r="Y4219" t="str" cm="1">
        <f t="array" ref="Y4219">IF(AND(B:B &gt; TIME(6, 0, 0), B:B &lt;= TIME(18, 0, 0)), "Day", "Night")</f>
        <v>Night</v>
      </c>
      <c r="Z4219">
        <f>COUNTIFS(D:D, "Military - U.S. Army", C:C, "Fort Myer, Virginia")</f>
        <v>1</v>
      </c>
    </row>
    <row r="4220" spans="1:26" x14ac:dyDescent="0.2">
      <c r="A4220">
        <v>34312</v>
      </c>
      <c r="C4220" t="s">
        <v>3751</v>
      </c>
      <c r="D4220" t="s">
        <v>20832</v>
      </c>
      <c r="F4220" t="s">
        <v>20833</v>
      </c>
      <c r="G4220" t="s">
        <v>20834</v>
      </c>
      <c r="H4220" t="s">
        <v>20835</v>
      </c>
      <c r="I4220">
        <v>3</v>
      </c>
      <c r="J4220">
        <v>3</v>
      </c>
      <c r="K4220">
        <v>0</v>
      </c>
      <c r="L4220" t="s">
        <v>20836</v>
      </c>
      <c r="M4220">
        <f>SUM(B4220,C4220)</f>
        <v>0</v>
      </c>
      <c r="N4220" t="str">
        <f t="shared" si="130"/>
        <v>No</v>
      </c>
      <c r="O4220">
        <f>COUNTIF(C:C,"&lt;0")</f>
        <v>0</v>
      </c>
      <c r="P4220" t="e">
        <f>SUMIF(#REF!,"&gt;"&amp;AVERAGE(#REF!))</f>
        <v>#REF!</v>
      </c>
      <c r="Q4220">
        <f t="shared" si="131"/>
        <v>27.565026697177728</v>
      </c>
      <c r="R4220" t="str">
        <f>CONCATENATE("ID-",A4220,"-",E4220)</f>
        <v>ID-34312-</v>
      </c>
      <c r="S4220">
        <f>INDEX(B:B,MATCH(A4220,A:A,0))</f>
        <v>0</v>
      </c>
      <c r="T4220" t="str">
        <f>IF(OR(B4220&gt;0,C4220&gt;0),"Acceptable","Check")</f>
        <v>Acceptable</v>
      </c>
      <c r="U4220">
        <f>COUNTIF(D:D, "Military - U.S. Army")</f>
        <v>23</v>
      </c>
      <c r="V4220">
        <f>AVERAGEIF(C:C,"Fort Myer, Virginia", I:I)</f>
        <v>2</v>
      </c>
      <c r="X4220" t="str">
        <f>IFERROR(VLOOKUP("FlightNumber", A:D, 4, FALSE), "Flight Not Found")</f>
        <v>Flight Not Found</v>
      </c>
      <c r="Y4220" t="str" cm="1">
        <f t="array" ref="Y4220">IF(AND(B:B &gt; TIME(6, 0, 0), B:B &lt;= TIME(18, 0, 0)), "Day", "Night")</f>
        <v>Night</v>
      </c>
      <c r="Z4220">
        <f>COUNTIFS(D:D, "Military - U.S. Army", C:C, "Fort Myer, Virginia")</f>
        <v>1</v>
      </c>
    </row>
    <row r="4221" spans="1:26" x14ac:dyDescent="0.2">
      <c r="A4221">
        <v>34316</v>
      </c>
      <c r="B4221" t="s">
        <v>2666</v>
      </c>
      <c r="C4221" t="s">
        <v>20837</v>
      </c>
      <c r="D4221" t="s">
        <v>20838</v>
      </c>
      <c r="E4221" t="s">
        <v>20839</v>
      </c>
      <c r="F4221" t="s">
        <v>20840</v>
      </c>
      <c r="G4221" t="s">
        <v>20841</v>
      </c>
      <c r="H4221" t="s">
        <v>20842</v>
      </c>
      <c r="I4221">
        <v>18</v>
      </c>
      <c r="J4221">
        <v>18</v>
      </c>
      <c r="K4221">
        <v>0</v>
      </c>
      <c r="L4221" t="s">
        <v>20843</v>
      </c>
      <c r="M4221">
        <f>SUM(B4221,C4221)</f>
        <v>0</v>
      </c>
      <c r="N4221" t="str">
        <f t="shared" si="130"/>
        <v>No</v>
      </c>
      <c r="O4221">
        <f>COUNTIF(C:C,"&lt;0")</f>
        <v>0</v>
      </c>
      <c r="P4221" t="e">
        <f>SUMIF(#REF!,"&gt;"&amp;AVERAGE(#REF!))</f>
        <v>#REF!</v>
      </c>
      <c r="Q4221">
        <f t="shared" si="131"/>
        <v>27.565026697177728</v>
      </c>
      <c r="R4221" t="str">
        <f>CONCATENATE("ID-",A4221,"-",E4221)</f>
        <v>ID-34316-Vientiane - Phonesavahn</v>
      </c>
      <c r="S4221" t="str">
        <f>INDEX(B:B,MATCH(A4221,A:A,0))</f>
        <v>09:20</v>
      </c>
      <c r="T4221" t="str">
        <f>IF(OR(B4221&gt;0,C4221&gt;0),"Acceptable","Check")</f>
        <v>Acceptable</v>
      </c>
      <c r="U4221">
        <f>COUNTIF(D:D, "Military - U.S. Army")</f>
        <v>23</v>
      </c>
      <c r="V4221">
        <f>AVERAGEIF(C:C,"Fort Myer, Virginia", I:I)</f>
        <v>2</v>
      </c>
      <c r="X4221" t="str">
        <f>IFERROR(VLOOKUP("FlightNumber", A:D, 4, FALSE), "Flight Not Found")</f>
        <v>Flight Not Found</v>
      </c>
      <c r="Y4221" t="str" cm="1">
        <f t="array" ref="Y4221">IF(AND(B:B &gt; TIME(6, 0, 0), B:B &lt;= TIME(18, 0, 0)), "Day", "Night")</f>
        <v>Night</v>
      </c>
      <c r="Z4221">
        <f>COUNTIFS(D:D, "Military - U.S. Army", C:C, "Fort Myer, Virginia")</f>
        <v>1</v>
      </c>
    </row>
    <row r="4222" spans="1:26" x14ac:dyDescent="0.2">
      <c r="A4222">
        <v>34318</v>
      </c>
      <c r="B4222" t="s">
        <v>2219</v>
      </c>
      <c r="C4222" t="s">
        <v>20844</v>
      </c>
      <c r="D4222" t="s">
        <v>6896</v>
      </c>
      <c r="E4222" t="s">
        <v>9464</v>
      </c>
      <c r="F4222" t="s">
        <v>11133</v>
      </c>
      <c r="G4222" t="s">
        <v>20845</v>
      </c>
      <c r="H4222" t="s">
        <v>20845</v>
      </c>
      <c r="I4222">
        <v>29</v>
      </c>
      <c r="J4222">
        <v>29</v>
      </c>
      <c r="K4222">
        <v>0</v>
      </c>
      <c r="L4222" t="s">
        <v>20846</v>
      </c>
      <c r="M4222">
        <f>SUM(B4222,C4222)</f>
        <v>0</v>
      </c>
      <c r="N4222" t="str">
        <f t="shared" si="130"/>
        <v>No</v>
      </c>
      <c r="O4222">
        <f>COUNTIF(C:C,"&lt;0")</f>
        <v>0</v>
      </c>
      <c r="P4222" t="e">
        <f>SUMIF(#REF!,"&gt;"&amp;AVERAGE(#REF!))</f>
        <v>#REF!</v>
      </c>
      <c r="Q4222">
        <f t="shared" si="131"/>
        <v>27.565026697177728</v>
      </c>
      <c r="R4222" t="str">
        <f>CONCATENATE("ID-",A4222,"-",E4222)</f>
        <v>ID-34318-Manila - Naga</v>
      </c>
      <c r="S4222" t="str">
        <f>INDEX(B:B,MATCH(A4222,A:A,0))</f>
        <v>14:00</v>
      </c>
      <c r="T4222" t="str">
        <f>IF(OR(B4222&gt;0,C4222&gt;0),"Acceptable","Check")</f>
        <v>Acceptable</v>
      </c>
      <c r="U4222">
        <f>COUNTIF(D:D, "Military - U.S. Army")</f>
        <v>23</v>
      </c>
      <c r="V4222">
        <f>AVERAGEIF(C:C,"Fort Myer, Virginia", I:I)</f>
        <v>2</v>
      </c>
      <c r="X4222" t="str">
        <f>IFERROR(VLOOKUP("FlightNumber", A:D, 4, FALSE), "Flight Not Found")</f>
        <v>Flight Not Found</v>
      </c>
      <c r="Y4222" t="str" cm="1">
        <f t="array" ref="Y4222">IF(AND(B:B &gt; TIME(6, 0, 0), B:B &lt;= TIME(18, 0, 0)), "Day", "Night")</f>
        <v>Night</v>
      </c>
      <c r="Z4222">
        <f>COUNTIFS(D:D, "Military - U.S. Army", C:C, "Fort Myer, Virginia")</f>
        <v>1</v>
      </c>
    </row>
    <row r="4223" spans="1:26" x14ac:dyDescent="0.2">
      <c r="A4223">
        <v>34318</v>
      </c>
      <c r="B4223" t="s">
        <v>20847</v>
      </c>
      <c r="C4223" t="s">
        <v>10994</v>
      </c>
      <c r="D4223" t="s">
        <v>20848</v>
      </c>
      <c r="E4223" t="s">
        <v>20849</v>
      </c>
      <c r="F4223" t="s">
        <v>20850</v>
      </c>
      <c r="G4223" t="s">
        <v>20851</v>
      </c>
      <c r="H4223" t="s">
        <v>16390</v>
      </c>
      <c r="I4223">
        <v>5</v>
      </c>
      <c r="J4223">
        <v>5</v>
      </c>
      <c r="K4223">
        <v>0</v>
      </c>
      <c r="L4223" t="s">
        <v>20852</v>
      </c>
      <c r="M4223">
        <f>SUM(B4223,C4223)</f>
        <v>0</v>
      </c>
      <c r="N4223" t="str">
        <f t="shared" si="130"/>
        <v>No</v>
      </c>
      <c r="O4223">
        <f>COUNTIF(C:C,"&lt;0")</f>
        <v>0</v>
      </c>
      <c r="P4223" t="e">
        <f>SUMIF(#REF!,"&gt;"&amp;AVERAGE(#REF!))</f>
        <v>#REF!</v>
      </c>
      <c r="Q4223">
        <f t="shared" si="131"/>
        <v>27.565026697177728</v>
      </c>
      <c r="R4223" t="str">
        <f>CONCATENATE("ID-",A4223,"-",E4223)</f>
        <v>ID-34318-Fresno, CA - Santa Ana, CA</v>
      </c>
      <c r="S4223" t="str">
        <f>INDEX(B:B,MATCH(A4223,A:A,0))</f>
        <v>14:00</v>
      </c>
      <c r="T4223" t="str">
        <f>IF(OR(B4223&gt;0,C4223&gt;0),"Acceptable","Check")</f>
        <v>Acceptable</v>
      </c>
      <c r="U4223">
        <f>COUNTIF(D:D, "Military - U.S. Army")</f>
        <v>23</v>
      </c>
      <c r="V4223">
        <f>AVERAGEIF(C:C,"Fort Myer, Virginia", I:I)</f>
        <v>2</v>
      </c>
      <c r="X4223" t="str">
        <f>IFERROR(VLOOKUP("FlightNumber", A:D, 4, FALSE), "Flight Not Found")</f>
        <v>Flight Not Found</v>
      </c>
      <c r="Y4223" t="str" cm="1">
        <f t="array" ref="Y4223">IF(AND(B:B &gt; TIME(6, 0, 0), B:B &lt;= TIME(18, 0, 0)), "Day", "Night")</f>
        <v>Night</v>
      </c>
      <c r="Z4223">
        <f>COUNTIFS(D:D, "Military - U.S. Army", C:C, "Fort Myer, Virginia")</f>
        <v>1</v>
      </c>
    </row>
    <row r="4224" spans="1:26" x14ac:dyDescent="0.2">
      <c r="A4224">
        <v>34329</v>
      </c>
      <c r="C4224" t="s">
        <v>20853</v>
      </c>
      <c r="D4224" t="s">
        <v>20854</v>
      </c>
      <c r="E4224" t="s">
        <v>20855</v>
      </c>
      <c r="F4224" t="s">
        <v>12279</v>
      </c>
      <c r="G4224" t="s">
        <v>20856</v>
      </c>
      <c r="H4224" t="s">
        <v>9998</v>
      </c>
      <c r="I4224">
        <v>36</v>
      </c>
      <c r="J4224">
        <v>36</v>
      </c>
      <c r="K4224">
        <v>0</v>
      </c>
      <c r="L4224" t="s">
        <v>20857</v>
      </c>
      <c r="M4224">
        <f>SUM(B4224,C4224)</f>
        <v>0</v>
      </c>
      <c r="N4224" t="str">
        <f t="shared" si="130"/>
        <v>No</v>
      </c>
      <c r="O4224">
        <f>COUNTIF(C:C,"&lt;0")</f>
        <v>0</v>
      </c>
      <c r="P4224" t="e">
        <f>SUMIF(#REF!,"&gt;"&amp;AVERAGE(#REF!))</f>
        <v>#REF!</v>
      </c>
      <c r="Q4224">
        <f t="shared" si="131"/>
        <v>27.565026697177728</v>
      </c>
      <c r="R4224" t="str">
        <f>CONCATENATE("ID-",A4224,"-",E4224)</f>
        <v>ID-34329-Krasnadar - Gyumri</v>
      </c>
      <c r="S4224">
        <f>INDEX(B:B,MATCH(A4224,A:A,0))</f>
        <v>0</v>
      </c>
      <c r="T4224" t="str">
        <f>IF(OR(B4224&gt;0,C4224&gt;0),"Acceptable","Check")</f>
        <v>Acceptable</v>
      </c>
      <c r="U4224">
        <f>COUNTIF(D:D, "Military - U.S. Army")</f>
        <v>23</v>
      </c>
      <c r="V4224">
        <f>AVERAGEIF(C:C,"Fort Myer, Virginia", I:I)</f>
        <v>2</v>
      </c>
      <c r="X4224" t="str">
        <f>IFERROR(VLOOKUP("FlightNumber", A:D, 4, FALSE), "Flight Not Found")</f>
        <v>Flight Not Found</v>
      </c>
      <c r="Y4224" t="str" cm="1">
        <f t="array" ref="Y4224">IF(AND(B:B &gt; TIME(6, 0, 0), B:B &lt;= TIME(18, 0, 0)), "Day", "Night")</f>
        <v>Night</v>
      </c>
      <c r="Z4224">
        <f>COUNTIFS(D:D, "Military - U.S. Army", C:C, "Fort Myer, Virginia")</f>
        <v>1</v>
      </c>
    </row>
    <row r="4225" spans="1:26" x14ac:dyDescent="0.2">
      <c r="A4225">
        <v>34337</v>
      </c>
      <c r="B4225" t="s">
        <v>8805</v>
      </c>
      <c r="C4225" t="s">
        <v>20858</v>
      </c>
      <c r="D4225" t="s">
        <v>20859</v>
      </c>
      <c r="E4225" t="s">
        <v>20860</v>
      </c>
      <c r="F4225" t="s">
        <v>20861</v>
      </c>
      <c r="G4225" t="s">
        <v>20862</v>
      </c>
      <c r="H4225" t="s">
        <v>20863</v>
      </c>
      <c r="I4225">
        <v>124</v>
      </c>
      <c r="J4225">
        <v>124</v>
      </c>
      <c r="K4225">
        <v>1</v>
      </c>
      <c r="L4225" t="s">
        <v>20864</v>
      </c>
      <c r="M4225">
        <f>SUM(B4225,C4225)</f>
        <v>0</v>
      </c>
      <c r="N4225" t="str">
        <f t="shared" si="130"/>
        <v>No</v>
      </c>
      <c r="O4225">
        <f>COUNTIF(C:C,"&lt;0")</f>
        <v>0</v>
      </c>
      <c r="P4225" t="e">
        <f>SUMIF(#REF!,"&gt;"&amp;AVERAGE(#REF!))</f>
        <v>#REF!</v>
      </c>
      <c r="Q4225">
        <f t="shared" si="131"/>
        <v>27.565026697177728</v>
      </c>
      <c r="R4225" t="str">
        <f>CONCATENATE("ID-",A4225,"-",E4225)</f>
        <v>ID-34337-Irkutsk - Moscow</v>
      </c>
      <c r="S4225" t="str">
        <f>INDEX(B:B,MATCH(A4225,A:A,0))</f>
        <v>12:07</v>
      </c>
      <c r="T4225" t="str">
        <f>IF(OR(B4225&gt;0,C4225&gt;0),"Acceptable","Check")</f>
        <v>Acceptable</v>
      </c>
      <c r="U4225">
        <f>COUNTIF(D:D, "Military - U.S. Army")</f>
        <v>23</v>
      </c>
      <c r="V4225">
        <f>AVERAGEIF(C:C,"Fort Myer, Virginia", I:I)</f>
        <v>2</v>
      </c>
      <c r="X4225" t="str">
        <f>IFERROR(VLOOKUP("FlightNumber", A:D, 4, FALSE), "Flight Not Found")</f>
        <v>Flight Not Found</v>
      </c>
      <c r="Y4225" t="str" cm="1">
        <f t="array" ref="Y4225">IF(AND(B:B &gt; TIME(6, 0, 0), B:B &lt;= TIME(18, 0, 0)), "Day", "Night")</f>
        <v>Night</v>
      </c>
      <c r="Z4225">
        <f>COUNTIFS(D:D, "Military - U.S. Army", C:C, "Fort Myer, Virginia")</f>
        <v>1</v>
      </c>
    </row>
    <row r="4226" spans="1:26" x14ac:dyDescent="0.2">
      <c r="A4226">
        <v>34609</v>
      </c>
      <c r="C4226" t="s">
        <v>20865</v>
      </c>
      <c r="D4226" t="s">
        <v>20866</v>
      </c>
      <c r="E4226" t="s">
        <v>20867</v>
      </c>
      <c r="F4226" t="s">
        <v>20868</v>
      </c>
      <c r="G4226" t="s">
        <v>20869</v>
      </c>
      <c r="H4226" t="s">
        <v>20870</v>
      </c>
      <c r="I4226">
        <v>9</v>
      </c>
      <c r="J4226">
        <v>9</v>
      </c>
      <c r="K4226">
        <v>0</v>
      </c>
      <c r="L4226" t="s">
        <v>20871</v>
      </c>
      <c r="M4226">
        <f>SUM(B4226,C4226)</f>
        <v>0</v>
      </c>
      <c r="N4226" t="str">
        <f t="shared" ref="N4226:N4289" si="132">IF(E4226="good","Yes","No")</f>
        <v>No</v>
      </c>
      <c r="O4226">
        <f>COUNTIF(C:C,"&lt;0")</f>
        <v>0</v>
      </c>
      <c r="P4226" t="e">
        <f>SUMIF(#REF!,"&gt;"&amp;AVERAGE(#REF!))</f>
        <v>#REF!</v>
      </c>
      <c r="Q4226">
        <f t="shared" si="131"/>
        <v>27.565026697177728</v>
      </c>
      <c r="R4226" t="str">
        <f>CONCATENATE("ID-",A4226,"-",E4226)</f>
        <v>ID-34609-Newcastle - Lord Howe Island</v>
      </c>
      <c r="S4226">
        <f>INDEX(B:B,MATCH(A4226,A:A,0))</f>
        <v>0</v>
      </c>
      <c r="T4226" t="str">
        <f>IF(OR(B4226&gt;0,C4226&gt;0),"Acceptable","Check")</f>
        <v>Acceptable</v>
      </c>
      <c r="U4226">
        <f>COUNTIF(D:D, "Military - U.S. Army")</f>
        <v>23</v>
      </c>
      <c r="V4226">
        <f>AVERAGEIF(C:C,"Fort Myer, Virginia", I:I)</f>
        <v>2</v>
      </c>
      <c r="X4226" t="str">
        <f>IFERROR(VLOOKUP("FlightNumber", A:D, 4, FALSE), "Flight Not Found")</f>
        <v>Flight Not Found</v>
      </c>
      <c r="Y4226" t="str" cm="1">
        <f t="array" ref="Y4226">IF(AND(B:B &gt; TIME(6, 0, 0), B:B &lt;= TIME(18, 0, 0)), "Day", "Night")</f>
        <v>Night</v>
      </c>
      <c r="Z4226">
        <f>COUNTIFS(D:D, "Military - U.S. Army", C:C, "Fort Myer, Virginia")</f>
        <v>1</v>
      </c>
    </row>
    <row r="4227" spans="1:26" x14ac:dyDescent="0.2">
      <c r="A4227">
        <v>34339</v>
      </c>
      <c r="B4227" t="s">
        <v>9273</v>
      </c>
      <c r="C4227" t="s">
        <v>20872</v>
      </c>
      <c r="D4227" t="s">
        <v>20873</v>
      </c>
      <c r="E4227" t="s">
        <v>20874</v>
      </c>
      <c r="F4227" t="s">
        <v>20875</v>
      </c>
      <c r="G4227" t="s">
        <v>20876</v>
      </c>
      <c r="H4227" t="s">
        <v>20877</v>
      </c>
      <c r="I4227">
        <v>10</v>
      </c>
      <c r="J4227">
        <v>10</v>
      </c>
      <c r="K4227">
        <v>0</v>
      </c>
      <c r="L4227" t="s">
        <v>20878</v>
      </c>
      <c r="M4227">
        <f>SUM(B4227,C4227)</f>
        <v>0</v>
      </c>
      <c r="N4227" t="str">
        <f t="shared" si="132"/>
        <v>No</v>
      </c>
      <c r="O4227">
        <f>COUNTIF(C:C,"&lt;0")</f>
        <v>0</v>
      </c>
      <c r="P4227" t="e">
        <f>SUMIF(#REF!,"&gt;"&amp;AVERAGE(#REF!))</f>
        <v>#REF!</v>
      </c>
      <c r="Q4227">
        <f t="shared" ref="Q4227:Q4290" si="133">AVERAGEIF(I:I,"&gt;0")</f>
        <v>27.565026697177728</v>
      </c>
      <c r="R4227" t="str">
        <f>CONCATENATE("ID-",A4227,"-",E4227)</f>
        <v>ID-34339-Kissimmee - Opa</v>
      </c>
      <c r="S4227" t="str">
        <f>INDEX(B:B,MATCH(A4227,A:A,0))</f>
        <v>18:29</v>
      </c>
      <c r="T4227" t="str">
        <f>IF(OR(B4227&gt;0,C4227&gt;0),"Acceptable","Check")</f>
        <v>Acceptable</v>
      </c>
      <c r="U4227">
        <f>COUNTIF(D:D, "Military - U.S. Army")</f>
        <v>23</v>
      </c>
      <c r="V4227">
        <f>AVERAGEIF(C:C,"Fort Myer, Virginia", I:I)</f>
        <v>2</v>
      </c>
      <c r="X4227" t="str">
        <f>IFERROR(VLOOKUP("FlightNumber", A:D, 4, FALSE), "Flight Not Found")</f>
        <v>Flight Not Found</v>
      </c>
      <c r="Y4227" t="str" cm="1">
        <f t="array" ref="Y4227">IF(AND(B:B &gt; TIME(6, 0, 0), B:B &lt;= TIME(18, 0, 0)), "Day", "Night")</f>
        <v>Night</v>
      </c>
      <c r="Z4227">
        <f>COUNTIFS(D:D, "Military - U.S. Army", C:C, "Fort Myer, Virginia")</f>
        <v>1</v>
      </c>
    </row>
    <row r="4228" spans="1:26" x14ac:dyDescent="0.2">
      <c r="A4228">
        <v>34341</v>
      </c>
      <c r="B4228" t="s">
        <v>19069</v>
      </c>
      <c r="C4228" t="s">
        <v>623</v>
      </c>
      <c r="D4228" t="s">
        <v>20879</v>
      </c>
      <c r="E4228" t="s">
        <v>20880</v>
      </c>
      <c r="F4228" t="s">
        <v>20881</v>
      </c>
      <c r="G4228" t="s">
        <v>20882</v>
      </c>
      <c r="H4228" t="s">
        <v>20883</v>
      </c>
      <c r="I4228">
        <v>8</v>
      </c>
      <c r="J4228">
        <v>5</v>
      </c>
      <c r="K4228">
        <v>0</v>
      </c>
      <c r="L4228" t="s">
        <v>20884</v>
      </c>
      <c r="M4228">
        <f>SUM(B4228,C4228)</f>
        <v>0</v>
      </c>
      <c r="N4228" t="str">
        <f t="shared" si="132"/>
        <v>No</v>
      </c>
      <c r="O4228">
        <f>COUNTIF(C:C,"&lt;0")</f>
        <v>0</v>
      </c>
      <c r="P4228" t="e">
        <f>SUMIF(#REF!,"&gt;"&amp;AVERAGE(#REF!))</f>
        <v>#REF!</v>
      </c>
      <c r="Q4228">
        <f t="shared" si="133"/>
        <v>27.565026697177728</v>
      </c>
      <c r="R4228" t="str">
        <f>CONCATENATE("ID-",A4228,"-",E4228)</f>
        <v>ID-34341-Washington D.C. - Columbus, OH</v>
      </c>
      <c r="S4228" t="str">
        <f>INDEX(B:B,MATCH(A4228,A:A,0))</f>
        <v>23:21</v>
      </c>
      <c r="T4228" t="str">
        <f>IF(OR(B4228&gt;0,C4228&gt;0),"Acceptable","Check")</f>
        <v>Acceptable</v>
      </c>
      <c r="U4228">
        <f>COUNTIF(D:D, "Military - U.S. Army")</f>
        <v>23</v>
      </c>
      <c r="V4228">
        <f>AVERAGEIF(C:C,"Fort Myer, Virginia", I:I)</f>
        <v>2</v>
      </c>
      <c r="X4228" t="str">
        <f>IFERROR(VLOOKUP("FlightNumber", A:D, 4, FALSE), "Flight Not Found")</f>
        <v>Flight Not Found</v>
      </c>
      <c r="Y4228" t="str" cm="1">
        <f t="array" ref="Y4228">IF(AND(B:B &gt; TIME(6, 0, 0), B:B &lt;= TIME(18, 0, 0)), "Day", "Night")</f>
        <v>Night</v>
      </c>
      <c r="Z4228">
        <f>COUNTIFS(D:D, "Military - U.S. Army", C:C, "Fort Myer, Virginia")</f>
        <v>1</v>
      </c>
    </row>
    <row r="4229" spans="1:26" x14ac:dyDescent="0.2">
      <c r="A4229">
        <v>34352</v>
      </c>
      <c r="C4229" t="s">
        <v>20536</v>
      </c>
      <c r="D4229" t="s">
        <v>20495</v>
      </c>
      <c r="E4229" t="s">
        <v>20885</v>
      </c>
      <c r="F4229" t="s">
        <v>17519</v>
      </c>
      <c r="G4229" t="s">
        <v>20886</v>
      </c>
      <c r="H4229" t="s">
        <v>20887</v>
      </c>
      <c r="I4229">
        <v>2</v>
      </c>
      <c r="J4229">
        <v>2</v>
      </c>
      <c r="K4229">
        <v>0</v>
      </c>
      <c r="L4229" t="s">
        <v>20888</v>
      </c>
      <c r="M4229">
        <f>SUM(B4229,C4229)</f>
        <v>0</v>
      </c>
      <c r="N4229" t="str">
        <f t="shared" si="132"/>
        <v>No</v>
      </c>
      <c r="O4229">
        <f>COUNTIF(C:C,"&lt;0")</f>
        <v>0</v>
      </c>
      <c r="P4229" t="e">
        <f>SUMIF(#REF!,"&gt;"&amp;AVERAGE(#REF!))</f>
        <v>#REF!</v>
      </c>
      <c r="Q4229">
        <f t="shared" si="133"/>
        <v>27.565026697177728</v>
      </c>
      <c r="R4229" t="str">
        <f>CONCATENATE("ID-",A4229,"-",E4229)</f>
        <v>ID-34352-Cotonou - Kinshasa</v>
      </c>
      <c r="S4229">
        <f>INDEX(B:B,MATCH(A4229,A:A,0))</f>
        <v>0</v>
      </c>
      <c r="T4229" t="str">
        <f>IF(OR(B4229&gt;0,C4229&gt;0),"Acceptable","Check")</f>
        <v>Acceptable</v>
      </c>
      <c r="U4229">
        <f>COUNTIF(D:D, "Military - U.S. Army")</f>
        <v>23</v>
      </c>
      <c r="V4229">
        <f>AVERAGEIF(C:C,"Fort Myer, Virginia", I:I)</f>
        <v>2</v>
      </c>
      <c r="X4229" t="str">
        <f>IFERROR(VLOOKUP("FlightNumber", A:D, 4, FALSE), "Flight Not Found")</f>
        <v>Flight Not Found</v>
      </c>
      <c r="Y4229" t="str" cm="1">
        <f t="array" ref="Y4229">IF(AND(B:B &gt; TIME(6, 0, 0), B:B &lt;= TIME(18, 0, 0)), "Day", "Night")</f>
        <v>Night</v>
      </c>
      <c r="Z4229">
        <f>COUNTIFS(D:D, "Military - U.S. Army", C:C, "Fort Myer, Virginia")</f>
        <v>1</v>
      </c>
    </row>
    <row r="4230" spans="1:26" x14ac:dyDescent="0.2">
      <c r="A4230">
        <v>34389</v>
      </c>
      <c r="B4230" t="s">
        <v>20889</v>
      </c>
      <c r="C4230" t="s">
        <v>20890</v>
      </c>
      <c r="D4230" t="s">
        <v>20891</v>
      </c>
      <c r="E4230" t="s">
        <v>20892</v>
      </c>
      <c r="F4230" t="s">
        <v>13148</v>
      </c>
      <c r="G4230" t="s">
        <v>20893</v>
      </c>
      <c r="H4230" t="s">
        <v>20894</v>
      </c>
      <c r="I4230">
        <v>13</v>
      </c>
      <c r="J4230">
        <v>13</v>
      </c>
      <c r="K4230">
        <v>0</v>
      </c>
      <c r="L4230" t="s">
        <v>20895</v>
      </c>
      <c r="M4230">
        <f>SUM(B4230,C4230)</f>
        <v>0</v>
      </c>
      <c r="N4230" t="str">
        <f t="shared" si="132"/>
        <v>No</v>
      </c>
      <c r="O4230">
        <f>COUNTIF(C:C,"&lt;0")</f>
        <v>0</v>
      </c>
      <c r="P4230" t="e">
        <f>SUMIF(#REF!,"&gt;"&amp;AVERAGE(#REF!))</f>
        <v>#REF!</v>
      </c>
      <c r="Q4230">
        <f t="shared" si="133"/>
        <v>27.565026697177728</v>
      </c>
      <c r="R4230" t="str">
        <f>CONCATENATE("ID-",A4230,"-",E4230)</f>
        <v>ID-34389-Volgograd - Nalchik</v>
      </c>
      <c r="S4230" t="str">
        <f>INDEX(B:B,MATCH(A4230,A:A,0))</f>
        <v>11:16</v>
      </c>
      <c r="T4230" t="str">
        <f>IF(OR(B4230&gt;0,C4230&gt;0),"Acceptable","Check")</f>
        <v>Acceptable</v>
      </c>
      <c r="U4230">
        <f>COUNTIF(D:D, "Military - U.S. Army")</f>
        <v>23</v>
      </c>
      <c r="V4230">
        <f>AVERAGEIF(C:C,"Fort Myer, Virginia", I:I)</f>
        <v>2</v>
      </c>
      <c r="X4230" t="str">
        <f>IFERROR(VLOOKUP("FlightNumber", A:D, 4, FALSE), "Flight Not Found")</f>
        <v>Flight Not Found</v>
      </c>
      <c r="Y4230" t="str" cm="1">
        <f t="array" ref="Y4230">IF(AND(B:B &gt; TIME(6, 0, 0), B:B &lt;= TIME(18, 0, 0)), "Day", "Night")</f>
        <v>Night</v>
      </c>
      <c r="Z4230">
        <f>COUNTIFS(D:D, "Military - U.S. Army", C:C, "Fort Myer, Virginia")</f>
        <v>1</v>
      </c>
    </row>
    <row r="4231" spans="1:26" x14ac:dyDescent="0.2">
      <c r="A4231">
        <v>34390</v>
      </c>
      <c r="C4231" t="s">
        <v>20896</v>
      </c>
      <c r="D4231" t="s">
        <v>20366</v>
      </c>
      <c r="E4231" t="s">
        <v>20897</v>
      </c>
      <c r="F4231" t="s">
        <v>11779</v>
      </c>
      <c r="G4231" t="s">
        <v>20898</v>
      </c>
      <c r="H4231" t="s">
        <v>20899</v>
      </c>
      <c r="I4231">
        <v>31</v>
      </c>
      <c r="J4231">
        <v>31</v>
      </c>
      <c r="K4231">
        <v>0</v>
      </c>
      <c r="L4231" t="s">
        <v>20900</v>
      </c>
      <c r="M4231">
        <f>SUM(B4231,C4231)</f>
        <v>0</v>
      </c>
      <c r="N4231" t="str">
        <f t="shared" si="132"/>
        <v>No</v>
      </c>
      <c r="O4231">
        <f>COUNTIF(C:C,"&lt;0")</f>
        <v>0</v>
      </c>
      <c r="P4231" t="e">
        <f>SUMIF(#REF!,"&gt;"&amp;AVERAGE(#REF!))</f>
        <v>#REF!</v>
      </c>
      <c r="Q4231">
        <f t="shared" si="133"/>
        <v>27.565026697177728</v>
      </c>
      <c r="R4231" t="str">
        <f>CONCATENATE("ID-",A4231,"-",E4231)</f>
        <v>ID-34390-Jananjui - Tocache - Tingo Maria - Lima</v>
      </c>
      <c r="S4231">
        <f>INDEX(B:B,MATCH(A4231,A:A,0))</f>
        <v>0</v>
      </c>
      <c r="T4231" t="str">
        <f>IF(OR(B4231&gt;0,C4231&gt;0),"Acceptable","Check")</f>
        <v>Acceptable</v>
      </c>
      <c r="U4231">
        <f>COUNTIF(D:D, "Military - U.S. Army")</f>
        <v>23</v>
      </c>
      <c r="V4231">
        <f>AVERAGEIF(C:C,"Fort Myer, Virginia", I:I)</f>
        <v>2</v>
      </c>
      <c r="X4231" t="str">
        <f>IFERROR(VLOOKUP("FlightNumber", A:D, 4, FALSE), "Flight Not Found")</f>
        <v>Flight Not Found</v>
      </c>
      <c r="Y4231" t="str" cm="1">
        <f t="array" ref="Y4231">IF(AND(B:B &gt; TIME(6, 0, 0), B:B &lt;= TIME(18, 0, 0)), "Day", "Night")</f>
        <v>Night</v>
      </c>
      <c r="Z4231">
        <f>COUNTIFS(D:D, "Military - U.S. Army", C:C, "Fort Myer, Virginia")</f>
        <v>1</v>
      </c>
    </row>
    <row r="4232" spans="1:26" x14ac:dyDescent="0.2">
      <c r="A4232">
        <v>34390</v>
      </c>
      <c r="B4232" t="s">
        <v>20901</v>
      </c>
      <c r="C4232" t="s">
        <v>20902</v>
      </c>
      <c r="D4232" t="s">
        <v>20903</v>
      </c>
      <c r="E4232" t="s">
        <v>20904</v>
      </c>
      <c r="F4232" t="s">
        <v>20905</v>
      </c>
      <c r="G4232" t="s">
        <v>20906</v>
      </c>
      <c r="H4232" t="s">
        <v>7702</v>
      </c>
      <c r="I4232">
        <v>2</v>
      </c>
      <c r="J4232">
        <v>1</v>
      </c>
      <c r="K4232">
        <v>0</v>
      </c>
      <c r="L4232" t="s">
        <v>20907</v>
      </c>
      <c r="M4232">
        <f>SUM(B4232,C4232)</f>
        <v>0</v>
      </c>
      <c r="N4232" t="str">
        <f t="shared" si="132"/>
        <v>No</v>
      </c>
      <c r="O4232">
        <f>COUNTIF(C:C,"&lt;0")</f>
        <v>0</v>
      </c>
      <c r="P4232" t="e">
        <f>SUMIF(#REF!,"&gt;"&amp;AVERAGE(#REF!))</f>
        <v>#REF!</v>
      </c>
      <c r="Q4232">
        <f t="shared" si="133"/>
        <v>27.565026697177728</v>
      </c>
      <c r="R4232" t="str">
        <f>CONCATENATE("ID-",A4232,"-",E4232)</f>
        <v>ID-34390-Edinburgh - Coventry</v>
      </c>
      <c r="S4232">
        <f>INDEX(B:B,MATCH(A4232,A:A,0))</f>
        <v>0</v>
      </c>
      <c r="T4232" t="str">
        <f>IF(OR(B4232&gt;0,C4232&gt;0),"Acceptable","Check")</f>
        <v>Acceptable</v>
      </c>
      <c r="U4232">
        <f>COUNTIF(D:D, "Military - U.S. Army")</f>
        <v>23</v>
      </c>
      <c r="V4232">
        <f>AVERAGEIF(C:C,"Fort Myer, Virginia", I:I)</f>
        <v>2</v>
      </c>
      <c r="X4232" t="str">
        <f>IFERROR(VLOOKUP("FlightNumber", A:D, 4, FALSE), "Flight Not Found")</f>
        <v>Flight Not Found</v>
      </c>
      <c r="Y4232" t="str" cm="1">
        <f t="array" ref="Y4232">IF(AND(B:B &gt; TIME(6, 0, 0), B:B &lt;= TIME(18, 0, 0)), "Day", "Night")</f>
        <v>Night</v>
      </c>
      <c r="Z4232">
        <f>COUNTIFS(D:D, "Military - U.S. Army", C:C, "Fort Myer, Virginia")</f>
        <v>1</v>
      </c>
    </row>
    <row r="4233" spans="1:26" x14ac:dyDescent="0.2">
      <c r="A4233">
        <v>34395</v>
      </c>
      <c r="B4233" t="s">
        <v>9041</v>
      </c>
      <c r="C4233" t="s">
        <v>356</v>
      </c>
      <c r="D4233" t="s">
        <v>6727</v>
      </c>
      <c r="E4233" t="s">
        <v>20908</v>
      </c>
      <c r="F4233" t="s">
        <v>18182</v>
      </c>
      <c r="G4233" t="s">
        <v>20909</v>
      </c>
      <c r="H4233" t="s">
        <v>20910</v>
      </c>
      <c r="I4233">
        <v>116</v>
      </c>
      <c r="J4233">
        <v>0</v>
      </c>
      <c r="K4233">
        <v>0</v>
      </c>
      <c r="L4233" t="s">
        <v>20911</v>
      </c>
      <c r="M4233">
        <f>SUM(B4233,C4233)</f>
        <v>0</v>
      </c>
      <c r="N4233" t="str">
        <f t="shared" si="132"/>
        <v>No</v>
      </c>
      <c r="O4233">
        <f>COUNTIF(C:C,"&lt;0")</f>
        <v>0</v>
      </c>
      <c r="P4233" t="e">
        <f>SUMIF(#REF!,"&gt;"&amp;AVERAGE(#REF!))</f>
        <v>#REF!</v>
      </c>
      <c r="Q4233">
        <f t="shared" si="133"/>
        <v>27.565026697177728</v>
      </c>
      <c r="R4233" t="str">
        <f>CONCATENATE("ID-",A4233,"-",E4233)</f>
        <v>ID-34395-New York City - Denver</v>
      </c>
      <c r="S4233" t="str">
        <f>INDEX(B:B,MATCH(A4233,A:A,0))</f>
        <v>17:59</v>
      </c>
      <c r="T4233" t="str">
        <f>IF(OR(B4233&gt;0,C4233&gt;0),"Acceptable","Check")</f>
        <v>Acceptable</v>
      </c>
      <c r="U4233">
        <f>COUNTIF(D:D, "Military - U.S. Army")</f>
        <v>23</v>
      </c>
      <c r="V4233">
        <f>AVERAGEIF(C:C,"Fort Myer, Virginia", I:I)</f>
        <v>2</v>
      </c>
      <c r="X4233" t="str">
        <f>IFERROR(VLOOKUP("FlightNumber", A:D, 4, FALSE), "Flight Not Found")</f>
        <v>Flight Not Found</v>
      </c>
      <c r="Y4233" t="str" cm="1">
        <f t="array" ref="Y4233">IF(AND(B:B &gt; TIME(6, 0, 0), B:B &lt;= TIME(18, 0, 0)), "Day", "Night")</f>
        <v>Night</v>
      </c>
      <c r="Z4233">
        <f>COUNTIFS(D:D, "Military - U.S. Army", C:C, "Fort Myer, Virginia")</f>
        <v>1</v>
      </c>
    </row>
    <row r="4234" spans="1:26" x14ac:dyDescent="0.2">
      <c r="A4234">
        <v>34401</v>
      </c>
      <c r="B4234" t="s">
        <v>20912</v>
      </c>
      <c r="C4234" t="s">
        <v>5841</v>
      </c>
      <c r="D4234" t="s">
        <v>20913</v>
      </c>
      <c r="E4234" t="s">
        <v>994</v>
      </c>
      <c r="F4234" t="s">
        <v>20914</v>
      </c>
      <c r="G4234" t="s">
        <v>20915</v>
      </c>
      <c r="H4234" t="s">
        <v>20916</v>
      </c>
      <c r="I4234">
        <v>4</v>
      </c>
      <c r="J4234">
        <v>4</v>
      </c>
      <c r="K4234">
        <v>0</v>
      </c>
      <c r="L4234" t="s">
        <v>20917</v>
      </c>
      <c r="M4234">
        <f>SUM(B4234,C4234)</f>
        <v>0</v>
      </c>
      <c r="N4234" t="str">
        <f t="shared" si="132"/>
        <v>No</v>
      </c>
      <c r="O4234">
        <f>COUNTIF(C:C,"&lt;0")</f>
        <v>0</v>
      </c>
      <c r="P4234" t="e">
        <f>SUMIF(#REF!,"&gt;"&amp;AVERAGE(#REF!))</f>
        <v>#REF!</v>
      </c>
      <c r="Q4234">
        <f t="shared" si="133"/>
        <v>27.565026697177728</v>
      </c>
      <c r="R4234" t="str">
        <f>CONCATENATE("ID-",A4234,"-",E4234)</f>
        <v>ID-34401-Training</v>
      </c>
      <c r="S4234" t="str">
        <f>INDEX(B:B,MATCH(A4234,A:A,0))</f>
        <v>14:54</v>
      </c>
      <c r="T4234" t="str">
        <f>IF(OR(B4234&gt;0,C4234&gt;0),"Acceptable","Check")</f>
        <v>Acceptable</v>
      </c>
      <c r="U4234">
        <f>COUNTIF(D:D, "Military - U.S. Army")</f>
        <v>23</v>
      </c>
      <c r="V4234">
        <f>AVERAGEIF(C:C,"Fort Myer, Virginia", I:I)</f>
        <v>2</v>
      </c>
      <c r="X4234" t="str">
        <f>IFERROR(VLOOKUP("FlightNumber", A:D, 4, FALSE), "Flight Not Found")</f>
        <v>Flight Not Found</v>
      </c>
      <c r="Y4234" t="str" cm="1">
        <f t="array" ref="Y4234">IF(AND(B:B &gt; TIME(6, 0, 0), B:B &lt;= TIME(18, 0, 0)), "Day", "Night")</f>
        <v>Night</v>
      </c>
      <c r="Z4234">
        <f>COUNTIFS(D:D, "Military - U.S. Army", C:C, "Fort Myer, Virginia")</f>
        <v>1</v>
      </c>
    </row>
    <row r="4235" spans="1:26" x14ac:dyDescent="0.2">
      <c r="A4235">
        <v>34402</v>
      </c>
      <c r="C4235" t="s">
        <v>20918</v>
      </c>
      <c r="D4235" t="s">
        <v>20919</v>
      </c>
      <c r="F4235" t="s">
        <v>20920</v>
      </c>
      <c r="G4235" t="s">
        <v>20921</v>
      </c>
      <c r="H4235" t="s">
        <v>20922</v>
      </c>
      <c r="I4235">
        <v>1</v>
      </c>
      <c r="J4235">
        <v>1</v>
      </c>
      <c r="K4235">
        <v>0</v>
      </c>
      <c r="L4235" t="s">
        <v>20923</v>
      </c>
      <c r="M4235">
        <f>SUM(B4235,C4235)</f>
        <v>0</v>
      </c>
      <c r="N4235" t="str">
        <f t="shared" si="132"/>
        <v>No</v>
      </c>
      <c r="O4235">
        <f>COUNTIF(C:C,"&lt;0")</f>
        <v>0</v>
      </c>
      <c r="P4235" t="e">
        <f>SUMIF(#REF!,"&gt;"&amp;AVERAGE(#REF!))</f>
        <v>#REF!</v>
      </c>
      <c r="Q4235">
        <f t="shared" si="133"/>
        <v>27.565026697177728</v>
      </c>
      <c r="R4235" t="str">
        <f>CONCATENATE("ID-",A4235,"-",E4235)</f>
        <v>ID-34402-</v>
      </c>
      <c r="S4235">
        <f>INDEX(B:B,MATCH(A4235,A:A,0))</f>
        <v>0</v>
      </c>
      <c r="T4235" t="str">
        <f>IF(OR(B4235&gt;0,C4235&gt;0),"Acceptable","Check")</f>
        <v>Acceptable</v>
      </c>
      <c r="U4235">
        <f>COUNTIF(D:D, "Military - U.S. Army")</f>
        <v>23</v>
      </c>
      <c r="V4235">
        <f>AVERAGEIF(C:C,"Fort Myer, Virginia", I:I)</f>
        <v>2</v>
      </c>
      <c r="X4235" t="str">
        <f>IFERROR(VLOOKUP("FlightNumber", A:D, 4, FALSE), "Flight Not Found")</f>
        <v>Flight Not Found</v>
      </c>
      <c r="Y4235" t="str" cm="1">
        <f t="array" ref="Y4235">IF(AND(B:B &gt; TIME(6, 0, 0), B:B &lt;= TIME(18, 0, 0)), "Day", "Night")</f>
        <v>Night</v>
      </c>
      <c r="Z4235">
        <f>COUNTIFS(D:D, "Military - U.S. Army", C:C, "Fort Myer, Virginia")</f>
        <v>1</v>
      </c>
    </row>
    <row r="4236" spans="1:26" x14ac:dyDescent="0.2">
      <c r="A4236">
        <v>34407</v>
      </c>
      <c r="C4236" t="s">
        <v>20924</v>
      </c>
      <c r="D4236" t="s">
        <v>2606</v>
      </c>
      <c r="F4236" t="s">
        <v>15968</v>
      </c>
      <c r="G4236" t="s">
        <v>20925</v>
      </c>
      <c r="H4236" t="s">
        <v>20926</v>
      </c>
      <c r="I4236">
        <v>8</v>
      </c>
      <c r="J4236">
        <v>8</v>
      </c>
      <c r="K4236">
        <v>0</v>
      </c>
      <c r="L4236" t="s">
        <v>20927</v>
      </c>
      <c r="M4236">
        <f>SUM(B4236,C4236)</f>
        <v>0</v>
      </c>
      <c r="N4236" t="str">
        <f t="shared" si="132"/>
        <v>No</v>
      </c>
      <c r="O4236">
        <f>COUNTIF(C:C,"&lt;0")</f>
        <v>0</v>
      </c>
      <c r="P4236" t="e">
        <f>SUMIF(#REF!,"&gt;"&amp;AVERAGE(#REF!))</f>
        <v>#REF!</v>
      </c>
      <c r="Q4236">
        <f t="shared" si="133"/>
        <v>27.565026697177728</v>
      </c>
      <c r="R4236" t="str">
        <f>CONCATENATE("ID-",A4236,"-",E4236)</f>
        <v>ID-34407-</v>
      </c>
      <c r="S4236">
        <f>INDEX(B:B,MATCH(A4236,A:A,0))</f>
        <v>0</v>
      </c>
      <c r="T4236" t="str">
        <f>IF(OR(B4236&gt;0,C4236&gt;0),"Acceptable","Check")</f>
        <v>Acceptable</v>
      </c>
      <c r="U4236">
        <f>COUNTIF(D:D, "Military - U.S. Army")</f>
        <v>23</v>
      </c>
      <c r="V4236">
        <f>AVERAGEIF(C:C,"Fort Myer, Virginia", I:I)</f>
        <v>2</v>
      </c>
      <c r="X4236" t="str">
        <f>IFERROR(VLOOKUP("FlightNumber", A:D, 4, FALSE), "Flight Not Found")</f>
        <v>Flight Not Found</v>
      </c>
      <c r="Y4236" t="str" cm="1">
        <f t="array" ref="Y4236">IF(AND(B:B &gt; TIME(6, 0, 0), B:B &lt;= TIME(18, 0, 0)), "Day", "Night")</f>
        <v>Night</v>
      </c>
      <c r="Z4236">
        <f>COUNTIFS(D:D, "Military - U.S. Army", C:C, "Fort Myer, Virginia")</f>
        <v>1</v>
      </c>
    </row>
    <row r="4237" spans="1:26" x14ac:dyDescent="0.2">
      <c r="A4237">
        <v>34410</v>
      </c>
      <c r="B4237" t="s">
        <v>870</v>
      </c>
      <c r="C4237" t="s">
        <v>20928</v>
      </c>
      <c r="D4237" t="s">
        <v>16252</v>
      </c>
      <c r="E4237" t="s">
        <v>20929</v>
      </c>
      <c r="F4237" t="s">
        <v>15944</v>
      </c>
      <c r="G4237" t="s">
        <v>20930</v>
      </c>
      <c r="H4237" t="s">
        <v>5027</v>
      </c>
      <c r="I4237">
        <v>32</v>
      </c>
      <c r="J4237">
        <v>32</v>
      </c>
      <c r="K4237">
        <v>0</v>
      </c>
      <c r="L4237" t="s">
        <v>20931</v>
      </c>
      <c r="M4237">
        <f>SUM(B4237,C4237)</f>
        <v>0</v>
      </c>
      <c r="N4237" t="str">
        <f t="shared" si="132"/>
        <v>No</v>
      </c>
      <c r="O4237">
        <f>COUNTIF(C:C,"&lt;0")</f>
        <v>0</v>
      </c>
      <c r="P4237" t="e">
        <f>SUMIF(#REF!,"&gt;"&amp;AVERAGE(#REF!))</f>
        <v>#REF!</v>
      </c>
      <c r="Q4237">
        <f t="shared" si="133"/>
        <v>27.565026697177728</v>
      </c>
      <c r="R4237" t="str">
        <f>CONCATENATE("ID-",A4237,"-",E4237)</f>
        <v>ID-34410-Tehran - Moscow</v>
      </c>
      <c r="S4237" t="str">
        <f>INDEX(B:B,MATCH(A4237,A:A,0))</f>
        <v>22:30</v>
      </c>
      <c r="T4237" t="str">
        <f>IF(OR(B4237&gt;0,C4237&gt;0),"Acceptable","Check")</f>
        <v>Acceptable</v>
      </c>
      <c r="U4237">
        <f>COUNTIF(D:D, "Military - U.S. Army")</f>
        <v>23</v>
      </c>
      <c r="V4237">
        <f>AVERAGEIF(C:C,"Fort Myer, Virginia", I:I)</f>
        <v>2</v>
      </c>
      <c r="X4237" t="str">
        <f>IFERROR(VLOOKUP("FlightNumber", A:D, 4, FALSE), "Flight Not Found")</f>
        <v>Flight Not Found</v>
      </c>
      <c r="Y4237" t="str" cm="1">
        <f t="array" ref="Y4237">IF(AND(B:B &gt; TIME(6, 0, 0), B:B &lt;= TIME(18, 0, 0)), "Day", "Night")</f>
        <v>Night</v>
      </c>
      <c r="Z4237">
        <f>COUNTIFS(D:D, "Military - U.S. Army", C:C, "Fort Myer, Virginia")</f>
        <v>1</v>
      </c>
    </row>
    <row r="4238" spans="1:26" x14ac:dyDescent="0.2">
      <c r="A4238">
        <v>34411</v>
      </c>
      <c r="B4238" t="s">
        <v>20932</v>
      </c>
      <c r="C4238" t="s">
        <v>16023</v>
      </c>
      <c r="D4238" t="s">
        <v>20933</v>
      </c>
      <c r="E4238" t="s">
        <v>20934</v>
      </c>
      <c r="F4238" t="s">
        <v>3676</v>
      </c>
      <c r="G4238" t="s">
        <v>20935</v>
      </c>
      <c r="H4238" t="s">
        <v>20936</v>
      </c>
      <c r="I4238">
        <v>2</v>
      </c>
      <c r="J4238">
        <v>2</v>
      </c>
      <c r="K4238">
        <v>0</v>
      </c>
      <c r="L4238" t="s">
        <v>20937</v>
      </c>
      <c r="M4238">
        <f>SUM(B4238,C4238)</f>
        <v>0</v>
      </c>
      <c r="N4238" t="str">
        <f t="shared" si="132"/>
        <v>No</v>
      </c>
      <c r="O4238">
        <f>COUNTIF(C:C,"&lt;0")</f>
        <v>0</v>
      </c>
      <c r="P4238" t="e">
        <f>SUMIF(#REF!,"&gt;"&amp;AVERAGE(#REF!))</f>
        <v>#REF!</v>
      </c>
      <c r="Q4238">
        <f t="shared" si="133"/>
        <v>27.565026697177728</v>
      </c>
      <c r="R4238" t="str">
        <f>CONCATENATE("ID-",A4238,"-",E4238)</f>
        <v>ID-34411-Spokane - Portland</v>
      </c>
      <c r="S4238" t="str">
        <f>INDEX(B:B,MATCH(A4238,A:A,0))</f>
        <v>01:56</v>
      </c>
      <c r="T4238" t="str">
        <f>IF(OR(B4238&gt;0,C4238&gt;0),"Acceptable","Check")</f>
        <v>Acceptable</v>
      </c>
      <c r="U4238">
        <f>COUNTIF(D:D, "Military - U.S. Army")</f>
        <v>23</v>
      </c>
      <c r="V4238">
        <f>AVERAGEIF(C:C,"Fort Myer, Virginia", I:I)</f>
        <v>2</v>
      </c>
      <c r="X4238" t="str">
        <f>IFERROR(VLOOKUP("FlightNumber", A:D, 4, FALSE), "Flight Not Found")</f>
        <v>Flight Not Found</v>
      </c>
      <c r="Y4238" t="str" cm="1">
        <f t="array" ref="Y4238">IF(AND(B:B &gt; TIME(6, 0, 0), B:B &lt;= TIME(18, 0, 0)), "Day", "Night")</f>
        <v>Night</v>
      </c>
      <c r="Z4238">
        <f>COUNTIFS(D:D, "Military - U.S. Army", C:C, "Fort Myer, Virginia")</f>
        <v>1</v>
      </c>
    </row>
    <row r="4239" spans="1:26" x14ac:dyDescent="0.2">
      <c r="A4239">
        <v>34411</v>
      </c>
      <c r="B4239" t="s">
        <v>20938</v>
      </c>
      <c r="C4239" t="s">
        <v>5155</v>
      </c>
      <c r="D4239" t="s">
        <v>20939</v>
      </c>
      <c r="E4239" t="s">
        <v>20940</v>
      </c>
      <c r="F4239" t="s">
        <v>20941</v>
      </c>
      <c r="G4239" t="s">
        <v>20942</v>
      </c>
      <c r="H4239" t="s">
        <v>20943</v>
      </c>
      <c r="I4239">
        <v>2</v>
      </c>
      <c r="J4239">
        <v>2</v>
      </c>
      <c r="K4239">
        <v>0</v>
      </c>
      <c r="L4239" t="s">
        <v>20944</v>
      </c>
      <c r="M4239">
        <f>SUM(B4239,C4239)</f>
        <v>0</v>
      </c>
      <c r="N4239" t="str">
        <f t="shared" si="132"/>
        <v>No</v>
      </c>
      <c r="O4239">
        <f>COUNTIF(C:C,"&lt;0")</f>
        <v>0</v>
      </c>
      <c r="P4239" t="e">
        <f>SUMIF(#REF!,"&gt;"&amp;AVERAGE(#REF!))</f>
        <v>#REF!</v>
      </c>
      <c r="Q4239">
        <f t="shared" si="133"/>
        <v>27.565026697177728</v>
      </c>
      <c r="R4239" t="str">
        <f>CONCATENATE("ID-",A4239,"-",E4239)</f>
        <v>ID-34411-Key West Harbor - Key West</v>
      </c>
      <c r="S4239" t="str">
        <f>INDEX(B:B,MATCH(A4239,A:A,0))</f>
        <v>01:56</v>
      </c>
      <c r="T4239" t="str">
        <f>IF(OR(B4239&gt;0,C4239&gt;0),"Acceptable","Check")</f>
        <v>Acceptable</v>
      </c>
      <c r="U4239">
        <f>COUNTIF(D:D, "Military - U.S. Army")</f>
        <v>23</v>
      </c>
      <c r="V4239">
        <f>AVERAGEIF(C:C,"Fort Myer, Virginia", I:I)</f>
        <v>2</v>
      </c>
      <c r="X4239" t="str">
        <f>IFERROR(VLOOKUP("FlightNumber", A:D, 4, FALSE), "Flight Not Found")</f>
        <v>Flight Not Found</v>
      </c>
      <c r="Y4239" t="str" cm="1">
        <f t="array" ref="Y4239">IF(AND(B:B &gt; TIME(6, 0, 0), B:B &lt;= TIME(18, 0, 0)), "Day", "Night")</f>
        <v>Night</v>
      </c>
      <c r="Z4239">
        <f>COUNTIFS(D:D, "Military - U.S. Army", C:C, "Fort Myer, Virginia")</f>
        <v>1</v>
      </c>
    </row>
    <row r="4240" spans="1:26" x14ac:dyDescent="0.2">
      <c r="A4240">
        <v>34414</v>
      </c>
      <c r="C4240" t="s">
        <v>20945</v>
      </c>
      <c r="D4240" t="s">
        <v>20946</v>
      </c>
      <c r="F4240" t="s">
        <v>20947</v>
      </c>
      <c r="G4240" t="s">
        <v>20948</v>
      </c>
      <c r="H4240" t="s">
        <v>20949</v>
      </c>
      <c r="I4240">
        <v>6</v>
      </c>
      <c r="J4240">
        <v>6</v>
      </c>
      <c r="K4240">
        <v>0</v>
      </c>
      <c r="L4240" t="s">
        <v>20950</v>
      </c>
      <c r="M4240">
        <f>SUM(B4240,C4240)</f>
        <v>0</v>
      </c>
      <c r="N4240" t="str">
        <f t="shared" si="132"/>
        <v>No</v>
      </c>
      <c r="O4240">
        <f>COUNTIF(C:C,"&lt;0")</f>
        <v>0</v>
      </c>
      <c r="P4240" t="e">
        <f>SUMIF(#REF!,"&gt;"&amp;AVERAGE(#REF!))</f>
        <v>#REF!</v>
      </c>
      <c r="Q4240">
        <f t="shared" si="133"/>
        <v>27.565026697177728</v>
      </c>
      <c r="R4240" t="str">
        <f>CONCATENATE("ID-",A4240,"-",E4240)</f>
        <v>ID-34414-</v>
      </c>
      <c r="S4240">
        <f>INDEX(B:B,MATCH(A4240,A:A,0))</f>
        <v>0</v>
      </c>
      <c r="T4240" t="str">
        <f>IF(OR(B4240&gt;0,C4240&gt;0),"Acceptable","Check")</f>
        <v>Acceptable</v>
      </c>
      <c r="U4240">
        <f>COUNTIF(D:D, "Military - U.S. Army")</f>
        <v>23</v>
      </c>
      <c r="V4240">
        <f>AVERAGEIF(C:C,"Fort Myer, Virginia", I:I)</f>
        <v>2</v>
      </c>
      <c r="X4240" t="str">
        <f>IFERROR(VLOOKUP("FlightNumber", A:D, 4, FALSE), "Flight Not Found")</f>
        <v>Flight Not Found</v>
      </c>
      <c r="Y4240" t="str" cm="1">
        <f t="array" ref="Y4240">IF(AND(B:B &gt; TIME(6, 0, 0), B:B &lt;= TIME(18, 0, 0)), "Day", "Night")</f>
        <v>Night</v>
      </c>
      <c r="Z4240">
        <f>COUNTIFS(D:D, "Military - U.S. Army", C:C, "Fort Myer, Virginia")</f>
        <v>1</v>
      </c>
    </row>
    <row r="4241" spans="1:26" x14ac:dyDescent="0.2">
      <c r="A4241">
        <v>34416</v>
      </c>
      <c r="C4241" t="s">
        <v>3709</v>
      </c>
      <c r="D4241" t="s">
        <v>20951</v>
      </c>
      <c r="E4241" t="s">
        <v>20952</v>
      </c>
      <c r="F4241" t="s">
        <v>20953</v>
      </c>
      <c r="G4241" t="s">
        <v>20954</v>
      </c>
      <c r="H4241" t="s">
        <v>20955</v>
      </c>
      <c r="I4241">
        <v>4</v>
      </c>
      <c r="J4241">
        <v>4</v>
      </c>
      <c r="K4241">
        <v>0</v>
      </c>
      <c r="L4241" t="s">
        <v>20956</v>
      </c>
      <c r="M4241">
        <f>SUM(B4241,C4241)</f>
        <v>0</v>
      </c>
      <c r="N4241" t="str">
        <f t="shared" si="132"/>
        <v>No</v>
      </c>
      <c r="O4241">
        <f>COUNTIF(C:C,"&lt;0")</f>
        <v>0</v>
      </c>
      <c r="P4241" t="e">
        <f>SUMIF(#REF!,"&gt;"&amp;AVERAGE(#REF!))</f>
        <v>#REF!</v>
      </c>
      <c r="Q4241">
        <f t="shared" si="133"/>
        <v>27.565026697177728</v>
      </c>
      <c r="R4241" t="str">
        <f>CONCATENATE("ID-",A4241,"-",E4241)</f>
        <v>ID-34416-Manaus - Bogota</v>
      </c>
      <c r="S4241">
        <f>INDEX(B:B,MATCH(A4241,A:A,0))</f>
        <v>0</v>
      </c>
      <c r="T4241" t="str">
        <f>IF(OR(B4241&gt;0,C4241&gt;0),"Acceptable","Check")</f>
        <v>Acceptable</v>
      </c>
      <c r="U4241">
        <f>COUNTIF(D:D, "Military - U.S. Army")</f>
        <v>23</v>
      </c>
      <c r="V4241">
        <f>AVERAGEIF(C:C,"Fort Myer, Virginia", I:I)</f>
        <v>2</v>
      </c>
      <c r="X4241" t="str">
        <f>IFERROR(VLOOKUP("FlightNumber", A:D, 4, FALSE), "Flight Not Found")</f>
        <v>Flight Not Found</v>
      </c>
      <c r="Y4241" t="str" cm="1">
        <f t="array" ref="Y4241">IF(AND(B:B &gt; TIME(6, 0, 0), B:B &lt;= TIME(18, 0, 0)), "Day", "Night")</f>
        <v>Night</v>
      </c>
      <c r="Z4241">
        <f>COUNTIFS(D:D, "Military - U.S. Army", C:C, "Fort Myer, Virginia")</f>
        <v>1</v>
      </c>
    </row>
    <row r="4242" spans="1:26" x14ac:dyDescent="0.2">
      <c r="A4242">
        <v>34487</v>
      </c>
      <c r="B4242" t="s">
        <v>4976</v>
      </c>
      <c r="C4242" t="s">
        <v>20957</v>
      </c>
      <c r="D4242" t="s">
        <v>2331</v>
      </c>
      <c r="E4242" t="s">
        <v>20958</v>
      </c>
      <c r="F4242" t="s">
        <v>20959</v>
      </c>
      <c r="G4242" t="s">
        <v>20960</v>
      </c>
      <c r="H4242" t="s">
        <v>20961</v>
      </c>
      <c r="I4242">
        <v>29</v>
      </c>
      <c r="J4242">
        <v>29</v>
      </c>
      <c r="K4242">
        <v>0</v>
      </c>
      <c r="L4242" t="s">
        <v>20962</v>
      </c>
      <c r="M4242">
        <f>SUM(B4242,C4242)</f>
        <v>0</v>
      </c>
      <c r="N4242" t="str">
        <f t="shared" si="132"/>
        <v>No</v>
      </c>
      <c r="O4242">
        <f>COUNTIF(C:C,"&lt;0")</f>
        <v>0</v>
      </c>
      <c r="P4242" t="e">
        <f>SUMIF(#REF!,"&gt;"&amp;AVERAGE(#REF!))</f>
        <v>#REF!</v>
      </c>
      <c r="Q4242">
        <f t="shared" si="133"/>
        <v>27.565026697177728</v>
      </c>
      <c r="R4242" t="str">
        <f>CONCATENATE("ID-",A4242,"-",E4242)</f>
        <v>ID-34487-Aldergrove AB - Fort George</v>
      </c>
      <c r="S4242" t="str">
        <f>INDEX(B:B,MATCH(A4242,A:A,0))</f>
        <v>18:00</v>
      </c>
      <c r="T4242" t="str">
        <f>IF(OR(B4242&gt;0,C4242&gt;0),"Acceptable","Check")</f>
        <v>Acceptable</v>
      </c>
      <c r="U4242">
        <f>COUNTIF(D:D, "Military - U.S. Army")</f>
        <v>23</v>
      </c>
      <c r="V4242">
        <f>AVERAGEIF(C:C,"Fort Myer, Virginia", I:I)</f>
        <v>2</v>
      </c>
      <c r="X4242" t="str">
        <f>IFERROR(VLOOKUP("FlightNumber", A:D, 4, FALSE), "Flight Not Found")</f>
        <v>Flight Not Found</v>
      </c>
      <c r="Y4242" t="str" cm="1">
        <f t="array" ref="Y4242">IF(AND(B:B &gt; TIME(6, 0, 0), B:B &lt;= TIME(18, 0, 0)), "Day", "Night")</f>
        <v>Night</v>
      </c>
      <c r="Z4242">
        <f>COUNTIFS(D:D, "Military - U.S. Army", C:C, "Fort Myer, Virginia")</f>
        <v>1</v>
      </c>
    </row>
    <row r="4243" spans="1:26" x14ac:dyDescent="0.2">
      <c r="A4243">
        <v>34416</v>
      </c>
      <c r="B4243" t="s">
        <v>3484</v>
      </c>
      <c r="C4243" t="s">
        <v>20963</v>
      </c>
      <c r="D4243" t="s">
        <v>20964</v>
      </c>
      <c r="E4243" t="s">
        <v>20966</v>
      </c>
      <c r="F4243" t="s">
        <v>20310</v>
      </c>
      <c r="G4243" t="s">
        <v>20967</v>
      </c>
      <c r="H4243" t="s">
        <v>11344</v>
      </c>
      <c r="I4243">
        <v>75</v>
      </c>
      <c r="J4243">
        <v>75</v>
      </c>
      <c r="K4243">
        <v>0</v>
      </c>
      <c r="L4243" t="s">
        <v>20968</v>
      </c>
      <c r="M4243">
        <f>SUM(B4243,C4243)</f>
        <v>0</v>
      </c>
      <c r="N4243" t="str">
        <f t="shared" si="132"/>
        <v>No</v>
      </c>
      <c r="O4243">
        <f>COUNTIF(C:C,"&lt;0")</f>
        <v>0</v>
      </c>
      <c r="P4243" t="e">
        <f>SUMIF(#REF!,"&gt;"&amp;AVERAGE(#REF!))</f>
        <v>#REF!</v>
      </c>
      <c r="Q4243">
        <f t="shared" si="133"/>
        <v>27.565026697177728</v>
      </c>
      <c r="R4243" t="str">
        <f>CONCATENATE("ID-",A4243,"-",E4243)</f>
        <v>ID-34416-Moscow - Hong Kong</v>
      </c>
      <c r="S4243">
        <f>INDEX(B:B,MATCH(A4243,A:A,0))</f>
        <v>0</v>
      </c>
      <c r="T4243" t="str">
        <f>IF(OR(B4243&gt;0,C4243&gt;0),"Acceptable","Check")</f>
        <v>Acceptable</v>
      </c>
      <c r="U4243">
        <f>COUNTIF(D:D, "Military - U.S. Army")</f>
        <v>23</v>
      </c>
      <c r="V4243">
        <f>AVERAGEIF(C:C,"Fort Myer, Virginia", I:I)</f>
        <v>2</v>
      </c>
      <c r="X4243" t="str">
        <f>IFERROR(VLOOKUP("FlightNumber", A:D, 4, FALSE), "Flight Not Found")</f>
        <v>Flight Not Found</v>
      </c>
      <c r="Y4243" t="str" cm="1">
        <f t="array" ref="Y4243">IF(AND(B:B &gt; TIME(6, 0, 0), B:B &lt;= TIME(18, 0, 0)), "Day", "Night")</f>
        <v>Night</v>
      </c>
      <c r="Z4243">
        <f>COUNTIFS(D:D, "Military - U.S. Army", C:C, "Fort Myer, Virginia")</f>
        <v>1</v>
      </c>
    </row>
    <row r="4244" spans="1:26" x14ac:dyDescent="0.2">
      <c r="A4244">
        <v>34416</v>
      </c>
      <c r="B4244" t="s">
        <v>1100</v>
      </c>
      <c r="C4244" t="s">
        <v>20969</v>
      </c>
      <c r="D4244" t="s">
        <v>20970</v>
      </c>
      <c r="F4244" t="s">
        <v>20971</v>
      </c>
      <c r="G4244" t="s">
        <v>20972</v>
      </c>
      <c r="H4244" t="s">
        <v>20973</v>
      </c>
      <c r="I4244">
        <v>7</v>
      </c>
      <c r="J4244">
        <v>0</v>
      </c>
      <c r="K4244">
        <v>23</v>
      </c>
      <c r="L4244" t="s">
        <v>20974</v>
      </c>
      <c r="M4244">
        <f>SUM(B4244,C4244)</f>
        <v>0</v>
      </c>
      <c r="N4244" t="str">
        <f t="shared" si="132"/>
        <v>No</v>
      </c>
      <c r="O4244">
        <f>COUNTIF(C:C,"&lt;0")</f>
        <v>0</v>
      </c>
      <c r="P4244" t="e">
        <f>SUMIF(#REF!,"&gt;"&amp;AVERAGE(#REF!))</f>
        <v>#REF!</v>
      </c>
      <c r="Q4244">
        <f t="shared" si="133"/>
        <v>27.565026697177728</v>
      </c>
      <c r="R4244" t="str">
        <f>CONCATENATE("ID-",A4244,"-",E4244)</f>
        <v>ID-34416-</v>
      </c>
      <c r="S4244">
        <f>INDEX(B:B,MATCH(A4244,A:A,0))</f>
        <v>0</v>
      </c>
      <c r="T4244" t="str">
        <f>IF(OR(B4244&gt;0,C4244&gt;0),"Acceptable","Check")</f>
        <v>Acceptable</v>
      </c>
      <c r="U4244">
        <f>COUNTIF(D:D, "Military - U.S. Army")</f>
        <v>23</v>
      </c>
      <c r="V4244">
        <f>AVERAGEIF(C:C,"Fort Myer, Virginia", I:I)</f>
        <v>2</v>
      </c>
      <c r="X4244" t="str">
        <f>IFERROR(VLOOKUP("FlightNumber", A:D, 4, FALSE), "Flight Not Found")</f>
        <v>Flight Not Found</v>
      </c>
      <c r="Y4244" t="str" cm="1">
        <f t="array" ref="Y4244">IF(AND(B:B &gt; TIME(6, 0, 0), B:B &lt;= TIME(18, 0, 0)), "Day", "Night")</f>
        <v>Night</v>
      </c>
      <c r="Z4244">
        <f>COUNTIFS(D:D, "Military - U.S. Army", C:C, "Fort Myer, Virginia")</f>
        <v>1</v>
      </c>
    </row>
    <row r="4245" spans="1:26" x14ac:dyDescent="0.2">
      <c r="A4245">
        <v>34427</v>
      </c>
      <c r="B4245" t="s">
        <v>13261</v>
      </c>
      <c r="C4245" t="s">
        <v>20975</v>
      </c>
      <c r="D4245" t="s">
        <v>20976</v>
      </c>
      <c r="F4245" t="s">
        <v>20512</v>
      </c>
      <c r="G4245" t="s">
        <v>20977</v>
      </c>
      <c r="H4245" t="s">
        <v>20978</v>
      </c>
      <c r="I4245">
        <v>5</v>
      </c>
      <c r="J4245">
        <v>5</v>
      </c>
      <c r="K4245">
        <v>0</v>
      </c>
      <c r="L4245" t="s">
        <v>20979</v>
      </c>
      <c r="M4245">
        <f>SUM(B4245,C4245)</f>
        <v>0</v>
      </c>
      <c r="N4245" t="str">
        <f t="shared" si="132"/>
        <v>No</v>
      </c>
      <c r="O4245">
        <f>COUNTIF(C:C,"&lt;0")</f>
        <v>0</v>
      </c>
      <c r="P4245" t="e">
        <f>SUMIF(#REF!,"&gt;"&amp;AVERAGE(#REF!))</f>
        <v>#REF!</v>
      </c>
      <c r="Q4245">
        <f t="shared" si="133"/>
        <v>27.565026697177728</v>
      </c>
      <c r="R4245" t="str">
        <f>CONCATENATE("ID-",A4245,"-",E4245)</f>
        <v>ID-34427-</v>
      </c>
      <c r="S4245" t="str">
        <f>INDEX(B:B,MATCH(A4245,A:A,0))</f>
        <v>16:36</v>
      </c>
      <c r="T4245" t="str">
        <f>IF(OR(B4245&gt;0,C4245&gt;0),"Acceptable","Check")</f>
        <v>Acceptable</v>
      </c>
      <c r="U4245">
        <f>COUNTIF(D:D, "Military - U.S. Army")</f>
        <v>23</v>
      </c>
      <c r="V4245">
        <f>AVERAGEIF(C:C,"Fort Myer, Virginia", I:I)</f>
        <v>2</v>
      </c>
      <c r="X4245" t="str">
        <f>IFERROR(VLOOKUP("FlightNumber", A:D, 4, FALSE), "Flight Not Found")</f>
        <v>Flight Not Found</v>
      </c>
      <c r="Y4245" t="str" cm="1">
        <f t="array" ref="Y4245">IF(AND(B:B &gt; TIME(6, 0, 0), B:B &lt;= TIME(18, 0, 0)), "Day", "Night")</f>
        <v>Night</v>
      </c>
      <c r="Z4245">
        <f>COUNTIFS(D:D, "Military - U.S. Army", C:C, "Fort Myer, Virginia")</f>
        <v>1</v>
      </c>
    </row>
    <row r="4246" spans="1:26" x14ac:dyDescent="0.2">
      <c r="A4246">
        <v>34428</v>
      </c>
      <c r="B4246" t="s">
        <v>20980</v>
      </c>
      <c r="C4246" t="s">
        <v>1409</v>
      </c>
      <c r="D4246" t="s">
        <v>20981</v>
      </c>
      <c r="E4246" t="s">
        <v>20982</v>
      </c>
      <c r="F4246" t="s">
        <v>20983</v>
      </c>
      <c r="G4246" t="s">
        <v>20984</v>
      </c>
      <c r="H4246" t="s">
        <v>1449</v>
      </c>
      <c r="I4246">
        <v>24</v>
      </c>
      <c r="J4246">
        <v>3</v>
      </c>
      <c r="K4246">
        <v>0</v>
      </c>
      <c r="L4246" t="s">
        <v>20985</v>
      </c>
      <c r="M4246">
        <f>SUM(B4246,C4246)</f>
        <v>0</v>
      </c>
      <c r="N4246" t="str">
        <f t="shared" si="132"/>
        <v>No</v>
      </c>
      <c r="O4246">
        <f>COUNTIF(C:C,"&lt;0")</f>
        <v>0</v>
      </c>
      <c r="P4246" t="e">
        <f>SUMIF(#REF!,"&gt;"&amp;AVERAGE(#REF!))</f>
        <v>#REF!</v>
      </c>
      <c r="Q4246">
        <f t="shared" si="133"/>
        <v>27.565026697177728</v>
      </c>
      <c r="R4246" t="str">
        <f>CONCATENATE("ID-",A4246,"-",E4246)</f>
        <v>ID-34428-Amsterdam - Cardiff</v>
      </c>
      <c r="S4246" t="str">
        <f>INDEX(B:B,MATCH(A4246,A:A,0))</f>
        <v>14:46</v>
      </c>
      <c r="T4246" t="str">
        <f>IF(OR(B4246&gt;0,C4246&gt;0),"Acceptable","Check")</f>
        <v>Acceptable</v>
      </c>
      <c r="U4246">
        <f>COUNTIF(D:D, "Military - U.S. Army")</f>
        <v>23</v>
      </c>
      <c r="V4246">
        <f>AVERAGEIF(C:C,"Fort Myer, Virginia", I:I)</f>
        <v>2</v>
      </c>
      <c r="X4246" t="str">
        <f>IFERROR(VLOOKUP("FlightNumber", A:D, 4, FALSE), "Flight Not Found")</f>
        <v>Flight Not Found</v>
      </c>
      <c r="Y4246" t="str" cm="1">
        <f t="array" ref="Y4246">IF(AND(B:B &gt; TIME(6, 0, 0), B:B &lt;= TIME(18, 0, 0)), "Day", "Night")</f>
        <v>Night</v>
      </c>
      <c r="Z4246">
        <f>COUNTIFS(D:D, "Military - U.S. Army", C:C, "Fort Myer, Virginia")</f>
        <v>1</v>
      </c>
    </row>
    <row r="4247" spans="1:26" x14ac:dyDescent="0.2">
      <c r="A4247">
        <v>34430</v>
      </c>
      <c r="C4247" t="s">
        <v>20986</v>
      </c>
      <c r="D4247" t="s">
        <v>11986</v>
      </c>
      <c r="E4247" t="s">
        <v>20987</v>
      </c>
      <c r="F4247" t="s">
        <v>12795</v>
      </c>
      <c r="G4247" t="s">
        <v>20988</v>
      </c>
      <c r="H4247" t="s">
        <v>20989</v>
      </c>
      <c r="I4247">
        <v>17</v>
      </c>
      <c r="J4247">
        <v>17</v>
      </c>
      <c r="K4247">
        <v>0</v>
      </c>
      <c r="L4247" t="s">
        <v>20990</v>
      </c>
      <c r="M4247">
        <f>SUM(B4247,C4247)</f>
        <v>0</v>
      </c>
      <c r="N4247" t="str">
        <f t="shared" si="132"/>
        <v>No</v>
      </c>
      <c r="O4247">
        <f>COUNTIF(C:C,"&lt;0")</f>
        <v>0</v>
      </c>
      <c r="P4247" t="e">
        <f>SUMIF(#REF!,"&gt;"&amp;AVERAGE(#REF!))</f>
        <v>#REF!</v>
      </c>
      <c r="Q4247">
        <f t="shared" si="133"/>
        <v>27.565026697177728</v>
      </c>
      <c r="R4247" t="str">
        <f>CONCATENATE("ID-",A4247,"-",E4247)</f>
        <v>ID-34430-Taura - Latacunga</v>
      </c>
      <c r="S4247">
        <f>INDEX(B:B,MATCH(A4247,A:A,0))</f>
        <v>0</v>
      </c>
      <c r="T4247" t="str">
        <f>IF(OR(B4247&gt;0,C4247&gt;0),"Acceptable","Check")</f>
        <v>Acceptable</v>
      </c>
      <c r="U4247">
        <f>COUNTIF(D:D, "Military - U.S. Army")</f>
        <v>23</v>
      </c>
      <c r="V4247">
        <f>AVERAGEIF(C:C,"Fort Myer, Virginia", I:I)</f>
        <v>2</v>
      </c>
      <c r="X4247" t="str">
        <f>IFERROR(VLOOKUP("FlightNumber", A:D, 4, FALSE), "Flight Not Found")</f>
        <v>Flight Not Found</v>
      </c>
      <c r="Y4247" t="str" cm="1">
        <f t="array" ref="Y4247">IF(AND(B:B &gt; TIME(6, 0, 0), B:B &lt;= TIME(18, 0, 0)), "Day", "Night")</f>
        <v>Night</v>
      </c>
      <c r="Z4247">
        <f>COUNTIFS(D:D, "Military - U.S. Army", C:C, "Fort Myer, Virginia")</f>
        <v>1</v>
      </c>
    </row>
    <row r="4248" spans="1:26" x14ac:dyDescent="0.2">
      <c r="A4248">
        <v>34430</v>
      </c>
      <c r="C4248" t="s">
        <v>20991</v>
      </c>
      <c r="D4248" t="s">
        <v>20992</v>
      </c>
      <c r="E4248" t="s">
        <v>20993</v>
      </c>
      <c r="F4248" t="s">
        <v>20994</v>
      </c>
      <c r="G4248" t="s">
        <v>20995</v>
      </c>
      <c r="H4248" t="s">
        <v>8775</v>
      </c>
      <c r="I4248">
        <v>12</v>
      </c>
      <c r="J4248">
        <v>12</v>
      </c>
      <c r="K4248">
        <v>0</v>
      </c>
      <c r="L4248" t="s">
        <v>20996</v>
      </c>
      <c r="M4248">
        <f>SUM(B4248,C4248)</f>
        <v>0</v>
      </c>
      <c r="N4248" t="str">
        <f t="shared" si="132"/>
        <v>No</v>
      </c>
      <c r="O4248">
        <f>COUNTIF(C:C,"&lt;0")</f>
        <v>0</v>
      </c>
      <c r="P4248" t="e">
        <f>SUMIF(#REF!,"&gt;"&amp;AVERAGE(#REF!))</f>
        <v>#REF!</v>
      </c>
      <c r="Q4248">
        <f t="shared" si="133"/>
        <v>27.565026697177728</v>
      </c>
      <c r="R4248" t="str">
        <f>CONCATENATE("ID-",A4248,"-",E4248)</f>
        <v>ID-34430-Tanzania - Kigali, Rwanda</v>
      </c>
      <c r="S4248">
        <f>INDEX(B:B,MATCH(A4248,A:A,0))</f>
        <v>0</v>
      </c>
      <c r="T4248" t="str">
        <f>IF(OR(B4248&gt;0,C4248&gt;0),"Acceptable","Check")</f>
        <v>Acceptable</v>
      </c>
      <c r="U4248">
        <f>COUNTIF(D:D, "Military - U.S. Army")</f>
        <v>23</v>
      </c>
      <c r="V4248">
        <f>AVERAGEIF(C:C,"Fort Myer, Virginia", I:I)</f>
        <v>2</v>
      </c>
      <c r="X4248" t="str">
        <f>IFERROR(VLOOKUP("FlightNumber", A:D, 4, FALSE), "Flight Not Found")</f>
        <v>Flight Not Found</v>
      </c>
      <c r="Y4248" t="str" cm="1">
        <f t="array" ref="Y4248">IF(AND(B:B &gt; TIME(6, 0, 0), B:B &lt;= TIME(18, 0, 0)), "Day", "Night")</f>
        <v>Night</v>
      </c>
      <c r="Z4248">
        <f>COUNTIFS(D:D, "Military - U.S. Army", C:C, "Fort Myer, Virginia")</f>
        <v>1</v>
      </c>
    </row>
    <row r="4249" spans="1:26" x14ac:dyDescent="0.2">
      <c r="A4249">
        <v>34438</v>
      </c>
      <c r="B4249" t="s">
        <v>5258</v>
      </c>
      <c r="C4249" t="s">
        <v>20997</v>
      </c>
      <c r="D4249" t="s">
        <v>20998</v>
      </c>
      <c r="F4249" t="s">
        <v>20999</v>
      </c>
      <c r="G4249" t="s">
        <v>21000</v>
      </c>
      <c r="I4249">
        <v>26</v>
      </c>
      <c r="J4249">
        <v>26</v>
      </c>
      <c r="K4249">
        <v>0</v>
      </c>
      <c r="L4249" t="s">
        <v>21001</v>
      </c>
      <c r="M4249">
        <f>SUM(B4249,C4249)</f>
        <v>0</v>
      </c>
      <c r="N4249" t="str">
        <f t="shared" si="132"/>
        <v>No</v>
      </c>
      <c r="O4249">
        <f>COUNTIF(C:C,"&lt;0")</f>
        <v>0</v>
      </c>
      <c r="P4249" t="e">
        <f>SUMIF(#REF!,"&gt;"&amp;AVERAGE(#REF!))</f>
        <v>#REF!</v>
      </c>
      <c r="Q4249">
        <f t="shared" si="133"/>
        <v>27.565026697177728</v>
      </c>
      <c r="R4249" t="str">
        <f>CONCATENATE("ID-",A4249,"-",E4249)</f>
        <v>ID-34438-</v>
      </c>
      <c r="S4249" t="str">
        <f>INDEX(B:B,MATCH(A4249,A:A,0))</f>
        <v>09:25</v>
      </c>
      <c r="T4249" t="str">
        <f>IF(OR(B4249&gt;0,C4249&gt;0),"Acceptable","Check")</f>
        <v>Acceptable</v>
      </c>
      <c r="U4249">
        <f>COUNTIF(D:D, "Military - U.S. Army")</f>
        <v>23</v>
      </c>
      <c r="V4249">
        <f>AVERAGEIF(C:C,"Fort Myer, Virginia", I:I)</f>
        <v>2</v>
      </c>
      <c r="X4249" t="str">
        <f>IFERROR(VLOOKUP("FlightNumber", A:D, 4, FALSE), "Flight Not Found")</f>
        <v>Flight Not Found</v>
      </c>
      <c r="Y4249" t="str" cm="1">
        <f t="array" ref="Y4249">IF(AND(B:B &gt; TIME(6, 0, 0), B:B &lt;= TIME(18, 0, 0)), "Day", "Night")</f>
        <v>Night</v>
      </c>
      <c r="Z4249">
        <f>COUNTIFS(D:D, "Military - U.S. Army", C:C, "Fort Myer, Virginia")</f>
        <v>1</v>
      </c>
    </row>
    <row r="4250" spans="1:26" x14ac:dyDescent="0.2">
      <c r="A4250">
        <v>34449</v>
      </c>
      <c r="C4250" t="s">
        <v>21002</v>
      </c>
      <c r="D4250" t="s">
        <v>17350</v>
      </c>
      <c r="E4250" t="s">
        <v>21003</v>
      </c>
      <c r="F4250" t="s">
        <v>21004</v>
      </c>
      <c r="G4250" t="s">
        <v>21005</v>
      </c>
      <c r="H4250" t="s">
        <v>21006</v>
      </c>
      <c r="I4250">
        <v>11</v>
      </c>
      <c r="J4250">
        <v>11</v>
      </c>
      <c r="K4250">
        <v>0</v>
      </c>
      <c r="L4250" t="s">
        <v>21007</v>
      </c>
      <c r="M4250">
        <f>SUM(B4250,C4250)</f>
        <v>0</v>
      </c>
      <c r="N4250" t="str">
        <f t="shared" si="132"/>
        <v>No</v>
      </c>
      <c r="O4250">
        <f>COUNTIF(C:C,"&lt;0")</f>
        <v>0</v>
      </c>
      <c r="P4250" t="e">
        <f>SUMIF(#REF!,"&gt;"&amp;AVERAGE(#REF!))</f>
        <v>#REF!</v>
      </c>
      <c r="Q4250">
        <f t="shared" si="133"/>
        <v>27.565026697177728</v>
      </c>
      <c r="R4250" t="str">
        <f>CONCATENATE("ID-",A4250,"-",E4250)</f>
        <v>ID-34449-Pontianak - Nanga Pinoh</v>
      </c>
      <c r="S4250">
        <f>INDEX(B:B,MATCH(A4250,A:A,0))</f>
        <v>0</v>
      </c>
      <c r="T4250" t="str">
        <f>IF(OR(B4250&gt;0,C4250&gt;0),"Acceptable","Check")</f>
        <v>Acceptable</v>
      </c>
      <c r="U4250">
        <f>COUNTIF(D:D, "Military - U.S. Army")</f>
        <v>23</v>
      </c>
      <c r="V4250">
        <f>AVERAGEIF(C:C,"Fort Myer, Virginia", I:I)</f>
        <v>2</v>
      </c>
      <c r="X4250" t="str">
        <f>IFERROR(VLOOKUP("FlightNumber", A:D, 4, FALSE), "Flight Not Found")</f>
        <v>Flight Not Found</v>
      </c>
      <c r="Y4250" t="str" cm="1">
        <f t="array" ref="Y4250">IF(AND(B:B &gt; TIME(6, 0, 0), B:B &lt;= TIME(18, 0, 0)), "Day", "Night")</f>
        <v>Night</v>
      </c>
      <c r="Z4250">
        <f>COUNTIFS(D:D, "Military - U.S. Army", C:C, "Fort Myer, Virginia")</f>
        <v>1</v>
      </c>
    </row>
    <row r="4251" spans="1:26" x14ac:dyDescent="0.2">
      <c r="A4251">
        <v>34450</v>
      </c>
      <c r="B4251" t="s">
        <v>21008</v>
      </c>
      <c r="C4251" t="s">
        <v>21009</v>
      </c>
      <c r="D4251" t="s">
        <v>10471</v>
      </c>
      <c r="E4251" t="s">
        <v>21010</v>
      </c>
      <c r="F4251" t="s">
        <v>21011</v>
      </c>
      <c r="G4251" t="s">
        <v>21012</v>
      </c>
      <c r="H4251" t="s">
        <v>21013</v>
      </c>
      <c r="I4251">
        <v>271</v>
      </c>
      <c r="J4251">
        <v>264</v>
      </c>
      <c r="K4251">
        <v>0</v>
      </c>
      <c r="L4251" t="s">
        <v>21014</v>
      </c>
      <c r="M4251">
        <f>SUM(B4251,C4251)</f>
        <v>0</v>
      </c>
      <c r="N4251" t="str">
        <f t="shared" si="132"/>
        <v>No</v>
      </c>
      <c r="O4251">
        <f>COUNTIF(C:C,"&lt;0")</f>
        <v>0</v>
      </c>
      <c r="P4251" t="e">
        <f>SUMIF(#REF!,"&gt;"&amp;AVERAGE(#REF!))</f>
        <v>#REF!</v>
      </c>
      <c r="Q4251">
        <f t="shared" si="133"/>
        <v>27.565026697177728</v>
      </c>
      <c r="R4251" t="str">
        <f>CONCATENATE("ID-",A4251,"-",E4251)</f>
        <v>ID-34450-Taipe - Nagoya</v>
      </c>
      <c r="S4251" t="str">
        <f>INDEX(B:B,MATCH(A4251,A:A,0))</f>
        <v>20:16</v>
      </c>
      <c r="T4251" t="str">
        <f>IF(OR(B4251&gt;0,C4251&gt;0),"Acceptable","Check")</f>
        <v>Acceptable</v>
      </c>
      <c r="U4251">
        <f>COUNTIF(D:D, "Military - U.S. Army")</f>
        <v>23</v>
      </c>
      <c r="V4251">
        <f>AVERAGEIF(C:C,"Fort Myer, Virginia", I:I)</f>
        <v>2</v>
      </c>
      <c r="X4251" t="str">
        <f>IFERROR(VLOOKUP("FlightNumber", A:D, 4, FALSE), "Flight Not Found")</f>
        <v>Flight Not Found</v>
      </c>
      <c r="Y4251" t="str" cm="1">
        <f t="array" ref="Y4251">IF(AND(B:B &gt; TIME(6, 0, 0), B:B &lt;= TIME(18, 0, 0)), "Day", "Night")</f>
        <v>Night</v>
      </c>
      <c r="Z4251">
        <f>COUNTIFS(D:D, "Military - U.S. Army", C:C, "Fort Myer, Virginia")</f>
        <v>1</v>
      </c>
    </row>
    <row r="4252" spans="1:26" x14ac:dyDescent="0.2">
      <c r="A4252">
        <v>34451</v>
      </c>
      <c r="B4252" t="s">
        <v>21015</v>
      </c>
      <c r="C4252" t="s">
        <v>21016</v>
      </c>
      <c r="D4252" t="s">
        <v>21017</v>
      </c>
      <c r="E4252" t="s">
        <v>21018</v>
      </c>
      <c r="F4252" t="s">
        <v>14843</v>
      </c>
      <c r="G4252" t="s">
        <v>21019</v>
      </c>
      <c r="H4252" t="s">
        <v>21020</v>
      </c>
      <c r="I4252">
        <v>9</v>
      </c>
      <c r="J4252">
        <v>8</v>
      </c>
      <c r="K4252">
        <v>0</v>
      </c>
      <c r="L4252" t="s">
        <v>21021</v>
      </c>
      <c r="M4252">
        <f>SUM(B4252,C4252)</f>
        <v>0</v>
      </c>
      <c r="N4252" t="str">
        <f t="shared" si="132"/>
        <v>No</v>
      </c>
      <c r="O4252">
        <f>COUNTIF(C:C,"&lt;0")</f>
        <v>0</v>
      </c>
      <c r="P4252" t="e">
        <f>SUMIF(#REF!,"&gt;"&amp;AVERAGE(#REF!))</f>
        <v>#REF!</v>
      </c>
      <c r="Q4252">
        <f t="shared" si="133"/>
        <v>27.565026697177728</v>
      </c>
      <c r="R4252" t="str">
        <f>CONCATENATE("ID-",A4252,"-",E4252)</f>
        <v>ID-34451-AtlantiCity, NJ - Stratford, CT</v>
      </c>
      <c r="S4252" t="str">
        <f>INDEX(B:B,MATCH(A4252,A:A,0))</f>
        <v>22:56</v>
      </c>
      <c r="T4252" t="str">
        <f>IF(OR(B4252&gt;0,C4252&gt;0),"Acceptable","Check")</f>
        <v>Acceptable</v>
      </c>
      <c r="U4252">
        <f>COUNTIF(D:D, "Military - U.S. Army")</f>
        <v>23</v>
      </c>
      <c r="V4252">
        <f>AVERAGEIF(C:C,"Fort Myer, Virginia", I:I)</f>
        <v>2</v>
      </c>
      <c r="X4252" t="str">
        <f>IFERROR(VLOOKUP("FlightNumber", A:D, 4, FALSE), "Flight Not Found")</f>
        <v>Flight Not Found</v>
      </c>
      <c r="Y4252" t="str" cm="1">
        <f t="array" ref="Y4252">IF(AND(B:B &gt; TIME(6, 0, 0), B:B &lt;= TIME(18, 0, 0)), "Day", "Night")</f>
        <v>Night</v>
      </c>
      <c r="Z4252">
        <f>COUNTIFS(D:D, "Military - U.S. Army", C:C, "Fort Myer, Virginia")</f>
        <v>1</v>
      </c>
    </row>
    <row r="4253" spans="1:26" x14ac:dyDescent="0.2">
      <c r="A4253">
        <v>34453</v>
      </c>
      <c r="B4253" t="s">
        <v>12150</v>
      </c>
      <c r="C4253" t="s">
        <v>21022</v>
      </c>
      <c r="D4253" t="s">
        <v>21023</v>
      </c>
      <c r="E4253" t="s">
        <v>21024</v>
      </c>
      <c r="F4253" t="s">
        <v>17568</v>
      </c>
      <c r="G4253" t="s">
        <v>21025</v>
      </c>
      <c r="H4253" t="s">
        <v>21026</v>
      </c>
      <c r="I4253">
        <v>9</v>
      </c>
      <c r="J4253">
        <v>8</v>
      </c>
      <c r="K4253">
        <v>0</v>
      </c>
      <c r="L4253" t="s">
        <v>21027</v>
      </c>
      <c r="M4253">
        <f>SUM(B4253,C4253)</f>
        <v>0</v>
      </c>
      <c r="N4253" t="str">
        <f t="shared" si="132"/>
        <v>No</v>
      </c>
      <c r="O4253">
        <f>COUNTIF(C:C,"&lt;0")</f>
        <v>0</v>
      </c>
      <c r="P4253" t="e">
        <f>SUMIF(#REF!,"&gt;"&amp;AVERAGE(#REF!))</f>
        <v>#REF!</v>
      </c>
      <c r="Q4253">
        <f t="shared" si="133"/>
        <v>27.565026697177728</v>
      </c>
      <c r="R4253" t="str">
        <f>CONCATENATE("ID-",A4253,"-",E4253)</f>
        <v>ID-34453-Furatena - Quipama - Boyaca - Bogota</v>
      </c>
      <c r="S4253" t="str">
        <f>INDEX(B:B,MATCH(A4253,A:A,0))</f>
        <v>14:27</v>
      </c>
      <c r="T4253" t="str">
        <f>IF(OR(B4253&gt;0,C4253&gt;0),"Acceptable","Check")</f>
        <v>Acceptable</v>
      </c>
      <c r="U4253">
        <f>COUNTIF(D:D, "Military - U.S. Army")</f>
        <v>23</v>
      </c>
      <c r="V4253">
        <f>AVERAGEIF(C:C,"Fort Myer, Virginia", I:I)</f>
        <v>2</v>
      </c>
      <c r="X4253" t="str">
        <f>IFERROR(VLOOKUP("FlightNumber", A:D, 4, FALSE), "Flight Not Found")</f>
        <v>Flight Not Found</v>
      </c>
      <c r="Y4253" t="str" cm="1">
        <f t="array" ref="Y4253">IF(AND(B:B &gt; TIME(6, 0, 0), B:B &lt;= TIME(18, 0, 0)), "Day", "Night")</f>
        <v>Night</v>
      </c>
      <c r="Z4253">
        <f>COUNTIFS(D:D, "Military - U.S. Army", C:C, "Fort Myer, Virginia")</f>
        <v>1</v>
      </c>
    </row>
    <row r="4254" spans="1:26" x14ac:dyDescent="0.2">
      <c r="A4254">
        <v>34461</v>
      </c>
      <c r="C4254" t="s">
        <v>21028</v>
      </c>
      <c r="D4254" t="s">
        <v>21029</v>
      </c>
      <c r="E4254" t="s">
        <v>21030</v>
      </c>
      <c r="F4254" t="s">
        <v>21031</v>
      </c>
      <c r="G4254" t="s">
        <v>21032</v>
      </c>
      <c r="H4254" t="s">
        <v>21033</v>
      </c>
      <c r="I4254">
        <v>16</v>
      </c>
      <c r="J4254">
        <v>8</v>
      </c>
      <c r="K4254">
        <v>0</v>
      </c>
      <c r="L4254" t="s">
        <v>21034</v>
      </c>
      <c r="M4254">
        <f>SUM(B4254,C4254)</f>
        <v>0</v>
      </c>
      <c r="N4254" t="str">
        <f t="shared" si="132"/>
        <v>No</v>
      </c>
      <c r="O4254">
        <f>COUNTIF(C:C,"&lt;0")</f>
        <v>0</v>
      </c>
      <c r="P4254" t="e">
        <f>SUMIF(#REF!,"&gt;"&amp;AVERAGE(#REF!))</f>
        <v>#REF!</v>
      </c>
      <c r="Q4254">
        <f t="shared" si="133"/>
        <v>27.565026697177728</v>
      </c>
      <c r="R4254" t="str">
        <f>CONCATENATE("ID-",A4254,"-",E4254)</f>
        <v>ID-34461-Sao Paulo - Sao Gabriel</v>
      </c>
      <c r="S4254">
        <f>INDEX(B:B,MATCH(A4254,A:A,0))</f>
        <v>0</v>
      </c>
      <c r="T4254" t="str">
        <f>IF(OR(B4254&gt;0,C4254&gt;0),"Acceptable","Check")</f>
        <v>Acceptable</v>
      </c>
      <c r="U4254">
        <f>COUNTIF(D:D, "Military - U.S. Army")</f>
        <v>23</v>
      </c>
      <c r="V4254">
        <f>AVERAGEIF(C:C,"Fort Myer, Virginia", I:I)</f>
        <v>2</v>
      </c>
      <c r="X4254" t="str">
        <f>IFERROR(VLOOKUP("FlightNumber", A:D, 4, FALSE), "Flight Not Found")</f>
        <v>Flight Not Found</v>
      </c>
      <c r="Y4254" t="str" cm="1">
        <f t="array" ref="Y4254">IF(AND(B:B &gt; TIME(6, 0, 0), B:B &lt;= TIME(18, 0, 0)), "Day", "Night")</f>
        <v>Night</v>
      </c>
      <c r="Z4254">
        <f>COUNTIFS(D:D, "Military - U.S. Army", C:C, "Fort Myer, Virginia")</f>
        <v>1</v>
      </c>
    </row>
    <row r="4255" spans="1:26" x14ac:dyDescent="0.2">
      <c r="A4255">
        <v>34477</v>
      </c>
      <c r="B4255" t="s">
        <v>11020</v>
      </c>
      <c r="C4255" t="s">
        <v>21035</v>
      </c>
      <c r="D4255" t="s">
        <v>21036</v>
      </c>
      <c r="E4255" t="s">
        <v>21037</v>
      </c>
      <c r="F4255" t="s">
        <v>21038</v>
      </c>
      <c r="G4255" t="s">
        <v>21039</v>
      </c>
      <c r="H4255" t="s">
        <v>21040</v>
      </c>
      <c r="I4255">
        <v>11</v>
      </c>
      <c r="J4255">
        <v>4</v>
      </c>
      <c r="K4255">
        <v>0</v>
      </c>
      <c r="L4255" t="s">
        <v>21041</v>
      </c>
      <c r="M4255">
        <f>SUM(B4255,C4255)</f>
        <v>0</v>
      </c>
      <c r="N4255" t="str">
        <f t="shared" si="132"/>
        <v>No</v>
      </c>
      <c r="O4255">
        <f>COUNTIF(C:C,"&lt;0")</f>
        <v>0</v>
      </c>
      <c r="P4255" t="e">
        <f>SUMIF(#REF!,"&gt;"&amp;AVERAGE(#REF!))</f>
        <v>#REF!</v>
      </c>
      <c r="Q4255">
        <f t="shared" si="133"/>
        <v>27.565026697177728</v>
      </c>
      <c r="R4255" t="str">
        <f>CONCATENATE("ID-",A4255,"-",E4255)</f>
        <v>ID-34477-San Jose - Villavicencio</v>
      </c>
      <c r="S4255" t="str">
        <f>INDEX(B:B,MATCH(A4255,A:A,0))</f>
        <v>10:55</v>
      </c>
      <c r="T4255" t="str">
        <f>IF(OR(B4255&gt;0,C4255&gt;0),"Acceptable","Check")</f>
        <v>Acceptable</v>
      </c>
      <c r="U4255">
        <f>COUNTIF(D:D, "Military - U.S. Army")</f>
        <v>23</v>
      </c>
      <c r="V4255">
        <f>AVERAGEIF(C:C,"Fort Myer, Virginia", I:I)</f>
        <v>2</v>
      </c>
      <c r="X4255" t="str">
        <f>IFERROR(VLOOKUP("FlightNumber", A:D, 4, FALSE), "Flight Not Found")</f>
        <v>Flight Not Found</v>
      </c>
      <c r="Y4255" t="str" cm="1">
        <f t="array" ref="Y4255">IF(AND(B:B &gt; TIME(6, 0, 0), B:B &lt;= TIME(18, 0, 0)), "Day", "Night")</f>
        <v>Night</v>
      </c>
      <c r="Z4255">
        <f>COUNTIFS(D:D, "Military - U.S. Army", C:C, "Fort Myer, Virginia")</f>
        <v>1</v>
      </c>
    </row>
    <row r="4256" spans="1:26" x14ac:dyDescent="0.2">
      <c r="A4256">
        <v>34482</v>
      </c>
      <c r="B4256" t="s">
        <v>21042</v>
      </c>
      <c r="C4256" t="s">
        <v>8461</v>
      </c>
      <c r="D4256" t="s">
        <v>21043</v>
      </c>
      <c r="E4256" t="s">
        <v>21044</v>
      </c>
      <c r="F4256" t="s">
        <v>3390</v>
      </c>
      <c r="G4256" t="s">
        <v>21045</v>
      </c>
      <c r="H4256" t="s">
        <v>21046</v>
      </c>
      <c r="I4256">
        <v>29</v>
      </c>
      <c r="J4256">
        <v>7</v>
      </c>
      <c r="K4256">
        <v>0</v>
      </c>
      <c r="L4256" t="s">
        <v>21047</v>
      </c>
      <c r="M4256">
        <f>SUM(B4256,C4256)</f>
        <v>0</v>
      </c>
      <c r="N4256" t="str">
        <f t="shared" si="132"/>
        <v>No</v>
      </c>
      <c r="O4256">
        <f>COUNTIF(C:C,"&lt;0")</f>
        <v>0</v>
      </c>
      <c r="P4256" t="e">
        <f>SUMIF(#REF!,"&gt;"&amp;AVERAGE(#REF!))</f>
        <v>#REF!</v>
      </c>
      <c r="Q4256">
        <f t="shared" si="133"/>
        <v>27.565026697177728</v>
      </c>
      <c r="R4256" t="str">
        <f>CONCATENATE("ID-",A4256,"-",E4256)</f>
        <v>ID-34482-Villavicencio - La Primavera - Puerto Carreno</v>
      </c>
      <c r="S4256" t="str">
        <f>INDEX(B:B,MATCH(A4256,A:A,0))</f>
        <v>07:38</v>
      </c>
      <c r="T4256" t="str">
        <f>IF(OR(B4256&gt;0,C4256&gt;0),"Acceptable","Check")</f>
        <v>Acceptable</v>
      </c>
      <c r="U4256">
        <f>COUNTIF(D:D, "Military - U.S. Army")</f>
        <v>23</v>
      </c>
      <c r="V4256">
        <f>AVERAGEIF(C:C,"Fort Myer, Virginia", I:I)</f>
        <v>2</v>
      </c>
      <c r="X4256" t="str">
        <f>IFERROR(VLOOKUP("FlightNumber", A:D, 4, FALSE), "Flight Not Found")</f>
        <v>Flight Not Found</v>
      </c>
      <c r="Y4256" t="str" cm="1">
        <f t="array" ref="Y4256">IF(AND(B:B &gt; TIME(6, 0, 0), B:B &lt;= TIME(18, 0, 0)), "Day", "Night")</f>
        <v>Night</v>
      </c>
      <c r="Z4256">
        <f>COUNTIFS(D:D, "Military - U.S. Army", C:C, "Fort Myer, Virginia")</f>
        <v>1</v>
      </c>
    </row>
    <row r="4257" spans="1:26" x14ac:dyDescent="0.2">
      <c r="A4257">
        <v>34553</v>
      </c>
      <c r="B4257" t="s">
        <v>8843</v>
      </c>
      <c r="C4257" t="s">
        <v>10238</v>
      </c>
      <c r="D4257" t="s">
        <v>21048</v>
      </c>
      <c r="E4257" t="s">
        <v>409</v>
      </c>
      <c r="F4257" t="s">
        <v>11200</v>
      </c>
      <c r="G4257" t="s">
        <v>21049</v>
      </c>
      <c r="I4257">
        <v>7</v>
      </c>
      <c r="J4257">
        <v>6</v>
      </c>
      <c r="K4257">
        <v>0</v>
      </c>
      <c r="L4257" t="s">
        <v>21050</v>
      </c>
      <c r="M4257">
        <f>SUM(B4257,C4257)</f>
        <v>0</v>
      </c>
      <c r="N4257" t="str">
        <f t="shared" si="132"/>
        <v>No</v>
      </c>
      <c r="O4257">
        <f>COUNTIF(C:C,"&lt;0")</f>
        <v>0</v>
      </c>
      <c r="P4257" t="e">
        <f>SUMIF(#REF!,"&gt;"&amp;AVERAGE(#REF!))</f>
        <v>#REF!</v>
      </c>
      <c r="Q4257">
        <f t="shared" si="133"/>
        <v>27.565026697177728</v>
      </c>
      <c r="R4257" t="str">
        <f>CONCATENATE("ID-",A4257,"-",E4257)</f>
        <v>ID-34553-Sightseeing</v>
      </c>
      <c r="S4257" t="str">
        <f>INDEX(B:B,MATCH(A4257,A:A,0))</f>
        <v>13:55</v>
      </c>
      <c r="T4257" t="str">
        <f>IF(OR(B4257&gt;0,C4257&gt;0),"Acceptable","Check")</f>
        <v>Acceptable</v>
      </c>
      <c r="U4257">
        <f>COUNTIF(D:D, "Military - U.S. Army")</f>
        <v>23</v>
      </c>
      <c r="V4257">
        <f>AVERAGEIF(C:C,"Fort Myer, Virginia", I:I)</f>
        <v>2</v>
      </c>
      <c r="X4257" t="str">
        <f>IFERROR(VLOOKUP("FlightNumber", A:D, 4, FALSE), "Flight Not Found")</f>
        <v>Flight Not Found</v>
      </c>
      <c r="Y4257" t="str" cm="1">
        <f t="array" ref="Y4257">IF(AND(B:B &gt; TIME(6, 0, 0), B:B &lt;= TIME(18, 0, 0)), "Day", "Night")</f>
        <v>Night</v>
      </c>
      <c r="Z4257">
        <f>COUNTIFS(D:D, "Military - U.S. Army", C:C, "Fort Myer, Virginia")</f>
        <v>1</v>
      </c>
    </row>
    <row r="4258" spans="1:26" x14ac:dyDescent="0.2">
      <c r="A4258">
        <v>34491</v>
      </c>
      <c r="B4258" t="s">
        <v>21051</v>
      </c>
      <c r="C4258" t="s">
        <v>21052</v>
      </c>
      <c r="D4258" t="s">
        <v>20696</v>
      </c>
      <c r="E4258" t="s">
        <v>21053</v>
      </c>
      <c r="F4258" t="s">
        <v>20861</v>
      </c>
      <c r="G4258" t="s">
        <v>21054</v>
      </c>
      <c r="H4258" t="s">
        <v>21055</v>
      </c>
      <c r="I4258">
        <v>160</v>
      </c>
      <c r="J4258">
        <v>160</v>
      </c>
      <c r="K4258">
        <v>0</v>
      </c>
      <c r="L4258" t="s">
        <v>21056</v>
      </c>
      <c r="M4258">
        <f>SUM(B4258,C4258)</f>
        <v>0</v>
      </c>
      <c r="N4258" t="str">
        <f t="shared" si="132"/>
        <v>No</v>
      </c>
      <c r="O4258">
        <f>COUNTIF(C:C,"&lt;0")</f>
        <v>0</v>
      </c>
      <c r="P4258" t="e">
        <f>SUMIF(#REF!,"&gt;"&amp;AVERAGE(#REF!))</f>
        <v>#REF!</v>
      </c>
      <c r="Q4258">
        <f t="shared" si="133"/>
        <v>27.565026697177728</v>
      </c>
      <c r="R4258" t="str">
        <f>CONCATENATE("ID-",A4258,"-",E4258)</f>
        <v>ID-34491-Xian - Guangzhou</v>
      </c>
      <c r="S4258" t="str">
        <f>INDEX(B:B,MATCH(A4258,A:A,0))</f>
        <v>08:20</v>
      </c>
      <c r="T4258" t="str">
        <f>IF(OR(B4258&gt;0,C4258&gt;0),"Acceptable","Check")</f>
        <v>Acceptable</v>
      </c>
      <c r="U4258">
        <f>COUNTIF(D:D, "Military - U.S. Army")</f>
        <v>23</v>
      </c>
      <c r="V4258">
        <f>AVERAGEIF(C:C,"Fort Myer, Virginia", I:I)</f>
        <v>2</v>
      </c>
      <c r="X4258" t="str">
        <f>IFERROR(VLOOKUP("FlightNumber", A:D, 4, FALSE), "Flight Not Found")</f>
        <v>Flight Not Found</v>
      </c>
      <c r="Y4258" t="str" cm="1">
        <f t="array" ref="Y4258">IF(AND(B:B &gt; TIME(6, 0, 0), B:B &lt;= TIME(18, 0, 0)), "Day", "Night")</f>
        <v>Night</v>
      </c>
      <c r="Z4258">
        <f>COUNTIFS(D:D, "Military - U.S. Army", C:C, "Fort Myer, Virginia")</f>
        <v>1</v>
      </c>
    </row>
    <row r="4259" spans="1:26" x14ac:dyDescent="0.2">
      <c r="A4259">
        <v>34498</v>
      </c>
      <c r="B4259" t="s">
        <v>10731</v>
      </c>
      <c r="C4259" t="s">
        <v>21057</v>
      </c>
      <c r="D4259" t="s">
        <v>21058</v>
      </c>
      <c r="E4259" t="s">
        <v>21059</v>
      </c>
      <c r="F4259" t="s">
        <v>16997</v>
      </c>
      <c r="G4259" t="s">
        <v>21060</v>
      </c>
      <c r="H4259" t="s">
        <v>21061</v>
      </c>
      <c r="I4259">
        <v>9</v>
      </c>
      <c r="J4259">
        <v>9</v>
      </c>
      <c r="K4259">
        <v>0</v>
      </c>
      <c r="L4259" t="s">
        <v>21062</v>
      </c>
      <c r="M4259">
        <f>SUM(B4259,C4259)</f>
        <v>0</v>
      </c>
      <c r="N4259" t="str">
        <f t="shared" si="132"/>
        <v>No</v>
      </c>
      <c r="O4259">
        <f>COUNTIF(C:C,"&lt;0")</f>
        <v>0</v>
      </c>
      <c r="P4259" t="e">
        <f>SUMIF(#REF!,"&gt;"&amp;AVERAGE(#REF!))</f>
        <v>#REF!</v>
      </c>
      <c r="Q4259">
        <f t="shared" si="133"/>
        <v>27.565026697177728</v>
      </c>
      <c r="R4259" t="str">
        <f>CONCATENATE("ID-",A4259,"-",E4259)</f>
        <v>ID-34498-Lazaro - Cardenas - Michoacan</v>
      </c>
      <c r="S4259" t="str">
        <f>INDEX(B:B,MATCH(A4259,A:A,0))</f>
        <v>18:50</v>
      </c>
      <c r="T4259" t="str">
        <f>IF(OR(B4259&gt;0,C4259&gt;0),"Acceptable","Check")</f>
        <v>Acceptable</v>
      </c>
      <c r="U4259">
        <f>COUNTIF(D:D, "Military - U.S. Army")</f>
        <v>23</v>
      </c>
      <c r="V4259">
        <f>AVERAGEIF(C:C,"Fort Myer, Virginia", I:I)</f>
        <v>2</v>
      </c>
      <c r="X4259" t="str">
        <f>IFERROR(VLOOKUP("FlightNumber", A:D, 4, FALSE), "Flight Not Found")</f>
        <v>Flight Not Found</v>
      </c>
      <c r="Y4259" t="str" cm="1">
        <f t="array" ref="Y4259">IF(AND(B:B &gt; TIME(6, 0, 0), B:B &lt;= TIME(18, 0, 0)), "Day", "Night")</f>
        <v>Night</v>
      </c>
      <c r="Z4259">
        <f>COUNTIFS(D:D, "Military - U.S. Army", C:C, "Fort Myer, Virginia")</f>
        <v>1</v>
      </c>
    </row>
    <row r="4260" spans="1:26" x14ac:dyDescent="0.2">
      <c r="A4260">
        <v>34503</v>
      </c>
      <c r="B4260" t="s">
        <v>19420</v>
      </c>
      <c r="C4260" t="s">
        <v>21063</v>
      </c>
      <c r="D4260" t="s">
        <v>21064</v>
      </c>
      <c r="E4260" t="s">
        <v>21065</v>
      </c>
      <c r="F4260" t="s">
        <v>15800</v>
      </c>
      <c r="G4260" t="s">
        <v>21066</v>
      </c>
      <c r="H4260" t="s">
        <v>21067</v>
      </c>
      <c r="I4260">
        <v>12</v>
      </c>
      <c r="J4260">
        <v>12</v>
      </c>
      <c r="K4260">
        <v>0</v>
      </c>
      <c r="L4260" t="s">
        <v>21068</v>
      </c>
      <c r="M4260">
        <f>SUM(B4260,C4260)</f>
        <v>0</v>
      </c>
      <c r="N4260" t="str">
        <f t="shared" si="132"/>
        <v>No</v>
      </c>
      <c r="O4260">
        <f>COUNTIF(C:C,"&lt;0")</f>
        <v>0</v>
      </c>
      <c r="P4260" t="e">
        <f>SUMIF(#REF!,"&gt;"&amp;AVERAGE(#REF!))</f>
        <v>#REF!</v>
      </c>
      <c r="Q4260">
        <f t="shared" si="133"/>
        <v>27.565026697177728</v>
      </c>
      <c r="R4260" t="str">
        <f>CONCATENATE("ID-",A4260,"-",E4260)</f>
        <v>ID-34503-Mexico City - Washington D.C.</v>
      </c>
      <c r="S4260" t="str">
        <f>INDEX(B:B,MATCH(A4260,A:A,0))</f>
        <v>06:25</v>
      </c>
      <c r="T4260" t="str">
        <f>IF(OR(B4260&gt;0,C4260&gt;0),"Acceptable","Check")</f>
        <v>Acceptable</v>
      </c>
      <c r="U4260">
        <f>COUNTIF(D:D, "Military - U.S. Army")</f>
        <v>23</v>
      </c>
      <c r="V4260">
        <f>AVERAGEIF(C:C,"Fort Myer, Virginia", I:I)</f>
        <v>2</v>
      </c>
      <c r="X4260" t="str">
        <f>IFERROR(VLOOKUP("FlightNumber", A:D, 4, FALSE), "Flight Not Found")</f>
        <v>Flight Not Found</v>
      </c>
      <c r="Y4260" t="str" cm="1">
        <f t="array" ref="Y4260">IF(AND(B:B &gt; TIME(6, 0, 0), B:B &lt;= TIME(18, 0, 0)), "Day", "Night")</f>
        <v>Night</v>
      </c>
      <c r="Z4260">
        <f>COUNTIFS(D:D, "Military - U.S. Army", C:C, "Fort Myer, Virginia")</f>
        <v>1</v>
      </c>
    </row>
    <row r="4261" spans="1:26" x14ac:dyDescent="0.2">
      <c r="A4261">
        <v>34503</v>
      </c>
      <c r="B4261" t="s">
        <v>5508</v>
      </c>
      <c r="C4261" t="s">
        <v>21069</v>
      </c>
      <c r="D4261" t="s">
        <v>12247</v>
      </c>
      <c r="E4261" t="s">
        <v>21070</v>
      </c>
      <c r="F4261" t="s">
        <v>21071</v>
      </c>
      <c r="G4261" t="s">
        <v>21072</v>
      </c>
      <c r="H4261" t="s">
        <v>21073</v>
      </c>
      <c r="I4261">
        <v>12</v>
      </c>
      <c r="J4261">
        <v>12</v>
      </c>
      <c r="K4261">
        <v>0</v>
      </c>
      <c r="L4261" t="s">
        <v>21074</v>
      </c>
      <c r="M4261">
        <f>SUM(B4261,C4261)</f>
        <v>0</v>
      </c>
      <c r="N4261" t="str">
        <f t="shared" si="132"/>
        <v>No</v>
      </c>
      <c r="O4261">
        <f>COUNTIF(C:C,"&lt;0")</f>
        <v>0</v>
      </c>
      <c r="P4261" t="e">
        <f>SUMIF(#REF!,"&gt;"&amp;AVERAGE(#REF!))</f>
        <v>#REF!</v>
      </c>
      <c r="Q4261">
        <f t="shared" si="133"/>
        <v>27.565026697177728</v>
      </c>
      <c r="R4261" t="str">
        <f>CONCATENATE("ID-",A4261,"-",E4261)</f>
        <v>ID-34503-Balikpapan - Palu</v>
      </c>
      <c r="S4261" t="str">
        <f>INDEX(B:B,MATCH(A4261,A:A,0))</f>
        <v>06:25</v>
      </c>
      <c r="T4261" t="str">
        <f>IF(OR(B4261&gt;0,C4261&gt;0),"Acceptable","Check")</f>
        <v>Acceptable</v>
      </c>
      <c r="U4261">
        <f>COUNTIF(D:D, "Military - U.S. Army")</f>
        <v>23</v>
      </c>
      <c r="V4261">
        <f>AVERAGEIF(C:C,"Fort Myer, Virginia", I:I)</f>
        <v>2</v>
      </c>
      <c r="X4261" t="str">
        <f>IFERROR(VLOOKUP("FlightNumber", A:D, 4, FALSE), "Flight Not Found")</f>
        <v>Flight Not Found</v>
      </c>
      <c r="Y4261" t="str" cm="1">
        <f t="array" ref="Y4261">IF(AND(B:B &gt; TIME(6, 0, 0), B:B &lt;= TIME(18, 0, 0)), "Day", "Night")</f>
        <v>Night</v>
      </c>
      <c r="Z4261">
        <f>COUNTIFS(D:D, "Military - U.S. Army", C:C, "Fort Myer, Virginia")</f>
        <v>1</v>
      </c>
    </row>
    <row r="4262" spans="1:26" x14ac:dyDescent="0.2">
      <c r="A4262">
        <v>34507</v>
      </c>
      <c r="B4262" t="s">
        <v>5662</v>
      </c>
      <c r="C4262" t="s">
        <v>21075</v>
      </c>
      <c r="D4262" t="s">
        <v>21076</v>
      </c>
      <c r="E4262" t="s">
        <v>21077</v>
      </c>
      <c r="F4262" t="s">
        <v>15881</v>
      </c>
      <c r="G4262" t="s">
        <v>21078</v>
      </c>
      <c r="H4262" t="s">
        <v>21079</v>
      </c>
      <c r="I4262">
        <v>10</v>
      </c>
      <c r="J4262">
        <v>9</v>
      </c>
      <c r="K4262">
        <v>0</v>
      </c>
      <c r="L4262" t="s">
        <v>21080</v>
      </c>
      <c r="M4262">
        <f>SUM(B4262,C4262)</f>
        <v>0</v>
      </c>
      <c r="N4262" t="str">
        <f t="shared" si="132"/>
        <v>No</v>
      </c>
      <c r="O4262">
        <f>COUNTIF(C:C,"&lt;0")</f>
        <v>0</v>
      </c>
      <c r="P4262" t="e">
        <f>SUMIF(#REF!,"&gt;"&amp;AVERAGE(#REF!))</f>
        <v>#REF!</v>
      </c>
      <c r="Q4262">
        <f t="shared" si="133"/>
        <v>27.565026697177728</v>
      </c>
      <c r="R4262" t="str">
        <f>CONCATENATE("ID-",A4262,"-",E4262)</f>
        <v>ID-34507-Taku Lodge, AK - Taku Lodge, AK</v>
      </c>
      <c r="S4262" t="str">
        <f>INDEX(B:B,MATCH(A4262,A:A,0))</f>
        <v>20:15</v>
      </c>
      <c r="T4262" t="str">
        <f>IF(OR(B4262&gt;0,C4262&gt;0),"Acceptable","Check")</f>
        <v>Acceptable</v>
      </c>
      <c r="U4262">
        <f>COUNTIF(D:D, "Military - U.S. Army")</f>
        <v>23</v>
      </c>
      <c r="V4262">
        <f>AVERAGEIF(C:C,"Fort Myer, Virginia", I:I)</f>
        <v>2</v>
      </c>
      <c r="X4262" t="str">
        <f>IFERROR(VLOOKUP("FlightNumber", A:D, 4, FALSE), "Flight Not Found")</f>
        <v>Flight Not Found</v>
      </c>
      <c r="Y4262" t="str" cm="1">
        <f t="array" ref="Y4262">IF(AND(B:B &gt; TIME(6, 0, 0), B:B &lt;= TIME(18, 0, 0)), "Day", "Night")</f>
        <v>Night</v>
      </c>
      <c r="Z4262">
        <f>COUNTIFS(D:D, "Military - U.S. Army", C:C, "Fort Myer, Virginia")</f>
        <v>1</v>
      </c>
    </row>
    <row r="4263" spans="1:26" x14ac:dyDescent="0.2">
      <c r="A4263">
        <v>34511</v>
      </c>
      <c r="B4263" t="s">
        <v>10634</v>
      </c>
      <c r="C4263" t="s">
        <v>17977</v>
      </c>
      <c r="D4263" t="s">
        <v>21081</v>
      </c>
      <c r="E4263" t="s">
        <v>21082</v>
      </c>
      <c r="F4263" t="s">
        <v>11698</v>
      </c>
      <c r="G4263" t="s">
        <v>21083</v>
      </c>
      <c r="H4263" t="s">
        <v>21084</v>
      </c>
      <c r="I4263">
        <v>17</v>
      </c>
      <c r="J4263">
        <v>17</v>
      </c>
      <c r="K4263">
        <v>0</v>
      </c>
      <c r="L4263" t="s">
        <v>21085</v>
      </c>
      <c r="M4263">
        <f>SUM(B4263,C4263)</f>
        <v>0</v>
      </c>
      <c r="N4263" t="str">
        <f t="shared" si="132"/>
        <v>No</v>
      </c>
      <c r="O4263">
        <f>COUNTIF(C:C,"&lt;0")</f>
        <v>0</v>
      </c>
      <c r="P4263" t="e">
        <f>SUMIF(#REF!,"&gt;"&amp;AVERAGE(#REF!))</f>
        <v>#REF!</v>
      </c>
      <c r="Q4263">
        <f t="shared" si="133"/>
        <v>27.565026697177728</v>
      </c>
      <c r="R4263" t="str">
        <f>CONCATENATE("ID-",A4263,"-",E4263)</f>
        <v>ID-34511-San Pedro - Abidjan</v>
      </c>
      <c r="S4263" t="str">
        <f>INDEX(B:B,MATCH(A4263,A:A,0))</f>
        <v>19:35</v>
      </c>
      <c r="T4263" t="str">
        <f>IF(OR(B4263&gt;0,C4263&gt;0),"Acceptable","Check")</f>
        <v>Acceptable</v>
      </c>
      <c r="U4263">
        <f>COUNTIF(D:D, "Military - U.S. Army")</f>
        <v>23</v>
      </c>
      <c r="V4263">
        <f>AVERAGEIF(C:C,"Fort Myer, Virginia", I:I)</f>
        <v>2</v>
      </c>
      <c r="X4263" t="str">
        <f>IFERROR(VLOOKUP("FlightNumber", A:D, 4, FALSE), "Flight Not Found")</f>
        <v>Flight Not Found</v>
      </c>
      <c r="Y4263" t="str" cm="1">
        <f t="array" ref="Y4263">IF(AND(B:B &gt; TIME(6, 0, 0), B:B &lt;= TIME(18, 0, 0)), "Day", "Night")</f>
        <v>Night</v>
      </c>
      <c r="Z4263">
        <f>COUNTIFS(D:D, "Military - U.S. Army", C:C, "Fort Myer, Virginia")</f>
        <v>1</v>
      </c>
    </row>
    <row r="4264" spans="1:26" x14ac:dyDescent="0.2">
      <c r="A4264">
        <v>34514</v>
      </c>
      <c r="C4264" t="s">
        <v>21086</v>
      </c>
      <c r="D4264" t="s">
        <v>21087</v>
      </c>
      <c r="F4264" t="s">
        <v>18720</v>
      </c>
      <c r="I4264">
        <v>70</v>
      </c>
      <c r="J4264">
        <v>50</v>
      </c>
      <c r="K4264">
        <v>0</v>
      </c>
      <c r="L4264" t="s">
        <v>21088</v>
      </c>
      <c r="M4264">
        <f>SUM(B4264,C4264)</f>
        <v>0</v>
      </c>
      <c r="N4264" t="str">
        <f t="shared" si="132"/>
        <v>No</v>
      </c>
      <c r="O4264">
        <f>COUNTIF(C:C,"&lt;0")</f>
        <v>0</v>
      </c>
      <c r="P4264" t="e">
        <f>SUMIF(#REF!,"&gt;"&amp;AVERAGE(#REF!))</f>
        <v>#REF!</v>
      </c>
      <c r="Q4264">
        <f t="shared" si="133"/>
        <v>27.565026697177728</v>
      </c>
      <c r="R4264" t="str">
        <f>CONCATENATE("ID-",A4264,"-",E4264)</f>
        <v>ID-34514-</v>
      </c>
      <c r="S4264">
        <f>INDEX(B:B,MATCH(A4264,A:A,0))</f>
        <v>0</v>
      </c>
      <c r="T4264" t="str">
        <f>IF(OR(B4264&gt;0,C4264&gt;0),"Acceptable","Check")</f>
        <v>Acceptable</v>
      </c>
      <c r="U4264">
        <f>COUNTIF(D:D, "Military - U.S. Army")</f>
        <v>23</v>
      </c>
      <c r="V4264">
        <f>AVERAGEIF(C:C,"Fort Myer, Virginia", I:I)</f>
        <v>2</v>
      </c>
      <c r="X4264" t="str">
        <f>IFERROR(VLOOKUP("FlightNumber", A:D, 4, FALSE), "Flight Not Found")</f>
        <v>Flight Not Found</v>
      </c>
      <c r="Y4264" t="str" cm="1">
        <f t="array" ref="Y4264">IF(AND(B:B &gt; TIME(6, 0, 0), B:B &lt;= TIME(18, 0, 0)), "Day", "Night")</f>
        <v>Night</v>
      </c>
      <c r="Z4264">
        <f>COUNTIFS(D:D, "Military - U.S. Army", C:C, "Fort Myer, Virginia")</f>
        <v>1</v>
      </c>
    </row>
    <row r="4265" spans="1:26" x14ac:dyDescent="0.2">
      <c r="A4265">
        <v>34515</v>
      </c>
      <c r="B4265" t="s">
        <v>3793</v>
      </c>
      <c r="C4265" t="s">
        <v>21089</v>
      </c>
      <c r="D4265" t="s">
        <v>21090</v>
      </c>
      <c r="E4265" t="s">
        <v>21091</v>
      </c>
      <c r="F4265" t="s">
        <v>21092</v>
      </c>
      <c r="G4265" t="s">
        <v>21093</v>
      </c>
      <c r="H4265" t="s">
        <v>17722</v>
      </c>
      <c r="I4265">
        <v>7</v>
      </c>
      <c r="J4265">
        <v>7</v>
      </c>
      <c r="K4265">
        <v>0</v>
      </c>
      <c r="L4265" t="s">
        <v>21094</v>
      </c>
      <c r="M4265">
        <f>SUM(B4265,C4265)</f>
        <v>0</v>
      </c>
      <c r="N4265" t="str">
        <f t="shared" si="132"/>
        <v>No</v>
      </c>
      <c r="O4265">
        <f>COUNTIF(C:C,"&lt;0")</f>
        <v>0</v>
      </c>
      <c r="P4265" t="e">
        <f>SUMIF(#REF!,"&gt;"&amp;AVERAGE(#REF!))</f>
        <v>#REF!</v>
      </c>
      <c r="Q4265">
        <f t="shared" si="133"/>
        <v>27.565026697177728</v>
      </c>
      <c r="R4265" t="str">
        <f>CONCATENATE("ID-",A4265,"-",E4265)</f>
        <v>ID-34515-Toulouse - Toulouse</v>
      </c>
      <c r="S4265" t="str">
        <f>INDEX(B:B,MATCH(A4265,A:A,0))</f>
        <v>17:41</v>
      </c>
      <c r="T4265" t="str">
        <f>IF(OR(B4265&gt;0,C4265&gt;0),"Acceptable","Check")</f>
        <v>Acceptable</v>
      </c>
      <c r="U4265">
        <f>COUNTIF(D:D, "Military - U.S. Army")</f>
        <v>23</v>
      </c>
      <c r="V4265">
        <f>AVERAGEIF(C:C,"Fort Myer, Virginia", I:I)</f>
        <v>2</v>
      </c>
      <c r="X4265" t="str">
        <f>IFERROR(VLOOKUP("FlightNumber", A:D, 4, FALSE), "Flight Not Found")</f>
        <v>Flight Not Found</v>
      </c>
      <c r="Y4265" t="str" cm="1">
        <f t="array" ref="Y4265">IF(AND(B:B &gt; TIME(6, 0, 0), B:B &lt;= TIME(18, 0, 0)), "Day", "Night")</f>
        <v>Night</v>
      </c>
      <c r="Z4265">
        <f>COUNTIFS(D:D, "Military - U.S. Army", C:C, "Fort Myer, Virginia")</f>
        <v>1</v>
      </c>
    </row>
    <row r="4266" spans="1:26" x14ac:dyDescent="0.2">
      <c r="A4266">
        <v>34516</v>
      </c>
      <c r="B4266" t="s">
        <v>398</v>
      </c>
      <c r="C4266" t="s">
        <v>21095</v>
      </c>
      <c r="D4266" t="s">
        <v>21096</v>
      </c>
      <c r="E4266" t="s">
        <v>21097</v>
      </c>
      <c r="F4266" t="s">
        <v>16268</v>
      </c>
      <c r="G4266" t="s">
        <v>21098</v>
      </c>
      <c r="H4266" t="s">
        <v>21099</v>
      </c>
      <c r="I4266">
        <v>93</v>
      </c>
      <c r="J4266">
        <v>80</v>
      </c>
      <c r="K4266">
        <v>0</v>
      </c>
      <c r="L4266" t="s">
        <v>21100</v>
      </c>
      <c r="M4266">
        <f>SUM(B4266,C4266)</f>
        <v>0</v>
      </c>
      <c r="N4266" t="str">
        <f t="shared" si="132"/>
        <v>No</v>
      </c>
      <c r="O4266">
        <f>COUNTIF(C:C,"&lt;0")</f>
        <v>0</v>
      </c>
      <c r="P4266" t="e">
        <f>SUMIF(#REF!,"&gt;"&amp;AVERAGE(#REF!))</f>
        <v>#REF!</v>
      </c>
      <c r="Q4266">
        <f t="shared" si="133"/>
        <v>27.565026697177728</v>
      </c>
      <c r="R4266" t="str">
        <f>CONCATENATE("ID-",A4266,"-",E4266)</f>
        <v>ID-34516-Nouakchott - Tidjikja</v>
      </c>
      <c r="S4266" t="str">
        <f>INDEX(B:B,MATCH(A4266,A:A,0))</f>
        <v>08:30</v>
      </c>
      <c r="T4266" t="str">
        <f>IF(OR(B4266&gt;0,C4266&gt;0),"Acceptable","Check")</f>
        <v>Acceptable</v>
      </c>
      <c r="U4266">
        <f>COUNTIF(D:D, "Military - U.S. Army")</f>
        <v>23</v>
      </c>
      <c r="V4266">
        <f>AVERAGEIF(C:C,"Fort Myer, Virginia", I:I)</f>
        <v>2</v>
      </c>
      <c r="X4266" t="str">
        <f>IFERROR(VLOOKUP("FlightNumber", A:D, 4, FALSE), "Flight Not Found")</f>
        <v>Flight Not Found</v>
      </c>
      <c r="Y4266" t="str" cm="1">
        <f t="array" ref="Y4266">IF(AND(B:B &gt; TIME(6, 0, 0), B:B &lt;= TIME(18, 0, 0)), "Day", "Night")</f>
        <v>Night</v>
      </c>
      <c r="Z4266">
        <f>COUNTIFS(D:D, "Military - U.S. Army", C:C, "Fort Myer, Virginia")</f>
        <v>1</v>
      </c>
    </row>
    <row r="4267" spans="1:26" x14ac:dyDescent="0.2">
      <c r="A4267">
        <v>34517</v>
      </c>
      <c r="B4267" t="s">
        <v>10407</v>
      </c>
      <c r="C4267" t="s">
        <v>17475</v>
      </c>
      <c r="D4267" t="s">
        <v>19071</v>
      </c>
      <c r="E4267" t="s">
        <v>21101</v>
      </c>
      <c r="F4267" t="s">
        <v>21102</v>
      </c>
      <c r="G4267" t="s">
        <v>21103</v>
      </c>
      <c r="H4267" t="s">
        <v>21104</v>
      </c>
      <c r="I4267">
        <v>57</v>
      </c>
      <c r="J4267">
        <v>37</v>
      </c>
      <c r="K4267">
        <v>0</v>
      </c>
      <c r="L4267" t="s">
        <v>21105</v>
      </c>
      <c r="M4267">
        <f>SUM(B4267,C4267)</f>
        <v>0</v>
      </c>
      <c r="N4267" t="str">
        <f t="shared" si="132"/>
        <v>No</v>
      </c>
      <c r="O4267">
        <f>COUNTIF(C:C,"&lt;0")</f>
        <v>0</v>
      </c>
      <c r="P4267" t="e">
        <f>SUMIF(#REF!,"&gt;"&amp;AVERAGE(#REF!))</f>
        <v>#REF!</v>
      </c>
      <c r="Q4267">
        <f t="shared" si="133"/>
        <v>27.565026697177728</v>
      </c>
      <c r="R4267" t="str">
        <f>CONCATENATE("ID-",A4267,"-",E4267)</f>
        <v>ID-34517-Columbia, SC - Charlotte, NC</v>
      </c>
      <c r="S4267" t="str">
        <f>INDEX(B:B,MATCH(A4267,A:A,0))</f>
        <v>18:43</v>
      </c>
      <c r="T4267" t="str">
        <f>IF(OR(B4267&gt;0,C4267&gt;0),"Acceptable","Check")</f>
        <v>Acceptable</v>
      </c>
      <c r="U4267">
        <f>COUNTIF(D:D, "Military - U.S. Army")</f>
        <v>23</v>
      </c>
      <c r="V4267">
        <f>AVERAGEIF(C:C,"Fort Myer, Virginia", I:I)</f>
        <v>2</v>
      </c>
      <c r="X4267" t="str">
        <f>IFERROR(VLOOKUP("FlightNumber", A:D, 4, FALSE), "Flight Not Found")</f>
        <v>Flight Not Found</v>
      </c>
      <c r="Y4267" t="str" cm="1">
        <f t="array" ref="Y4267">IF(AND(B:B &gt; TIME(6, 0, 0), B:B &lt;= TIME(18, 0, 0)), "Day", "Night")</f>
        <v>Night</v>
      </c>
      <c r="Z4267">
        <f>COUNTIFS(D:D, "Military - U.S. Army", C:C, "Fort Myer, Virginia")</f>
        <v>1</v>
      </c>
    </row>
    <row r="4268" spans="1:26" x14ac:dyDescent="0.2">
      <c r="A4268">
        <v>34526</v>
      </c>
      <c r="B4268" t="s">
        <v>2957</v>
      </c>
      <c r="C4268" t="s">
        <v>21106</v>
      </c>
      <c r="D4268" t="s">
        <v>21107</v>
      </c>
      <c r="E4268" t="s">
        <v>21108</v>
      </c>
      <c r="F4268" t="s">
        <v>16705</v>
      </c>
      <c r="G4268" t="s">
        <v>21109</v>
      </c>
      <c r="H4268" t="s">
        <v>21110</v>
      </c>
      <c r="I4268">
        <v>3</v>
      </c>
      <c r="J4268">
        <v>3</v>
      </c>
      <c r="K4268">
        <v>0</v>
      </c>
      <c r="L4268" t="s">
        <v>21111</v>
      </c>
      <c r="M4268">
        <f>SUM(B4268,C4268)</f>
        <v>0</v>
      </c>
      <c r="N4268" t="str">
        <f t="shared" si="132"/>
        <v>No</v>
      </c>
      <c r="O4268">
        <f>COUNTIF(C:C,"&lt;0")</f>
        <v>0</v>
      </c>
      <c r="P4268" t="e">
        <f>SUMIF(#REF!,"&gt;"&amp;AVERAGE(#REF!))</f>
        <v>#REF!</v>
      </c>
      <c r="Q4268">
        <f t="shared" si="133"/>
        <v>27.565026697177728</v>
      </c>
      <c r="R4268" t="str">
        <f>CONCATENATE("ID-",A4268,"-",E4268)</f>
        <v>ID-34526-Portage Creek, AK - Dillingham, AK</v>
      </c>
      <c r="S4268" t="str">
        <f>INDEX(B:B,MATCH(A4268,A:A,0))</f>
        <v>12:40</v>
      </c>
      <c r="T4268" t="str">
        <f>IF(OR(B4268&gt;0,C4268&gt;0),"Acceptable","Check")</f>
        <v>Acceptable</v>
      </c>
      <c r="U4268">
        <f>COUNTIF(D:D, "Military - U.S. Army")</f>
        <v>23</v>
      </c>
      <c r="V4268">
        <f>AVERAGEIF(C:C,"Fort Myer, Virginia", I:I)</f>
        <v>2</v>
      </c>
      <c r="X4268" t="str">
        <f>IFERROR(VLOOKUP("FlightNumber", A:D, 4, FALSE), "Flight Not Found")</f>
        <v>Flight Not Found</v>
      </c>
      <c r="Y4268" t="str" cm="1">
        <f t="array" ref="Y4268">IF(AND(B:B &gt; TIME(6, 0, 0), B:B &lt;= TIME(18, 0, 0)), "Day", "Night")</f>
        <v>Night</v>
      </c>
      <c r="Z4268">
        <f>COUNTIFS(D:D, "Military - U.S. Army", C:C, "Fort Myer, Virginia")</f>
        <v>1</v>
      </c>
    </row>
    <row r="4269" spans="1:26" x14ac:dyDescent="0.2">
      <c r="A4269">
        <v>34529</v>
      </c>
      <c r="B4269" t="s">
        <v>18190</v>
      </c>
      <c r="C4269" t="s">
        <v>10536</v>
      </c>
      <c r="D4269" t="s">
        <v>21112</v>
      </c>
      <c r="E4269" t="s">
        <v>21113</v>
      </c>
      <c r="F4269" t="s">
        <v>21114</v>
      </c>
      <c r="G4269" t="s">
        <v>21115</v>
      </c>
      <c r="I4269">
        <v>7</v>
      </c>
      <c r="J4269">
        <v>3</v>
      </c>
      <c r="K4269">
        <v>0</v>
      </c>
      <c r="L4269" t="s">
        <v>21116</v>
      </c>
      <c r="M4269">
        <f>SUM(B4269,C4269)</f>
        <v>0</v>
      </c>
      <c r="N4269" t="str">
        <f t="shared" si="132"/>
        <v>No</v>
      </c>
      <c r="O4269">
        <f>COUNTIF(C:C,"&lt;0")</f>
        <v>0</v>
      </c>
      <c r="P4269" t="e">
        <f>SUMIF(#REF!,"&gt;"&amp;AVERAGE(#REF!))</f>
        <v>#REF!</v>
      </c>
      <c r="Q4269">
        <f t="shared" si="133"/>
        <v>27.565026697177728</v>
      </c>
      <c r="R4269" t="str">
        <f>CONCATENATE("ID-",A4269,"-",E4269)</f>
        <v>ID-34529-Lihue, HI - Lihue, HI</v>
      </c>
      <c r="S4269" t="str">
        <f>INDEX(B:B,MATCH(A4269,A:A,0))</f>
        <v>15:36</v>
      </c>
      <c r="T4269" t="str">
        <f>IF(OR(B4269&gt;0,C4269&gt;0),"Acceptable","Check")</f>
        <v>Acceptable</v>
      </c>
      <c r="U4269">
        <f>COUNTIF(D:D, "Military - U.S. Army")</f>
        <v>23</v>
      </c>
      <c r="V4269">
        <f>AVERAGEIF(C:C,"Fort Myer, Virginia", I:I)</f>
        <v>2</v>
      </c>
      <c r="X4269" t="str">
        <f>IFERROR(VLOOKUP("FlightNumber", A:D, 4, FALSE), "Flight Not Found")</f>
        <v>Flight Not Found</v>
      </c>
      <c r="Y4269" t="str" cm="1">
        <f t="array" ref="Y4269">IF(AND(B:B &gt; TIME(6, 0, 0), B:B &lt;= TIME(18, 0, 0)), "Day", "Night")</f>
        <v>Night</v>
      </c>
      <c r="Z4269">
        <f>COUNTIFS(D:D, "Military - U.S. Army", C:C, "Fort Myer, Virginia")</f>
        <v>1</v>
      </c>
    </row>
    <row r="4270" spans="1:26" x14ac:dyDescent="0.2">
      <c r="A4270">
        <v>34532</v>
      </c>
      <c r="B4270" t="s">
        <v>8714</v>
      </c>
      <c r="C4270" t="s">
        <v>21117</v>
      </c>
      <c r="D4270" t="s">
        <v>21118</v>
      </c>
      <c r="E4270" t="s">
        <v>21119</v>
      </c>
      <c r="F4270" t="s">
        <v>21120</v>
      </c>
      <c r="G4270" t="s">
        <v>21121</v>
      </c>
      <c r="H4270" t="s">
        <v>21122</v>
      </c>
      <c r="I4270">
        <v>6</v>
      </c>
      <c r="J4270">
        <v>6</v>
      </c>
      <c r="K4270">
        <v>0</v>
      </c>
      <c r="L4270" t="s">
        <v>21123</v>
      </c>
      <c r="M4270">
        <f>SUM(B4270,C4270)</f>
        <v>0</v>
      </c>
      <c r="N4270" t="str">
        <f t="shared" si="132"/>
        <v>No</v>
      </c>
      <c r="O4270">
        <f>COUNTIF(C:C,"&lt;0")</f>
        <v>0</v>
      </c>
      <c r="P4270" t="e">
        <f>SUMIF(#REF!,"&gt;"&amp;AVERAGE(#REF!))</f>
        <v>#REF!</v>
      </c>
      <c r="Q4270">
        <f t="shared" si="133"/>
        <v>27.565026697177728</v>
      </c>
      <c r="R4270" t="str">
        <f>CONCATENATE("ID-",A4270,"-",E4270)</f>
        <v>ID-34532-Bridgetown - Fort de France</v>
      </c>
      <c r="S4270" t="str">
        <f>INDEX(B:B,MATCH(A4270,A:A,0))</f>
        <v>21:45</v>
      </c>
      <c r="T4270" t="str">
        <f>IF(OR(B4270&gt;0,C4270&gt;0),"Acceptable","Check")</f>
        <v>Acceptable</v>
      </c>
      <c r="U4270">
        <f>COUNTIF(D:D, "Military - U.S. Army")</f>
        <v>23</v>
      </c>
      <c r="V4270">
        <f>AVERAGEIF(C:C,"Fort Myer, Virginia", I:I)</f>
        <v>2</v>
      </c>
      <c r="X4270" t="str">
        <f>IFERROR(VLOOKUP("FlightNumber", A:D, 4, FALSE), "Flight Not Found")</f>
        <v>Flight Not Found</v>
      </c>
      <c r="Y4270" t="str" cm="1">
        <f t="array" ref="Y4270">IF(AND(B:B &gt; TIME(6, 0, 0), B:B &lt;= TIME(18, 0, 0)), "Day", "Night")</f>
        <v>Night</v>
      </c>
      <c r="Z4270">
        <f>COUNTIFS(D:D, "Military - U.S. Army", C:C, "Fort Myer, Virginia")</f>
        <v>1</v>
      </c>
    </row>
    <row r="4271" spans="1:26" x14ac:dyDescent="0.2">
      <c r="A4271">
        <v>34532</v>
      </c>
      <c r="C4271" t="s">
        <v>21124</v>
      </c>
      <c r="D4271" t="s">
        <v>21125</v>
      </c>
      <c r="E4271" t="s">
        <v>994</v>
      </c>
      <c r="F4271" t="s">
        <v>21126</v>
      </c>
      <c r="G4271" t="s">
        <v>21127</v>
      </c>
      <c r="H4271" t="s">
        <v>21128</v>
      </c>
      <c r="I4271">
        <v>9</v>
      </c>
      <c r="J4271">
        <v>5</v>
      </c>
      <c r="K4271">
        <v>0</v>
      </c>
      <c r="L4271" t="s">
        <v>21129</v>
      </c>
      <c r="M4271">
        <f>SUM(B4271,C4271)</f>
        <v>0</v>
      </c>
      <c r="N4271" t="str">
        <f t="shared" si="132"/>
        <v>No</v>
      </c>
      <c r="O4271">
        <f>COUNTIF(C:C,"&lt;0")</f>
        <v>0</v>
      </c>
      <c r="P4271" t="e">
        <f>SUMIF(#REF!,"&gt;"&amp;AVERAGE(#REF!))</f>
        <v>#REF!</v>
      </c>
      <c r="Q4271">
        <f t="shared" si="133"/>
        <v>27.565026697177728</v>
      </c>
      <c r="R4271" t="str">
        <f>CONCATENATE("ID-",A4271,"-",E4271)</f>
        <v>ID-34532-Training</v>
      </c>
      <c r="S4271" t="str">
        <f>INDEX(B:B,MATCH(A4271,A:A,0))</f>
        <v>21:45</v>
      </c>
      <c r="T4271" t="str">
        <f>IF(OR(B4271&gt;0,C4271&gt;0),"Acceptable","Check")</f>
        <v>Acceptable</v>
      </c>
      <c r="U4271">
        <f>COUNTIF(D:D, "Military - U.S. Army")</f>
        <v>23</v>
      </c>
      <c r="V4271">
        <f>AVERAGEIF(C:C,"Fort Myer, Virginia", I:I)</f>
        <v>2</v>
      </c>
      <c r="X4271" t="str">
        <f>IFERROR(VLOOKUP("FlightNumber", A:D, 4, FALSE), "Flight Not Found")</f>
        <v>Flight Not Found</v>
      </c>
      <c r="Y4271" t="str" cm="1">
        <f t="array" ref="Y4271">IF(AND(B:B &gt; TIME(6, 0, 0), B:B &lt;= TIME(18, 0, 0)), "Day", "Night")</f>
        <v>Night</v>
      </c>
      <c r="Z4271">
        <f>COUNTIFS(D:D, "Military - U.S. Army", C:C, "Fort Myer, Virginia")</f>
        <v>1</v>
      </c>
    </row>
    <row r="4272" spans="1:26" x14ac:dyDescent="0.2">
      <c r="A4272">
        <v>34534</v>
      </c>
      <c r="C4272" t="s">
        <v>21130</v>
      </c>
      <c r="D4272" t="s">
        <v>21131</v>
      </c>
      <c r="E4272" t="s">
        <v>21132</v>
      </c>
      <c r="F4272" t="s">
        <v>15845</v>
      </c>
      <c r="G4272" t="s">
        <v>21133</v>
      </c>
      <c r="H4272" t="s">
        <v>21134</v>
      </c>
      <c r="I4272">
        <v>21</v>
      </c>
      <c r="J4272">
        <v>21</v>
      </c>
      <c r="K4272">
        <v>0</v>
      </c>
      <c r="L4272" t="s">
        <v>21135</v>
      </c>
      <c r="M4272">
        <f>SUM(B4272,C4272)</f>
        <v>0</v>
      </c>
      <c r="N4272" t="str">
        <f t="shared" si="132"/>
        <v>No</v>
      </c>
      <c r="O4272">
        <f>COUNTIF(C:C,"&lt;0")</f>
        <v>0</v>
      </c>
      <c r="P4272" t="e">
        <f>SUMIF(#REF!,"&gt;"&amp;AVERAGE(#REF!))</f>
        <v>#REF!</v>
      </c>
      <c r="Q4272">
        <f t="shared" si="133"/>
        <v>27.565026697177728</v>
      </c>
      <c r="R4272" t="str">
        <f>CONCATENATE("ID-",A4272,"-",E4272)</f>
        <v>ID-34534-Colon - Panama City</v>
      </c>
      <c r="S4272">
        <f>INDEX(B:B,MATCH(A4272,A:A,0))</f>
        <v>0</v>
      </c>
      <c r="T4272" t="str">
        <f>IF(OR(B4272&gt;0,C4272&gt;0),"Acceptable","Check")</f>
        <v>Acceptable</v>
      </c>
      <c r="U4272">
        <f>COUNTIF(D:D, "Military - U.S. Army")</f>
        <v>23</v>
      </c>
      <c r="V4272">
        <f>AVERAGEIF(C:C,"Fort Myer, Virginia", I:I)</f>
        <v>2</v>
      </c>
      <c r="X4272" t="str">
        <f>IFERROR(VLOOKUP("FlightNumber", A:D, 4, FALSE), "Flight Not Found")</f>
        <v>Flight Not Found</v>
      </c>
      <c r="Y4272" t="str" cm="1">
        <f t="array" ref="Y4272">IF(AND(B:B &gt; TIME(6, 0, 0), B:B &lt;= TIME(18, 0, 0)), "Day", "Night")</f>
        <v>Night</v>
      </c>
      <c r="Z4272">
        <f>COUNTIFS(D:D, "Military - U.S. Army", C:C, "Fort Myer, Virginia")</f>
        <v>1</v>
      </c>
    </row>
    <row r="4273" spans="1:26" x14ac:dyDescent="0.2">
      <c r="A4273">
        <v>34541</v>
      </c>
      <c r="C4273" t="s">
        <v>21136</v>
      </c>
      <c r="D4273" t="s">
        <v>19268</v>
      </c>
      <c r="E4273" t="s">
        <v>21137</v>
      </c>
      <c r="F4273" t="s">
        <v>21138</v>
      </c>
      <c r="G4273" t="s">
        <v>21139</v>
      </c>
      <c r="H4273" t="s">
        <v>21140</v>
      </c>
      <c r="I4273">
        <v>18</v>
      </c>
      <c r="J4273">
        <v>18</v>
      </c>
      <c r="K4273">
        <v>0</v>
      </c>
      <c r="L4273" t="s">
        <v>21141</v>
      </c>
      <c r="M4273">
        <f>SUM(B4273,C4273)</f>
        <v>0</v>
      </c>
      <c r="N4273" t="str">
        <f t="shared" si="132"/>
        <v>No</v>
      </c>
      <c r="O4273">
        <f>COUNTIF(C:C,"&lt;0")</f>
        <v>0</v>
      </c>
      <c r="P4273" t="e">
        <f>SUMIF(#REF!,"&gt;"&amp;AVERAGE(#REF!))</f>
        <v>#REF!</v>
      </c>
      <c r="Q4273">
        <f t="shared" si="133"/>
        <v>27.565026697177728</v>
      </c>
      <c r="R4273" t="str">
        <f>CONCATENATE("ID-",A4273,"-",E4273)</f>
        <v>ID-34541-Kilo Lima - Kelawit</v>
      </c>
      <c r="S4273">
        <f>INDEX(B:B,MATCH(A4273,A:A,0))</f>
        <v>0</v>
      </c>
      <c r="T4273" t="str">
        <f>IF(OR(B4273&gt;0,C4273&gt;0),"Acceptable","Check")</f>
        <v>Acceptable</v>
      </c>
      <c r="U4273">
        <f>COUNTIF(D:D, "Military - U.S. Army")</f>
        <v>23</v>
      </c>
      <c r="V4273">
        <f>AVERAGEIF(C:C,"Fort Myer, Virginia", I:I)</f>
        <v>2</v>
      </c>
      <c r="X4273" t="str">
        <f>IFERROR(VLOOKUP("FlightNumber", A:D, 4, FALSE), "Flight Not Found")</f>
        <v>Flight Not Found</v>
      </c>
      <c r="Y4273" t="str" cm="1">
        <f t="array" ref="Y4273">IF(AND(B:B &gt; TIME(6, 0, 0), B:B &lt;= TIME(18, 0, 0)), "Day", "Night")</f>
        <v>Night</v>
      </c>
      <c r="Z4273">
        <f>COUNTIFS(D:D, "Military - U.S. Army", C:C, "Fort Myer, Virginia")</f>
        <v>1</v>
      </c>
    </row>
    <row r="4274" spans="1:26" x14ac:dyDescent="0.2">
      <c r="A4274">
        <v>34551</v>
      </c>
      <c r="B4274" t="s">
        <v>2623</v>
      </c>
      <c r="C4274" t="s">
        <v>21142</v>
      </c>
      <c r="D4274" t="s">
        <v>10698</v>
      </c>
      <c r="E4274" t="s">
        <v>21143</v>
      </c>
      <c r="F4274" t="s">
        <v>9031</v>
      </c>
      <c r="I4274">
        <v>47</v>
      </c>
      <c r="J4274">
        <v>47</v>
      </c>
      <c r="K4274">
        <v>0</v>
      </c>
      <c r="L4274" t="s">
        <v>21144</v>
      </c>
      <c r="M4274">
        <f>SUM(B4274,C4274)</f>
        <v>0</v>
      </c>
      <c r="N4274" t="str">
        <f t="shared" si="132"/>
        <v>No</v>
      </c>
      <c r="O4274">
        <f>COUNTIF(C:C,"&lt;0")</f>
        <v>0</v>
      </c>
      <c r="P4274" t="e">
        <f>SUMIF(#REF!,"&gt;"&amp;AVERAGE(#REF!))</f>
        <v>#REF!</v>
      </c>
      <c r="Q4274">
        <f t="shared" si="133"/>
        <v>27.565026697177728</v>
      </c>
      <c r="R4274" t="str">
        <f>CONCATENATE("ID-",A4274,"-",E4274)</f>
        <v>ID-34551-Dzhida - Boda</v>
      </c>
      <c r="S4274" t="str">
        <f>INDEX(B:B,MATCH(A4274,A:A,0))</f>
        <v>08:50</v>
      </c>
      <c r="T4274" t="str">
        <f>IF(OR(B4274&gt;0,C4274&gt;0),"Acceptable","Check")</f>
        <v>Acceptable</v>
      </c>
      <c r="U4274">
        <f>COUNTIF(D:D, "Military - U.S. Army")</f>
        <v>23</v>
      </c>
      <c r="V4274">
        <f>AVERAGEIF(C:C,"Fort Myer, Virginia", I:I)</f>
        <v>2</v>
      </c>
      <c r="X4274" t="str">
        <f>IFERROR(VLOOKUP("FlightNumber", A:D, 4, FALSE), "Flight Not Found")</f>
        <v>Flight Not Found</v>
      </c>
      <c r="Y4274" t="str" cm="1">
        <f t="array" ref="Y4274">IF(AND(B:B &gt; TIME(6, 0, 0), B:B &lt;= TIME(18, 0, 0)), "Day", "Night")</f>
        <v>Night</v>
      </c>
      <c r="Z4274">
        <f>COUNTIFS(D:D, "Military - U.S. Army", C:C, "Fort Myer, Virginia")</f>
        <v>1</v>
      </c>
    </row>
    <row r="4275" spans="1:26" x14ac:dyDescent="0.2">
      <c r="A4275">
        <v>34556</v>
      </c>
      <c r="B4275" t="s">
        <v>21145</v>
      </c>
      <c r="C4275" t="s">
        <v>21146</v>
      </c>
      <c r="D4275" t="s">
        <v>11963</v>
      </c>
      <c r="E4275" t="s">
        <v>21147</v>
      </c>
      <c r="F4275" t="s">
        <v>21011</v>
      </c>
      <c r="G4275" t="s">
        <v>21148</v>
      </c>
      <c r="H4275" t="s">
        <v>20609</v>
      </c>
      <c r="I4275">
        <v>160</v>
      </c>
      <c r="J4275">
        <v>0</v>
      </c>
      <c r="K4275">
        <v>0</v>
      </c>
      <c r="L4275" t="s">
        <v>21149</v>
      </c>
      <c r="M4275">
        <f>SUM(B4275,C4275)</f>
        <v>0</v>
      </c>
      <c r="N4275" t="str">
        <f t="shared" si="132"/>
        <v>No</v>
      </c>
      <c r="O4275">
        <f>COUNTIF(C:C,"&lt;0")</f>
        <v>0</v>
      </c>
      <c r="P4275" t="e">
        <f>SUMIF(#REF!,"&gt;"&amp;AVERAGE(#REF!))</f>
        <v>#REF!</v>
      </c>
      <c r="Q4275">
        <f t="shared" si="133"/>
        <v>27.565026697177728</v>
      </c>
      <c r="R4275" t="str">
        <f>CONCATENATE("ID-",A4275,"-",E4275)</f>
        <v>ID-34556-Seoul - Cheju</v>
      </c>
      <c r="S4275" t="str">
        <f>INDEX(B:B,MATCH(A4275,A:A,0))</f>
        <v>11:22</v>
      </c>
      <c r="T4275" t="str">
        <f>IF(OR(B4275&gt;0,C4275&gt;0),"Acceptable","Check")</f>
        <v>Acceptable</v>
      </c>
      <c r="U4275">
        <f>COUNTIF(D:D, "Military - U.S. Army")</f>
        <v>23</v>
      </c>
      <c r="V4275">
        <f>AVERAGEIF(C:C,"Fort Myer, Virginia", I:I)</f>
        <v>2</v>
      </c>
      <c r="X4275" t="str">
        <f>IFERROR(VLOOKUP("FlightNumber", A:D, 4, FALSE), "Flight Not Found")</f>
        <v>Flight Not Found</v>
      </c>
      <c r="Y4275" t="str" cm="1">
        <f t="array" ref="Y4275">IF(AND(B:B &gt; TIME(6, 0, 0), B:B &lt;= TIME(18, 0, 0)), "Day", "Night")</f>
        <v>Night</v>
      </c>
      <c r="Z4275">
        <f>COUNTIFS(D:D, "Military - U.S. Army", C:C, "Fort Myer, Virginia")</f>
        <v>1</v>
      </c>
    </row>
    <row r="4276" spans="1:26" x14ac:dyDescent="0.2">
      <c r="A4276">
        <v>34557</v>
      </c>
      <c r="B4276" t="s">
        <v>2119</v>
      </c>
      <c r="C4276" t="s">
        <v>21150</v>
      </c>
      <c r="D4276" t="s">
        <v>21151</v>
      </c>
      <c r="E4276" t="s">
        <v>21152</v>
      </c>
      <c r="F4276" t="s">
        <v>11200</v>
      </c>
      <c r="G4276" t="s">
        <v>21153</v>
      </c>
      <c r="H4276" t="s">
        <v>7392</v>
      </c>
      <c r="I4276">
        <v>3</v>
      </c>
      <c r="J4276">
        <v>3</v>
      </c>
      <c r="K4276">
        <v>0</v>
      </c>
      <c r="L4276" t="s">
        <v>21154</v>
      </c>
      <c r="M4276">
        <f>SUM(B4276,C4276)</f>
        <v>0</v>
      </c>
      <c r="N4276" t="str">
        <f t="shared" si="132"/>
        <v>No</v>
      </c>
      <c r="O4276">
        <f>COUNTIF(C:C,"&lt;0")</f>
        <v>0</v>
      </c>
      <c r="P4276" t="e">
        <f>SUMIF(#REF!,"&gt;"&amp;AVERAGE(#REF!))</f>
        <v>#REF!</v>
      </c>
      <c r="Q4276">
        <f t="shared" si="133"/>
        <v>27.565026697177728</v>
      </c>
      <c r="R4276" t="str">
        <f>CONCATENATE("ID-",A4276,"-",E4276)</f>
        <v>ID-34557-Caribou Lake, AK - Nikiski, AK</v>
      </c>
      <c r="S4276" t="str">
        <f>INDEX(B:B,MATCH(A4276,A:A,0))</f>
        <v>17:00</v>
      </c>
      <c r="T4276" t="str">
        <f>IF(OR(B4276&gt;0,C4276&gt;0),"Acceptable","Check")</f>
        <v>Acceptable</v>
      </c>
      <c r="U4276">
        <f>COUNTIF(D:D, "Military - U.S. Army")</f>
        <v>23</v>
      </c>
      <c r="V4276">
        <f>AVERAGEIF(C:C,"Fort Myer, Virginia", I:I)</f>
        <v>2</v>
      </c>
      <c r="X4276" t="str">
        <f>IFERROR(VLOOKUP("FlightNumber", A:D, 4, FALSE), "Flight Not Found")</f>
        <v>Flight Not Found</v>
      </c>
      <c r="Y4276" t="str" cm="1">
        <f t="array" ref="Y4276">IF(AND(B:B &gt; TIME(6, 0, 0), B:B &lt;= TIME(18, 0, 0)), "Day", "Night")</f>
        <v>Night</v>
      </c>
      <c r="Z4276">
        <f>COUNTIFS(D:D, "Military - U.S. Army", C:C, "Fort Myer, Virginia")</f>
        <v>1</v>
      </c>
    </row>
    <row r="4277" spans="1:26" x14ac:dyDescent="0.2">
      <c r="A4277">
        <v>34558</v>
      </c>
      <c r="B4277" t="s">
        <v>5602</v>
      </c>
      <c r="C4277" t="s">
        <v>21155</v>
      </c>
      <c r="D4277" t="s">
        <v>21156</v>
      </c>
      <c r="E4277" t="s">
        <v>19121</v>
      </c>
      <c r="F4277" t="s">
        <v>21157</v>
      </c>
      <c r="G4277" t="s">
        <v>21158</v>
      </c>
      <c r="H4277" t="s">
        <v>21159</v>
      </c>
      <c r="I4277">
        <v>3</v>
      </c>
      <c r="J4277">
        <v>3</v>
      </c>
      <c r="K4277">
        <v>0</v>
      </c>
      <c r="L4277" t="s">
        <v>21160</v>
      </c>
      <c r="M4277">
        <f>SUM(B4277,C4277)</f>
        <v>0</v>
      </c>
      <c r="N4277" t="str">
        <f t="shared" si="132"/>
        <v>No</v>
      </c>
      <c r="O4277">
        <f>COUNTIF(C:C,"&lt;0")</f>
        <v>0</v>
      </c>
      <c r="P4277" t="e">
        <f>SUMIF(#REF!,"&gt;"&amp;AVERAGE(#REF!))</f>
        <v>#REF!</v>
      </c>
      <c r="Q4277">
        <f t="shared" si="133"/>
        <v>27.565026697177728</v>
      </c>
      <c r="R4277" t="str">
        <f>CONCATENATE("ID-",A4277,"-",E4277)</f>
        <v>ID-34558-New York, NY - AtlantiCity, NJ</v>
      </c>
      <c r="S4277" t="str">
        <f>INDEX(B:B,MATCH(A4277,A:A,0))</f>
        <v>21:05</v>
      </c>
      <c r="T4277" t="str">
        <f>IF(OR(B4277&gt;0,C4277&gt;0),"Acceptable","Check")</f>
        <v>Acceptable</v>
      </c>
      <c r="U4277">
        <f>COUNTIF(D:D, "Military - U.S. Army")</f>
        <v>23</v>
      </c>
      <c r="V4277">
        <f>AVERAGEIF(C:C,"Fort Myer, Virginia", I:I)</f>
        <v>2</v>
      </c>
      <c r="X4277" t="str">
        <f>IFERROR(VLOOKUP("FlightNumber", A:D, 4, FALSE), "Flight Not Found")</f>
        <v>Flight Not Found</v>
      </c>
      <c r="Y4277" t="str" cm="1">
        <f t="array" ref="Y4277">IF(AND(B:B &gt; TIME(6, 0, 0), B:B &lt;= TIME(18, 0, 0)), "Day", "Night")</f>
        <v>Night</v>
      </c>
      <c r="Z4277">
        <f>COUNTIFS(D:D, "Military - U.S. Army", C:C, "Fort Myer, Virginia")</f>
        <v>1</v>
      </c>
    </row>
    <row r="4278" spans="1:26" x14ac:dyDescent="0.2">
      <c r="A4278">
        <v>34560</v>
      </c>
      <c r="B4278" t="s">
        <v>14614</v>
      </c>
      <c r="C4278" t="s">
        <v>10930</v>
      </c>
      <c r="D4278" t="s">
        <v>21161</v>
      </c>
      <c r="E4278" t="s">
        <v>21162</v>
      </c>
      <c r="F4278" t="s">
        <v>16637</v>
      </c>
      <c r="G4278" t="s">
        <v>21163</v>
      </c>
      <c r="H4278" t="s">
        <v>21164</v>
      </c>
      <c r="I4278">
        <v>4</v>
      </c>
      <c r="J4278">
        <v>3</v>
      </c>
      <c r="K4278">
        <v>0</v>
      </c>
      <c r="L4278" t="s">
        <v>21165</v>
      </c>
      <c r="M4278">
        <f>SUM(B4278,C4278)</f>
        <v>0</v>
      </c>
      <c r="N4278" t="str">
        <f t="shared" si="132"/>
        <v>No</v>
      </c>
      <c r="O4278">
        <f>COUNTIF(C:C,"&lt;0")</f>
        <v>0</v>
      </c>
      <c r="P4278" t="e">
        <f>SUMIF(#REF!,"&gt;"&amp;AVERAGE(#REF!))</f>
        <v>#REF!</v>
      </c>
      <c r="Q4278">
        <f t="shared" si="133"/>
        <v>27.565026697177728</v>
      </c>
      <c r="R4278" t="str">
        <f>CONCATENATE("ID-",A4278,"-",E4278)</f>
        <v>ID-34560-Merrill Field, AK - Port Alsworth, AK</v>
      </c>
      <c r="S4278" t="str">
        <f>INDEX(B:B,MATCH(A4278,A:A,0))</f>
        <v>09:27</v>
      </c>
      <c r="T4278" t="str">
        <f>IF(OR(B4278&gt;0,C4278&gt;0),"Acceptable","Check")</f>
        <v>Acceptable</v>
      </c>
      <c r="U4278">
        <f>COUNTIF(D:D, "Military - U.S. Army")</f>
        <v>23</v>
      </c>
      <c r="V4278">
        <f>AVERAGEIF(C:C,"Fort Myer, Virginia", I:I)</f>
        <v>2</v>
      </c>
      <c r="X4278" t="str">
        <f>IFERROR(VLOOKUP("FlightNumber", A:D, 4, FALSE), "Flight Not Found")</f>
        <v>Flight Not Found</v>
      </c>
      <c r="Y4278" t="str" cm="1">
        <f t="array" ref="Y4278">IF(AND(B:B &gt; TIME(6, 0, 0), B:B &lt;= TIME(18, 0, 0)), "Day", "Night")</f>
        <v>Night</v>
      </c>
      <c r="Z4278">
        <f>COUNTIFS(D:D, "Military - U.S. Army", C:C, "Fort Myer, Virginia")</f>
        <v>1</v>
      </c>
    </row>
    <row r="4279" spans="1:26" x14ac:dyDescent="0.2">
      <c r="A4279">
        <v>34567</v>
      </c>
      <c r="C4279" t="s">
        <v>21166</v>
      </c>
      <c r="D4279" t="s">
        <v>11608</v>
      </c>
      <c r="E4279" t="s">
        <v>11609</v>
      </c>
      <c r="F4279" t="s">
        <v>21167</v>
      </c>
      <c r="G4279" t="s">
        <v>21168</v>
      </c>
      <c r="H4279" t="s">
        <v>7329</v>
      </c>
      <c r="I4279">
        <v>44</v>
      </c>
      <c r="J4279">
        <v>44</v>
      </c>
      <c r="K4279">
        <v>0</v>
      </c>
      <c r="L4279" t="s">
        <v>21169</v>
      </c>
      <c r="M4279">
        <f>SUM(B4279,C4279)</f>
        <v>0</v>
      </c>
      <c r="N4279" t="str">
        <f t="shared" si="132"/>
        <v>No</v>
      </c>
      <c r="O4279">
        <f>COUNTIF(C:C,"&lt;0")</f>
        <v>0</v>
      </c>
      <c r="P4279" t="e">
        <f>SUMIF(#REF!,"&gt;"&amp;AVERAGE(#REF!))</f>
        <v>#REF!</v>
      </c>
      <c r="Q4279">
        <f t="shared" si="133"/>
        <v>27.565026697177728</v>
      </c>
      <c r="R4279" t="str">
        <f>CONCATENATE("ID-",A4279,"-",E4279)</f>
        <v>ID-34567-Agadir - Casablanca</v>
      </c>
      <c r="S4279">
        <f>INDEX(B:B,MATCH(A4279,A:A,0))</f>
        <v>0</v>
      </c>
      <c r="T4279" t="str">
        <f>IF(OR(B4279&gt;0,C4279&gt;0),"Acceptable","Check")</f>
        <v>Acceptable</v>
      </c>
      <c r="U4279">
        <f>COUNTIF(D:D, "Military - U.S. Army")</f>
        <v>23</v>
      </c>
      <c r="V4279">
        <f>AVERAGEIF(C:C,"Fort Myer, Virginia", I:I)</f>
        <v>2</v>
      </c>
      <c r="X4279" t="str">
        <f>IFERROR(VLOOKUP("FlightNumber", A:D, 4, FALSE), "Flight Not Found")</f>
        <v>Flight Not Found</v>
      </c>
      <c r="Y4279" t="str" cm="1">
        <f t="array" ref="Y4279">IF(AND(B:B &gt; TIME(6, 0, 0), B:B &lt;= TIME(18, 0, 0)), "Day", "Night")</f>
        <v>Night</v>
      </c>
      <c r="Z4279">
        <f>COUNTIFS(D:D, "Military - U.S. Army", C:C, "Fort Myer, Virginia")</f>
        <v>1</v>
      </c>
    </row>
    <row r="4280" spans="1:26" x14ac:dyDescent="0.2">
      <c r="A4280">
        <v>34585</v>
      </c>
      <c r="B4280" t="s">
        <v>6522</v>
      </c>
      <c r="C4280" t="s">
        <v>21170</v>
      </c>
      <c r="D4280" t="s">
        <v>19071</v>
      </c>
      <c r="E4280" t="s">
        <v>21171</v>
      </c>
      <c r="F4280" t="s">
        <v>21172</v>
      </c>
      <c r="G4280" t="s">
        <v>21173</v>
      </c>
      <c r="H4280" t="s">
        <v>21174</v>
      </c>
      <c r="I4280">
        <v>132</v>
      </c>
      <c r="J4280">
        <v>132</v>
      </c>
      <c r="K4280">
        <v>0</v>
      </c>
      <c r="L4280" t="s">
        <v>21175</v>
      </c>
      <c r="M4280">
        <f>SUM(B4280,C4280)</f>
        <v>0</v>
      </c>
      <c r="N4280" t="str">
        <f t="shared" si="132"/>
        <v>No</v>
      </c>
      <c r="O4280">
        <f>COUNTIF(C:C,"&lt;0")</f>
        <v>0</v>
      </c>
      <c r="P4280" t="e">
        <f>SUMIF(#REF!,"&gt;"&amp;AVERAGE(#REF!))</f>
        <v>#REF!</v>
      </c>
      <c r="Q4280">
        <f t="shared" si="133"/>
        <v>27.565026697177728</v>
      </c>
      <c r="R4280" t="str">
        <f>CONCATENATE("ID-",A4280,"-",E4280)</f>
        <v>ID-34585-Chicago - Pittsburgh</v>
      </c>
      <c r="S4280" t="str">
        <f>INDEX(B:B,MATCH(A4280,A:A,0))</f>
        <v>19:03</v>
      </c>
      <c r="T4280" t="str">
        <f>IF(OR(B4280&gt;0,C4280&gt;0),"Acceptable","Check")</f>
        <v>Acceptable</v>
      </c>
      <c r="U4280">
        <f>COUNTIF(D:D, "Military - U.S. Army")</f>
        <v>23</v>
      </c>
      <c r="V4280">
        <f>AVERAGEIF(C:C,"Fort Myer, Virginia", I:I)</f>
        <v>2</v>
      </c>
      <c r="X4280" t="str">
        <f>IFERROR(VLOOKUP("FlightNumber", A:D, 4, FALSE), "Flight Not Found")</f>
        <v>Flight Not Found</v>
      </c>
      <c r="Y4280" t="str" cm="1">
        <f t="array" ref="Y4280">IF(AND(B:B &gt; TIME(6, 0, 0), B:B &lt;= TIME(18, 0, 0)), "Day", "Night")</f>
        <v>Night</v>
      </c>
      <c r="Z4280">
        <f>COUNTIFS(D:D, "Military - U.S. Army", C:C, "Fort Myer, Virginia")</f>
        <v>1</v>
      </c>
    </row>
    <row r="4281" spans="1:26" x14ac:dyDescent="0.2">
      <c r="A4281">
        <v>34590</v>
      </c>
      <c r="B4281" t="s">
        <v>15796</v>
      </c>
      <c r="C4281" t="s">
        <v>21176</v>
      </c>
      <c r="D4281" t="s">
        <v>21177</v>
      </c>
      <c r="E4281" t="s">
        <v>21178</v>
      </c>
      <c r="F4281" t="s">
        <v>12795</v>
      </c>
      <c r="G4281" t="s">
        <v>21179</v>
      </c>
      <c r="H4281" t="s">
        <v>21180</v>
      </c>
      <c r="I4281">
        <v>5</v>
      </c>
      <c r="J4281">
        <v>3</v>
      </c>
      <c r="K4281">
        <v>0</v>
      </c>
      <c r="L4281" t="s">
        <v>21181</v>
      </c>
      <c r="M4281">
        <f>SUM(B4281,C4281)</f>
        <v>0</v>
      </c>
      <c r="N4281" t="str">
        <f t="shared" si="132"/>
        <v>No</v>
      </c>
      <c r="O4281">
        <f>COUNTIF(C:C,"&lt;0")</f>
        <v>0</v>
      </c>
      <c r="P4281" t="e">
        <f>SUMIF(#REF!,"&gt;"&amp;AVERAGE(#REF!))</f>
        <v>#REF!</v>
      </c>
      <c r="Q4281">
        <f t="shared" si="133"/>
        <v>27.565026697177728</v>
      </c>
      <c r="R4281" t="str">
        <f>CONCATENATE("ID-",A4281,"-",E4281)</f>
        <v>ID-34590-Lagos - Abuja</v>
      </c>
      <c r="S4281" t="str">
        <f>INDEX(B:B,MATCH(A4281,A:A,0))</f>
        <v>12:05</v>
      </c>
      <c r="T4281" t="str">
        <f>IF(OR(B4281&gt;0,C4281&gt;0),"Acceptable","Check")</f>
        <v>Acceptable</v>
      </c>
      <c r="U4281">
        <f>COUNTIF(D:D, "Military - U.S. Army")</f>
        <v>23</v>
      </c>
      <c r="V4281">
        <f>AVERAGEIF(C:C,"Fort Myer, Virginia", I:I)</f>
        <v>2</v>
      </c>
      <c r="X4281" t="str">
        <f>IFERROR(VLOOKUP("FlightNumber", A:D, 4, FALSE), "Flight Not Found")</f>
        <v>Flight Not Found</v>
      </c>
      <c r="Y4281" t="str" cm="1">
        <f t="array" ref="Y4281">IF(AND(B:B &gt; TIME(6, 0, 0), B:B &lt;= TIME(18, 0, 0)), "Day", "Night")</f>
        <v>Night</v>
      </c>
      <c r="Z4281">
        <f>COUNTIFS(D:D, "Military - U.S. Army", C:C, "Fort Myer, Virginia")</f>
        <v>1</v>
      </c>
    </row>
    <row r="4282" spans="1:26" x14ac:dyDescent="0.2">
      <c r="A4282">
        <v>34594</v>
      </c>
      <c r="B4282" t="s">
        <v>21182</v>
      </c>
      <c r="C4282" t="s">
        <v>21183</v>
      </c>
      <c r="D4282" t="s">
        <v>15543</v>
      </c>
      <c r="E4282" t="s">
        <v>21184</v>
      </c>
      <c r="F4282" t="s">
        <v>10229</v>
      </c>
      <c r="G4282" t="s">
        <v>21185</v>
      </c>
      <c r="H4282" t="s">
        <v>301</v>
      </c>
      <c r="I4282">
        <v>4</v>
      </c>
      <c r="J4282">
        <v>3</v>
      </c>
      <c r="K4282">
        <v>0</v>
      </c>
      <c r="L4282" t="s">
        <v>21186</v>
      </c>
      <c r="M4282">
        <f>SUM(B4282,C4282)</f>
        <v>0</v>
      </c>
      <c r="N4282" t="str">
        <f t="shared" si="132"/>
        <v>No</v>
      </c>
      <c r="O4282">
        <f>COUNTIF(C:C,"&lt;0")</f>
        <v>0</v>
      </c>
      <c r="P4282" t="e">
        <f>SUMIF(#REF!,"&gt;"&amp;AVERAGE(#REF!))</f>
        <v>#REF!</v>
      </c>
      <c r="Q4282">
        <f t="shared" si="133"/>
        <v>27.565026697177728</v>
      </c>
      <c r="R4282" t="str">
        <f>CONCATENATE("ID-",A4282,"-",E4282)</f>
        <v>ID-34594-Fish Egg Inlet - Pruth Bay</v>
      </c>
      <c r="S4282" t="str">
        <f>INDEX(B:B,MATCH(A4282,A:A,0))</f>
        <v>11:48</v>
      </c>
      <c r="T4282" t="str">
        <f>IF(OR(B4282&gt;0,C4282&gt;0),"Acceptable","Check")</f>
        <v>Acceptable</v>
      </c>
      <c r="U4282">
        <f>COUNTIF(D:D, "Military - U.S. Army")</f>
        <v>23</v>
      </c>
      <c r="V4282">
        <f>AVERAGEIF(C:C,"Fort Myer, Virginia", I:I)</f>
        <v>2</v>
      </c>
      <c r="X4282" t="str">
        <f>IFERROR(VLOOKUP("FlightNumber", A:D, 4, FALSE), "Flight Not Found")</f>
        <v>Flight Not Found</v>
      </c>
      <c r="Y4282" t="str" cm="1">
        <f t="array" ref="Y4282">IF(AND(B:B &gt; TIME(6, 0, 0), B:B &lt;= TIME(18, 0, 0)), "Day", "Night")</f>
        <v>Night</v>
      </c>
      <c r="Z4282">
        <f>COUNTIFS(D:D, "Military - U.S. Army", C:C, "Fort Myer, Virginia")</f>
        <v>1</v>
      </c>
    </row>
    <row r="4283" spans="1:26" x14ac:dyDescent="0.2">
      <c r="A4283">
        <v>34595</v>
      </c>
      <c r="B4283" t="s">
        <v>5497</v>
      </c>
      <c r="C4283" t="s">
        <v>10272</v>
      </c>
      <c r="D4283" t="s">
        <v>21187</v>
      </c>
      <c r="E4283" t="s">
        <v>21188</v>
      </c>
      <c r="F4283" t="s">
        <v>12181</v>
      </c>
      <c r="G4283" t="s">
        <v>21189</v>
      </c>
      <c r="H4283" t="s">
        <v>1540</v>
      </c>
      <c r="I4283">
        <v>39</v>
      </c>
      <c r="J4283">
        <v>5</v>
      </c>
      <c r="K4283">
        <v>0</v>
      </c>
      <c r="L4283" t="s">
        <v>21190</v>
      </c>
      <c r="M4283">
        <f>SUM(B4283,C4283)</f>
        <v>0</v>
      </c>
      <c r="N4283" t="str">
        <f t="shared" si="132"/>
        <v>No</v>
      </c>
      <c r="O4283">
        <f>COUNTIF(C:C,"&lt;0")</f>
        <v>0</v>
      </c>
      <c r="P4283" t="e">
        <f>SUMIF(#REF!,"&gt;"&amp;AVERAGE(#REF!))</f>
        <v>#REF!</v>
      </c>
      <c r="Q4283">
        <f t="shared" si="133"/>
        <v>27.565026697177728</v>
      </c>
      <c r="R4283" t="str">
        <f>CONCATENATE("ID-",A4283,"-",E4283)</f>
        <v>ID-34595-Tunis - Tamanrasset</v>
      </c>
      <c r="S4283" t="str">
        <f>INDEX(B:B,MATCH(A4283,A:A,0))</f>
        <v>08:07</v>
      </c>
      <c r="T4283" t="str">
        <f>IF(OR(B4283&gt;0,C4283&gt;0),"Acceptable","Check")</f>
        <v>Acceptable</v>
      </c>
      <c r="U4283">
        <f>COUNTIF(D:D, "Military - U.S. Army")</f>
        <v>23</v>
      </c>
      <c r="V4283">
        <f>AVERAGEIF(C:C,"Fort Myer, Virginia", I:I)</f>
        <v>2</v>
      </c>
      <c r="X4283" t="str">
        <f>IFERROR(VLOOKUP("FlightNumber", A:D, 4, FALSE), "Flight Not Found")</f>
        <v>Flight Not Found</v>
      </c>
      <c r="Y4283" t="str" cm="1">
        <f t="array" ref="Y4283">IF(AND(B:B &gt; TIME(6, 0, 0), B:B &lt;= TIME(18, 0, 0)), "Day", "Night")</f>
        <v>Night</v>
      </c>
      <c r="Z4283">
        <f>COUNTIFS(D:D, "Military - U.S. Army", C:C, "Fort Myer, Virginia")</f>
        <v>1</v>
      </c>
    </row>
    <row r="4284" spans="1:26" x14ac:dyDescent="0.2">
      <c r="A4284">
        <v>34600</v>
      </c>
      <c r="B4284" t="s">
        <v>3113</v>
      </c>
      <c r="C4284" t="s">
        <v>18591</v>
      </c>
      <c r="D4284" t="s">
        <v>21191</v>
      </c>
      <c r="E4284" t="s">
        <v>6394</v>
      </c>
      <c r="F4284" t="s">
        <v>13402</v>
      </c>
      <c r="G4284" t="s">
        <v>21192</v>
      </c>
      <c r="H4284" t="s">
        <v>21193</v>
      </c>
      <c r="I4284">
        <v>12</v>
      </c>
      <c r="J4284">
        <v>6</v>
      </c>
      <c r="K4284">
        <v>0</v>
      </c>
      <c r="L4284" t="s">
        <v>21194</v>
      </c>
      <c r="M4284">
        <f>SUM(B4284,C4284)</f>
        <v>0</v>
      </c>
      <c r="N4284" t="str">
        <f t="shared" si="132"/>
        <v>No</v>
      </c>
      <c r="O4284">
        <f>COUNTIF(C:C,"&lt;0")</f>
        <v>0</v>
      </c>
      <c r="P4284" t="e">
        <f>SUMIF(#REF!,"&gt;"&amp;AVERAGE(#REF!))</f>
        <v>#REF!</v>
      </c>
      <c r="Q4284">
        <f t="shared" si="133"/>
        <v>27.565026697177728</v>
      </c>
      <c r="R4284" t="str">
        <f>CONCATENATE("ID-",A4284,"-",E4284)</f>
        <v>ID-34600-Hong Kong - Jakarta</v>
      </c>
      <c r="S4284" t="str">
        <f>INDEX(B:B,MATCH(A4284,A:A,0))</f>
        <v>19:15</v>
      </c>
      <c r="T4284" t="str">
        <f>IF(OR(B4284&gt;0,C4284&gt;0),"Acceptable","Check")</f>
        <v>Acceptable</v>
      </c>
      <c r="U4284">
        <f>COUNTIF(D:D, "Military - U.S. Army")</f>
        <v>23</v>
      </c>
      <c r="V4284">
        <f>AVERAGEIF(C:C,"Fort Myer, Virginia", I:I)</f>
        <v>2</v>
      </c>
      <c r="X4284" t="str">
        <f>IFERROR(VLOOKUP("FlightNumber", A:D, 4, FALSE), "Flight Not Found")</f>
        <v>Flight Not Found</v>
      </c>
      <c r="Y4284" t="str" cm="1">
        <f t="array" ref="Y4284">IF(AND(B:B &gt; TIME(6, 0, 0), B:B &lt;= TIME(18, 0, 0)), "Day", "Night")</f>
        <v>Night</v>
      </c>
      <c r="Z4284">
        <f>COUNTIFS(D:D, "Military - U.S. Army", C:C, "Fort Myer, Virginia")</f>
        <v>1</v>
      </c>
    </row>
    <row r="4285" spans="1:26" x14ac:dyDescent="0.2">
      <c r="A4285">
        <v>34603</v>
      </c>
      <c r="B4285" t="s">
        <v>11146</v>
      </c>
      <c r="C4285" t="s">
        <v>21195</v>
      </c>
      <c r="D4285" t="s">
        <v>21196</v>
      </c>
      <c r="E4285" t="s">
        <v>21197</v>
      </c>
      <c r="F4285" t="s">
        <v>11779</v>
      </c>
      <c r="G4285" t="s">
        <v>21198</v>
      </c>
      <c r="H4285" t="s">
        <v>21199</v>
      </c>
      <c r="I4285">
        <v>28</v>
      </c>
      <c r="J4285">
        <v>28</v>
      </c>
      <c r="K4285">
        <v>0</v>
      </c>
      <c r="L4285" t="s">
        <v>21200</v>
      </c>
      <c r="M4285">
        <f>SUM(B4285,C4285)</f>
        <v>0</v>
      </c>
      <c r="N4285" t="str">
        <f t="shared" si="132"/>
        <v>No</v>
      </c>
      <c r="O4285">
        <f>COUNTIF(C:C,"&lt;0")</f>
        <v>0</v>
      </c>
      <c r="P4285" t="e">
        <f>SUMIF(#REF!,"&gt;"&amp;AVERAGE(#REF!))</f>
        <v>#REF!</v>
      </c>
      <c r="Q4285">
        <f t="shared" si="133"/>
        <v>27.565026697177728</v>
      </c>
      <c r="R4285" t="str">
        <f>CONCATENATE("ID-",A4285,"-",E4285)</f>
        <v>ID-34603-Krasnoyarsk - Tura</v>
      </c>
      <c r="S4285" t="str">
        <f>INDEX(B:B,MATCH(A4285,A:A,0))</f>
        <v>17:38</v>
      </c>
      <c r="T4285" t="str">
        <f>IF(OR(B4285&gt;0,C4285&gt;0),"Acceptable","Check")</f>
        <v>Acceptable</v>
      </c>
      <c r="U4285">
        <f>COUNTIF(D:D, "Military - U.S. Army")</f>
        <v>23</v>
      </c>
      <c r="V4285">
        <f>AVERAGEIF(C:C,"Fort Myer, Virginia", I:I)</f>
        <v>2</v>
      </c>
      <c r="X4285" t="str">
        <f>IFERROR(VLOOKUP("FlightNumber", A:D, 4, FALSE), "Flight Not Found")</f>
        <v>Flight Not Found</v>
      </c>
      <c r="Y4285" t="str" cm="1">
        <f t="array" ref="Y4285">IF(AND(B:B &gt; TIME(6, 0, 0), B:B &lt;= TIME(18, 0, 0)), "Day", "Night")</f>
        <v>Night</v>
      </c>
      <c r="Z4285">
        <f>COUNTIFS(D:D, "Military - U.S. Army", C:C, "Fort Myer, Virginia")</f>
        <v>1</v>
      </c>
    </row>
    <row r="4286" spans="1:26" x14ac:dyDescent="0.2">
      <c r="A4286">
        <v>34605</v>
      </c>
      <c r="C4286" t="s">
        <v>21201</v>
      </c>
      <c r="D4286" t="s">
        <v>21202</v>
      </c>
      <c r="E4286" t="s">
        <v>21203</v>
      </c>
      <c r="F4286" t="s">
        <v>4880</v>
      </c>
      <c r="G4286" t="s">
        <v>21204</v>
      </c>
      <c r="H4286" t="s">
        <v>21205</v>
      </c>
      <c r="I4286">
        <v>27</v>
      </c>
      <c r="J4286">
        <v>1</v>
      </c>
      <c r="K4286">
        <v>0</v>
      </c>
      <c r="L4286" t="s">
        <v>21206</v>
      </c>
      <c r="M4286">
        <f>SUM(B4286,C4286)</f>
        <v>0</v>
      </c>
      <c r="N4286" t="str">
        <f t="shared" si="132"/>
        <v>No</v>
      </c>
      <c r="O4286">
        <f>COUNTIF(C:C,"&lt;0")</f>
        <v>0</v>
      </c>
      <c r="P4286" t="e">
        <f>SUMIF(#REF!,"&gt;"&amp;AVERAGE(#REF!))</f>
        <v>#REF!</v>
      </c>
      <c r="Q4286">
        <f t="shared" si="133"/>
        <v>27.565026697177728</v>
      </c>
      <c r="R4286" t="str">
        <f>CONCATENATE("ID-",A4286,"-",E4286)</f>
        <v>ID-34605-Bahia Negra - Asuncion</v>
      </c>
      <c r="S4286">
        <f>INDEX(B:B,MATCH(A4286,A:A,0))</f>
        <v>0</v>
      </c>
      <c r="T4286" t="str">
        <f>IF(OR(B4286&gt;0,C4286&gt;0),"Acceptable","Check")</f>
        <v>Acceptable</v>
      </c>
      <c r="U4286">
        <f>COUNTIF(D:D, "Military - U.S. Army")</f>
        <v>23</v>
      </c>
      <c r="V4286">
        <f>AVERAGEIF(C:C,"Fort Myer, Virginia", I:I)</f>
        <v>2</v>
      </c>
      <c r="X4286" t="str">
        <f>IFERROR(VLOOKUP("FlightNumber", A:D, 4, FALSE), "Flight Not Found")</f>
        <v>Flight Not Found</v>
      </c>
      <c r="Y4286" t="str" cm="1">
        <f t="array" ref="Y4286">IF(AND(B:B &gt; TIME(6, 0, 0), B:B &lt;= TIME(18, 0, 0)), "Day", "Night")</f>
        <v>Night</v>
      </c>
      <c r="Z4286">
        <f>COUNTIFS(D:D, "Military - U.S. Army", C:C, "Fort Myer, Virginia")</f>
        <v>1</v>
      </c>
    </row>
    <row r="4287" spans="1:26" x14ac:dyDescent="0.2">
      <c r="A4287">
        <v>34606</v>
      </c>
      <c r="C4287" t="s">
        <v>21207</v>
      </c>
      <c r="D4287" t="s">
        <v>21208</v>
      </c>
      <c r="E4287" t="s">
        <v>21209</v>
      </c>
      <c r="F4287" t="s">
        <v>21210</v>
      </c>
      <c r="G4287" t="s">
        <v>21211</v>
      </c>
      <c r="H4287" t="s">
        <v>21212</v>
      </c>
      <c r="I4287">
        <v>9</v>
      </c>
      <c r="J4287">
        <v>8</v>
      </c>
      <c r="K4287">
        <v>0</v>
      </c>
      <c r="L4287" t="s">
        <v>1758</v>
      </c>
      <c r="M4287">
        <f>SUM(B4287,C4287)</f>
        <v>0</v>
      </c>
      <c r="N4287" t="str">
        <f t="shared" si="132"/>
        <v>No</v>
      </c>
      <c r="O4287">
        <f>COUNTIF(C:C,"&lt;0")</f>
        <v>0</v>
      </c>
      <c r="P4287" t="e">
        <f>SUMIF(#REF!,"&gt;"&amp;AVERAGE(#REF!))</f>
        <v>#REF!</v>
      </c>
      <c r="Q4287">
        <f t="shared" si="133"/>
        <v>27.565026697177728</v>
      </c>
      <c r="R4287" t="str">
        <f>CONCATENATE("ID-",A4287,"-",E4287)</f>
        <v>ID-34606-Cordoba Pajas Blancas - Buenos Aires, Brazil</v>
      </c>
      <c r="S4287">
        <f>INDEX(B:B,MATCH(A4287,A:A,0))</f>
        <v>0</v>
      </c>
      <c r="T4287" t="str">
        <f>IF(OR(B4287&gt;0,C4287&gt;0),"Acceptable","Check")</f>
        <v>Acceptable</v>
      </c>
      <c r="U4287">
        <f>COUNTIF(D:D, "Military - U.S. Army")</f>
        <v>23</v>
      </c>
      <c r="V4287">
        <f>AVERAGEIF(C:C,"Fort Myer, Virginia", I:I)</f>
        <v>2</v>
      </c>
      <c r="X4287" t="str">
        <f>IFERROR(VLOOKUP("FlightNumber", A:D, 4, FALSE), "Flight Not Found")</f>
        <v>Flight Not Found</v>
      </c>
      <c r="Y4287" t="str" cm="1">
        <f t="array" ref="Y4287">IF(AND(B:B &gt; TIME(6, 0, 0), B:B &lt;= TIME(18, 0, 0)), "Day", "Night")</f>
        <v>Night</v>
      </c>
      <c r="Z4287">
        <f>COUNTIFS(D:D, "Military - U.S. Army", C:C, "Fort Myer, Virginia")</f>
        <v>1</v>
      </c>
    </row>
    <row r="4288" spans="1:26" x14ac:dyDescent="0.2">
      <c r="A4288">
        <v>34607</v>
      </c>
      <c r="B4288" t="s">
        <v>7844</v>
      </c>
      <c r="C4288" t="s">
        <v>21213</v>
      </c>
      <c r="D4288" t="s">
        <v>21214</v>
      </c>
      <c r="E4288" t="s">
        <v>21215</v>
      </c>
      <c r="F4288" t="s">
        <v>19558</v>
      </c>
      <c r="G4288" t="s">
        <v>21216</v>
      </c>
      <c r="H4288" t="s">
        <v>21217</v>
      </c>
      <c r="I4288">
        <v>20</v>
      </c>
      <c r="J4288">
        <v>8</v>
      </c>
      <c r="K4288">
        <v>0</v>
      </c>
      <c r="L4288" t="s">
        <v>21218</v>
      </c>
      <c r="M4288">
        <f>SUM(B4288,C4288)</f>
        <v>0</v>
      </c>
      <c r="N4288" t="str">
        <f t="shared" si="132"/>
        <v>No</v>
      </c>
      <c r="O4288">
        <f>COUNTIF(C:C,"&lt;0")</f>
        <v>0</v>
      </c>
      <c r="P4288" t="e">
        <f>SUMIF(#REF!,"&gt;"&amp;AVERAGE(#REF!))</f>
        <v>#REF!</v>
      </c>
      <c r="Q4288">
        <f t="shared" si="133"/>
        <v>27.565026697177728</v>
      </c>
      <c r="R4288" t="str">
        <f>CONCATENATE("ID-",A4288,"-",E4288)</f>
        <v>ID-34607-Chaibukha - Provedenia</v>
      </c>
      <c r="S4288" t="str">
        <f>INDEX(B:B,MATCH(A4288,A:A,0))</f>
        <v>11:10</v>
      </c>
      <c r="T4288" t="str">
        <f>IF(OR(B4288&gt;0,C4288&gt;0),"Acceptable","Check")</f>
        <v>Acceptable</v>
      </c>
      <c r="U4288">
        <f>COUNTIF(D:D, "Military - U.S. Army")</f>
        <v>23</v>
      </c>
      <c r="V4288">
        <f>AVERAGEIF(C:C,"Fort Myer, Virginia", I:I)</f>
        <v>2</v>
      </c>
      <c r="X4288" t="str">
        <f>IFERROR(VLOOKUP("FlightNumber", A:D, 4, FALSE), "Flight Not Found")</f>
        <v>Flight Not Found</v>
      </c>
      <c r="Y4288" t="str" cm="1">
        <f t="array" ref="Y4288">IF(AND(B:B &gt; TIME(6, 0, 0), B:B &lt;= TIME(18, 0, 0)), "Day", "Night")</f>
        <v>Night</v>
      </c>
      <c r="Z4288">
        <f>COUNTIFS(D:D, "Military - U.S. Army", C:C, "Fort Myer, Virginia")</f>
        <v>1</v>
      </c>
    </row>
    <row r="4289" spans="1:26" x14ac:dyDescent="0.2">
      <c r="A4289">
        <v>34683</v>
      </c>
      <c r="B4289" t="s">
        <v>6744</v>
      </c>
      <c r="C4289" t="s">
        <v>12461</v>
      </c>
      <c r="D4289" t="s">
        <v>21219</v>
      </c>
      <c r="F4289" t="s">
        <v>1809</v>
      </c>
      <c r="G4289" t="s">
        <v>21220</v>
      </c>
      <c r="H4289" t="s">
        <v>21221</v>
      </c>
      <c r="I4289">
        <v>2</v>
      </c>
      <c r="J4289">
        <v>2</v>
      </c>
      <c r="K4289">
        <v>0</v>
      </c>
      <c r="L4289" t="s">
        <v>21222</v>
      </c>
      <c r="M4289">
        <f>SUM(B4289,C4289)</f>
        <v>0</v>
      </c>
      <c r="N4289" t="str">
        <f t="shared" si="132"/>
        <v>No</v>
      </c>
      <c r="O4289">
        <f>COUNTIF(C:C,"&lt;0")</f>
        <v>0</v>
      </c>
      <c r="P4289" t="e">
        <f>SUMIF(#REF!,"&gt;"&amp;AVERAGE(#REF!))</f>
        <v>#REF!</v>
      </c>
      <c r="Q4289">
        <f t="shared" si="133"/>
        <v>27.565026697177728</v>
      </c>
      <c r="R4289" t="str">
        <f>CONCATENATE("ID-",A4289,"-",E4289)</f>
        <v>ID-34683-</v>
      </c>
      <c r="S4289" t="str">
        <f>INDEX(B:B,MATCH(A4289,A:A,0))</f>
        <v>06:15</v>
      </c>
      <c r="T4289" t="str">
        <f>IF(OR(B4289&gt;0,C4289&gt;0),"Acceptable","Check")</f>
        <v>Acceptable</v>
      </c>
      <c r="U4289">
        <f>COUNTIF(D:D, "Military - U.S. Army")</f>
        <v>23</v>
      </c>
      <c r="V4289">
        <f>AVERAGEIF(C:C,"Fort Myer, Virginia", I:I)</f>
        <v>2</v>
      </c>
      <c r="X4289" t="str">
        <f>IFERROR(VLOOKUP("FlightNumber", A:D, 4, FALSE), "Flight Not Found")</f>
        <v>Flight Not Found</v>
      </c>
      <c r="Y4289" t="str" cm="1">
        <f t="array" ref="Y4289">IF(AND(B:B &gt; TIME(6, 0, 0), B:B &lt;= TIME(18, 0, 0)), "Day", "Night")</f>
        <v>Night</v>
      </c>
      <c r="Z4289">
        <f>COUNTIFS(D:D, "Military - U.S. Army", C:C, "Fort Myer, Virginia")</f>
        <v>1</v>
      </c>
    </row>
    <row r="4290" spans="1:26" x14ac:dyDescent="0.2">
      <c r="A4290">
        <v>34615</v>
      </c>
      <c r="B4290" t="s">
        <v>8569</v>
      </c>
      <c r="C4290" t="s">
        <v>21223</v>
      </c>
      <c r="D4290" t="s">
        <v>21224</v>
      </c>
      <c r="E4290" t="s">
        <v>20387</v>
      </c>
      <c r="F4290" t="s">
        <v>21225</v>
      </c>
      <c r="G4290" t="s">
        <v>21226</v>
      </c>
      <c r="H4290" t="s">
        <v>21227</v>
      </c>
      <c r="I4290">
        <v>10</v>
      </c>
      <c r="J4290">
        <v>10</v>
      </c>
      <c r="K4290">
        <v>0</v>
      </c>
      <c r="L4290" t="s">
        <v>21228</v>
      </c>
      <c r="M4290">
        <f>SUM(B4290,C4290)</f>
        <v>0</v>
      </c>
      <c r="N4290" t="str">
        <f t="shared" ref="N4290:N4353" si="134">IF(E4290="good","Yes","No")</f>
        <v>No</v>
      </c>
      <c r="O4290">
        <f>COUNTIF(C:C,"&lt;0")</f>
        <v>0</v>
      </c>
      <c r="P4290" t="e">
        <f>SUMIF(#REF!,"&gt;"&amp;AVERAGE(#REF!))</f>
        <v>#REF!</v>
      </c>
      <c r="Q4290">
        <f t="shared" si="133"/>
        <v>27.565026697177728</v>
      </c>
      <c r="R4290" t="str">
        <f>CONCATENATE("ID-",A4290,"-",E4290)</f>
        <v>ID-34615-Villavicencio - Mitu</v>
      </c>
      <c r="S4290" t="str">
        <f>INDEX(B:B,MATCH(A4290,A:A,0))</f>
        <v>15:45</v>
      </c>
      <c r="T4290" t="str">
        <f>IF(OR(B4290&gt;0,C4290&gt;0),"Acceptable","Check")</f>
        <v>Acceptable</v>
      </c>
      <c r="U4290">
        <f>COUNTIF(D:D, "Military - U.S. Army")</f>
        <v>23</v>
      </c>
      <c r="V4290">
        <f>AVERAGEIF(C:C,"Fort Myer, Virginia", I:I)</f>
        <v>2</v>
      </c>
      <c r="X4290" t="str">
        <f>IFERROR(VLOOKUP("FlightNumber", A:D, 4, FALSE), "Flight Not Found")</f>
        <v>Flight Not Found</v>
      </c>
      <c r="Y4290" t="str" cm="1">
        <f t="array" ref="Y4290">IF(AND(B:B &gt; TIME(6, 0, 0), B:B &lt;= TIME(18, 0, 0)), "Day", "Night")</f>
        <v>Night</v>
      </c>
      <c r="Z4290">
        <f>COUNTIFS(D:D, "Military - U.S. Army", C:C, "Fort Myer, Virginia")</f>
        <v>1</v>
      </c>
    </row>
    <row r="4291" spans="1:26" x14ac:dyDescent="0.2">
      <c r="A4291">
        <v>34619</v>
      </c>
      <c r="B4291" t="s">
        <v>21229</v>
      </c>
      <c r="C4291" t="s">
        <v>21230</v>
      </c>
      <c r="D4291" t="s">
        <v>21231</v>
      </c>
      <c r="E4291" t="s">
        <v>21232</v>
      </c>
      <c r="F4291" t="s">
        <v>12800</v>
      </c>
      <c r="G4291" t="s">
        <v>21233</v>
      </c>
      <c r="H4291" t="s">
        <v>21234</v>
      </c>
      <c r="I4291">
        <v>66</v>
      </c>
      <c r="J4291">
        <v>66</v>
      </c>
      <c r="K4291">
        <v>0</v>
      </c>
      <c r="L4291" t="s">
        <v>21235</v>
      </c>
      <c r="M4291">
        <f>SUM(B4291,C4291)</f>
        <v>0</v>
      </c>
      <c r="N4291" t="str">
        <f t="shared" si="134"/>
        <v>No</v>
      </c>
      <c r="O4291">
        <f>COUNTIF(C:C,"&lt;0")</f>
        <v>0</v>
      </c>
      <c r="P4291" t="e">
        <f>SUMIF(#REF!,"&gt;"&amp;AVERAGE(#REF!))</f>
        <v>#REF!</v>
      </c>
      <c r="Q4291">
        <f t="shared" ref="Q4291:Q4354" si="135">AVERAGEIF(I:I,"&gt;0")</f>
        <v>27.565026697177728</v>
      </c>
      <c r="R4291" t="str">
        <f>CONCATENATE("ID-",A4291,"-",E4291)</f>
        <v>ID-34619-Isfahan - Terhan</v>
      </c>
      <c r="S4291" t="str">
        <f>INDEX(B:B,MATCH(A4291,A:A,0))</f>
        <v>22:50</v>
      </c>
      <c r="T4291" t="str">
        <f>IF(OR(B4291&gt;0,C4291&gt;0),"Acceptable","Check")</f>
        <v>Acceptable</v>
      </c>
      <c r="U4291">
        <f>COUNTIF(D:D, "Military - U.S. Army")</f>
        <v>23</v>
      </c>
      <c r="V4291">
        <f>AVERAGEIF(C:C,"Fort Myer, Virginia", I:I)</f>
        <v>2</v>
      </c>
      <c r="X4291" t="str">
        <f>IFERROR(VLOOKUP("FlightNumber", A:D, 4, FALSE), "Flight Not Found")</f>
        <v>Flight Not Found</v>
      </c>
      <c r="Y4291" t="str" cm="1">
        <f t="array" ref="Y4291">IF(AND(B:B &gt; TIME(6, 0, 0), B:B &lt;= TIME(18, 0, 0)), "Day", "Night")</f>
        <v>Night</v>
      </c>
      <c r="Z4291">
        <f>COUNTIFS(D:D, "Military - U.S. Army", C:C, "Fort Myer, Virginia")</f>
        <v>1</v>
      </c>
    </row>
    <row r="4292" spans="1:26" x14ac:dyDescent="0.2">
      <c r="A4292">
        <v>34621</v>
      </c>
      <c r="B4292" t="s">
        <v>1610</v>
      </c>
      <c r="C4292" t="s">
        <v>21236</v>
      </c>
      <c r="D4292" t="s">
        <v>4101</v>
      </c>
      <c r="E4292" t="s">
        <v>21237</v>
      </c>
      <c r="F4292" t="s">
        <v>11824</v>
      </c>
      <c r="G4292" t="s">
        <v>21238</v>
      </c>
      <c r="H4292" t="s">
        <v>21239</v>
      </c>
      <c r="I4292">
        <v>21</v>
      </c>
      <c r="J4292">
        <v>21</v>
      </c>
      <c r="K4292">
        <v>0</v>
      </c>
      <c r="L4292" t="s">
        <v>21240</v>
      </c>
      <c r="M4292">
        <f>SUM(B4292,C4292)</f>
        <v>0</v>
      </c>
      <c r="N4292" t="str">
        <f t="shared" si="134"/>
        <v>No</v>
      </c>
      <c r="O4292">
        <f>COUNTIF(C:C,"&lt;0")</f>
        <v>0</v>
      </c>
      <c r="P4292" t="e">
        <f>SUMIF(#REF!,"&gt;"&amp;AVERAGE(#REF!))</f>
        <v>#REF!</v>
      </c>
      <c r="Q4292">
        <f t="shared" si="135"/>
        <v>27.565026697177728</v>
      </c>
      <c r="R4292" t="str">
        <f>CONCATENATE("ID-",A4292,"-",E4292)</f>
        <v>ID-34621-Rio de Janeiro - Belem</v>
      </c>
      <c r="S4292" t="str">
        <f>INDEX(B:B,MATCH(A4292,A:A,0))</f>
        <v>22:00</v>
      </c>
      <c r="T4292" t="str">
        <f>IF(OR(B4292&gt;0,C4292&gt;0),"Acceptable","Check")</f>
        <v>Acceptable</v>
      </c>
      <c r="U4292">
        <f>COUNTIF(D:D, "Military - U.S. Army")</f>
        <v>23</v>
      </c>
      <c r="V4292">
        <f>AVERAGEIF(C:C,"Fort Myer, Virginia", I:I)</f>
        <v>2</v>
      </c>
      <c r="X4292" t="str">
        <f>IFERROR(VLOOKUP("FlightNumber", A:D, 4, FALSE), "Flight Not Found")</f>
        <v>Flight Not Found</v>
      </c>
      <c r="Y4292" t="str" cm="1">
        <f t="array" ref="Y4292">IF(AND(B:B &gt; TIME(6, 0, 0), B:B &lt;= TIME(18, 0, 0)), "Day", "Night")</f>
        <v>Night</v>
      </c>
      <c r="Z4292">
        <f>COUNTIFS(D:D, "Military - U.S. Army", C:C, "Fort Myer, Virginia")</f>
        <v>1</v>
      </c>
    </row>
    <row r="4293" spans="1:26" x14ac:dyDescent="0.2">
      <c r="A4293">
        <v>34633</v>
      </c>
      <c r="C4293" t="s">
        <v>21241</v>
      </c>
      <c r="D4293" t="s">
        <v>14590</v>
      </c>
      <c r="F4293" t="s">
        <v>21242</v>
      </c>
      <c r="G4293" t="s">
        <v>21243</v>
      </c>
      <c r="I4293">
        <v>22</v>
      </c>
      <c r="J4293">
        <v>22</v>
      </c>
      <c r="K4293">
        <v>0</v>
      </c>
      <c r="L4293" t="s">
        <v>16369</v>
      </c>
      <c r="M4293">
        <f>SUM(B4293,C4293)</f>
        <v>0</v>
      </c>
      <c r="N4293" t="str">
        <f t="shared" si="134"/>
        <v>No</v>
      </c>
      <c r="O4293">
        <f>COUNTIF(C:C,"&lt;0")</f>
        <v>0</v>
      </c>
      <c r="P4293" t="e">
        <f>SUMIF(#REF!,"&gt;"&amp;AVERAGE(#REF!))</f>
        <v>#REF!</v>
      </c>
      <c r="Q4293">
        <f t="shared" si="135"/>
        <v>27.565026697177728</v>
      </c>
      <c r="R4293" t="str">
        <f>CONCATENATE("ID-",A4293,"-",E4293)</f>
        <v>ID-34633-</v>
      </c>
      <c r="S4293">
        <f>INDEX(B:B,MATCH(A4293,A:A,0))</f>
        <v>0</v>
      </c>
      <c r="T4293" t="str">
        <f>IF(OR(B4293&gt;0,C4293&gt;0),"Acceptable","Check")</f>
        <v>Acceptable</v>
      </c>
      <c r="U4293">
        <f>COUNTIF(D:D, "Military - U.S. Army")</f>
        <v>23</v>
      </c>
      <c r="V4293">
        <f>AVERAGEIF(C:C,"Fort Myer, Virginia", I:I)</f>
        <v>2</v>
      </c>
      <c r="X4293" t="str">
        <f>IFERROR(VLOOKUP("FlightNumber", A:D, 4, FALSE), "Flight Not Found")</f>
        <v>Flight Not Found</v>
      </c>
      <c r="Y4293" t="str" cm="1">
        <f t="array" ref="Y4293">IF(AND(B:B &gt; TIME(6, 0, 0), B:B &lt;= TIME(18, 0, 0)), "Day", "Night")</f>
        <v>Night</v>
      </c>
      <c r="Z4293">
        <f>COUNTIFS(D:D, "Military - U.S. Army", C:C, "Fort Myer, Virginia")</f>
        <v>1</v>
      </c>
    </row>
    <row r="4294" spans="1:26" x14ac:dyDescent="0.2">
      <c r="A4294">
        <v>34636</v>
      </c>
      <c r="C4294" t="s">
        <v>21244</v>
      </c>
      <c r="D4294" t="s">
        <v>20392</v>
      </c>
      <c r="F4294" t="s">
        <v>21245</v>
      </c>
      <c r="G4294" t="s">
        <v>21246</v>
      </c>
      <c r="H4294" t="s">
        <v>21247</v>
      </c>
      <c r="I4294">
        <v>19</v>
      </c>
      <c r="J4294">
        <v>7</v>
      </c>
      <c r="K4294">
        <v>0</v>
      </c>
      <c r="L4294" t="s">
        <v>21248</v>
      </c>
      <c r="M4294">
        <f>SUM(B4294,C4294)</f>
        <v>0</v>
      </c>
      <c r="N4294" t="str">
        <f t="shared" si="134"/>
        <v>No</v>
      </c>
      <c r="O4294">
        <f>COUNTIF(C:C,"&lt;0")</f>
        <v>0</v>
      </c>
      <c r="P4294" t="e">
        <f>SUMIF(#REF!,"&gt;"&amp;AVERAGE(#REF!))</f>
        <v>#REF!</v>
      </c>
      <c r="Q4294">
        <f t="shared" si="135"/>
        <v>27.565026697177728</v>
      </c>
      <c r="R4294" t="str">
        <f>CONCATENATE("ID-",A4294,"-",E4294)</f>
        <v>ID-34636-</v>
      </c>
      <c r="S4294">
        <f>INDEX(B:B,MATCH(A4294,A:A,0))</f>
        <v>0</v>
      </c>
      <c r="T4294" t="str">
        <f>IF(OR(B4294&gt;0,C4294&gt;0),"Acceptable","Check")</f>
        <v>Acceptable</v>
      </c>
      <c r="U4294">
        <f>COUNTIF(D:D, "Military - U.S. Army")</f>
        <v>23</v>
      </c>
      <c r="V4294">
        <f>AVERAGEIF(C:C,"Fort Myer, Virginia", I:I)</f>
        <v>2</v>
      </c>
      <c r="X4294" t="str">
        <f>IFERROR(VLOOKUP("FlightNumber", A:D, 4, FALSE), "Flight Not Found")</f>
        <v>Flight Not Found</v>
      </c>
      <c r="Y4294" t="str" cm="1">
        <f t="array" ref="Y4294">IF(AND(B:B &gt; TIME(6, 0, 0), B:B &lt;= TIME(18, 0, 0)), "Day", "Night")</f>
        <v>Night</v>
      </c>
      <c r="Z4294">
        <f>COUNTIFS(D:D, "Military - U.S. Army", C:C, "Fort Myer, Virginia")</f>
        <v>1</v>
      </c>
    </row>
    <row r="4295" spans="1:26" x14ac:dyDescent="0.2">
      <c r="A4295">
        <v>34636</v>
      </c>
      <c r="B4295" t="s">
        <v>92</v>
      </c>
      <c r="C4295" t="s">
        <v>21249</v>
      </c>
      <c r="D4295" t="s">
        <v>17416</v>
      </c>
      <c r="E4295" t="s">
        <v>21250</v>
      </c>
      <c r="F4295" t="s">
        <v>10624</v>
      </c>
      <c r="G4295" t="s">
        <v>21251</v>
      </c>
      <c r="H4295" t="s">
        <v>21252</v>
      </c>
      <c r="I4295">
        <v>23</v>
      </c>
      <c r="J4295">
        <v>23</v>
      </c>
      <c r="K4295">
        <v>0</v>
      </c>
      <c r="L4295" t="s">
        <v>21253</v>
      </c>
      <c r="M4295">
        <f>SUM(B4295,C4295)</f>
        <v>0</v>
      </c>
      <c r="N4295" t="str">
        <f t="shared" si="134"/>
        <v>No</v>
      </c>
      <c r="O4295">
        <f>COUNTIF(C:C,"&lt;0")</f>
        <v>0</v>
      </c>
      <c r="P4295" t="e">
        <f>SUMIF(#REF!,"&gt;"&amp;AVERAGE(#REF!))</f>
        <v>#REF!</v>
      </c>
      <c r="Q4295">
        <f t="shared" si="135"/>
        <v>27.565026697177728</v>
      </c>
      <c r="R4295" t="str">
        <f>CONCATENATE("ID-",A4295,"-",E4295)</f>
        <v>ID-34636-Yushno - Ust Ilimsk</v>
      </c>
      <c r="S4295">
        <f>INDEX(B:B,MATCH(A4295,A:A,0))</f>
        <v>0</v>
      </c>
      <c r="T4295" t="str">
        <f>IF(OR(B4295&gt;0,C4295&gt;0),"Acceptable","Check")</f>
        <v>Acceptable</v>
      </c>
      <c r="U4295">
        <f>COUNTIF(D:D, "Military - U.S. Army")</f>
        <v>23</v>
      </c>
      <c r="V4295">
        <f>AVERAGEIF(C:C,"Fort Myer, Virginia", I:I)</f>
        <v>2</v>
      </c>
      <c r="X4295" t="str">
        <f>IFERROR(VLOOKUP("FlightNumber", A:D, 4, FALSE), "Flight Not Found")</f>
        <v>Flight Not Found</v>
      </c>
      <c r="Y4295" t="str" cm="1">
        <f t="array" ref="Y4295">IF(AND(B:B &gt; TIME(6, 0, 0), B:B &lt;= TIME(18, 0, 0)), "Day", "Night")</f>
        <v>Night</v>
      </c>
      <c r="Z4295">
        <f>COUNTIFS(D:D, "Military - U.S. Army", C:C, "Fort Myer, Virginia")</f>
        <v>1</v>
      </c>
    </row>
    <row r="4296" spans="1:26" x14ac:dyDescent="0.2">
      <c r="A4296">
        <v>34638</v>
      </c>
      <c r="B4296" t="s">
        <v>9932</v>
      </c>
      <c r="C4296" t="s">
        <v>21254</v>
      </c>
      <c r="D4296" t="s">
        <v>18088</v>
      </c>
      <c r="E4296" t="s">
        <v>21255</v>
      </c>
      <c r="F4296" t="s">
        <v>21256</v>
      </c>
      <c r="G4296" t="s">
        <v>21257</v>
      </c>
      <c r="H4296" t="s">
        <v>7762</v>
      </c>
      <c r="I4296">
        <v>68</v>
      </c>
      <c r="J4296">
        <v>68</v>
      </c>
      <c r="K4296">
        <v>0</v>
      </c>
      <c r="L4296" t="s">
        <v>21258</v>
      </c>
      <c r="M4296">
        <f>SUM(B4296,C4296)</f>
        <v>0</v>
      </c>
      <c r="N4296" t="str">
        <f t="shared" si="134"/>
        <v>No</v>
      </c>
      <c r="O4296">
        <f>COUNTIF(C:C,"&lt;0")</f>
        <v>0</v>
      </c>
      <c r="P4296" t="e">
        <f>SUMIF(#REF!,"&gt;"&amp;AVERAGE(#REF!))</f>
        <v>#REF!</v>
      </c>
      <c r="Q4296">
        <f t="shared" si="135"/>
        <v>27.565026697177728</v>
      </c>
      <c r="R4296" t="str">
        <f>CONCATENATE("ID-",A4296,"-",E4296)</f>
        <v>ID-34638-Indianapolis - Chicago</v>
      </c>
      <c r="S4296" t="str">
        <f>INDEX(B:B,MATCH(A4296,A:A,0))</f>
        <v>15:59</v>
      </c>
      <c r="T4296" t="str">
        <f>IF(OR(B4296&gt;0,C4296&gt;0),"Acceptable","Check")</f>
        <v>Acceptable</v>
      </c>
      <c r="U4296">
        <f>COUNTIF(D:D, "Military - U.S. Army")</f>
        <v>23</v>
      </c>
      <c r="V4296">
        <f>AVERAGEIF(C:C,"Fort Myer, Virginia", I:I)</f>
        <v>2</v>
      </c>
      <c r="X4296" t="str">
        <f>IFERROR(VLOOKUP("FlightNumber", A:D, 4, FALSE), "Flight Not Found")</f>
        <v>Flight Not Found</v>
      </c>
      <c r="Y4296" t="str" cm="1">
        <f t="array" ref="Y4296">IF(AND(B:B &gt; TIME(6, 0, 0), B:B &lt;= TIME(18, 0, 0)), "Day", "Night")</f>
        <v>Night</v>
      </c>
      <c r="Z4296">
        <f>COUNTIFS(D:D, "Military - U.S. Army", C:C, "Fort Myer, Virginia")</f>
        <v>1</v>
      </c>
    </row>
    <row r="4297" spans="1:26" x14ac:dyDescent="0.2">
      <c r="A4297">
        <v>34639</v>
      </c>
      <c r="C4297" t="s">
        <v>21259</v>
      </c>
      <c r="D4297" t="s">
        <v>21260</v>
      </c>
      <c r="E4297" t="s">
        <v>21261</v>
      </c>
      <c r="F4297" t="s">
        <v>13957</v>
      </c>
      <c r="G4297" t="s">
        <v>21262</v>
      </c>
      <c r="H4297" t="s">
        <v>21263</v>
      </c>
      <c r="I4297">
        <v>14</v>
      </c>
      <c r="J4297">
        <v>14</v>
      </c>
      <c r="K4297">
        <v>0</v>
      </c>
      <c r="L4297" t="s">
        <v>21264</v>
      </c>
      <c r="M4297">
        <f>SUM(B4297,C4297)</f>
        <v>0</v>
      </c>
      <c r="N4297" t="str">
        <f t="shared" si="134"/>
        <v>No</v>
      </c>
      <c r="O4297">
        <f>COUNTIF(C:C,"&lt;0")</f>
        <v>0</v>
      </c>
      <c r="P4297" t="e">
        <f>SUMIF(#REF!,"&gt;"&amp;AVERAGE(#REF!))</f>
        <v>#REF!</v>
      </c>
      <c r="Q4297">
        <f t="shared" si="135"/>
        <v>27.565026697177728</v>
      </c>
      <c r="R4297" t="str">
        <f>CONCATENATE("ID-",A4297,"-",E4297)</f>
        <v>ID-34639-Cozumel - Chichen Itza</v>
      </c>
      <c r="S4297">
        <f>INDEX(B:B,MATCH(A4297,A:A,0))</f>
        <v>0</v>
      </c>
      <c r="T4297" t="str">
        <f>IF(OR(B4297&gt;0,C4297&gt;0),"Acceptable","Check")</f>
        <v>Acceptable</v>
      </c>
      <c r="U4297">
        <f>COUNTIF(D:D, "Military - U.S. Army")</f>
        <v>23</v>
      </c>
      <c r="V4297">
        <f>AVERAGEIF(C:C,"Fort Myer, Virginia", I:I)</f>
        <v>2</v>
      </c>
      <c r="X4297" t="str">
        <f>IFERROR(VLOOKUP("FlightNumber", A:D, 4, FALSE), "Flight Not Found")</f>
        <v>Flight Not Found</v>
      </c>
      <c r="Y4297" t="str" cm="1">
        <f t="array" ref="Y4297">IF(AND(B:B &gt; TIME(6, 0, 0), B:B &lt;= TIME(18, 0, 0)), "Day", "Night")</f>
        <v>Night</v>
      </c>
      <c r="Z4297">
        <f>COUNTIFS(D:D, "Military - U.S. Army", C:C, "Fort Myer, Virginia")</f>
        <v>1</v>
      </c>
    </row>
    <row r="4298" spans="1:26" x14ac:dyDescent="0.2">
      <c r="A4298">
        <v>34642</v>
      </c>
      <c r="C4298" t="s">
        <v>12895</v>
      </c>
      <c r="D4298" t="s">
        <v>21265</v>
      </c>
      <c r="E4298" t="s">
        <v>21266</v>
      </c>
      <c r="F4298" t="s">
        <v>10229</v>
      </c>
      <c r="G4298" t="s">
        <v>21267</v>
      </c>
      <c r="H4298" t="s">
        <v>6697</v>
      </c>
      <c r="I4298">
        <v>4</v>
      </c>
      <c r="J4298">
        <v>4</v>
      </c>
      <c r="K4298">
        <v>0</v>
      </c>
      <c r="L4298" t="s">
        <v>21268</v>
      </c>
      <c r="M4298">
        <f>SUM(B4298,C4298)</f>
        <v>0</v>
      </c>
      <c r="N4298" t="str">
        <f t="shared" si="134"/>
        <v>No</v>
      </c>
      <c r="O4298">
        <f>COUNTIF(C:C,"&lt;0")</f>
        <v>0</v>
      </c>
      <c r="P4298" t="e">
        <f>SUMIF(#REF!,"&gt;"&amp;AVERAGE(#REF!))</f>
        <v>#REF!</v>
      </c>
      <c r="Q4298">
        <f t="shared" si="135"/>
        <v>27.565026697177728</v>
      </c>
      <c r="R4298" t="str">
        <f>CONCATENATE("ID-",A4298,"-",E4298)</f>
        <v>ID-34642-Nabire - Obano</v>
      </c>
      <c r="S4298">
        <f>INDEX(B:B,MATCH(A4298,A:A,0))</f>
        <v>0</v>
      </c>
      <c r="T4298" t="str">
        <f>IF(OR(B4298&gt;0,C4298&gt;0),"Acceptable","Check")</f>
        <v>Acceptable</v>
      </c>
      <c r="U4298">
        <f>COUNTIF(D:D, "Military - U.S. Army")</f>
        <v>23</v>
      </c>
      <c r="V4298">
        <f>AVERAGEIF(C:C,"Fort Myer, Virginia", I:I)</f>
        <v>2</v>
      </c>
      <c r="X4298" t="str">
        <f>IFERROR(VLOOKUP("FlightNumber", A:D, 4, FALSE), "Flight Not Found")</f>
        <v>Flight Not Found</v>
      </c>
      <c r="Y4298" t="str" cm="1">
        <f t="array" ref="Y4298">IF(AND(B:B &gt; TIME(6, 0, 0), B:B &lt;= TIME(18, 0, 0)), "Day", "Night")</f>
        <v>Night</v>
      </c>
      <c r="Z4298">
        <f>COUNTIFS(D:D, "Military - U.S. Army", C:C, "Fort Myer, Virginia")</f>
        <v>1</v>
      </c>
    </row>
    <row r="4299" spans="1:26" x14ac:dyDescent="0.2">
      <c r="A4299">
        <v>34643</v>
      </c>
      <c r="C4299" t="s">
        <v>21269</v>
      </c>
      <c r="D4299" t="s">
        <v>21270</v>
      </c>
      <c r="E4299" t="s">
        <v>21271</v>
      </c>
      <c r="F4299" t="s">
        <v>11779</v>
      </c>
      <c r="G4299" t="s">
        <v>21272</v>
      </c>
      <c r="H4299" t="s">
        <v>21273</v>
      </c>
      <c r="I4299">
        <v>30</v>
      </c>
      <c r="J4299">
        <v>6</v>
      </c>
      <c r="K4299">
        <v>0</v>
      </c>
      <c r="L4299" t="s">
        <v>21274</v>
      </c>
      <c r="M4299">
        <f>SUM(B4299,C4299)</f>
        <v>0</v>
      </c>
      <c r="N4299" t="str">
        <f t="shared" si="134"/>
        <v>No</v>
      </c>
      <c r="O4299">
        <f>COUNTIF(C:C,"&lt;0")</f>
        <v>0</v>
      </c>
      <c r="P4299" t="e">
        <f>SUMIF(#REF!,"&gt;"&amp;AVERAGE(#REF!))</f>
        <v>#REF!</v>
      </c>
      <c r="Q4299">
        <f t="shared" si="135"/>
        <v>27.565026697177728</v>
      </c>
      <c r="R4299" t="str">
        <f>CONCATENATE("ID-",A4299,"-",E4299)</f>
        <v>ID-34643-Trujillo - Saposa</v>
      </c>
      <c r="S4299">
        <f>INDEX(B:B,MATCH(A4299,A:A,0))</f>
        <v>0</v>
      </c>
      <c r="T4299" t="str">
        <f>IF(OR(B4299&gt;0,C4299&gt;0),"Acceptable","Check")</f>
        <v>Acceptable</v>
      </c>
      <c r="U4299">
        <f>COUNTIF(D:D, "Military - U.S. Army")</f>
        <v>23</v>
      </c>
      <c r="V4299">
        <f>AVERAGEIF(C:C,"Fort Myer, Virginia", I:I)</f>
        <v>2</v>
      </c>
      <c r="X4299" t="str">
        <f>IFERROR(VLOOKUP("FlightNumber", A:D, 4, FALSE), "Flight Not Found")</f>
        <v>Flight Not Found</v>
      </c>
      <c r="Y4299" t="str" cm="1">
        <f t="array" ref="Y4299">IF(AND(B:B &gt; TIME(6, 0, 0), B:B &lt;= TIME(18, 0, 0)), "Day", "Night")</f>
        <v>Night</v>
      </c>
      <c r="Z4299">
        <f>COUNTIFS(D:D, "Military - U.S. Army", C:C, "Fort Myer, Virginia")</f>
        <v>1</v>
      </c>
    </row>
    <row r="4300" spans="1:26" x14ac:dyDescent="0.2">
      <c r="A4300">
        <v>34654</v>
      </c>
      <c r="B4300" t="s">
        <v>21275</v>
      </c>
      <c r="C4300" t="s">
        <v>21276</v>
      </c>
      <c r="D4300" t="s">
        <v>21277</v>
      </c>
      <c r="E4300" t="s">
        <v>4057</v>
      </c>
      <c r="F4300" t="s">
        <v>19382</v>
      </c>
      <c r="G4300" t="s">
        <v>21278</v>
      </c>
      <c r="H4300" t="s">
        <v>21279</v>
      </c>
      <c r="I4300">
        <v>1</v>
      </c>
      <c r="J4300">
        <v>1</v>
      </c>
      <c r="K4300">
        <v>0</v>
      </c>
      <c r="L4300" t="s">
        <v>21280</v>
      </c>
      <c r="M4300">
        <f>SUM(B4300,C4300)</f>
        <v>0</v>
      </c>
      <c r="N4300" t="str">
        <f t="shared" si="134"/>
        <v>No</v>
      </c>
      <c r="O4300">
        <f>COUNTIF(C:C,"&lt;0")</f>
        <v>0</v>
      </c>
      <c r="P4300" t="e">
        <f>SUMIF(#REF!,"&gt;"&amp;AVERAGE(#REF!))</f>
        <v>#REF!</v>
      </c>
      <c r="Q4300">
        <f t="shared" si="135"/>
        <v>27.565026697177728</v>
      </c>
      <c r="R4300" t="str">
        <f>CONCATENATE("ID-",A4300,"-",E4300)</f>
        <v>ID-34654-Burbank - Oakland</v>
      </c>
      <c r="S4300" t="str">
        <f>INDEX(B:B,MATCH(A4300,A:A,0))</f>
        <v>2:40</v>
      </c>
      <c r="T4300" t="str">
        <f>IF(OR(B4300&gt;0,C4300&gt;0),"Acceptable","Check")</f>
        <v>Acceptable</v>
      </c>
      <c r="U4300">
        <f>COUNTIF(D:D, "Military - U.S. Army")</f>
        <v>23</v>
      </c>
      <c r="V4300">
        <f>AVERAGEIF(C:C,"Fort Myer, Virginia", I:I)</f>
        <v>2</v>
      </c>
      <c r="X4300" t="str">
        <f>IFERROR(VLOOKUP("FlightNumber", A:D, 4, FALSE), "Flight Not Found")</f>
        <v>Flight Not Found</v>
      </c>
      <c r="Y4300" t="str" cm="1">
        <f t="array" ref="Y4300">IF(AND(B:B &gt; TIME(6, 0, 0), B:B &lt;= TIME(18, 0, 0)), "Day", "Night")</f>
        <v>Night</v>
      </c>
      <c r="Z4300">
        <f>COUNTIFS(D:D, "Military - U.S. Army", C:C, "Fort Myer, Virginia")</f>
        <v>1</v>
      </c>
    </row>
    <row r="4301" spans="1:26" x14ac:dyDescent="0.2">
      <c r="A4301">
        <v>34660</v>
      </c>
      <c r="B4301" t="s">
        <v>8508</v>
      </c>
      <c r="C4301" t="s">
        <v>21281</v>
      </c>
      <c r="D4301" t="s">
        <v>20663</v>
      </c>
      <c r="E4301" t="s">
        <v>21282</v>
      </c>
      <c r="F4301" t="s">
        <v>15135</v>
      </c>
      <c r="G4301" t="s">
        <v>21283</v>
      </c>
      <c r="H4301" t="s">
        <v>21284</v>
      </c>
      <c r="I4301">
        <v>7</v>
      </c>
      <c r="J4301">
        <v>7</v>
      </c>
      <c r="K4301">
        <v>0</v>
      </c>
      <c r="L4301" t="s">
        <v>2829</v>
      </c>
      <c r="M4301">
        <f>SUM(B4301,C4301)</f>
        <v>0</v>
      </c>
      <c r="N4301" t="str">
        <f t="shared" si="134"/>
        <v>No</v>
      </c>
      <c r="O4301">
        <f>COUNTIF(C:C,"&lt;0")</f>
        <v>0</v>
      </c>
      <c r="P4301" t="e">
        <f>SUMIF(#REF!,"&gt;"&amp;AVERAGE(#REF!))</f>
        <v>#REF!</v>
      </c>
      <c r="Q4301">
        <f t="shared" si="135"/>
        <v>27.565026697177728</v>
      </c>
      <c r="R4301" t="str">
        <f>CONCATENATE("ID-",A4301,"-",E4301)</f>
        <v>ID-34660-Selbang - Bolvovip</v>
      </c>
      <c r="S4301" t="str">
        <f>INDEX(B:B,MATCH(A4301,A:A,0))</f>
        <v>11:40</v>
      </c>
      <c r="T4301" t="str">
        <f>IF(OR(B4301&gt;0,C4301&gt;0),"Acceptable","Check")</f>
        <v>Acceptable</v>
      </c>
      <c r="U4301">
        <f>COUNTIF(D:D, "Military - U.S. Army")</f>
        <v>23</v>
      </c>
      <c r="V4301">
        <f>AVERAGEIF(C:C,"Fort Myer, Virginia", I:I)</f>
        <v>2</v>
      </c>
      <c r="X4301" t="str">
        <f>IFERROR(VLOOKUP("FlightNumber", A:D, 4, FALSE), "Flight Not Found")</f>
        <v>Flight Not Found</v>
      </c>
      <c r="Y4301" t="str" cm="1">
        <f t="array" ref="Y4301">IF(AND(B:B &gt; TIME(6, 0, 0), B:B &lt;= TIME(18, 0, 0)), "Day", "Night")</f>
        <v>Night</v>
      </c>
      <c r="Z4301">
        <f>COUNTIFS(D:D, "Military - U.S. Army", C:C, "Fort Myer, Virginia")</f>
        <v>1</v>
      </c>
    </row>
    <row r="4302" spans="1:26" x14ac:dyDescent="0.2">
      <c r="A4302">
        <v>34660</v>
      </c>
      <c r="B4302" t="s">
        <v>4826</v>
      </c>
      <c r="C4302" t="s">
        <v>21285</v>
      </c>
      <c r="D4302" t="s">
        <v>10207</v>
      </c>
      <c r="F4302" t="s">
        <v>21286</v>
      </c>
      <c r="G4302" t="s">
        <v>21287</v>
      </c>
      <c r="H4302" t="s">
        <v>21288</v>
      </c>
      <c r="I4302">
        <v>142</v>
      </c>
      <c r="J4302">
        <v>2</v>
      </c>
      <c r="K4302">
        <v>0</v>
      </c>
      <c r="L4302" t="s">
        <v>21289</v>
      </c>
      <c r="M4302">
        <f>SUM(B4302,C4302)</f>
        <v>0</v>
      </c>
      <c r="N4302" t="str">
        <f t="shared" si="134"/>
        <v>No</v>
      </c>
      <c r="O4302">
        <f>COUNTIF(C:C,"&lt;0")</f>
        <v>0</v>
      </c>
      <c r="P4302" t="e">
        <f>SUMIF(#REF!,"&gt;"&amp;AVERAGE(#REF!))</f>
        <v>#REF!</v>
      </c>
      <c r="Q4302">
        <f t="shared" si="135"/>
        <v>27.565026697177728</v>
      </c>
      <c r="R4302" t="str">
        <f>CONCATENATE("ID-",A4302,"-",E4302)</f>
        <v>ID-34660-</v>
      </c>
      <c r="S4302" t="str">
        <f>INDEX(B:B,MATCH(A4302,A:A,0))</f>
        <v>11:40</v>
      </c>
      <c r="T4302" t="str">
        <f>IF(OR(B4302&gt;0,C4302&gt;0),"Acceptable","Check")</f>
        <v>Acceptable</v>
      </c>
      <c r="U4302">
        <f>COUNTIF(D:D, "Military - U.S. Army")</f>
        <v>23</v>
      </c>
      <c r="V4302">
        <f>AVERAGEIF(C:C,"Fort Myer, Virginia", I:I)</f>
        <v>2</v>
      </c>
      <c r="X4302" t="str">
        <f>IFERROR(VLOOKUP("FlightNumber", A:D, 4, FALSE), "Flight Not Found")</f>
        <v>Flight Not Found</v>
      </c>
      <c r="Y4302" t="str" cm="1">
        <f t="array" ref="Y4302">IF(AND(B:B &gt; TIME(6, 0, 0), B:B &lt;= TIME(18, 0, 0)), "Day", "Night")</f>
        <v>Night</v>
      </c>
      <c r="Z4302">
        <f>COUNTIFS(D:D, "Military - U.S. Army", C:C, "Fort Myer, Virginia")</f>
        <v>1</v>
      </c>
    </row>
    <row r="4303" spans="1:26" x14ac:dyDescent="0.2">
      <c r="A4303">
        <v>34663</v>
      </c>
      <c r="C4303" t="s">
        <v>21241</v>
      </c>
      <c r="D4303" t="s">
        <v>14590</v>
      </c>
      <c r="F4303" t="s">
        <v>17935</v>
      </c>
      <c r="G4303" t="s">
        <v>21290</v>
      </c>
      <c r="I4303">
        <v>22</v>
      </c>
      <c r="J4303">
        <v>22</v>
      </c>
      <c r="K4303">
        <v>0</v>
      </c>
      <c r="L4303" t="s">
        <v>21291</v>
      </c>
      <c r="M4303">
        <f>SUM(B4303,C4303)</f>
        <v>0</v>
      </c>
      <c r="N4303" t="str">
        <f t="shared" si="134"/>
        <v>No</v>
      </c>
      <c r="O4303">
        <f>COUNTIF(C:C,"&lt;0")</f>
        <v>0</v>
      </c>
      <c r="P4303" t="e">
        <f>SUMIF(#REF!,"&gt;"&amp;AVERAGE(#REF!))</f>
        <v>#REF!</v>
      </c>
      <c r="Q4303">
        <f t="shared" si="135"/>
        <v>27.565026697177728</v>
      </c>
      <c r="R4303" t="str">
        <f>CONCATENATE("ID-",A4303,"-",E4303)</f>
        <v>ID-34663-</v>
      </c>
      <c r="S4303">
        <f>INDEX(B:B,MATCH(A4303,A:A,0))</f>
        <v>0</v>
      </c>
      <c r="T4303" t="str">
        <f>IF(OR(B4303&gt;0,C4303&gt;0),"Acceptable","Check")</f>
        <v>Acceptable</v>
      </c>
      <c r="U4303">
        <f>COUNTIF(D:D, "Military - U.S. Army")</f>
        <v>23</v>
      </c>
      <c r="V4303">
        <f>AVERAGEIF(C:C,"Fort Myer, Virginia", I:I)</f>
        <v>2</v>
      </c>
      <c r="X4303" t="str">
        <f>IFERROR(VLOOKUP("FlightNumber", A:D, 4, FALSE), "Flight Not Found")</f>
        <v>Flight Not Found</v>
      </c>
      <c r="Y4303" t="str" cm="1">
        <f t="array" ref="Y4303">IF(AND(B:B &gt; TIME(6, 0, 0), B:B &lt;= TIME(18, 0, 0)), "Day", "Night")</f>
        <v>Night</v>
      </c>
      <c r="Z4303">
        <f>COUNTIFS(D:D, "Military - U.S. Army", C:C, "Fort Myer, Virginia")</f>
        <v>1</v>
      </c>
    </row>
    <row r="4304" spans="1:26" x14ac:dyDescent="0.2">
      <c r="A4304">
        <v>34678</v>
      </c>
      <c r="B4304" t="s">
        <v>3090</v>
      </c>
      <c r="C4304" t="s">
        <v>6499</v>
      </c>
      <c r="D4304" t="s">
        <v>3661</v>
      </c>
      <c r="E4304" t="s">
        <v>21292</v>
      </c>
      <c r="F4304" t="s">
        <v>18447</v>
      </c>
      <c r="G4304" t="s">
        <v>21293</v>
      </c>
      <c r="H4304" t="s">
        <v>21294</v>
      </c>
      <c r="I4304">
        <v>293</v>
      </c>
      <c r="J4304">
        <v>1</v>
      </c>
      <c r="K4304">
        <v>0</v>
      </c>
      <c r="L4304" t="s">
        <v>21295</v>
      </c>
      <c r="M4304">
        <f>SUM(B4304,C4304)</f>
        <v>0</v>
      </c>
      <c r="N4304" t="str">
        <f t="shared" si="134"/>
        <v>No</v>
      </c>
      <c r="O4304">
        <f>COUNTIF(C:C,"&lt;0")</f>
        <v>0</v>
      </c>
      <c r="P4304" t="e">
        <f>SUMIF(#REF!,"&gt;"&amp;AVERAGE(#REF!))</f>
        <v>#REF!</v>
      </c>
      <c r="Q4304">
        <f t="shared" si="135"/>
        <v>27.565026697177728</v>
      </c>
      <c r="R4304" t="str">
        <f>CONCATENATE("ID-",A4304,"-",E4304)</f>
        <v>ID-34678-Manila - Cebu - Tokyo</v>
      </c>
      <c r="S4304" t="str">
        <f>INDEX(B:B,MATCH(A4304,A:A,0))</f>
        <v>11:30</v>
      </c>
      <c r="T4304" t="str">
        <f>IF(OR(B4304&gt;0,C4304&gt;0),"Acceptable","Check")</f>
        <v>Acceptable</v>
      </c>
      <c r="U4304">
        <f>COUNTIF(D:D, "Military - U.S. Army")</f>
        <v>23</v>
      </c>
      <c r="V4304">
        <f>AVERAGEIF(C:C,"Fort Myer, Virginia", I:I)</f>
        <v>2</v>
      </c>
      <c r="X4304" t="str">
        <f>IFERROR(VLOOKUP("FlightNumber", A:D, 4, FALSE), "Flight Not Found")</f>
        <v>Flight Not Found</v>
      </c>
      <c r="Y4304" t="str" cm="1">
        <f t="array" ref="Y4304">IF(AND(B:B &gt; TIME(6, 0, 0), B:B &lt;= TIME(18, 0, 0)), "Day", "Night")</f>
        <v>Night</v>
      </c>
      <c r="Z4304">
        <f>COUNTIFS(D:D, "Military - U.S. Army", C:C, "Fort Myer, Virginia")</f>
        <v>1</v>
      </c>
    </row>
    <row r="4305" spans="1:26" x14ac:dyDescent="0.2">
      <c r="A4305">
        <v>34678</v>
      </c>
      <c r="B4305" t="s">
        <v>4834</v>
      </c>
      <c r="C4305" t="s">
        <v>21296</v>
      </c>
      <c r="D4305" t="s">
        <v>21297</v>
      </c>
      <c r="E4305" t="s">
        <v>21298</v>
      </c>
      <c r="F4305" t="s">
        <v>17169</v>
      </c>
      <c r="G4305" t="s">
        <v>21299</v>
      </c>
      <c r="H4305" t="s">
        <v>21300</v>
      </c>
      <c r="I4305">
        <v>5</v>
      </c>
      <c r="J4305">
        <v>5</v>
      </c>
      <c r="K4305">
        <v>0</v>
      </c>
      <c r="L4305" t="s">
        <v>21301</v>
      </c>
      <c r="M4305">
        <f>SUM(B4305,C4305)</f>
        <v>0</v>
      </c>
      <c r="N4305" t="str">
        <f t="shared" si="134"/>
        <v>No</v>
      </c>
      <c r="O4305">
        <f>COUNTIF(C:C,"&lt;0")</f>
        <v>0</v>
      </c>
      <c r="P4305" t="e">
        <f>SUMIF(#REF!,"&gt;"&amp;AVERAGE(#REF!))</f>
        <v>#REF!</v>
      </c>
      <c r="Q4305">
        <f t="shared" si="135"/>
        <v>27.565026697177728</v>
      </c>
      <c r="R4305" t="str">
        <f>CONCATENATE("ID-",A4305,"-",E4305)</f>
        <v>ID-34678-Nome, AK - Koyuk, AK</v>
      </c>
      <c r="S4305" t="str">
        <f>INDEX(B:B,MATCH(A4305,A:A,0))</f>
        <v>11:30</v>
      </c>
      <c r="T4305" t="str">
        <f>IF(OR(B4305&gt;0,C4305&gt;0),"Acceptable","Check")</f>
        <v>Acceptable</v>
      </c>
      <c r="U4305">
        <f>COUNTIF(D:D, "Military - U.S. Army")</f>
        <v>23</v>
      </c>
      <c r="V4305">
        <f>AVERAGEIF(C:C,"Fort Myer, Virginia", I:I)</f>
        <v>2</v>
      </c>
      <c r="X4305" t="str">
        <f>IFERROR(VLOOKUP("FlightNumber", A:D, 4, FALSE), "Flight Not Found")</f>
        <v>Flight Not Found</v>
      </c>
      <c r="Y4305" t="str" cm="1">
        <f t="array" ref="Y4305">IF(AND(B:B &gt; TIME(6, 0, 0), B:B &lt;= TIME(18, 0, 0)), "Day", "Night")</f>
        <v>Night</v>
      </c>
      <c r="Z4305">
        <f>COUNTIFS(D:D, "Military - U.S. Army", C:C, "Fort Myer, Virginia")</f>
        <v>1</v>
      </c>
    </row>
    <row r="4306" spans="1:26" x14ac:dyDescent="0.2">
      <c r="A4306">
        <v>34681</v>
      </c>
      <c r="B4306" t="s">
        <v>21302</v>
      </c>
      <c r="C4306" t="s">
        <v>21303</v>
      </c>
      <c r="D4306" t="s">
        <v>18088</v>
      </c>
      <c r="E4306" t="s">
        <v>21304</v>
      </c>
      <c r="F4306" t="s">
        <v>21305</v>
      </c>
      <c r="G4306" t="s">
        <v>21306</v>
      </c>
      <c r="H4306" t="s">
        <v>21307</v>
      </c>
      <c r="I4306">
        <v>20</v>
      </c>
      <c r="J4306">
        <v>15</v>
      </c>
      <c r="K4306">
        <v>0</v>
      </c>
      <c r="L4306" t="s">
        <v>21308</v>
      </c>
      <c r="M4306">
        <f>SUM(B4306,C4306)</f>
        <v>0</v>
      </c>
      <c r="N4306" t="str">
        <f t="shared" si="134"/>
        <v>No</v>
      </c>
      <c r="O4306">
        <f>COUNTIF(C:C,"&lt;0")</f>
        <v>0</v>
      </c>
      <c r="P4306" t="e">
        <f>SUMIF(#REF!,"&gt;"&amp;AVERAGE(#REF!))</f>
        <v>#REF!</v>
      </c>
      <c r="Q4306">
        <f t="shared" si="135"/>
        <v>27.565026697177728</v>
      </c>
      <c r="R4306" t="str">
        <f>CONCATENATE("ID-",A4306,"-",E4306)</f>
        <v>ID-34681-Greensboro - Raleigh</v>
      </c>
      <c r="S4306" t="str">
        <f>INDEX(B:B,MATCH(A4306,A:A,0))</f>
        <v>18:34</v>
      </c>
      <c r="T4306" t="str">
        <f>IF(OR(B4306&gt;0,C4306&gt;0),"Acceptable","Check")</f>
        <v>Acceptable</v>
      </c>
      <c r="U4306">
        <f>COUNTIF(D:D, "Military - U.S. Army")</f>
        <v>23</v>
      </c>
      <c r="V4306">
        <f>AVERAGEIF(C:C,"Fort Myer, Virginia", I:I)</f>
        <v>2</v>
      </c>
      <c r="X4306" t="str">
        <f>IFERROR(VLOOKUP("FlightNumber", A:D, 4, FALSE), "Flight Not Found")</f>
        <v>Flight Not Found</v>
      </c>
      <c r="Y4306" t="str" cm="1">
        <f t="array" ref="Y4306">IF(AND(B:B &gt; TIME(6, 0, 0), B:B &lt;= TIME(18, 0, 0)), "Day", "Night")</f>
        <v>Night</v>
      </c>
      <c r="Z4306">
        <f>COUNTIFS(D:D, "Military - U.S. Army", C:C, "Fort Myer, Virginia")</f>
        <v>1</v>
      </c>
    </row>
    <row r="4307" spans="1:26" x14ac:dyDescent="0.2">
      <c r="A4307">
        <v>34685</v>
      </c>
      <c r="B4307" t="s">
        <v>42</v>
      </c>
      <c r="C4307" t="s">
        <v>21309</v>
      </c>
      <c r="D4307" t="s">
        <v>21310</v>
      </c>
      <c r="F4307" t="s">
        <v>3360</v>
      </c>
      <c r="G4307" t="s">
        <v>21311</v>
      </c>
      <c r="H4307" t="s">
        <v>21312</v>
      </c>
      <c r="I4307">
        <v>9</v>
      </c>
      <c r="J4307">
        <v>7</v>
      </c>
      <c r="K4307">
        <v>0</v>
      </c>
      <c r="L4307" t="s">
        <v>21313</v>
      </c>
      <c r="M4307">
        <f>SUM(B4307,C4307)</f>
        <v>0</v>
      </c>
      <c r="N4307" t="str">
        <f t="shared" si="134"/>
        <v>No</v>
      </c>
      <c r="O4307">
        <f>COUNTIF(C:C,"&lt;0")</f>
        <v>0</v>
      </c>
      <c r="P4307" t="e">
        <f>SUMIF(#REF!,"&gt;"&amp;AVERAGE(#REF!))</f>
        <v>#REF!</v>
      </c>
      <c r="Q4307">
        <f t="shared" si="135"/>
        <v>27.565026697177728</v>
      </c>
      <c r="R4307" t="str">
        <f>CONCATENATE("ID-",A4307,"-",E4307)</f>
        <v>ID-34685-</v>
      </c>
      <c r="S4307" t="str">
        <f>INDEX(B:B,MATCH(A4307,A:A,0))</f>
        <v>10:30</v>
      </c>
      <c r="T4307" t="str">
        <f>IF(OR(B4307&gt;0,C4307&gt;0),"Acceptable","Check")</f>
        <v>Acceptable</v>
      </c>
      <c r="U4307">
        <f>COUNTIF(D:D, "Military - U.S. Army")</f>
        <v>23</v>
      </c>
      <c r="V4307">
        <f>AVERAGEIF(C:C,"Fort Myer, Virginia", I:I)</f>
        <v>2</v>
      </c>
      <c r="X4307" t="str">
        <f>IFERROR(VLOOKUP("FlightNumber", A:D, 4, FALSE), "Flight Not Found")</f>
        <v>Flight Not Found</v>
      </c>
      <c r="Y4307" t="str" cm="1">
        <f t="array" ref="Y4307">IF(AND(B:B &gt; TIME(6, 0, 0), B:B &lt;= TIME(18, 0, 0)), "Day", "Night")</f>
        <v>Night</v>
      </c>
      <c r="Z4307">
        <f>COUNTIFS(D:D, "Military - U.S. Army", C:C, "Fort Myer, Virginia")</f>
        <v>1</v>
      </c>
    </row>
    <row r="4308" spans="1:26" x14ac:dyDescent="0.2">
      <c r="A4308">
        <v>34685</v>
      </c>
      <c r="B4308" t="s">
        <v>2764</v>
      </c>
      <c r="C4308" t="s">
        <v>12620</v>
      </c>
      <c r="D4308" t="s">
        <v>18116</v>
      </c>
      <c r="E4308" t="s">
        <v>21314</v>
      </c>
      <c r="F4308" t="s">
        <v>10998</v>
      </c>
      <c r="G4308" t="s">
        <v>21315</v>
      </c>
      <c r="H4308" t="s">
        <v>21316</v>
      </c>
      <c r="I4308">
        <v>28</v>
      </c>
      <c r="J4308">
        <v>28</v>
      </c>
      <c r="K4308">
        <v>0</v>
      </c>
      <c r="L4308" t="s">
        <v>21317</v>
      </c>
      <c r="M4308">
        <f>SUM(B4308,C4308)</f>
        <v>0</v>
      </c>
      <c r="N4308" t="str">
        <f t="shared" si="134"/>
        <v>No</v>
      </c>
      <c r="O4308">
        <f>COUNTIF(C:C,"&lt;0")</f>
        <v>0</v>
      </c>
      <c r="P4308" t="e">
        <f>SUMIF(#REF!,"&gt;"&amp;AVERAGE(#REF!))</f>
        <v>#REF!</v>
      </c>
      <c r="Q4308">
        <f t="shared" si="135"/>
        <v>27.565026697177728</v>
      </c>
      <c r="R4308" t="str">
        <f>CONCATENATE("ID-",A4308,"-",E4308)</f>
        <v>ID-34685-Tabubil - Selbang</v>
      </c>
      <c r="S4308" t="str">
        <f>INDEX(B:B,MATCH(A4308,A:A,0))</f>
        <v>10:30</v>
      </c>
      <c r="T4308" t="str">
        <f>IF(OR(B4308&gt;0,C4308&gt;0),"Acceptable","Check")</f>
        <v>Acceptable</v>
      </c>
      <c r="U4308">
        <f>COUNTIF(D:D, "Military - U.S. Army")</f>
        <v>23</v>
      </c>
      <c r="V4308">
        <f>AVERAGEIF(C:C,"Fort Myer, Virginia", I:I)</f>
        <v>2</v>
      </c>
      <c r="X4308" t="str">
        <f>IFERROR(VLOOKUP("FlightNumber", A:D, 4, FALSE), "Flight Not Found")</f>
        <v>Flight Not Found</v>
      </c>
      <c r="Y4308" t="str" cm="1">
        <f t="array" ref="Y4308">IF(AND(B:B &gt; TIME(6, 0, 0), B:B &lt;= TIME(18, 0, 0)), "Day", "Night")</f>
        <v>Night</v>
      </c>
      <c r="Z4308">
        <f>COUNTIFS(D:D, "Military - U.S. Army", C:C, "Fort Myer, Virginia")</f>
        <v>1</v>
      </c>
    </row>
    <row r="4309" spans="1:26" x14ac:dyDescent="0.2">
      <c r="A4309">
        <v>34689</v>
      </c>
      <c r="B4309" t="s">
        <v>19093</v>
      </c>
      <c r="C4309" t="s">
        <v>21318</v>
      </c>
      <c r="D4309" t="s">
        <v>21319</v>
      </c>
      <c r="E4309" t="s">
        <v>21320</v>
      </c>
      <c r="F4309" t="s">
        <v>21321</v>
      </c>
      <c r="G4309" t="s">
        <v>21322</v>
      </c>
      <c r="H4309" t="s">
        <v>21323</v>
      </c>
      <c r="I4309">
        <v>5</v>
      </c>
      <c r="J4309">
        <v>5</v>
      </c>
      <c r="K4309">
        <v>0</v>
      </c>
      <c r="L4309" t="s">
        <v>21324</v>
      </c>
      <c r="M4309">
        <f>SUM(B4309,C4309)</f>
        <v>0</v>
      </c>
      <c r="N4309" t="str">
        <f t="shared" si="134"/>
        <v>No</v>
      </c>
      <c r="O4309">
        <f>COUNTIF(C:C,"&lt;0")</f>
        <v>0</v>
      </c>
      <c r="P4309" t="e">
        <f>SUMIF(#REF!,"&gt;"&amp;AVERAGE(#REF!))</f>
        <v>#REF!</v>
      </c>
      <c r="Q4309">
        <f t="shared" si="135"/>
        <v>27.565026697177728</v>
      </c>
      <c r="R4309" t="str">
        <f>CONCATENATE("ID-",A4309,"-",E4309)</f>
        <v>ID-34689-East Midlands - Coventry</v>
      </c>
      <c r="S4309" t="str">
        <f>INDEX(B:B,MATCH(A4309,A:A,0))</f>
        <v>09:53</v>
      </c>
      <c r="T4309" t="str">
        <f>IF(OR(B4309&gt;0,C4309&gt;0),"Acceptable","Check")</f>
        <v>Acceptable</v>
      </c>
      <c r="U4309">
        <f>COUNTIF(D:D, "Military - U.S. Army")</f>
        <v>23</v>
      </c>
      <c r="V4309">
        <f>AVERAGEIF(C:C,"Fort Myer, Virginia", I:I)</f>
        <v>2</v>
      </c>
      <c r="X4309" t="str">
        <f>IFERROR(VLOOKUP("FlightNumber", A:D, 4, FALSE), "Flight Not Found")</f>
        <v>Flight Not Found</v>
      </c>
      <c r="Y4309" t="str" cm="1">
        <f t="array" ref="Y4309">IF(AND(B:B &gt; TIME(6, 0, 0), B:B &lt;= TIME(18, 0, 0)), "Day", "Night")</f>
        <v>Night</v>
      </c>
      <c r="Z4309">
        <f>COUNTIFS(D:D, "Military - U.S. Army", C:C, "Fort Myer, Virginia")</f>
        <v>1</v>
      </c>
    </row>
    <row r="4310" spans="1:26" x14ac:dyDescent="0.2">
      <c r="A4310">
        <v>34694</v>
      </c>
      <c r="B4310" t="s">
        <v>2119</v>
      </c>
      <c r="C4310" t="s">
        <v>21325</v>
      </c>
      <c r="D4310" t="s">
        <v>1150</v>
      </c>
      <c r="E4310" t="s">
        <v>21326</v>
      </c>
      <c r="F4310" t="s">
        <v>21327</v>
      </c>
      <c r="G4310" t="s">
        <v>21328</v>
      </c>
      <c r="H4310" t="s">
        <v>6835</v>
      </c>
      <c r="I4310">
        <v>239</v>
      </c>
      <c r="J4310">
        <v>3</v>
      </c>
      <c r="K4310">
        <v>0</v>
      </c>
      <c r="L4310" t="s">
        <v>21329</v>
      </c>
      <c r="M4310">
        <f>SUM(B4310,C4310)</f>
        <v>0</v>
      </c>
      <c r="N4310" t="str">
        <f t="shared" si="134"/>
        <v>No</v>
      </c>
      <c r="O4310">
        <f>COUNTIF(C:C,"&lt;0")</f>
        <v>0</v>
      </c>
      <c r="P4310" t="e">
        <f>SUMIF(#REF!,"&gt;"&amp;AVERAGE(#REF!))</f>
        <v>#REF!</v>
      </c>
      <c r="Q4310">
        <f t="shared" si="135"/>
        <v>27.565026697177728</v>
      </c>
      <c r="R4310" t="str">
        <f>CONCATENATE("ID-",A4310,"-",E4310)</f>
        <v>ID-34694-Alger - Paris</v>
      </c>
      <c r="S4310" t="str">
        <f>INDEX(B:B,MATCH(A4310,A:A,0))</f>
        <v>17:00</v>
      </c>
      <c r="T4310" t="str">
        <f>IF(OR(B4310&gt;0,C4310&gt;0),"Acceptable","Check")</f>
        <v>Acceptable</v>
      </c>
      <c r="U4310">
        <f>COUNTIF(D:D, "Military - U.S. Army")</f>
        <v>23</v>
      </c>
      <c r="V4310">
        <f>AVERAGEIF(C:C,"Fort Myer, Virginia", I:I)</f>
        <v>2</v>
      </c>
      <c r="X4310" t="str">
        <f>IFERROR(VLOOKUP("FlightNumber", A:D, 4, FALSE), "Flight Not Found")</f>
        <v>Flight Not Found</v>
      </c>
      <c r="Y4310" t="str" cm="1">
        <f t="array" ref="Y4310">IF(AND(B:B &gt; TIME(6, 0, 0), B:B &lt;= TIME(18, 0, 0)), "Day", "Night")</f>
        <v>Night</v>
      </c>
      <c r="Z4310">
        <f>COUNTIFS(D:D, "Military - U.S. Army", C:C, "Fort Myer, Virginia")</f>
        <v>1</v>
      </c>
    </row>
    <row r="4311" spans="1:26" x14ac:dyDescent="0.2">
      <c r="A4311">
        <v>34697</v>
      </c>
      <c r="B4311" t="s">
        <v>3119</v>
      </c>
      <c r="C4311" t="s">
        <v>21330</v>
      </c>
      <c r="D4311" t="s">
        <v>7510</v>
      </c>
      <c r="E4311" t="s">
        <v>5956</v>
      </c>
      <c r="F4311" t="s">
        <v>18753</v>
      </c>
      <c r="G4311" t="s">
        <v>21331</v>
      </c>
      <c r="H4311" t="s">
        <v>21332</v>
      </c>
      <c r="I4311">
        <v>76</v>
      </c>
      <c r="J4311">
        <v>57</v>
      </c>
      <c r="K4311">
        <v>0</v>
      </c>
      <c r="L4311" t="s">
        <v>21333</v>
      </c>
      <c r="M4311">
        <f>SUM(B4311,C4311)</f>
        <v>0</v>
      </c>
      <c r="N4311" t="str">
        <f t="shared" si="134"/>
        <v>No</v>
      </c>
      <c r="O4311">
        <f>COUNTIF(C:C,"&lt;0")</f>
        <v>0</v>
      </c>
      <c r="P4311" t="e">
        <f>SUMIF(#REF!,"&gt;"&amp;AVERAGE(#REF!))</f>
        <v>#REF!</v>
      </c>
      <c r="Q4311">
        <f t="shared" si="135"/>
        <v>27.565026697177728</v>
      </c>
      <c r="R4311" t="str">
        <f>CONCATENATE("ID-",A4311,"-",E4311)</f>
        <v>ID-34697-Ankara - Van</v>
      </c>
      <c r="S4311" t="str">
        <f>INDEX(B:B,MATCH(A4311,A:A,0))</f>
        <v>15:30</v>
      </c>
      <c r="T4311" t="str">
        <f>IF(OR(B4311&gt;0,C4311&gt;0),"Acceptable","Check")</f>
        <v>Acceptable</v>
      </c>
      <c r="U4311">
        <f>COUNTIF(D:D, "Military - U.S. Army")</f>
        <v>23</v>
      </c>
      <c r="V4311">
        <f>AVERAGEIF(C:C,"Fort Myer, Virginia", I:I)</f>
        <v>2</v>
      </c>
      <c r="X4311" t="str">
        <f>IFERROR(VLOOKUP("FlightNumber", A:D, 4, FALSE), "Flight Not Found")</f>
        <v>Flight Not Found</v>
      </c>
      <c r="Y4311" t="str" cm="1">
        <f t="array" ref="Y4311">IF(AND(B:B &gt; TIME(6, 0, 0), B:B &lt;= TIME(18, 0, 0)), "Day", "Night")</f>
        <v>Night</v>
      </c>
      <c r="Z4311">
        <f>COUNTIFS(D:D, "Military - U.S. Army", C:C, "Fort Myer, Virginia")</f>
        <v>1</v>
      </c>
    </row>
    <row r="4312" spans="1:26" x14ac:dyDescent="0.2">
      <c r="A4312">
        <v>34704</v>
      </c>
      <c r="B4312" t="s">
        <v>3084</v>
      </c>
      <c r="C4312" t="s">
        <v>21334</v>
      </c>
      <c r="D4312" t="s">
        <v>16252</v>
      </c>
      <c r="E4312" t="s">
        <v>21335</v>
      </c>
      <c r="F4312" t="s">
        <v>21336</v>
      </c>
      <c r="G4312" t="s">
        <v>21337</v>
      </c>
      <c r="H4312" t="s">
        <v>21338</v>
      </c>
      <c r="I4312">
        <v>12</v>
      </c>
      <c r="J4312">
        <v>12</v>
      </c>
      <c r="K4312">
        <v>0</v>
      </c>
      <c r="L4312" t="s">
        <v>21339</v>
      </c>
      <c r="M4312">
        <f>SUM(B4312,C4312)</f>
        <v>0</v>
      </c>
      <c r="N4312" t="str">
        <f t="shared" si="134"/>
        <v>No</v>
      </c>
      <c r="O4312">
        <f>COUNTIF(C:C,"&lt;0")</f>
        <v>0</v>
      </c>
      <c r="P4312" t="e">
        <f>SUMIF(#REF!,"&gt;"&amp;AVERAGE(#REF!))</f>
        <v>#REF!</v>
      </c>
      <c r="Q4312">
        <f t="shared" si="135"/>
        <v>27.565026697177728</v>
      </c>
      <c r="R4312" t="str">
        <f>CONCATENATE("ID-",A4312,"-",E4312)</f>
        <v>ID-34704-Isfahan - Tehran</v>
      </c>
      <c r="S4312" t="str">
        <f>INDEX(B:B,MATCH(A4312,A:A,0))</f>
        <v>20:45</v>
      </c>
      <c r="T4312" t="str">
        <f>IF(OR(B4312&gt;0,C4312&gt;0),"Acceptable","Check")</f>
        <v>Acceptable</v>
      </c>
      <c r="U4312">
        <f>COUNTIF(D:D, "Military - U.S. Army")</f>
        <v>23</v>
      </c>
      <c r="V4312">
        <f>AVERAGEIF(C:C,"Fort Myer, Virginia", I:I)</f>
        <v>2</v>
      </c>
      <c r="X4312" t="str">
        <f>IFERROR(VLOOKUP("FlightNumber", A:D, 4, FALSE), "Flight Not Found")</f>
        <v>Flight Not Found</v>
      </c>
      <c r="Y4312" t="str" cm="1">
        <f t="array" ref="Y4312">IF(AND(B:B &gt; TIME(6, 0, 0), B:B &lt;= TIME(18, 0, 0)), "Day", "Night")</f>
        <v>Night</v>
      </c>
      <c r="Z4312">
        <f>COUNTIFS(D:D, "Military - U.S. Army", C:C, "Fort Myer, Virginia")</f>
        <v>1</v>
      </c>
    </row>
    <row r="4313" spans="1:26" x14ac:dyDescent="0.2">
      <c r="A4313">
        <v>34709</v>
      </c>
      <c r="C4313" t="s">
        <v>21340</v>
      </c>
      <c r="D4313" t="s">
        <v>12247</v>
      </c>
      <c r="E4313" t="s">
        <v>21341</v>
      </c>
      <c r="F4313" t="s">
        <v>12795</v>
      </c>
      <c r="G4313" t="s">
        <v>21342</v>
      </c>
      <c r="H4313" t="s">
        <v>21343</v>
      </c>
      <c r="I4313">
        <v>14</v>
      </c>
      <c r="J4313">
        <v>14</v>
      </c>
      <c r="K4313">
        <v>0</v>
      </c>
      <c r="L4313" t="s">
        <v>21344</v>
      </c>
      <c r="M4313">
        <f>SUM(B4313,C4313)</f>
        <v>0</v>
      </c>
      <c r="N4313" t="str">
        <f t="shared" si="134"/>
        <v>No</v>
      </c>
      <c r="O4313">
        <f>COUNTIF(C:C,"&lt;0")</f>
        <v>0</v>
      </c>
      <c r="P4313" t="e">
        <f>SUMIF(#REF!,"&gt;"&amp;AVERAGE(#REF!))</f>
        <v>#REF!</v>
      </c>
      <c r="Q4313">
        <f t="shared" si="135"/>
        <v>27.565026697177728</v>
      </c>
      <c r="R4313" t="str">
        <f>CONCATENATE("ID-",A4313,"-",E4313)</f>
        <v>ID-34709-Bima - Ruteng</v>
      </c>
      <c r="S4313">
        <f>INDEX(B:B,MATCH(A4313,A:A,0))</f>
        <v>0</v>
      </c>
      <c r="T4313" t="str">
        <f>IF(OR(B4313&gt;0,C4313&gt;0),"Acceptable","Check")</f>
        <v>Acceptable</v>
      </c>
      <c r="U4313">
        <f>COUNTIF(D:D, "Military - U.S. Army")</f>
        <v>23</v>
      </c>
      <c r="V4313">
        <f>AVERAGEIF(C:C,"Fort Myer, Virginia", I:I)</f>
        <v>2</v>
      </c>
      <c r="X4313" t="str">
        <f>IFERROR(VLOOKUP("FlightNumber", A:D, 4, FALSE), "Flight Not Found")</f>
        <v>Flight Not Found</v>
      </c>
      <c r="Y4313" t="str" cm="1">
        <f t="array" ref="Y4313">IF(AND(B:B &gt; TIME(6, 0, 0), B:B &lt;= TIME(18, 0, 0)), "Day", "Night")</f>
        <v>Night</v>
      </c>
      <c r="Z4313">
        <f>COUNTIFS(D:D, "Military - U.S. Army", C:C, "Fort Myer, Virginia")</f>
        <v>1</v>
      </c>
    </row>
    <row r="4314" spans="1:26" x14ac:dyDescent="0.2">
      <c r="A4314">
        <v>34710</v>
      </c>
      <c r="B4314" t="s">
        <v>1693</v>
      </c>
      <c r="C4314" t="s">
        <v>21345</v>
      </c>
      <c r="D4314" t="s">
        <v>21346</v>
      </c>
      <c r="E4314" t="s">
        <v>13071</v>
      </c>
      <c r="F4314" t="s">
        <v>10021</v>
      </c>
      <c r="G4314" t="s">
        <v>21347</v>
      </c>
      <c r="H4314" t="s">
        <v>21348</v>
      </c>
      <c r="I4314">
        <v>52</v>
      </c>
      <c r="J4314">
        <v>51</v>
      </c>
      <c r="K4314">
        <v>0</v>
      </c>
      <c r="L4314" t="s">
        <v>21349</v>
      </c>
      <c r="M4314">
        <f>SUM(B4314,C4314)</f>
        <v>0</v>
      </c>
      <c r="N4314" t="str">
        <f t="shared" si="134"/>
        <v>No</v>
      </c>
      <c r="O4314">
        <f>COUNTIF(C:C,"&lt;0")</f>
        <v>0</v>
      </c>
      <c r="P4314" t="e">
        <f>SUMIF(#REF!,"&gt;"&amp;AVERAGE(#REF!))</f>
        <v>#REF!</v>
      </c>
      <c r="Q4314">
        <f t="shared" si="135"/>
        <v>27.565026697177728</v>
      </c>
      <c r="R4314" t="str">
        <f>CONCATENATE("ID-",A4314,"-",E4314)</f>
        <v>ID-34710-Bogota - Cartagena</v>
      </c>
      <c r="S4314" t="str">
        <f>INDEX(B:B,MATCH(A4314,A:A,0))</f>
        <v>19:38</v>
      </c>
      <c r="T4314" t="str">
        <f>IF(OR(B4314&gt;0,C4314&gt;0),"Acceptable","Check")</f>
        <v>Acceptable</v>
      </c>
      <c r="U4314">
        <f>COUNTIF(D:D, "Military - U.S. Army")</f>
        <v>23</v>
      </c>
      <c r="V4314">
        <f>AVERAGEIF(C:C,"Fort Myer, Virginia", I:I)</f>
        <v>2</v>
      </c>
      <c r="X4314" t="str">
        <f>IFERROR(VLOOKUP("FlightNumber", A:D, 4, FALSE), "Flight Not Found")</f>
        <v>Flight Not Found</v>
      </c>
      <c r="Y4314" t="str" cm="1">
        <f t="array" ref="Y4314">IF(AND(B:B &gt; TIME(6, 0, 0), B:B &lt;= TIME(18, 0, 0)), "Day", "Night")</f>
        <v>Night</v>
      </c>
      <c r="Z4314">
        <f>COUNTIFS(D:D, "Military - U.S. Army", C:C, "Fort Myer, Virginia")</f>
        <v>1</v>
      </c>
    </row>
    <row r="4315" spans="1:26" x14ac:dyDescent="0.2">
      <c r="A4315">
        <v>34710</v>
      </c>
      <c r="B4315" t="s">
        <v>4976</v>
      </c>
      <c r="C4315" t="s">
        <v>16877</v>
      </c>
      <c r="D4315" t="s">
        <v>21350</v>
      </c>
      <c r="E4315" t="s">
        <v>21351</v>
      </c>
      <c r="F4315" t="s">
        <v>19288</v>
      </c>
      <c r="G4315" t="s">
        <v>21352</v>
      </c>
      <c r="H4315" t="s">
        <v>21353</v>
      </c>
      <c r="I4315">
        <v>1</v>
      </c>
      <c r="J4315">
        <v>1</v>
      </c>
      <c r="K4315">
        <v>0</v>
      </c>
      <c r="L4315" t="s">
        <v>21354</v>
      </c>
      <c r="M4315">
        <f>SUM(B4315,C4315)</f>
        <v>0</v>
      </c>
      <c r="N4315" t="str">
        <f t="shared" si="134"/>
        <v>No</v>
      </c>
      <c r="O4315">
        <f>COUNTIF(C:C,"&lt;0")</f>
        <v>0</v>
      </c>
      <c r="P4315" t="e">
        <f>SUMIF(#REF!,"&gt;"&amp;AVERAGE(#REF!))</f>
        <v>#REF!</v>
      </c>
      <c r="Q4315">
        <f t="shared" si="135"/>
        <v>27.565026697177728</v>
      </c>
      <c r="R4315" t="str">
        <f>CONCATENATE("ID-",A4315,"-",E4315)</f>
        <v>ID-34710-Flagstaff - Phoenix</v>
      </c>
      <c r="S4315" t="str">
        <f>INDEX(B:B,MATCH(A4315,A:A,0))</f>
        <v>19:38</v>
      </c>
      <c r="T4315" t="str">
        <f>IF(OR(B4315&gt;0,C4315&gt;0),"Acceptable","Check")</f>
        <v>Acceptable</v>
      </c>
      <c r="U4315">
        <f>COUNTIF(D:D, "Military - U.S. Army")</f>
        <v>23</v>
      </c>
      <c r="V4315">
        <f>AVERAGEIF(C:C,"Fort Myer, Virginia", I:I)</f>
        <v>2</v>
      </c>
      <c r="X4315" t="str">
        <f>IFERROR(VLOOKUP("FlightNumber", A:D, 4, FALSE), "Flight Not Found")</f>
        <v>Flight Not Found</v>
      </c>
      <c r="Y4315" t="str" cm="1">
        <f t="array" ref="Y4315">IF(AND(B:B &gt; TIME(6, 0, 0), B:B &lt;= TIME(18, 0, 0)), "Day", "Night")</f>
        <v>Night</v>
      </c>
      <c r="Z4315">
        <f>COUNTIFS(D:D, "Military - U.S. Army", C:C, "Fort Myer, Virginia")</f>
        <v>1</v>
      </c>
    </row>
    <row r="4316" spans="1:26" x14ac:dyDescent="0.2">
      <c r="A4316">
        <v>34710</v>
      </c>
      <c r="B4316" t="s">
        <v>8958</v>
      </c>
      <c r="C4316" t="s">
        <v>21355</v>
      </c>
      <c r="D4316" t="s">
        <v>21356</v>
      </c>
      <c r="E4316" t="s">
        <v>21357</v>
      </c>
      <c r="F4316" t="s">
        <v>15493</v>
      </c>
      <c r="G4316" t="s">
        <v>21358</v>
      </c>
      <c r="H4316" t="s">
        <v>21359</v>
      </c>
      <c r="I4316">
        <v>5</v>
      </c>
      <c r="J4316">
        <v>5</v>
      </c>
      <c r="K4316">
        <v>0</v>
      </c>
      <c r="M4316">
        <f>SUM(B4316,C4316)</f>
        <v>0</v>
      </c>
      <c r="N4316" t="str">
        <f t="shared" si="134"/>
        <v>No</v>
      </c>
      <c r="O4316">
        <f>COUNTIF(C:C,"&lt;0")</f>
        <v>0</v>
      </c>
      <c r="P4316" t="e">
        <f>SUMIF(#REF!,"&gt;"&amp;AVERAGE(#REF!))</f>
        <v>#REF!</v>
      </c>
      <c r="Q4316">
        <f t="shared" si="135"/>
        <v>27.565026697177728</v>
      </c>
      <c r="R4316" t="str">
        <f>CONCATENATE("ID-",A4316,"-",E4316)</f>
        <v>ID-34710-Vancouver - Masset</v>
      </c>
      <c r="S4316" t="str">
        <f>INDEX(B:B,MATCH(A4316,A:A,0))</f>
        <v>19:38</v>
      </c>
      <c r="T4316" t="str">
        <f>IF(OR(B4316&gt;0,C4316&gt;0),"Acceptable","Check")</f>
        <v>Acceptable</v>
      </c>
      <c r="U4316">
        <f>COUNTIF(D:D, "Military - U.S. Army")</f>
        <v>23</v>
      </c>
      <c r="V4316">
        <f>AVERAGEIF(C:C,"Fort Myer, Virginia", I:I)</f>
        <v>2</v>
      </c>
      <c r="X4316" t="str">
        <f>IFERROR(VLOOKUP("FlightNumber", A:D, 4, FALSE), "Flight Not Found")</f>
        <v>Flight Not Found</v>
      </c>
      <c r="Y4316" t="str" cm="1">
        <f t="array" ref="Y4316">IF(AND(B:B &gt; TIME(6, 0, 0), B:B &lt;= TIME(18, 0, 0)), "Day", "Night")</f>
        <v>Night</v>
      </c>
      <c r="Z4316">
        <f>COUNTIFS(D:D, "Military - U.S. Army", C:C, "Fort Myer, Virginia")</f>
        <v>1</v>
      </c>
    </row>
    <row r="4317" spans="1:26" x14ac:dyDescent="0.2">
      <c r="A4317">
        <v>34711</v>
      </c>
      <c r="B4317" t="s">
        <v>21360</v>
      </c>
      <c r="C4317" t="s">
        <v>21361</v>
      </c>
      <c r="D4317" t="s">
        <v>21362</v>
      </c>
      <c r="E4317" t="s">
        <v>21363</v>
      </c>
      <c r="F4317" t="s">
        <v>19288</v>
      </c>
      <c r="G4317" t="s">
        <v>21364</v>
      </c>
      <c r="H4317" t="s">
        <v>21365</v>
      </c>
      <c r="I4317">
        <v>1</v>
      </c>
      <c r="J4317">
        <v>1</v>
      </c>
      <c r="K4317">
        <v>0</v>
      </c>
      <c r="L4317" t="s">
        <v>21366</v>
      </c>
      <c r="M4317">
        <f>SUM(B4317,C4317)</f>
        <v>0</v>
      </c>
      <c r="N4317" t="str">
        <f t="shared" si="134"/>
        <v>No</v>
      </c>
      <c r="O4317">
        <f>COUNTIF(C:C,"&lt;0")</f>
        <v>0</v>
      </c>
      <c r="P4317" t="e">
        <f>SUMIF(#REF!,"&gt;"&amp;AVERAGE(#REF!))</f>
        <v>#REF!</v>
      </c>
      <c r="Q4317">
        <f t="shared" si="135"/>
        <v>27.565026697177728</v>
      </c>
      <c r="R4317" t="str">
        <f>CONCATENATE("ID-",A4317,"-",E4317)</f>
        <v>ID-34711-Visalia - Oakland</v>
      </c>
      <c r="S4317" t="str">
        <f>INDEX(B:B,MATCH(A4317,A:A,0))</f>
        <v>17:47</v>
      </c>
      <c r="T4317" t="str">
        <f>IF(OR(B4317&gt;0,C4317&gt;0),"Acceptable","Check")</f>
        <v>Acceptable</v>
      </c>
      <c r="U4317">
        <f>COUNTIF(D:D, "Military - U.S. Army")</f>
        <v>23</v>
      </c>
      <c r="V4317">
        <f>AVERAGEIF(C:C,"Fort Myer, Virginia", I:I)</f>
        <v>2</v>
      </c>
      <c r="X4317" t="str">
        <f>IFERROR(VLOOKUP("FlightNumber", A:D, 4, FALSE), "Flight Not Found")</f>
        <v>Flight Not Found</v>
      </c>
      <c r="Y4317" t="str" cm="1">
        <f t="array" ref="Y4317">IF(AND(B:B &gt; TIME(6, 0, 0), B:B &lt;= TIME(18, 0, 0)), "Day", "Night")</f>
        <v>Night</v>
      </c>
      <c r="Z4317">
        <f>COUNTIFS(D:D, "Military - U.S. Army", C:C, "Fort Myer, Virginia")</f>
        <v>1</v>
      </c>
    </row>
    <row r="4318" spans="1:26" x14ac:dyDescent="0.2">
      <c r="A4318">
        <v>34713</v>
      </c>
      <c r="B4318" t="s">
        <v>1487</v>
      </c>
      <c r="C4318" t="s">
        <v>6875</v>
      </c>
      <c r="D4318" t="s">
        <v>21367</v>
      </c>
      <c r="E4318" t="s">
        <v>21368</v>
      </c>
      <c r="F4318" t="s">
        <v>21369</v>
      </c>
      <c r="G4318" t="s">
        <v>21370</v>
      </c>
      <c r="H4318" t="s">
        <v>21371</v>
      </c>
      <c r="I4318">
        <v>4</v>
      </c>
      <c r="J4318">
        <v>3</v>
      </c>
      <c r="K4318">
        <v>0</v>
      </c>
      <c r="L4318" t="s">
        <v>21372</v>
      </c>
      <c r="M4318">
        <f>SUM(B4318,C4318)</f>
        <v>0</v>
      </c>
      <c r="N4318" t="str">
        <f t="shared" si="134"/>
        <v>No</v>
      </c>
      <c r="O4318">
        <f>COUNTIF(C:C,"&lt;0")</f>
        <v>0</v>
      </c>
      <c r="P4318" t="e">
        <f>SUMIF(#REF!,"&gt;"&amp;AVERAGE(#REF!))</f>
        <v>#REF!</v>
      </c>
      <c r="Q4318">
        <f t="shared" si="135"/>
        <v>27.565026697177728</v>
      </c>
      <c r="R4318" t="str">
        <f>CONCATENATE("ID-",A4318,"-",E4318)</f>
        <v>ID-34713-Sequim, WA - Seattle, WA</v>
      </c>
      <c r="S4318" t="str">
        <f>INDEX(B:B,MATCH(A4318,A:A,0))</f>
        <v>04:40</v>
      </c>
      <c r="T4318" t="str">
        <f>IF(OR(B4318&gt;0,C4318&gt;0),"Acceptable","Check")</f>
        <v>Acceptable</v>
      </c>
      <c r="U4318">
        <f>COUNTIF(D:D, "Military - U.S. Army")</f>
        <v>23</v>
      </c>
      <c r="V4318">
        <f>AVERAGEIF(C:C,"Fort Myer, Virginia", I:I)</f>
        <v>2</v>
      </c>
      <c r="X4318" t="str">
        <f>IFERROR(VLOOKUP("FlightNumber", A:D, 4, FALSE), "Flight Not Found")</f>
        <v>Flight Not Found</v>
      </c>
      <c r="Y4318" t="str" cm="1">
        <f t="array" ref="Y4318">IF(AND(B:B &gt; TIME(6, 0, 0), B:B &lt;= TIME(18, 0, 0)), "Day", "Night")</f>
        <v>Night</v>
      </c>
      <c r="Z4318">
        <f>COUNTIFS(D:D, "Military - U.S. Army", C:C, "Fort Myer, Virginia")</f>
        <v>1</v>
      </c>
    </row>
    <row r="4319" spans="1:26" x14ac:dyDescent="0.2">
      <c r="A4319">
        <v>34713</v>
      </c>
      <c r="B4319" t="s">
        <v>7170</v>
      </c>
      <c r="C4319" t="s">
        <v>21373</v>
      </c>
      <c r="D4319" t="s">
        <v>21374</v>
      </c>
      <c r="E4319" t="s">
        <v>21375</v>
      </c>
      <c r="F4319" t="s">
        <v>12860</v>
      </c>
      <c r="G4319" t="s">
        <v>21376</v>
      </c>
      <c r="H4319" t="s">
        <v>21377</v>
      </c>
      <c r="I4319">
        <v>4</v>
      </c>
      <c r="J4319">
        <v>2</v>
      </c>
      <c r="K4319">
        <v>0</v>
      </c>
      <c r="L4319" t="s">
        <v>21378</v>
      </c>
      <c r="M4319">
        <f>SUM(B4319,C4319)</f>
        <v>0</v>
      </c>
      <c r="N4319" t="str">
        <f t="shared" si="134"/>
        <v>No</v>
      </c>
      <c r="O4319">
        <f>COUNTIF(C:C,"&lt;0")</f>
        <v>0</v>
      </c>
      <c r="P4319" t="e">
        <f>SUMIF(#REF!,"&gt;"&amp;AVERAGE(#REF!))</f>
        <v>#REF!</v>
      </c>
      <c r="Q4319">
        <f t="shared" si="135"/>
        <v>27.565026697177728</v>
      </c>
      <c r="R4319" t="str">
        <f>CONCATENATE("ID-",A4319,"-",E4319)</f>
        <v>ID-34713-Los Angeles, CA - Burbank, CA</v>
      </c>
      <c r="S4319" t="str">
        <f>INDEX(B:B,MATCH(A4319,A:A,0))</f>
        <v>04:40</v>
      </c>
      <c r="T4319" t="str">
        <f>IF(OR(B4319&gt;0,C4319&gt;0),"Acceptable","Check")</f>
        <v>Acceptable</v>
      </c>
      <c r="U4319">
        <f>COUNTIF(D:D, "Military - U.S. Army")</f>
        <v>23</v>
      </c>
      <c r="V4319">
        <f>AVERAGEIF(C:C,"Fort Myer, Virginia", I:I)</f>
        <v>2</v>
      </c>
      <c r="X4319" t="str">
        <f>IFERROR(VLOOKUP("FlightNumber", A:D, 4, FALSE), "Flight Not Found")</f>
        <v>Flight Not Found</v>
      </c>
      <c r="Y4319" t="str" cm="1">
        <f t="array" ref="Y4319">IF(AND(B:B &gt; TIME(6, 0, 0), B:B &lt;= TIME(18, 0, 0)), "Day", "Night")</f>
        <v>Night</v>
      </c>
      <c r="Z4319">
        <f>COUNTIFS(D:D, "Military - U.S. Army", C:C, "Fort Myer, Virginia")</f>
        <v>1</v>
      </c>
    </row>
    <row r="4320" spans="1:26" x14ac:dyDescent="0.2">
      <c r="A4320">
        <v>34716</v>
      </c>
      <c r="B4320" t="s">
        <v>21379</v>
      </c>
      <c r="C4320" t="s">
        <v>6663</v>
      </c>
      <c r="D4320" t="s">
        <v>8072</v>
      </c>
      <c r="E4320" t="s">
        <v>21380</v>
      </c>
      <c r="F4320" t="s">
        <v>12795</v>
      </c>
      <c r="G4320" t="s">
        <v>21381</v>
      </c>
      <c r="H4320" t="s">
        <v>20287</v>
      </c>
      <c r="I4320">
        <v>24</v>
      </c>
      <c r="J4320">
        <v>2</v>
      </c>
      <c r="K4320">
        <v>0</v>
      </c>
      <c r="L4320" t="s">
        <v>21382</v>
      </c>
      <c r="M4320">
        <f>SUM(B4320,C4320)</f>
        <v>0</v>
      </c>
      <c r="N4320" t="str">
        <f t="shared" si="134"/>
        <v>No</v>
      </c>
      <c r="O4320">
        <f>COUNTIF(C:C,"&lt;0")</f>
        <v>0</v>
      </c>
      <c r="P4320" t="e">
        <f>SUMIF(#REF!,"&gt;"&amp;AVERAGE(#REF!))</f>
        <v>#REF!</v>
      </c>
      <c r="Q4320">
        <f t="shared" si="135"/>
        <v>27.565026697177728</v>
      </c>
      <c r="R4320" t="str">
        <f>CONCATENATE("ID-",A4320,"-",E4320)</f>
        <v>ID-34716-Kathmandu - Rumjatar</v>
      </c>
      <c r="S4320" t="str">
        <f>INDEX(B:B,MATCH(A4320,A:A,0))</f>
        <v>13:59</v>
      </c>
      <c r="T4320" t="str">
        <f>IF(OR(B4320&gt;0,C4320&gt;0),"Acceptable","Check")</f>
        <v>Acceptable</v>
      </c>
      <c r="U4320">
        <f>COUNTIF(D:D, "Military - U.S. Army")</f>
        <v>23</v>
      </c>
      <c r="V4320">
        <f>AVERAGEIF(C:C,"Fort Myer, Virginia", I:I)</f>
        <v>2</v>
      </c>
      <c r="X4320" t="str">
        <f>IFERROR(VLOOKUP("FlightNumber", A:D, 4, FALSE), "Flight Not Found")</f>
        <v>Flight Not Found</v>
      </c>
      <c r="Y4320" t="str" cm="1">
        <f t="array" ref="Y4320">IF(AND(B:B &gt; TIME(6, 0, 0), B:B &lt;= TIME(18, 0, 0)), "Day", "Night")</f>
        <v>Night</v>
      </c>
      <c r="Z4320">
        <f>COUNTIFS(D:D, "Military - U.S. Army", C:C, "Fort Myer, Virginia")</f>
        <v>1</v>
      </c>
    </row>
    <row r="4321" spans="1:26" x14ac:dyDescent="0.2">
      <c r="A4321">
        <v>34719</v>
      </c>
      <c r="B4321" t="s">
        <v>21383</v>
      </c>
      <c r="C4321" t="s">
        <v>21384</v>
      </c>
      <c r="D4321" t="s">
        <v>21385</v>
      </c>
      <c r="E4321" t="s">
        <v>21386</v>
      </c>
      <c r="F4321" t="s">
        <v>18709</v>
      </c>
      <c r="G4321" t="s">
        <v>21387</v>
      </c>
      <c r="H4321" t="s">
        <v>21388</v>
      </c>
      <c r="I4321">
        <v>19</v>
      </c>
      <c r="J4321">
        <v>3</v>
      </c>
      <c r="K4321">
        <v>0</v>
      </c>
      <c r="L4321" t="s">
        <v>21389</v>
      </c>
      <c r="M4321">
        <f>SUM(B4321,C4321)</f>
        <v>0</v>
      </c>
      <c r="N4321" t="str">
        <f t="shared" si="134"/>
        <v>No</v>
      </c>
      <c r="O4321">
        <f>COUNTIF(C:C,"&lt;0")</f>
        <v>0</v>
      </c>
      <c r="P4321" t="e">
        <f>SUMIF(#REF!,"&gt;"&amp;AVERAGE(#REF!))</f>
        <v>#REF!</v>
      </c>
      <c r="Q4321">
        <f t="shared" si="135"/>
        <v>27.565026697177728</v>
      </c>
      <c r="R4321" t="str">
        <f>CONCATENATE("ID-",A4321,"-",E4321)</f>
        <v>ID-34719-Krasnoyarsk - Abakan</v>
      </c>
      <c r="S4321" t="str">
        <f>INDEX(B:B,MATCH(A4321,A:A,0))</f>
        <v>19:13</v>
      </c>
      <c r="T4321" t="str">
        <f>IF(OR(B4321&gt;0,C4321&gt;0),"Acceptable","Check")</f>
        <v>Acceptable</v>
      </c>
      <c r="U4321">
        <f>COUNTIF(D:D, "Military - U.S. Army")</f>
        <v>23</v>
      </c>
      <c r="V4321">
        <f>AVERAGEIF(C:C,"Fort Myer, Virginia", I:I)</f>
        <v>2</v>
      </c>
      <c r="X4321" t="str">
        <f>IFERROR(VLOOKUP("FlightNumber", A:D, 4, FALSE), "Flight Not Found")</f>
        <v>Flight Not Found</v>
      </c>
      <c r="Y4321" t="str" cm="1">
        <f t="array" ref="Y4321">IF(AND(B:B &gt; TIME(6, 0, 0), B:B &lt;= TIME(18, 0, 0)), "Day", "Night")</f>
        <v>Night</v>
      </c>
      <c r="Z4321">
        <f>COUNTIFS(D:D, "Military - U.S. Army", C:C, "Fort Myer, Virginia")</f>
        <v>1</v>
      </c>
    </row>
    <row r="4322" spans="1:26" x14ac:dyDescent="0.2">
      <c r="A4322">
        <v>34719</v>
      </c>
      <c r="C4322" t="s">
        <v>3395</v>
      </c>
      <c r="D4322" t="s">
        <v>21390</v>
      </c>
      <c r="E4322" t="s">
        <v>21391</v>
      </c>
      <c r="F4322" t="s">
        <v>21392</v>
      </c>
      <c r="G4322" t="s">
        <v>21393</v>
      </c>
      <c r="H4322" t="s">
        <v>21394</v>
      </c>
      <c r="I4322">
        <v>10</v>
      </c>
      <c r="J4322">
        <v>10</v>
      </c>
      <c r="K4322">
        <v>0</v>
      </c>
      <c r="L4322" t="s">
        <v>21395</v>
      </c>
      <c r="M4322">
        <f>SUM(B4322,C4322)</f>
        <v>0</v>
      </c>
      <c r="N4322" t="str">
        <f t="shared" si="134"/>
        <v>No</v>
      </c>
      <c r="O4322">
        <f>COUNTIF(C:C,"&lt;0")</f>
        <v>0</v>
      </c>
      <c r="P4322" t="e">
        <f>SUMIF(#REF!,"&gt;"&amp;AVERAGE(#REF!))</f>
        <v>#REF!</v>
      </c>
      <c r="Q4322">
        <f t="shared" si="135"/>
        <v>27.565026697177728</v>
      </c>
      <c r="R4322" t="str">
        <f>CONCATENATE("ID-",A4322,"-",E4322)</f>
        <v>ID-34719-Paris - Romania</v>
      </c>
      <c r="S4322" t="str">
        <f>INDEX(B:B,MATCH(A4322,A:A,0))</f>
        <v>19:13</v>
      </c>
      <c r="T4322" t="str">
        <f>IF(OR(B4322&gt;0,C4322&gt;0),"Acceptable","Check")</f>
        <v>Acceptable</v>
      </c>
      <c r="U4322">
        <f>COUNTIF(D:D, "Military - U.S. Army")</f>
        <v>23</v>
      </c>
      <c r="V4322">
        <f>AVERAGEIF(C:C,"Fort Myer, Virginia", I:I)</f>
        <v>2</v>
      </c>
      <c r="X4322" t="str">
        <f>IFERROR(VLOOKUP("FlightNumber", A:D, 4, FALSE), "Flight Not Found")</f>
        <v>Flight Not Found</v>
      </c>
      <c r="Y4322" t="str" cm="1">
        <f t="array" ref="Y4322">IF(AND(B:B &gt; TIME(6, 0, 0), B:B &lt;= TIME(18, 0, 0)), "Day", "Night")</f>
        <v>Night</v>
      </c>
      <c r="Z4322">
        <f>COUNTIFS(D:D, "Military - U.S. Army", C:C, "Fort Myer, Virginia")</f>
        <v>1</v>
      </c>
    </row>
    <row r="4323" spans="1:26" x14ac:dyDescent="0.2">
      <c r="A4323">
        <v>34729</v>
      </c>
      <c r="B4323" t="s">
        <v>21396</v>
      </c>
      <c r="C4323" t="s">
        <v>21397</v>
      </c>
      <c r="D4323" t="s">
        <v>21398</v>
      </c>
      <c r="F4323" t="s">
        <v>21399</v>
      </c>
      <c r="G4323" t="s">
        <v>21400</v>
      </c>
      <c r="H4323" t="s">
        <v>21401</v>
      </c>
      <c r="I4323">
        <v>4</v>
      </c>
      <c r="J4323">
        <v>4</v>
      </c>
      <c r="K4323">
        <v>0</v>
      </c>
      <c r="L4323" t="s">
        <v>21402</v>
      </c>
      <c r="M4323">
        <f>SUM(B4323,C4323)</f>
        <v>0</v>
      </c>
      <c r="N4323" t="str">
        <f t="shared" si="134"/>
        <v>No</v>
      </c>
      <c r="O4323">
        <f>COUNTIF(C:C,"&lt;0")</f>
        <v>0</v>
      </c>
      <c r="P4323" t="e">
        <f>SUMIF(#REF!,"&gt;"&amp;AVERAGE(#REF!))</f>
        <v>#REF!</v>
      </c>
      <c r="Q4323">
        <f t="shared" si="135"/>
        <v>27.565026697177728</v>
      </c>
      <c r="R4323" t="str">
        <f>CONCATENATE("ID-",A4323,"-",E4323)</f>
        <v>ID-34729-</v>
      </c>
      <c r="S4323" t="str">
        <f>INDEX(B:B,MATCH(A4323,A:A,0))</f>
        <v>19:43</v>
      </c>
      <c r="T4323" t="str">
        <f>IF(OR(B4323&gt;0,C4323&gt;0),"Acceptable","Check")</f>
        <v>Acceptable</v>
      </c>
      <c r="U4323">
        <f>COUNTIF(D:D, "Military - U.S. Army")</f>
        <v>23</v>
      </c>
      <c r="V4323">
        <f>AVERAGEIF(C:C,"Fort Myer, Virginia", I:I)</f>
        <v>2</v>
      </c>
      <c r="X4323" t="str">
        <f>IFERROR(VLOOKUP("FlightNumber", A:D, 4, FALSE), "Flight Not Found")</f>
        <v>Flight Not Found</v>
      </c>
      <c r="Y4323" t="str" cm="1">
        <f t="array" ref="Y4323">IF(AND(B:B &gt; TIME(6, 0, 0), B:B &lt;= TIME(18, 0, 0)), "Day", "Night")</f>
        <v>Night</v>
      </c>
      <c r="Z4323">
        <f>COUNTIFS(D:D, "Military - U.S. Army", C:C, "Fort Myer, Virginia")</f>
        <v>1</v>
      </c>
    </row>
    <row r="4324" spans="1:26" x14ac:dyDescent="0.2">
      <c r="A4324">
        <v>34743</v>
      </c>
      <c r="B4324" t="s">
        <v>18190</v>
      </c>
      <c r="C4324" t="s">
        <v>21403</v>
      </c>
      <c r="D4324" t="s">
        <v>15047</v>
      </c>
      <c r="E4324" t="s">
        <v>21404</v>
      </c>
      <c r="F4324" t="s">
        <v>14843</v>
      </c>
      <c r="G4324" t="s">
        <v>21405</v>
      </c>
      <c r="H4324" t="s">
        <v>21406</v>
      </c>
      <c r="I4324">
        <v>10</v>
      </c>
      <c r="J4324">
        <v>8</v>
      </c>
      <c r="K4324">
        <v>0</v>
      </c>
      <c r="L4324" t="s">
        <v>21407</v>
      </c>
      <c r="M4324">
        <f>SUM(B4324,C4324)</f>
        <v>0</v>
      </c>
      <c r="N4324" t="str">
        <f t="shared" si="134"/>
        <v>No</v>
      </c>
      <c r="O4324">
        <f>COUNTIF(C:C,"&lt;0")</f>
        <v>0</v>
      </c>
      <c r="P4324" t="e">
        <f>SUMIF(#REF!,"&gt;"&amp;AVERAGE(#REF!))</f>
        <v>#REF!</v>
      </c>
      <c r="Q4324">
        <f t="shared" si="135"/>
        <v>27.565026697177728</v>
      </c>
      <c r="R4324" t="str">
        <f>CONCATENATE("ID-",A4324,"-",E4324)</f>
        <v>ID-34743-AZ - Las Vegas, NV</v>
      </c>
      <c r="S4324" t="str">
        <f>INDEX(B:B,MATCH(A4324,A:A,0))</f>
        <v>15:36</v>
      </c>
      <c r="T4324" t="str">
        <f>IF(OR(B4324&gt;0,C4324&gt;0),"Acceptable","Check")</f>
        <v>Acceptable</v>
      </c>
      <c r="U4324">
        <f>COUNTIF(D:D, "Military - U.S. Army")</f>
        <v>23</v>
      </c>
      <c r="V4324">
        <f>AVERAGEIF(C:C,"Fort Myer, Virginia", I:I)</f>
        <v>2</v>
      </c>
      <c r="X4324" t="str">
        <f>IFERROR(VLOOKUP("FlightNumber", A:D, 4, FALSE), "Flight Not Found")</f>
        <v>Flight Not Found</v>
      </c>
      <c r="Y4324" t="str" cm="1">
        <f t="array" ref="Y4324">IF(AND(B:B &gt; TIME(6, 0, 0), B:B &lt;= TIME(18, 0, 0)), "Day", "Night")</f>
        <v>Night</v>
      </c>
      <c r="Z4324">
        <f>COUNTIFS(D:D, "Military - U.S. Army", C:C, "Fort Myer, Virginia")</f>
        <v>1</v>
      </c>
    </row>
    <row r="4325" spans="1:26" x14ac:dyDescent="0.2">
      <c r="A4325">
        <v>34746</v>
      </c>
      <c r="B4325" t="s">
        <v>2758</v>
      </c>
      <c r="C4325" t="s">
        <v>6049</v>
      </c>
      <c r="D4325" t="s">
        <v>20102</v>
      </c>
      <c r="E4325" t="s">
        <v>21408</v>
      </c>
      <c r="F4325" t="s">
        <v>13096</v>
      </c>
      <c r="G4325" t="s">
        <v>21409</v>
      </c>
      <c r="H4325" t="s">
        <v>21410</v>
      </c>
      <c r="I4325">
        <v>3</v>
      </c>
      <c r="J4325">
        <v>3</v>
      </c>
      <c r="K4325">
        <v>0</v>
      </c>
      <c r="L4325" t="s">
        <v>21411</v>
      </c>
      <c r="M4325">
        <f>SUM(B4325,C4325)</f>
        <v>0</v>
      </c>
      <c r="N4325" t="str">
        <f t="shared" si="134"/>
        <v>No</v>
      </c>
      <c r="O4325">
        <f>COUNTIF(C:C,"&lt;0")</f>
        <v>0</v>
      </c>
      <c r="P4325" t="e">
        <f>SUMIF(#REF!,"&gt;"&amp;AVERAGE(#REF!))</f>
        <v>#REF!</v>
      </c>
      <c r="Q4325">
        <f t="shared" si="135"/>
        <v>27.565026697177728</v>
      </c>
      <c r="R4325" t="str">
        <f>CONCATENATE("ID-",A4325,"-",E4325)</f>
        <v>ID-34746-Kansas City - Chicopee</v>
      </c>
      <c r="S4325" t="str">
        <f>INDEX(B:B,MATCH(A4325,A:A,0))</f>
        <v>20:30</v>
      </c>
      <c r="T4325" t="str">
        <f>IF(OR(B4325&gt;0,C4325&gt;0),"Acceptable","Check")</f>
        <v>Acceptable</v>
      </c>
      <c r="U4325">
        <f>COUNTIF(D:D, "Military - U.S. Army")</f>
        <v>23</v>
      </c>
      <c r="V4325">
        <f>AVERAGEIF(C:C,"Fort Myer, Virginia", I:I)</f>
        <v>2</v>
      </c>
      <c r="X4325" t="str">
        <f>IFERROR(VLOOKUP("FlightNumber", A:D, 4, FALSE), "Flight Not Found")</f>
        <v>Flight Not Found</v>
      </c>
      <c r="Y4325" t="str" cm="1">
        <f t="array" ref="Y4325">IF(AND(B:B &gt; TIME(6, 0, 0), B:B &lt;= TIME(18, 0, 0)), "Day", "Night")</f>
        <v>Night</v>
      </c>
      <c r="Z4325">
        <f>COUNTIFS(D:D, "Military - U.S. Army", C:C, "Fort Myer, Virginia")</f>
        <v>1</v>
      </c>
    </row>
    <row r="4326" spans="1:26" x14ac:dyDescent="0.2">
      <c r="A4326">
        <v>34774</v>
      </c>
      <c r="C4326" t="s">
        <v>21412</v>
      </c>
      <c r="D4326" t="s">
        <v>3546</v>
      </c>
      <c r="E4326" t="s">
        <v>21413</v>
      </c>
      <c r="F4326" t="s">
        <v>21414</v>
      </c>
      <c r="G4326" t="s">
        <v>21415</v>
      </c>
      <c r="H4326" t="s">
        <v>21416</v>
      </c>
      <c r="I4326">
        <v>10</v>
      </c>
      <c r="J4326">
        <v>9</v>
      </c>
      <c r="K4326">
        <v>0</v>
      </c>
      <c r="L4326" t="s">
        <v>21417</v>
      </c>
      <c r="M4326">
        <f>SUM(B4326,C4326)</f>
        <v>0</v>
      </c>
      <c r="N4326" t="str">
        <f t="shared" si="134"/>
        <v>No</v>
      </c>
      <c r="O4326">
        <f>COUNTIF(C:C,"&lt;0")</f>
        <v>0</v>
      </c>
      <c r="P4326" t="e">
        <f>SUMIF(#REF!,"&gt;"&amp;AVERAGE(#REF!))</f>
        <v>#REF!</v>
      </c>
      <c r="Q4326">
        <f t="shared" si="135"/>
        <v>27.565026697177728</v>
      </c>
      <c r="R4326" t="str">
        <f>CONCATENATE("ID-",A4326,"-",E4326)</f>
        <v>ID-34774-Petropavlovsk -  Ossora</v>
      </c>
      <c r="S4326">
        <f>INDEX(B:B,MATCH(A4326,A:A,0))</f>
        <v>0</v>
      </c>
      <c r="T4326" t="str">
        <f>IF(OR(B4326&gt;0,C4326&gt;0),"Acceptable","Check")</f>
        <v>Acceptable</v>
      </c>
      <c r="U4326">
        <f>COUNTIF(D:D, "Military - U.S. Army")</f>
        <v>23</v>
      </c>
      <c r="V4326">
        <f>AVERAGEIF(C:C,"Fort Myer, Virginia", I:I)</f>
        <v>2</v>
      </c>
      <c r="X4326" t="str">
        <f>IFERROR(VLOOKUP("FlightNumber", A:D, 4, FALSE), "Flight Not Found")</f>
        <v>Flight Not Found</v>
      </c>
      <c r="Y4326" t="str" cm="1">
        <f t="array" ref="Y4326">IF(AND(B:B &gt; TIME(6, 0, 0), B:B &lt;= TIME(18, 0, 0)), "Day", "Night")</f>
        <v>Night</v>
      </c>
      <c r="Z4326">
        <f>COUNTIFS(D:D, "Military - U.S. Army", C:C, "Fort Myer, Virginia")</f>
        <v>1</v>
      </c>
    </row>
    <row r="4327" spans="1:26" x14ac:dyDescent="0.2">
      <c r="A4327">
        <v>34780</v>
      </c>
      <c r="B4327" t="s">
        <v>3228</v>
      </c>
      <c r="C4327" t="s">
        <v>9269</v>
      </c>
      <c r="D4327" t="s">
        <v>21418</v>
      </c>
      <c r="E4327" t="s">
        <v>21419</v>
      </c>
      <c r="F4327" t="s">
        <v>19288</v>
      </c>
      <c r="G4327" t="s">
        <v>21420</v>
      </c>
      <c r="H4327" t="s">
        <v>21421</v>
      </c>
      <c r="I4327">
        <v>1</v>
      </c>
      <c r="J4327">
        <v>1</v>
      </c>
      <c r="K4327">
        <v>0</v>
      </c>
      <c r="L4327" t="s">
        <v>21422</v>
      </c>
      <c r="M4327">
        <f>SUM(B4327,C4327)</f>
        <v>0</v>
      </c>
      <c r="N4327" t="str">
        <f t="shared" si="134"/>
        <v>No</v>
      </c>
      <c r="O4327">
        <f>COUNTIF(C:C,"&lt;0")</f>
        <v>0</v>
      </c>
      <c r="P4327" t="e">
        <f>SUMIF(#REF!,"&gt;"&amp;AVERAGE(#REF!))</f>
        <v>#REF!</v>
      </c>
      <c r="Q4327">
        <f t="shared" si="135"/>
        <v>27.565026697177728</v>
      </c>
      <c r="R4327" t="str">
        <f>CONCATENATE("ID-",A4327,"-",E4327)</f>
        <v>ID-34780-Sacramento, CA - Reno, NV</v>
      </c>
      <c r="S4327" t="str">
        <f>INDEX(B:B,MATCH(A4327,A:A,0))</f>
        <v>08:12</v>
      </c>
      <c r="T4327" t="str">
        <f>IF(OR(B4327&gt;0,C4327&gt;0),"Acceptable","Check")</f>
        <v>Acceptable</v>
      </c>
      <c r="U4327">
        <f>COUNTIF(D:D, "Military - U.S. Army")</f>
        <v>23</v>
      </c>
      <c r="V4327">
        <f>AVERAGEIF(C:C,"Fort Myer, Virginia", I:I)</f>
        <v>2</v>
      </c>
      <c r="X4327" t="str">
        <f>IFERROR(VLOOKUP("FlightNumber", A:D, 4, FALSE), "Flight Not Found")</f>
        <v>Flight Not Found</v>
      </c>
      <c r="Y4327" t="str" cm="1">
        <f t="array" ref="Y4327">IF(AND(B:B &gt; TIME(6, 0, 0), B:B &lt;= TIME(18, 0, 0)), "Day", "Night")</f>
        <v>Night</v>
      </c>
      <c r="Z4327">
        <f>COUNTIFS(D:D, "Military - U.S. Army", C:C, "Fort Myer, Virginia")</f>
        <v>1</v>
      </c>
    </row>
    <row r="4328" spans="1:26" x14ac:dyDescent="0.2">
      <c r="A4328">
        <v>34787</v>
      </c>
      <c r="B4328" t="s">
        <v>9254</v>
      </c>
      <c r="C4328" t="s">
        <v>21423</v>
      </c>
      <c r="D4328" t="s">
        <v>21424</v>
      </c>
      <c r="E4328" t="s">
        <v>21425</v>
      </c>
      <c r="F4328" t="s">
        <v>21426</v>
      </c>
      <c r="G4328" t="s">
        <v>21427</v>
      </c>
      <c r="H4328" t="s">
        <v>21428</v>
      </c>
      <c r="I4328">
        <v>6</v>
      </c>
      <c r="J4328">
        <v>6</v>
      </c>
      <c r="K4328">
        <v>0</v>
      </c>
      <c r="L4328" t="s">
        <v>21429</v>
      </c>
      <c r="M4328">
        <f>SUM(B4328,C4328)</f>
        <v>0</v>
      </c>
      <c r="N4328" t="str">
        <f t="shared" si="134"/>
        <v>No</v>
      </c>
      <c r="O4328">
        <f>COUNTIF(C:C,"&lt;0")</f>
        <v>0</v>
      </c>
      <c r="P4328" t="e">
        <f>SUMIF(#REF!,"&gt;"&amp;AVERAGE(#REF!))</f>
        <v>#REF!</v>
      </c>
      <c r="Q4328">
        <f t="shared" si="135"/>
        <v>27.565026697177728</v>
      </c>
      <c r="R4328" t="str">
        <f>CONCATENATE("ID-",A4328,"-",E4328)</f>
        <v>ID-34787-Hamilton -  New Plymouth</v>
      </c>
      <c r="S4328" t="str">
        <f>INDEX(B:B,MATCH(A4328,A:A,0))</f>
        <v>12:10</v>
      </c>
      <c r="T4328" t="str">
        <f>IF(OR(B4328&gt;0,C4328&gt;0),"Acceptable","Check")</f>
        <v>Acceptable</v>
      </c>
      <c r="U4328">
        <f>COUNTIF(D:D, "Military - U.S. Army")</f>
        <v>23</v>
      </c>
      <c r="V4328">
        <f>AVERAGEIF(C:C,"Fort Myer, Virginia", I:I)</f>
        <v>2</v>
      </c>
      <c r="X4328" t="str">
        <f>IFERROR(VLOOKUP("FlightNumber", A:D, 4, FALSE), "Flight Not Found")</f>
        <v>Flight Not Found</v>
      </c>
      <c r="Y4328" t="str" cm="1">
        <f t="array" ref="Y4328">IF(AND(B:B &gt; TIME(6, 0, 0), B:B &lt;= TIME(18, 0, 0)), "Day", "Night")</f>
        <v>Night</v>
      </c>
      <c r="Z4328">
        <f>COUNTIFS(D:D, "Military - U.S. Army", C:C, "Fort Myer, Virginia")</f>
        <v>1</v>
      </c>
    </row>
    <row r="4329" spans="1:26" x14ac:dyDescent="0.2">
      <c r="A4329">
        <v>34789</v>
      </c>
      <c r="B4329" t="s">
        <v>17724</v>
      </c>
      <c r="C4329" t="s">
        <v>21430</v>
      </c>
      <c r="D4329" t="s">
        <v>21431</v>
      </c>
      <c r="E4329" t="s">
        <v>21432</v>
      </c>
      <c r="F4329" t="s">
        <v>21433</v>
      </c>
      <c r="G4329" t="s">
        <v>21434</v>
      </c>
      <c r="H4329" t="s">
        <v>21435</v>
      </c>
      <c r="I4329">
        <v>60</v>
      </c>
      <c r="J4329">
        <v>60</v>
      </c>
      <c r="K4329">
        <v>0</v>
      </c>
      <c r="L4329" t="s">
        <v>21436</v>
      </c>
      <c r="M4329">
        <f>SUM(B4329,C4329)</f>
        <v>0</v>
      </c>
      <c r="N4329" t="str">
        <f t="shared" si="134"/>
        <v>No</v>
      </c>
      <c r="O4329">
        <f>COUNTIF(C:C,"&lt;0")</f>
        <v>0</v>
      </c>
      <c r="P4329" t="e">
        <f>SUMIF(#REF!,"&gt;"&amp;AVERAGE(#REF!))</f>
        <v>#REF!</v>
      </c>
      <c r="Q4329">
        <f t="shared" si="135"/>
        <v>27.565026697177728</v>
      </c>
      <c r="R4329" t="str">
        <f>CONCATENATE("ID-",A4329,"-",E4329)</f>
        <v>ID-34789-Bucharest - Brussel</v>
      </c>
      <c r="S4329" t="str">
        <f>INDEX(B:B,MATCH(A4329,A:A,0))</f>
        <v>09:11</v>
      </c>
      <c r="T4329" t="str">
        <f>IF(OR(B4329&gt;0,C4329&gt;0),"Acceptable","Check")</f>
        <v>Acceptable</v>
      </c>
      <c r="U4329">
        <f>COUNTIF(D:D, "Military - U.S. Army")</f>
        <v>23</v>
      </c>
      <c r="V4329">
        <f>AVERAGEIF(C:C,"Fort Myer, Virginia", I:I)</f>
        <v>2</v>
      </c>
      <c r="X4329" t="str">
        <f>IFERROR(VLOOKUP("FlightNumber", A:D, 4, FALSE), "Flight Not Found")</f>
        <v>Flight Not Found</v>
      </c>
      <c r="Y4329" t="str" cm="1">
        <f t="array" ref="Y4329">IF(AND(B:B &gt; TIME(6, 0, 0), B:B &lt;= TIME(18, 0, 0)), "Day", "Night")</f>
        <v>Night</v>
      </c>
      <c r="Z4329">
        <f>COUNTIFS(D:D, "Military - U.S. Army", C:C, "Fort Myer, Virginia")</f>
        <v>1</v>
      </c>
    </row>
    <row r="4330" spans="1:26" x14ac:dyDescent="0.2">
      <c r="A4330">
        <v>34806</v>
      </c>
      <c r="B4330" t="s">
        <v>37</v>
      </c>
      <c r="C4330" t="s">
        <v>21437</v>
      </c>
      <c r="D4330" t="s">
        <v>2606</v>
      </c>
      <c r="E4330" t="s">
        <v>21438</v>
      </c>
      <c r="F4330" t="s">
        <v>21439</v>
      </c>
      <c r="G4330" t="s">
        <v>21440</v>
      </c>
      <c r="H4330" t="s">
        <v>21441</v>
      </c>
      <c r="I4330">
        <v>8</v>
      </c>
      <c r="J4330">
        <v>8</v>
      </c>
      <c r="K4330">
        <v>0</v>
      </c>
      <c r="L4330" t="s">
        <v>21442</v>
      </c>
      <c r="M4330">
        <f>SUM(B4330,C4330)</f>
        <v>0</v>
      </c>
      <c r="N4330" t="str">
        <f t="shared" si="134"/>
        <v>No</v>
      </c>
      <c r="O4330">
        <f>COUNTIF(C:C,"&lt;0")</f>
        <v>0</v>
      </c>
      <c r="P4330" t="e">
        <f>SUMIF(#REF!,"&gt;"&amp;AVERAGE(#REF!))</f>
        <v>#REF!</v>
      </c>
      <c r="Q4330">
        <f t="shared" si="135"/>
        <v>27.565026697177728</v>
      </c>
      <c r="R4330" t="str">
        <f>CONCATENATE("ID-",A4330,"-",E4330)</f>
        <v>ID-34806-Camp Springs, MD - San Antonio, TX</v>
      </c>
      <c r="S4330" t="str">
        <f>INDEX(B:B,MATCH(A4330,A:A,0))</f>
        <v>18:30</v>
      </c>
      <c r="T4330" t="str">
        <f>IF(OR(B4330&gt;0,C4330&gt;0),"Acceptable","Check")</f>
        <v>Acceptable</v>
      </c>
      <c r="U4330">
        <f>COUNTIF(D:D, "Military - U.S. Army")</f>
        <v>23</v>
      </c>
      <c r="V4330">
        <f>AVERAGEIF(C:C,"Fort Myer, Virginia", I:I)</f>
        <v>2</v>
      </c>
      <c r="X4330" t="str">
        <f>IFERROR(VLOOKUP("FlightNumber", A:D, 4, FALSE), "Flight Not Found")</f>
        <v>Flight Not Found</v>
      </c>
      <c r="Y4330" t="str" cm="1">
        <f t="array" ref="Y4330">IF(AND(B:B &gt; TIME(6, 0, 0), B:B &lt;= TIME(18, 0, 0)), "Day", "Night")</f>
        <v>Night</v>
      </c>
      <c r="Z4330">
        <f>COUNTIFS(D:D, "Military - U.S. Army", C:C, "Fort Myer, Virginia")</f>
        <v>1</v>
      </c>
    </row>
    <row r="4331" spans="1:26" x14ac:dyDescent="0.2">
      <c r="A4331">
        <v>34812</v>
      </c>
      <c r="B4331" t="s">
        <v>2957</v>
      </c>
      <c r="C4331" t="s">
        <v>21443</v>
      </c>
      <c r="D4331" t="s">
        <v>16336</v>
      </c>
      <c r="E4331" t="s">
        <v>21444</v>
      </c>
      <c r="F4331" t="s">
        <v>12795</v>
      </c>
      <c r="G4331" t="s">
        <v>21445</v>
      </c>
      <c r="H4331" t="s">
        <v>15594</v>
      </c>
      <c r="I4331">
        <v>9</v>
      </c>
      <c r="J4331">
        <v>1</v>
      </c>
      <c r="K4331">
        <v>0</v>
      </c>
      <c r="L4331" t="s">
        <v>21446</v>
      </c>
      <c r="M4331">
        <f>SUM(B4331,C4331)</f>
        <v>0</v>
      </c>
      <c r="N4331" t="str">
        <f t="shared" si="134"/>
        <v>No</v>
      </c>
      <c r="O4331">
        <f>COUNTIF(C:C,"&lt;0")</f>
        <v>0</v>
      </c>
      <c r="P4331" t="e">
        <f>SUMIF(#REF!,"&gt;"&amp;AVERAGE(#REF!))</f>
        <v>#REF!</v>
      </c>
      <c r="Q4331">
        <f t="shared" si="135"/>
        <v>27.565026697177728</v>
      </c>
      <c r="R4331" t="str">
        <f>CONCATENATE("ID-",A4331,"-",E4331)</f>
        <v>ID-34812-Port Harcourt - Lagos</v>
      </c>
      <c r="S4331" t="str">
        <f>INDEX(B:B,MATCH(A4331,A:A,0))</f>
        <v>12:40</v>
      </c>
      <c r="T4331" t="str">
        <f>IF(OR(B4331&gt;0,C4331&gt;0),"Acceptable","Check")</f>
        <v>Acceptable</v>
      </c>
      <c r="U4331">
        <f>COUNTIF(D:D, "Military - U.S. Army")</f>
        <v>23</v>
      </c>
      <c r="V4331">
        <f>AVERAGEIF(C:C,"Fort Myer, Virginia", I:I)</f>
        <v>2</v>
      </c>
      <c r="X4331" t="str">
        <f>IFERROR(VLOOKUP("FlightNumber", A:D, 4, FALSE), "Flight Not Found")</f>
        <v>Flight Not Found</v>
      </c>
      <c r="Y4331" t="str" cm="1">
        <f t="array" ref="Y4331">IF(AND(B:B &gt; TIME(6, 0, 0), B:B &lt;= TIME(18, 0, 0)), "Day", "Night")</f>
        <v>Night</v>
      </c>
      <c r="Z4331">
        <f>COUNTIFS(D:D, "Military - U.S. Army", C:C, "Fort Myer, Virginia")</f>
        <v>1</v>
      </c>
    </row>
    <row r="4332" spans="1:26" x14ac:dyDescent="0.2">
      <c r="A4332">
        <v>34816</v>
      </c>
      <c r="B4332" t="s">
        <v>7895</v>
      </c>
      <c r="C4332" t="s">
        <v>21447</v>
      </c>
      <c r="D4332" t="s">
        <v>17585</v>
      </c>
      <c r="E4332" t="s">
        <v>21448</v>
      </c>
      <c r="F4332" t="s">
        <v>17583</v>
      </c>
      <c r="G4332" t="s">
        <v>21449</v>
      </c>
      <c r="H4332" t="s">
        <v>12704</v>
      </c>
      <c r="I4332">
        <v>3</v>
      </c>
      <c r="J4332">
        <v>3</v>
      </c>
      <c r="K4332">
        <v>0</v>
      </c>
      <c r="L4332" t="s">
        <v>21450</v>
      </c>
      <c r="M4332">
        <f>SUM(B4332,C4332)</f>
        <v>0</v>
      </c>
      <c r="N4332" t="str">
        <f t="shared" si="134"/>
        <v>No</v>
      </c>
      <c r="O4332">
        <f>COUNTIF(C:C,"&lt;0")</f>
        <v>0</v>
      </c>
      <c r="P4332" t="e">
        <f>SUMIF(#REF!,"&gt;"&amp;AVERAGE(#REF!))</f>
        <v>#REF!</v>
      </c>
      <c r="Q4332">
        <f t="shared" si="135"/>
        <v>27.565026697177728</v>
      </c>
      <c r="R4332" t="str">
        <f>CONCATENATE("ID-",A4332,"-",E4332)</f>
        <v>ID-34816-Tindal - Alice Springs</v>
      </c>
      <c r="S4332" t="str">
        <f>INDEX(B:B,MATCH(A4332,A:A,0))</f>
        <v>19:57</v>
      </c>
      <c r="T4332" t="str">
        <f>IF(OR(B4332&gt;0,C4332&gt;0),"Acceptable","Check")</f>
        <v>Acceptable</v>
      </c>
      <c r="U4332">
        <f>COUNTIF(D:D, "Military - U.S. Army")</f>
        <v>23</v>
      </c>
      <c r="V4332">
        <f>AVERAGEIF(C:C,"Fort Myer, Virginia", I:I)</f>
        <v>2</v>
      </c>
      <c r="X4332" t="str">
        <f>IFERROR(VLOOKUP("FlightNumber", A:D, 4, FALSE), "Flight Not Found")</f>
        <v>Flight Not Found</v>
      </c>
      <c r="Y4332" t="str" cm="1">
        <f t="array" ref="Y4332">IF(AND(B:B &gt; TIME(6, 0, 0), B:B &lt;= TIME(18, 0, 0)), "Day", "Night")</f>
        <v>Night</v>
      </c>
      <c r="Z4332">
        <f>COUNTIFS(D:D, "Military - U.S. Army", C:C, "Fort Myer, Virginia")</f>
        <v>1</v>
      </c>
    </row>
    <row r="4333" spans="1:26" x14ac:dyDescent="0.2">
      <c r="A4333">
        <v>34818</v>
      </c>
      <c r="C4333" t="s">
        <v>21451</v>
      </c>
      <c r="D4333" t="s">
        <v>20245</v>
      </c>
      <c r="E4333" t="s">
        <v>21452</v>
      </c>
      <c r="F4333" t="s">
        <v>21453</v>
      </c>
      <c r="G4333" t="s">
        <v>21454</v>
      </c>
      <c r="H4333" t="s">
        <v>21455</v>
      </c>
      <c r="I4333">
        <v>52</v>
      </c>
      <c r="J4333">
        <v>52</v>
      </c>
      <c r="K4333">
        <v>0</v>
      </c>
      <c r="L4333" t="s">
        <v>21456</v>
      </c>
      <c r="M4333">
        <f>SUM(B4333,C4333)</f>
        <v>0</v>
      </c>
      <c r="N4333" t="str">
        <f t="shared" si="134"/>
        <v>No</v>
      </c>
      <c r="O4333">
        <f>COUNTIF(C:C,"&lt;0")</f>
        <v>0</v>
      </c>
      <c r="P4333" t="e">
        <f>SUMIF(#REF!,"&gt;"&amp;AVERAGE(#REF!))</f>
        <v>#REF!</v>
      </c>
      <c r="Q4333">
        <f t="shared" si="135"/>
        <v>27.565026697177728</v>
      </c>
      <c r="R4333" t="str">
        <f>CONCATENATE("ID-",A4333,"-",E4333)</f>
        <v>ID-34818-Anuradhapura - Palaly AFB</v>
      </c>
      <c r="S4333">
        <f>INDEX(B:B,MATCH(A4333,A:A,0))</f>
        <v>0</v>
      </c>
      <c r="T4333" t="str">
        <f>IF(OR(B4333&gt;0,C4333&gt;0),"Acceptable","Check")</f>
        <v>Acceptable</v>
      </c>
      <c r="U4333">
        <f>COUNTIF(D:D, "Military - U.S. Army")</f>
        <v>23</v>
      </c>
      <c r="V4333">
        <f>AVERAGEIF(C:C,"Fort Myer, Virginia", I:I)</f>
        <v>2</v>
      </c>
      <c r="X4333" t="str">
        <f>IFERROR(VLOOKUP("FlightNumber", A:D, 4, FALSE), "Flight Not Found")</f>
        <v>Flight Not Found</v>
      </c>
      <c r="Y4333" t="str" cm="1">
        <f t="array" ref="Y4333">IF(AND(B:B &gt; TIME(6, 0, 0), B:B &lt;= TIME(18, 0, 0)), "Day", "Night")</f>
        <v>Night</v>
      </c>
      <c r="Z4333">
        <f>COUNTIFS(D:D, "Military - U.S. Army", C:C, "Fort Myer, Virginia")</f>
        <v>1</v>
      </c>
    </row>
    <row r="4334" spans="1:26" x14ac:dyDescent="0.2">
      <c r="A4334">
        <v>34820</v>
      </c>
      <c r="B4334" t="s">
        <v>21457</v>
      </c>
      <c r="C4334" t="s">
        <v>21458</v>
      </c>
      <c r="D4334" t="s">
        <v>21459</v>
      </c>
      <c r="E4334" t="s">
        <v>21460</v>
      </c>
      <c r="F4334" t="s">
        <v>21461</v>
      </c>
      <c r="G4334" t="s">
        <v>21462</v>
      </c>
      <c r="H4334" t="s">
        <v>21463</v>
      </c>
      <c r="I4334">
        <v>8</v>
      </c>
      <c r="J4334">
        <v>8</v>
      </c>
      <c r="K4334">
        <v>0</v>
      </c>
      <c r="L4334" t="s">
        <v>21464</v>
      </c>
      <c r="M4334">
        <f>SUM(B4334,C4334)</f>
        <v>0</v>
      </c>
      <c r="N4334" t="str">
        <f t="shared" si="134"/>
        <v>No</v>
      </c>
      <c r="O4334">
        <f>COUNTIF(C:C,"&lt;0")</f>
        <v>0</v>
      </c>
      <c r="P4334" t="e">
        <f>SUMIF(#REF!,"&gt;"&amp;AVERAGE(#REF!))</f>
        <v>#REF!</v>
      </c>
      <c r="Q4334">
        <f t="shared" si="135"/>
        <v>27.565026697177728</v>
      </c>
      <c r="R4334" t="str">
        <f>CONCATENATE("ID-",A4334,"-",E4334)</f>
        <v>ID-34820-Red Lake - Sioux Lookout  / Sioux Lookout - Red Lake</v>
      </c>
      <c r="S4334" t="str">
        <f>INDEX(B:B,MATCH(A4334,A:A,0))</f>
        <v>13:28</v>
      </c>
      <c r="T4334" t="str">
        <f>IF(OR(B4334&gt;0,C4334&gt;0),"Acceptable","Check")</f>
        <v>Acceptable</v>
      </c>
      <c r="U4334">
        <f>COUNTIF(D:D, "Military - U.S. Army")</f>
        <v>23</v>
      </c>
      <c r="V4334">
        <f>AVERAGEIF(C:C,"Fort Myer, Virginia", I:I)</f>
        <v>2</v>
      </c>
      <c r="X4334" t="str">
        <f>IFERROR(VLOOKUP("FlightNumber", A:D, 4, FALSE), "Flight Not Found")</f>
        <v>Flight Not Found</v>
      </c>
      <c r="Y4334" t="str" cm="1">
        <f t="array" ref="Y4334">IF(AND(B:B &gt; TIME(6, 0, 0), B:B &lt;= TIME(18, 0, 0)), "Day", "Night")</f>
        <v>Night</v>
      </c>
      <c r="Z4334">
        <f>COUNTIFS(D:D, "Military - U.S. Army", C:C, "Fort Myer, Virginia")</f>
        <v>1</v>
      </c>
    </row>
    <row r="4335" spans="1:26" x14ac:dyDescent="0.2">
      <c r="A4335">
        <v>34822</v>
      </c>
      <c r="B4335" t="s">
        <v>1384</v>
      </c>
      <c r="C4335" t="s">
        <v>7198</v>
      </c>
      <c r="D4335" t="s">
        <v>21465</v>
      </c>
      <c r="E4335" t="s">
        <v>21466</v>
      </c>
      <c r="F4335" t="s">
        <v>21467</v>
      </c>
      <c r="G4335" t="s">
        <v>21468</v>
      </c>
      <c r="H4335" t="s">
        <v>21469</v>
      </c>
      <c r="I4335">
        <v>7</v>
      </c>
      <c r="J4335">
        <v>7</v>
      </c>
      <c r="K4335">
        <v>0</v>
      </c>
      <c r="L4335" t="s">
        <v>21470</v>
      </c>
      <c r="M4335">
        <f>SUM(B4335,C4335)</f>
        <v>0</v>
      </c>
      <c r="N4335" t="str">
        <f t="shared" si="134"/>
        <v>No</v>
      </c>
      <c r="O4335">
        <f>COUNTIF(C:C,"&lt;0")</f>
        <v>0</v>
      </c>
      <c r="P4335" t="e">
        <f>SUMIF(#REF!,"&gt;"&amp;AVERAGE(#REF!))</f>
        <v>#REF!</v>
      </c>
      <c r="Q4335">
        <f t="shared" si="135"/>
        <v>27.565026697177728</v>
      </c>
      <c r="R4335" t="str">
        <f>CONCATENATE("ID-",A4335,"-",E4335)</f>
        <v>ID-34822-Buenos Aires - La Paz - Quito</v>
      </c>
      <c r="S4335" t="str">
        <f>INDEX(B:B,MATCH(A4335,A:A,0))</f>
        <v>00:45</v>
      </c>
      <c r="T4335" t="str">
        <f>IF(OR(B4335&gt;0,C4335&gt;0),"Acceptable","Check")</f>
        <v>Acceptable</v>
      </c>
      <c r="U4335">
        <f>COUNTIF(D:D, "Military - U.S. Army")</f>
        <v>23</v>
      </c>
      <c r="V4335">
        <f>AVERAGEIF(C:C,"Fort Myer, Virginia", I:I)</f>
        <v>2</v>
      </c>
      <c r="X4335" t="str">
        <f>IFERROR(VLOOKUP("FlightNumber", A:D, 4, FALSE), "Flight Not Found")</f>
        <v>Flight Not Found</v>
      </c>
      <c r="Y4335" t="str" cm="1">
        <f t="array" ref="Y4335">IF(AND(B:B &gt; TIME(6, 0, 0), B:B &lt;= TIME(18, 0, 0)), "Day", "Night")</f>
        <v>Night</v>
      </c>
      <c r="Z4335">
        <f>COUNTIFS(D:D, "Military - U.S. Army", C:C, "Fort Myer, Virginia")</f>
        <v>1</v>
      </c>
    </row>
    <row r="4336" spans="1:26" x14ac:dyDescent="0.2">
      <c r="A4336">
        <v>34828</v>
      </c>
      <c r="B4336" t="s">
        <v>2159</v>
      </c>
      <c r="C4336" t="s">
        <v>21471</v>
      </c>
      <c r="D4336" t="s">
        <v>19767</v>
      </c>
      <c r="E4336" t="s">
        <v>21472</v>
      </c>
      <c r="F4336" t="s">
        <v>5759</v>
      </c>
      <c r="G4336" t="s">
        <v>21473</v>
      </c>
      <c r="H4336" t="s">
        <v>21474</v>
      </c>
      <c r="I4336">
        <v>9</v>
      </c>
      <c r="J4336">
        <v>9</v>
      </c>
      <c r="K4336">
        <v>0</v>
      </c>
      <c r="L4336" t="s">
        <v>21475</v>
      </c>
      <c r="M4336">
        <f>SUM(B4336,C4336)</f>
        <v>0</v>
      </c>
      <c r="N4336" t="str">
        <f t="shared" si="134"/>
        <v>No</v>
      </c>
      <c r="O4336">
        <f>COUNTIF(C:C,"&lt;0")</f>
        <v>0</v>
      </c>
      <c r="P4336" t="e">
        <f>SUMIF(#REF!,"&gt;"&amp;AVERAGE(#REF!))</f>
        <v>#REF!</v>
      </c>
      <c r="Q4336">
        <f t="shared" si="135"/>
        <v>27.565026697177728</v>
      </c>
      <c r="R4336" t="str">
        <f>CONCATENATE("ID-",A4336,"-",E4336)</f>
        <v>ID-34828-Mitu - Villavicencio</v>
      </c>
      <c r="S4336" t="str">
        <f>INDEX(B:B,MATCH(A4336,A:A,0))</f>
        <v>16:35</v>
      </c>
      <c r="T4336" t="str">
        <f>IF(OR(B4336&gt;0,C4336&gt;0),"Acceptable","Check")</f>
        <v>Acceptable</v>
      </c>
      <c r="U4336">
        <f>COUNTIF(D:D, "Military - U.S. Army")</f>
        <v>23</v>
      </c>
      <c r="V4336">
        <f>AVERAGEIF(C:C,"Fort Myer, Virginia", I:I)</f>
        <v>2</v>
      </c>
      <c r="X4336" t="str">
        <f>IFERROR(VLOOKUP("FlightNumber", A:D, 4, FALSE), "Flight Not Found")</f>
        <v>Flight Not Found</v>
      </c>
      <c r="Y4336" t="str" cm="1">
        <f t="array" ref="Y4336">IF(AND(B:B &gt; TIME(6, 0, 0), B:B &lt;= TIME(18, 0, 0)), "Day", "Night")</f>
        <v>Night</v>
      </c>
      <c r="Z4336">
        <f>COUNTIFS(D:D, "Military - U.S. Army", C:C, "Fort Myer, Virginia")</f>
        <v>1</v>
      </c>
    </row>
    <row r="4337" spans="1:26" x14ac:dyDescent="0.2">
      <c r="A4337">
        <v>34832</v>
      </c>
      <c r="C4337" t="s">
        <v>21476</v>
      </c>
      <c r="D4337" t="s">
        <v>2606</v>
      </c>
      <c r="E4337" t="s">
        <v>21477</v>
      </c>
      <c r="F4337" t="s">
        <v>9459</v>
      </c>
      <c r="G4337" t="s">
        <v>21478</v>
      </c>
      <c r="H4337" t="s">
        <v>21479</v>
      </c>
      <c r="I4337">
        <v>6</v>
      </c>
      <c r="J4337">
        <v>6</v>
      </c>
      <c r="K4337">
        <v>0</v>
      </c>
      <c r="L4337" t="s">
        <v>21480</v>
      </c>
      <c r="M4337">
        <f>SUM(B4337,C4337)</f>
        <v>0</v>
      </c>
      <c r="N4337" t="str">
        <f t="shared" si="134"/>
        <v>No</v>
      </c>
      <c r="O4337">
        <f>COUNTIF(C:C,"&lt;0")</f>
        <v>0</v>
      </c>
      <c r="P4337" t="e">
        <f>SUMIF(#REF!,"&gt;"&amp;AVERAGE(#REF!))</f>
        <v>#REF!</v>
      </c>
      <c r="Q4337">
        <f t="shared" si="135"/>
        <v>27.565026697177728</v>
      </c>
      <c r="R4337" t="str">
        <f>CONCATENATE("ID-",A4337,"-",E4337)</f>
        <v>ID-34832-Boise, ID - Colorado Springs, CO</v>
      </c>
      <c r="S4337">
        <f>INDEX(B:B,MATCH(A4337,A:A,0))</f>
        <v>0</v>
      </c>
      <c r="T4337" t="str">
        <f>IF(OR(B4337&gt;0,C4337&gt;0),"Acceptable","Check")</f>
        <v>Acceptable</v>
      </c>
      <c r="U4337">
        <f>COUNTIF(D:D, "Military - U.S. Army")</f>
        <v>23</v>
      </c>
      <c r="V4337">
        <f>AVERAGEIF(C:C,"Fort Myer, Virginia", I:I)</f>
        <v>2</v>
      </c>
      <c r="X4337" t="str">
        <f>IFERROR(VLOOKUP("FlightNumber", A:D, 4, FALSE), "Flight Not Found")</f>
        <v>Flight Not Found</v>
      </c>
      <c r="Y4337" t="str" cm="1">
        <f t="array" ref="Y4337">IF(AND(B:B &gt; TIME(6, 0, 0), B:B &lt;= TIME(18, 0, 0)), "Day", "Night")</f>
        <v>Night</v>
      </c>
      <c r="Z4337">
        <f>COUNTIFS(D:D, "Military - U.S. Army", C:C, "Fort Myer, Virginia")</f>
        <v>1</v>
      </c>
    </row>
    <row r="4338" spans="1:26" x14ac:dyDescent="0.2">
      <c r="A4338">
        <v>34843</v>
      </c>
      <c r="B4338" t="s">
        <v>7049</v>
      </c>
      <c r="C4338" t="s">
        <v>21481</v>
      </c>
      <c r="D4338" t="s">
        <v>21482</v>
      </c>
      <c r="E4338" t="s">
        <v>21483</v>
      </c>
      <c r="F4338" t="s">
        <v>21484</v>
      </c>
      <c r="G4338" t="s">
        <v>21485</v>
      </c>
      <c r="H4338" t="s">
        <v>21486</v>
      </c>
      <c r="I4338">
        <v>12</v>
      </c>
      <c r="J4338">
        <v>12</v>
      </c>
      <c r="K4338">
        <v>0</v>
      </c>
      <c r="L4338" t="s">
        <v>21487</v>
      </c>
      <c r="M4338">
        <f>SUM(B4338,C4338)</f>
        <v>0</v>
      </c>
      <c r="N4338" t="str">
        <f t="shared" si="134"/>
        <v>No</v>
      </c>
      <c r="O4338">
        <f>COUNTIF(C:C,"&lt;0")</f>
        <v>0</v>
      </c>
      <c r="P4338" t="e">
        <f>SUMIF(#REF!,"&gt;"&amp;AVERAGE(#REF!))</f>
        <v>#REF!</v>
      </c>
      <c r="Q4338">
        <f t="shared" si="135"/>
        <v>27.565026697177728</v>
      </c>
      <c r="R4338" t="str">
        <f>CONCATENATE("ID-",A4338,"-",E4338)</f>
        <v>ID-34843-Leeds - Aberdeen</v>
      </c>
      <c r="S4338" t="str">
        <f>INDEX(B:B,MATCH(A4338,A:A,0))</f>
        <v>16:51</v>
      </c>
      <c r="T4338" t="str">
        <f>IF(OR(B4338&gt;0,C4338&gt;0),"Acceptable","Check")</f>
        <v>Acceptable</v>
      </c>
      <c r="U4338">
        <f>COUNTIF(D:D, "Military - U.S. Army")</f>
        <v>23</v>
      </c>
      <c r="V4338">
        <f>AVERAGEIF(C:C,"Fort Myer, Virginia", I:I)</f>
        <v>2</v>
      </c>
      <c r="X4338" t="str">
        <f>IFERROR(VLOOKUP("FlightNumber", A:D, 4, FALSE), "Flight Not Found")</f>
        <v>Flight Not Found</v>
      </c>
      <c r="Y4338" t="str" cm="1">
        <f t="array" ref="Y4338">IF(AND(B:B &gt; TIME(6, 0, 0), B:B &lt;= TIME(18, 0, 0)), "Day", "Night")</f>
        <v>Night</v>
      </c>
      <c r="Z4338">
        <f>COUNTIFS(D:D, "Military - U.S. Army", C:C, "Fort Myer, Virginia")</f>
        <v>1</v>
      </c>
    </row>
    <row r="4339" spans="1:26" x14ac:dyDescent="0.2">
      <c r="A4339">
        <v>34844</v>
      </c>
      <c r="B4339" t="s">
        <v>1164</v>
      </c>
      <c r="C4339" t="s">
        <v>16168</v>
      </c>
      <c r="D4339" t="s">
        <v>21488</v>
      </c>
      <c r="E4339" t="s">
        <v>21489</v>
      </c>
      <c r="F4339" t="s">
        <v>3676</v>
      </c>
      <c r="G4339" t="s">
        <v>21490</v>
      </c>
      <c r="H4339" t="s">
        <v>21491</v>
      </c>
      <c r="I4339">
        <v>11</v>
      </c>
      <c r="J4339">
        <v>2</v>
      </c>
      <c r="K4339">
        <v>0</v>
      </c>
      <c r="M4339">
        <f>SUM(B4339,C4339)</f>
        <v>0</v>
      </c>
      <c r="N4339" t="str">
        <f t="shared" si="134"/>
        <v>No</v>
      </c>
      <c r="O4339">
        <f>COUNTIF(C:C,"&lt;0")</f>
        <v>0</v>
      </c>
      <c r="P4339" t="e">
        <f>SUMIF(#REF!,"&gt;"&amp;AVERAGE(#REF!))</f>
        <v>#REF!</v>
      </c>
      <c r="Q4339">
        <f t="shared" si="135"/>
        <v>27.565026697177728</v>
      </c>
      <c r="R4339" t="str">
        <f>CONCATENATE("ID-",A4339,"-",E4339)</f>
        <v>ID-34844-Villavicencio - Miraflores</v>
      </c>
      <c r="S4339" t="str">
        <f>INDEX(B:B,MATCH(A4339,A:A,0))</f>
        <v>15:00</v>
      </c>
      <c r="T4339" t="str">
        <f>IF(OR(B4339&gt;0,C4339&gt;0),"Acceptable","Check")</f>
        <v>Acceptable</v>
      </c>
      <c r="U4339">
        <f>COUNTIF(D:D, "Military - U.S. Army")</f>
        <v>23</v>
      </c>
      <c r="V4339">
        <f>AVERAGEIF(C:C,"Fort Myer, Virginia", I:I)</f>
        <v>2</v>
      </c>
      <c r="X4339" t="str">
        <f>IFERROR(VLOOKUP("FlightNumber", A:D, 4, FALSE), "Flight Not Found")</f>
        <v>Flight Not Found</v>
      </c>
      <c r="Y4339" t="str" cm="1">
        <f t="array" ref="Y4339">IF(AND(B:B &gt; TIME(6, 0, 0), B:B &lt;= TIME(18, 0, 0)), "Day", "Night")</f>
        <v>Night</v>
      </c>
      <c r="Z4339">
        <f>COUNTIFS(D:D, "Military - U.S. Army", C:C, "Fort Myer, Virginia")</f>
        <v>1</v>
      </c>
    </row>
    <row r="4340" spans="1:26" x14ac:dyDescent="0.2">
      <c r="A4340">
        <v>34848</v>
      </c>
      <c r="C4340" t="s">
        <v>21492</v>
      </c>
      <c r="D4340" t="s">
        <v>21493</v>
      </c>
      <c r="F4340" t="s">
        <v>21494</v>
      </c>
      <c r="G4340" t="s">
        <v>21495</v>
      </c>
      <c r="H4340" t="s">
        <v>21496</v>
      </c>
      <c r="I4340">
        <v>10</v>
      </c>
      <c r="J4340">
        <v>6</v>
      </c>
      <c r="K4340">
        <v>0</v>
      </c>
      <c r="L4340" t="s">
        <v>21497</v>
      </c>
      <c r="M4340">
        <f>SUM(B4340,C4340)</f>
        <v>0</v>
      </c>
      <c r="N4340" t="str">
        <f t="shared" si="134"/>
        <v>No</v>
      </c>
      <c r="O4340">
        <f>COUNTIF(C:C,"&lt;0")</f>
        <v>0</v>
      </c>
      <c r="P4340" t="e">
        <f>SUMIF(#REF!,"&gt;"&amp;AVERAGE(#REF!))</f>
        <v>#REF!</v>
      </c>
      <c r="Q4340">
        <f t="shared" si="135"/>
        <v>27.565026697177728</v>
      </c>
      <c r="R4340" t="str">
        <f>CONCATENATE("ID-",A4340,"-",E4340)</f>
        <v>ID-34848-</v>
      </c>
      <c r="S4340">
        <f>INDEX(B:B,MATCH(A4340,A:A,0))</f>
        <v>0</v>
      </c>
      <c r="T4340" t="str">
        <f>IF(OR(B4340&gt;0,C4340&gt;0),"Acceptable","Check")</f>
        <v>Acceptable</v>
      </c>
      <c r="U4340">
        <f>COUNTIF(D:D, "Military - U.S. Army")</f>
        <v>23</v>
      </c>
      <c r="V4340">
        <f>AVERAGEIF(C:C,"Fort Myer, Virginia", I:I)</f>
        <v>2</v>
      </c>
      <c r="X4340" t="str">
        <f>IFERROR(VLOOKUP("FlightNumber", A:D, 4, FALSE), "Flight Not Found")</f>
        <v>Flight Not Found</v>
      </c>
      <c r="Y4340" t="str" cm="1">
        <f t="array" ref="Y4340">IF(AND(B:B &gt; TIME(6, 0, 0), B:B &lt;= TIME(18, 0, 0)), "Day", "Night")</f>
        <v>Night</v>
      </c>
      <c r="Z4340">
        <f>COUNTIFS(D:D, "Military - U.S. Army", C:C, "Fort Myer, Virginia")</f>
        <v>1</v>
      </c>
    </row>
    <row r="4341" spans="1:26" x14ac:dyDescent="0.2">
      <c r="A4341">
        <v>34858</v>
      </c>
      <c r="B4341" t="s">
        <v>14363</v>
      </c>
      <c r="C4341" t="s">
        <v>2302</v>
      </c>
      <c r="D4341" t="s">
        <v>21498</v>
      </c>
      <c r="E4341" t="s">
        <v>21499</v>
      </c>
      <c r="F4341" t="s">
        <v>11155</v>
      </c>
      <c r="G4341" t="s">
        <v>21500</v>
      </c>
      <c r="H4341" t="s">
        <v>21501</v>
      </c>
      <c r="I4341">
        <v>62</v>
      </c>
      <c r="J4341">
        <v>0</v>
      </c>
      <c r="K4341">
        <v>0</v>
      </c>
      <c r="L4341" t="s">
        <v>21502</v>
      </c>
      <c r="M4341">
        <f>SUM(B4341,C4341)</f>
        <v>0</v>
      </c>
      <c r="N4341" t="str">
        <f t="shared" si="134"/>
        <v>No</v>
      </c>
      <c r="O4341">
        <f>COUNTIF(C:C,"&lt;0")</f>
        <v>0</v>
      </c>
      <c r="P4341" t="e">
        <f>SUMIF(#REF!,"&gt;"&amp;AVERAGE(#REF!))</f>
        <v>#REF!</v>
      </c>
      <c r="Q4341">
        <f t="shared" si="135"/>
        <v>27.565026697177728</v>
      </c>
      <c r="R4341" t="str">
        <f>CONCATENATE("ID-",A4341,"-",E4341)</f>
        <v>ID-34858-Atlanta - Miami</v>
      </c>
      <c r="S4341" t="str">
        <f>INDEX(B:B,MATCH(A4341,A:A,0))</f>
        <v>19:08</v>
      </c>
      <c r="T4341" t="str">
        <f>IF(OR(B4341&gt;0,C4341&gt;0),"Acceptable","Check")</f>
        <v>Acceptable</v>
      </c>
      <c r="U4341">
        <f>COUNTIF(D:D, "Military - U.S. Army")</f>
        <v>23</v>
      </c>
      <c r="V4341">
        <f>AVERAGEIF(C:C,"Fort Myer, Virginia", I:I)</f>
        <v>2</v>
      </c>
      <c r="X4341" t="str">
        <f>IFERROR(VLOOKUP("FlightNumber", A:D, 4, FALSE), "Flight Not Found")</f>
        <v>Flight Not Found</v>
      </c>
      <c r="Y4341" t="str" cm="1">
        <f t="array" ref="Y4341">IF(AND(B:B &gt; TIME(6, 0, 0), B:B &lt;= TIME(18, 0, 0)), "Day", "Night")</f>
        <v>Night</v>
      </c>
      <c r="Z4341">
        <f>COUNTIFS(D:D, "Military - U.S. Army", C:C, "Fort Myer, Virginia")</f>
        <v>1</v>
      </c>
    </row>
    <row r="4342" spans="1:26" x14ac:dyDescent="0.2">
      <c r="A4342">
        <v>34859</v>
      </c>
      <c r="B4342" t="s">
        <v>9472</v>
      </c>
      <c r="C4342" t="s">
        <v>21503</v>
      </c>
      <c r="D4342" t="s">
        <v>21504</v>
      </c>
      <c r="E4342" t="s">
        <v>21505</v>
      </c>
      <c r="F4342" t="s">
        <v>21506</v>
      </c>
      <c r="G4342" t="s">
        <v>21507</v>
      </c>
      <c r="H4342" t="s">
        <v>7482</v>
      </c>
      <c r="I4342">
        <v>21</v>
      </c>
      <c r="J4342">
        <v>5</v>
      </c>
      <c r="K4342">
        <v>0</v>
      </c>
      <c r="L4342" t="s">
        <v>21508</v>
      </c>
      <c r="M4342">
        <f>SUM(B4342,C4342)</f>
        <v>0</v>
      </c>
      <c r="N4342" t="str">
        <f t="shared" si="134"/>
        <v>No</v>
      </c>
      <c r="O4342">
        <f>COUNTIF(C:C,"&lt;0")</f>
        <v>0</v>
      </c>
      <c r="P4342" t="e">
        <f>SUMIF(#REF!,"&gt;"&amp;AVERAGE(#REF!))</f>
        <v>#REF!</v>
      </c>
      <c r="Q4342">
        <f t="shared" si="135"/>
        <v>27.565026697177728</v>
      </c>
      <c r="R4342" t="str">
        <f>CONCATENATE("ID-",A4342,"-",E4342)</f>
        <v>ID-34859-Auckland - Palmerston North</v>
      </c>
      <c r="S4342" t="str">
        <f>INDEX(B:B,MATCH(A4342,A:A,0))</f>
        <v>09:22</v>
      </c>
      <c r="T4342" t="str">
        <f>IF(OR(B4342&gt;0,C4342&gt;0),"Acceptable","Check")</f>
        <v>Acceptable</v>
      </c>
      <c r="U4342">
        <f>COUNTIF(D:D, "Military - U.S. Army")</f>
        <v>23</v>
      </c>
      <c r="V4342">
        <f>AVERAGEIF(C:C,"Fort Myer, Virginia", I:I)</f>
        <v>2</v>
      </c>
      <c r="X4342" t="str">
        <f>IFERROR(VLOOKUP("FlightNumber", A:D, 4, FALSE), "Flight Not Found")</f>
        <v>Flight Not Found</v>
      </c>
      <c r="Y4342" t="str" cm="1">
        <f t="array" ref="Y4342">IF(AND(B:B &gt; TIME(6, 0, 0), B:B &lt;= TIME(18, 0, 0)), "Day", "Night")</f>
        <v>Night</v>
      </c>
      <c r="Z4342">
        <f>COUNTIFS(D:D, "Military - U.S. Army", C:C, "Fort Myer, Virginia")</f>
        <v>1</v>
      </c>
    </row>
    <row r="4343" spans="1:26" x14ac:dyDescent="0.2">
      <c r="A4343">
        <v>34864</v>
      </c>
      <c r="C4343" t="s">
        <v>21509</v>
      </c>
      <c r="D4343" t="s">
        <v>21510</v>
      </c>
      <c r="E4343" t="s">
        <v>21511</v>
      </c>
      <c r="F4343" t="s">
        <v>21512</v>
      </c>
      <c r="G4343" t="s">
        <v>21513</v>
      </c>
      <c r="H4343" t="s">
        <v>21514</v>
      </c>
      <c r="I4343">
        <v>12</v>
      </c>
      <c r="J4343">
        <v>12</v>
      </c>
      <c r="K4343">
        <v>0</v>
      </c>
      <c r="L4343" t="s">
        <v>21515</v>
      </c>
      <c r="M4343">
        <f>SUM(B4343,C4343)</f>
        <v>0</v>
      </c>
      <c r="N4343" t="str">
        <f t="shared" si="134"/>
        <v>No</v>
      </c>
      <c r="O4343">
        <f>COUNTIF(C:C,"&lt;0")</f>
        <v>0</v>
      </c>
      <c r="P4343" t="e">
        <f>SUMIF(#REF!,"&gt;"&amp;AVERAGE(#REF!))</f>
        <v>#REF!</v>
      </c>
      <c r="Q4343">
        <f t="shared" si="135"/>
        <v>27.565026697177728</v>
      </c>
      <c r="R4343" t="str">
        <f>CONCATENATE("ID-",A4343,"-",E4343)</f>
        <v>ID-34864-Poliny Osipenko - Nikolayevsk-on-Amur</v>
      </c>
      <c r="S4343">
        <f>INDEX(B:B,MATCH(A4343,A:A,0))</f>
        <v>0</v>
      </c>
      <c r="T4343" t="str">
        <f>IF(OR(B4343&gt;0,C4343&gt;0),"Acceptable","Check")</f>
        <v>Acceptable</v>
      </c>
      <c r="U4343">
        <f>COUNTIF(D:D, "Military - U.S. Army")</f>
        <v>23</v>
      </c>
      <c r="V4343">
        <f>AVERAGEIF(C:C,"Fort Myer, Virginia", I:I)</f>
        <v>2</v>
      </c>
      <c r="X4343" t="str">
        <f>IFERROR(VLOOKUP("FlightNumber", A:D, 4, FALSE), "Flight Not Found")</f>
        <v>Flight Not Found</v>
      </c>
      <c r="Y4343" t="str" cm="1">
        <f t="array" ref="Y4343">IF(AND(B:B &gt; TIME(6, 0, 0), B:B &lt;= TIME(18, 0, 0)), "Day", "Night")</f>
        <v>Night</v>
      </c>
      <c r="Z4343">
        <f>COUNTIFS(D:D, "Military - U.S. Army", C:C, "Fort Myer, Virginia")</f>
        <v>1</v>
      </c>
    </row>
    <row r="4344" spans="1:26" x14ac:dyDescent="0.2">
      <c r="A4344">
        <v>34866</v>
      </c>
      <c r="B4344" t="s">
        <v>5850</v>
      </c>
      <c r="C4344" t="s">
        <v>21516</v>
      </c>
      <c r="D4344" t="s">
        <v>3546</v>
      </c>
      <c r="E4344" t="s">
        <v>21517</v>
      </c>
      <c r="F4344" t="s">
        <v>21245</v>
      </c>
      <c r="G4344" t="s">
        <v>21518</v>
      </c>
      <c r="H4344" t="s">
        <v>21519</v>
      </c>
      <c r="I4344">
        <v>14</v>
      </c>
      <c r="J4344">
        <v>13</v>
      </c>
      <c r="K4344">
        <v>0</v>
      </c>
      <c r="L4344" t="s">
        <v>21520</v>
      </c>
      <c r="M4344">
        <f>SUM(B4344,C4344)</f>
        <v>0</v>
      </c>
      <c r="N4344" t="str">
        <f t="shared" si="134"/>
        <v>No</v>
      </c>
      <c r="O4344">
        <f>COUNTIF(C:C,"&lt;0")</f>
        <v>0</v>
      </c>
      <c r="P4344" t="e">
        <f>SUMIF(#REF!,"&gt;"&amp;AVERAGE(#REF!))</f>
        <v>#REF!</v>
      </c>
      <c r="Q4344">
        <f t="shared" si="135"/>
        <v>27.565026697177728</v>
      </c>
      <c r="R4344" t="str">
        <f>CONCATENATE("ID-",A4344,"-",E4344)</f>
        <v>ID-34866-Poliny - Nikolayevsk-on-Amur</v>
      </c>
      <c r="S4344" t="str">
        <f>INDEX(B:B,MATCH(A4344,A:A,0))</f>
        <v>14:15</v>
      </c>
      <c r="T4344" t="str">
        <f>IF(OR(B4344&gt;0,C4344&gt;0),"Acceptable","Check")</f>
        <v>Acceptable</v>
      </c>
      <c r="U4344">
        <f>COUNTIF(D:D, "Military - U.S. Army")</f>
        <v>23</v>
      </c>
      <c r="V4344">
        <f>AVERAGEIF(C:C,"Fort Myer, Virginia", I:I)</f>
        <v>2</v>
      </c>
      <c r="X4344" t="str">
        <f>IFERROR(VLOOKUP("FlightNumber", A:D, 4, FALSE), "Flight Not Found")</f>
        <v>Flight Not Found</v>
      </c>
      <c r="Y4344" t="str" cm="1">
        <f t="array" ref="Y4344">IF(AND(B:B &gt; TIME(6, 0, 0), B:B &lt;= TIME(18, 0, 0)), "Day", "Night")</f>
        <v>Night</v>
      </c>
      <c r="Z4344">
        <f>COUNTIFS(D:D, "Military - U.S. Army", C:C, "Fort Myer, Virginia")</f>
        <v>1</v>
      </c>
    </row>
    <row r="4345" spans="1:26" x14ac:dyDescent="0.2">
      <c r="A4345">
        <v>34867</v>
      </c>
      <c r="C4345" t="s">
        <v>21521</v>
      </c>
      <c r="D4345" t="s">
        <v>14590</v>
      </c>
      <c r="E4345" t="s">
        <v>21522</v>
      </c>
      <c r="F4345" t="s">
        <v>19258</v>
      </c>
      <c r="G4345" t="s">
        <v>21523</v>
      </c>
      <c r="H4345" t="s">
        <v>21524</v>
      </c>
      <c r="I4345">
        <v>48</v>
      </c>
      <c r="J4345">
        <v>48</v>
      </c>
      <c r="K4345">
        <v>0</v>
      </c>
      <c r="L4345" t="s">
        <v>21525</v>
      </c>
      <c r="M4345">
        <f>SUM(B4345,C4345)</f>
        <v>0</v>
      </c>
      <c r="N4345" t="str">
        <f t="shared" si="134"/>
        <v>No</v>
      </c>
      <c r="O4345">
        <f>COUNTIF(C:C,"&lt;0")</f>
        <v>0</v>
      </c>
      <c r="P4345" t="e">
        <f>SUMIF(#REF!,"&gt;"&amp;AVERAGE(#REF!))</f>
        <v>#REF!</v>
      </c>
      <c r="Q4345">
        <f t="shared" si="135"/>
        <v>27.565026697177728</v>
      </c>
      <c r="R4345" t="str">
        <f>CONCATENATE("ID-",A4345,"-",E4345)</f>
        <v>ID-34867-Ondjiva - Catumbela</v>
      </c>
      <c r="S4345">
        <f>INDEX(B:B,MATCH(A4345,A:A,0))</f>
        <v>0</v>
      </c>
      <c r="T4345" t="str">
        <f>IF(OR(B4345&gt;0,C4345&gt;0),"Acceptable","Check")</f>
        <v>Acceptable</v>
      </c>
      <c r="U4345">
        <f>COUNTIF(D:D, "Military - U.S. Army")</f>
        <v>23</v>
      </c>
      <c r="V4345">
        <f>AVERAGEIF(C:C,"Fort Myer, Virginia", I:I)</f>
        <v>2</v>
      </c>
      <c r="X4345" t="str">
        <f>IFERROR(VLOOKUP("FlightNumber", A:D, 4, FALSE), "Flight Not Found")</f>
        <v>Flight Not Found</v>
      </c>
      <c r="Y4345" t="str" cm="1">
        <f t="array" ref="Y4345">IF(AND(B:B &gt; TIME(6, 0, 0), B:B &lt;= TIME(18, 0, 0)), "Day", "Night")</f>
        <v>Night</v>
      </c>
      <c r="Z4345">
        <f>COUNTIFS(D:D, "Military - U.S. Army", C:C, "Fort Myer, Virginia")</f>
        <v>1</v>
      </c>
    </row>
    <row r="4346" spans="1:26" x14ac:dyDescent="0.2">
      <c r="A4346">
        <v>34874</v>
      </c>
      <c r="B4346" t="s">
        <v>13812</v>
      </c>
      <c r="C4346" t="s">
        <v>21443</v>
      </c>
      <c r="D4346" t="s">
        <v>21526</v>
      </c>
      <c r="E4346" t="s">
        <v>21527</v>
      </c>
      <c r="F4346" t="s">
        <v>12051</v>
      </c>
      <c r="G4346" t="s">
        <v>21528</v>
      </c>
      <c r="H4346" t="s">
        <v>21529</v>
      </c>
      <c r="I4346">
        <v>80</v>
      </c>
      <c r="J4346">
        <v>16</v>
      </c>
      <c r="K4346">
        <v>0</v>
      </c>
      <c r="L4346" t="s">
        <v>21530</v>
      </c>
      <c r="M4346">
        <f>SUM(B4346,C4346)</f>
        <v>0</v>
      </c>
      <c r="N4346" t="str">
        <f t="shared" si="134"/>
        <v>No</v>
      </c>
      <c r="O4346">
        <f>COUNTIF(C:C,"&lt;0")</f>
        <v>0</v>
      </c>
      <c r="P4346" t="e">
        <f>SUMIF(#REF!,"&gt;"&amp;AVERAGE(#REF!))</f>
        <v>#REF!</v>
      </c>
      <c r="Q4346">
        <f t="shared" si="135"/>
        <v>27.565026697177728</v>
      </c>
      <c r="R4346" t="str">
        <f>CONCATENATE("ID-",A4346,"-",E4346)</f>
        <v>ID-34874-Kaduna - Lagos</v>
      </c>
      <c r="S4346" t="str">
        <f>INDEX(B:B,MATCH(A4346,A:A,0))</f>
        <v>16:05</v>
      </c>
      <c r="T4346" t="str">
        <f>IF(OR(B4346&gt;0,C4346&gt;0),"Acceptable","Check")</f>
        <v>Acceptable</v>
      </c>
      <c r="U4346">
        <f>COUNTIF(D:D, "Military - U.S. Army")</f>
        <v>23</v>
      </c>
      <c r="V4346">
        <f>AVERAGEIF(C:C,"Fort Myer, Virginia", I:I)</f>
        <v>2</v>
      </c>
      <c r="X4346" t="str">
        <f>IFERROR(VLOOKUP("FlightNumber", A:D, 4, FALSE), "Flight Not Found")</f>
        <v>Flight Not Found</v>
      </c>
      <c r="Y4346" t="str" cm="1">
        <f t="array" ref="Y4346">IF(AND(B:B &gt; TIME(6, 0, 0), B:B &lt;= TIME(18, 0, 0)), "Day", "Night")</f>
        <v>Night</v>
      </c>
      <c r="Z4346">
        <f>COUNTIFS(D:D, "Military - U.S. Army", C:C, "Fort Myer, Virginia")</f>
        <v>1</v>
      </c>
    </row>
    <row r="4347" spans="1:26" x14ac:dyDescent="0.2">
      <c r="A4347">
        <v>34877</v>
      </c>
      <c r="B4347" t="s">
        <v>4439</v>
      </c>
      <c r="C4347" t="s">
        <v>21531</v>
      </c>
      <c r="D4347" t="s">
        <v>20933</v>
      </c>
      <c r="E4347" t="s">
        <v>21532</v>
      </c>
      <c r="F4347" t="s">
        <v>8860</v>
      </c>
      <c r="G4347" t="s">
        <v>21533</v>
      </c>
      <c r="H4347" t="s">
        <v>21534</v>
      </c>
      <c r="I4347">
        <v>2</v>
      </c>
      <c r="J4347">
        <v>2</v>
      </c>
      <c r="K4347">
        <v>0</v>
      </c>
      <c r="L4347" t="s">
        <v>21535</v>
      </c>
      <c r="M4347">
        <f>SUM(B4347,C4347)</f>
        <v>0</v>
      </c>
      <c r="N4347" t="str">
        <f t="shared" si="134"/>
        <v>No</v>
      </c>
      <c r="O4347">
        <f>COUNTIF(C:C,"&lt;0")</f>
        <v>0</v>
      </c>
      <c r="P4347" t="e">
        <f>SUMIF(#REF!,"&gt;"&amp;AVERAGE(#REF!))</f>
        <v>#REF!</v>
      </c>
      <c r="Q4347">
        <f t="shared" si="135"/>
        <v>27.565026697177728</v>
      </c>
      <c r="R4347" t="str">
        <f>CONCATENATE("ID-",A4347,"-",E4347)</f>
        <v>ID-34877-Santo Domingo - Aguadilla, Puerto Rico</v>
      </c>
      <c r="S4347" t="str">
        <f>INDEX(B:B,MATCH(A4347,A:A,0))</f>
        <v>09:50</v>
      </c>
      <c r="T4347" t="str">
        <f>IF(OR(B4347&gt;0,C4347&gt;0),"Acceptable","Check")</f>
        <v>Acceptable</v>
      </c>
      <c r="U4347">
        <f>COUNTIF(D:D, "Military - U.S. Army")</f>
        <v>23</v>
      </c>
      <c r="V4347">
        <f>AVERAGEIF(C:C,"Fort Myer, Virginia", I:I)</f>
        <v>2</v>
      </c>
      <c r="X4347" t="str">
        <f>IFERROR(VLOOKUP("FlightNumber", A:D, 4, FALSE), "Flight Not Found")</f>
        <v>Flight Not Found</v>
      </c>
      <c r="Y4347" t="str" cm="1">
        <f t="array" ref="Y4347">IF(AND(B:B &gt; TIME(6, 0, 0), B:B &lt;= TIME(18, 0, 0)), "Day", "Night")</f>
        <v>Night</v>
      </c>
      <c r="Z4347">
        <f>COUNTIFS(D:D, "Military - U.S. Army", C:C, "Fort Myer, Virginia")</f>
        <v>1</v>
      </c>
    </row>
    <row r="4348" spans="1:26" x14ac:dyDescent="0.2">
      <c r="A4348">
        <v>34880</v>
      </c>
      <c r="B4348" t="s">
        <v>911</v>
      </c>
      <c r="C4348" t="s">
        <v>10238</v>
      </c>
      <c r="D4348" t="s">
        <v>21536</v>
      </c>
      <c r="E4348" t="s">
        <v>21537</v>
      </c>
      <c r="F4348" t="s">
        <v>16705</v>
      </c>
      <c r="G4348" t="s">
        <v>21538</v>
      </c>
      <c r="H4348" t="s">
        <v>21539</v>
      </c>
      <c r="I4348">
        <v>4</v>
      </c>
      <c r="J4348">
        <v>4</v>
      </c>
      <c r="K4348">
        <v>0</v>
      </c>
      <c r="L4348" t="s">
        <v>21540</v>
      </c>
      <c r="M4348">
        <f>SUM(B4348,C4348)</f>
        <v>0</v>
      </c>
      <c r="N4348" t="str">
        <f t="shared" si="134"/>
        <v>No</v>
      </c>
      <c r="O4348">
        <f>COUNTIF(C:C,"&lt;0")</f>
        <v>0</v>
      </c>
      <c r="P4348" t="e">
        <f>SUMIF(#REF!,"&gt;"&amp;AVERAGE(#REF!))</f>
        <v>#REF!</v>
      </c>
      <c r="Q4348">
        <f t="shared" si="135"/>
        <v>27.565026697177728</v>
      </c>
      <c r="R4348" t="str">
        <f>CONCATENATE("ID-",A4348,"-",E4348)</f>
        <v>ID-34880-Karluk - Kodiak</v>
      </c>
      <c r="S4348" t="str">
        <f>INDEX(B:B,MATCH(A4348,A:A,0))</f>
        <v>20:00</v>
      </c>
      <c r="T4348" t="str">
        <f>IF(OR(B4348&gt;0,C4348&gt;0),"Acceptable","Check")</f>
        <v>Acceptable</v>
      </c>
      <c r="U4348">
        <f>COUNTIF(D:D, "Military - U.S. Army")</f>
        <v>23</v>
      </c>
      <c r="V4348">
        <f>AVERAGEIF(C:C,"Fort Myer, Virginia", I:I)</f>
        <v>2</v>
      </c>
      <c r="X4348" t="str">
        <f>IFERROR(VLOOKUP("FlightNumber", A:D, 4, FALSE), "Flight Not Found")</f>
        <v>Flight Not Found</v>
      </c>
      <c r="Y4348" t="str" cm="1">
        <f t="array" ref="Y4348">IF(AND(B:B &gt; TIME(6, 0, 0), B:B &lt;= TIME(18, 0, 0)), "Day", "Night")</f>
        <v>Night</v>
      </c>
      <c r="Z4348">
        <f>COUNTIFS(D:D, "Military - U.S. Army", C:C, "Fort Myer, Virginia")</f>
        <v>1</v>
      </c>
    </row>
    <row r="4349" spans="1:26" x14ac:dyDescent="0.2">
      <c r="A4349">
        <v>34881</v>
      </c>
      <c r="C4349" t="s">
        <v>21541</v>
      </c>
      <c r="D4349" t="s">
        <v>21542</v>
      </c>
      <c r="E4349" t="s">
        <v>21543</v>
      </c>
      <c r="F4349" t="s">
        <v>10517</v>
      </c>
      <c r="G4349" t="s">
        <v>21544</v>
      </c>
      <c r="H4349" t="s">
        <v>2501</v>
      </c>
      <c r="I4349">
        <v>3</v>
      </c>
      <c r="J4349">
        <v>3</v>
      </c>
      <c r="K4349">
        <v>0</v>
      </c>
      <c r="L4349" t="s">
        <v>21545</v>
      </c>
      <c r="M4349">
        <f>SUM(B4349,C4349)</f>
        <v>0</v>
      </c>
      <c r="N4349" t="str">
        <f t="shared" si="134"/>
        <v>No</v>
      </c>
      <c r="O4349">
        <f>COUNTIF(C:C,"&lt;0")</f>
        <v>0</v>
      </c>
      <c r="P4349" t="e">
        <f>SUMIF(#REF!,"&gt;"&amp;AVERAGE(#REF!))</f>
        <v>#REF!</v>
      </c>
      <c r="Q4349">
        <f t="shared" si="135"/>
        <v>27.565026697177728</v>
      </c>
      <c r="R4349" t="str">
        <f>CONCATENATE("ID-",A4349,"-",E4349)</f>
        <v>ID-34881-Port Moresby - Tabubil</v>
      </c>
      <c r="S4349">
        <f>INDEX(B:B,MATCH(A4349,A:A,0))</f>
        <v>0</v>
      </c>
      <c r="T4349" t="str">
        <f>IF(OR(B4349&gt;0,C4349&gt;0),"Acceptable","Check")</f>
        <v>Acceptable</v>
      </c>
      <c r="U4349">
        <f>COUNTIF(D:D, "Military - U.S. Army")</f>
        <v>23</v>
      </c>
      <c r="V4349">
        <f>AVERAGEIF(C:C,"Fort Myer, Virginia", I:I)</f>
        <v>2</v>
      </c>
      <c r="X4349" t="str">
        <f>IFERROR(VLOOKUP("FlightNumber", A:D, 4, FALSE), "Flight Not Found")</f>
        <v>Flight Not Found</v>
      </c>
      <c r="Y4349" t="str" cm="1">
        <f t="array" ref="Y4349">IF(AND(B:B &gt; TIME(6, 0, 0), B:B &lt;= TIME(18, 0, 0)), "Day", "Night")</f>
        <v>Night</v>
      </c>
      <c r="Z4349">
        <f>COUNTIFS(D:D, "Military - U.S. Army", C:C, "Fort Myer, Virginia")</f>
        <v>1</v>
      </c>
    </row>
    <row r="4350" spans="1:26" x14ac:dyDescent="0.2">
      <c r="A4350">
        <v>34887</v>
      </c>
      <c r="B4350" t="s">
        <v>14142</v>
      </c>
      <c r="C4350" t="s">
        <v>21546</v>
      </c>
      <c r="D4350" t="s">
        <v>21547</v>
      </c>
      <c r="E4350" t="s">
        <v>409</v>
      </c>
      <c r="F4350" t="s">
        <v>21548</v>
      </c>
      <c r="G4350" t="s">
        <v>21549</v>
      </c>
      <c r="H4350" t="s">
        <v>21550</v>
      </c>
      <c r="I4350">
        <v>6</v>
      </c>
      <c r="J4350">
        <v>6</v>
      </c>
      <c r="K4350">
        <v>0</v>
      </c>
      <c r="L4350" t="s">
        <v>21551</v>
      </c>
      <c r="M4350">
        <f>SUM(B4350,C4350)</f>
        <v>0</v>
      </c>
      <c r="N4350" t="str">
        <f t="shared" si="134"/>
        <v>No</v>
      </c>
      <c r="O4350">
        <f>COUNTIF(C:C,"&lt;0")</f>
        <v>0</v>
      </c>
      <c r="P4350" t="e">
        <f>SUMIF(#REF!,"&gt;"&amp;AVERAGE(#REF!))</f>
        <v>#REF!</v>
      </c>
      <c r="Q4350">
        <f t="shared" si="135"/>
        <v>27.565026697177728</v>
      </c>
      <c r="R4350" t="str">
        <f>CONCATENATE("ID-",A4350,"-",E4350)</f>
        <v>ID-34887-Sightseeing</v>
      </c>
      <c r="S4350" t="str">
        <f>INDEX(B:B,MATCH(A4350,A:A,0))</f>
        <v>14:56</v>
      </c>
      <c r="T4350" t="str">
        <f>IF(OR(B4350&gt;0,C4350&gt;0),"Acceptable","Check")</f>
        <v>Acceptable</v>
      </c>
      <c r="U4350">
        <f>COUNTIF(D:D, "Military - U.S. Army")</f>
        <v>23</v>
      </c>
      <c r="V4350">
        <f>AVERAGEIF(C:C,"Fort Myer, Virginia", I:I)</f>
        <v>2</v>
      </c>
      <c r="X4350" t="str">
        <f>IFERROR(VLOOKUP("FlightNumber", A:D, 4, FALSE), "Flight Not Found")</f>
        <v>Flight Not Found</v>
      </c>
      <c r="Y4350" t="str" cm="1">
        <f t="array" ref="Y4350">IF(AND(B:B &gt; TIME(6, 0, 0), B:B &lt;= TIME(18, 0, 0)), "Day", "Night")</f>
        <v>Night</v>
      </c>
      <c r="Z4350">
        <f>COUNTIFS(D:D, "Military - U.S. Army", C:C, "Fort Myer, Virginia")</f>
        <v>1</v>
      </c>
    </row>
    <row r="4351" spans="1:26" x14ac:dyDescent="0.2">
      <c r="A4351">
        <v>34892</v>
      </c>
      <c r="B4351" t="s">
        <v>538</v>
      </c>
      <c r="C4351" t="s">
        <v>21552</v>
      </c>
      <c r="D4351" t="s">
        <v>21553</v>
      </c>
      <c r="E4351" t="s">
        <v>21554</v>
      </c>
      <c r="F4351" t="s">
        <v>12795</v>
      </c>
      <c r="G4351" t="s">
        <v>21555</v>
      </c>
      <c r="H4351" t="s">
        <v>21556</v>
      </c>
      <c r="I4351">
        <v>15</v>
      </c>
      <c r="J4351">
        <v>15</v>
      </c>
      <c r="K4351">
        <v>0</v>
      </c>
      <c r="L4351" t="s">
        <v>21557</v>
      </c>
      <c r="M4351">
        <f>SUM(B4351,C4351)</f>
        <v>0</v>
      </c>
      <c r="N4351" t="str">
        <f t="shared" si="134"/>
        <v>No</v>
      </c>
      <c r="O4351">
        <f>COUNTIF(C:C,"&lt;0")</f>
        <v>0</v>
      </c>
      <c r="P4351" t="e">
        <f>SUMIF(#REF!,"&gt;"&amp;AVERAGE(#REF!))</f>
        <v>#REF!</v>
      </c>
      <c r="Q4351">
        <f t="shared" si="135"/>
        <v>27.565026697177728</v>
      </c>
      <c r="R4351" t="str">
        <f>CONCATENATE("ID-",A4351,"-",E4351)</f>
        <v>ID-34892-Alotou - Dagura</v>
      </c>
      <c r="S4351" t="str">
        <f>INDEX(B:B,MATCH(A4351,A:A,0))</f>
        <v>08:00</v>
      </c>
      <c r="T4351" t="str">
        <f>IF(OR(B4351&gt;0,C4351&gt;0),"Acceptable","Check")</f>
        <v>Acceptable</v>
      </c>
      <c r="U4351">
        <f>COUNTIF(D:D, "Military - U.S. Army")</f>
        <v>23</v>
      </c>
      <c r="V4351">
        <f>AVERAGEIF(C:C,"Fort Myer, Virginia", I:I)</f>
        <v>2</v>
      </c>
      <c r="X4351" t="str">
        <f>IFERROR(VLOOKUP("FlightNumber", A:D, 4, FALSE), "Flight Not Found")</f>
        <v>Flight Not Found</v>
      </c>
      <c r="Y4351" t="str" cm="1">
        <f t="array" ref="Y4351">IF(AND(B:B &gt; TIME(6, 0, 0), B:B &lt;= TIME(18, 0, 0)), "Day", "Night")</f>
        <v>Night</v>
      </c>
      <c r="Z4351">
        <f>COUNTIFS(D:D, "Military - U.S. Army", C:C, "Fort Myer, Virginia")</f>
        <v>1</v>
      </c>
    </row>
    <row r="4352" spans="1:26" x14ac:dyDescent="0.2">
      <c r="A4352">
        <v>34897</v>
      </c>
      <c r="C4352" t="s">
        <v>21558</v>
      </c>
      <c r="D4352" t="s">
        <v>12247</v>
      </c>
      <c r="F4352" t="s">
        <v>12795</v>
      </c>
      <c r="G4352" t="s">
        <v>21559</v>
      </c>
      <c r="H4352" t="s">
        <v>21560</v>
      </c>
      <c r="I4352">
        <v>18</v>
      </c>
      <c r="J4352">
        <v>1</v>
      </c>
      <c r="K4352">
        <v>0</v>
      </c>
      <c r="L4352" t="s">
        <v>21561</v>
      </c>
      <c r="M4352">
        <f>SUM(B4352,C4352)</f>
        <v>0</v>
      </c>
      <c r="N4352" t="str">
        <f t="shared" si="134"/>
        <v>No</v>
      </c>
      <c r="O4352">
        <f>COUNTIF(C:C,"&lt;0")</f>
        <v>0</v>
      </c>
      <c r="P4352" t="e">
        <f>SUMIF(#REF!,"&gt;"&amp;AVERAGE(#REF!))</f>
        <v>#REF!</v>
      </c>
      <c r="Q4352">
        <f t="shared" si="135"/>
        <v>27.565026697177728</v>
      </c>
      <c r="R4352" t="str">
        <f>CONCATENATE("ID-",A4352,"-",E4352)</f>
        <v>ID-34897-</v>
      </c>
      <c r="S4352">
        <f>INDEX(B:B,MATCH(A4352,A:A,0))</f>
        <v>0</v>
      </c>
      <c r="T4352" t="str">
        <f>IF(OR(B4352&gt;0,C4352&gt;0),"Acceptable","Check")</f>
        <v>Acceptable</v>
      </c>
      <c r="U4352">
        <f>COUNTIF(D:D, "Military - U.S. Army")</f>
        <v>23</v>
      </c>
      <c r="V4352">
        <f>AVERAGEIF(C:C,"Fort Myer, Virginia", I:I)</f>
        <v>2</v>
      </c>
      <c r="X4352" t="str">
        <f>IFERROR(VLOOKUP("FlightNumber", A:D, 4, FALSE), "Flight Not Found")</f>
        <v>Flight Not Found</v>
      </c>
      <c r="Y4352" t="str" cm="1">
        <f t="array" ref="Y4352">IF(AND(B:B &gt; TIME(6, 0, 0), B:B &lt;= TIME(18, 0, 0)), "Day", "Night")</f>
        <v>Night</v>
      </c>
      <c r="Z4352">
        <f>COUNTIFS(D:D, "Military - U.S. Army", C:C, "Fort Myer, Virginia")</f>
        <v>1</v>
      </c>
    </row>
    <row r="4353" spans="1:26" x14ac:dyDescent="0.2">
      <c r="A4353">
        <v>34898</v>
      </c>
      <c r="C4353" t="s">
        <v>21562</v>
      </c>
      <c r="D4353" t="s">
        <v>21563</v>
      </c>
      <c r="E4353" t="s">
        <v>21564</v>
      </c>
      <c r="F4353" t="s">
        <v>2722</v>
      </c>
      <c r="G4353" t="s">
        <v>21565</v>
      </c>
      <c r="H4353" t="s">
        <v>21566</v>
      </c>
      <c r="I4353">
        <v>34</v>
      </c>
      <c r="J4353">
        <v>34</v>
      </c>
      <c r="K4353">
        <v>0</v>
      </c>
      <c r="L4353" t="s">
        <v>21567</v>
      </c>
      <c r="M4353">
        <f>SUM(B4353,C4353)</f>
        <v>0</v>
      </c>
      <c r="N4353" t="str">
        <f t="shared" si="134"/>
        <v>No</v>
      </c>
      <c r="O4353">
        <f>COUNTIF(C:C,"&lt;0")</f>
        <v>0</v>
      </c>
      <c r="P4353" t="e">
        <f>SUMIF(#REF!,"&gt;"&amp;AVERAGE(#REF!))</f>
        <v>#REF!</v>
      </c>
      <c r="Q4353">
        <f t="shared" si="135"/>
        <v>27.565026697177728</v>
      </c>
      <c r="R4353" t="str">
        <f>CONCATENATE("ID-",A4353,"-",E4353)</f>
        <v>ID-34898-Maintirano - Antananivo</v>
      </c>
      <c r="S4353">
        <f>INDEX(B:B,MATCH(A4353,A:A,0))</f>
        <v>0</v>
      </c>
      <c r="T4353" t="str">
        <f>IF(OR(B4353&gt;0,C4353&gt;0),"Acceptable","Check")</f>
        <v>Acceptable</v>
      </c>
      <c r="U4353">
        <f>COUNTIF(D:D, "Military - U.S. Army")</f>
        <v>23</v>
      </c>
      <c r="V4353">
        <f>AVERAGEIF(C:C,"Fort Myer, Virginia", I:I)</f>
        <v>2</v>
      </c>
      <c r="X4353" t="str">
        <f>IFERROR(VLOOKUP("FlightNumber", A:D, 4, FALSE), "Flight Not Found")</f>
        <v>Flight Not Found</v>
      </c>
      <c r="Y4353" t="str" cm="1">
        <f t="array" ref="Y4353">IF(AND(B:B &gt; TIME(6, 0, 0), B:B &lt;= TIME(18, 0, 0)), "Day", "Night")</f>
        <v>Night</v>
      </c>
      <c r="Z4353">
        <f>COUNTIFS(D:D, "Military - U.S. Army", C:C, "Fort Myer, Virginia")</f>
        <v>1</v>
      </c>
    </row>
    <row r="4354" spans="1:26" x14ac:dyDescent="0.2">
      <c r="A4354">
        <v>34905</v>
      </c>
      <c r="C4354" t="s">
        <v>21568</v>
      </c>
      <c r="D4354" t="s">
        <v>21569</v>
      </c>
      <c r="F4354" t="s">
        <v>11771</v>
      </c>
      <c r="G4354" t="s">
        <v>21570</v>
      </c>
      <c r="H4354" t="s">
        <v>12336</v>
      </c>
      <c r="I4354">
        <v>2</v>
      </c>
      <c r="J4354">
        <v>2</v>
      </c>
      <c r="K4354">
        <v>0</v>
      </c>
      <c r="L4354" t="s">
        <v>21571</v>
      </c>
      <c r="M4354">
        <f>SUM(B4354,C4354)</f>
        <v>0</v>
      </c>
      <c r="N4354" t="str">
        <f t="shared" ref="N4354:N4417" si="136">IF(E4354="good","Yes","No")</f>
        <v>No</v>
      </c>
      <c r="O4354">
        <f>COUNTIF(C:C,"&lt;0")</f>
        <v>0</v>
      </c>
      <c r="P4354" t="e">
        <f>SUMIF(#REF!,"&gt;"&amp;AVERAGE(#REF!))</f>
        <v>#REF!</v>
      </c>
      <c r="Q4354">
        <f t="shared" si="135"/>
        <v>27.565026697177728</v>
      </c>
      <c r="R4354" t="str">
        <f>CONCATENATE("ID-",A4354,"-",E4354)</f>
        <v>ID-34905-</v>
      </c>
      <c r="S4354">
        <f>INDEX(B:B,MATCH(A4354,A:A,0))</f>
        <v>0</v>
      </c>
      <c r="T4354" t="str">
        <f>IF(OR(B4354&gt;0,C4354&gt;0),"Acceptable","Check")</f>
        <v>Acceptable</v>
      </c>
      <c r="U4354">
        <f>COUNTIF(D:D, "Military - U.S. Army")</f>
        <v>23</v>
      </c>
      <c r="V4354">
        <f>AVERAGEIF(C:C,"Fort Myer, Virginia", I:I)</f>
        <v>2</v>
      </c>
      <c r="X4354" t="str">
        <f>IFERROR(VLOOKUP("FlightNumber", A:D, 4, FALSE), "Flight Not Found")</f>
        <v>Flight Not Found</v>
      </c>
      <c r="Y4354" t="str" cm="1">
        <f t="array" ref="Y4354">IF(AND(B:B &gt; TIME(6, 0, 0), B:B &lt;= TIME(18, 0, 0)), "Day", "Night")</f>
        <v>Night</v>
      </c>
      <c r="Z4354">
        <f>COUNTIFS(D:D, "Military - U.S. Army", C:C, "Fort Myer, Virginia")</f>
        <v>1</v>
      </c>
    </row>
    <row r="4355" spans="1:26" x14ac:dyDescent="0.2">
      <c r="A4355">
        <v>34913</v>
      </c>
      <c r="C4355" t="s">
        <v>21572</v>
      </c>
      <c r="D4355" t="s">
        <v>21573</v>
      </c>
      <c r="E4355" t="s">
        <v>21574</v>
      </c>
      <c r="F4355" t="s">
        <v>21575</v>
      </c>
      <c r="G4355" t="s">
        <v>21576</v>
      </c>
      <c r="H4355" t="s">
        <v>21577</v>
      </c>
      <c r="I4355">
        <v>3</v>
      </c>
      <c r="J4355">
        <v>3</v>
      </c>
      <c r="K4355">
        <v>0</v>
      </c>
      <c r="L4355" t="s">
        <v>21578</v>
      </c>
      <c r="M4355">
        <f>SUM(B4355,C4355)</f>
        <v>0</v>
      </c>
      <c r="N4355" t="str">
        <f t="shared" si="136"/>
        <v>No</v>
      </c>
      <c r="O4355">
        <f>COUNTIF(C:C,"&lt;0")</f>
        <v>0</v>
      </c>
      <c r="P4355" t="e">
        <f>SUMIF(#REF!,"&gt;"&amp;AVERAGE(#REF!))</f>
        <v>#REF!</v>
      </c>
      <c r="Q4355">
        <f t="shared" ref="Q4355:Q4418" si="137">AVERAGEIF(I:I,"&gt;0")</f>
        <v>27.565026697177728</v>
      </c>
      <c r="R4355" t="str">
        <f>CONCATENATE("ID-",A4355,"-",E4355)</f>
        <v>ID-34913-Johannesburg - Jamba</v>
      </c>
      <c r="S4355">
        <f>INDEX(B:B,MATCH(A4355,A:A,0))</f>
        <v>0</v>
      </c>
      <c r="T4355" t="str">
        <f>IF(OR(B4355&gt;0,C4355&gt;0),"Acceptable","Check")</f>
        <v>Acceptable</v>
      </c>
      <c r="U4355">
        <f>COUNTIF(D:D, "Military - U.S. Army")</f>
        <v>23</v>
      </c>
      <c r="V4355">
        <f>AVERAGEIF(C:C,"Fort Myer, Virginia", I:I)</f>
        <v>2</v>
      </c>
      <c r="X4355" t="str">
        <f>IFERROR(VLOOKUP("FlightNumber", A:D, 4, FALSE), "Flight Not Found")</f>
        <v>Flight Not Found</v>
      </c>
      <c r="Y4355" t="str" cm="1">
        <f t="array" ref="Y4355">IF(AND(B:B &gt; TIME(6, 0, 0), B:B &lt;= TIME(18, 0, 0)), "Day", "Night")</f>
        <v>Night</v>
      </c>
      <c r="Z4355">
        <f>COUNTIFS(D:D, "Military - U.S. Army", C:C, "Fort Myer, Virginia")</f>
        <v>1</v>
      </c>
    </row>
    <row r="4356" spans="1:26" x14ac:dyDescent="0.2">
      <c r="A4356">
        <v>34920</v>
      </c>
      <c r="B4356" t="s">
        <v>21579</v>
      </c>
      <c r="C4356" t="s">
        <v>21580</v>
      </c>
      <c r="D4356" t="s">
        <v>5522</v>
      </c>
      <c r="E4356" t="s">
        <v>21581</v>
      </c>
      <c r="F4356" t="s">
        <v>14785</v>
      </c>
      <c r="G4356" t="s">
        <v>21582</v>
      </c>
      <c r="H4356" t="s">
        <v>21583</v>
      </c>
      <c r="I4356">
        <v>65</v>
      </c>
      <c r="J4356">
        <v>65</v>
      </c>
      <c r="K4356">
        <v>0</v>
      </c>
      <c r="L4356" t="s">
        <v>21584</v>
      </c>
      <c r="M4356">
        <f>SUM(B4356,C4356)</f>
        <v>0</v>
      </c>
      <c r="N4356" t="str">
        <f t="shared" si="136"/>
        <v>No</v>
      </c>
      <c r="O4356">
        <f>COUNTIF(C:C,"&lt;0")</f>
        <v>0</v>
      </c>
      <c r="P4356" t="e">
        <f>SUMIF(#REF!,"&gt;"&amp;AVERAGE(#REF!))</f>
        <v>#REF!</v>
      </c>
      <c r="Q4356">
        <f t="shared" si="137"/>
        <v>27.565026697177728</v>
      </c>
      <c r="R4356" t="str">
        <f>CONCATENATE("ID-",A4356,"-",E4356)</f>
        <v>ID-34920-Guatemala City - San Salvador</v>
      </c>
      <c r="S4356" t="str">
        <f>INDEX(B:B,MATCH(A4356,A:A,0))</f>
        <v>20:14</v>
      </c>
      <c r="T4356" t="str">
        <f>IF(OR(B4356&gt;0,C4356&gt;0),"Acceptable","Check")</f>
        <v>Acceptable</v>
      </c>
      <c r="U4356">
        <f>COUNTIF(D:D, "Military - U.S. Army")</f>
        <v>23</v>
      </c>
      <c r="V4356">
        <f>AVERAGEIF(C:C,"Fort Myer, Virginia", I:I)</f>
        <v>2</v>
      </c>
      <c r="X4356" t="str">
        <f>IFERROR(VLOOKUP("FlightNumber", A:D, 4, FALSE), "Flight Not Found")</f>
        <v>Flight Not Found</v>
      </c>
      <c r="Y4356" t="str" cm="1">
        <f t="array" ref="Y4356">IF(AND(B:B &gt; TIME(6, 0, 0), B:B &lt;= TIME(18, 0, 0)), "Day", "Night")</f>
        <v>Night</v>
      </c>
      <c r="Z4356">
        <f>COUNTIFS(D:D, "Military - U.S. Army", C:C, "Fort Myer, Virginia")</f>
        <v>1</v>
      </c>
    </row>
    <row r="4357" spans="1:26" x14ac:dyDescent="0.2">
      <c r="A4357">
        <v>34920</v>
      </c>
      <c r="C4357" t="s">
        <v>21585</v>
      </c>
      <c r="D4357" t="s">
        <v>21586</v>
      </c>
      <c r="E4357" t="s">
        <v>21587</v>
      </c>
      <c r="F4357" t="s">
        <v>21588</v>
      </c>
      <c r="G4357" t="s">
        <v>21589</v>
      </c>
      <c r="H4357" t="s">
        <v>21590</v>
      </c>
      <c r="I4357">
        <v>10</v>
      </c>
      <c r="J4357">
        <v>10</v>
      </c>
      <c r="K4357">
        <v>0</v>
      </c>
      <c r="L4357" t="s">
        <v>21591</v>
      </c>
      <c r="M4357">
        <f>SUM(B4357,C4357)</f>
        <v>0</v>
      </c>
      <c r="N4357" t="str">
        <f t="shared" si="136"/>
        <v>No</v>
      </c>
      <c r="O4357">
        <f>COUNTIF(C:C,"&lt;0")</f>
        <v>0</v>
      </c>
      <c r="P4357" t="e">
        <f>SUMIF(#REF!,"&gt;"&amp;AVERAGE(#REF!))</f>
        <v>#REF!</v>
      </c>
      <c r="Q4357">
        <f t="shared" si="137"/>
        <v>27.565026697177728</v>
      </c>
      <c r="R4357" t="str">
        <f>CONCATENATE("ID-",A4357,"-",E4357)</f>
        <v>ID-34920-Tual - Langgar - Kaimana</v>
      </c>
      <c r="S4357" t="str">
        <f>INDEX(B:B,MATCH(A4357,A:A,0))</f>
        <v>20:14</v>
      </c>
      <c r="T4357" t="str">
        <f>IF(OR(B4357&gt;0,C4357&gt;0),"Acceptable","Check")</f>
        <v>Acceptable</v>
      </c>
      <c r="U4357">
        <f>COUNTIF(D:D, "Military - U.S. Army")</f>
        <v>23</v>
      </c>
      <c r="V4357">
        <f>AVERAGEIF(C:C,"Fort Myer, Virginia", I:I)</f>
        <v>2</v>
      </c>
      <c r="X4357" t="str">
        <f>IFERROR(VLOOKUP("FlightNumber", A:D, 4, FALSE), "Flight Not Found")</f>
        <v>Flight Not Found</v>
      </c>
      <c r="Y4357" t="str" cm="1">
        <f t="array" ref="Y4357">IF(AND(B:B &gt; TIME(6, 0, 0), B:B &lt;= TIME(18, 0, 0)), "Day", "Night")</f>
        <v>Night</v>
      </c>
      <c r="Z4357">
        <f>COUNTIFS(D:D, "Military - U.S. Army", C:C, "Fort Myer, Virginia")</f>
        <v>1</v>
      </c>
    </row>
    <row r="4358" spans="1:26" x14ac:dyDescent="0.2">
      <c r="A4358">
        <v>34925</v>
      </c>
      <c r="C4358" t="s">
        <v>21592</v>
      </c>
      <c r="D4358" t="s">
        <v>17306</v>
      </c>
      <c r="E4358" t="s">
        <v>21593</v>
      </c>
      <c r="F4358" t="s">
        <v>15845</v>
      </c>
      <c r="G4358" t="s">
        <v>21594</v>
      </c>
      <c r="H4358" t="s">
        <v>21595</v>
      </c>
      <c r="I4358">
        <v>10</v>
      </c>
      <c r="J4358">
        <v>10</v>
      </c>
      <c r="K4358">
        <v>0</v>
      </c>
      <c r="L4358" t="s">
        <v>21596</v>
      </c>
      <c r="M4358">
        <f>SUM(B4358,C4358)</f>
        <v>0</v>
      </c>
      <c r="N4358" t="str">
        <f t="shared" si="136"/>
        <v>No</v>
      </c>
      <c r="O4358">
        <f>COUNTIF(C:C,"&lt;0")</f>
        <v>0</v>
      </c>
      <c r="P4358" t="e">
        <f>SUMIF(#REF!,"&gt;"&amp;AVERAGE(#REF!))</f>
        <v>#REF!</v>
      </c>
      <c r="Q4358">
        <f t="shared" si="137"/>
        <v>27.565026697177728</v>
      </c>
      <c r="R4358" t="str">
        <f>CONCATENATE("ID-",A4358,"-",E4358)</f>
        <v>ID-34925-Neiva - Cali</v>
      </c>
      <c r="S4358">
        <f>INDEX(B:B,MATCH(A4358,A:A,0))</f>
        <v>0</v>
      </c>
      <c r="T4358" t="str">
        <f>IF(OR(B4358&gt;0,C4358&gt;0),"Acceptable","Check")</f>
        <v>Acceptable</v>
      </c>
      <c r="U4358">
        <f>COUNTIF(D:D, "Military - U.S. Army")</f>
        <v>23</v>
      </c>
      <c r="V4358">
        <f>AVERAGEIF(C:C,"Fort Myer, Virginia", I:I)</f>
        <v>2</v>
      </c>
      <c r="X4358" t="str">
        <f>IFERROR(VLOOKUP("FlightNumber", A:D, 4, FALSE), "Flight Not Found")</f>
        <v>Flight Not Found</v>
      </c>
      <c r="Y4358" t="str" cm="1">
        <f t="array" ref="Y4358">IF(AND(B:B &gt; TIME(6, 0, 0), B:B &lt;= TIME(18, 0, 0)), "Day", "Night")</f>
        <v>Night</v>
      </c>
      <c r="Z4358">
        <f>COUNTIFS(D:D, "Military - U.S. Army", C:C, "Fort Myer, Virginia")</f>
        <v>1</v>
      </c>
    </row>
    <row r="4359" spans="1:26" x14ac:dyDescent="0.2">
      <c r="A4359">
        <v>34932</v>
      </c>
      <c r="B4359" t="s">
        <v>21597</v>
      </c>
      <c r="C4359" t="s">
        <v>21598</v>
      </c>
      <c r="D4359" t="s">
        <v>17875</v>
      </c>
      <c r="E4359" t="s">
        <v>21599</v>
      </c>
      <c r="F4359" t="s">
        <v>21600</v>
      </c>
      <c r="G4359" t="s">
        <v>21601</v>
      </c>
      <c r="H4359" t="s">
        <v>21602</v>
      </c>
      <c r="I4359">
        <v>29</v>
      </c>
      <c r="J4359">
        <v>10</v>
      </c>
      <c r="K4359">
        <v>0</v>
      </c>
      <c r="L4359" t="s">
        <v>21603</v>
      </c>
      <c r="M4359">
        <f>SUM(B4359,C4359)</f>
        <v>0</v>
      </c>
      <c r="N4359" t="str">
        <f t="shared" si="136"/>
        <v>No</v>
      </c>
      <c r="O4359">
        <f>COUNTIF(C:C,"&lt;0")</f>
        <v>0</v>
      </c>
      <c r="P4359" t="e">
        <f>SUMIF(#REF!,"&gt;"&amp;AVERAGE(#REF!))</f>
        <v>#REF!</v>
      </c>
      <c r="Q4359">
        <f t="shared" si="137"/>
        <v>27.565026697177728</v>
      </c>
      <c r="R4359" t="str">
        <f>CONCATENATE("ID-",A4359,"-",E4359)</f>
        <v>ID-34932-Atlanta - Gulfport</v>
      </c>
      <c r="S4359" t="str">
        <f>INDEX(B:B,MATCH(A4359,A:A,0))</f>
        <v>12:53</v>
      </c>
      <c r="T4359" t="str">
        <f>IF(OR(B4359&gt;0,C4359&gt;0),"Acceptable","Check")</f>
        <v>Acceptable</v>
      </c>
      <c r="U4359">
        <f>COUNTIF(D:D, "Military - U.S. Army")</f>
        <v>23</v>
      </c>
      <c r="V4359">
        <f>AVERAGEIF(C:C,"Fort Myer, Virginia", I:I)</f>
        <v>2</v>
      </c>
      <c r="X4359" t="str">
        <f>IFERROR(VLOOKUP("FlightNumber", A:D, 4, FALSE), "Flight Not Found")</f>
        <v>Flight Not Found</v>
      </c>
      <c r="Y4359" t="str" cm="1">
        <f t="array" ref="Y4359">IF(AND(B:B &gt; TIME(6, 0, 0), B:B &lt;= TIME(18, 0, 0)), "Day", "Night")</f>
        <v>Night</v>
      </c>
      <c r="Z4359">
        <f>COUNTIFS(D:D, "Military - U.S. Army", C:C, "Fort Myer, Virginia")</f>
        <v>1</v>
      </c>
    </row>
    <row r="4360" spans="1:26" x14ac:dyDescent="0.2">
      <c r="A4360">
        <v>34943</v>
      </c>
      <c r="B4360" t="s">
        <v>2141</v>
      </c>
      <c r="C4360" t="s">
        <v>21604</v>
      </c>
      <c r="D4360" t="s">
        <v>21605</v>
      </c>
      <c r="E4360" t="s">
        <v>21606</v>
      </c>
      <c r="F4360" t="s">
        <v>21607</v>
      </c>
      <c r="G4360" t="s">
        <v>21608</v>
      </c>
      <c r="H4360" t="s">
        <v>21609</v>
      </c>
      <c r="I4360">
        <v>1</v>
      </c>
      <c r="J4360">
        <v>1</v>
      </c>
      <c r="K4360">
        <v>0</v>
      </c>
      <c r="L4360" t="s">
        <v>21610</v>
      </c>
      <c r="M4360">
        <f>SUM(B4360,C4360)</f>
        <v>0</v>
      </c>
      <c r="N4360" t="str">
        <f t="shared" si="136"/>
        <v>No</v>
      </c>
      <c r="O4360">
        <f>COUNTIF(C:C,"&lt;0")</f>
        <v>0</v>
      </c>
      <c r="P4360" t="e">
        <f>SUMIF(#REF!,"&gt;"&amp;AVERAGE(#REF!))</f>
        <v>#REF!</v>
      </c>
      <c r="Q4360">
        <f t="shared" si="137"/>
        <v>27.565026697177728</v>
      </c>
      <c r="R4360" t="str">
        <f>CONCATENATE("ID-",A4360,"-",E4360)</f>
        <v>ID-34943-Farewell - Anchorage</v>
      </c>
      <c r="S4360" t="str">
        <f>INDEX(B:B,MATCH(A4360,A:A,0))</f>
        <v>12:00</v>
      </c>
      <c r="T4360" t="str">
        <f>IF(OR(B4360&gt;0,C4360&gt;0),"Acceptable","Check")</f>
        <v>Acceptable</v>
      </c>
      <c r="U4360">
        <f>COUNTIF(D:D, "Military - U.S. Army")</f>
        <v>23</v>
      </c>
      <c r="V4360">
        <f>AVERAGEIF(C:C,"Fort Myer, Virginia", I:I)</f>
        <v>2</v>
      </c>
      <c r="X4360" t="str">
        <f>IFERROR(VLOOKUP("FlightNumber", A:D, 4, FALSE), "Flight Not Found")</f>
        <v>Flight Not Found</v>
      </c>
      <c r="Y4360" t="str" cm="1">
        <f t="array" ref="Y4360">IF(AND(B:B &gt; TIME(6, 0, 0), B:B &lt;= TIME(18, 0, 0)), "Day", "Night")</f>
        <v>Night</v>
      </c>
      <c r="Z4360">
        <f>COUNTIFS(D:D, "Military - U.S. Army", C:C, "Fort Myer, Virginia")</f>
        <v>1</v>
      </c>
    </row>
    <row r="4361" spans="1:26" x14ac:dyDescent="0.2">
      <c r="A4361">
        <v>34944</v>
      </c>
      <c r="C4361" t="s">
        <v>21611</v>
      </c>
      <c r="D4361" t="s">
        <v>2331</v>
      </c>
      <c r="E4361" t="s">
        <v>21612</v>
      </c>
      <c r="F4361" t="s">
        <v>21613</v>
      </c>
      <c r="G4361" t="s">
        <v>21614</v>
      </c>
      <c r="H4361" t="s">
        <v>21615</v>
      </c>
      <c r="I4361">
        <v>7</v>
      </c>
      <c r="J4361">
        <v>7</v>
      </c>
      <c r="K4361">
        <v>0</v>
      </c>
      <c r="L4361" t="s">
        <v>21616</v>
      </c>
      <c r="M4361">
        <f>SUM(B4361,C4361)</f>
        <v>0</v>
      </c>
      <c r="N4361" t="str">
        <f t="shared" si="136"/>
        <v>No</v>
      </c>
      <c r="O4361">
        <f>COUNTIF(C:C,"&lt;0")</f>
        <v>0</v>
      </c>
      <c r="P4361" t="e">
        <f>SUMIF(#REF!,"&gt;"&amp;AVERAGE(#REF!))</f>
        <v>#REF!</v>
      </c>
      <c r="Q4361">
        <f t="shared" si="137"/>
        <v>27.565026697177728</v>
      </c>
      <c r="R4361" t="str">
        <f>CONCATENATE("ID-",A4361,"-",E4361)</f>
        <v>ID-34944-Air Show</v>
      </c>
      <c r="S4361">
        <f>INDEX(B:B,MATCH(A4361,A:A,0))</f>
        <v>0</v>
      </c>
      <c r="T4361" t="str">
        <f>IF(OR(B4361&gt;0,C4361&gt;0),"Acceptable","Check")</f>
        <v>Acceptable</v>
      </c>
      <c r="U4361">
        <f>COUNTIF(D:D, "Military - U.S. Army")</f>
        <v>23</v>
      </c>
      <c r="V4361">
        <f>AVERAGEIF(C:C,"Fort Myer, Virginia", I:I)</f>
        <v>2</v>
      </c>
      <c r="X4361" t="str">
        <f>IFERROR(VLOOKUP("FlightNumber", A:D, 4, FALSE), "Flight Not Found")</f>
        <v>Flight Not Found</v>
      </c>
      <c r="Y4361" t="str" cm="1">
        <f t="array" ref="Y4361">IF(AND(B:B &gt; TIME(6, 0, 0), B:B &lt;= TIME(18, 0, 0)), "Day", "Night")</f>
        <v>Night</v>
      </c>
      <c r="Z4361">
        <f>COUNTIFS(D:D, "Military - U.S. Army", C:C, "Fort Myer, Virginia")</f>
        <v>1</v>
      </c>
    </row>
    <row r="4362" spans="1:26" x14ac:dyDescent="0.2">
      <c r="A4362">
        <v>34944</v>
      </c>
      <c r="B4362" t="s">
        <v>21617</v>
      </c>
      <c r="C4362" t="s">
        <v>21618</v>
      </c>
      <c r="D4362" t="s">
        <v>20222</v>
      </c>
      <c r="E4362" t="s">
        <v>21619</v>
      </c>
      <c r="F4362" t="s">
        <v>21620</v>
      </c>
      <c r="G4362" t="s">
        <v>21621</v>
      </c>
      <c r="H4362" t="s">
        <v>21622</v>
      </c>
      <c r="I4362">
        <v>8</v>
      </c>
      <c r="J4362">
        <v>8</v>
      </c>
      <c r="K4362">
        <v>0</v>
      </c>
      <c r="L4362" t="s">
        <v>21623</v>
      </c>
      <c r="M4362">
        <f>SUM(B4362,C4362)</f>
        <v>0</v>
      </c>
      <c r="N4362" t="str">
        <f t="shared" si="136"/>
        <v>No</v>
      </c>
      <c r="O4362">
        <f>COUNTIF(C:C,"&lt;0")</f>
        <v>0</v>
      </c>
      <c r="P4362" t="e">
        <f>SUMIF(#REF!,"&gt;"&amp;AVERAGE(#REF!))</f>
        <v>#REF!</v>
      </c>
      <c r="Q4362">
        <f t="shared" si="137"/>
        <v>27.565026697177728</v>
      </c>
      <c r="R4362" t="str">
        <f>CONCATENATE("ID-",A4362,"-",E4362)</f>
        <v>ID-34944-Las Vegas, NV - W. Yellowstone, MT</v>
      </c>
      <c r="S4362">
        <f>INDEX(B:B,MATCH(A4362,A:A,0))</f>
        <v>0</v>
      </c>
      <c r="T4362" t="str">
        <f>IF(OR(B4362&gt;0,C4362&gt;0),"Acceptable","Check")</f>
        <v>Acceptable</v>
      </c>
      <c r="U4362">
        <f>COUNTIF(D:D, "Military - U.S. Army")</f>
        <v>23</v>
      </c>
      <c r="V4362">
        <f>AVERAGEIF(C:C,"Fort Myer, Virginia", I:I)</f>
        <v>2</v>
      </c>
      <c r="X4362" t="str">
        <f>IFERROR(VLOOKUP("FlightNumber", A:D, 4, FALSE), "Flight Not Found")</f>
        <v>Flight Not Found</v>
      </c>
      <c r="Y4362" t="str" cm="1">
        <f t="array" ref="Y4362">IF(AND(B:B &gt; TIME(6, 0, 0), B:B &lt;= TIME(18, 0, 0)), "Day", "Night")</f>
        <v>Night</v>
      </c>
      <c r="Z4362">
        <f>COUNTIFS(D:D, "Military - U.S. Army", C:C, "Fort Myer, Virginia")</f>
        <v>1</v>
      </c>
    </row>
    <row r="4363" spans="1:26" x14ac:dyDescent="0.2">
      <c r="A4363">
        <v>34951</v>
      </c>
      <c r="B4363" t="s">
        <v>6705</v>
      </c>
      <c r="C4363" t="s">
        <v>21624</v>
      </c>
      <c r="D4363" t="s">
        <v>4161</v>
      </c>
      <c r="E4363" t="s">
        <v>21625</v>
      </c>
      <c r="F4363" t="s">
        <v>16987</v>
      </c>
      <c r="G4363" t="s">
        <v>21626</v>
      </c>
      <c r="H4363" t="s">
        <v>8998</v>
      </c>
      <c r="I4363">
        <v>22</v>
      </c>
      <c r="J4363">
        <v>21</v>
      </c>
      <c r="K4363">
        <v>0</v>
      </c>
      <c r="L4363" t="s">
        <v>21627</v>
      </c>
      <c r="M4363">
        <f>SUM(B4363,C4363)</f>
        <v>0</v>
      </c>
      <c r="N4363" t="str">
        <f t="shared" si="136"/>
        <v>No</v>
      </c>
      <c r="O4363">
        <f>COUNTIF(C:C,"&lt;0")</f>
        <v>0</v>
      </c>
      <c r="P4363" t="e">
        <f>SUMIF(#REF!,"&gt;"&amp;AVERAGE(#REF!))</f>
        <v>#REF!</v>
      </c>
      <c r="Q4363">
        <f t="shared" si="137"/>
        <v>27.565026697177728</v>
      </c>
      <c r="R4363" t="str">
        <f>CONCATENATE("ID-",A4363,"-",E4363)</f>
        <v>ID-34951-Villavicencio - La Macarena</v>
      </c>
      <c r="S4363" t="str">
        <f>INDEX(B:B,MATCH(A4363,A:A,0))</f>
        <v>07:15</v>
      </c>
      <c r="T4363" t="str">
        <f>IF(OR(B4363&gt;0,C4363&gt;0),"Acceptable","Check")</f>
        <v>Acceptable</v>
      </c>
      <c r="U4363">
        <f>COUNTIF(D:D, "Military - U.S. Army")</f>
        <v>23</v>
      </c>
      <c r="V4363">
        <f>AVERAGEIF(C:C,"Fort Myer, Virginia", I:I)</f>
        <v>2</v>
      </c>
      <c r="X4363" t="str">
        <f>IFERROR(VLOOKUP("FlightNumber", A:D, 4, FALSE), "Flight Not Found")</f>
        <v>Flight Not Found</v>
      </c>
      <c r="Y4363" t="str" cm="1">
        <f t="array" ref="Y4363">IF(AND(B:B &gt; TIME(6, 0, 0), B:B &lt;= TIME(18, 0, 0)), "Day", "Night")</f>
        <v>Night</v>
      </c>
      <c r="Z4363">
        <f>COUNTIFS(D:D, "Military - U.S. Army", C:C, "Fort Myer, Virginia")</f>
        <v>1</v>
      </c>
    </row>
    <row r="4364" spans="1:26" x14ac:dyDescent="0.2">
      <c r="A4364">
        <v>34953</v>
      </c>
      <c r="C4364" t="s">
        <v>21628</v>
      </c>
      <c r="D4364" t="s">
        <v>6017</v>
      </c>
      <c r="E4364" t="s">
        <v>21629</v>
      </c>
      <c r="F4364" t="s">
        <v>20622</v>
      </c>
      <c r="G4364" t="s">
        <v>21630</v>
      </c>
      <c r="H4364" t="s">
        <v>21631</v>
      </c>
      <c r="I4364">
        <v>51</v>
      </c>
      <c r="J4364">
        <v>3</v>
      </c>
      <c r="K4364">
        <v>0</v>
      </c>
      <c r="L4364" t="s">
        <v>4349</v>
      </c>
      <c r="M4364">
        <f>SUM(B4364,C4364)</f>
        <v>0</v>
      </c>
      <c r="N4364" t="str">
        <f t="shared" si="136"/>
        <v>No</v>
      </c>
      <c r="O4364">
        <f>COUNTIF(C:C,"&lt;0")</f>
        <v>0</v>
      </c>
      <c r="P4364" t="e">
        <f>SUMIF(#REF!,"&gt;"&amp;AVERAGE(#REF!))</f>
        <v>#REF!</v>
      </c>
      <c r="Q4364">
        <f t="shared" si="137"/>
        <v>27.565026697177728</v>
      </c>
      <c r="R4364" t="str">
        <f>CONCATENATE("ID-",A4364,"-",E4364)</f>
        <v>ID-34953-Kabul - Jalalabad</v>
      </c>
      <c r="S4364">
        <f>INDEX(B:B,MATCH(A4364,A:A,0))</f>
        <v>0</v>
      </c>
      <c r="T4364" t="str">
        <f>IF(OR(B4364&gt;0,C4364&gt;0),"Acceptable","Check")</f>
        <v>Acceptable</v>
      </c>
      <c r="U4364">
        <f>COUNTIF(D:D, "Military - U.S. Army")</f>
        <v>23</v>
      </c>
      <c r="V4364">
        <f>AVERAGEIF(C:C,"Fort Myer, Virginia", I:I)</f>
        <v>2</v>
      </c>
      <c r="X4364" t="str">
        <f>IFERROR(VLOOKUP("FlightNumber", A:D, 4, FALSE), "Flight Not Found")</f>
        <v>Flight Not Found</v>
      </c>
      <c r="Y4364" t="str" cm="1">
        <f t="array" ref="Y4364">IF(AND(B:B &gt; TIME(6, 0, 0), B:B &lt;= TIME(18, 0, 0)), "Day", "Night")</f>
        <v>Night</v>
      </c>
      <c r="Z4364">
        <f>COUNTIFS(D:D, "Military - U.S. Army", C:C, "Fort Myer, Virginia")</f>
        <v>1</v>
      </c>
    </row>
    <row r="4365" spans="1:26" x14ac:dyDescent="0.2">
      <c r="A4365">
        <v>34954</v>
      </c>
      <c r="B4365" t="s">
        <v>4413</v>
      </c>
      <c r="C4365" t="s">
        <v>21632</v>
      </c>
      <c r="D4365" t="s">
        <v>20245</v>
      </c>
      <c r="E4365" t="s">
        <v>21633</v>
      </c>
      <c r="F4365" t="s">
        <v>18720</v>
      </c>
      <c r="G4365" t="s">
        <v>21634</v>
      </c>
      <c r="H4365" t="s">
        <v>21635</v>
      </c>
      <c r="I4365">
        <v>81</v>
      </c>
      <c r="J4365">
        <v>81</v>
      </c>
      <c r="K4365">
        <v>0</v>
      </c>
      <c r="L4365" t="s">
        <v>21636</v>
      </c>
      <c r="M4365">
        <f>SUM(B4365,C4365)</f>
        <v>0</v>
      </c>
      <c r="N4365" t="str">
        <f t="shared" si="136"/>
        <v>No</v>
      </c>
      <c r="O4365">
        <f>COUNTIF(C:C,"&lt;0")</f>
        <v>0</v>
      </c>
      <c r="P4365" t="e">
        <f>SUMIF(#REF!,"&gt;"&amp;AVERAGE(#REF!))</f>
        <v>#REF!</v>
      </c>
      <c r="Q4365">
        <f t="shared" si="137"/>
        <v>27.565026697177728</v>
      </c>
      <c r="R4365" t="str">
        <f>CONCATENATE("ID-",A4365,"-",E4365)</f>
        <v>ID-34954-Ratmalana - Palali base</v>
      </c>
      <c r="S4365" t="str">
        <f>INDEX(B:B,MATCH(A4365,A:A,0))</f>
        <v>07:20</v>
      </c>
      <c r="T4365" t="str">
        <f>IF(OR(B4365&gt;0,C4365&gt;0),"Acceptable","Check")</f>
        <v>Acceptable</v>
      </c>
      <c r="U4365">
        <f>COUNTIF(D:D, "Military - U.S. Army")</f>
        <v>23</v>
      </c>
      <c r="V4365">
        <f>AVERAGEIF(C:C,"Fort Myer, Virginia", I:I)</f>
        <v>2</v>
      </c>
      <c r="X4365" t="str">
        <f>IFERROR(VLOOKUP("FlightNumber", A:D, 4, FALSE), "Flight Not Found")</f>
        <v>Flight Not Found</v>
      </c>
      <c r="Y4365" t="str" cm="1">
        <f t="array" ref="Y4365">IF(AND(B:B &gt; TIME(6, 0, 0), B:B &lt;= TIME(18, 0, 0)), "Day", "Night")</f>
        <v>Night</v>
      </c>
      <c r="Z4365">
        <f>COUNTIFS(D:D, "Military - U.S. Army", C:C, "Fort Myer, Virginia")</f>
        <v>1</v>
      </c>
    </row>
    <row r="4366" spans="1:26" x14ac:dyDescent="0.2">
      <c r="A4366">
        <v>34955</v>
      </c>
      <c r="B4366" t="s">
        <v>2758</v>
      </c>
      <c r="C4366" t="s">
        <v>21637</v>
      </c>
      <c r="D4366" t="s">
        <v>21638</v>
      </c>
      <c r="E4366" t="s">
        <v>21639</v>
      </c>
      <c r="F4366" t="s">
        <v>12957</v>
      </c>
      <c r="G4366" t="s">
        <v>21640</v>
      </c>
      <c r="H4366" t="s">
        <v>21641</v>
      </c>
      <c r="I4366">
        <v>9</v>
      </c>
      <c r="J4366">
        <v>5</v>
      </c>
      <c r="K4366">
        <v>0</v>
      </c>
      <c r="L4366" t="s">
        <v>21642</v>
      </c>
      <c r="M4366">
        <f>SUM(B4366,C4366)</f>
        <v>0</v>
      </c>
      <c r="N4366" t="str">
        <f t="shared" si="136"/>
        <v>No</v>
      </c>
      <c r="O4366">
        <f>COUNTIF(C:C,"&lt;0")</f>
        <v>0</v>
      </c>
      <c r="P4366" t="e">
        <f>SUMIF(#REF!,"&gt;"&amp;AVERAGE(#REF!))</f>
        <v>#REF!</v>
      </c>
      <c r="Q4366">
        <f t="shared" si="137"/>
        <v>27.565026697177728</v>
      </c>
      <c r="R4366" t="str">
        <f>CONCATENATE("ID-",A4366,"-",E4366)</f>
        <v>ID-34955-Bimini - Mores Cay</v>
      </c>
      <c r="S4366" t="str">
        <f>INDEX(B:B,MATCH(A4366,A:A,0))</f>
        <v>20:30</v>
      </c>
      <c r="T4366" t="str">
        <f>IF(OR(B4366&gt;0,C4366&gt;0),"Acceptable","Check")</f>
        <v>Acceptable</v>
      </c>
      <c r="U4366">
        <f>COUNTIF(D:D, "Military - U.S. Army")</f>
        <v>23</v>
      </c>
      <c r="V4366">
        <f>AVERAGEIF(C:C,"Fort Myer, Virginia", I:I)</f>
        <v>2</v>
      </c>
      <c r="X4366" t="str">
        <f>IFERROR(VLOOKUP("FlightNumber", A:D, 4, FALSE), "Flight Not Found")</f>
        <v>Flight Not Found</v>
      </c>
      <c r="Y4366" t="str" cm="1">
        <f t="array" ref="Y4366">IF(AND(B:B &gt; TIME(6, 0, 0), B:B &lt;= TIME(18, 0, 0)), "Day", "Night")</f>
        <v>Night</v>
      </c>
      <c r="Z4366">
        <f>COUNTIFS(D:D, "Military - U.S. Army", C:C, "Fort Myer, Virginia")</f>
        <v>1</v>
      </c>
    </row>
    <row r="4367" spans="1:26" x14ac:dyDescent="0.2">
      <c r="A4367">
        <v>34957</v>
      </c>
      <c r="B4367" t="s">
        <v>21643</v>
      </c>
      <c r="C4367" t="s">
        <v>21644</v>
      </c>
      <c r="D4367" t="s">
        <v>14783</v>
      </c>
      <c r="E4367" t="s">
        <v>21645</v>
      </c>
      <c r="F4367" t="s">
        <v>21646</v>
      </c>
      <c r="G4367" t="s">
        <v>21647</v>
      </c>
      <c r="H4367" t="s">
        <v>21648</v>
      </c>
      <c r="I4367">
        <v>53</v>
      </c>
      <c r="J4367">
        <v>34</v>
      </c>
      <c r="K4367">
        <v>0</v>
      </c>
      <c r="L4367" t="s">
        <v>21649</v>
      </c>
      <c r="M4367">
        <f>SUM(B4367,C4367)</f>
        <v>0</v>
      </c>
      <c r="N4367" t="str">
        <f t="shared" si="136"/>
        <v>No</v>
      </c>
      <c r="O4367">
        <f>COUNTIF(C:C,"&lt;0")</f>
        <v>0</v>
      </c>
      <c r="P4367" t="e">
        <f>SUMIF(#REF!,"&gt;"&amp;AVERAGE(#REF!))</f>
        <v>#REF!</v>
      </c>
      <c r="Q4367">
        <f t="shared" si="137"/>
        <v>27.565026697177728</v>
      </c>
      <c r="R4367" t="str">
        <f>CONCATENATE("ID-",A4367,"-",E4367)</f>
        <v>ID-34957-Kota Kinabalu - Tawau</v>
      </c>
      <c r="S4367" t="str">
        <f>INDEX(B:B,MATCH(A4367,A:A,0))</f>
        <v>12:22</v>
      </c>
      <c r="T4367" t="str">
        <f>IF(OR(B4367&gt;0,C4367&gt;0),"Acceptable","Check")</f>
        <v>Acceptable</v>
      </c>
      <c r="U4367">
        <f>COUNTIF(D:D, "Military - U.S. Army")</f>
        <v>23</v>
      </c>
      <c r="V4367">
        <f>AVERAGEIF(C:C,"Fort Myer, Virginia", I:I)</f>
        <v>2</v>
      </c>
      <c r="X4367" t="str">
        <f>IFERROR(VLOOKUP("FlightNumber", A:D, 4, FALSE), "Flight Not Found")</f>
        <v>Flight Not Found</v>
      </c>
      <c r="Y4367" t="str" cm="1">
        <f t="array" ref="Y4367">IF(AND(B:B &gt; TIME(6, 0, 0), B:B &lt;= TIME(18, 0, 0)), "Day", "Night")</f>
        <v>Night</v>
      </c>
      <c r="Z4367">
        <f>COUNTIFS(D:D, "Military - U.S. Army", C:C, "Fort Myer, Virginia")</f>
        <v>1</v>
      </c>
    </row>
    <row r="4368" spans="1:26" x14ac:dyDescent="0.2">
      <c r="A4368">
        <v>34958</v>
      </c>
      <c r="B4368" t="s">
        <v>21650</v>
      </c>
      <c r="C4368" t="s">
        <v>21651</v>
      </c>
      <c r="D4368" t="s">
        <v>21652</v>
      </c>
      <c r="E4368" t="s">
        <v>994</v>
      </c>
      <c r="F4368" t="s">
        <v>16644</v>
      </c>
      <c r="G4368" t="s">
        <v>21653</v>
      </c>
      <c r="H4368" t="s">
        <v>21654</v>
      </c>
      <c r="I4368">
        <v>3</v>
      </c>
      <c r="J4368">
        <v>2</v>
      </c>
      <c r="K4368">
        <v>0</v>
      </c>
      <c r="L4368" t="s">
        <v>21655</v>
      </c>
      <c r="M4368">
        <f>SUM(B4368,C4368)</f>
        <v>0</v>
      </c>
      <c r="N4368" t="str">
        <f t="shared" si="136"/>
        <v>No</v>
      </c>
      <c r="O4368">
        <f>COUNTIF(C:C,"&lt;0")</f>
        <v>0</v>
      </c>
      <c r="P4368" t="e">
        <f>SUMIF(#REF!,"&gt;"&amp;AVERAGE(#REF!))</f>
        <v>#REF!</v>
      </c>
      <c r="Q4368">
        <f t="shared" si="137"/>
        <v>27.565026697177728</v>
      </c>
      <c r="R4368" t="str">
        <f>CONCATENATE("ID-",A4368,"-",E4368)</f>
        <v>ID-34958-Training</v>
      </c>
      <c r="S4368" t="str">
        <f>INDEX(B:B,MATCH(A4368,A:A,0))</f>
        <v>06:28</v>
      </c>
      <c r="T4368" t="str">
        <f>IF(OR(B4368&gt;0,C4368&gt;0),"Acceptable","Check")</f>
        <v>Acceptable</v>
      </c>
      <c r="U4368">
        <f>COUNTIF(D:D, "Military - U.S. Army")</f>
        <v>23</v>
      </c>
      <c r="V4368">
        <f>AVERAGEIF(C:C,"Fort Myer, Virginia", I:I)</f>
        <v>2</v>
      </c>
      <c r="X4368" t="str">
        <f>IFERROR(VLOOKUP("FlightNumber", A:D, 4, FALSE), "Flight Not Found")</f>
        <v>Flight Not Found</v>
      </c>
      <c r="Y4368" t="str" cm="1">
        <f t="array" ref="Y4368">IF(AND(B:B &gt; TIME(6, 0, 0), B:B &lt;= TIME(18, 0, 0)), "Day", "Night")</f>
        <v>Night</v>
      </c>
      <c r="Z4368">
        <f>COUNTIFS(D:D, "Military - U.S. Army", C:C, "Fort Myer, Virginia")</f>
        <v>1</v>
      </c>
    </row>
    <row r="4369" spans="1:26" x14ac:dyDescent="0.2">
      <c r="A4369">
        <v>34963</v>
      </c>
      <c r="B4369" t="s">
        <v>1109</v>
      </c>
      <c r="C4369" t="s">
        <v>21656</v>
      </c>
      <c r="D4369" t="s">
        <v>19319</v>
      </c>
      <c r="E4369" t="s">
        <v>21657</v>
      </c>
      <c r="F4369" t="s">
        <v>13654</v>
      </c>
      <c r="G4369" t="s">
        <v>21658</v>
      </c>
      <c r="H4369" t="s">
        <v>21659</v>
      </c>
      <c r="I4369">
        <v>43</v>
      </c>
      <c r="J4369">
        <v>42</v>
      </c>
      <c r="K4369">
        <v>0</v>
      </c>
      <c r="L4369" t="s">
        <v>21660</v>
      </c>
      <c r="M4369">
        <f>SUM(B4369,C4369)</f>
        <v>0</v>
      </c>
      <c r="N4369" t="str">
        <f t="shared" si="136"/>
        <v>No</v>
      </c>
      <c r="O4369">
        <f>COUNTIF(C:C,"&lt;0")</f>
        <v>0</v>
      </c>
      <c r="P4369" t="e">
        <f>SUMIF(#REF!,"&gt;"&amp;AVERAGE(#REF!))</f>
        <v>#REF!</v>
      </c>
      <c r="Q4369">
        <f t="shared" si="137"/>
        <v>27.565026697177728</v>
      </c>
      <c r="R4369" t="str">
        <f>CONCATENATE("ID-",A4369,"-",E4369)</f>
        <v>ID-34963-Ulan Bator - Moron</v>
      </c>
      <c r="S4369" t="str">
        <f>INDEX(B:B,MATCH(A4369,A:A,0))</f>
        <v>12:30</v>
      </c>
      <c r="T4369" t="str">
        <f>IF(OR(B4369&gt;0,C4369&gt;0),"Acceptable","Check")</f>
        <v>Acceptable</v>
      </c>
      <c r="U4369">
        <f>COUNTIF(D:D, "Military - U.S. Army")</f>
        <v>23</v>
      </c>
      <c r="V4369">
        <f>AVERAGEIF(C:C,"Fort Myer, Virginia", I:I)</f>
        <v>2</v>
      </c>
      <c r="X4369" t="str">
        <f>IFERROR(VLOOKUP("FlightNumber", A:D, 4, FALSE), "Flight Not Found")</f>
        <v>Flight Not Found</v>
      </c>
      <c r="Y4369" t="str" cm="1">
        <f t="array" ref="Y4369">IF(AND(B:B &gt; TIME(6, 0, 0), B:B &lt;= TIME(18, 0, 0)), "Day", "Night")</f>
        <v>Night</v>
      </c>
      <c r="Z4369">
        <f>COUNTIFS(D:D, "Military - U.S. Army", C:C, "Fort Myer, Virginia")</f>
        <v>1</v>
      </c>
    </row>
    <row r="4370" spans="1:26" x14ac:dyDescent="0.2">
      <c r="A4370">
        <v>34964</v>
      </c>
      <c r="B4370" t="s">
        <v>88</v>
      </c>
      <c r="C4370" t="s">
        <v>9967</v>
      </c>
      <c r="D4370" t="s">
        <v>2606</v>
      </c>
      <c r="E4370" t="s">
        <v>21661</v>
      </c>
      <c r="F4370" t="s">
        <v>21662</v>
      </c>
      <c r="G4370" t="s">
        <v>21663</v>
      </c>
      <c r="H4370" t="s">
        <v>21664</v>
      </c>
      <c r="I4370">
        <v>24</v>
      </c>
      <c r="J4370">
        <v>24</v>
      </c>
      <c r="K4370">
        <v>0</v>
      </c>
      <c r="L4370" t="s">
        <v>21665</v>
      </c>
      <c r="M4370">
        <f>SUM(B4370,C4370)</f>
        <v>0</v>
      </c>
      <c r="N4370" t="str">
        <f t="shared" si="136"/>
        <v>No</v>
      </c>
      <c r="O4370">
        <f>COUNTIF(C:C,"&lt;0")</f>
        <v>0</v>
      </c>
      <c r="P4370" t="e">
        <f>SUMIF(#REF!,"&gt;"&amp;AVERAGE(#REF!))</f>
        <v>#REF!</v>
      </c>
      <c r="Q4370">
        <f t="shared" si="137"/>
        <v>27.565026697177728</v>
      </c>
      <c r="R4370" t="str">
        <f>CONCATENATE("ID-",A4370,"-",E4370)</f>
        <v>ID-34964-Anchorage-Elmendorf AFB - Anchorage-Elmendorf AFB</v>
      </c>
      <c r="S4370" t="str">
        <f>INDEX(B:B,MATCH(A4370,A:A,0))</f>
        <v>07:45</v>
      </c>
      <c r="T4370" t="str">
        <f>IF(OR(B4370&gt;0,C4370&gt;0),"Acceptable","Check")</f>
        <v>Acceptable</v>
      </c>
      <c r="U4370">
        <f>COUNTIF(D:D, "Military - U.S. Army")</f>
        <v>23</v>
      </c>
      <c r="V4370">
        <f>AVERAGEIF(C:C,"Fort Myer, Virginia", I:I)</f>
        <v>2</v>
      </c>
      <c r="X4370" t="str">
        <f>IFERROR(VLOOKUP("FlightNumber", A:D, 4, FALSE), "Flight Not Found")</f>
        <v>Flight Not Found</v>
      </c>
      <c r="Y4370" t="str" cm="1">
        <f t="array" ref="Y4370">IF(AND(B:B &gt; TIME(6, 0, 0), B:B &lt;= TIME(18, 0, 0)), "Day", "Night")</f>
        <v>Night</v>
      </c>
      <c r="Z4370">
        <f>COUNTIFS(D:D, "Military - U.S. Army", C:C, "Fort Myer, Virginia")</f>
        <v>1</v>
      </c>
    </row>
    <row r="4371" spans="1:26" x14ac:dyDescent="0.2">
      <c r="A4371">
        <v>34966</v>
      </c>
      <c r="C4371" t="s">
        <v>21666</v>
      </c>
      <c r="D4371" t="s">
        <v>21667</v>
      </c>
      <c r="E4371" t="s">
        <v>21668</v>
      </c>
      <c r="F4371" t="s">
        <v>19571</v>
      </c>
      <c r="G4371" t="s">
        <v>21669</v>
      </c>
      <c r="H4371" t="s">
        <v>21670</v>
      </c>
      <c r="I4371">
        <v>15</v>
      </c>
      <c r="J4371">
        <v>15</v>
      </c>
      <c r="K4371">
        <v>0</v>
      </c>
      <c r="L4371" t="s">
        <v>21671</v>
      </c>
      <c r="M4371">
        <f>SUM(B4371,C4371)</f>
        <v>0</v>
      </c>
      <c r="N4371" t="str">
        <f t="shared" si="136"/>
        <v>No</v>
      </c>
      <c r="O4371">
        <f>COUNTIF(C:C,"&lt;0")</f>
        <v>0</v>
      </c>
      <c r="P4371" t="e">
        <f>SUMIF(#REF!,"&gt;"&amp;AVERAGE(#REF!))</f>
        <v>#REF!</v>
      </c>
      <c r="Q4371">
        <f t="shared" si="137"/>
        <v>27.565026697177728</v>
      </c>
      <c r="R4371" t="str">
        <f>CONCATENATE("ID-",A4371,"-",E4371)</f>
        <v>ID-34966-Cape Chelyuskin - Sterligov Cope</v>
      </c>
      <c r="S4371">
        <f>INDEX(B:B,MATCH(A4371,A:A,0))</f>
        <v>0</v>
      </c>
      <c r="T4371" t="str">
        <f>IF(OR(B4371&gt;0,C4371&gt;0),"Acceptable","Check")</f>
        <v>Acceptable</v>
      </c>
      <c r="U4371">
        <f>COUNTIF(D:D, "Military - U.S. Army")</f>
        <v>23</v>
      </c>
      <c r="V4371">
        <f>AVERAGEIF(C:C,"Fort Myer, Virginia", I:I)</f>
        <v>2</v>
      </c>
      <c r="X4371" t="str">
        <f>IFERROR(VLOOKUP("FlightNumber", A:D, 4, FALSE), "Flight Not Found")</f>
        <v>Flight Not Found</v>
      </c>
      <c r="Y4371" t="str" cm="1">
        <f t="array" ref="Y4371">IF(AND(B:B &gt; TIME(6, 0, 0), B:B &lt;= TIME(18, 0, 0)), "Day", "Night")</f>
        <v>Night</v>
      </c>
      <c r="Z4371">
        <f>COUNTIFS(D:D, "Military - U.S. Army", C:C, "Fort Myer, Virginia")</f>
        <v>1</v>
      </c>
    </row>
    <row r="4372" spans="1:26" x14ac:dyDescent="0.2">
      <c r="A4372">
        <v>34969</v>
      </c>
      <c r="B4372" t="s">
        <v>1551</v>
      </c>
      <c r="C4372" t="s">
        <v>21672</v>
      </c>
      <c r="D4372" t="s">
        <v>21673</v>
      </c>
      <c r="E4372" t="s">
        <v>21674</v>
      </c>
      <c r="F4372" t="s">
        <v>21675</v>
      </c>
      <c r="G4372" t="s">
        <v>21676</v>
      </c>
      <c r="H4372" t="s">
        <v>21677</v>
      </c>
      <c r="I4372">
        <v>10</v>
      </c>
      <c r="J4372">
        <v>8</v>
      </c>
      <c r="K4372">
        <v>0</v>
      </c>
      <c r="L4372" t="s">
        <v>21678</v>
      </c>
      <c r="M4372">
        <f>SUM(B4372,C4372)</f>
        <v>0</v>
      </c>
      <c r="N4372" t="str">
        <f t="shared" si="136"/>
        <v>No</v>
      </c>
      <c r="O4372">
        <f>COUNTIF(C:C,"&lt;0")</f>
        <v>0</v>
      </c>
      <c r="P4372" t="e">
        <f>SUMIF(#REF!,"&gt;"&amp;AVERAGE(#REF!))</f>
        <v>#REF!</v>
      </c>
      <c r="Q4372">
        <f t="shared" si="137"/>
        <v>27.565026697177728</v>
      </c>
      <c r="R4372" t="str">
        <f>CONCATENATE("ID-",A4372,"-",E4372)</f>
        <v>ID-34969-Triumph Bay - Campbell River</v>
      </c>
      <c r="S4372" t="str">
        <f>INDEX(B:B,MATCH(A4372,A:A,0))</f>
        <v>19:10</v>
      </c>
      <c r="T4372" t="str">
        <f>IF(OR(B4372&gt;0,C4372&gt;0),"Acceptable","Check")</f>
        <v>Acceptable</v>
      </c>
      <c r="U4372">
        <f>COUNTIF(D:D, "Military - U.S. Army")</f>
        <v>23</v>
      </c>
      <c r="V4372">
        <f>AVERAGEIF(C:C,"Fort Myer, Virginia", I:I)</f>
        <v>2</v>
      </c>
      <c r="X4372" t="str">
        <f>IFERROR(VLOOKUP("FlightNumber", A:D, 4, FALSE), "Flight Not Found")</f>
        <v>Flight Not Found</v>
      </c>
      <c r="Y4372" t="str" cm="1">
        <f t="array" ref="Y4372">IF(AND(B:B &gt; TIME(6, 0, 0), B:B &lt;= TIME(18, 0, 0)), "Day", "Night")</f>
        <v>Night</v>
      </c>
      <c r="Z4372">
        <f>COUNTIFS(D:D, "Military - U.S. Army", C:C, "Fort Myer, Virginia")</f>
        <v>1</v>
      </c>
    </row>
    <row r="4373" spans="1:26" x14ac:dyDescent="0.2">
      <c r="A4373">
        <v>34975</v>
      </c>
      <c r="B4373" t="s">
        <v>538</v>
      </c>
      <c r="C4373" t="s">
        <v>21679</v>
      </c>
      <c r="D4373" t="s">
        <v>21680</v>
      </c>
      <c r="E4373" t="s">
        <v>21681</v>
      </c>
      <c r="F4373" t="s">
        <v>21682</v>
      </c>
      <c r="G4373" t="s">
        <v>21683</v>
      </c>
      <c r="H4373" t="s">
        <v>21684</v>
      </c>
      <c r="I4373">
        <v>14</v>
      </c>
      <c r="J4373">
        <v>1</v>
      </c>
      <c r="K4373">
        <v>0</v>
      </c>
      <c r="L4373" t="s">
        <v>21685</v>
      </c>
      <c r="M4373">
        <f>SUM(B4373,C4373)</f>
        <v>0</v>
      </c>
      <c r="N4373" t="str">
        <f t="shared" si="136"/>
        <v>No</v>
      </c>
      <c r="O4373">
        <f>COUNTIF(C:C,"&lt;0")</f>
        <v>0</v>
      </c>
      <c r="P4373" t="e">
        <f>SUMIF(#REF!,"&gt;"&amp;AVERAGE(#REF!))</f>
        <v>#REF!</v>
      </c>
      <c r="Q4373">
        <f t="shared" si="137"/>
        <v>27.565026697177728</v>
      </c>
      <c r="R4373" t="str">
        <f>CONCATENATE("ID-",A4373,"-",E4373)</f>
        <v>ID-34975-Medan - Meulaboh</v>
      </c>
      <c r="S4373" t="str">
        <f>INDEX(B:B,MATCH(A4373,A:A,0))</f>
        <v>08:00</v>
      </c>
      <c r="T4373" t="str">
        <f>IF(OR(B4373&gt;0,C4373&gt;0),"Acceptable","Check")</f>
        <v>Acceptable</v>
      </c>
      <c r="U4373">
        <f>COUNTIF(D:D, "Military - U.S. Army")</f>
        <v>23</v>
      </c>
      <c r="V4373">
        <f>AVERAGEIF(C:C,"Fort Myer, Virginia", I:I)</f>
        <v>2</v>
      </c>
      <c r="X4373" t="str">
        <f>IFERROR(VLOOKUP("FlightNumber", A:D, 4, FALSE), "Flight Not Found")</f>
        <v>Flight Not Found</v>
      </c>
      <c r="Y4373" t="str" cm="1">
        <f t="array" ref="Y4373">IF(AND(B:B &gt; TIME(6, 0, 0), B:B &lt;= TIME(18, 0, 0)), "Day", "Night")</f>
        <v>Night</v>
      </c>
      <c r="Z4373">
        <f>COUNTIFS(D:D, "Military - U.S. Army", C:C, "Fort Myer, Virginia")</f>
        <v>1</v>
      </c>
    </row>
    <row r="4374" spans="1:26" x14ac:dyDescent="0.2">
      <c r="A4374">
        <v>34976</v>
      </c>
      <c r="C4374" t="s">
        <v>21686</v>
      </c>
      <c r="D4374" t="s">
        <v>21687</v>
      </c>
      <c r="F4374" t="s">
        <v>21688</v>
      </c>
      <c r="G4374" t="s">
        <v>21689</v>
      </c>
      <c r="H4374" t="s">
        <v>21690</v>
      </c>
      <c r="I4374">
        <v>15</v>
      </c>
      <c r="J4374">
        <v>15</v>
      </c>
      <c r="K4374">
        <v>0</v>
      </c>
      <c r="L4374" t="s">
        <v>21691</v>
      </c>
      <c r="M4374">
        <f>SUM(B4374,C4374)</f>
        <v>0</v>
      </c>
      <c r="N4374" t="str">
        <f t="shared" si="136"/>
        <v>No</v>
      </c>
      <c r="O4374">
        <f>COUNTIF(C:C,"&lt;0")</f>
        <v>0</v>
      </c>
      <c r="P4374" t="e">
        <f>SUMIF(#REF!,"&gt;"&amp;AVERAGE(#REF!))</f>
        <v>#REF!</v>
      </c>
      <c r="Q4374">
        <f t="shared" si="137"/>
        <v>27.565026697177728</v>
      </c>
      <c r="R4374" t="str">
        <f>CONCATENATE("ID-",A4374,"-",E4374)</f>
        <v>ID-34976-</v>
      </c>
      <c r="S4374">
        <f>INDEX(B:B,MATCH(A4374,A:A,0))</f>
        <v>0</v>
      </c>
      <c r="T4374" t="str">
        <f>IF(OR(B4374&gt;0,C4374&gt;0),"Acceptable","Check")</f>
        <v>Acceptable</v>
      </c>
      <c r="U4374">
        <f>COUNTIF(D:D, "Military - U.S. Army")</f>
        <v>23</v>
      </c>
      <c r="V4374">
        <f>AVERAGEIF(C:C,"Fort Myer, Virginia", I:I)</f>
        <v>2</v>
      </c>
      <c r="X4374" t="str">
        <f>IFERROR(VLOOKUP("FlightNumber", A:D, 4, FALSE), "Flight Not Found")</f>
        <v>Flight Not Found</v>
      </c>
      <c r="Y4374" t="str" cm="1">
        <f t="array" ref="Y4374">IF(AND(B:B &gt; TIME(6, 0, 0), B:B &lt;= TIME(18, 0, 0)), "Day", "Night")</f>
        <v>Night</v>
      </c>
      <c r="Z4374">
        <f>COUNTIFS(D:D, "Military - U.S. Army", C:C, "Fort Myer, Virginia")</f>
        <v>1</v>
      </c>
    </row>
    <row r="4375" spans="1:26" x14ac:dyDescent="0.2">
      <c r="A4375">
        <v>34982</v>
      </c>
      <c r="B4375" t="s">
        <v>3295</v>
      </c>
      <c r="C4375" t="s">
        <v>18268</v>
      </c>
      <c r="D4375" t="s">
        <v>21692</v>
      </c>
      <c r="F4375" t="s">
        <v>21693</v>
      </c>
      <c r="G4375" t="s">
        <v>21694</v>
      </c>
      <c r="H4375" t="s">
        <v>21695</v>
      </c>
      <c r="I4375">
        <v>3</v>
      </c>
      <c r="J4375">
        <v>3</v>
      </c>
      <c r="K4375">
        <v>0</v>
      </c>
      <c r="L4375" t="s">
        <v>21696</v>
      </c>
      <c r="M4375">
        <f>SUM(B4375,C4375)</f>
        <v>0</v>
      </c>
      <c r="N4375" t="str">
        <f t="shared" si="136"/>
        <v>No</v>
      </c>
      <c r="O4375">
        <f>COUNTIF(C:C,"&lt;0")</f>
        <v>0</v>
      </c>
      <c r="P4375" t="e">
        <f>SUMIF(#REF!,"&gt;"&amp;AVERAGE(#REF!))</f>
        <v>#REF!</v>
      </c>
      <c r="Q4375">
        <f t="shared" si="137"/>
        <v>27.565026697177728</v>
      </c>
      <c r="R4375" t="str">
        <f>CONCATENATE("ID-",A4375,"-",E4375)</f>
        <v>ID-34982-</v>
      </c>
      <c r="S4375" t="str">
        <f>INDEX(B:B,MATCH(A4375,A:A,0))</f>
        <v>07:40</v>
      </c>
      <c r="T4375" t="str">
        <f>IF(OR(B4375&gt;0,C4375&gt;0),"Acceptable","Check")</f>
        <v>Acceptable</v>
      </c>
      <c r="U4375">
        <f>COUNTIF(D:D, "Military - U.S. Army")</f>
        <v>23</v>
      </c>
      <c r="V4375">
        <f>AVERAGEIF(C:C,"Fort Myer, Virginia", I:I)</f>
        <v>2</v>
      </c>
      <c r="X4375" t="str">
        <f>IFERROR(VLOOKUP("FlightNumber", A:D, 4, FALSE), "Flight Not Found")</f>
        <v>Flight Not Found</v>
      </c>
      <c r="Y4375" t="str" cm="1">
        <f t="array" ref="Y4375">IF(AND(B:B &gt; TIME(6, 0, 0), B:B &lt;= TIME(18, 0, 0)), "Day", "Night")</f>
        <v>Night</v>
      </c>
      <c r="Z4375">
        <f>COUNTIFS(D:D, "Military - U.S. Army", C:C, "Fort Myer, Virginia")</f>
        <v>1</v>
      </c>
    </row>
    <row r="4376" spans="1:26" x14ac:dyDescent="0.2">
      <c r="A4376">
        <v>34994</v>
      </c>
      <c r="C4376" t="s">
        <v>12620</v>
      </c>
      <c r="D4376" t="s">
        <v>21697</v>
      </c>
      <c r="F4376" t="s">
        <v>15978</v>
      </c>
      <c r="I4376">
        <v>13</v>
      </c>
      <c r="J4376">
        <v>13</v>
      </c>
      <c r="K4376">
        <v>0</v>
      </c>
      <c r="L4376" t="s">
        <v>21698</v>
      </c>
      <c r="M4376">
        <f>SUM(B4376,C4376)</f>
        <v>0</v>
      </c>
      <c r="N4376" t="str">
        <f t="shared" si="136"/>
        <v>No</v>
      </c>
      <c r="O4376">
        <f>COUNTIF(C:C,"&lt;0")</f>
        <v>0</v>
      </c>
      <c r="P4376" t="e">
        <f>SUMIF(#REF!,"&gt;"&amp;AVERAGE(#REF!))</f>
        <v>#REF!</v>
      </c>
      <c r="Q4376">
        <f t="shared" si="137"/>
        <v>27.565026697177728</v>
      </c>
      <c r="R4376" t="str">
        <f>CONCATENATE("ID-",A4376,"-",E4376)</f>
        <v>ID-34994-</v>
      </c>
      <c r="S4376">
        <f>INDEX(B:B,MATCH(A4376,A:A,0))</f>
        <v>0</v>
      </c>
      <c r="T4376" t="str">
        <f>IF(OR(B4376&gt;0,C4376&gt;0),"Acceptable","Check")</f>
        <v>Acceptable</v>
      </c>
      <c r="U4376">
        <f>COUNTIF(D:D, "Military - U.S. Army")</f>
        <v>23</v>
      </c>
      <c r="V4376">
        <f>AVERAGEIF(C:C,"Fort Myer, Virginia", I:I)</f>
        <v>2</v>
      </c>
      <c r="X4376" t="str">
        <f>IFERROR(VLOOKUP("FlightNumber", A:D, 4, FALSE), "Flight Not Found")</f>
        <v>Flight Not Found</v>
      </c>
      <c r="Y4376" t="str" cm="1">
        <f t="array" ref="Y4376">IF(AND(B:B &gt; TIME(6, 0, 0), B:B &lt;= TIME(18, 0, 0)), "Day", "Night")</f>
        <v>Night</v>
      </c>
      <c r="Z4376">
        <f>COUNTIFS(D:D, "Military - U.S. Army", C:C, "Fort Myer, Virginia")</f>
        <v>1</v>
      </c>
    </row>
    <row r="4377" spans="1:26" x14ac:dyDescent="0.2">
      <c r="A4377">
        <v>35003</v>
      </c>
      <c r="B4377" t="s">
        <v>1712</v>
      </c>
      <c r="C4377" t="s">
        <v>21699</v>
      </c>
      <c r="D4377" t="s">
        <v>21700</v>
      </c>
      <c r="E4377" t="s">
        <v>21701</v>
      </c>
      <c r="F4377" t="s">
        <v>21702</v>
      </c>
      <c r="G4377" t="s">
        <v>21703</v>
      </c>
      <c r="H4377" t="s">
        <v>21704</v>
      </c>
      <c r="I4377">
        <v>11</v>
      </c>
      <c r="J4377">
        <v>9</v>
      </c>
      <c r="K4377">
        <v>0</v>
      </c>
      <c r="L4377" t="s">
        <v>21705</v>
      </c>
      <c r="M4377">
        <f>SUM(B4377,C4377)</f>
        <v>0</v>
      </c>
      <c r="N4377" t="str">
        <f t="shared" si="136"/>
        <v>No</v>
      </c>
      <c r="O4377">
        <f>COUNTIF(C:C,"&lt;0")</f>
        <v>0</v>
      </c>
      <c r="P4377" t="e">
        <f>SUMIF(#REF!,"&gt;"&amp;AVERAGE(#REF!))</f>
        <v>#REF!</v>
      </c>
      <c r="Q4377">
        <f t="shared" si="137"/>
        <v>27.565026697177728</v>
      </c>
      <c r="R4377" t="str">
        <f>CONCATENATE("ID-",A4377,"-",E4377)</f>
        <v>ID-35003-Saltillo - Piedras Negras</v>
      </c>
      <c r="S4377" t="str">
        <f>INDEX(B:B,MATCH(A4377,A:A,0))</f>
        <v>20:50</v>
      </c>
      <c r="T4377" t="str">
        <f>IF(OR(B4377&gt;0,C4377&gt;0),"Acceptable","Check")</f>
        <v>Acceptable</v>
      </c>
      <c r="U4377">
        <f>COUNTIF(D:D, "Military - U.S. Army")</f>
        <v>23</v>
      </c>
      <c r="V4377">
        <f>AVERAGEIF(C:C,"Fort Myer, Virginia", I:I)</f>
        <v>2</v>
      </c>
      <c r="X4377" t="str">
        <f>IFERROR(VLOOKUP("FlightNumber", A:D, 4, FALSE), "Flight Not Found")</f>
        <v>Flight Not Found</v>
      </c>
      <c r="Y4377" t="str" cm="1">
        <f t="array" ref="Y4377">IF(AND(B:B &gt; TIME(6, 0, 0), B:B &lt;= TIME(18, 0, 0)), "Day", "Night")</f>
        <v>Night</v>
      </c>
      <c r="Z4377">
        <f>COUNTIFS(D:D, "Military - U.S. Army", C:C, "Fort Myer, Virginia")</f>
        <v>1</v>
      </c>
    </row>
    <row r="4378" spans="1:26" x14ac:dyDescent="0.2">
      <c r="A4378">
        <v>35012</v>
      </c>
      <c r="B4378" t="s">
        <v>1142</v>
      </c>
      <c r="C4378" t="s">
        <v>21706</v>
      </c>
      <c r="D4378" t="s">
        <v>8090</v>
      </c>
      <c r="E4378" t="s">
        <v>21707</v>
      </c>
      <c r="F4378" t="s">
        <v>11965</v>
      </c>
      <c r="G4378" t="s">
        <v>13756</v>
      </c>
      <c r="H4378" t="s">
        <v>21708</v>
      </c>
      <c r="I4378">
        <v>53</v>
      </c>
      <c r="J4378">
        <v>53</v>
      </c>
      <c r="K4378">
        <v>0</v>
      </c>
      <c r="L4378" t="s">
        <v>21709</v>
      </c>
      <c r="M4378">
        <f>SUM(B4378,C4378)</f>
        <v>0</v>
      </c>
      <c r="N4378" t="str">
        <f t="shared" si="136"/>
        <v>No</v>
      </c>
      <c r="O4378">
        <f>COUNTIF(C:C,"&lt;0")</f>
        <v>0</v>
      </c>
      <c r="P4378" t="e">
        <f>SUMIF(#REF!,"&gt;"&amp;AVERAGE(#REF!))</f>
        <v>#REF!</v>
      </c>
      <c r="Q4378">
        <f t="shared" si="137"/>
        <v>27.565026697177728</v>
      </c>
      <c r="R4378" t="str">
        <f>CONCATENATE("ID-",A4378,"-",E4378)</f>
        <v>ID-35012-Comodoro Rivadavia - Cordoba</v>
      </c>
      <c r="S4378" t="str">
        <f>INDEX(B:B,MATCH(A4378,A:A,0))</f>
        <v>21:00</v>
      </c>
      <c r="T4378" t="str">
        <f>IF(OR(B4378&gt;0,C4378&gt;0),"Acceptable","Check")</f>
        <v>Acceptable</v>
      </c>
      <c r="U4378">
        <f>COUNTIF(D:D, "Military - U.S. Army")</f>
        <v>23</v>
      </c>
      <c r="V4378">
        <f>AVERAGEIF(C:C,"Fort Myer, Virginia", I:I)</f>
        <v>2</v>
      </c>
      <c r="X4378" t="str">
        <f>IFERROR(VLOOKUP("FlightNumber", A:D, 4, FALSE), "Flight Not Found")</f>
        <v>Flight Not Found</v>
      </c>
      <c r="Y4378" t="str" cm="1">
        <f t="array" ref="Y4378">IF(AND(B:B &gt; TIME(6, 0, 0), B:B &lt;= TIME(18, 0, 0)), "Day", "Night")</f>
        <v>Night</v>
      </c>
      <c r="Z4378">
        <f>COUNTIFS(D:D, "Military - U.S. Army", C:C, "Fort Myer, Virginia")</f>
        <v>1</v>
      </c>
    </row>
    <row r="4379" spans="1:26" x14ac:dyDescent="0.2">
      <c r="A4379">
        <v>35016</v>
      </c>
      <c r="B4379" t="s">
        <v>19396</v>
      </c>
      <c r="C4379" t="s">
        <v>21710</v>
      </c>
      <c r="D4379" t="s">
        <v>11455</v>
      </c>
      <c r="E4379" t="s">
        <v>21711</v>
      </c>
      <c r="F4379" t="s">
        <v>21712</v>
      </c>
      <c r="G4379" t="s">
        <v>21713</v>
      </c>
      <c r="H4379" t="s">
        <v>21714</v>
      </c>
      <c r="I4379">
        <v>137</v>
      </c>
      <c r="J4379">
        <v>9</v>
      </c>
      <c r="K4379">
        <v>0</v>
      </c>
      <c r="L4379" t="s">
        <v>21715</v>
      </c>
      <c r="M4379">
        <f>SUM(B4379,C4379)</f>
        <v>0</v>
      </c>
      <c r="N4379" t="str">
        <f t="shared" si="136"/>
        <v>No</v>
      </c>
      <c r="O4379">
        <f>COUNTIF(C:C,"&lt;0")</f>
        <v>0</v>
      </c>
      <c r="P4379" t="e">
        <f>SUMIF(#REF!,"&gt;"&amp;AVERAGE(#REF!))</f>
        <v>#REF!</v>
      </c>
      <c r="Q4379">
        <f t="shared" si="137"/>
        <v>27.565026697177728</v>
      </c>
      <c r="R4379" t="str">
        <f>CONCATENATE("ID-",A4379,"-",E4379)</f>
        <v>ID-35016-Jos - Kano</v>
      </c>
      <c r="S4379" t="str">
        <f>INDEX(B:B,MATCH(A4379,A:A,0))</f>
        <v>08:55</v>
      </c>
      <c r="T4379" t="str">
        <f>IF(OR(B4379&gt;0,C4379&gt;0),"Acceptable","Check")</f>
        <v>Acceptable</v>
      </c>
      <c r="U4379">
        <f>COUNTIF(D:D, "Military - U.S. Army")</f>
        <v>23</v>
      </c>
      <c r="V4379">
        <f>AVERAGEIF(C:C,"Fort Myer, Virginia", I:I)</f>
        <v>2</v>
      </c>
      <c r="X4379" t="str">
        <f>IFERROR(VLOOKUP("FlightNumber", A:D, 4, FALSE), "Flight Not Found")</f>
        <v>Flight Not Found</v>
      </c>
      <c r="Y4379" t="str" cm="1">
        <f t="array" ref="Y4379">IF(AND(B:B &gt; TIME(6, 0, 0), B:B &lt;= TIME(18, 0, 0)), "Day", "Night")</f>
        <v>Night</v>
      </c>
      <c r="Z4379">
        <f>COUNTIFS(D:D, "Military - U.S. Army", C:C, "Fort Myer, Virginia")</f>
        <v>1</v>
      </c>
    </row>
    <row r="4380" spans="1:26" x14ac:dyDescent="0.2">
      <c r="A4380">
        <v>35025</v>
      </c>
      <c r="B4380" t="s">
        <v>4834</v>
      </c>
      <c r="C4380" t="s">
        <v>21716</v>
      </c>
      <c r="D4380" t="s">
        <v>20245</v>
      </c>
      <c r="E4380" t="s">
        <v>21717</v>
      </c>
      <c r="F4380" t="s">
        <v>18720</v>
      </c>
      <c r="G4380" t="s">
        <v>21718</v>
      </c>
      <c r="H4380" t="s">
        <v>21719</v>
      </c>
      <c r="I4380">
        <v>63</v>
      </c>
      <c r="J4380">
        <v>63</v>
      </c>
      <c r="K4380">
        <v>0</v>
      </c>
      <c r="L4380" t="s">
        <v>21720</v>
      </c>
      <c r="M4380">
        <f>SUM(B4380,C4380)</f>
        <v>0</v>
      </c>
      <c r="N4380" t="str">
        <f t="shared" si="136"/>
        <v>No</v>
      </c>
      <c r="O4380">
        <f>COUNTIF(C:C,"&lt;0")</f>
        <v>0</v>
      </c>
      <c r="P4380" t="e">
        <f>SUMIF(#REF!,"&gt;"&amp;AVERAGE(#REF!))</f>
        <v>#REF!</v>
      </c>
      <c r="Q4380">
        <f t="shared" si="137"/>
        <v>27.565026697177728</v>
      </c>
      <c r="R4380" t="str">
        <f>CONCATENATE("ID-",A4380,"-",E4380)</f>
        <v>ID-35025-Colombo - Palay AFB</v>
      </c>
      <c r="S4380" t="str">
        <f>INDEX(B:B,MATCH(A4380,A:A,0))</f>
        <v>19:00</v>
      </c>
      <c r="T4380" t="str">
        <f>IF(OR(B4380&gt;0,C4380&gt;0),"Acceptable","Check")</f>
        <v>Acceptable</v>
      </c>
      <c r="U4380">
        <f>COUNTIF(D:D, "Military - U.S. Army")</f>
        <v>23</v>
      </c>
      <c r="V4380">
        <f>AVERAGEIF(C:C,"Fort Myer, Virginia", I:I)</f>
        <v>2</v>
      </c>
      <c r="X4380" t="str">
        <f>IFERROR(VLOOKUP("FlightNumber", A:D, 4, FALSE), "Flight Not Found")</f>
        <v>Flight Not Found</v>
      </c>
      <c r="Y4380" t="str" cm="1">
        <f t="array" ref="Y4380">IF(AND(B:B &gt; TIME(6, 0, 0), B:B &lt;= TIME(18, 0, 0)), "Day", "Night")</f>
        <v>Night</v>
      </c>
      <c r="Z4380">
        <f>COUNTIFS(D:D, "Military - U.S. Army", C:C, "Fort Myer, Virginia")</f>
        <v>1</v>
      </c>
    </row>
    <row r="4381" spans="1:26" x14ac:dyDescent="0.2">
      <c r="A4381">
        <v>35032</v>
      </c>
      <c r="B4381" t="s">
        <v>2232</v>
      </c>
      <c r="C4381" t="s">
        <v>21721</v>
      </c>
      <c r="D4381" t="s">
        <v>14218</v>
      </c>
      <c r="F4381" t="s">
        <v>21722</v>
      </c>
      <c r="G4381" t="s">
        <v>21723</v>
      </c>
      <c r="H4381" t="s">
        <v>3197</v>
      </c>
      <c r="I4381">
        <v>10</v>
      </c>
      <c r="J4381">
        <v>10</v>
      </c>
      <c r="K4381">
        <v>0</v>
      </c>
      <c r="L4381" t="s">
        <v>21724</v>
      </c>
      <c r="M4381">
        <f>SUM(B4381,C4381)</f>
        <v>0</v>
      </c>
      <c r="N4381" t="str">
        <f t="shared" si="136"/>
        <v>No</v>
      </c>
      <c r="O4381">
        <f>COUNTIF(C:C,"&lt;0")</f>
        <v>0</v>
      </c>
      <c r="P4381" t="e">
        <f>SUMIF(#REF!,"&gt;"&amp;AVERAGE(#REF!))</f>
        <v>#REF!</v>
      </c>
      <c r="Q4381">
        <f t="shared" si="137"/>
        <v>27.565026697177728</v>
      </c>
      <c r="R4381" t="str">
        <f>CONCATENATE("ID-",A4381,"-",E4381)</f>
        <v>ID-35032-</v>
      </c>
      <c r="S4381" t="str">
        <f>INDEX(B:B,MATCH(A4381,A:A,0))</f>
        <v>10:15</v>
      </c>
      <c r="T4381" t="str">
        <f>IF(OR(B4381&gt;0,C4381&gt;0),"Acceptable","Check")</f>
        <v>Acceptable</v>
      </c>
      <c r="U4381">
        <f>COUNTIF(D:D, "Military - U.S. Army")</f>
        <v>23</v>
      </c>
      <c r="V4381">
        <f>AVERAGEIF(C:C,"Fort Myer, Virginia", I:I)</f>
        <v>2</v>
      </c>
      <c r="X4381" t="str">
        <f>IFERROR(VLOOKUP("FlightNumber", A:D, 4, FALSE), "Flight Not Found")</f>
        <v>Flight Not Found</v>
      </c>
      <c r="Y4381" t="str" cm="1">
        <f t="array" ref="Y4381">IF(AND(B:B &gt; TIME(6, 0, 0), B:B &lt;= TIME(18, 0, 0)), "Day", "Night")</f>
        <v>Night</v>
      </c>
      <c r="Z4381">
        <f>COUNTIFS(D:D, "Military - U.S. Army", C:C, "Fort Myer, Virginia")</f>
        <v>1</v>
      </c>
    </row>
    <row r="4382" spans="1:26" x14ac:dyDescent="0.2">
      <c r="A4382">
        <v>35033</v>
      </c>
      <c r="B4382" t="s">
        <v>1551</v>
      </c>
      <c r="C4382" t="s">
        <v>21725</v>
      </c>
      <c r="D4382" t="s">
        <v>21726</v>
      </c>
      <c r="F4382" t="s">
        <v>21727</v>
      </c>
      <c r="G4382" t="s">
        <v>21728</v>
      </c>
      <c r="H4382" t="s">
        <v>21729</v>
      </c>
      <c r="I4382">
        <v>6</v>
      </c>
      <c r="J4382">
        <v>2</v>
      </c>
      <c r="K4382">
        <v>0</v>
      </c>
      <c r="L4382" t="s">
        <v>21730</v>
      </c>
      <c r="M4382">
        <f>SUM(B4382,C4382)</f>
        <v>0</v>
      </c>
      <c r="N4382" t="str">
        <f t="shared" si="136"/>
        <v>No</v>
      </c>
      <c r="O4382">
        <f>COUNTIF(C:C,"&lt;0")</f>
        <v>0</v>
      </c>
      <c r="P4382" t="e">
        <f>SUMIF(#REF!,"&gt;"&amp;AVERAGE(#REF!))</f>
        <v>#REF!</v>
      </c>
      <c r="Q4382">
        <f t="shared" si="137"/>
        <v>27.565026697177728</v>
      </c>
      <c r="R4382" t="str">
        <f>CONCATENATE("ID-",A4382,"-",E4382)</f>
        <v>ID-35033-</v>
      </c>
      <c r="S4382" t="str">
        <f>INDEX(B:B,MATCH(A4382,A:A,0))</f>
        <v>19:10</v>
      </c>
      <c r="T4382" t="str">
        <f>IF(OR(B4382&gt;0,C4382&gt;0),"Acceptable","Check")</f>
        <v>Acceptable</v>
      </c>
      <c r="U4382">
        <f>COUNTIF(D:D, "Military - U.S. Army")</f>
        <v>23</v>
      </c>
      <c r="V4382">
        <f>AVERAGEIF(C:C,"Fort Myer, Virginia", I:I)</f>
        <v>2</v>
      </c>
      <c r="X4382" t="str">
        <f>IFERROR(VLOOKUP("FlightNumber", A:D, 4, FALSE), "Flight Not Found")</f>
        <v>Flight Not Found</v>
      </c>
      <c r="Y4382" t="str" cm="1">
        <f t="array" ref="Y4382">IF(AND(B:B &gt; TIME(6, 0, 0), B:B &lt;= TIME(18, 0, 0)), "Day", "Night")</f>
        <v>Night</v>
      </c>
      <c r="Z4382">
        <f>COUNTIFS(D:D, "Military - U.S. Army", C:C, "Fort Myer, Virginia")</f>
        <v>1</v>
      </c>
    </row>
    <row r="4383" spans="1:26" x14ac:dyDescent="0.2">
      <c r="A4383">
        <v>35036</v>
      </c>
      <c r="B4383" t="s">
        <v>8788</v>
      </c>
      <c r="C4383" t="s">
        <v>21731</v>
      </c>
      <c r="D4383" t="s">
        <v>16284</v>
      </c>
      <c r="E4383" t="s">
        <v>21732</v>
      </c>
      <c r="F4383" t="s">
        <v>21733</v>
      </c>
      <c r="G4383" t="s">
        <v>21734</v>
      </c>
      <c r="H4383" t="s">
        <v>21735</v>
      </c>
      <c r="I4383">
        <v>78</v>
      </c>
      <c r="J4383">
        <v>72</v>
      </c>
      <c r="K4383">
        <v>0</v>
      </c>
      <c r="L4383" t="s">
        <v>21736</v>
      </c>
      <c r="M4383">
        <f>SUM(B4383,C4383)</f>
        <v>0</v>
      </c>
      <c r="N4383" t="str">
        <f t="shared" si="136"/>
        <v>No</v>
      </c>
      <c r="O4383">
        <f>COUNTIF(C:C,"&lt;0")</f>
        <v>0</v>
      </c>
      <c r="P4383" t="e">
        <f>SUMIF(#REF!,"&gt;"&amp;AVERAGE(#REF!))</f>
        <v>#REF!</v>
      </c>
      <c r="Q4383">
        <f t="shared" si="137"/>
        <v>27.565026697177728</v>
      </c>
      <c r="R4383" t="str">
        <f>CONCATENATE("ID-",A4383,"-",E4383)</f>
        <v>ID-35036-Cotonou - Douala</v>
      </c>
      <c r="S4383" t="str">
        <f>INDEX(B:B,MATCH(A4383,A:A,0))</f>
        <v>22:44</v>
      </c>
      <c r="T4383" t="str">
        <f>IF(OR(B4383&gt;0,C4383&gt;0),"Acceptable","Check")</f>
        <v>Acceptable</v>
      </c>
      <c r="U4383">
        <f>COUNTIF(D:D, "Military - U.S. Army")</f>
        <v>23</v>
      </c>
      <c r="V4383">
        <f>AVERAGEIF(C:C,"Fort Myer, Virginia", I:I)</f>
        <v>2</v>
      </c>
      <c r="X4383" t="str">
        <f>IFERROR(VLOOKUP("FlightNumber", A:D, 4, FALSE), "Flight Not Found")</f>
        <v>Flight Not Found</v>
      </c>
      <c r="Y4383" t="str" cm="1">
        <f t="array" ref="Y4383">IF(AND(B:B &gt; TIME(6, 0, 0), B:B &lt;= TIME(18, 0, 0)), "Day", "Night")</f>
        <v>Night</v>
      </c>
      <c r="Z4383">
        <f>COUNTIFS(D:D, "Military - U.S. Army", C:C, "Fort Myer, Virginia")</f>
        <v>1</v>
      </c>
    </row>
    <row r="4384" spans="1:26" x14ac:dyDescent="0.2">
      <c r="A4384">
        <v>35038</v>
      </c>
      <c r="B4384" t="s">
        <v>21737</v>
      </c>
      <c r="C4384" t="s">
        <v>21738</v>
      </c>
      <c r="D4384" t="s">
        <v>20007</v>
      </c>
      <c r="E4384" t="s">
        <v>21739</v>
      </c>
      <c r="F4384" t="s">
        <v>21740</v>
      </c>
      <c r="G4384" t="s">
        <v>21741</v>
      </c>
      <c r="H4384" t="s">
        <v>21742</v>
      </c>
      <c r="I4384">
        <v>82</v>
      </c>
      <c r="J4384">
        <v>54</v>
      </c>
      <c r="K4384">
        <v>0</v>
      </c>
      <c r="L4384" t="s">
        <v>21743</v>
      </c>
      <c r="M4384">
        <f>SUM(B4384,C4384)</f>
        <v>0</v>
      </c>
      <c r="N4384" t="str">
        <f t="shared" si="136"/>
        <v>No</v>
      </c>
      <c r="O4384">
        <f>COUNTIF(C:C,"&lt;0")</f>
        <v>0</v>
      </c>
      <c r="P4384" t="e">
        <f>SUMIF(#REF!,"&gt;"&amp;AVERAGE(#REF!))</f>
        <v>#REF!</v>
      </c>
      <c r="Q4384">
        <f t="shared" si="137"/>
        <v>27.565026697177728</v>
      </c>
      <c r="R4384" t="str">
        <f>CONCATENATE("ID-",A4384,"-",E4384)</f>
        <v>ID-35038-Nakhichevan - Baku</v>
      </c>
      <c r="S4384" t="str">
        <f>INDEX(B:B,MATCH(A4384,A:A,0))</f>
        <v>17:55</v>
      </c>
      <c r="T4384" t="str">
        <f>IF(OR(B4384&gt;0,C4384&gt;0),"Acceptable","Check")</f>
        <v>Acceptable</v>
      </c>
      <c r="U4384">
        <f>COUNTIF(D:D, "Military - U.S. Army")</f>
        <v>23</v>
      </c>
      <c r="V4384">
        <f>AVERAGEIF(C:C,"Fort Myer, Virginia", I:I)</f>
        <v>2</v>
      </c>
      <c r="X4384" t="str">
        <f>IFERROR(VLOOKUP("FlightNumber", A:D, 4, FALSE), "Flight Not Found")</f>
        <v>Flight Not Found</v>
      </c>
      <c r="Y4384" t="str" cm="1">
        <f t="array" ref="Y4384">IF(AND(B:B &gt; TIME(6, 0, 0), B:B &lt;= TIME(18, 0, 0)), "Day", "Night")</f>
        <v>Night</v>
      </c>
      <c r="Z4384">
        <f>COUNTIFS(D:D, "Military - U.S. Army", C:C, "Fort Myer, Virginia")</f>
        <v>1</v>
      </c>
    </row>
    <row r="4385" spans="1:26" x14ac:dyDescent="0.2">
      <c r="A4385">
        <v>35040</v>
      </c>
      <c r="B4385" t="s">
        <v>1562</v>
      </c>
      <c r="C4385" t="s">
        <v>21744</v>
      </c>
      <c r="D4385" t="s">
        <v>21745</v>
      </c>
      <c r="E4385" t="s">
        <v>21746</v>
      </c>
      <c r="F4385" t="s">
        <v>13922</v>
      </c>
      <c r="G4385" t="s">
        <v>21747</v>
      </c>
      <c r="H4385" t="s">
        <v>21748</v>
      </c>
      <c r="I4385">
        <v>98</v>
      </c>
      <c r="J4385">
        <v>98</v>
      </c>
      <c r="K4385">
        <v>0</v>
      </c>
      <c r="L4385" t="s">
        <v>21749</v>
      </c>
      <c r="M4385">
        <f>SUM(B4385,C4385)</f>
        <v>0</v>
      </c>
      <c r="N4385" t="str">
        <f t="shared" si="136"/>
        <v>No</v>
      </c>
      <c r="O4385">
        <f>COUNTIF(C:C,"&lt;0")</f>
        <v>0</v>
      </c>
      <c r="P4385" t="e">
        <f>SUMIF(#REF!,"&gt;"&amp;AVERAGE(#REF!))</f>
        <v>#REF!</v>
      </c>
      <c r="Q4385">
        <f t="shared" si="137"/>
        <v>27.565026697177728</v>
      </c>
      <c r="R4385" t="str">
        <f>CONCATENATE("ID-",A4385,"-",E4385)</f>
        <v>ID-35040-Yushno - Khabarovk</v>
      </c>
      <c r="S4385" t="str">
        <f>INDEX(B:B,MATCH(A4385,A:A,0))</f>
        <v>05:20</v>
      </c>
      <c r="T4385" t="str">
        <f>IF(OR(B4385&gt;0,C4385&gt;0),"Acceptable","Check")</f>
        <v>Acceptable</v>
      </c>
      <c r="U4385">
        <f>COUNTIF(D:D, "Military - U.S. Army")</f>
        <v>23</v>
      </c>
      <c r="V4385">
        <f>AVERAGEIF(C:C,"Fort Myer, Virginia", I:I)</f>
        <v>2</v>
      </c>
      <c r="X4385" t="str">
        <f>IFERROR(VLOOKUP("FlightNumber", A:D, 4, FALSE), "Flight Not Found")</f>
        <v>Flight Not Found</v>
      </c>
      <c r="Y4385" t="str" cm="1">
        <f t="array" ref="Y4385">IF(AND(B:B &gt; TIME(6, 0, 0), B:B &lt;= TIME(18, 0, 0)), "Day", "Night")</f>
        <v>Night</v>
      </c>
      <c r="Z4385">
        <f>COUNTIFS(D:D, "Military - U.S. Army", C:C, "Fort Myer, Virginia")</f>
        <v>1</v>
      </c>
    </row>
    <row r="4386" spans="1:26" x14ac:dyDescent="0.2">
      <c r="A4386">
        <v>35041</v>
      </c>
      <c r="B4386" t="s">
        <v>4976</v>
      </c>
      <c r="C4386" t="s">
        <v>21750</v>
      </c>
      <c r="D4386" t="s">
        <v>21751</v>
      </c>
      <c r="E4386" t="s">
        <v>21752</v>
      </c>
      <c r="F4386" t="s">
        <v>21753</v>
      </c>
      <c r="G4386" t="s">
        <v>21754</v>
      </c>
      <c r="H4386" t="s">
        <v>21755</v>
      </c>
      <c r="I4386">
        <v>20</v>
      </c>
      <c r="J4386">
        <v>20</v>
      </c>
      <c r="K4386">
        <v>0</v>
      </c>
      <c r="L4386" t="s">
        <v>21756</v>
      </c>
      <c r="M4386">
        <f>SUM(B4386,C4386)</f>
        <v>0</v>
      </c>
      <c r="N4386" t="str">
        <f t="shared" si="136"/>
        <v>No</v>
      </c>
      <c r="O4386">
        <f>COUNTIF(C:C,"&lt;0")</f>
        <v>0</v>
      </c>
      <c r="P4386" t="e">
        <f>SUMIF(#REF!,"&gt;"&amp;AVERAGE(#REF!))</f>
        <v>#REF!</v>
      </c>
      <c r="Q4386">
        <f t="shared" si="137"/>
        <v>27.565026697177728</v>
      </c>
      <c r="R4386" t="str">
        <f>CONCATENATE("ID-",A4386,"-",E4386)</f>
        <v>ID-35041-Cayenne - Port-au-Prince</v>
      </c>
      <c r="S4386" t="str">
        <f>INDEX(B:B,MATCH(A4386,A:A,0))</f>
        <v>18:00</v>
      </c>
      <c r="T4386" t="str">
        <f>IF(OR(B4386&gt;0,C4386&gt;0),"Acceptable","Check")</f>
        <v>Acceptable</v>
      </c>
      <c r="U4386">
        <f>COUNTIF(D:D, "Military - U.S. Army")</f>
        <v>23</v>
      </c>
      <c r="V4386">
        <f>AVERAGEIF(C:C,"Fort Myer, Virginia", I:I)</f>
        <v>2</v>
      </c>
      <c r="X4386" t="str">
        <f>IFERROR(VLOOKUP("FlightNumber", A:D, 4, FALSE), "Flight Not Found")</f>
        <v>Flight Not Found</v>
      </c>
      <c r="Y4386" t="str" cm="1">
        <f t="array" ref="Y4386">IF(AND(B:B &gt; TIME(6, 0, 0), B:B &lt;= TIME(18, 0, 0)), "Day", "Night")</f>
        <v>Night</v>
      </c>
      <c r="Z4386">
        <f>COUNTIFS(D:D, "Military - U.S. Army", C:C, "Fort Myer, Virginia")</f>
        <v>1</v>
      </c>
    </row>
    <row r="4387" spans="1:26" x14ac:dyDescent="0.2">
      <c r="A4387">
        <v>35046</v>
      </c>
      <c r="B4387" t="s">
        <v>4834</v>
      </c>
      <c r="C4387" t="s">
        <v>21757</v>
      </c>
      <c r="D4387" t="s">
        <v>21758</v>
      </c>
      <c r="E4387" t="s">
        <v>21759</v>
      </c>
      <c r="F4387" t="s">
        <v>9859</v>
      </c>
      <c r="G4387" t="s">
        <v>21760</v>
      </c>
      <c r="H4387" t="s">
        <v>21761</v>
      </c>
      <c r="I4387">
        <v>49</v>
      </c>
      <c r="J4387">
        <v>49</v>
      </c>
      <c r="K4387">
        <v>0</v>
      </c>
      <c r="L4387" t="s">
        <v>21762</v>
      </c>
      <c r="M4387">
        <f>SUM(B4387,C4387)</f>
        <v>0</v>
      </c>
      <c r="N4387" t="str">
        <f t="shared" si="136"/>
        <v>No</v>
      </c>
      <c r="O4387">
        <f>COUNTIF(C:C,"&lt;0")</f>
        <v>0</v>
      </c>
      <c r="P4387" t="e">
        <f>SUMIF(#REF!,"&gt;"&amp;AVERAGE(#REF!))</f>
        <v>#REF!</v>
      </c>
      <c r="Q4387">
        <f t="shared" si="137"/>
        <v>27.565026697177728</v>
      </c>
      <c r="R4387" t="str">
        <f>CONCATENATE("ID-",A4387,"-",E4387)</f>
        <v>ID-35046-Verona - Timisoara</v>
      </c>
      <c r="S4387" t="str">
        <f>INDEX(B:B,MATCH(A4387,A:A,0))</f>
        <v>19:00</v>
      </c>
      <c r="T4387" t="str">
        <f>IF(OR(B4387&gt;0,C4387&gt;0),"Acceptable","Check")</f>
        <v>Acceptable</v>
      </c>
      <c r="U4387">
        <f>COUNTIF(D:D, "Military - U.S. Army")</f>
        <v>23</v>
      </c>
      <c r="V4387">
        <f>AVERAGEIF(C:C,"Fort Myer, Virginia", I:I)</f>
        <v>2</v>
      </c>
      <c r="X4387" t="str">
        <f>IFERROR(VLOOKUP("FlightNumber", A:D, 4, FALSE), "Flight Not Found")</f>
        <v>Flight Not Found</v>
      </c>
      <c r="Y4387" t="str" cm="1">
        <f t="array" ref="Y4387">IF(AND(B:B &gt; TIME(6, 0, 0), B:B &lt;= TIME(18, 0, 0)), "Day", "Night")</f>
        <v>Night</v>
      </c>
      <c r="Z4387">
        <f>COUNTIFS(D:D, "Military - U.S. Army", C:C, "Fort Myer, Virginia")</f>
        <v>1</v>
      </c>
    </row>
    <row r="4388" spans="1:26" x14ac:dyDescent="0.2">
      <c r="A4388">
        <v>35051</v>
      </c>
      <c r="C4388" t="s">
        <v>21763</v>
      </c>
      <c r="D4388" t="s">
        <v>20537</v>
      </c>
      <c r="E4388" t="s">
        <v>21764</v>
      </c>
      <c r="F4388" t="s">
        <v>8203</v>
      </c>
      <c r="G4388" t="s">
        <v>21765</v>
      </c>
      <c r="H4388" t="s">
        <v>21766</v>
      </c>
      <c r="I4388">
        <v>144</v>
      </c>
      <c r="J4388">
        <v>141</v>
      </c>
      <c r="K4388">
        <v>0</v>
      </c>
      <c r="L4388" t="s">
        <v>21767</v>
      </c>
      <c r="M4388">
        <f>SUM(B4388,C4388)</f>
        <v>0</v>
      </c>
      <c r="N4388" t="str">
        <f t="shared" si="136"/>
        <v>No</v>
      </c>
      <c r="O4388">
        <f>COUNTIF(C:C,"&lt;0")</f>
        <v>0</v>
      </c>
      <c r="P4388" t="e">
        <f>SUMIF(#REF!,"&gt;"&amp;AVERAGE(#REF!))</f>
        <v>#REF!</v>
      </c>
      <c r="Q4388">
        <f t="shared" si="137"/>
        <v>27.565026697177728</v>
      </c>
      <c r="R4388" t="str">
        <f>CONCATENATE("ID-",A4388,"-",E4388)</f>
        <v>ID-35051-Kinshasa - Jamba</v>
      </c>
      <c r="S4388">
        <f>INDEX(B:B,MATCH(A4388,A:A,0))</f>
        <v>0</v>
      </c>
      <c r="T4388" t="str">
        <f>IF(OR(B4388&gt;0,C4388&gt;0),"Acceptable","Check")</f>
        <v>Acceptable</v>
      </c>
      <c r="U4388">
        <f>COUNTIF(D:D, "Military - U.S. Army")</f>
        <v>23</v>
      </c>
      <c r="V4388">
        <f>AVERAGEIF(C:C,"Fort Myer, Virginia", I:I)</f>
        <v>2</v>
      </c>
      <c r="X4388" t="str">
        <f>IFERROR(VLOOKUP("FlightNumber", A:D, 4, FALSE), "Flight Not Found")</f>
        <v>Flight Not Found</v>
      </c>
      <c r="Y4388" t="str" cm="1">
        <f t="array" ref="Y4388">IF(AND(B:B &gt; TIME(6, 0, 0), B:B &lt;= TIME(18, 0, 0)), "Day", "Night")</f>
        <v>Night</v>
      </c>
      <c r="Z4388">
        <f>COUNTIFS(D:D, "Military - U.S. Army", C:C, "Fort Myer, Virginia")</f>
        <v>1</v>
      </c>
    </row>
    <row r="4389" spans="1:26" x14ac:dyDescent="0.2">
      <c r="A4389">
        <v>35053</v>
      </c>
      <c r="B4389" t="s">
        <v>21768</v>
      </c>
      <c r="C4389" t="s">
        <v>21769</v>
      </c>
      <c r="D4389" t="s">
        <v>1326</v>
      </c>
      <c r="E4389" t="s">
        <v>21770</v>
      </c>
      <c r="F4389" t="s">
        <v>21771</v>
      </c>
      <c r="G4389" t="s">
        <v>21772</v>
      </c>
      <c r="H4389" t="s">
        <v>21773</v>
      </c>
      <c r="I4389">
        <v>164</v>
      </c>
      <c r="J4389">
        <v>160</v>
      </c>
      <c r="K4389">
        <v>0</v>
      </c>
      <c r="L4389" t="s">
        <v>21774</v>
      </c>
      <c r="M4389">
        <f>SUM(B4389,C4389)</f>
        <v>0</v>
      </c>
      <c r="N4389" t="str">
        <f t="shared" si="136"/>
        <v>No</v>
      </c>
      <c r="O4389">
        <f>COUNTIF(C:C,"&lt;0")</f>
        <v>0</v>
      </c>
      <c r="P4389" t="e">
        <f>SUMIF(#REF!,"&gt;"&amp;AVERAGE(#REF!))</f>
        <v>#REF!</v>
      </c>
      <c r="Q4389">
        <f t="shared" si="137"/>
        <v>27.565026697177728</v>
      </c>
      <c r="R4389" t="str">
        <f>CONCATENATE("ID-",A4389,"-",E4389)</f>
        <v>ID-35053-Miami - Cali</v>
      </c>
      <c r="S4389" t="str">
        <f>INDEX(B:B,MATCH(A4389,A:A,0))</f>
        <v>21:38</v>
      </c>
      <c r="T4389" t="str">
        <f>IF(OR(B4389&gt;0,C4389&gt;0),"Acceptable","Check")</f>
        <v>Acceptable</v>
      </c>
      <c r="U4389">
        <f>COUNTIF(D:D, "Military - U.S. Army")</f>
        <v>23</v>
      </c>
      <c r="V4389">
        <f>AVERAGEIF(C:C,"Fort Myer, Virginia", I:I)</f>
        <v>2</v>
      </c>
      <c r="X4389" t="str">
        <f>IFERROR(VLOOKUP("FlightNumber", A:D, 4, FALSE), "Flight Not Found")</f>
        <v>Flight Not Found</v>
      </c>
      <c r="Y4389" t="str" cm="1">
        <f t="array" ref="Y4389">IF(AND(B:B &gt; TIME(6, 0, 0), B:B &lt;= TIME(18, 0, 0)), "Day", "Night")</f>
        <v>Night</v>
      </c>
      <c r="Z4389">
        <f>COUNTIFS(D:D, "Military - U.S. Army", C:C, "Fort Myer, Virginia")</f>
        <v>1</v>
      </c>
    </row>
    <row r="4390" spans="1:26" x14ac:dyDescent="0.2">
      <c r="A4390">
        <v>35055</v>
      </c>
      <c r="C4390" t="s">
        <v>21775</v>
      </c>
      <c r="D4390" t="s">
        <v>14650</v>
      </c>
      <c r="E4390" t="s">
        <v>21776</v>
      </c>
      <c r="F4390" t="s">
        <v>21004</v>
      </c>
      <c r="G4390" t="s">
        <v>21777</v>
      </c>
      <c r="H4390" t="s">
        <v>21778</v>
      </c>
      <c r="I4390">
        <v>12</v>
      </c>
      <c r="J4390">
        <v>2</v>
      </c>
      <c r="K4390">
        <v>0</v>
      </c>
      <c r="L4390" t="s">
        <v>21779</v>
      </c>
      <c r="M4390">
        <f>SUM(B4390,C4390)</f>
        <v>0</v>
      </c>
      <c r="N4390" t="str">
        <f t="shared" si="136"/>
        <v>No</v>
      </c>
      <c r="O4390">
        <f>COUNTIF(C:C,"&lt;0")</f>
        <v>0</v>
      </c>
      <c r="P4390" t="e">
        <f>SUMIF(#REF!,"&gt;"&amp;AVERAGE(#REF!))</f>
        <v>#REF!</v>
      </c>
      <c r="Q4390">
        <f t="shared" si="137"/>
        <v>27.565026697177728</v>
      </c>
      <c r="R4390" t="str">
        <f>CONCATENATE("ID-",A4390,"-",E4390)</f>
        <v>ID-35055-Madang - Bundi</v>
      </c>
      <c r="S4390">
        <f>INDEX(B:B,MATCH(A4390,A:A,0))</f>
        <v>0</v>
      </c>
      <c r="T4390" t="str">
        <f>IF(OR(B4390&gt;0,C4390&gt;0),"Acceptable","Check")</f>
        <v>Acceptable</v>
      </c>
      <c r="U4390">
        <f>COUNTIF(D:D, "Military - U.S. Army")</f>
        <v>23</v>
      </c>
      <c r="V4390">
        <f>AVERAGEIF(C:C,"Fort Myer, Virginia", I:I)</f>
        <v>2</v>
      </c>
      <c r="X4390" t="str">
        <f>IFERROR(VLOOKUP("FlightNumber", A:D, 4, FALSE), "Flight Not Found")</f>
        <v>Flight Not Found</v>
      </c>
      <c r="Y4390" t="str" cm="1">
        <f t="array" ref="Y4390">IF(AND(B:B &gt; TIME(6, 0, 0), B:B &lt;= TIME(18, 0, 0)), "Day", "Night")</f>
        <v>Night</v>
      </c>
      <c r="Z4390">
        <f>COUNTIFS(D:D, "Military - U.S. Army", C:C, "Fort Myer, Virginia")</f>
        <v>1</v>
      </c>
    </row>
    <row r="4391" spans="1:26" x14ac:dyDescent="0.2">
      <c r="A4391">
        <v>35136</v>
      </c>
      <c r="C4391" t="s">
        <v>21780</v>
      </c>
      <c r="D4391" t="s">
        <v>21781</v>
      </c>
      <c r="F4391" t="s">
        <v>21782</v>
      </c>
      <c r="G4391" t="s">
        <v>21783</v>
      </c>
      <c r="H4391" t="s">
        <v>21784</v>
      </c>
      <c r="I4391">
        <v>12</v>
      </c>
      <c r="J4391">
        <v>12</v>
      </c>
      <c r="K4391">
        <v>0</v>
      </c>
      <c r="L4391" t="s">
        <v>21785</v>
      </c>
      <c r="M4391">
        <f>SUM(B4391,C4391)</f>
        <v>0</v>
      </c>
      <c r="N4391" t="str">
        <f t="shared" si="136"/>
        <v>No</v>
      </c>
      <c r="O4391">
        <f>COUNTIF(C:C,"&lt;0")</f>
        <v>0</v>
      </c>
      <c r="P4391" t="e">
        <f>SUMIF(#REF!,"&gt;"&amp;AVERAGE(#REF!))</f>
        <v>#REF!</v>
      </c>
      <c r="Q4391">
        <f t="shared" si="137"/>
        <v>27.565026697177728</v>
      </c>
      <c r="R4391" t="str">
        <f>CONCATENATE("ID-",A4391,"-",E4391)</f>
        <v>ID-35136-</v>
      </c>
      <c r="S4391">
        <f>INDEX(B:B,MATCH(A4391,A:A,0))</f>
        <v>0</v>
      </c>
      <c r="T4391" t="str">
        <f>IF(OR(B4391&gt;0,C4391&gt;0),"Acceptable","Check")</f>
        <v>Acceptable</v>
      </c>
      <c r="U4391">
        <f>COUNTIF(D:D, "Military - U.S. Army")</f>
        <v>23</v>
      </c>
      <c r="V4391">
        <f>AVERAGEIF(C:C,"Fort Myer, Virginia", I:I)</f>
        <v>2</v>
      </c>
      <c r="X4391" t="str">
        <f>IFERROR(VLOOKUP("FlightNumber", A:D, 4, FALSE), "Flight Not Found")</f>
        <v>Flight Not Found</v>
      </c>
      <c r="Y4391" t="str" cm="1">
        <f t="array" ref="Y4391">IF(AND(B:B &gt; TIME(6, 0, 0), B:B &lt;= TIME(18, 0, 0)), "Day", "Night")</f>
        <v>Night</v>
      </c>
      <c r="Z4391">
        <f>COUNTIFS(D:D, "Military - U.S. Army", C:C, "Fort Myer, Virginia")</f>
        <v>1</v>
      </c>
    </row>
    <row r="4392" spans="1:26" x14ac:dyDescent="0.2">
      <c r="A4392">
        <v>35072</v>
      </c>
      <c r="B4392" t="s">
        <v>11084</v>
      </c>
      <c r="C4392" t="s">
        <v>11194</v>
      </c>
      <c r="D4392" t="s">
        <v>21786</v>
      </c>
      <c r="E4392" t="s">
        <v>21787</v>
      </c>
      <c r="F4392" t="s">
        <v>21225</v>
      </c>
      <c r="G4392" t="s">
        <v>21788</v>
      </c>
      <c r="H4392" t="s">
        <v>1286</v>
      </c>
      <c r="I4392">
        <v>6</v>
      </c>
      <c r="J4392">
        <v>2</v>
      </c>
      <c r="K4392">
        <v>225</v>
      </c>
      <c r="L4392" t="s">
        <v>21789</v>
      </c>
      <c r="M4392">
        <f>SUM(B4392,C4392)</f>
        <v>0</v>
      </c>
      <c r="N4392" t="str">
        <f t="shared" si="136"/>
        <v>No</v>
      </c>
      <c r="O4392">
        <f>COUNTIF(C:C,"&lt;0")</f>
        <v>0</v>
      </c>
      <c r="P4392" t="e">
        <f>SUMIF(#REF!,"&gt;"&amp;AVERAGE(#REF!))</f>
        <v>#REF!</v>
      </c>
      <c r="Q4392">
        <f t="shared" si="137"/>
        <v>27.565026697177728</v>
      </c>
      <c r="R4392" t="str">
        <f>CONCATENATE("ID-",A4392,"-",E4392)</f>
        <v>ID-35072-Kinshasa - Kahemba</v>
      </c>
      <c r="S4392" t="str">
        <f>INDEX(B:B,MATCH(A4392,A:A,0))</f>
        <v>12:43</v>
      </c>
      <c r="T4392" t="str">
        <f>IF(OR(B4392&gt;0,C4392&gt;0),"Acceptable","Check")</f>
        <v>Acceptable</v>
      </c>
      <c r="U4392">
        <f>COUNTIF(D:D, "Military - U.S. Army")</f>
        <v>23</v>
      </c>
      <c r="V4392">
        <f>AVERAGEIF(C:C,"Fort Myer, Virginia", I:I)</f>
        <v>2</v>
      </c>
      <c r="X4392" t="str">
        <f>IFERROR(VLOOKUP("FlightNumber", A:D, 4, FALSE), "Flight Not Found")</f>
        <v>Flight Not Found</v>
      </c>
      <c r="Y4392" t="str" cm="1">
        <f t="array" ref="Y4392">IF(AND(B:B &gt; TIME(6, 0, 0), B:B &lt;= TIME(18, 0, 0)), "Day", "Night")</f>
        <v>Night</v>
      </c>
      <c r="Z4392">
        <f>COUNTIFS(D:D, "Military - U.S. Army", C:C, "Fort Myer, Virginia")</f>
        <v>1</v>
      </c>
    </row>
    <row r="4393" spans="1:26" x14ac:dyDescent="0.2">
      <c r="A4393">
        <v>35072</v>
      </c>
      <c r="C4393" t="s">
        <v>14342</v>
      </c>
      <c r="D4393" t="s">
        <v>21790</v>
      </c>
      <c r="E4393" t="s">
        <v>21791</v>
      </c>
      <c r="F4393" t="s">
        <v>15957</v>
      </c>
      <c r="G4393" t="s">
        <v>21792</v>
      </c>
      <c r="H4393" t="s">
        <v>20989</v>
      </c>
      <c r="I4393">
        <v>10</v>
      </c>
      <c r="J4393">
        <v>1</v>
      </c>
      <c r="K4393">
        <v>0</v>
      </c>
      <c r="L4393" t="s">
        <v>21793</v>
      </c>
      <c r="M4393">
        <f>SUM(B4393,C4393)</f>
        <v>0</v>
      </c>
      <c r="N4393" t="str">
        <f t="shared" si="136"/>
        <v>No</v>
      </c>
      <c r="O4393">
        <f>COUNTIF(C:C,"&lt;0")</f>
        <v>0</v>
      </c>
      <c r="P4393" t="e">
        <f>SUMIF(#REF!,"&gt;"&amp;AVERAGE(#REF!))</f>
        <v>#REF!</v>
      </c>
      <c r="Q4393">
        <f t="shared" si="137"/>
        <v>27.565026697177728</v>
      </c>
      <c r="R4393" t="str">
        <f>CONCATENATE("ID-",A4393,"-",E4393)</f>
        <v>ID-35072-Union Island - Bridgetown</v>
      </c>
      <c r="S4393" t="str">
        <f>INDEX(B:B,MATCH(A4393,A:A,0))</f>
        <v>12:43</v>
      </c>
      <c r="T4393" t="str">
        <f>IF(OR(B4393&gt;0,C4393&gt;0),"Acceptable","Check")</f>
        <v>Acceptable</v>
      </c>
      <c r="U4393">
        <f>COUNTIF(D:D, "Military - U.S. Army")</f>
        <v>23</v>
      </c>
      <c r="V4393">
        <f>AVERAGEIF(C:C,"Fort Myer, Virginia", I:I)</f>
        <v>2</v>
      </c>
      <c r="X4393" t="str">
        <f>IFERROR(VLOOKUP("FlightNumber", A:D, 4, FALSE), "Flight Not Found")</f>
        <v>Flight Not Found</v>
      </c>
      <c r="Y4393" t="str" cm="1">
        <f t="array" ref="Y4393">IF(AND(B:B &gt; TIME(6, 0, 0), B:B &lt;= TIME(18, 0, 0)), "Day", "Night")</f>
        <v>Night</v>
      </c>
      <c r="Z4393">
        <f>COUNTIFS(D:D, "Military - U.S. Army", C:C, "Fort Myer, Virginia")</f>
        <v>1</v>
      </c>
    </row>
    <row r="4394" spans="1:26" x14ac:dyDescent="0.2">
      <c r="A4394">
        <v>35082</v>
      </c>
      <c r="B4394" t="s">
        <v>2648</v>
      </c>
      <c r="C4394" t="s">
        <v>8207</v>
      </c>
      <c r="D4394" t="s">
        <v>21794</v>
      </c>
      <c r="F4394" t="s">
        <v>15504</v>
      </c>
      <c r="G4394" t="s">
        <v>21795</v>
      </c>
      <c r="H4394" t="s">
        <v>21796</v>
      </c>
      <c r="I4394">
        <v>14</v>
      </c>
      <c r="J4394">
        <v>14</v>
      </c>
      <c r="K4394">
        <v>0</v>
      </c>
      <c r="L4394" t="s">
        <v>21797</v>
      </c>
      <c r="M4394">
        <f>SUM(B4394,C4394)</f>
        <v>0</v>
      </c>
      <c r="N4394" t="str">
        <f t="shared" si="136"/>
        <v>No</v>
      </c>
      <c r="O4394">
        <f>COUNTIF(C:C,"&lt;0")</f>
        <v>0</v>
      </c>
      <c r="P4394" t="e">
        <f>SUMIF(#REF!,"&gt;"&amp;AVERAGE(#REF!))</f>
        <v>#REF!</v>
      </c>
      <c r="Q4394">
        <f t="shared" si="137"/>
        <v>27.565026697177728</v>
      </c>
      <c r="R4394" t="str">
        <f>CONCATENATE("ID-",A4394,"-",E4394)</f>
        <v>ID-35082-</v>
      </c>
      <c r="S4394" t="str">
        <f>INDEX(B:B,MATCH(A4394,A:A,0))</f>
        <v>20:20</v>
      </c>
      <c r="T4394" t="str">
        <f>IF(OR(B4394&gt;0,C4394&gt;0),"Acceptable","Check")</f>
        <v>Acceptable</v>
      </c>
      <c r="U4394">
        <f>COUNTIF(D:D, "Military - U.S. Army")</f>
        <v>23</v>
      </c>
      <c r="V4394">
        <f>AVERAGEIF(C:C,"Fort Myer, Virginia", I:I)</f>
        <v>2</v>
      </c>
      <c r="X4394" t="str">
        <f>IFERROR(VLOOKUP("FlightNumber", A:D, 4, FALSE), "Flight Not Found")</f>
        <v>Flight Not Found</v>
      </c>
      <c r="Y4394" t="str" cm="1">
        <f t="array" ref="Y4394">IF(AND(B:B &gt; TIME(6, 0, 0), B:B &lt;= TIME(18, 0, 0)), "Day", "Night")</f>
        <v>Night</v>
      </c>
      <c r="Z4394">
        <f>COUNTIFS(D:D, "Military - U.S. Army", C:C, "Fort Myer, Virginia")</f>
        <v>1</v>
      </c>
    </row>
    <row r="4395" spans="1:26" x14ac:dyDescent="0.2">
      <c r="A4395">
        <v>35086</v>
      </c>
      <c r="B4395" t="s">
        <v>2141</v>
      </c>
      <c r="C4395" t="s">
        <v>21798</v>
      </c>
      <c r="D4395" t="s">
        <v>20245</v>
      </c>
      <c r="F4395" t="s">
        <v>17935</v>
      </c>
      <c r="G4395" t="s">
        <v>21799</v>
      </c>
      <c r="I4395">
        <v>39</v>
      </c>
      <c r="J4395">
        <v>39</v>
      </c>
      <c r="K4395">
        <v>0</v>
      </c>
      <c r="L4395" t="s">
        <v>21800</v>
      </c>
      <c r="M4395">
        <f>SUM(B4395,C4395)</f>
        <v>0</v>
      </c>
      <c r="N4395" t="str">
        <f t="shared" si="136"/>
        <v>No</v>
      </c>
      <c r="O4395">
        <f>COUNTIF(C:C,"&lt;0")</f>
        <v>0</v>
      </c>
      <c r="P4395" t="e">
        <f>SUMIF(#REF!,"&gt;"&amp;AVERAGE(#REF!))</f>
        <v>#REF!</v>
      </c>
      <c r="Q4395">
        <f t="shared" si="137"/>
        <v>27.565026697177728</v>
      </c>
      <c r="R4395" t="str">
        <f>CONCATENATE("ID-",A4395,"-",E4395)</f>
        <v>ID-35086-</v>
      </c>
      <c r="S4395" t="str">
        <f>INDEX(B:B,MATCH(A4395,A:A,0))</f>
        <v>12:00</v>
      </c>
      <c r="T4395" t="str">
        <f>IF(OR(B4395&gt;0,C4395&gt;0),"Acceptable","Check")</f>
        <v>Acceptable</v>
      </c>
      <c r="U4395">
        <f>COUNTIF(D:D, "Military - U.S. Army")</f>
        <v>23</v>
      </c>
      <c r="V4395">
        <f>AVERAGEIF(C:C,"Fort Myer, Virginia", I:I)</f>
        <v>2</v>
      </c>
      <c r="X4395" t="str">
        <f>IFERROR(VLOOKUP("FlightNumber", A:D, 4, FALSE), "Flight Not Found")</f>
        <v>Flight Not Found</v>
      </c>
      <c r="Y4395" t="str" cm="1">
        <f t="array" ref="Y4395">IF(AND(B:B &gt; TIME(6, 0, 0), B:B &lt;= TIME(18, 0, 0)), "Day", "Night")</f>
        <v>Night</v>
      </c>
      <c r="Z4395">
        <f>COUNTIFS(D:D, "Military - U.S. Army", C:C, "Fort Myer, Virginia")</f>
        <v>1</v>
      </c>
    </row>
    <row r="4396" spans="1:26" x14ac:dyDescent="0.2">
      <c r="A4396">
        <v>35093</v>
      </c>
      <c r="B4396" t="s">
        <v>21801</v>
      </c>
      <c r="C4396" t="s">
        <v>21802</v>
      </c>
      <c r="D4396" t="s">
        <v>21803</v>
      </c>
      <c r="E4396" t="s">
        <v>21804</v>
      </c>
      <c r="F4396" t="s">
        <v>17568</v>
      </c>
      <c r="G4396" t="s">
        <v>21805</v>
      </c>
      <c r="H4396" t="s">
        <v>21806</v>
      </c>
      <c r="I4396">
        <v>6</v>
      </c>
      <c r="J4396">
        <v>5</v>
      </c>
      <c r="K4396">
        <v>0</v>
      </c>
      <c r="L4396" t="s">
        <v>21807</v>
      </c>
      <c r="M4396">
        <f>SUM(B4396,C4396)</f>
        <v>0</v>
      </c>
      <c r="N4396" t="str">
        <f t="shared" si="136"/>
        <v>No</v>
      </c>
      <c r="O4396">
        <f>COUNTIF(C:C,"&lt;0")</f>
        <v>0</v>
      </c>
      <c r="P4396" t="e">
        <f>SUMIF(#REF!,"&gt;"&amp;AVERAGE(#REF!))</f>
        <v>#REF!</v>
      </c>
      <c r="Q4396">
        <f t="shared" si="137"/>
        <v>27.565026697177728</v>
      </c>
      <c r="R4396" t="str">
        <f>CONCATENATE("ID-",A4396,"-",E4396)</f>
        <v>ID-35093-Wellington - Picton</v>
      </c>
      <c r="S4396" t="str">
        <f>INDEX(B:B,MATCH(A4396,A:A,0))</f>
        <v>16:26</v>
      </c>
      <c r="T4396" t="str">
        <f>IF(OR(B4396&gt;0,C4396&gt;0),"Acceptable","Check")</f>
        <v>Acceptable</v>
      </c>
      <c r="U4396">
        <f>COUNTIF(D:D, "Military - U.S. Army")</f>
        <v>23</v>
      </c>
      <c r="V4396">
        <f>AVERAGEIF(C:C,"Fort Myer, Virginia", I:I)</f>
        <v>2</v>
      </c>
      <c r="X4396" t="str">
        <f>IFERROR(VLOOKUP("FlightNumber", A:D, 4, FALSE), "Flight Not Found")</f>
        <v>Flight Not Found</v>
      </c>
      <c r="Y4396" t="str" cm="1">
        <f t="array" ref="Y4396">IF(AND(B:B &gt; TIME(6, 0, 0), B:B &lt;= TIME(18, 0, 0)), "Day", "Night")</f>
        <v>Night</v>
      </c>
      <c r="Z4396">
        <f>COUNTIFS(D:D, "Military - U.S. Army", C:C, "Fort Myer, Virginia")</f>
        <v>1</v>
      </c>
    </row>
    <row r="4397" spans="1:26" x14ac:dyDescent="0.2">
      <c r="A4397">
        <v>35099</v>
      </c>
      <c r="B4397" t="s">
        <v>21808</v>
      </c>
      <c r="C4397" t="s">
        <v>9863</v>
      </c>
      <c r="D4397" t="s">
        <v>21809</v>
      </c>
      <c r="E4397" t="s">
        <v>21810</v>
      </c>
      <c r="F4397" t="s">
        <v>13626</v>
      </c>
      <c r="G4397" t="s">
        <v>21811</v>
      </c>
      <c r="H4397" t="s">
        <v>21812</v>
      </c>
      <c r="I4397">
        <v>4</v>
      </c>
      <c r="J4397">
        <v>4</v>
      </c>
      <c r="K4397">
        <v>24</v>
      </c>
      <c r="L4397" t="s">
        <v>21813</v>
      </c>
      <c r="M4397">
        <f>SUM(B4397,C4397)</f>
        <v>0</v>
      </c>
      <c r="N4397" t="str">
        <f t="shared" si="136"/>
        <v>No</v>
      </c>
      <c r="O4397">
        <f>COUNTIF(C:C,"&lt;0")</f>
        <v>0</v>
      </c>
      <c r="P4397" t="e">
        <f>SUMIF(#REF!,"&gt;"&amp;AVERAGE(#REF!))</f>
        <v>#REF!</v>
      </c>
      <c r="Q4397">
        <f t="shared" si="137"/>
        <v>27.565026697177728</v>
      </c>
      <c r="R4397" t="str">
        <f>CONCATENATE("ID-",A4397,"-",E4397)</f>
        <v>ID-35099-Asuncion - Campina Grande</v>
      </c>
      <c r="S4397" t="str">
        <f>INDEX(B:B,MATCH(A4397,A:A,0))</f>
        <v>14:12</v>
      </c>
      <c r="T4397" t="str">
        <f>IF(OR(B4397&gt;0,C4397&gt;0),"Acceptable","Check")</f>
        <v>Acceptable</v>
      </c>
      <c r="U4397">
        <f>COUNTIF(D:D, "Military - U.S. Army")</f>
        <v>23</v>
      </c>
      <c r="V4397">
        <f>AVERAGEIF(C:C,"Fort Myer, Virginia", I:I)</f>
        <v>2</v>
      </c>
      <c r="X4397" t="str">
        <f>IFERROR(VLOOKUP("FlightNumber", A:D, 4, FALSE), "Flight Not Found")</f>
        <v>Flight Not Found</v>
      </c>
      <c r="Y4397" t="str" cm="1">
        <f t="array" ref="Y4397">IF(AND(B:B &gt; TIME(6, 0, 0), B:B &lt;= TIME(18, 0, 0)), "Day", "Night")</f>
        <v>Night</v>
      </c>
      <c r="Z4397">
        <f>COUNTIFS(D:D, "Military - U.S. Army", C:C, "Fort Myer, Virginia")</f>
        <v>1</v>
      </c>
    </row>
    <row r="4398" spans="1:26" x14ac:dyDescent="0.2">
      <c r="A4398">
        <v>35100</v>
      </c>
      <c r="B4398" t="s">
        <v>4439</v>
      </c>
      <c r="C4398" t="s">
        <v>21814</v>
      </c>
      <c r="D4398" t="s">
        <v>21815</v>
      </c>
      <c r="E4398" t="s">
        <v>21816</v>
      </c>
      <c r="F4398" t="s">
        <v>21817</v>
      </c>
      <c r="G4398" t="s">
        <v>21818</v>
      </c>
      <c r="H4398" t="s">
        <v>17268</v>
      </c>
      <c r="I4398">
        <v>4</v>
      </c>
      <c r="J4398">
        <v>4</v>
      </c>
      <c r="K4398">
        <v>0</v>
      </c>
      <c r="L4398" t="s">
        <v>21819</v>
      </c>
      <c r="M4398">
        <f>SUM(B4398,C4398)</f>
        <v>0</v>
      </c>
      <c r="N4398" t="str">
        <f t="shared" si="136"/>
        <v>No</v>
      </c>
      <c r="O4398">
        <f>COUNTIF(C:C,"&lt;0")</f>
        <v>0</v>
      </c>
      <c r="P4398" t="e">
        <f>SUMIF(#REF!,"&gt;"&amp;AVERAGE(#REF!))</f>
        <v>#REF!</v>
      </c>
      <c r="Q4398">
        <f t="shared" si="137"/>
        <v>27.565026697177728</v>
      </c>
      <c r="R4398" t="str">
        <f>CONCATENATE("ID-",A4398,"-",E4398)</f>
        <v>ID-35100-St. Johns, AZ - Brownsville, TX</v>
      </c>
      <c r="S4398" t="str">
        <f>INDEX(B:B,MATCH(A4398,A:A,0))</f>
        <v>09:50</v>
      </c>
      <c r="T4398" t="str">
        <f>IF(OR(B4398&gt;0,C4398&gt;0),"Acceptable","Check")</f>
        <v>Acceptable</v>
      </c>
      <c r="U4398">
        <f>COUNTIF(D:D, "Military - U.S. Army")</f>
        <v>23</v>
      </c>
      <c r="V4398">
        <f>AVERAGEIF(C:C,"Fort Myer, Virginia", I:I)</f>
        <v>2</v>
      </c>
      <c r="X4398" t="str">
        <f>IFERROR(VLOOKUP("FlightNumber", A:D, 4, FALSE), "Flight Not Found")</f>
        <v>Flight Not Found</v>
      </c>
      <c r="Y4398" t="str" cm="1">
        <f t="array" ref="Y4398">IF(AND(B:B &gt; TIME(6, 0, 0), B:B &lt;= TIME(18, 0, 0)), "Day", "Night")</f>
        <v>Night</v>
      </c>
      <c r="Z4398">
        <f>COUNTIFS(D:D, "Military - U.S. Army", C:C, "Fort Myer, Virginia")</f>
        <v>1</v>
      </c>
    </row>
    <row r="4399" spans="1:26" x14ac:dyDescent="0.2">
      <c r="A4399">
        <v>35101</v>
      </c>
      <c r="B4399" t="s">
        <v>21820</v>
      </c>
      <c r="C4399" t="s">
        <v>21821</v>
      </c>
      <c r="D4399" t="s">
        <v>21822</v>
      </c>
      <c r="E4399" t="s">
        <v>21823</v>
      </c>
      <c r="F4399" t="s">
        <v>21824</v>
      </c>
      <c r="G4399" t="s">
        <v>21825</v>
      </c>
      <c r="H4399" t="s">
        <v>21826</v>
      </c>
      <c r="I4399">
        <v>189</v>
      </c>
      <c r="J4399">
        <v>189</v>
      </c>
      <c r="K4399">
        <v>0</v>
      </c>
      <c r="L4399" t="s">
        <v>21827</v>
      </c>
      <c r="M4399">
        <f>SUM(B4399,C4399)</f>
        <v>0</v>
      </c>
      <c r="N4399" t="str">
        <f t="shared" si="136"/>
        <v>No</v>
      </c>
      <c r="O4399">
        <f>COUNTIF(C:C,"&lt;0")</f>
        <v>0</v>
      </c>
      <c r="P4399" t="e">
        <f>SUMIF(#REF!,"&gt;"&amp;AVERAGE(#REF!))</f>
        <v>#REF!</v>
      </c>
      <c r="Q4399">
        <f t="shared" si="137"/>
        <v>27.565026697177728</v>
      </c>
      <c r="R4399" t="str">
        <f>CONCATENATE("ID-",A4399,"-",E4399)</f>
        <v>ID-35101-Puerto Plata - Gander</v>
      </c>
      <c r="S4399" t="str">
        <f>INDEX(B:B,MATCH(A4399,A:A,0))</f>
        <v>23:47</v>
      </c>
      <c r="T4399" t="str">
        <f>IF(OR(B4399&gt;0,C4399&gt;0),"Acceptable","Check")</f>
        <v>Acceptable</v>
      </c>
      <c r="U4399">
        <f>COUNTIF(D:D, "Military - U.S. Army")</f>
        <v>23</v>
      </c>
      <c r="V4399">
        <f>AVERAGEIF(C:C,"Fort Myer, Virginia", I:I)</f>
        <v>2</v>
      </c>
      <c r="X4399" t="str">
        <f>IFERROR(VLOOKUP("FlightNumber", A:D, 4, FALSE), "Flight Not Found")</f>
        <v>Flight Not Found</v>
      </c>
      <c r="Y4399" t="str" cm="1">
        <f t="array" ref="Y4399">IF(AND(B:B &gt; TIME(6, 0, 0), B:B &lt;= TIME(18, 0, 0)), "Day", "Night")</f>
        <v>Night</v>
      </c>
      <c r="Z4399">
        <f>COUNTIFS(D:D, "Military - U.S. Army", C:C, "Fort Myer, Virginia")</f>
        <v>1</v>
      </c>
    </row>
    <row r="4400" spans="1:26" x14ac:dyDescent="0.2">
      <c r="A4400">
        <v>35101</v>
      </c>
      <c r="B4400" t="s">
        <v>2648</v>
      </c>
      <c r="C4400" t="s">
        <v>21828</v>
      </c>
      <c r="D4400" t="s">
        <v>21829</v>
      </c>
      <c r="E4400" t="s">
        <v>21830</v>
      </c>
      <c r="F4400" t="s">
        <v>21831</v>
      </c>
      <c r="G4400" t="s">
        <v>21832</v>
      </c>
      <c r="H4400" t="s">
        <v>21833</v>
      </c>
      <c r="I4400">
        <v>8</v>
      </c>
      <c r="J4400">
        <v>8</v>
      </c>
      <c r="K4400">
        <v>0</v>
      </c>
      <c r="L4400" t="s">
        <v>21834</v>
      </c>
      <c r="M4400">
        <f>SUM(B4400,C4400)</f>
        <v>0</v>
      </c>
      <c r="N4400" t="str">
        <f t="shared" si="136"/>
        <v>No</v>
      </c>
      <c r="O4400">
        <f>COUNTIF(C:C,"&lt;0")</f>
        <v>0</v>
      </c>
      <c r="P4400" t="e">
        <f>SUMIF(#REF!,"&gt;"&amp;AVERAGE(#REF!))</f>
        <v>#REF!</v>
      </c>
      <c r="Q4400">
        <f t="shared" si="137"/>
        <v>27.565026697177728</v>
      </c>
      <c r="R4400" t="str">
        <f>CONCATENATE("ID-",A4400,"-",E4400)</f>
        <v>ID-35101-Tijuana - Ensenada</v>
      </c>
      <c r="S4400" t="str">
        <f>INDEX(B:B,MATCH(A4400,A:A,0))</f>
        <v>23:47</v>
      </c>
      <c r="T4400" t="str">
        <f>IF(OR(B4400&gt;0,C4400&gt;0),"Acceptable","Check")</f>
        <v>Acceptable</v>
      </c>
      <c r="U4400">
        <f>COUNTIF(D:D, "Military - U.S. Army")</f>
        <v>23</v>
      </c>
      <c r="V4400">
        <f>AVERAGEIF(C:C,"Fort Myer, Virginia", I:I)</f>
        <v>2</v>
      </c>
      <c r="X4400" t="str">
        <f>IFERROR(VLOOKUP("FlightNumber", A:D, 4, FALSE), "Flight Not Found")</f>
        <v>Flight Not Found</v>
      </c>
      <c r="Y4400" t="str" cm="1">
        <f t="array" ref="Y4400">IF(AND(B:B &gt; TIME(6, 0, 0), B:B &lt;= TIME(18, 0, 0)), "Day", "Night")</f>
        <v>Night</v>
      </c>
      <c r="Z4400">
        <f>COUNTIFS(D:D, "Military - U.S. Army", C:C, "Fort Myer, Virginia")</f>
        <v>1</v>
      </c>
    </row>
    <row r="4401" spans="1:26" x14ac:dyDescent="0.2">
      <c r="A4401">
        <v>35106</v>
      </c>
      <c r="C4401" t="s">
        <v>17541</v>
      </c>
      <c r="D4401" t="s">
        <v>21835</v>
      </c>
      <c r="I4401">
        <v>20</v>
      </c>
      <c r="J4401">
        <v>20</v>
      </c>
      <c r="K4401">
        <v>0</v>
      </c>
      <c r="L4401" t="s">
        <v>21836</v>
      </c>
      <c r="M4401">
        <f>SUM(B4401,C4401)</f>
        <v>0</v>
      </c>
      <c r="N4401" t="str">
        <f t="shared" si="136"/>
        <v>No</v>
      </c>
      <c r="O4401">
        <f>COUNTIF(C:C,"&lt;0")</f>
        <v>0</v>
      </c>
      <c r="P4401" t="e">
        <f>SUMIF(#REF!,"&gt;"&amp;AVERAGE(#REF!))</f>
        <v>#REF!</v>
      </c>
      <c r="Q4401">
        <f t="shared" si="137"/>
        <v>27.565026697177728</v>
      </c>
      <c r="R4401" t="str">
        <f>CONCATENATE("ID-",A4401,"-",E4401)</f>
        <v>ID-35106-</v>
      </c>
      <c r="S4401">
        <f>INDEX(B:B,MATCH(A4401,A:A,0))</f>
        <v>0</v>
      </c>
      <c r="T4401" t="str">
        <f>IF(OR(B4401&gt;0,C4401&gt;0),"Acceptable","Check")</f>
        <v>Acceptable</v>
      </c>
      <c r="U4401">
        <f>COUNTIF(D:D, "Military - U.S. Army")</f>
        <v>23</v>
      </c>
      <c r="V4401">
        <f>AVERAGEIF(C:C,"Fort Myer, Virginia", I:I)</f>
        <v>2</v>
      </c>
      <c r="X4401" t="str">
        <f>IFERROR(VLOOKUP("FlightNumber", A:D, 4, FALSE), "Flight Not Found")</f>
        <v>Flight Not Found</v>
      </c>
      <c r="Y4401" t="str" cm="1">
        <f t="array" ref="Y4401">IF(AND(B:B &gt; TIME(6, 0, 0), B:B &lt;= TIME(18, 0, 0)), "Day", "Night")</f>
        <v>Night</v>
      </c>
      <c r="Z4401">
        <f>COUNTIFS(D:D, "Military - U.S. Army", C:C, "Fort Myer, Virginia")</f>
        <v>1</v>
      </c>
    </row>
    <row r="4402" spans="1:26" x14ac:dyDescent="0.2">
      <c r="A4402">
        <v>35107</v>
      </c>
      <c r="B4402" t="s">
        <v>9792</v>
      </c>
      <c r="C4402" t="s">
        <v>21837</v>
      </c>
      <c r="D4402" t="s">
        <v>21838</v>
      </c>
      <c r="E4402" t="s">
        <v>21839</v>
      </c>
      <c r="F4402" t="s">
        <v>21840</v>
      </c>
      <c r="G4402" t="s">
        <v>21841</v>
      </c>
      <c r="H4402" t="s">
        <v>21842</v>
      </c>
      <c r="I4402">
        <v>15</v>
      </c>
      <c r="J4402">
        <v>11</v>
      </c>
      <c r="K4402">
        <v>0</v>
      </c>
      <c r="L4402" t="s">
        <v>21843</v>
      </c>
      <c r="M4402">
        <f>SUM(B4402,C4402)</f>
        <v>0</v>
      </c>
      <c r="N4402" t="str">
        <f t="shared" si="136"/>
        <v>No</v>
      </c>
      <c r="O4402">
        <f>COUNTIF(C:C,"&lt;0")</f>
        <v>0</v>
      </c>
      <c r="P4402" t="e">
        <f>SUMIF(#REF!,"&gt;"&amp;AVERAGE(#REF!))</f>
        <v>#REF!</v>
      </c>
      <c r="Q4402">
        <f t="shared" si="137"/>
        <v>27.565026697177728</v>
      </c>
      <c r="R4402" t="str">
        <f>CONCATENATE("ID-",A4402,"-",E4402)</f>
        <v>ID-35107-Port-au-Prince - Cap Haitien</v>
      </c>
      <c r="S4402" t="str">
        <f>INDEX(B:B,MATCH(A4402,A:A,0))</f>
        <v>12:01</v>
      </c>
      <c r="T4402" t="str">
        <f>IF(OR(B4402&gt;0,C4402&gt;0),"Acceptable","Check")</f>
        <v>Acceptable</v>
      </c>
      <c r="U4402">
        <f>COUNTIF(D:D, "Military - U.S. Army")</f>
        <v>23</v>
      </c>
      <c r="V4402">
        <f>AVERAGEIF(C:C,"Fort Myer, Virginia", I:I)</f>
        <v>2</v>
      </c>
      <c r="X4402" t="str">
        <f>IFERROR(VLOOKUP("FlightNumber", A:D, 4, FALSE), "Flight Not Found")</f>
        <v>Flight Not Found</v>
      </c>
      <c r="Y4402" t="str" cm="1">
        <f t="array" ref="Y4402">IF(AND(B:B &gt; TIME(6, 0, 0), B:B &lt;= TIME(18, 0, 0)), "Day", "Night")</f>
        <v>Night</v>
      </c>
      <c r="Z4402">
        <f>COUNTIFS(D:D, "Military - U.S. Army", C:C, "Fort Myer, Virginia")</f>
        <v>1</v>
      </c>
    </row>
    <row r="4403" spans="1:26" x14ac:dyDescent="0.2">
      <c r="A4403">
        <v>35111</v>
      </c>
      <c r="C4403" t="s">
        <v>21844</v>
      </c>
      <c r="D4403" t="s">
        <v>21845</v>
      </c>
      <c r="E4403" t="s">
        <v>21846</v>
      </c>
      <c r="F4403" t="s">
        <v>12795</v>
      </c>
      <c r="G4403" t="s">
        <v>21847</v>
      </c>
      <c r="H4403" t="s">
        <v>21848</v>
      </c>
      <c r="I4403">
        <v>2</v>
      </c>
      <c r="J4403">
        <v>2</v>
      </c>
      <c r="K4403">
        <v>0</v>
      </c>
      <c r="L4403" t="s">
        <v>21849</v>
      </c>
      <c r="M4403">
        <f>SUM(B4403,C4403)</f>
        <v>0</v>
      </c>
      <c r="N4403" t="str">
        <f t="shared" si="136"/>
        <v>No</v>
      </c>
      <c r="O4403">
        <f>COUNTIF(C:C,"&lt;0")</f>
        <v>0</v>
      </c>
      <c r="P4403" t="e">
        <f>SUMIF(#REF!,"&gt;"&amp;AVERAGE(#REF!))</f>
        <v>#REF!</v>
      </c>
      <c r="Q4403">
        <f t="shared" si="137"/>
        <v>27.565026697177728</v>
      </c>
      <c r="R4403" t="str">
        <f>CONCATENATE("ID-",A4403,"-",E4403)</f>
        <v>ID-35111-Guatemala City - Cantabal</v>
      </c>
      <c r="S4403">
        <f>INDEX(B:B,MATCH(A4403,A:A,0))</f>
        <v>0</v>
      </c>
      <c r="T4403" t="str">
        <f>IF(OR(B4403&gt;0,C4403&gt;0),"Acceptable","Check")</f>
        <v>Acceptable</v>
      </c>
      <c r="U4403">
        <f>COUNTIF(D:D, "Military - U.S. Army")</f>
        <v>23</v>
      </c>
      <c r="V4403">
        <f>AVERAGEIF(C:C,"Fort Myer, Virginia", I:I)</f>
        <v>2</v>
      </c>
      <c r="X4403" t="str">
        <f>IFERROR(VLOOKUP("FlightNumber", A:D, 4, FALSE), "Flight Not Found")</f>
        <v>Flight Not Found</v>
      </c>
      <c r="Y4403" t="str" cm="1">
        <f t="array" ref="Y4403">IF(AND(B:B &gt; TIME(6, 0, 0), B:B &lt;= TIME(18, 0, 0)), "Day", "Night")</f>
        <v>Night</v>
      </c>
      <c r="Z4403">
        <f>COUNTIFS(D:D, "Military - U.S. Army", C:C, "Fort Myer, Virginia")</f>
        <v>1</v>
      </c>
    </row>
    <row r="4404" spans="1:26" x14ac:dyDescent="0.2">
      <c r="A4404">
        <v>35114</v>
      </c>
      <c r="C4404" t="s">
        <v>21850</v>
      </c>
      <c r="D4404" t="s">
        <v>21851</v>
      </c>
      <c r="E4404" t="s">
        <v>21852</v>
      </c>
      <c r="F4404" t="s">
        <v>21853</v>
      </c>
      <c r="G4404" t="s">
        <v>21854</v>
      </c>
      <c r="H4404" t="s">
        <v>21855</v>
      </c>
      <c r="I4404">
        <v>10</v>
      </c>
      <c r="J4404">
        <v>10</v>
      </c>
      <c r="K4404">
        <v>0</v>
      </c>
      <c r="L4404" t="s">
        <v>21856</v>
      </c>
      <c r="M4404">
        <f>SUM(B4404,C4404)</f>
        <v>0</v>
      </c>
      <c r="N4404" t="str">
        <f t="shared" si="136"/>
        <v>No</v>
      </c>
      <c r="O4404">
        <f>COUNTIF(C:C,"&lt;0")</f>
        <v>0</v>
      </c>
      <c r="P4404" t="e">
        <f>SUMIF(#REF!,"&gt;"&amp;AVERAGE(#REF!))</f>
        <v>#REF!</v>
      </c>
      <c r="Q4404">
        <f t="shared" si="137"/>
        <v>27.565026697177728</v>
      </c>
      <c r="R4404" t="str">
        <f>CONCATENATE("ID-",A4404,"-",E4404)</f>
        <v>ID-35114-Berlin - Salzburg</v>
      </c>
      <c r="S4404">
        <f>INDEX(B:B,MATCH(A4404,A:A,0))</f>
        <v>0</v>
      </c>
      <c r="T4404" t="str">
        <f>IF(OR(B4404&gt;0,C4404&gt;0),"Acceptable","Check")</f>
        <v>Acceptable</v>
      </c>
      <c r="U4404">
        <f>COUNTIF(D:D, "Military - U.S. Army")</f>
        <v>23</v>
      </c>
      <c r="V4404">
        <f>AVERAGEIF(C:C,"Fort Myer, Virginia", I:I)</f>
        <v>2</v>
      </c>
      <c r="X4404" t="str">
        <f>IFERROR(VLOOKUP("FlightNumber", A:D, 4, FALSE), "Flight Not Found")</f>
        <v>Flight Not Found</v>
      </c>
      <c r="Y4404" t="str" cm="1">
        <f t="array" ref="Y4404">IF(AND(B:B &gt; TIME(6, 0, 0), B:B &lt;= TIME(18, 0, 0)), "Day", "Night")</f>
        <v>Night</v>
      </c>
      <c r="Z4404">
        <f>COUNTIFS(D:D, "Military - U.S. Army", C:C, "Fort Myer, Virginia")</f>
        <v>1</v>
      </c>
    </row>
    <row r="4405" spans="1:26" x14ac:dyDescent="0.2">
      <c r="A4405">
        <v>35121</v>
      </c>
      <c r="B4405" t="s">
        <v>4834</v>
      </c>
      <c r="C4405" t="s">
        <v>21857</v>
      </c>
      <c r="D4405" t="s">
        <v>21858</v>
      </c>
      <c r="E4405" t="s">
        <v>21859</v>
      </c>
      <c r="F4405" t="s">
        <v>11133</v>
      </c>
      <c r="I4405">
        <v>91</v>
      </c>
      <c r="J4405">
        <v>91</v>
      </c>
      <c r="K4405">
        <v>0</v>
      </c>
      <c r="L4405" t="s">
        <v>21860</v>
      </c>
      <c r="M4405">
        <f>SUM(B4405,C4405)</f>
        <v>0</v>
      </c>
      <c r="N4405" t="str">
        <f t="shared" si="136"/>
        <v>No</v>
      </c>
      <c r="O4405">
        <f>COUNTIF(C:C,"&lt;0")</f>
        <v>0</v>
      </c>
      <c r="P4405" t="e">
        <f>SUMIF(#REF!,"&gt;"&amp;AVERAGE(#REF!))</f>
        <v>#REF!</v>
      </c>
      <c r="Q4405">
        <f t="shared" si="137"/>
        <v>27.565026697177728</v>
      </c>
      <c r="R4405" t="str">
        <f>CONCATENATE("ID-",A4405,"-",E4405)</f>
        <v>ID-35121-El Obeid - Khartoum</v>
      </c>
      <c r="S4405" t="str">
        <f>INDEX(B:B,MATCH(A4405,A:A,0))</f>
        <v>19:00</v>
      </c>
      <c r="T4405" t="str">
        <f>IF(OR(B4405&gt;0,C4405&gt;0),"Acceptable","Check")</f>
        <v>Acceptable</v>
      </c>
      <c r="U4405">
        <f>COUNTIF(D:D, "Military - U.S. Army")</f>
        <v>23</v>
      </c>
      <c r="V4405">
        <f>AVERAGEIF(C:C,"Fort Myer, Virginia", I:I)</f>
        <v>2</v>
      </c>
      <c r="X4405" t="str">
        <f>IFERROR(VLOOKUP("FlightNumber", A:D, 4, FALSE), "Flight Not Found")</f>
        <v>Flight Not Found</v>
      </c>
      <c r="Y4405" t="str" cm="1">
        <f t="array" ref="Y4405">IF(AND(B:B &gt; TIME(6, 0, 0), B:B &lt;= TIME(18, 0, 0)), "Day", "Night")</f>
        <v>Night</v>
      </c>
      <c r="Z4405">
        <f>COUNTIFS(D:D, "Military - U.S. Army", C:C, "Fort Myer, Virginia")</f>
        <v>1</v>
      </c>
    </row>
    <row r="4406" spans="1:26" x14ac:dyDescent="0.2">
      <c r="A4406">
        <v>35122</v>
      </c>
      <c r="B4406" t="s">
        <v>8345</v>
      </c>
      <c r="C4406" t="s">
        <v>21861</v>
      </c>
      <c r="D4406" t="s">
        <v>21862</v>
      </c>
      <c r="E4406" t="s">
        <v>21863</v>
      </c>
      <c r="F4406" t="s">
        <v>18083</v>
      </c>
      <c r="G4406" t="s">
        <v>21864</v>
      </c>
      <c r="H4406" t="s">
        <v>21865</v>
      </c>
      <c r="I4406">
        <v>8</v>
      </c>
      <c r="J4406">
        <v>8</v>
      </c>
      <c r="K4406">
        <v>0</v>
      </c>
      <c r="L4406" t="s">
        <v>21866</v>
      </c>
      <c r="M4406">
        <f>SUM(B4406,C4406)</f>
        <v>0</v>
      </c>
      <c r="N4406" t="str">
        <f t="shared" si="136"/>
        <v>No</v>
      </c>
      <c r="O4406">
        <f>COUNTIF(C:C,"&lt;0")</f>
        <v>0</v>
      </c>
      <c r="P4406" t="e">
        <f>SUMIF(#REF!,"&gt;"&amp;AVERAGE(#REF!))</f>
        <v>#REF!</v>
      </c>
      <c r="Q4406">
        <f t="shared" si="137"/>
        <v>27.565026697177728</v>
      </c>
      <c r="R4406" t="str">
        <f>CONCATENATE("ID-",A4406,"-",E4406)</f>
        <v>ID-35122-Ludana - Lukapa</v>
      </c>
      <c r="S4406" t="str">
        <f>INDEX(B:B,MATCH(A4406,A:A,0))</f>
        <v>05:40</v>
      </c>
      <c r="T4406" t="str">
        <f>IF(OR(B4406&gt;0,C4406&gt;0),"Acceptable","Check")</f>
        <v>Acceptable</v>
      </c>
      <c r="U4406">
        <f>COUNTIF(D:D, "Military - U.S. Army")</f>
        <v>23</v>
      </c>
      <c r="V4406">
        <f>AVERAGEIF(C:C,"Fort Myer, Virginia", I:I)</f>
        <v>2</v>
      </c>
      <c r="X4406" t="str">
        <f>IFERROR(VLOOKUP("FlightNumber", A:D, 4, FALSE), "Flight Not Found")</f>
        <v>Flight Not Found</v>
      </c>
      <c r="Y4406" t="str" cm="1">
        <f t="array" ref="Y4406">IF(AND(B:B &gt; TIME(6, 0, 0), B:B &lt;= TIME(18, 0, 0)), "Day", "Night")</f>
        <v>Night</v>
      </c>
      <c r="Z4406">
        <f>COUNTIFS(D:D, "Military - U.S. Army", C:C, "Fort Myer, Virginia")</f>
        <v>1</v>
      </c>
    </row>
    <row r="4407" spans="1:26" x14ac:dyDescent="0.2">
      <c r="A4407">
        <v>35124</v>
      </c>
      <c r="B4407" t="s">
        <v>8138</v>
      </c>
      <c r="C4407" t="s">
        <v>21867</v>
      </c>
      <c r="D4407" t="s">
        <v>21868</v>
      </c>
      <c r="E4407" t="s">
        <v>21869</v>
      </c>
      <c r="F4407" t="s">
        <v>12774</v>
      </c>
      <c r="G4407" t="s">
        <v>21870</v>
      </c>
      <c r="H4407" t="s">
        <v>21871</v>
      </c>
      <c r="I4407">
        <v>123</v>
      </c>
      <c r="J4407">
        <v>123</v>
      </c>
      <c r="K4407">
        <v>0</v>
      </c>
      <c r="L4407" t="s">
        <v>21872</v>
      </c>
      <c r="M4407">
        <f>SUM(B4407,C4407)</f>
        <v>0</v>
      </c>
      <c r="N4407" t="str">
        <f t="shared" si="136"/>
        <v>No</v>
      </c>
      <c r="O4407">
        <f>COUNTIF(C:C,"&lt;0")</f>
        <v>0</v>
      </c>
      <c r="P4407" t="e">
        <f>SUMIF(#REF!,"&gt;"&amp;AVERAGE(#REF!))</f>
        <v>#REF!</v>
      </c>
      <c r="Q4407">
        <f t="shared" si="137"/>
        <v>27.565026697177728</v>
      </c>
      <c r="R4407" t="str">
        <f>CONCATENATE("ID-",A4407,"-",E4407)</f>
        <v>ID-35124-Lima - Arequipa</v>
      </c>
      <c r="S4407" t="str">
        <f>INDEX(B:B,MATCH(A4407,A:A,0))</f>
        <v>20:25</v>
      </c>
      <c r="T4407" t="str">
        <f>IF(OR(B4407&gt;0,C4407&gt;0),"Acceptable","Check")</f>
        <v>Acceptable</v>
      </c>
      <c r="U4407">
        <f>COUNTIF(D:D, "Military - U.S. Army")</f>
        <v>23</v>
      </c>
      <c r="V4407">
        <f>AVERAGEIF(C:C,"Fort Myer, Virginia", I:I)</f>
        <v>2</v>
      </c>
      <c r="X4407" t="str">
        <f>IFERROR(VLOOKUP("FlightNumber", A:D, 4, FALSE), "Flight Not Found")</f>
        <v>Flight Not Found</v>
      </c>
      <c r="Y4407" t="str" cm="1">
        <f t="array" ref="Y4407">IF(AND(B:B &gt; TIME(6, 0, 0), B:B &lt;= TIME(18, 0, 0)), "Day", "Night")</f>
        <v>Night</v>
      </c>
      <c r="Z4407">
        <f>COUNTIFS(D:D, "Military - U.S. Army", C:C, "Fort Myer, Virginia")</f>
        <v>1</v>
      </c>
    </row>
    <row r="4408" spans="1:26" x14ac:dyDescent="0.2">
      <c r="A4408">
        <v>35126</v>
      </c>
      <c r="C4408" t="s">
        <v>1923</v>
      </c>
      <c r="D4408" t="s">
        <v>21873</v>
      </c>
      <c r="E4408" t="s">
        <v>21874</v>
      </c>
      <c r="F4408" t="s">
        <v>21875</v>
      </c>
      <c r="G4408" t="s">
        <v>21876</v>
      </c>
      <c r="H4408" t="s">
        <v>21877</v>
      </c>
      <c r="I4408">
        <v>9</v>
      </c>
      <c r="J4408">
        <v>9</v>
      </c>
      <c r="K4408">
        <v>0</v>
      </c>
      <c r="L4408" t="s">
        <v>21878</v>
      </c>
      <c r="M4408">
        <f>SUM(B4408,C4408)</f>
        <v>0</v>
      </c>
      <c r="N4408" t="str">
        <f t="shared" si="136"/>
        <v>No</v>
      </c>
      <c r="O4408">
        <f>COUNTIF(C:C,"&lt;0")</f>
        <v>0</v>
      </c>
      <c r="P4408" t="e">
        <f>SUMIF(#REF!,"&gt;"&amp;AVERAGE(#REF!))</f>
        <v>#REF!</v>
      </c>
      <c r="Q4408">
        <f t="shared" si="137"/>
        <v>27.565026697177728</v>
      </c>
      <c r="R4408" t="str">
        <f>CONCATENATE("ID-",A4408,"-",E4408)</f>
        <v>ID-35126-Brasilia - Sao Paulo</v>
      </c>
      <c r="S4408">
        <f>INDEX(B:B,MATCH(A4408,A:A,0))</f>
        <v>0</v>
      </c>
      <c r="T4408" t="str">
        <f>IF(OR(B4408&gt;0,C4408&gt;0),"Acceptable","Check")</f>
        <v>Acceptable</v>
      </c>
      <c r="U4408">
        <f>COUNTIF(D:D, "Military - U.S. Army")</f>
        <v>23</v>
      </c>
      <c r="V4408">
        <f>AVERAGEIF(C:C,"Fort Myer, Virginia", I:I)</f>
        <v>2</v>
      </c>
      <c r="X4408" t="str">
        <f>IFERROR(VLOOKUP("FlightNumber", A:D, 4, FALSE), "Flight Not Found")</f>
        <v>Flight Not Found</v>
      </c>
      <c r="Y4408" t="str" cm="1">
        <f t="array" ref="Y4408">IF(AND(B:B &gt; TIME(6, 0, 0), B:B &lt;= TIME(18, 0, 0)), "Day", "Night")</f>
        <v>Night</v>
      </c>
      <c r="Z4408">
        <f>COUNTIFS(D:D, "Military - U.S. Army", C:C, "Fort Myer, Virginia")</f>
        <v>1</v>
      </c>
    </row>
    <row r="4409" spans="1:26" x14ac:dyDescent="0.2">
      <c r="A4409">
        <v>35133</v>
      </c>
      <c r="C4409" t="s">
        <v>21879</v>
      </c>
      <c r="D4409" t="s">
        <v>21880</v>
      </c>
      <c r="E4409" t="s">
        <v>21881</v>
      </c>
      <c r="F4409" t="s">
        <v>21882</v>
      </c>
      <c r="G4409" t="s">
        <v>21883</v>
      </c>
      <c r="I4409">
        <v>23</v>
      </c>
      <c r="J4409">
        <v>23</v>
      </c>
      <c r="K4409">
        <v>0</v>
      </c>
      <c r="L4409" t="s">
        <v>21884</v>
      </c>
      <c r="M4409">
        <f>SUM(B4409,C4409)</f>
        <v>0</v>
      </c>
      <c r="N4409" t="str">
        <f t="shared" si="136"/>
        <v>No</v>
      </c>
      <c r="O4409">
        <f>COUNTIF(C:C,"&lt;0")</f>
        <v>0</v>
      </c>
      <c r="P4409" t="e">
        <f>SUMIF(#REF!,"&gt;"&amp;AVERAGE(#REF!))</f>
        <v>#REF!</v>
      </c>
      <c r="Q4409">
        <f t="shared" si="137"/>
        <v>27.565026697177728</v>
      </c>
      <c r="R4409" t="str">
        <f>CONCATENATE("ID-",A4409,"-",E4409)</f>
        <v>ID-35133-Condorcanqui - Bagua</v>
      </c>
      <c r="S4409">
        <f>INDEX(B:B,MATCH(A4409,A:A,0))</f>
        <v>0</v>
      </c>
      <c r="T4409" t="str">
        <f>IF(OR(B4409&gt;0,C4409&gt;0),"Acceptable","Check")</f>
        <v>Acceptable</v>
      </c>
      <c r="U4409">
        <f>COUNTIF(D:D, "Military - U.S. Army")</f>
        <v>23</v>
      </c>
      <c r="V4409">
        <f>AVERAGEIF(C:C,"Fort Myer, Virginia", I:I)</f>
        <v>2</v>
      </c>
      <c r="X4409" t="str">
        <f>IFERROR(VLOOKUP("FlightNumber", A:D, 4, FALSE), "Flight Not Found")</f>
        <v>Flight Not Found</v>
      </c>
      <c r="Y4409" t="str" cm="1">
        <f t="array" ref="Y4409">IF(AND(B:B &gt; TIME(6, 0, 0), B:B &lt;= TIME(18, 0, 0)), "Day", "Night")</f>
        <v>Night</v>
      </c>
      <c r="Z4409">
        <f>COUNTIFS(D:D, "Military - U.S. Army", C:C, "Fort Myer, Virginia")</f>
        <v>1</v>
      </c>
    </row>
    <row r="4410" spans="1:26" x14ac:dyDescent="0.2">
      <c r="A4410">
        <v>35137</v>
      </c>
      <c r="C4410" t="s">
        <v>21885</v>
      </c>
      <c r="D4410" t="s">
        <v>21886</v>
      </c>
      <c r="E4410" t="s">
        <v>21887</v>
      </c>
      <c r="F4410" t="s">
        <v>5706</v>
      </c>
      <c r="G4410" t="s">
        <v>21888</v>
      </c>
      <c r="H4410" t="s">
        <v>21889</v>
      </c>
      <c r="I4410">
        <v>8</v>
      </c>
      <c r="J4410">
        <v>8</v>
      </c>
      <c r="K4410">
        <v>0</v>
      </c>
      <c r="L4410" t="s">
        <v>21890</v>
      </c>
      <c r="M4410">
        <f>SUM(B4410,C4410)</f>
        <v>0</v>
      </c>
      <c r="N4410" t="str">
        <f t="shared" si="136"/>
        <v>No</v>
      </c>
      <c r="O4410">
        <f>COUNTIF(C:C,"&lt;0")</f>
        <v>0</v>
      </c>
      <c r="P4410" t="e">
        <f>SUMIF(#REF!,"&gt;"&amp;AVERAGE(#REF!))</f>
        <v>#REF!</v>
      </c>
      <c r="Q4410">
        <f t="shared" si="137"/>
        <v>27.565026697177728</v>
      </c>
      <c r="R4410" t="str">
        <f>CONCATENATE("ID-",A4410,"-",E4410)</f>
        <v>ID-35137-Ariba - Punto Fijo</v>
      </c>
      <c r="S4410">
        <f>INDEX(B:B,MATCH(A4410,A:A,0))</f>
        <v>0</v>
      </c>
      <c r="T4410" t="str">
        <f>IF(OR(B4410&gt;0,C4410&gt;0),"Acceptable","Check")</f>
        <v>Acceptable</v>
      </c>
      <c r="U4410">
        <f>COUNTIF(D:D, "Military - U.S. Army")</f>
        <v>23</v>
      </c>
      <c r="V4410">
        <f>AVERAGEIF(C:C,"Fort Myer, Virginia", I:I)</f>
        <v>2</v>
      </c>
      <c r="X4410" t="str">
        <f>IFERROR(VLOOKUP("FlightNumber", A:D, 4, FALSE), "Flight Not Found")</f>
        <v>Flight Not Found</v>
      </c>
      <c r="Y4410" t="str" cm="1">
        <f t="array" ref="Y4410">IF(AND(B:B &gt; TIME(6, 0, 0), B:B &lt;= TIME(18, 0, 0)), "Day", "Night")</f>
        <v>Night</v>
      </c>
      <c r="Z4410">
        <f>COUNTIFS(D:D, "Military - U.S. Army", C:C, "Fort Myer, Virginia")</f>
        <v>1</v>
      </c>
    </row>
    <row r="4411" spans="1:26" x14ac:dyDescent="0.2">
      <c r="A4411">
        <v>35141</v>
      </c>
      <c r="B4411" t="s">
        <v>21891</v>
      </c>
      <c r="C4411" t="s">
        <v>5155</v>
      </c>
      <c r="D4411" t="s">
        <v>21892</v>
      </c>
      <c r="F4411" t="s">
        <v>16606</v>
      </c>
      <c r="G4411" t="s">
        <v>21893</v>
      </c>
      <c r="H4411" t="s">
        <v>21894</v>
      </c>
      <c r="I4411">
        <v>5</v>
      </c>
      <c r="J4411">
        <v>5</v>
      </c>
      <c r="K4411">
        <v>0</v>
      </c>
      <c r="L4411" t="s">
        <v>21895</v>
      </c>
      <c r="M4411">
        <f>SUM(B4411,C4411)</f>
        <v>0</v>
      </c>
      <c r="N4411" t="str">
        <f t="shared" si="136"/>
        <v>No</v>
      </c>
      <c r="O4411">
        <f>COUNTIF(C:C,"&lt;0")</f>
        <v>0</v>
      </c>
      <c r="P4411" t="e">
        <f>SUMIF(#REF!,"&gt;"&amp;AVERAGE(#REF!))</f>
        <v>#REF!</v>
      </c>
      <c r="Q4411">
        <f t="shared" si="137"/>
        <v>27.565026697177728</v>
      </c>
      <c r="R4411" t="str">
        <f>CONCATENATE("ID-",A4411,"-",E4411)</f>
        <v>ID-35141-</v>
      </c>
      <c r="S4411" t="str">
        <f>INDEX(B:B,MATCH(A4411,A:A,0))</f>
        <v>12:37</v>
      </c>
      <c r="T4411" t="str">
        <f>IF(OR(B4411&gt;0,C4411&gt;0),"Acceptable","Check")</f>
        <v>Acceptable</v>
      </c>
      <c r="U4411">
        <f>COUNTIF(D:D, "Military - U.S. Army")</f>
        <v>23</v>
      </c>
      <c r="V4411">
        <f>AVERAGEIF(C:C,"Fort Myer, Virginia", I:I)</f>
        <v>2</v>
      </c>
      <c r="X4411" t="str">
        <f>IFERROR(VLOOKUP("FlightNumber", A:D, 4, FALSE), "Flight Not Found")</f>
        <v>Flight Not Found</v>
      </c>
      <c r="Y4411" t="str" cm="1">
        <f t="array" ref="Y4411">IF(AND(B:B &gt; TIME(6, 0, 0), B:B &lt;= TIME(18, 0, 0)), "Day", "Night")</f>
        <v>Night</v>
      </c>
      <c r="Z4411">
        <f>COUNTIFS(D:D, "Military - U.S. Army", C:C, "Fort Myer, Virginia")</f>
        <v>1</v>
      </c>
    </row>
    <row r="4412" spans="1:26" x14ac:dyDescent="0.2">
      <c r="A4412">
        <v>35158</v>
      </c>
      <c r="B4412" t="s">
        <v>14676</v>
      </c>
      <c r="C4412" t="s">
        <v>21896</v>
      </c>
      <c r="D4412" t="s">
        <v>2606</v>
      </c>
      <c r="E4412" t="s">
        <v>21897</v>
      </c>
      <c r="F4412" t="s">
        <v>21898</v>
      </c>
      <c r="G4412" t="s">
        <v>21899</v>
      </c>
      <c r="H4412" t="s">
        <v>21900</v>
      </c>
      <c r="I4412">
        <v>35</v>
      </c>
      <c r="J4412">
        <v>35</v>
      </c>
      <c r="K4412">
        <v>0</v>
      </c>
      <c r="L4412" t="s">
        <v>21901</v>
      </c>
      <c r="M4412">
        <f>SUM(B4412,C4412)</f>
        <v>0</v>
      </c>
      <c r="N4412" t="str">
        <f t="shared" si="136"/>
        <v>No</v>
      </c>
      <c r="O4412">
        <f>COUNTIF(C:C,"&lt;0")</f>
        <v>0</v>
      </c>
      <c r="P4412" t="e">
        <f>SUMIF(#REF!,"&gt;"&amp;AVERAGE(#REF!))</f>
        <v>#REF!</v>
      </c>
      <c r="Q4412">
        <f t="shared" si="137"/>
        <v>27.565026697177728</v>
      </c>
      <c r="R4412" t="str">
        <f>CONCATENATE("ID-",A4412,"-",E4412)</f>
        <v>ID-35158-Tizla - Dubrovnik</v>
      </c>
      <c r="S4412" t="str">
        <f>INDEX(B:B,MATCH(A4412,A:A,0))</f>
        <v>14:52</v>
      </c>
      <c r="T4412" t="str">
        <f>IF(OR(B4412&gt;0,C4412&gt;0),"Acceptable","Check")</f>
        <v>Acceptable</v>
      </c>
      <c r="U4412">
        <f>COUNTIF(D:D, "Military - U.S. Army")</f>
        <v>23</v>
      </c>
      <c r="V4412">
        <f>AVERAGEIF(C:C,"Fort Myer, Virginia", I:I)</f>
        <v>2</v>
      </c>
      <c r="X4412" t="str">
        <f>IFERROR(VLOOKUP("FlightNumber", A:D, 4, FALSE), "Flight Not Found")</f>
        <v>Flight Not Found</v>
      </c>
      <c r="Y4412" t="str" cm="1">
        <f t="array" ref="Y4412">IF(AND(B:B &gt; TIME(6, 0, 0), B:B &lt;= TIME(18, 0, 0)), "Day", "Night")</f>
        <v>Night</v>
      </c>
      <c r="Z4412">
        <f>COUNTIFS(D:D, "Military - U.S. Army", C:C, "Fort Myer, Virginia")</f>
        <v>1</v>
      </c>
    </row>
    <row r="4413" spans="1:26" x14ac:dyDescent="0.2">
      <c r="A4413">
        <v>35160</v>
      </c>
      <c r="B4413" t="s">
        <v>19358</v>
      </c>
      <c r="C4413" t="s">
        <v>21902</v>
      </c>
      <c r="D4413" t="s">
        <v>21903</v>
      </c>
      <c r="E4413" t="s">
        <v>21904</v>
      </c>
      <c r="F4413" t="s">
        <v>19128</v>
      </c>
      <c r="G4413" t="s">
        <v>21905</v>
      </c>
      <c r="H4413" t="s">
        <v>21906</v>
      </c>
      <c r="I4413">
        <v>20</v>
      </c>
      <c r="J4413">
        <v>20</v>
      </c>
      <c r="K4413">
        <v>0</v>
      </c>
      <c r="L4413" t="s">
        <v>21907</v>
      </c>
      <c r="M4413">
        <f>SUM(B4413,C4413)</f>
        <v>0</v>
      </c>
      <c r="N4413" t="str">
        <f t="shared" si="136"/>
        <v>No</v>
      </c>
      <c r="O4413">
        <f>COUNTIF(C:C,"&lt;0")</f>
        <v>0</v>
      </c>
      <c r="P4413" t="e">
        <f>SUMIF(#REF!,"&gt;"&amp;AVERAGE(#REF!))</f>
        <v>#REF!</v>
      </c>
      <c r="Q4413">
        <f t="shared" si="137"/>
        <v>27.565026697177728</v>
      </c>
      <c r="R4413" t="str">
        <f>CONCATENATE("ID-",A4413,"-",E4413)</f>
        <v>ID-35160-Novosibirsk - Petropavlovsk</v>
      </c>
      <c r="S4413" t="str">
        <f>INDEX(B:B,MATCH(A4413,A:A,0))</f>
        <v>14:44</v>
      </c>
      <c r="T4413" t="str">
        <f>IF(OR(B4413&gt;0,C4413&gt;0),"Acceptable","Check")</f>
        <v>Acceptable</v>
      </c>
      <c r="U4413">
        <f>COUNTIF(D:D, "Military - U.S. Army")</f>
        <v>23</v>
      </c>
      <c r="V4413">
        <f>AVERAGEIF(C:C,"Fort Myer, Virginia", I:I)</f>
        <v>2</v>
      </c>
      <c r="X4413" t="str">
        <f>IFERROR(VLOOKUP("FlightNumber", A:D, 4, FALSE), "Flight Not Found")</f>
        <v>Flight Not Found</v>
      </c>
      <c r="Y4413" t="str" cm="1">
        <f t="array" ref="Y4413">IF(AND(B:B &gt; TIME(6, 0, 0), B:B &lt;= TIME(18, 0, 0)), "Day", "Night")</f>
        <v>Night</v>
      </c>
      <c r="Z4413">
        <f>COUNTIFS(D:D, "Military - U.S. Army", C:C, "Fort Myer, Virginia")</f>
        <v>1</v>
      </c>
    </row>
    <row r="4414" spans="1:26" x14ac:dyDescent="0.2">
      <c r="A4414">
        <v>35160</v>
      </c>
      <c r="C4414" t="s">
        <v>21908</v>
      </c>
      <c r="D4414" t="s">
        <v>18925</v>
      </c>
      <c r="E4414" t="s">
        <v>21909</v>
      </c>
      <c r="F4414" t="s">
        <v>21910</v>
      </c>
      <c r="G4414" t="s">
        <v>21911</v>
      </c>
      <c r="H4414" t="s">
        <v>21912</v>
      </c>
      <c r="I4414">
        <v>17</v>
      </c>
      <c r="J4414">
        <v>6</v>
      </c>
      <c r="K4414">
        <v>0</v>
      </c>
      <c r="L4414" t="s">
        <v>21913</v>
      </c>
      <c r="M4414">
        <f>SUM(B4414,C4414)</f>
        <v>0</v>
      </c>
      <c r="N4414" t="str">
        <f t="shared" si="136"/>
        <v>No</v>
      </c>
      <c r="O4414">
        <f>COUNTIF(C:C,"&lt;0")</f>
        <v>0</v>
      </c>
      <c r="P4414" t="e">
        <f>SUMIF(#REF!,"&gt;"&amp;AVERAGE(#REF!))</f>
        <v>#REF!</v>
      </c>
      <c r="Q4414">
        <f t="shared" si="137"/>
        <v>27.565026697177728</v>
      </c>
      <c r="R4414" t="str">
        <f>CONCATENATE("ID-",A4414,"-",E4414)</f>
        <v>ID-35160-Taipei - Matsu Island</v>
      </c>
      <c r="S4414" t="str">
        <f>INDEX(B:B,MATCH(A4414,A:A,0))</f>
        <v>14:44</v>
      </c>
      <c r="T4414" t="str">
        <f>IF(OR(B4414&gt;0,C4414&gt;0),"Acceptable","Check")</f>
        <v>Acceptable</v>
      </c>
      <c r="U4414">
        <f>COUNTIF(D:D, "Military - U.S. Army")</f>
        <v>23</v>
      </c>
      <c r="V4414">
        <f>AVERAGEIF(C:C,"Fort Myer, Virginia", I:I)</f>
        <v>2</v>
      </c>
      <c r="X4414" t="str">
        <f>IFERROR(VLOOKUP("FlightNumber", A:D, 4, FALSE), "Flight Not Found")</f>
        <v>Flight Not Found</v>
      </c>
      <c r="Y4414" t="str" cm="1">
        <f t="array" ref="Y4414">IF(AND(B:B &gt; TIME(6, 0, 0), B:B &lt;= TIME(18, 0, 0)), "Day", "Night")</f>
        <v>Night</v>
      </c>
      <c r="Z4414">
        <f>COUNTIFS(D:D, "Military - U.S. Army", C:C, "Fort Myer, Virginia")</f>
        <v>1</v>
      </c>
    </row>
    <row r="4415" spans="1:26" x14ac:dyDescent="0.2">
      <c r="A4415">
        <v>35166</v>
      </c>
      <c r="B4415" t="s">
        <v>21914</v>
      </c>
      <c r="C4415" t="s">
        <v>248</v>
      </c>
      <c r="D4415" t="s">
        <v>34</v>
      </c>
      <c r="E4415" t="s">
        <v>21915</v>
      </c>
      <c r="F4415" t="s">
        <v>21916</v>
      </c>
      <c r="G4415" t="s">
        <v>21917</v>
      </c>
      <c r="H4415" t="s">
        <v>21918</v>
      </c>
      <c r="I4415">
        <v>3</v>
      </c>
      <c r="J4415">
        <v>3</v>
      </c>
      <c r="K4415">
        <v>0</v>
      </c>
      <c r="L4415" t="s">
        <v>21919</v>
      </c>
      <c r="M4415">
        <f>SUM(B4415,C4415)</f>
        <v>0</v>
      </c>
      <c r="N4415" t="str">
        <f t="shared" si="136"/>
        <v>No</v>
      </c>
      <c r="O4415">
        <f>COUNTIF(C:C,"&lt;0")</f>
        <v>0</v>
      </c>
      <c r="P4415" t="e">
        <f>SUMIF(#REF!,"&gt;"&amp;AVERAGE(#REF!))</f>
        <v>#REF!</v>
      </c>
      <c r="Q4415">
        <f t="shared" si="137"/>
        <v>27.565026697177728</v>
      </c>
      <c r="R4415" t="str">
        <f>CONCATENATE("ID-",A4415,"-",E4415)</f>
        <v>ID-35166-Cheyenne, WY - Lincoln, NE</v>
      </c>
      <c r="S4415" t="str">
        <f>INDEX(B:B,MATCH(A4415,A:A,0))</f>
        <v>08:24</v>
      </c>
      <c r="T4415" t="str">
        <f>IF(OR(B4415&gt;0,C4415&gt;0),"Acceptable","Check")</f>
        <v>Acceptable</v>
      </c>
      <c r="U4415">
        <f>COUNTIF(D:D, "Military - U.S. Army")</f>
        <v>23</v>
      </c>
      <c r="V4415">
        <f>AVERAGEIF(C:C,"Fort Myer, Virginia", I:I)</f>
        <v>2</v>
      </c>
      <c r="X4415" t="str">
        <f>IFERROR(VLOOKUP("FlightNumber", A:D, 4, FALSE), "Flight Not Found")</f>
        <v>Flight Not Found</v>
      </c>
      <c r="Y4415" t="str" cm="1">
        <f t="array" ref="Y4415">IF(AND(B:B &gt; TIME(6, 0, 0), B:B &lt;= TIME(18, 0, 0)), "Day", "Night")</f>
        <v>Night</v>
      </c>
      <c r="Z4415">
        <f>COUNTIFS(D:D, "Military - U.S. Army", C:C, "Fort Myer, Virginia")</f>
        <v>1</v>
      </c>
    </row>
    <row r="4416" spans="1:26" x14ac:dyDescent="0.2">
      <c r="A4416">
        <v>35188</v>
      </c>
      <c r="B4416" t="s">
        <v>1610</v>
      </c>
      <c r="C4416" t="s">
        <v>21920</v>
      </c>
      <c r="D4416" t="s">
        <v>21921</v>
      </c>
      <c r="E4416" t="s">
        <v>21922</v>
      </c>
      <c r="F4416" t="s">
        <v>10036</v>
      </c>
      <c r="G4416" t="s">
        <v>21923</v>
      </c>
      <c r="H4416" t="s">
        <v>21924</v>
      </c>
      <c r="I4416">
        <v>53</v>
      </c>
      <c r="J4416">
        <v>53</v>
      </c>
      <c r="K4416">
        <v>0</v>
      </c>
      <c r="L4416" t="s">
        <v>21925</v>
      </c>
      <c r="M4416">
        <f>SUM(B4416,C4416)</f>
        <v>0</v>
      </c>
      <c r="N4416" t="str">
        <f t="shared" si="136"/>
        <v>No</v>
      </c>
      <c r="O4416">
        <f>COUNTIF(C:C,"&lt;0")</f>
        <v>0</v>
      </c>
      <c r="P4416" t="e">
        <f>SUMIF(#REF!,"&gt;"&amp;AVERAGE(#REF!))</f>
        <v>#REF!</v>
      </c>
      <c r="Q4416">
        <f t="shared" si="137"/>
        <v>27.565026697177728</v>
      </c>
      <c r="R4416" t="str">
        <f>CONCATENATE("ID-",A4416,"-",E4416)</f>
        <v>ID-35188-Wadi Halfa - Khartoum</v>
      </c>
      <c r="S4416" t="str">
        <f>INDEX(B:B,MATCH(A4416,A:A,0))</f>
        <v>22:00</v>
      </c>
      <c r="T4416" t="str">
        <f>IF(OR(B4416&gt;0,C4416&gt;0),"Acceptable","Check")</f>
        <v>Acceptable</v>
      </c>
      <c r="U4416">
        <f>COUNTIF(D:D, "Military - U.S. Army")</f>
        <v>23</v>
      </c>
      <c r="V4416">
        <f>AVERAGEIF(C:C,"Fort Myer, Virginia", I:I)</f>
        <v>2</v>
      </c>
      <c r="X4416" t="str">
        <f>IFERROR(VLOOKUP("FlightNumber", A:D, 4, FALSE), "Flight Not Found")</f>
        <v>Flight Not Found</v>
      </c>
      <c r="Y4416" t="str" cm="1">
        <f t="array" ref="Y4416">IF(AND(B:B &gt; TIME(6, 0, 0), B:B &lt;= TIME(18, 0, 0)), "Day", "Night")</f>
        <v>Night</v>
      </c>
      <c r="Z4416">
        <f>COUNTIFS(D:D, "Military - U.S. Army", C:C, "Fort Myer, Virginia")</f>
        <v>1</v>
      </c>
    </row>
    <row r="4417" spans="1:26" x14ac:dyDescent="0.2">
      <c r="A4417">
        <v>35194</v>
      </c>
      <c r="C4417" t="s">
        <v>21926</v>
      </c>
      <c r="D4417" t="s">
        <v>21927</v>
      </c>
      <c r="F4417" t="s">
        <v>7112</v>
      </c>
      <c r="G4417" t="s">
        <v>21928</v>
      </c>
      <c r="H4417" t="s">
        <v>21929</v>
      </c>
      <c r="I4417">
        <v>2</v>
      </c>
      <c r="J4417">
        <v>2</v>
      </c>
      <c r="K4417">
        <v>0</v>
      </c>
      <c r="L4417" t="s">
        <v>21930</v>
      </c>
      <c r="M4417">
        <f>SUM(B4417,C4417)</f>
        <v>0</v>
      </c>
      <c r="N4417" t="str">
        <f t="shared" si="136"/>
        <v>No</v>
      </c>
      <c r="O4417">
        <f>COUNTIF(C:C,"&lt;0")</f>
        <v>0</v>
      </c>
      <c r="P4417" t="e">
        <f>SUMIF(#REF!,"&gt;"&amp;AVERAGE(#REF!))</f>
        <v>#REF!</v>
      </c>
      <c r="Q4417">
        <f t="shared" si="137"/>
        <v>27.565026697177728</v>
      </c>
      <c r="R4417" t="str">
        <f>CONCATENATE("ID-",A4417,"-",E4417)</f>
        <v>ID-35194-</v>
      </c>
      <c r="S4417">
        <f>INDEX(B:B,MATCH(A4417,A:A,0))</f>
        <v>0</v>
      </c>
      <c r="T4417" t="str">
        <f>IF(OR(B4417&gt;0,C4417&gt;0),"Acceptable","Check")</f>
        <v>Acceptable</v>
      </c>
      <c r="U4417">
        <f>COUNTIF(D:D, "Military - U.S. Army")</f>
        <v>23</v>
      </c>
      <c r="V4417">
        <f>AVERAGEIF(C:C,"Fort Myer, Virginia", I:I)</f>
        <v>2</v>
      </c>
      <c r="X4417" t="str">
        <f>IFERROR(VLOOKUP("FlightNumber", A:D, 4, FALSE), "Flight Not Found")</f>
        <v>Flight Not Found</v>
      </c>
      <c r="Y4417" t="str" cm="1">
        <f t="array" ref="Y4417">IF(AND(B:B &gt; TIME(6, 0, 0), B:B &lt;= TIME(18, 0, 0)), "Day", "Night")</f>
        <v>Night</v>
      </c>
      <c r="Z4417">
        <f>COUNTIFS(D:D, "Military - U.S. Army", C:C, "Fort Myer, Virginia")</f>
        <v>1</v>
      </c>
    </row>
    <row r="4418" spans="1:26" x14ac:dyDescent="0.2">
      <c r="A4418">
        <v>35195</v>
      </c>
      <c r="C4418" t="s">
        <v>21931</v>
      </c>
      <c r="D4418" t="s">
        <v>21932</v>
      </c>
      <c r="E4418" t="s">
        <v>21933</v>
      </c>
      <c r="F4418" t="s">
        <v>10998</v>
      </c>
      <c r="G4418" t="s">
        <v>21934</v>
      </c>
      <c r="H4418" t="s">
        <v>21212</v>
      </c>
      <c r="I4418">
        <v>19</v>
      </c>
      <c r="J4418">
        <v>16</v>
      </c>
      <c r="K4418">
        <v>0</v>
      </c>
      <c r="L4418" t="s">
        <v>21935</v>
      </c>
      <c r="M4418">
        <f>SUM(B4418,C4418)</f>
        <v>0</v>
      </c>
      <c r="N4418" t="str">
        <f t="shared" ref="N4418:N4481" si="138">IF(E4418="good","Yes","No")</f>
        <v>No</v>
      </c>
      <c r="O4418">
        <f>COUNTIF(C:C,"&lt;0")</f>
        <v>0</v>
      </c>
      <c r="P4418" t="e">
        <f>SUMIF(#REF!,"&gt;"&amp;AVERAGE(#REF!))</f>
        <v>#REF!</v>
      </c>
      <c r="Q4418">
        <f t="shared" si="137"/>
        <v>27.565026697177728</v>
      </c>
      <c r="R4418" t="str">
        <f>CONCATENATE("ID-",A4418,"-",E4418)</f>
        <v>ID-35195-Durango - Otaez</v>
      </c>
      <c r="S4418">
        <f>INDEX(B:B,MATCH(A4418,A:A,0))</f>
        <v>0</v>
      </c>
      <c r="T4418" t="str">
        <f>IF(OR(B4418&gt;0,C4418&gt;0),"Acceptable","Check")</f>
        <v>Acceptable</v>
      </c>
      <c r="U4418">
        <f>COUNTIF(D:D, "Military - U.S. Army")</f>
        <v>23</v>
      </c>
      <c r="V4418">
        <f>AVERAGEIF(C:C,"Fort Myer, Virginia", I:I)</f>
        <v>2</v>
      </c>
      <c r="X4418" t="str">
        <f>IFERROR(VLOOKUP("FlightNumber", A:D, 4, FALSE), "Flight Not Found")</f>
        <v>Flight Not Found</v>
      </c>
      <c r="Y4418" t="str" cm="1">
        <f t="array" ref="Y4418">IF(AND(B:B &gt; TIME(6, 0, 0), B:B &lt;= TIME(18, 0, 0)), "Day", "Night")</f>
        <v>Night</v>
      </c>
      <c r="Z4418">
        <f>COUNTIFS(D:D, "Military - U.S. Army", C:C, "Fort Myer, Virginia")</f>
        <v>1</v>
      </c>
    </row>
    <row r="4419" spans="1:26" x14ac:dyDescent="0.2">
      <c r="A4419">
        <v>35196</v>
      </c>
      <c r="B4419" t="s">
        <v>364</v>
      </c>
      <c r="C4419" t="s">
        <v>21936</v>
      </c>
      <c r="D4419" t="s">
        <v>21553</v>
      </c>
      <c r="E4419" t="s">
        <v>21937</v>
      </c>
      <c r="F4419" t="s">
        <v>16693</v>
      </c>
      <c r="G4419" t="s">
        <v>21938</v>
      </c>
      <c r="H4419" t="s">
        <v>21939</v>
      </c>
      <c r="I4419">
        <v>10</v>
      </c>
      <c r="J4419">
        <v>1</v>
      </c>
      <c r="K4419">
        <v>0</v>
      </c>
      <c r="L4419" t="s">
        <v>21940</v>
      </c>
      <c r="M4419">
        <f>SUM(B4419,C4419)</f>
        <v>0</v>
      </c>
      <c r="N4419" t="str">
        <f t="shared" si="138"/>
        <v>No</v>
      </c>
      <c r="O4419">
        <f>COUNTIF(C:C,"&lt;0")</f>
        <v>0</v>
      </c>
      <c r="P4419" t="e">
        <f>SUMIF(#REF!,"&gt;"&amp;AVERAGE(#REF!))</f>
        <v>#REF!</v>
      </c>
      <c r="Q4419">
        <f t="shared" ref="Q4419:Q4482" si="139">AVERAGEIF(I:I,"&gt;0")</f>
        <v>27.565026697177728</v>
      </c>
      <c r="R4419" t="str">
        <f>CONCATENATE("ID-",A4419,"-",E4419)</f>
        <v>ID-35196-Menyamya - Marakawa</v>
      </c>
      <c r="S4419" t="str">
        <f>INDEX(B:B,MATCH(A4419,A:A,0))</f>
        <v>13:15</v>
      </c>
      <c r="T4419" t="str">
        <f>IF(OR(B4419&gt;0,C4419&gt;0),"Acceptable","Check")</f>
        <v>Acceptable</v>
      </c>
      <c r="U4419">
        <f>COUNTIF(D:D, "Military - U.S. Army")</f>
        <v>23</v>
      </c>
      <c r="V4419">
        <f>AVERAGEIF(C:C,"Fort Myer, Virginia", I:I)</f>
        <v>2</v>
      </c>
      <c r="X4419" t="str">
        <f>IFERROR(VLOOKUP("FlightNumber", A:D, 4, FALSE), "Flight Not Found")</f>
        <v>Flight Not Found</v>
      </c>
      <c r="Y4419" t="str" cm="1">
        <f t="array" ref="Y4419">IF(AND(B:B &gt; TIME(6, 0, 0), B:B &lt;= TIME(18, 0, 0)), "Day", "Night")</f>
        <v>Night</v>
      </c>
      <c r="Z4419">
        <f>COUNTIFS(D:D, "Military - U.S. Army", C:C, "Fort Myer, Virginia")</f>
        <v>1</v>
      </c>
    </row>
    <row r="4420" spans="1:26" x14ac:dyDescent="0.2">
      <c r="A4420">
        <v>35196</v>
      </c>
      <c r="B4420" t="s">
        <v>5850</v>
      </c>
      <c r="C4420" t="s">
        <v>21941</v>
      </c>
      <c r="D4420" t="s">
        <v>21498</v>
      </c>
      <c r="E4420" t="s">
        <v>21942</v>
      </c>
      <c r="F4420" t="s">
        <v>11155</v>
      </c>
      <c r="G4420" t="s">
        <v>21943</v>
      </c>
      <c r="H4420" t="s">
        <v>21944</v>
      </c>
      <c r="I4420">
        <v>110</v>
      </c>
      <c r="J4420">
        <v>110</v>
      </c>
      <c r="K4420">
        <v>0</v>
      </c>
      <c r="L4420" t="s">
        <v>21945</v>
      </c>
      <c r="M4420">
        <f>SUM(B4420,C4420)</f>
        <v>0</v>
      </c>
      <c r="N4420" t="str">
        <f t="shared" si="138"/>
        <v>No</v>
      </c>
      <c r="O4420">
        <f>COUNTIF(C:C,"&lt;0")</f>
        <v>0</v>
      </c>
      <c r="P4420" t="e">
        <f>SUMIF(#REF!,"&gt;"&amp;AVERAGE(#REF!))</f>
        <v>#REF!</v>
      </c>
      <c r="Q4420">
        <f t="shared" si="139"/>
        <v>27.565026697177728</v>
      </c>
      <c r="R4420" t="str">
        <f>CONCATENATE("ID-",A4420,"-",E4420)</f>
        <v>ID-35196-Miami - Atlanta</v>
      </c>
      <c r="S4420" t="str">
        <f>INDEX(B:B,MATCH(A4420,A:A,0))</f>
        <v>13:15</v>
      </c>
      <c r="T4420" t="str">
        <f>IF(OR(B4420&gt;0,C4420&gt;0),"Acceptable","Check")</f>
        <v>Acceptable</v>
      </c>
      <c r="U4420">
        <f>COUNTIF(D:D, "Military - U.S. Army")</f>
        <v>23</v>
      </c>
      <c r="V4420">
        <f>AVERAGEIF(C:C,"Fort Myer, Virginia", I:I)</f>
        <v>2</v>
      </c>
      <c r="X4420" t="str">
        <f>IFERROR(VLOOKUP("FlightNumber", A:D, 4, FALSE), "Flight Not Found")</f>
        <v>Flight Not Found</v>
      </c>
      <c r="Y4420" t="str" cm="1">
        <f t="array" ref="Y4420">IF(AND(B:B &gt; TIME(6, 0, 0), B:B &lt;= TIME(18, 0, 0)), "Day", "Night")</f>
        <v>Night</v>
      </c>
      <c r="Z4420">
        <f>COUNTIFS(D:D, "Military - U.S. Army", C:C, "Fort Myer, Virginia")</f>
        <v>1</v>
      </c>
    </row>
    <row r="4421" spans="1:26" x14ac:dyDescent="0.2">
      <c r="A4421">
        <v>35204</v>
      </c>
      <c r="B4421" t="s">
        <v>2680</v>
      </c>
      <c r="C4421" t="s">
        <v>21946</v>
      </c>
      <c r="D4421" t="s">
        <v>17783</v>
      </c>
      <c r="E4421" t="s">
        <v>21947</v>
      </c>
      <c r="F4421" t="s">
        <v>21948</v>
      </c>
      <c r="G4421" t="s">
        <v>21949</v>
      </c>
      <c r="H4421" t="s">
        <v>10996</v>
      </c>
      <c r="I4421">
        <v>3</v>
      </c>
      <c r="J4421">
        <v>3</v>
      </c>
      <c r="K4421">
        <v>0</v>
      </c>
      <c r="L4421" t="s">
        <v>21950</v>
      </c>
      <c r="M4421">
        <f>SUM(B4421,C4421)</f>
        <v>0</v>
      </c>
      <c r="N4421" t="str">
        <f t="shared" si="138"/>
        <v>No</v>
      </c>
      <c r="O4421">
        <f>COUNTIF(C:C,"&lt;0")</f>
        <v>0</v>
      </c>
      <c r="P4421" t="e">
        <f>SUMIF(#REF!,"&gt;"&amp;AVERAGE(#REF!))</f>
        <v>#REF!</v>
      </c>
      <c r="Q4421">
        <f t="shared" si="139"/>
        <v>27.565026697177728</v>
      </c>
      <c r="R4421" t="str">
        <f>CONCATENATE("ID-",A4421,"-",E4421)</f>
        <v>ID-35204-Inverness - Lerwick</v>
      </c>
      <c r="S4421" t="str">
        <f>INDEX(B:B,MATCH(A4421,A:A,0))</f>
        <v>23:36</v>
      </c>
      <c r="T4421" t="str">
        <f>IF(OR(B4421&gt;0,C4421&gt;0),"Acceptable","Check")</f>
        <v>Acceptable</v>
      </c>
      <c r="U4421">
        <f>COUNTIF(D:D, "Military - U.S. Army")</f>
        <v>23</v>
      </c>
      <c r="V4421">
        <f>AVERAGEIF(C:C,"Fort Myer, Virginia", I:I)</f>
        <v>2</v>
      </c>
      <c r="X4421" t="str">
        <f>IFERROR(VLOOKUP("FlightNumber", A:D, 4, FALSE), "Flight Not Found")</f>
        <v>Flight Not Found</v>
      </c>
      <c r="Y4421" t="str" cm="1">
        <f t="array" ref="Y4421">IF(AND(B:B &gt; TIME(6, 0, 0), B:B &lt;= TIME(18, 0, 0)), "Day", "Night")</f>
        <v>Night</v>
      </c>
      <c r="Z4421">
        <f>COUNTIFS(D:D, "Military - U.S. Army", C:C, "Fort Myer, Virginia")</f>
        <v>1</v>
      </c>
    </row>
    <row r="4422" spans="1:26" x14ac:dyDescent="0.2">
      <c r="A4422">
        <v>35222</v>
      </c>
      <c r="C4422" t="s">
        <v>20536</v>
      </c>
      <c r="D4422" t="s">
        <v>21951</v>
      </c>
      <c r="E4422" t="s">
        <v>21952</v>
      </c>
      <c r="F4422" t="s">
        <v>21953</v>
      </c>
      <c r="G4422" t="s">
        <v>21954</v>
      </c>
      <c r="H4422" t="s">
        <v>21955</v>
      </c>
      <c r="I4422">
        <v>10</v>
      </c>
      <c r="J4422">
        <v>10</v>
      </c>
      <c r="K4422">
        <v>0</v>
      </c>
      <c r="L4422" t="s">
        <v>2319</v>
      </c>
      <c r="M4422">
        <f>SUM(B4422,C4422)</f>
        <v>0</v>
      </c>
      <c r="N4422" t="str">
        <f t="shared" si="138"/>
        <v>No</v>
      </c>
      <c r="O4422">
        <f>COUNTIF(C:C,"&lt;0")</f>
        <v>0</v>
      </c>
      <c r="P4422" t="e">
        <f>SUMIF(#REF!,"&gt;"&amp;AVERAGE(#REF!))</f>
        <v>#REF!</v>
      </c>
      <c r="Q4422">
        <f t="shared" si="139"/>
        <v>27.565026697177728</v>
      </c>
      <c r="R4422" t="str">
        <f>CONCATENATE("ID-",A4422,"-",E4422)</f>
        <v>ID-35222-Kinshasa, Congo  - Athens, Greece</v>
      </c>
      <c r="S4422">
        <f>INDEX(B:B,MATCH(A4422,A:A,0))</f>
        <v>0</v>
      </c>
      <c r="T4422" t="str">
        <f>IF(OR(B4422&gt;0,C4422&gt;0),"Acceptable","Check")</f>
        <v>Acceptable</v>
      </c>
      <c r="U4422">
        <f>COUNTIF(D:D, "Military - U.S. Army")</f>
        <v>23</v>
      </c>
      <c r="V4422">
        <f>AVERAGEIF(C:C,"Fort Myer, Virginia", I:I)</f>
        <v>2</v>
      </c>
      <c r="X4422" t="str">
        <f>IFERROR(VLOOKUP("FlightNumber", A:D, 4, FALSE), "Flight Not Found")</f>
        <v>Flight Not Found</v>
      </c>
      <c r="Y4422" t="str" cm="1">
        <f t="array" ref="Y4422">IF(AND(B:B &gt; TIME(6, 0, 0), B:B &lt;= TIME(18, 0, 0)), "Day", "Night")</f>
        <v>Night</v>
      </c>
      <c r="Z4422">
        <f>COUNTIFS(D:D, "Military - U.S. Army", C:C, "Fort Myer, Virginia")</f>
        <v>1</v>
      </c>
    </row>
    <row r="4423" spans="1:26" x14ac:dyDescent="0.2">
      <c r="A4423">
        <v>35225</v>
      </c>
      <c r="B4423" t="s">
        <v>6613</v>
      </c>
      <c r="C4423" t="s">
        <v>21956</v>
      </c>
      <c r="D4423" t="s">
        <v>4919</v>
      </c>
      <c r="E4423" t="s">
        <v>994</v>
      </c>
      <c r="F4423" t="s">
        <v>21957</v>
      </c>
      <c r="G4423" t="s">
        <v>21958</v>
      </c>
      <c r="H4423" t="s">
        <v>21959</v>
      </c>
      <c r="I4423">
        <v>7</v>
      </c>
      <c r="J4423">
        <v>7</v>
      </c>
      <c r="K4423">
        <v>0</v>
      </c>
      <c r="L4423" t="s">
        <v>21960</v>
      </c>
      <c r="M4423">
        <f>SUM(B4423,C4423)</f>
        <v>0</v>
      </c>
      <c r="N4423" t="str">
        <f t="shared" si="138"/>
        <v>No</v>
      </c>
      <c r="O4423">
        <f>COUNTIF(C:C,"&lt;0")</f>
        <v>0</v>
      </c>
      <c r="P4423" t="e">
        <f>SUMIF(#REF!,"&gt;"&amp;AVERAGE(#REF!))</f>
        <v>#REF!</v>
      </c>
      <c r="Q4423">
        <f t="shared" si="139"/>
        <v>27.565026697177728</v>
      </c>
      <c r="R4423" t="str">
        <f>CONCATENATE("ID-",A4423,"-",E4423)</f>
        <v>ID-35225-Training</v>
      </c>
      <c r="S4423" t="str">
        <f>INDEX(B:B,MATCH(A4423,A:A,0))</f>
        <v>14:55</v>
      </c>
      <c r="T4423" t="str">
        <f>IF(OR(B4423&gt;0,C4423&gt;0),"Acceptable","Check")</f>
        <v>Acceptable</v>
      </c>
      <c r="U4423">
        <f>COUNTIF(D:D, "Military - U.S. Army")</f>
        <v>23</v>
      </c>
      <c r="V4423">
        <f>AVERAGEIF(C:C,"Fort Myer, Virginia", I:I)</f>
        <v>2</v>
      </c>
      <c r="X4423" t="str">
        <f>IFERROR(VLOOKUP("FlightNumber", A:D, 4, FALSE), "Flight Not Found")</f>
        <v>Flight Not Found</v>
      </c>
      <c r="Y4423" t="str" cm="1">
        <f t="array" ref="Y4423">IF(AND(B:B &gt; TIME(6, 0, 0), B:B &lt;= TIME(18, 0, 0)), "Day", "Night")</f>
        <v>Night</v>
      </c>
      <c r="Z4423">
        <f>COUNTIFS(D:D, "Military - U.S. Army", C:C, "Fort Myer, Virginia")</f>
        <v>1</v>
      </c>
    </row>
    <row r="4424" spans="1:26" x14ac:dyDescent="0.2">
      <c r="A4424">
        <v>35228</v>
      </c>
      <c r="B4424" t="s">
        <v>4834</v>
      </c>
      <c r="C4424" t="s">
        <v>21961</v>
      </c>
      <c r="D4424" t="s">
        <v>21962</v>
      </c>
      <c r="F4424" t="s">
        <v>21963</v>
      </c>
      <c r="G4424" t="s">
        <v>21964</v>
      </c>
      <c r="H4424" t="s">
        <v>21965</v>
      </c>
      <c r="I4424">
        <v>28</v>
      </c>
      <c r="J4424">
        <v>18</v>
      </c>
      <c r="K4424">
        <v>0</v>
      </c>
      <c r="L4424" t="s">
        <v>21966</v>
      </c>
      <c r="M4424">
        <f>SUM(B4424,C4424)</f>
        <v>0</v>
      </c>
      <c r="N4424" t="str">
        <f t="shared" si="138"/>
        <v>No</v>
      </c>
      <c r="O4424">
        <f>COUNTIF(C:C,"&lt;0")</f>
        <v>0</v>
      </c>
      <c r="P4424" t="e">
        <f>SUMIF(#REF!,"&gt;"&amp;AVERAGE(#REF!))</f>
        <v>#REF!</v>
      </c>
      <c r="Q4424">
        <f t="shared" si="139"/>
        <v>27.565026697177728</v>
      </c>
      <c r="R4424" t="str">
        <f>CONCATENATE("ID-",A4424,"-",E4424)</f>
        <v>ID-35228-</v>
      </c>
      <c r="S4424" t="str">
        <f>INDEX(B:B,MATCH(A4424,A:A,0))</f>
        <v>19:00</v>
      </c>
      <c r="T4424" t="str">
        <f>IF(OR(B4424&gt;0,C4424&gt;0),"Acceptable","Check")</f>
        <v>Acceptable</v>
      </c>
      <c r="U4424">
        <f>COUNTIF(D:D, "Military - U.S. Army")</f>
        <v>23</v>
      </c>
      <c r="V4424">
        <f>AVERAGEIF(C:C,"Fort Myer, Virginia", I:I)</f>
        <v>2</v>
      </c>
      <c r="X4424" t="str">
        <f>IFERROR(VLOOKUP("FlightNumber", A:D, 4, FALSE), "Flight Not Found")</f>
        <v>Flight Not Found</v>
      </c>
      <c r="Y4424" t="str" cm="1">
        <f t="array" ref="Y4424">IF(AND(B:B &gt; TIME(6, 0, 0), B:B &lt;= TIME(18, 0, 0)), "Day", "Night")</f>
        <v>Night</v>
      </c>
      <c r="Z4424">
        <f>COUNTIFS(D:D, "Military - U.S. Army", C:C, "Fort Myer, Virginia")</f>
        <v>1</v>
      </c>
    </row>
    <row r="4425" spans="1:26" x14ac:dyDescent="0.2">
      <c r="A4425">
        <v>35229</v>
      </c>
      <c r="B4425" t="s">
        <v>8805</v>
      </c>
      <c r="C4425" t="s">
        <v>21967</v>
      </c>
      <c r="D4425" t="s">
        <v>4985</v>
      </c>
      <c r="E4425" t="s">
        <v>21968</v>
      </c>
      <c r="F4425" t="s">
        <v>15641</v>
      </c>
      <c r="G4425" t="s">
        <v>21969</v>
      </c>
      <c r="H4425" t="s">
        <v>21970</v>
      </c>
      <c r="I4425">
        <v>275</v>
      </c>
      <c r="J4425">
        <v>3</v>
      </c>
      <c r="K4425">
        <v>0</v>
      </c>
      <c r="L4425" t="s">
        <v>21971</v>
      </c>
      <c r="M4425">
        <f>SUM(B4425,C4425)</f>
        <v>0</v>
      </c>
      <c r="N4425" t="str">
        <f t="shared" si="138"/>
        <v>No</v>
      </c>
      <c r="O4425">
        <f>COUNTIF(C:C,"&lt;0")</f>
        <v>0</v>
      </c>
      <c r="P4425" t="e">
        <f>SUMIF(#REF!,"&gt;"&amp;AVERAGE(#REF!))</f>
        <v>#REF!</v>
      </c>
      <c r="Q4425">
        <f t="shared" si="139"/>
        <v>27.565026697177728</v>
      </c>
      <c r="R4425" t="str">
        <f>CONCATENATE("ID-",A4425,"-",E4425)</f>
        <v>ID-35229-Fukuoka - Denpasar</v>
      </c>
      <c r="S4425" t="str">
        <f>INDEX(B:B,MATCH(A4425,A:A,0))</f>
        <v>12:07</v>
      </c>
      <c r="T4425" t="str">
        <f>IF(OR(B4425&gt;0,C4425&gt;0),"Acceptable","Check")</f>
        <v>Acceptable</v>
      </c>
      <c r="U4425">
        <f>COUNTIF(D:D, "Military - U.S. Army")</f>
        <v>23</v>
      </c>
      <c r="V4425">
        <f>AVERAGEIF(C:C,"Fort Myer, Virginia", I:I)</f>
        <v>2</v>
      </c>
      <c r="X4425" t="str">
        <f>IFERROR(VLOOKUP("FlightNumber", A:D, 4, FALSE), "Flight Not Found")</f>
        <v>Flight Not Found</v>
      </c>
      <c r="Y4425" t="str" cm="1">
        <f t="array" ref="Y4425">IF(AND(B:B &gt; TIME(6, 0, 0), B:B &lt;= TIME(18, 0, 0)), "Day", "Night")</f>
        <v>Night</v>
      </c>
      <c r="Z4425">
        <f>COUNTIFS(D:D, "Military - U.S. Army", C:C, "Fort Myer, Virginia")</f>
        <v>1</v>
      </c>
    </row>
    <row r="4426" spans="1:26" x14ac:dyDescent="0.2">
      <c r="A4426">
        <v>35237</v>
      </c>
      <c r="B4426" t="s">
        <v>4510</v>
      </c>
      <c r="C4426" t="s">
        <v>820</v>
      </c>
      <c r="D4426" t="s">
        <v>21972</v>
      </c>
      <c r="E4426" t="s">
        <v>21973</v>
      </c>
      <c r="F4426" t="s">
        <v>21974</v>
      </c>
      <c r="G4426" t="s">
        <v>21975</v>
      </c>
      <c r="H4426" t="s">
        <v>21976</v>
      </c>
      <c r="I4426">
        <v>12</v>
      </c>
      <c r="J4426">
        <v>2</v>
      </c>
      <c r="K4426">
        <v>0</v>
      </c>
      <c r="L4426" t="s">
        <v>21977</v>
      </c>
      <c r="M4426">
        <f>SUM(B4426,C4426)</f>
        <v>0</v>
      </c>
      <c r="N4426" t="str">
        <f t="shared" si="138"/>
        <v>No</v>
      </c>
      <c r="O4426">
        <f>COUNTIF(C:C,"&lt;0")</f>
        <v>0</v>
      </c>
      <c r="P4426" t="e">
        <f>SUMIF(#REF!,"&gt;"&amp;AVERAGE(#REF!))</f>
        <v>#REF!</v>
      </c>
      <c r="Q4426">
        <f t="shared" si="139"/>
        <v>27.565026697177728</v>
      </c>
      <c r="R4426" t="str">
        <f>CONCATENATE("ID-",A4426,"-",E4426)</f>
        <v>ID-35237-Dalian - Shanghai</v>
      </c>
      <c r="S4426" t="str">
        <f>INDEX(B:B,MATCH(A4426,A:A,0))</f>
        <v>17:04</v>
      </c>
      <c r="T4426" t="str">
        <f>IF(OR(B4426&gt;0,C4426&gt;0),"Acceptable","Check")</f>
        <v>Acceptable</v>
      </c>
      <c r="U4426">
        <f>COUNTIF(D:D, "Military - U.S. Army")</f>
        <v>23</v>
      </c>
      <c r="V4426">
        <f>AVERAGEIF(C:C,"Fort Myer, Virginia", I:I)</f>
        <v>2</v>
      </c>
      <c r="X4426" t="str">
        <f>IFERROR(VLOOKUP("FlightNumber", A:D, 4, FALSE), "Flight Not Found")</f>
        <v>Flight Not Found</v>
      </c>
      <c r="Y4426" t="str" cm="1">
        <f t="array" ref="Y4426">IF(AND(B:B &gt; TIME(6, 0, 0), B:B &lt;= TIME(18, 0, 0)), "Day", "Night")</f>
        <v>Night</v>
      </c>
      <c r="Z4426">
        <f>COUNTIFS(D:D, "Military - U.S. Army", C:C, "Fort Myer, Virginia")</f>
        <v>1</v>
      </c>
    </row>
    <row r="4427" spans="1:26" x14ac:dyDescent="0.2">
      <c r="A4427">
        <v>35252</v>
      </c>
      <c r="B4427" t="s">
        <v>21978</v>
      </c>
      <c r="C4427" t="s">
        <v>14992</v>
      </c>
      <c r="D4427" t="s">
        <v>1432</v>
      </c>
      <c r="E4427" t="s">
        <v>21979</v>
      </c>
      <c r="F4427" t="s">
        <v>21980</v>
      </c>
      <c r="G4427" t="s">
        <v>21981</v>
      </c>
      <c r="H4427" t="s">
        <v>21982</v>
      </c>
      <c r="I4427">
        <v>142</v>
      </c>
      <c r="J4427">
        <v>2</v>
      </c>
      <c r="K4427">
        <v>0</v>
      </c>
      <c r="L4427" t="s">
        <v>21983</v>
      </c>
      <c r="M4427">
        <f>SUM(B4427,C4427)</f>
        <v>0</v>
      </c>
      <c r="N4427" t="str">
        <f t="shared" si="138"/>
        <v>No</v>
      </c>
      <c r="O4427">
        <f>COUNTIF(C:C,"&lt;0")</f>
        <v>0</v>
      </c>
      <c r="P4427" t="e">
        <f>SUMIF(#REF!,"&gt;"&amp;AVERAGE(#REF!))</f>
        <v>#REF!</v>
      </c>
      <c r="Q4427">
        <f t="shared" si="139"/>
        <v>27.565026697177728</v>
      </c>
      <c r="R4427" t="str">
        <f>CONCATENATE("ID-",A4427,"-",E4427)</f>
        <v>ID-35252-Pensacola - Atlanta</v>
      </c>
      <c r="S4427" t="str">
        <f>INDEX(B:B,MATCH(A4427,A:A,0))</f>
        <v>15:42</v>
      </c>
      <c r="T4427" t="str">
        <f>IF(OR(B4427&gt;0,C4427&gt;0),"Acceptable","Check")</f>
        <v>Acceptable</v>
      </c>
      <c r="U4427">
        <f>COUNTIF(D:D, "Military - U.S. Army")</f>
        <v>23</v>
      </c>
      <c r="V4427">
        <f>AVERAGEIF(C:C,"Fort Myer, Virginia", I:I)</f>
        <v>2</v>
      </c>
      <c r="X4427" t="str">
        <f>IFERROR(VLOOKUP("FlightNumber", A:D, 4, FALSE), "Flight Not Found")</f>
        <v>Flight Not Found</v>
      </c>
      <c r="Y4427" t="str" cm="1">
        <f t="array" ref="Y4427">IF(AND(B:B &gt; TIME(6, 0, 0), B:B &lt;= TIME(18, 0, 0)), "Day", "Night")</f>
        <v>Night</v>
      </c>
      <c r="Z4427">
        <f>COUNTIFS(D:D, "Military - U.S. Army", C:C, "Fort Myer, Virginia")</f>
        <v>1</v>
      </c>
    </row>
    <row r="4428" spans="1:26" x14ac:dyDescent="0.2">
      <c r="A4428">
        <v>35255</v>
      </c>
      <c r="B4428" t="s">
        <v>10082</v>
      </c>
      <c r="C4428" t="s">
        <v>12620</v>
      </c>
      <c r="D4428" t="s">
        <v>21553</v>
      </c>
      <c r="E4428" t="s">
        <v>21984</v>
      </c>
      <c r="F4428" t="s">
        <v>12795</v>
      </c>
      <c r="G4428" t="s">
        <v>21985</v>
      </c>
      <c r="H4428" t="s">
        <v>8789</v>
      </c>
      <c r="I4428">
        <v>20</v>
      </c>
      <c r="J4428">
        <v>20</v>
      </c>
      <c r="K4428">
        <v>0</v>
      </c>
      <c r="L4428" t="s">
        <v>21986</v>
      </c>
      <c r="M4428">
        <f>SUM(B4428,C4428)</f>
        <v>0</v>
      </c>
      <c r="N4428" t="str">
        <f t="shared" si="138"/>
        <v>No</v>
      </c>
      <c r="O4428">
        <f>COUNTIF(C:C,"&lt;0")</f>
        <v>0</v>
      </c>
      <c r="P4428" t="e">
        <f>SUMIF(#REF!,"&gt;"&amp;AVERAGE(#REF!))</f>
        <v>#REF!</v>
      </c>
      <c r="Q4428">
        <f t="shared" si="139"/>
        <v>27.565026697177728</v>
      </c>
      <c r="R4428" t="str">
        <f>CONCATENATE("ID-",A4428,"-",E4428)</f>
        <v>ID-35255-Bosavi - Mendi</v>
      </c>
      <c r="S4428" t="str">
        <f>INDEX(B:B,MATCH(A4428,A:A,0))</f>
        <v>16:30</v>
      </c>
      <c r="T4428" t="str">
        <f>IF(OR(B4428&gt;0,C4428&gt;0),"Acceptable","Check")</f>
        <v>Acceptable</v>
      </c>
      <c r="U4428">
        <f>COUNTIF(D:D, "Military - U.S. Army")</f>
        <v>23</v>
      </c>
      <c r="V4428">
        <f>AVERAGEIF(C:C,"Fort Myer, Virginia", I:I)</f>
        <v>2</v>
      </c>
      <c r="X4428" t="str">
        <f>IFERROR(VLOOKUP("FlightNumber", A:D, 4, FALSE), "Flight Not Found")</f>
        <v>Flight Not Found</v>
      </c>
      <c r="Y4428" t="str" cm="1">
        <f t="array" ref="Y4428">IF(AND(B:B &gt; TIME(6, 0, 0), B:B &lt;= TIME(18, 0, 0)), "Day", "Night")</f>
        <v>Night</v>
      </c>
      <c r="Z4428">
        <f>COUNTIFS(D:D, "Military - U.S. Army", C:C, "Fort Myer, Virginia")</f>
        <v>1</v>
      </c>
    </row>
    <row r="4429" spans="1:26" x14ac:dyDescent="0.2">
      <c r="A4429">
        <v>35257</v>
      </c>
      <c r="B4429" t="s">
        <v>874</v>
      </c>
      <c r="C4429" t="s">
        <v>21987</v>
      </c>
      <c r="D4429" t="s">
        <v>21988</v>
      </c>
      <c r="E4429" t="s">
        <v>21989</v>
      </c>
      <c r="F4429" t="s">
        <v>21990</v>
      </c>
      <c r="G4429" t="s">
        <v>21991</v>
      </c>
      <c r="H4429" t="s">
        <v>21992</v>
      </c>
      <c r="I4429">
        <v>9</v>
      </c>
      <c r="J4429">
        <v>9</v>
      </c>
      <c r="K4429">
        <v>0</v>
      </c>
      <c r="L4429" t="s">
        <v>21993</v>
      </c>
      <c r="M4429">
        <f>SUM(B4429,C4429)</f>
        <v>0</v>
      </c>
      <c r="N4429" t="str">
        <f t="shared" si="138"/>
        <v>No</v>
      </c>
      <c r="O4429">
        <f>COUNTIF(C:C,"&lt;0")</f>
        <v>0</v>
      </c>
      <c r="P4429" t="e">
        <f>SUMIF(#REF!,"&gt;"&amp;AVERAGE(#REF!))</f>
        <v>#REF!</v>
      </c>
      <c r="Q4429">
        <f t="shared" si="139"/>
        <v>27.565026697177728</v>
      </c>
      <c r="R4429" t="str">
        <f>CONCATENATE("ID-",A4429,"-",E4429)</f>
        <v>ID-35257-Delhi - Shimla - Kulu</v>
      </c>
      <c r="S4429" t="str">
        <f>INDEX(B:B,MATCH(A4429,A:A,0))</f>
        <v>09:00</v>
      </c>
      <c r="T4429" t="str">
        <f>IF(OR(B4429&gt;0,C4429&gt;0),"Acceptable","Check")</f>
        <v>Acceptable</v>
      </c>
      <c r="U4429">
        <f>COUNTIF(D:D, "Military - U.S. Army")</f>
        <v>23</v>
      </c>
      <c r="V4429">
        <f>AVERAGEIF(C:C,"Fort Myer, Virginia", I:I)</f>
        <v>2</v>
      </c>
      <c r="X4429" t="str">
        <f>IFERROR(VLOOKUP("FlightNumber", A:D, 4, FALSE), "Flight Not Found")</f>
        <v>Flight Not Found</v>
      </c>
      <c r="Y4429" t="str" cm="1">
        <f t="array" ref="Y4429">IF(AND(B:B &gt; TIME(6, 0, 0), B:B &lt;= TIME(18, 0, 0)), "Day", "Night")</f>
        <v>Night</v>
      </c>
      <c r="Z4429">
        <f>COUNTIFS(D:D, "Military - U.S. Army", C:C, "Fort Myer, Virginia")</f>
        <v>1</v>
      </c>
    </row>
    <row r="4430" spans="1:26" x14ac:dyDescent="0.2">
      <c r="A4430">
        <v>35261</v>
      </c>
      <c r="B4430" t="s">
        <v>4976</v>
      </c>
      <c r="C4430" t="s">
        <v>21994</v>
      </c>
      <c r="D4430" t="s">
        <v>8365</v>
      </c>
      <c r="E4430" t="s">
        <v>21995</v>
      </c>
      <c r="F4430" t="s">
        <v>11133</v>
      </c>
      <c r="G4430" t="s">
        <v>21996</v>
      </c>
      <c r="H4430" t="s">
        <v>8187</v>
      </c>
      <c r="I4430">
        <v>41</v>
      </c>
      <c r="J4430">
        <v>34</v>
      </c>
      <c r="K4430">
        <v>0</v>
      </c>
      <c r="L4430" t="s">
        <v>21997</v>
      </c>
      <c r="M4430">
        <f>SUM(B4430,C4430)</f>
        <v>0</v>
      </c>
      <c r="N4430" t="str">
        <f t="shared" si="138"/>
        <v>No</v>
      </c>
      <c r="O4430">
        <f>COUNTIF(C:C,"&lt;0")</f>
        <v>0</v>
      </c>
      <c r="P4430" t="e">
        <f>SUMIF(#REF!,"&gt;"&amp;AVERAGE(#REF!))</f>
        <v>#REF!</v>
      </c>
      <c r="Q4430">
        <f t="shared" si="139"/>
        <v>27.565026697177728</v>
      </c>
      <c r="R4430" t="str">
        <f>CONCATENATE("ID-",A4430,"-",E4430)</f>
        <v>ID-35261-Villafranca, Italy - Eindhoven AB</v>
      </c>
      <c r="S4430" t="str">
        <f>INDEX(B:B,MATCH(A4430,A:A,0))</f>
        <v>18:00</v>
      </c>
      <c r="T4430" t="str">
        <f>IF(OR(B4430&gt;0,C4430&gt;0),"Acceptable","Check")</f>
        <v>Acceptable</v>
      </c>
      <c r="U4430">
        <f>COUNTIF(D:D, "Military - U.S. Army")</f>
        <v>23</v>
      </c>
      <c r="V4430">
        <f>AVERAGEIF(C:C,"Fort Myer, Virginia", I:I)</f>
        <v>2</v>
      </c>
      <c r="X4430" t="str">
        <f>IFERROR(VLOOKUP("FlightNumber", A:D, 4, FALSE), "Flight Not Found")</f>
        <v>Flight Not Found</v>
      </c>
      <c r="Y4430" t="str" cm="1">
        <f t="array" ref="Y4430">IF(AND(B:B &gt; TIME(6, 0, 0), B:B &lt;= TIME(18, 0, 0)), "Day", "Night")</f>
        <v>Night</v>
      </c>
      <c r="Z4430">
        <f>COUNTIFS(D:D, "Military - U.S. Army", C:C, "Fort Myer, Virginia")</f>
        <v>1</v>
      </c>
    </row>
    <row r="4431" spans="1:26" x14ac:dyDescent="0.2">
      <c r="A4431">
        <v>35263</v>
      </c>
      <c r="B4431" t="s">
        <v>21998</v>
      </c>
      <c r="C4431" t="s">
        <v>21999</v>
      </c>
      <c r="D4431" t="s">
        <v>4906</v>
      </c>
      <c r="E4431" t="s">
        <v>22000</v>
      </c>
      <c r="F4431" t="s">
        <v>22001</v>
      </c>
      <c r="G4431" t="s">
        <v>22002</v>
      </c>
      <c r="H4431" t="s">
        <v>22003</v>
      </c>
      <c r="I4431">
        <v>230</v>
      </c>
      <c r="J4431">
        <v>230</v>
      </c>
      <c r="K4431">
        <v>0</v>
      </c>
      <c r="L4431" t="s">
        <v>22004</v>
      </c>
      <c r="M4431">
        <f>SUM(B4431,C4431)</f>
        <v>0</v>
      </c>
      <c r="N4431" t="str">
        <f t="shared" si="138"/>
        <v>No</v>
      </c>
      <c r="O4431">
        <f>COUNTIF(C:C,"&lt;0")</f>
        <v>0</v>
      </c>
      <c r="P4431" t="e">
        <f>SUMIF(#REF!,"&gt;"&amp;AVERAGE(#REF!))</f>
        <v>#REF!</v>
      </c>
      <c r="Q4431">
        <f t="shared" si="139"/>
        <v>27.565026697177728</v>
      </c>
      <c r="R4431" t="str">
        <f>CONCATENATE("ID-",A4431,"-",E4431)</f>
        <v>ID-35263-New York City - Paris</v>
      </c>
      <c r="S4431" t="str">
        <f>INDEX(B:B,MATCH(A4431,A:A,0))</f>
        <v>20:31</v>
      </c>
      <c r="T4431" t="str">
        <f>IF(OR(B4431&gt;0,C4431&gt;0),"Acceptable","Check")</f>
        <v>Acceptable</v>
      </c>
      <c r="U4431">
        <f>COUNTIF(D:D, "Military - U.S. Army")</f>
        <v>23</v>
      </c>
      <c r="V4431">
        <f>AVERAGEIF(C:C,"Fort Myer, Virginia", I:I)</f>
        <v>2</v>
      </c>
      <c r="X4431" t="str">
        <f>IFERROR(VLOOKUP("FlightNumber", A:D, 4, FALSE), "Flight Not Found")</f>
        <v>Flight Not Found</v>
      </c>
      <c r="Y4431" t="str" cm="1">
        <f t="array" ref="Y4431">IF(AND(B:B &gt; TIME(6, 0, 0), B:B &lt;= TIME(18, 0, 0)), "Day", "Night")</f>
        <v>Night</v>
      </c>
      <c r="Z4431">
        <f>COUNTIFS(D:D, "Military - U.S. Army", C:C, "Fort Myer, Virginia")</f>
        <v>1</v>
      </c>
    </row>
    <row r="4432" spans="1:26" x14ac:dyDescent="0.2">
      <c r="A4432">
        <v>35263</v>
      </c>
      <c r="B4432" t="s">
        <v>2159</v>
      </c>
      <c r="C4432" t="s">
        <v>22005</v>
      </c>
      <c r="D4432" t="s">
        <v>22006</v>
      </c>
      <c r="E4432" t="s">
        <v>22007</v>
      </c>
      <c r="F4432" t="s">
        <v>12795</v>
      </c>
      <c r="G4432" t="s">
        <v>22008</v>
      </c>
      <c r="H4432" t="s">
        <v>22009</v>
      </c>
      <c r="I4432">
        <v>18</v>
      </c>
      <c r="J4432">
        <v>1</v>
      </c>
      <c r="K4432">
        <v>0</v>
      </c>
      <c r="L4432" t="s">
        <v>22010</v>
      </c>
      <c r="M4432">
        <f>SUM(B4432,C4432)</f>
        <v>0</v>
      </c>
      <c r="N4432" t="str">
        <f t="shared" si="138"/>
        <v>No</v>
      </c>
      <c r="O4432">
        <f>COUNTIF(C:C,"&lt;0")</f>
        <v>0</v>
      </c>
      <c r="P4432" t="e">
        <f>SUMIF(#REF!,"&gt;"&amp;AVERAGE(#REF!))</f>
        <v>#REF!</v>
      </c>
      <c r="Q4432">
        <f t="shared" si="139"/>
        <v>27.565026697177728</v>
      </c>
      <c r="R4432" t="str">
        <f>CONCATENATE("ID-",A4432,"-",E4432)</f>
        <v>ID-35263-Holvox Island - Playa del Carmen</v>
      </c>
      <c r="S4432" t="str">
        <f>INDEX(B:B,MATCH(A4432,A:A,0))</f>
        <v>20:31</v>
      </c>
      <c r="T4432" t="str">
        <f>IF(OR(B4432&gt;0,C4432&gt;0),"Acceptable","Check")</f>
        <v>Acceptable</v>
      </c>
      <c r="U4432">
        <f>COUNTIF(D:D, "Military - U.S. Army")</f>
        <v>23</v>
      </c>
      <c r="V4432">
        <f>AVERAGEIF(C:C,"Fort Myer, Virginia", I:I)</f>
        <v>2</v>
      </c>
      <c r="X4432" t="str">
        <f>IFERROR(VLOOKUP("FlightNumber", A:D, 4, FALSE), "Flight Not Found")</f>
        <v>Flight Not Found</v>
      </c>
      <c r="Y4432" t="str" cm="1">
        <f t="array" ref="Y4432">IF(AND(B:B &gt; TIME(6, 0, 0), B:B &lt;= TIME(18, 0, 0)), "Day", "Night")</f>
        <v>Night</v>
      </c>
      <c r="Z4432">
        <f>COUNTIFS(D:D, "Military - U.S. Army", C:C, "Fort Myer, Virginia")</f>
        <v>1</v>
      </c>
    </row>
    <row r="4433" spans="1:26" x14ac:dyDescent="0.2">
      <c r="A4433">
        <v>35266</v>
      </c>
      <c r="B4433" t="s">
        <v>2528</v>
      </c>
      <c r="C4433" t="s">
        <v>22011</v>
      </c>
      <c r="D4433" t="s">
        <v>22012</v>
      </c>
      <c r="E4433" t="s">
        <v>22013</v>
      </c>
      <c r="F4433" t="s">
        <v>5890</v>
      </c>
      <c r="G4433" t="s">
        <v>22014</v>
      </c>
      <c r="H4433" t="s">
        <v>22015</v>
      </c>
      <c r="I4433">
        <v>4</v>
      </c>
      <c r="J4433">
        <v>4</v>
      </c>
      <c r="K4433">
        <v>0</v>
      </c>
      <c r="L4433" t="s">
        <v>22016</v>
      </c>
      <c r="M4433">
        <f>SUM(B4433,C4433)</f>
        <v>0</v>
      </c>
      <c r="N4433" t="str">
        <f t="shared" si="138"/>
        <v>No</v>
      </c>
      <c r="O4433">
        <f>COUNTIF(C:C,"&lt;0")</f>
        <v>0</v>
      </c>
      <c r="P4433" t="e">
        <f>SUMIF(#REF!,"&gt;"&amp;AVERAGE(#REF!))</f>
        <v>#REF!</v>
      </c>
      <c r="Q4433">
        <f t="shared" si="139"/>
        <v>27.565026697177728</v>
      </c>
      <c r="R4433" t="str">
        <f>CONCATENATE("ID-",A4433,"-",E4433)</f>
        <v>ID-35266-Emmonak - Aniak</v>
      </c>
      <c r="S4433" t="str">
        <f>INDEX(B:B,MATCH(A4433,A:A,0))</f>
        <v>15:15</v>
      </c>
      <c r="T4433" t="str">
        <f>IF(OR(B4433&gt;0,C4433&gt;0),"Acceptable","Check")</f>
        <v>Acceptable</v>
      </c>
      <c r="U4433">
        <f>COUNTIF(D:D, "Military - U.S. Army")</f>
        <v>23</v>
      </c>
      <c r="V4433">
        <f>AVERAGEIF(C:C,"Fort Myer, Virginia", I:I)</f>
        <v>2</v>
      </c>
      <c r="X4433" t="str">
        <f>IFERROR(VLOOKUP("FlightNumber", A:D, 4, FALSE), "Flight Not Found")</f>
        <v>Flight Not Found</v>
      </c>
      <c r="Y4433" t="str" cm="1">
        <f t="array" ref="Y4433">IF(AND(B:B &gt; TIME(6, 0, 0), B:B &lt;= TIME(18, 0, 0)), "Day", "Night")</f>
        <v>Night</v>
      </c>
      <c r="Z4433">
        <f>COUNTIFS(D:D, "Military - U.S. Army", C:C, "Fort Myer, Virginia")</f>
        <v>1</v>
      </c>
    </row>
    <row r="4434" spans="1:26" x14ac:dyDescent="0.2">
      <c r="A4434">
        <v>35270</v>
      </c>
      <c r="C4434" t="s">
        <v>22017</v>
      </c>
      <c r="D4434" t="s">
        <v>22018</v>
      </c>
      <c r="E4434" t="s">
        <v>22019</v>
      </c>
      <c r="F4434" t="s">
        <v>11247</v>
      </c>
      <c r="G4434" t="s">
        <v>22020</v>
      </c>
      <c r="H4434" t="s">
        <v>22021</v>
      </c>
      <c r="I4434">
        <v>49</v>
      </c>
      <c r="J4434">
        <v>8</v>
      </c>
      <c r="K4434">
        <v>0</v>
      </c>
      <c r="L4434" t="s">
        <v>22022</v>
      </c>
      <c r="M4434">
        <f>SUM(B4434,C4434)</f>
        <v>0</v>
      </c>
      <c r="N4434" t="str">
        <f t="shared" si="138"/>
        <v>No</v>
      </c>
      <c r="O4434">
        <f>COUNTIF(C:C,"&lt;0")</f>
        <v>0</v>
      </c>
      <c r="P4434" t="e">
        <f>SUMIF(#REF!,"&gt;"&amp;AVERAGE(#REF!))</f>
        <v>#REF!</v>
      </c>
      <c r="Q4434">
        <f t="shared" si="139"/>
        <v>27.565026697177728</v>
      </c>
      <c r="R4434" t="str">
        <f>CONCATENATE("ID-",A4434,"-",E4434)</f>
        <v>ID-35270-Rangoon - Mergui</v>
      </c>
      <c r="S4434">
        <f>INDEX(B:B,MATCH(A4434,A:A,0))</f>
        <v>0</v>
      </c>
      <c r="T4434" t="str">
        <f>IF(OR(B4434&gt;0,C4434&gt;0),"Acceptable","Check")</f>
        <v>Acceptable</v>
      </c>
      <c r="U4434">
        <f>COUNTIF(D:D, "Military - U.S. Army")</f>
        <v>23</v>
      </c>
      <c r="V4434">
        <f>AVERAGEIF(C:C,"Fort Myer, Virginia", I:I)</f>
        <v>2</v>
      </c>
      <c r="X4434" t="str">
        <f>IFERROR(VLOOKUP("FlightNumber", A:D, 4, FALSE), "Flight Not Found")</f>
        <v>Flight Not Found</v>
      </c>
      <c r="Y4434" t="str" cm="1">
        <f t="array" ref="Y4434">IF(AND(B:B &gt; TIME(6, 0, 0), B:B &lt;= TIME(18, 0, 0)), "Day", "Night")</f>
        <v>Night</v>
      </c>
      <c r="Z4434">
        <f>COUNTIFS(D:D, "Military - U.S. Army", C:C, "Fort Myer, Virginia")</f>
        <v>1</v>
      </c>
    </row>
    <row r="4435" spans="1:26" x14ac:dyDescent="0.2">
      <c r="A4435">
        <v>35289</v>
      </c>
      <c r="B4435" t="s">
        <v>10386</v>
      </c>
      <c r="C4435" t="s">
        <v>22023</v>
      </c>
      <c r="D4435" t="s">
        <v>22024</v>
      </c>
      <c r="E4435" t="s">
        <v>22025</v>
      </c>
      <c r="F4435" t="s">
        <v>12795</v>
      </c>
      <c r="G4435" t="s">
        <v>22026</v>
      </c>
      <c r="H4435" t="s">
        <v>8033</v>
      </c>
      <c r="I4435">
        <v>2</v>
      </c>
      <c r="J4435">
        <v>2</v>
      </c>
      <c r="K4435">
        <v>0</v>
      </c>
      <c r="L4435" t="s">
        <v>22027</v>
      </c>
      <c r="M4435">
        <f>SUM(B4435,C4435)</f>
        <v>0</v>
      </c>
      <c r="N4435" t="str">
        <f t="shared" si="138"/>
        <v>No</v>
      </c>
      <c r="O4435">
        <f>COUNTIF(C:C,"&lt;0")</f>
        <v>0</v>
      </c>
      <c r="P4435" t="e">
        <f>SUMIF(#REF!,"&gt;"&amp;AVERAGE(#REF!))</f>
        <v>#REF!</v>
      </c>
      <c r="Q4435">
        <f t="shared" si="139"/>
        <v>27.565026697177728</v>
      </c>
      <c r="R4435" t="str">
        <f>CONCATENATE("ID-",A4435,"-",E4435)</f>
        <v>ID-35289-Iqaluit - Markham Bay</v>
      </c>
      <c r="S4435" t="str">
        <f>INDEX(B:B,MATCH(A4435,A:A,0))</f>
        <v>13:47</v>
      </c>
      <c r="T4435" t="str">
        <f>IF(OR(B4435&gt;0,C4435&gt;0),"Acceptable","Check")</f>
        <v>Acceptable</v>
      </c>
      <c r="U4435">
        <f>COUNTIF(D:D, "Military - U.S. Army")</f>
        <v>23</v>
      </c>
      <c r="V4435">
        <f>AVERAGEIF(C:C,"Fort Myer, Virginia", I:I)</f>
        <v>2</v>
      </c>
      <c r="X4435" t="str">
        <f>IFERROR(VLOOKUP("FlightNumber", A:D, 4, FALSE), "Flight Not Found")</f>
        <v>Flight Not Found</v>
      </c>
      <c r="Y4435" t="str" cm="1">
        <f t="array" ref="Y4435">IF(AND(B:B &gt; TIME(6, 0, 0), B:B &lt;= TIME(18, 0, 0)), "Day", "Night")</f>
        <v>Night</v>
      </c>
      <c r="Z4435">
        <f>COUNTIFS(D:D, "Military - U.S. Army", C:C, "Fort Myer, Virginia")</f>
        <v>1</v>
      </c>
    </row>
    <row r="4436" spans="1:26" x14ac:dyDescent="0.2">
      <c r="A4436">
        <v>35291</v>
      </c>
      <c r="C4436" t="s">
        <v>22028</v>
      </c>
      <c r="D4436" t="s">
        <v>22029</v>
      </c>
      <c r="E4436" t="s">
        <v>22030</v>
      </c>
      <c r="F4436" t="s">
        <v>3475</v>
      </c>
      <c r="G4436" t="s">
        <v>22031</v>
      </c>
      <c r="H4436" t="s">
        <v>22032</v>
      </c>
      <c r="I4436">
        <v>3</v>
      </c>
      <c r="J4436">
        <v>1</v>
      </c>
      <c r="K4436">
        <v>0</v>
      </c>
      <c r="L4436" t="s">
        <v>22033</v>
      </c>
      <c r="M4436">
        <f>SUM(B4436,C4436)</f>
        <v>0</v>
      </c>
      <c r="N4436" t="str">
        <f t="shared" si="138"/>
        <v>No</v>
      </c>
      <c r="O4436">
        <f>COUNTIF(C:C,"&lt;0")</f>
        <v>0</v>
      </c>
      <c r="P4436" t="e">
        <f>SUMIF(#REF!,"&gt;"&amp;AVERAGE(#REF!))</f>
        <v>#REF!</v>
      </c>
      <c r="Q4436">
        <f t="shared" si="139"/>
        <v>27.565026697177728</v>
      </c>
      <c r="R4436" t="str">
        <f>CONCATENATE("ID-",A4436,"-",E4436)</f>
        <v>ID-35291-Bronson Creek - Wrangell</v>
      </c>
      <c r="S4436">
        <f>INDEX(B:B,MATCH(A4436,A:A,0))</f>
        <v>0</v>
      </c>
      <c r="T4436" t="str">
        <f>IF(OR(B4436&gt;0,C4436&gt;0),"Acceptable","Check")</f>
        <v>Acceptable</v>
      </c>
      <c r="U4436">
        <f>COUNTIF(D:D, "Military - U.S. Army")</f>
        <v>23</v>
      </c>
      <c r="V4436">
        <f>AVERAGEIF(C:C,"Fort Myer, Virginia", I:I)</f>
        <v>2</v>
      </c>
      <c r="X4436" t="str">
        <f>IFERROR(VLOOKUP("FlightNumber", A:D, 4, FALSE), "Flight Not Found")</f>
        <v>Flight Not Found</v>
      </c>
      <c r="Y4436" t="str" cm="1">
        <f t="array" ref="Y4436">IF(AND(B:B &gt; TIME(6, 0, 0), B:B &lt;= TIME(18, 0, 0)), "Day", "Night")</f>
        <v>Night</v>
      </c>
      <c r="Z4436">
        <f>COUNTIFS(D:D, "Military - U.S. Army", C:C, "Fort Myer, Virginia")</f>
        <v>1</v>
      </c>
    </row>
    <row r="4437" spans="1:26" x14ac:dyDescent="0.2">
      <c r="A4437">
        <v>35294</v>
      </c>
      <c r="B4437" t="s">
        <v>9531</v>
      </c>
      <c r="C4437" t="s">
        <v>22034</v>
      </c>
      <c r="D4437" t="s">
        <v>2606</v>
      </c>
      <c r="E4437" t="s">
        <v>22035</v>
      </c>
      <c r="F4437" t="s">
        <v>15968</v>
      </c>
      <c r="G4437" t="s">
        <v>22036</v>
      </c>
      <c r="H4437" t="s">
        <v>22037</v>
      </c>
      <c r="I4437">
        <v>9</v>
      </c>
      <c r="J4437">
        <v>9</v>
      </c>
      <c r="K4437">
        <v>0</v>
      </c>
      <c r="L4437" t="s">
        <v>22038</v>
      </c>
      <c r="M4437">
        <f>SUM(B4437,C4437)</f>
        <v>0</v>
      </c>
      <c r="N4437" t="str">
        <f t="shared" si="138"/>
        <v>No</v>
      </c>
      <c r="O4437">
        <f>COUNTIF(C:C,"&lt;0")</f>
        <v>0</v>
      </c>
      <c r="P4437" t="e">
        <f>SUMIF(#REF!,"&gt;"&amp;AVERAGE(#REF!))</f>
        <v>#REF!</v>
      </c>
      <c r="Q4437">
        <f t="shared" si="139"/>
        <v>27.565026697177728</v>
      </c>
      <c r="R4437" t="str">
        <f>CONCATENATE("ID-",A4437,"-",E4437)</f>
        <v>ID-35294-Jackson Hole, WY - New York, NY</v>
      </c>
      <c r="S4437" t="str">
        <f>INDEX(B:B,MATCH(A4437,A:A,0))</f>
        <v>23:48</v>
      </c>
      <c r="T4437" t="str">
        <f>IF(OR(B4437&gt;0,C4437&gt;0),"Acceptable","Check")</f>
        <v>Acceptable</v>
      </c>
      <c r="U4437">
        <f>COUNTIF(D:D, "Military - U.S. Army")</f>
        <v>23</v>
      </c>
      <c r="V4437">
        <f>AVERAGEIF(C:C,"Fort Myer, Virginia", I:I)</f>
        <v>2</v>
      </c>
      <c r="X4437" t="str">
        <f>IFERROR(VLOOKUP("FlightNumber", A:D, 4, FALSE), "Flight Not Found")</f>
        <v>Flight Not Found</v>
      </c>
      <c r="Y4437" t="str" cm="1">
        <f t="array" ref="Y4437">IF(AND(B:B &gt; TIME(6, 0, 0), B:B &lt;= TIME(18, 0, 0)), "Day", "Night")</f>
        <v>Night</v>
      </c>
      <c r="Z4437">
        <f>COUNTIFS(D:D, "Military - U.S. Army", C:C, "Fort Myer, Virginia")</f>
        <v>1</v>
      </c>
    </row>
    <row r="4438" spans="1:26" x14ac:dyDescent="0.2">
      <c r="A4438">
        <v>35295</v>
      </c>
      <c r="B4438" t="s">
        <v>8088</v>
      </c>
      <c r="C4438" t="s">
        <v>22039</v>
      </c>
      <c r="D4438" t="s">
        <v>22040</v>
      </c>
      <c r="E4438" t="s">
        <v>22041</v>
      </c>
      <c r="F4438" t="s">
        <v>22042</v>
      </c>
      <c r="G4438" t="s">
        <v>22043</v>
      </c>
      <c r="H4438" t="s">
        <v>116</v>
      </c>
      <c r="I4438">
        <v>3</v>
      </c>
      <c r="J4438">
        <v>3</v>
      </c>
      <c r="K4438">
        <v>0</v>
      </c>
      <c r="L4438" t="s">
        <v>22044</v>
      </c>
      <c r="M4438">
        <f>SUM(B4438,C4438)</f>
        <v>0</v>
      </c>
      <c r="N4438" t="str">
        <f t="shared" si="138"/>
        <v>No</v>
      </c>
      <c r="O4438">
        <f>COUNTIF(C:C,"&lt;0")</f>
        <v>0</v>
      </c>
      <c r="P4438" t="e">
        <f>SUMIF(#REF!,"&gt;"&amp;AVERAGE(#REF!))</f>
        <v>#REF!</v>
      </c>
      <c r="Q4438">
        <f t="shared" si="139"/>
        <v>27.565026697177728</v>
      </c>
      <c r="R4438" t="str">
        <f>CONCATENATE("ID-",A4438,"-",E4438)</f>
        <v>ID-35295-Tasu - Alliford</v>
      </c>
      <c r="S4438" t="str">
        <f>INDEX(B:B,MATCH(A4438,A:A,0))</f>
        <v>19:50</v>
      </c>
      <c r="T4438" t="str">
        <f>IF(OR(B4438&gt;0,C4438&gt;0),"Acceptable","Check")</f>
        <v>Acceptable</v>
      </c>
      <c r="U4438">
        <f>COUNTIF(D:D, "Military - U.S. Army")</f>
        <v>23</v>
      </c>
      <c r="V4438">
        <f>AVERAGEIF(C:C,"Fort Myer, Virginia", I:I)</f>
        <v>2</v>
      </c>
      <c r="X4438" t="str">
        <f>IFERROR(VLOOKUP("FlightNumber", A:D, 4, FALSE), "Flight Not Found")</f>
        <v>Flight Not Found</v>
      </c>
      <c r="Y4438" t="str" cm="1">
        <f t="array" ref="Y4438">IF(AND(B:B &gt; TIME(6, 0, 0), B:B &lt;= TIME(18, 0, 0)), "Day", "Night")</f>
        <v>Night</v>
      </c>
      <c r="Z4438">
        <f>COUNTIFS(D:D, "Military - U.S. Army", C:C, "Fort Myer, Virginia")</f>
        <v>1</v>
      </c>
    </row>
    <row r="4439" spans="1:26" x14ac:dyDescent="0.2">
      <c r="A4439">
        <v>35296</v>
      </c>
      <c r="B4439" t="s">
        <v>22045</v>
      </c>
      <c r="C4439" t="s">
        <v>22046</v>
      </c>
      <c r="D4439" t="s">
        <v>22047</v>
      </c>
      <c r="E4439" t="s">
        <v>22048</v>
      </c>
      <c r="F4439" t="s">
        <v>22049</v>
      </c>
      <c r="G4439" t="s">
        <v>22050</v>
      </c>
      <c r="H4439" t="s">
        <v>22051</v>
      </c>
      <c r="I4439">
        <v>12</v>
      </c>
      <c r="J4439">
        <v>12</v>
      </c>
      <c r="K4439">
        <v>0</v>
      </c>
      <c r="L4439" t="s">
        <v>22052</v>
      </c>
      <c r="M4439">
        <f>SUM(B4439,C4439)</f>
        <v>0</v>
      </c>
      <c r="N4439" t="str">
        <f t="shared" si="138"/>
        <v>No</v>
      </c>
      <c r="O4439">
        <f>COUNTIF(C:C,"&lt;0")</f>
        <v>0</v>
      </c>
      <c r="P4439" t="e">
        <f>SUMIF(#REF!,"&gt;"&amp;AVERAGE(#REF!))</f>
        <v>#REF!</v>
      </c>
      <c r="Q4439">
        <f t="shared" si="139"/>
        <v>27.565026697177728</v>
      </c>
      <c r="R4439" t="str">
        <f>CONCATENATE("ID-",A4439,"-",E4439)</f>
        <v>ID-35296-Belgrade - Malta</v>
      </c>
      <c r="S4439" t="str">
        <f>INDEX(B:B,MATCH(A4439,A:A,0))</f>
        <v>03:16</v>
      </c>
      <c r="T4439" t="str">
        <f>IF(OR(B4439&gt;0,C4439&gt;0),"Acceptable","Check")</f>
        <v>Acceptable</v>
      </c>
      <c r="U4439">
        <f>COUNTIF(D:D, "Military - U.S. Army")</f>
        <v>23</v>
      </c>
      <c r="V4439">
        <f>AVERAGEIF(C:C,"Fort Myer, Virginia", I:I)</f>
        <v>2</v>
      </c>
      <c r="X4439" t="str">
        <f>IFERROR(VLOOKUP("FlightNumber", A:D, 4, FALSE), "Flight Not Found")</f>
        <v>Flight Not Found</v>
      </c>
      <c r="Y4439" t="str" cm="1">
        <f t="array" ref="Y4439">IF(AND(B:B &gt; TIME(6, 0, 0), B:B &lt;= TIME(18, 0, 0)), "Day", "Night")</f>
        <v>Night</v>
      </c>
      <c r="Z4439">
        <f>COUNTIFS(D:D, "Military - U.S. Army", C:C, "Fort Myer, Virginia")</f>
        <v>1</v>
      </c>
    </row>
    <row r="4440" spans="1:26" x14ac:dyDescent="0.2">
      <c r="A4440">
        <v>35306</v>
      </c>
      <c r="B4440" t="s">
        <v>22053</v>
      </c>
      <c r="C4440" t="s">
        <v>22054</v>
      </c>
      <c r="D4440" t="s">
        <v>22055</v>
      </c>
      <c r="E4440" t="s">
        <v>22056</v>
      </c>
      <c r="F4440" t="s">
        <v>20861</v>
      </c>
      <c r="G4440" t="s">
        <v>22057</v>
      </c>
      <c r="H4440" t="s">
        <v>22058</v>
      </c>
      <c r="I4440">
        <v>141</v>
      </c>
      <c r="J4440">
        <v>141</v>
      </c>
      <c r="K4440">
        <v>0</v>
      </c>
      <c r="L4440" t="s">
        <v>22059</v>
      </c>
      <c r="M4440">
        <f>SUM(B4440,C4440)</f>
        <v>0</v>
      </c>
      <c r="N4440" t="str">
        <f t="shared" si="138"/>
        <v>No</v>
      </c>
      <c r="O4440">
        <f>COUNTIF(C:C,"&lt;0")</f>
        <v>0</v>
      </c>
      <c r="P4440" t="e">
        <f>SUMIF(#REF!,"&gt;"&amp;AVERAGE(#REF!))</f>
        <v>#REF!</v>
      </c>
      <c r="Q4440">
        <f t="shared" si="139"/>
        <v>27.565026697177728</v>
      </c>
      <c r="R4440" t="str">
        <f>CONCATENATE("ID-",A4440,"-",E4440)</f>
        <v>ID-35306-Moscow - Svalbard</v>
      </c>
      <c r="S4440" t="str">
        <f>INDEX(B:B,MATCH(A4440,A:A,0))</f>
        <v>10:22</v>
      </c>
      <c r="T4440" t="str">
        <f>IF(OR(B4440&gt;0,C4440&gt;0),"Acceptable","Check")</f>
        <v>Acceptable</v>
      </c>
      <c r="U4440">
        <f>COUNTIF(D:D, "Military - U.S. Army")</f>
        <v>23</v>
      </c>
      <c r="V4440">
        <f>AVERAGEIF(C:C,"Fort Myer, Virginia", I:I)</f>
        <v>2</v>
      </c>
      <c r="X4440" t="str">
        <f>IFERROR(VLOOKUP("FlightNumber", A:D, 4, FALSE), "Flight Not Found")</f>
        <v>Flight Not Found</v>
      </c>
      <c r="Y4440" t="str" cm="1">
        <f t="array" ref="Y4440">IF(AND(B:B &gt; TIME(6, 0, 0), B:B &lt;= TIME(18, 0, 0)), "Day", "Night")</f>
        <v>Night</v>
      </c>
      <c r="Z4440">
        <f>COUNTIFS(D:D, "Military - U.S. Army", C:C, "Fort Myer, Virginia")</f>
        <v>1</v>
      </c>
    </row>
    <row r="4441" spans="1:26" x14ac:dyDescent="0.2">
      <c r="A4441">
        <v>35321</v>
      </c>
      <c r="C4441" t="s">
        <v>22060</v>
      </c>
      <c r="D4441" t="s">
        <v>22061</v>
      </c>
      <c r="E4441" t="s">
        <v>22062</v>
      </c>
      <c r="F4441" t="s">
        <v>18876</v>
      </c>
      <c r="G4441" t="s">
        <v>22063</v>
      </c>
      <c r="H4441" t="s">
        <v>22064</v>
      </c>
      <c r="I4441">
        <v>2</v>
      </c>
      <c r="J4441">
        <v>2</v>
      </c>
      <c r="K4441">
        <v>0</v>
      </c>
      <c r="L4441" t="s">
        <v>22065</v>
      </c>
      <c r="M4441">
        <f>SUM(B4441,C4441)</f>
        <v>0</v>
      </c>
      <c r="N4441" t="str">
        <f t="shared" si="138"/>
        <v>No</v>
      </c>
      <c r="O4441">
        <f>COUNTIF(C:C,"&lt;0")</f>
        <v>0</v>
      </c>
      <c r="P4441" t="e">
        <f>SUMIF(#REF!,"&gt;"&amp;AVERAGE(#REF!))</f>
        <v>#REF!</v>
      </c>
      <c r="Q4441">
        <f t="shared" si="139"/>
        <v>27.565026697177728</v>
      </c>
      <c r="R4441" t="str">
        <f>CONCATENATE("ID-",A4441,"-",E4441)</f>
        <v>ID-35321-Porto Alegre - Joinville</v>
      </c>
      <c r="S4441">
        <f>INDEX(B:B,MATCH(A4441,A:A,0))</f>
        <v>0</v>
      </c>
      <c r="T4441" t="str">
        <f>IF(OR(B4441&gt;0,C4441&gt;0),"Acceptable","Check")</f>
        <v>Acceptable</v>
      </c>
      <c r="U4441">
        <f>COUNTIF(D:D, "Military - U.S. Army")</f>
        <v>23</v>
      </c>
      <c r="V4441">
        <f>AVERAGEIF(C:C,"Fort Myer, Virginia", I:I)</f>
        <v>2</v>
      </c>
      <c r="X4441" t="str">
        <f>IFERROR(VLOOKUP("FlightNumber", A:D, 4, FALSE), "Flight Not Found")</f>
        <v>Flight Not Found</v>
      </c>
      <c r="Y4441" t="str" cm="1">
        <f t="array" ref="Y4441">IF(AND(B:B &gt; TIME(6, 0, 0), B:B &lt;= TIME(18, 0, 0)), "Day", "Night")</f>
        <v>Night</v>
      </c>
      <c r="Z4441">
        <f>COUNTIFS(D:D, "Military - U.S. Army", C:C, "Fort Myer, Virginia")</f>
        <v>1</v>
      </c>
    </row>
    <row r="4442" spans="1:26" x14ac:dyDescent="0.2">
      <c r="A4442">
        <v>35331</v>
      </c>
      <c r="B4442" t="s">
        <v>2119</v>
      </c>
      <c r="C4442" t="s">
        <v>9967</v>
      </c>
      <c r="D4442" t="s">
        <v>22066</v>
      </c>
      <c r="F4442" t="s">
        <v>22067</v>
      </c>
      <c r="G4442" t="s">
        <v>22068</v>
      </c>
      <c r="H4442" t="s">
        <v>22069</v>
      </c>
      <c r="I4442">
        <v>5</v>
      </c>
      <c r="J4442">
        <v>3</v>
      </c>
      <c r="K4442">
        <v>0</v>
      </c>
      <c r="L4442" t="s">
        <v>22070</v>
      </c>
      <c r="M4442">
        <f>SUM(B4442,C4442)</f>
        <v>0</v>
      </c>
      <c r="N4442" t="str">
        <f t="shared" si="138"/>
        <v>No</v>
      </c>
      <c r="O4442">
        <f>COUNTIF(C:C,"&lt;0")</f>
        <v>0</v>
      </c>
      <c r="P4442" t="e">
        <f>SUMIF(#REF!,"&gt;"&amp;AVERAGE(#REF!))</f>
        <v>#REF!</v>
      </c>
      <c r="Q4442">
        <f t="shared" si="139"/>
        <v>27.565026697177728</v>
      </c>
      <c r="R4442" t="str">
        <f>CONCATENATE("ID-",A4442,"-",E4442)</f>
        <v>ID-35331-</v>
      </c>
      <c r="S4442" t="str">
        <f>INDEX(B:B,MATCH(A4442,A:A,0))</f>
        <v>17:00</v>
      </c>
      <c r="T4442" t="str">
        <f>IF(OR(B4442&gt;0,C4442&gt;0),"Acceptable","Check")</f>
        <v>Acceptable</v>
      </c>
      <c r="U4442">
        <f>COUNTIF(D:D, "Military - U.S. Army")</f>
        <v>23</v>
      </c>
      <c r="V4442">
        <f>AVERAGEIF(C:C,"Fort Myer, Virginia", I:I)</f>
        <v>2</v>
      </c>
      <c r="X4442" t="str">
        <f>IFERROR(VLOOKUP("FlightNumber", A:D, 4, FALSE), "Flight Not Found")</f>
        <v>Flight Not Found</v>
      </c>
      <c r="Y4442" t="str" cm="1">
        <f t="array" ref="Y4442">IF(AND(B:B &gt; TIME(6, 0, 0), B:B &lt;= TIME(18, 0, 0)), "Day", "Night")</f>
        <v>Night</v>
      </c>
      <c r="Z4442">
        <f>COUNTIFS(D:D, "Military - U.S. Army", C:C, "Fort Myer, Virginia")</f>
        <v>1</v>
      </c>
    </row>
    <row r="4443" spans="1:26" x14ac:dyDescent="0.2">
      <c r="A4443">
        <v>35333</v>
      </c>
      <c r="B4443" t="s">
        <v>22071</v>
      </c>
      <c r="C4443" t="s">
        <v>22072</v>
      </c>
      <c r="D4443" t="s">
        <v>22073</v>
      </c>
      <c r="E4443" t="s">
        <v>22074</v>
      </c>
      <c r="F4443" t="s">
        <v>3676</v>
      </c>
      <c r="G4443" t="s">
        <v>22075</v>
      </c>
      <c r="H4443" t="s">
        <v>22076</v>
      </c>
      <c r="I4443">
        <v>32</v>
      </c>
      <c r="J4443">
        <v>32</v>
      </c>
      <c r="K4443">
        <v>0</v>
      </c>
      <c r="L4443" t="s">
        <v>22077</v>
      </c>
      <c r="M4443">
        <f>SUM(B4443,C4443)</f>
        <v>0</v>
      </c>
      <c r="N4443" t="str">
        <f t="shared" si="138"/>
        <v>No</v>
      </c>
      <c r="O4443">
        <f>COUNTIF(C:C,"&lt;0")</f>
        <v>0</v>
      </c>
      <c r="P4443" t="e">
        <f>SUMIF(#REF!,"&gt;"&amp;AVERAGE(#REF!))</f>
        <v>#REF!</v>
      </c>
      <c r="Q4443">
        <f t="shared" si="139"/>
        <v>27.565026697177728</v>
      </c>
      <c r="R4443" t="str">
        <f>CONCATENATE("ID-",A4443,"-",E4443)</f>
        <v>ID-35333-Texel - Amsterdam</v>
      </c>
      <c r="S4443" t="str">
        <f>INDEX(B:B,MATCH(A4443,A:A,0))</f>
        <v>16:37</v>
      </c>
      <c r="T4443" t="str">
        <f>IF(OR(B4443&gt;0,C4443&gt;0),"Acceptable","Check")</f>
        <v>Acceptable</v>
      </c>
      <c r="U4443">
        <f>COUNTIF(D:D, "Military - U.S. Army")</f>
        <v>23</v>
      </c>
      <c r="V4443">
        <f>AVERAGEIF(C:C,"Fort Myer, Virginia", I:I)</f>
        <v>2</v>
      </c>
      <c r="X4443" t="str">
        <f>IFERROR(VLOOKUP("FlightNumber", A:D, 4, FALSE), "Flight Not Found")</f>
        <v>Flight Not Found</v>
      </c>
      <c r="Y4443" t="str" cm="1">
        <f t="array" ref="Y4443">IF(AND(B:B &gt; TIME(6, 0, 0), B:B &lt;= TIME(18, 0, 0)), "Day", "Night")</f>
        <v>Night</v>
      </c>
      <c r="Z4443">
        <f>COUNTIFS(D:D, "Military - U.S. Army", C:C, "Fort Myer, Virginia")</f>
        <v>1</v>
      </c>
    </row>
    <row r="4444" spans="1:26" x14ac:dyDescent="0.2">
      <c r="A4444">
        <v>35340</v>
      </c>
      <c r="B4444" t="s">
        <v>22078</v>
      </c>
      <c r="C4444" t="s">
        <v>22079</v>
      </c>
      <c r="D4444" t="s">
        <v>14277</v>
      </c>
      <c r="E4444" t="s">
        <v>22080</v>
      </c>
      <c r="F4444" t="s">
        <v>22081</v>
      </c>
      <c r="G4444" t="s">
        <v>22082</v>
      </c>
      <c r="H4444" t="s">
        <v>22083</v>
      </c>
      <c r="I4444">
        <v>70</v>
      </c>
      <c r="J4444">
        <v>70</v>
      </c>
      <c r="K4444">
        <v>0</v>
      </c>
      <c r="L4444" t="s">
        <v>22084</v>
      </c>
      <c r="M4444">
        <f>SUM(B4444,C4444)</f>
        <v>0</v>
      </c>
      <c r="N4444" t="str">
        <f t="shared" si="138"/>
        <v>No</v>
      </c>
      <c r="O4444">
        <f>COUNTIF(C:C,"&lt;0")</f>
        <v>0</v>
      </c>
      <c r="P4444" t="e">
        <f>SUMIF(#REF!,"&gt;"&amp;AVERAGE(#REF!))</f>
        <v>#REF!</v>
      </c>
      <c r="Q4444">
        <f t="shared" si="139"/>
        <v>27.565026697177728</v>
      </c>
      <c r="R4444" t="str">
        <f>CONCATENATE("ID-",A4444,"-",E4444)</f>
        <v>ID-35340-Lima - Santiago</v>
      </c>
      <c r="S4444" t="str">
        <f>INDEX(B:B,MATCH(A4444,A:A,0))</f>
        <v>01:16</v>
      </c>
      <c r="T4444" t="str">
        <f>IF(OR(B4444&gt;0,C4444&gt;0),"Acceptable","Check")</f>
        <v>Acceptable</v>
      </c>
      <c r="U4444">
        <f>COUNTIF(D:D, "Military - U.S. Army")</f>
        <v>23</v>
      </c>
      <c r="V4444">
        <f>AVERAGEIF(C:C,"Fort Myer, Virginia", I:I)</f>
        <v>2</v>
      </c>
      <c r="X4444" t="str">
        <f>IFERROR(VLOOKUP("FlightNumber", A:D, 4, FALSE), "Flight Not Found")</f>
        <v>Flight Not Found</v>
      </c>
      <c r="Y4444" t="str" cm="1">
        <f t="array" ref="Y4444">IF(AND(B:B &gt; TIME(6, 0, 0), B:B &lt;= TIME(18, 0, 0)), "Day", "Night")</f>
        <v>Night</v>
      </c>
      <c r="Z4444">
        <f>COUNTIFS(D:D, "Military - U.S. Army", C:C, "Fort Myer, Virginia")</f>
        <v>1</v>
      </c>
    </row>
    <row r="4445" spans="1:26" x14ac:dyDescent="0.2">
      <c r="A4445">
        <v>35341</v>
      </c>
      <c r="C4445" t="s">
        <v>22085</v>
      </c>
      <c r="D4445" t="s">
        <v>22086</v>
      </c>
      <c r="F4445" t="s">
        <v>10998</v>
      </c>
      <c r="G4445" t="s">
        <v>22087</v>
      </c>
      <c r="H4445" t="s">
        <v>22088</v>
      </c>
      <c r="I4445">
        <v>21</v>
      </c>
      <c r="J4445">
        <v>6</v>
      </c>
      <c r="K4445">
        <v>0</v>
      </c>
      <c r="L4445" t="s">
        <v>18694</v>
      </c>
      <c r="M4445">
        <f>SUM(B4445,C4445)</f>
        <v>0</v>
      </c>
      <c r="N4445" t="str">
        <f t="shared" si="138"/>
        <v>No</v>
      </c>
      <c r="O4445">
        <f>COUNTIF(C:C,"&lt;0")</f>
        <v>0</v>
      </c>
      <c r="P4445" t="e">
        <f>SUMIF(#REF!,"&gt;"&amp;AVERAGE(#REF!))</f>
        <v>#REF!</v>
      </c>
      <c r="Q4445">
        <f t="shared" si="139"/>
        <v>27.565026697177728</v>
      </c>
      <c r="R4445" t="str">
        <f>CONCATENATE("ID-",A4445,"-",E4445)</f>
        <v>ID-35341-</v>
      </c>
      <c r="S4445">
        <f>INDEX(B:B,MATCH(A4445,A:A,0))</f>
        <v>0</v>
      </c>
      <c r="T4445" t="str">
        <f>IF(OR(B4445&gt;0,C4445&gt;0),"Acceptable","Check")</f>
        <v>Acceptable</v>
      </c>
      <c r="U4445">
        <f>COUNTIF(D:D, "Military - U.S. Army")</f>
        <v>23</v>
      </c>
      <c r="V4445">
        <f>AVERAGEIF(C:C,"Fort Myer, Virginia", I:I)</f>
        <v>2</v>
      </c>
      <c r="X4445" t="str">
        <f>IFERROR(VLOOKUP("FlightNumber", A:D, 4, FALSE), "Flight Not Found")</f>
        <v>Flight Not Found</v>
      </c>
      <c r="Y4445" t="str" cm="1">
        <f t="array" ref="Y4445">IF(AND(B:B &gt; TIME(6, 0, 0), B:B &lt;= TIME(18, 0, 0)), "Day", "Night")</f>
        <v>Night</v>
      </c>
      <c r="Z4445">
        <f>COUNTIFS(D:D, "Military - U.S. Army", C:C, "Fort Myer, Virginia")</f>
        <v>1</v>
      </c>
    </row>
    <row r="4446" spans="1:26" x14ac:dyDescent="0.2">
      <c r="A4446">
        <v>35344</v>
      </c>
      <c r="C4446" t="s">
        <v>22089</v>
      </c>
      <c r="D4446" t="s">
        <v>22090</v>
      </c>
      <c r="F4446" t="s">
        <v>22091</v>
      </c>
      <c r="G4446" t="s">
        <v>22092</v>
      </c>
      <c r="H4446" t="s">
        <v>22093</v>
      </c>
      <c r="I4446">
        <v>19</v>
      </c>
      <c r="J4446">
        <v>6</v>
      </c>
      <c r="K4446">
        <v>0</v>
      </c>
      <c r="L4446" t="s">
        <v>22094</v>
      </c>
      <c r="M4446">
        <f>SUM(B4446,C4446)</f>
        <v>0</v>
      </c>
      <c r="N4446" t="str">
        <f t="shared" si="138"/>
        <v>No</v>
      </c>
      <c r="O4446">
        <f>COUNTIF(C:C,"&lt;0")</f>
        <v>0</v>
      </c>
      <c r="P4446" t="e">
        <f>SUMIF(#REF!,"&gt;"&amp;AVERAGE(#REF!))</f>
        <v>#REF!</v>
      </c>
      <c r="Q4446">
        <f t="shared" si="139"/>
        <v>27.565026697177728</v>
      </c>
      <c r="R4446" t="str">
        <f>CONCATENATE("ID-",A4446,"-",E4446)</f>
        <v>ID-35344-</v>
      </c>
      <c r="S4446">
        <f>INDEX(B:B,MATCH(A4446,A:A,0))</f>
        <v>0</v>
      </c>
      <c r="T4446" t="str">
        <f>IF(OR(B4446&gt;0,C4446&gt;0),"Acceptable","Check")</f>
        <v>Acceptable</v>
      </c>
      <c r="U4446">
        <f>COUNTIF(D:D, "Military - U.S. Army")</f>
        <v>23</v>
      </c>
      <c r="V4446">
        <f>AVERAGEIF(C:C,"Fort Myer, Virginia", I:I)</f>
        <v>2</v>
      </c>
      <c r="X4446" t="str">
        <f>IFERROR(VLOOKUP("FlightNumber", A:D, 4, FALSE), "Flight Not Found")</f>
        <v>Flight Not Found</v>
      </c>
      <c r="Y4446" t="str" cm="1">
        <f t="array" ref="Y4446">IF(AND(B:B &gt; TIME(6, 0, 0), B:B &lt;= TIME(18, 0, 0)), "Day", "Night")</f>
        <v>Night</v>
      </c>
      <c r="Z4446">
        <f>COUNTIFS(D:D, "Military - U.S. Army", C:C, "Fort Myer, Virginia")</f>
        <v>1</v>
      </c>
    </row>
    <row r="4447" spans="1:26" x14ac:dyDescent="0.2">
      <c r="A4447">
        <v>35346</v>
      </c>
      <c r="B4447" t="s">
        <v>1784</v>
      </c>
      <c r="C4447" t="s">
        <v>22095</v>
      </c>
      <c r="D4447" t="s">
        <v>3546</v>
      </c>
      <c r="E4447" t="s">
        <v>22096</v>
      </c>
      <c r="F4447" t="s">
        <v>22097</v>
      </c>
      <c r="G4447" t="s">
        <v>22098</v>
      </c>
      <c r="H4447" t="s">
        <v>22099</v>
      </c>
      <c r="I4447">
        <v>23</v>
      </c>
      <c r="J4447">
        <v>2</v>
      </c>
      <c r="K4447">
        <v>0</v>
      </c>
      <c r="L4447" t="s">
        <v>22100</v>
      </c>
      <c r="M4447">
        <f>SUM(B4447,C4447)</f>
        <v>0</v>
      </c>
      <c r="N4447" t="str">
        <f t="shared" si="138"/>
        <v>No</v>
      </c>
      <c r="O4447">
        <f>COUNTIF(C:C,"&lt;0")</f>
        <v>0</v>
      </c>
      <c r="P4447" t="e">
        <f>SUMIF(#REF!,"&gt;"&amp;AVERAGE(#REF!))</f>
        <v>#REF!</v>
      </c>
      <c r="Q4447">
        <f t="shared" si="139"/>
        <v>27.565026697177728</v>
      </c>
      <c r="R4447" t="str">
        <f>CONCATENATE("ID-",A4447,"-",E4447)</f>
        <v>ID-35346-Moscow - Turin, Italy</v>
      </c>
      <c r="S4447" t="str">
        <f>INDEX(B:B,MATCH(A4447,A:A,0))</f>
        <v>10:50</v>
      </c>
      <c r="T4447" t="str">
        <f>IF(OR(B4447&gt;0,C4447&gt;0),"Acceptable","Check")</f>
        <v>Acceptable</v>
      </c>
      <c r="U4447">
        <f>COUNTIF(D:D, "Military - U.S. Army")</f>
        <v>23</v>
      </c>
      <c r="V4447">
        <f>AVERAGEIF(C:C,"Fort Myer, Virginia", I:I)</f>
        <v>2</v>
      </c>
      <c r="X4447" t="str">
        <f>IFERROR(VLOOKUP("FlightNumber", A:D, 4, FALSE), "Flight Not Found")</f>
        <v>Flight Not Found</v>
      </c>
      <c r="Y4447" t="str" cm="1">
        <f t="array" ref="Y4447">IF(AND(B:B &gt; TIME(6, 0, 0), B:B &lt;= TIME(18, 0, 0)), "Day", "Night")</f>
        <v>Night</v>
      </c>
      <c r="Z4447">
        <f>COUNTIFS(D:D, "Military - U.S. Army", C:C, "Fort Myer, Virginia")</f>
        <v>1</v>
      </c>
    </row>
    <row r="4448" spans="1:26" x14ac:dyDescent="0.2">
      <c r="A4448">
        <v>35351</v>
      </c>
      <c r="B4448" t="s">
        <v>6613</v>
      </c>
      <c r="C4448" t="s">
        <v>7749</v>
      </c>
      <c r="D4448" t="s">
        <v>22101</v>
      </c>
      <c r="F4448" t="s">
        <v>11200</v>
      </c>
      <c r="G4448" t="s">
        <v>22102</v>
      </c>
      <c r="H4448" t="s">
        <v>22103</v>
      </c>
      <c r="I4448">
        <v>3</v>
      </c>
      <c r="J4448">
        <v>3</v>
      </c>
      <c r="K4448">
        <v>0</v>
      </c>
      <c r="L4448" t="s">
        <v>22104</v>
      </c>
      <c r="M4448">
        <f>SUM(B4448,C4448)</f>
        <v>0</v>
      </c>
      <c r="N4448" t="str">
        <f t="shared" si="138"/>
        <v>No</v>
      </c>
      <c r="O4448">
        <f>COUNTIF(C:C,"&lt;0")</f>
        <v>0</v>
      </c>
      <c r="P4448" t="e">
        <f>SUMIF(#REF!,"&gt;"&amp;AVERAGE(#REF!))</f>
        <v>#REF!</v>
      </c>
      <c r="Q4448">
        <f t="shared" si="139"/>
        <v>27.565026697177728</v>
      </c>
      <c r="R4448" t="str">
        <f>CONCATENATE("ID-",A4448,"-",E4448)</f>
        <v>ID-35351-</v>
      </c>
      <c r="S4448" t="str">
        <f>INDEX(B:B,MATCH(A4448,A:A,0))</f>
        <v>14:55</v>
      </c>
      <c r="T4448" t="str">
        <f>IF(OR(B4448&gt;0,C4448&gt;0),"Acceptable","Check")</f>
        <v>Acceptable</v>
      </c>
      <c r="U4448">
        <f>COUNTIF(D:D, "Military - U.S. Army")</f>
        <v>23</v>
      </c>
      <c r="V4448">
        <f>AVERAGEIF(C:C,"Fort Myer, Virginia", I:I)</f>
        <v>2</v>
      </c>
      <c r="X4448" t="str">
        <f>IFERROR(VLOOKUP("FlightNumber", A:D, 4, FALSE), "Flight Not Found")</f>
        <v>Flight Not Found</v>
      </c>
      <c r="Y4448" t="str" cm="1">
        <f t="array" ref="Y4448">IF(AND(B:B &gt; TIME(6, 0, 0), B:B &lt;= TIME(18, 0, 0)), "Day", "Night")</f>
        <v>Night</v>
      </c>
      <c r="Z4448">
        <f>COUNTIFS(D:D, "Military - U.S. Army", C:C, "Fort Myer, Virginia")</f>
        <v>1</v>
      </c>
    </row>
    <row r="4449" spans="1:26" x14ac:dyDescent="0.2">
      <c r="A4449">
        <v>35358</v>
      </c>
      <c r="B4449" t="s">
        <v>22105</v>
      </c>
      <c r="C4449" t="s">
        <v>22106</v>
      </c>
      <c r="D4449" t="s">
        <v>22107</v>
      </c>
      <c r="E4449" t="s">
        <v>22108</v>
      </c>
      <c r="F4449" t="s">
        <v>22109</v>
      </c>
      <c r="G4449" t="s">
        <v>22110</v>
      </c>
      <c r="H4449" t="s">
        <v>22111</v>
      </c>
      <c r="I4449">
        <v>8</v>
      </c>
      <c r="J4449">
        <v>8</v>
      </c>
      <c r="K4449">
        <v>0</v>
      </c>
      <c r="L4449" t="s">
        <v>22112</v>
      </c>
      <c r="M4449">
        <f>SUM(B4449,C4449)</f>
        <v>0</v>
      </c>
      <c r="N4449" t="str">
        <f t="shared" si="138"/>
        <v>No</v>
      </c>
      <c r="O4449">
        <f>COUNTIF(C:C,"&lt;0")</f>
        <v>0</v>
      </c>
      <c r="P4449" t="e">
        <f>SUMIF(#REF!,"&gt;"&amp;AVERAGE(#REF!))</f>
        <v>#REF!</v>
      </c>
      <c r="Q4449">
        <f t="shared" si="139"/>
        <v>27.565026697177728</v>
      </c>
      <c r="R4449" t="str">
        <f>CONCATENATE("ID-",A4449,"-",E4449)</f>
        <v>ID-35358-Port Meiner, Quebe- Bangor, Maine</v>
      </c>
      <c r="S4449" t="str">
        <f>INDEX(B:B,MATCH(A4449,A:A,0))</f>
        <v>12:12</v>
      </c>
      <c r="T4449" t="str">
        <f>IF(OR(B4449&gt;0,C4449&gt;0),"Acceptable","Check")</f>
        <v>Acceptable</v>
      </c>
      <c r="U4449">
        <f>COUNTIF(D:D, "Military - U.S. Army")</f>
        <v>23</v>
      </c>
      <c r="V4449">
        <f>AVERAGEIF(C:C,"Fort Myer, Virginia", I:I)</f>
        <v>2</v>
      </c>
      <c r="X4449" t="str">
        <f>IFERROR(VLOOKUP("FlightNumber", A:D, 4, FALSE), "Flight Not Found")</f>
        <v>Flight Not Found</v>
      </c>
      <c r="Y4449" t="str" cm="1">
        <f t="array" ref="Y4449">IF(AND(B:B &gt; TIME(6, 0, 0), B:B &lt;= TIME(18, 0, 0)), "Day", "Night")</f>
        <v>Night</v>
      </c>
      <c r="Z4449">
        <f>COUNTIFS(D:D, "Military - U.S. Army", C:C, "Fort Myer, Virginia")</f>
        <v>1</v>
      </c>
    </row>
    <row r="4450" spans="1:26" x14ac:dyDescent="0.2">
      <c r="A4450">
        <v>35360</v>
      </c>
      <c r="B4450" t="s">
        <v>22113</v>
      </c>
      <c r="C4450" t="s">
        <v>22114</v>
      </c>
      <c r="D4450" t="s">
        <v>22115</v>
      </c>
      <c r="E4450" t="s">
        <v>22116</v>
      </c>
      <c r="F4450" t="s">
        <v>22117</v>
      </c>
      <c r="G4450" t="s">
        <v>22118</v>
      </c>
      <c r="H4450" t="s">
        <v>22119</v>
      </c>
      <c r="I4450">
        <v>4</v>
      </c>
      <c r="J4450">
        <v>4</v>
      </c>
      <c r="K4450">
        <v>30</v>
      </c>
      <c r="L4450" t="s">
        <v>22120</v>
      </c>
      <c r="M4450">
        <f>SUM(B4450,C4450)</f>
        <v>0</v>
      </c>
      <c r="N4450" t="str">
        <f t="shared" si="138"/>
        <v>No</v>
      </c>
      <c r="O4450">
        <f>COUNTIF(C:C,"&lt;0")</f>
        <v>0</v>
      </c>
      <c r="P4450" t="e">
        <f>SUMIF(#REF!,"&gt;"&amp;AVERAGE(#REF!))</f>
        <v>#REF!</v>
      </c>
      <c r="Q4450">
        <f t="shared" si="139"/>
        <v>27.565026697177728</v>
      </c>
      <c r="R4450" t="str">
        <f>CONCATENATE("ID-",A4450,"-",E4450)</f>
        <v>ID-35360-Manta - Miami</v>
      </c>
      <c r="S4450" t="str">
        <f>INDEX(B:B,MATCH(A4450,A:A,0))</f>
        <v>22:41</v>
      </c>
      <c r="T4450" t="str">
        <f>IF(OR(B4450&gt;0,C4450&gt;0),"Acceptable","Check")</f>
        <v>Acceptable</v>
      </c>
      <c r="U4450">
        <f>COUNTIF(D:D, "Military - U.S. Army")</f>
        <v>23</v>
      </c>
      <c r="V4450">
        <f>AVERAGEIF(C:C,"Fort Myer, Virginia", I:I)</f>
        <v>2</v>
      </c>
      <c r="X4450" t="str">
        <f>IFERROR(VLOOKUP("FlightNumber", A:D, 4, FALSE), "Flight Not Found")</f>
        <v>Flight Not Found</v>
      </c>
      <c r="Y4450" t="str" cm="1">
        <f t="array" ref="Y4450">IF(AND(B:B &gt; TIME(6, 0, 0), B:B &lt;= TIME(18, 0, 0)), "Day", "Night")</f>
        <v>Night</v>
      </c>
      <c r="Z4450">
        <f>COUNTIFS(D:D, "Military - U.S. Army", C:C, "Fort Myer, Virginia")</f>
        <v>1</v>
      </c>
    </row>
    <row r="4451" spans="1:26" x14ac:dyDescent="0.2">
      <c r="A4451">
        <v>35364</v>
      </c>
      <c r="B4451" t="s">
        <v>3084</v>
      </c>
      <c r="C4451" t="s">
        <v>22121</v>
      </c>
      <c r="D4451" t="s">
        <v>22122</v>
      </c>
      <c r="E4451" t="s">
        <v>22123</v>
      </c>
      <c r="F4451" t="s">
        <v>11779</v>
      </c>
      <c r="G4451" t="s">
        <v>22124</v>
      </c>
      <c r="H4451" t="s">
        <v>22125</v>
      </c>
      <c r="I4451">
        <v>34</v>
      </c>
      <c r="J4451">
        <v>5</v>
      </c>
      <c r="K4451">
        <v>0</v>
      </c>
      <c r="L4451" t="s">
        <v>22126</v>
      </c>
      <c r="M4451">
        <f>SUM(B4451,C4451)</f>
        <v>0</v>
      </c>
      <c r="N4451" t="str">
        <f t="shared" si="138"/>
        <v>No</v>
      </c>
      <c r="O4451">
        <f>COUNTIF(C:C,"&lt;0")</f>
        <v>0</v>
      </c>
      <c r="P4451" t="e">
        <f>SUMIF(#REF!,"&gt;"&amp;AVERAGE(#REF!))</f>
        <v>#REF!</v>
      </c>
      <c r="Q4451">
        <f t="shared" si="139"/>
        <v>27.565026697177728</v>
      </c>
      <c r="R4451" t="str">
        <f>CONCATENATE("ID-",A4451,"-",E4451)</f>
        <v>ID-35364-Tyumen - Khanty</v>
      </c>
      <c r="S4451" t="str">
        <f>INDEX(B:B,MATCH(A4451,A:A,0))</f>
        <v>20:45</v>
      </c>
      <c r="T4451" t="str">
        <f>IF(OR(B4451&gt;0,C4451&gt;0),"Acceptable","Check")</f>
        <v>Acceptable</v>
      </c>
      <c r="U4451">
        <f>COUNTIF(D:D, "Military - U.S. Army")</f>
        <v>23</v>
      </c>
      <c r="V4451">
        <f>AVERAGEIF(C:C,"Fort Myer, Virginia", I:I)</f>
        <v>2</v>
      </c>
      <c r="X4451" t="str">
        <f>IFERROR(VLOOKUP("FlightNumber", A:D, 4, FALSE), "Flight Not Found")</f>
        <v>Flight Not Found</v>
      </c>
      <c r="Y4451" t="str" cm="1">
        <f t="array" ref="Y4451">IF(AND(B:B &gt; TIME(6, 0, 0), B:B &lt;= TIME(18, 0, 0)), "Day", "Night")</f>
        <v>Night</v>
      </c>
      <c r="Z4451">
        <f>COUNTIFS(D:D, "Military - U.S. Army", C:C, "Fort Myer, Virginia")</f>
        <v>1</v>
      </c>
    </row>
    <row r="4452" spans="1:26" x14ac:dyDescent="0.2">
      <c r="A4452">
        <v>35369</v>
      </c>
      <c r="B4452" t="s">
        <v>22127</v>
      </c>
      <c r="C4452" t="s">
        <v>22128</v>
      </c>
      <c r="D4452" t="s">
        <v>6256</v>
      </c>
      <c r="E4452" t="s">
        <v>22129</v>
      </c>
      <c r="F4452" t="s">
        <v>20566</v>
      </c>
      <c r="G4452" t="s">
        <v>22130</v>
      </c>
      <c r="H4452" t="s">
        <v>22131</v>
      </c>
      <c r="I4452">
        <v>95</v>
      </c>
      <c r="J4452">
        <v>95</v>
      </c>
      <c r="K4452">
        <v>3</v>
      </c>
      <c r="L4452" t="s">
        <v>22132</v>
      </c>
      <c r="M4452">
        <f>SUM(B4452,C4452)</f>
        <v>0</v>
      </c>
      <c r="N4452" t="str">
        <f t="shared" si="138"/>
        <v>No</v>
      </c>
      <c r="O4452">
        <f>COUNTIF(C:C,"&lt;0")</f>
        <v>0</v>
      </c>
      <c r="P4452" t="e">
        <f>SUMIF(#REF!,"&gt;"&amp;AVERAGE(#REF!))</f>
        <v>#REF!</v>
      </c>
      <c r="Q4452">
        <f t="shared" si="139"/>
        <v>27.565026697177728</v>
      </c>
      <c r="R4452" t="str">
        <f>CONCATENATE("ID-",A4452,"-",E4452)</f>
        <v>ID-35369-Sao Paulo - Rio de Janiero</v>
      </c>
      <c r="S4452" t="str">
        <f>INDEX(B:B,MATCH(A4452,A:A,0))</f>
        <v>08:27</v>
      </c>
      <c r="T4452" t="str">
        <f>IF(OR(B4452&gt;0,C4452&gt;0),"Acceptable","Check")</f>
        <v>Acceptable</v>
      </c>
      <c r="U4452">
        <f>COUNTIF(D:D, "Military - U.S. Army")</f>
        <v>23</v>
      </c>
      <c r="V4452">
        <f>AVERAGEIF(C:C,"Fort Myer, Virginia", I:I)</f>
        <v>2</v>
      </c>
      <c r="X4452" t="str">
        <f>IFERROR(VLOOKUP("FlightNumber", A:D, 4, FALSE), "Flight Not Found")</f>
        <v>Flight Not Found</v>
      </c>
      <c r="Y4452" t="str" cm="1">
        <f t="array" ref="Y4452">IF(AND(B:B &gt; TIME(6, 0, 0), B:B &lt;= TIME(18, 0, 0)), "Day", "Night")</f>
        <v>Night</v>
      </c>
      <c r="Z4452">
        <f>COUNTIFS(D:D, "Military - U.S. Army", C:C, "Fort Myer, Virginia")</f>
        <v>1</v>
      </c>
    </row>
    <row r="4453" spans="1:26" x14ac:dyDescent="0.2">
      <c r="A4453">
        <v>35370</v>
      </c>
      <c r="B4453" t="s">
        <v>5453</v>
      </c>
      <c r="C4453" t="s">
        <v>22133</v>
      </c>
      <c r="D4453" t="s">
        <v>22134</v>
      </c>
      <c r="E4453" t="s">
        <v>17656</v>
      </c>
      <c r="F4453" t="s">
        <v>15845</v>
      </c>
      <c r="G4453" t="s">
        <v>22135</v>
      </c>
      <c r="H4453" t="s">
        <v>22136</v>
      </c>
      <c r="I4453">
        <v>16</v>
      </c>
      <c r="J4453">
        <v>16</v>
      </c>
      <c r="K4453">
        <v>0</v>
      </c>
      <c r="L4453" t="s">
        <v>22137</v>
      </c>
      <c r="M4453">
        <f>SUM(B4453,C4453)</f>
        <v>0</v>
      </c>
      <c r="N4453" t="str">
        <f t="shared" si="138"/>
        <v>No</v>
      </c>
      <c r="O4453">
        <f>COUNTIF(C:C,"&lt;0")</f>
        <v>0</v>
      </c>
      <c r="P4453" t="e">
        <f>SUMIF(#REF!,"&gt;"&amp;AVERAGE(#REF!))</f>
        <v>#REF!</v>
      </c>
      <c r="Q4453">
        <f t="shared" si="139"/>
        <v>27.565026697177728</v>
      </c>
      <c r="R4453" t="str">
        <f>CONCATENATE("ID-",A4453,"-",E4453)</f>
        <v>ID-35370-Guatemala City - Flores</v>
      </c>
      <c r="S4453" t="str">
        <f>INDEX(B:B,MATCH(A4453,A:A,0))</f>
        <v>08:10</v>
      </c>
      <c r="T4453" t="str">
        <f>IF(OR(B4453&gt;0,C4453&gt;0),"Acceptable","Check")</f>
        <v>Acceptable</v>
      </c>
      <c r="U4453">
        <f>COUNTIF(D:D, "Military - U.S. Army")</f>
        <v>23</v>
      </c>
      <c r="V4453">
        <f>AVERAGEIF(C:C,"Fort Myer, Virginia", I:I)</f>
        <v>2</v>
      </c>
      <c r="X4453" t="str">
        <f>IFERROR(VLOOKUP("FlightNumber", A:D, 4, FALSE), "Flight Not Found")</f>
        <v>Flight Not Found</v>
      </c>
      <c r="Y4453" t="str" cm="1">
        <f t="array" ref="Y4453">IF(AND(B:B &gt; TIME(6, 0, 0), B:B &lt;= TIME(18, 0, 0)), "Day", "Night")</f>
        <v>Night</v>
      </c>
      <c r="Z4453">
        <f>COUNTIFS(D:D, "Military - U.S. Army", C:C, "Fort Myer, Virginia")</f>
        <v>1</v>
      </c>
    </row>
    <row r="4454" spans="1:26" x14ac:dyDescent="0.2">
      <c r="A4454">
        <v>35376</v>
      </c>
      <c r="B4454" t="s">
        <v>5328</v>
      </c>
      <c r="C4454" t="s">
        <v>22138</v>
      </c>
      <c r="D4454" t="s">
        <v>22139</v>
      </c>
      <c r="E4454" t="s">
        <v>22140</v>
      </c>
      <c r="F4454" t="s">
        <v>21620</v>
      </c>
      <c r="G4454" t="s">
        <v>22141</v>
      </c>
      <c r="H4454" t="s">
        <v>22142</v>
      </c>
      <c r="I4454">
        <v>8</v>
      </c>
      <c r="J4454">
        <v>8</v>
      </c>
      <c r="K4454">
        <v>0</v>
      </c>
      <c r="L4454" t="s">
        <v>22143</v>
      </c>
      <c r="M4454">
        <f>SUM(B4454,C4454)</f>
        <v>0</v>
      </c>
      <c r="N4454" t="str">
        <f t="shared" si="138"/>
        <v>No</v>
      </c>
      <c r="O4454">
        <f>COUNTIF(C:C,"&lt;0")</f>
        <v>0</v>
      </c>
      <c r="P4454" t="e">
        <f>SUMIF(#REF!,"&gt;"&amp;AVERAGE(#REF!))</f>
        <v>#REF!</v>
      </c>
      <c r="Q4454">
        <f t="shared" si="139"/>
        <v>27.565026697177728</v>
      </c>
      <c r="R4454" t="str">
        <f>CONCATENATE("ID-",A4454,"-",E4454)</f>
        <v>ID-35376-Geneva - Bordeaux</v>
      </c>
      <c r="S4454" t="str">
        <f>INDEX(B:B,MATCH(A4454,A:A,0))</f>
        <v>09:29</v>
      </c>
      <c r="T4454" t="str">
        <f>IF(OR(B4454&gt;0,C4454&gt;0),"Acceptable","Check")</f>
        <v>Acceptable</v>
      </c>
      <c r="U4454">
        <f>COUNTIF(D:D, "Military - U.S. Army")</f>
        <v>23</v>
      </c>
      <c r="V4454">
        <f>AVERAGEIF(C:C,"Fort Myer, Virginia", I:I)</f>
        <v>2</v>
      </c>
      <c r="X4454" t="str">
        <f>IFERROR(VLOOKUP("FlightNumber", A:D, 4, FALSE), "Flight Not Found")</f>
        <v>Flight Not Found</v>
      </c>
      <c r="Y4454" t="str" cm="1">
        <f t="array" ref="Y4454">IF(AND(B:B &gt; TIME(6, 0, 0), B:B &lt;= TIME(18, 0, 0)), "Day", "Night")</f>
        <v>Night</v>
      </c>
      <c r="Z4454">
        <f>COUNTIFS(D:D, "Military - U.S. Army", C:C, "Fort Myer, Virginia")</f>
        <v>1</v>
      </c>
    </row>
    <row r="4455" spans="1:26" x14ac:dyDescent="0.2">
      <c r="A4455">
        <v>35501</v>
      </c>
      <c r="C4455" t="s">
        <v>22144</v>
      </c>
      <c r="D4455" t="s">
        <v>22145</v>
      </c>
      <c r="E4455" t="s">
        <v>22146</v>
      </c>
      <c r="F4455" t="s">
        <v>22147</v>
      </c>
      <c r="G4455" t="s">
        <v>22148</v>
      </c>
      <c r="H4455" t="s">
        <v>22149</v>
      </c>
      <c r="I4455">
        <v>16</v>
      </c>
      <c r="J4455">
        <v>16</v>
      </c>
      <c r="K4455">
        <v>0</v>
      </c>
      <c r="L4455" t="s">
        <v>22150</v>
      </c>
      <c r="M4455">
        <f>SUM(B4455,C4455)</f>
        <v>0</v>
      </c>
      <c r="N4455" t="str">
        <f t="shared" si="138"/>
        <v>No</v>
      </c>
      <c r="O4455">
        <f>COUNTIF(C:C,"&lt;0")</f>
        <v>0</v>
      </c>
      <c r="P4455" t="e">
        <f>SUMIF(#REF!,"&gt;"&amp;AVERAGE(#REF!))</f>
        <v>#REF!</v>
      </c>
      <c r="Q4455">
        <f t="shared" si="139"/>
        <v>27.565026697177728</v>
      </c>
      <c r="R4455" t="str">
        <f>CONCATENATE("ID-",A4455,"-",E4455)</f>
        <v>ID-35501-Luanda - Lucapa</v>
      </c>
      <c r="S4455">
        <f>INDEX(B:B,MATCH(A4455,A:A,0))</f>
        <v>0</v>
      </c>
      <c r="T4455" t="str">
        <f>IF(OR(B4455&gt;0,C4455&gt;0),"Acceptable","Check")</f>
        <v>Acceptable</v>
      </c>
      <c r="U4455">
        <f>COUNTIF(D:D, "Military - U.S. Army")</f>
        <v>23</v>
      </c>
      <c r="V4455">
        <f>AVERAGEIF(C:C,"Fort Myer, Virginia", I:I)</f>
        <v>2</v>
      </c>
      <c r="X4455" t="str">
        <f>IFERROR(VLOOKUP("FlightNumber", A:D, 4, FALSE), "Flight Not Found")</f>
        <v>Flight Not Found</v>
      </c>
      <c r="Y4455" t="str" cm="1">
        <f t="array" ref="Y4455">IF(AND(B:B &gt; TIME(6, 0, 0), B:B &lt;= TIME(18, 0, 0)), "Day", "Night")</f>
        <v>Night</v>
      </c>
      <c r="Z4455">
        <f>COUNTIFS(D:D, "Military - U.S. Army", C:C, "Fort Myer, Virginia")</f>
        <v>1</v>
      </c>
    </row>
    <row r="4456" spans="1:26" x14ac:dyDescent="0.2">
      <c r="A4456">
        <v>35376</v>
      </c>
      <c r="B4456" t="s">
        <v>2119</v>
      </c>
      <c r="C4456" t="s">
        <v>21443</v>
      </c>
      <c r="D4456" t="s">
        <v>22151</v>
      </c>
      <c r="E4456" t="s">
        <v>21444</v>
      </c>
      <c r="F4456" t="s">
        <v>13619</v>
      </c>
      <c r="G4456" t="s">
        <v>22152</v>
      </c>
      <c r="H4456" t="s">
        <v>22153</v>
      </c>
      <c r="I4456">
        <v>143</v>
      </c>
      <c r="J4456">
        <v>143</v>
      </c>
      <c r="K4456">
        <v>0</v>
      </c>
      <c r="L4456" t="s">
        <v>22154</v>
      </c>
      <c r="M4456">
        <f>SUM(B4456,C4456)</f>
        <v>0</v>
      </c>
      <c r="N4456" t="str">
        <f t="shared" si="138"/>
        <v>No</v>
      </c>
      <c r="O4456">
        <f>COUNTIF(C:C,"&lt;0")</f>
        <v>0</v>
      </c>
      <c r="P4456" t="e">
        <f>SUMIF(#REF!,"&gt;"&amp;AVERAGE(#REF!))</f>
        <v>#REF!</v>
      </c>
      <c r="Q4456">
        <f t="shared" si="139"/>
        <v>27.565026697177728</v>
      </c>
      <c r="R4456" t="str">
        <f>CONCATENATE("ID-",A4456,"-",E4456)</f>
        <v>ID-35376-Port Harcourt - Lagos</v>
      </c>
      <c r="S4456" t="str">
        <f>INDEX(B:B,MATCH(A4456,A:A,0))</f>
        <v>09:29</v>
      </c>
      <c r="T4456" t="str">
        <f>IF(OR(B4456&gt;0,C4456&gt;0),"Acceptable","Check")</f>
        <v>Acceptable</v>
      </c>
      <c r="U4456">
        <f>COUNTIF(D:D, "Military - U.S. Army")</f>
        <v>23</v>
      </c>
      <c r="V4456">
        <f>AVERAGEIF(C:C,"Fort Myer, Virginia", I:I)</f>
        <v>2</v>
      </c>
      <c r="X4456" t="str">
        <f>IFERROR(VLOOKUP("FlightNumber", A:D, 4, FALSE), "Flight Not Found")</f>
        <v>Flight Not Found</v>
      </c>
      <c r="Y4456" t="str" cm="1">
        <f t="array" ref="Y4456">IF(AND(B:B &gt; TIME(6, 0, 0), B:B &lt;= TIME(18, 0, 0)), "Day", "Night")</f>
        <v>Night</v>
      </c>
      <c r="Z4456">
        <f>COUNTIFS(D:D, "Military - U.S. Army", C:C, "Fort Myer, Virginia")</f>
        <v>1</v>
      </c>
    </row>
    <row r="4457" spans="1:26" x14ac:dyDescent="0.2">
      <c r="A4457">
        <v>35381</v>
      </c>
      <c r="B4457" t="s">
        <v>1738</v>
      </c>
      <c r="C4457" t="s">
        <v>22155</v>
      </c>
      <c r="D4457" t="s">
        <v>22156</v>
      </c>
      <c r="E4457" t="s">
        <v>22157</v>
      </c>
      <c r="F4457" t="s">
        <v>22158</v>
      </c>
      <c r="G4457" t="s">
        <v>22159</v>
      </c>
      <c r="H4457" t="s">
        <v>22160</v>
      </c>
      <c r="I4457">
        <v>349</v>
      </c>
      <c r="J4457">
        <v>349</v>
      </c>
      <c r="K4457">
        <v>0</v>
      </c>
      <c r="L4457" t="s">
        <v>22161</v>
      </c>
      <c r="M4457">
        <f>SUM(B4457,C4457)</f>
        <v>0</v>
      </c>
      <c r="N4457" t="str">
        <f t="shared" si="138"/>
        <v>No</v>
      </c>
      <c r="O4457">
        <f>COUNTIF(C:C,"&lt;0")</f>
        <v>0</v>
      </c>
      <c r="P4457" t="e">
        <f>SUMIF(#REF!,"&gt;"&amp;AVERAGE(#REF!))</f>
        <v>#REF!</v>
      </c>
      <c r="Q4457">
        <f t="shared" si="139"/>
        <v>27.565026697177728</v>
      </c>
      <c r="R4457" t="str">
        <f>CONCATENATE("ID-",A4457,"-",E4457)</f>
        <v>ID-35381-New Delhi - Dhahran / Chimkent - New Delhi</v>
      </c>
      <c r="S4457" t="str">
        <f>INDEX(B:B,MATCH(A4457,A:A,0))</f>
        <v>18:40</v>
      </c>
      <c r="T4457" t="str">
        <f>IF(OR(B4457&gt;0,C4457&gt;0),"Acceptable","Check")</f>
        <v>Acceptable</v>
      </c>
      <c r="U4457">
        <f>COUNTIF(D:D, "Military - U.S. Army")</f>
        <v>23</v>
      </c>
      <c r="V4457">
        <f>AVERAGEIF(C:C,"Fort Myer, Virginia", I:I)</f>
        <v>2</v>
      </c>
      <c r="X4457" t="str">
        <f>IFERROR(VLOOKUP("FlightNumber", A:D, 4, FALSE), "Flight Not Found")</f>
        <v>Flight Not Found</v>
      </c>
      <c r="Y4457" t="str" cm="1">
        <f t="array" ref="Y4457">IF(AND(B:B &gt; TIME(6, 0, 0), B:B &lt;= TIME(18, 0, 0)), "Day", "Night")</f>
        <v>Night</v>
      </c>
      <c r="Z4457">
        <f>COUNTIFS(D:D, "Military - U.S. Army", C:C, "Fort Myer, Virginia")</f>
        <v>1</v>
      </c>
    </row>
    <row r="4458" spans="1:26" x14ac:dyDescent="0.2">
      <c r="A4458">
        <v>35382</v>
      </c>
      <c r="C4458" t="s">
        <v>22162</v>
      </c>
      <c r="D4458" t="s">
        <v>22163</v>
      </c>
      <c r="F4458" t="s">
        <v>14843</v>
      </c>
      <c r="I4458">
        <v>8</v>
      </c>
      <c r="J4458">
        <v>8</v>
      </c>
      <c r="K4458">
        <v>0</v>
      </c>
      <c r="M4458">
        <f>SUM(B4458,C4458)</f>
        <v>0</v>
      </c>
      <c r="N4458" t="str">
        <f t="shared" si="138"/>
        <v>No</v>
      </c>
      <c r="O4458">
        <f>COUNTIF(C:C,"&lt;0")</f>
        <v>0</v>
      </c>
      <c r="P4458" t="e">
        <f>SUMIF(#REF!,"&gt;"&amp;AVERAGE(#REF!))</f>
        <v>#REF!</v>
      </c>
      <c r="Q4458">
        <f t="shared" si="139"/>
        <v>27.565026697177728</v>
      </c>
      <c r="R4458" t="str">
        <f>CONCATENATE("ID-",A4458,"-",E4458)</f>
        <v>ID-35382-</v>
      </c>
      <c r="S4458">
        <f>INDEX(B:B,MATCH(A4458,A:A,0))</f>
        <v>0</v>
      </c>
      <c r="T4458" t="str">
        <f>IF(OR(B4458&gt;0,C4458&gt;0),"Acceptable","Check")</f>
        <v>Acceptable</v>
      </c>
      <c r="U4458">
        <f>COUNTIF(D:D, "Military - U.S. Army")</f>
        <v>23</v>
      </c>
      <c r="V4458">
        <f>AVERAGEIF(C:C,"Fort Myer, Virginia", I:I)</f>
        <v>2</v>
      </c>
      <c r="X4458" t="str">
        <f>IFERROR(VLOOKUP("FlightNumber", A:D, 4, FALSE), "Flight Not Found")</f>
        <v>Flight Not Found</v>
      </c>
      <c r="Y4458" t="str" cm="1">
        <f t="array" ref="Y4458">IF(AND(B:B &gt; TIME(6, 0, 0), B:B &lt;= TIME(18, 0, 0)), "Day", "Night")</f>
        <v>Night</v>
      </c>
      <c r="Z4458">
        <f>COUNTIFS(D:D, "Military - U.S. Army", C:C, "Fort Myer, Virginia")</f>
        <v>1</v>
      </c>
    </row>
    <row r="4459" spans="1:26" x14ac:dyDescent="0.2">
      <c r="A4459">
        <v>35383</v>
      </c>
      <c r="C4459" t="s">
        <v>22164</v>
      </c>
      <c r="D4459" t="s">
        <v>22165</v>
      </c>
      <c r="F4459" t="s">
        <v>21245</v>
      </c>
      <c r="G4459" t="s">
        <v>22166</v>
      </c>
      <c r="H4459" t="s">
        <v>22167</v>
      </c>
      <c r="I4459">
        <v>15</v>
      </c>
      <c r="J4459">
        <v>14</v>
      </c>
      <c r="K4459">
        <v>0</v>
      </c>
      <c r="L4459" t="s">
        <v>22168</v>
      </c>
      <c r="M4459">
        <f>SUM(B4459,C4459)</f>
        <v>0</v>
      </c>
      <c r="N4459" t="str">
        <f t="shared" si="138"/>
        <v>No</v>
      </c>
      <c r="O4459">
        <f>COUNTIF(C:C,"&lt;0")</f>
        <v>0</v>
      </c>
      <c r="P4459" t="e">
        <f>SUMIF(#REF!,"&gt;"&amp;AVERAGE(#REF!))</f>
        <v>#REF!</v>
      </c>
      <c r="Q4459">
        <f t="shared" si="139"/>
        <v>27.565026697177728</v>
      </c>
      <c r="R4459" t="str">
        <f>CONCATENATE("ID-",A4459,"-",E4459)</f>
        <v>ID-35383-</v>
      </c>
      <c r="S4459">
        <f>INDEX(B:B,MATCH(A4459,A:A,0))</f>
        <v>0</v>
      </c>
      <c r="T4459" t="str">
        <f>IF(OR(B4459&gt;0,C4459&gt;0),"Acceptable","Check")</f>
        <v>Acceptable</v>
      </c>
      <c r="U4459">
        <f>COUNTIF(D:D, "Military - U.S. Army")</f>
        <v>23</v>
      </c>
      <c r="V4459">
        <f>AVERAGEIF(C:C,"Fort Myer, Virginia", I:I)</f>
        <v>2</v>
      </c>
      <c r="X4459" t="str">
        <f>IFERROR(VLOOKUP("FlightNumber", A:D, 4, FALSE), "Flight Not Found")</f>
        <v>Flight Not Found</v>
      </c>
      <c r="Y4459" t="str" cm="1">
        <f t="array" ref="Y4459">IF(AND(B:B &gt; TIME(6, 0, 0), B:B &lt;= TIME(18, 0, 0)), "Day", "Night")</f>
        <v>Night</v>
      </c>
      <c r="Z4459">
        <f>COUNTIFS(D:D, "Military - U.S. Army", C:C, "Fort Myer, Virginia")</f>
        <v>1</v>
      </c>
    </row>
    <row r="4460" spans="1:26" x14ac:dyDescent="0.2">
      <c r="A4460">
        <v>35388</v>
      </c>
      <c r="B4460" t="s">
        <v>12027</v>
      </c>
      <c r="C4460" t="s">
        <v>22169</v>
      </c>
      <c r="D4460" t="s">
        <v>22170</v>
      </c>
      <c r="E4460" t="s">
        <v>22171</v>
      </c>
      <c r="F4460" t="s">
        <v>22172</v>
      </c>
      <c r="G4460" t="s">
        <v>22173</v>
      </c>
      <c r="H4460" t="s">
        <v>22174</v>
      </c>
      <c r="I4460">
        <v>14</v>
      </c>
      <c r="J4460">
        <v>14</v>
      </c>
      <c r="K4460">
        <v>0</v>
      </c>
      <c r="L4460" t="s">
        <v>22175</v>
      </c>
      <c r="M4460">
        <f>SUM(B4460,C4460)</f>
        <v>0</v>
      </c>
      <c r="N4460" t="str">
        <f t="shared" si="138"/>
        <v>No</v>
      </c>
      <c r="O4460">
        <f>COUNTIF(C:C,"&lt;0")</f>
        <v>0</v>
      </c>
      <c r="P4460" t="e">
        <f>SUMIF(#REF!,"&gt;"&amp;AVERAGE(#REF!))</f>
        <v>#REF!</v>
      </c>
      <c r="Q4460">
        <f t="shared" si="139"/>
        <v>27.565026697177728</v>
      </c>
      <c r="R4460" t="str">
        <f>CONCATENATE("ID-",A4460,"-",E4460)</f>
        <v>ID-35388-Burlington, IA - Quincy, IA</v>
      </c>
      <c r="S4460" t="str">
        <f>INDEX(B:B,MATCH(A4460,A:A,0))</f>
        <v>17:01</v>
      </c>
      <c r="T4460" t="str">
        <f>IF(OR(B4460&gt;0,C4460&gt;0),"Acceptable","Check")</f>
        <v>Acceptable</v>
      </c>
      <c r="U4460">
        <f>COUNTIF(D:D, "Military - U.S. Army")</f>
        <v>23</v>
      </c>
      <c r="V4460">
        <f>AVERAGEIF(C:C,"Fort Myer, Virginia", I:I)</f>
        <v>2</v>
      </c>
      <c r="X4460" t="str">
        <f>IFERROR(VLOOKUP("FlightNumber", A:D, 4, FALSE), "Flight Not Found")</f>
        <v>Flight Not Found</v>
      </c>
      <c r="Y4460" t="str" cm="1">
        <f t="array" ref="Y4460">IF(AND(B:B &gt; TIME(6, 0, 0), B:B &lt;= TIME(18, 0, 0)), "Day", "Night")</f>
        <v>Night</v>
      </c>
      <c r="Z4460">
        <f>COUNTIFS(D:D, "Military - U.S. Army", C:C, "Fort Myer, Virginia")</f>
        <v>1</v>
      </c>
    </row>
    <row r="4461" spans="1:26" x14ac:dyDescent="0.2">
      <c r="A4461">
        <v>35391</v>
      </c>
      <c r="B4461" t="s">
        <v>8489</v>
      </c>
      <c r="C4461" t="s">
        <v>22176</v>
      </c>
      <c r="D4461" t="s">
        <v>2606</v>
      </c>
      <c r="E4461" t="s">
        <v>22177</v>
      </c>
      <c r="F4461" t="s">
        <v>17736</v>
      </c>
      <c r="G4461" t="s">
        <v>22178</v>
      </c>
      <c r="H4461" t="s">
        <v>22179</v>
      </c>
      <c r="I4461">
        <v>11</v>
      </c>
      <c r="J4461">
        <v>10</v>
      </c>
      <c r="K4461">
        <v>0</v>
      </c>
      <c r="L4461" t="s">
        <v>22180</v>
      </c>
      <c r="M4461">
        <f>SUM(B4461,C4461)</f>
        <v>0</v>
      </c>
      <c r="N4461" t="str">
        <f t="shared" si="138"/>
        <v>No</v>
      </c>
      <c r="O4461">
        <f>COUNTIF(C:C,"&lt;0")</f>
        <v>0</v>
      </c>
      <c r="P4461" t="e">
        <f>SUMIF(#REF!,"&gt;"&amp;AVERAGE(#REF!))</f>
        <v>#REF!</v>
      </c>
      <c r="Q4461">
        <f t="shared" si="139"/>
        <v>27.565026697177728</v>
      </c>
      <c r="R4461" t="str">
        <f>CONCATENATE("ID-",A4461,"-",E4461)</f>
        <v>ID-35391-San Diego, CA - Portland, OR</v>
      </c>
      <c r="S4461" t="str">
        <f>INDEX(B:B,MATCH(A4461,A:A,0))</f>
        <v>19:30</v>
      </c>
      <c r="T4461" t="str">
        <f>IF(OR(B4461&gt;0,C4461&gt;0),"Acceptable","Check")</f>
        <v>Acceptable</v>
      </c>
      <c r="U4461">
        <f>COUNTIF(D:D, "Military - U.S. Army")</f>
        <v>23</v>
      </c>
      <c r="V4461">
        <f>AVERAGEIF(C:C,"Fort Myer, Virginia", I:I)</f>
        <v>2</v>
      </c>
      <c r="X4461" t="str">
        <f>IFERROR(VLOOKUP("FlightNumber", A:D, 4, FALSE), "Flight Not Found")</f>
        <v>Flight Not Found</v>
      </c>
      <c r="Y4461" t="str" cm="1">
        <f t="array" ref="Y4461">IF(AND(B:B &gt; TIME(6, 0, 0), B:B &lt;= TIME(18, 0, 0)), "Day", "Night")</f>
        <v>Night</v>
      </c>
      <c r="Z4461">
        <f>COUNTIFS(D:D, "Military - U.S. Army", C:C, "Fort Myer, Virginia")</f>
        <v>1</v>
      </c>
    </row>
    <row r="4462" spans="1:26" x14ac:dyDescent="0.2">
      <c r="A4462">
        <v>35392</v>
      </c>
      <c r="B4462" t="s">
        <v>2528</v>
      </c>
      <c r="C4462" t="s">
        <v>22181</v>
      </c>
      <c r="D4462" t="s">
        <v>7436</v>
      </c>
      <c r="E4462" t="s">
        <v>22182</v>
      </c>
      <c r="F4462" t="s">
        <v>22183</v>
      </c>
      <c r="G4462" t="s">
        <v>22184</v>
      </c>
      <c r="H4462" t="s">
        <v>22185</v>
      </c>
      <c r="I4462">
        <v>175</v>
      </c>
      <c r="J4462">
        <v>127</v>
      </c>
      <c r="K4462">
        <v>0</v>
      </c>
      <c r="L4462" t="s">
        <v>22186</v>
      </c>
      <c r="M4462">
        <f>SUM(B4462,C4462)</f>
        <v>0</v>
      </c>
      <c r="N4462" t="str">
        <f t="shared" si="138"/>
        <v>No</v>
      </c>
      <c r="O4462">
        <f>COUNTIF(C:C,"&lt;0")</f>
        <v>0</v>
      </c>
      <c r="P4462" t="e">
        <f>SUMIF(#REF!,"&gt;"&amp;AVERAGE(#REF!))</f>
        <v>#REF!</v>
      </c>
      <c r="Q4462">
        <f t="shared" si="139"/>
        <v>27.565026697177728</v>
      </c>
      <c r="R4462" t="str">
        <f>CONCATENATE("ID-",A4462,"-",E4462)</f>
        <v>ID-35392-Addis Ababa - Nairobi</v>
      </c>
      <c r="S4462" t="str">
        <f>INDEX(B:B,MATCH(A4462,A:A,0))</f>
        <v>15:15</v>
      </c>
      <c r="T4462" t="str">
        <f>IF(OR(B4462&gt;0,C4462&gt;0),"Acceptable","Check")</f>
        <v>Acceptable</v>
      </c>
      <c r="U4462">
        <f>COUNTIF(D:D, "Military - U.S. Army")</f>
        <v>23</v>
      </c>
      <c r="V4462">
        <f>AVERAGEIF(C:C,"Fort Myer, Virginia", I:I)</f>
        <v>2</v>
      </c>
      <c r="X4462" t="str">
        <f>IFERROR(VLOOKUP("FlightNumber", A:D, 4, FALSE), "Flight Not Found")</f>
        <v>Flight Not Found</v>
      </c>
      <c r="Y4462" t="str" cm="1">
        <f t="array" ref="Y4462">IF(AND(B:B &gt; TIME(6, 0, 0), B:B &lt;= TIME(18, 0, 0)), "Day", "Night")</f>
        <v>Night</v>
      </c>
      <c r="Z4462">
        <f>COUNTIFS(D:D, "Military - U.S. Army", C:C, "Fort Myer, Virginia")</f>
        <v>1</v>
      </c>
    </row>
    <row r="4463" spans="1:26" x14ac:dyDescent="0.2">
      <c r="A4463">
        <v>35395</v>
      </c>
      <c r="B4463" t="s">
        <v>2567</v>
      </c>
      <c r="C4463" t="s">
        <v>22187</v>
      </c>
      <c r="D4463" t="s">
        <v>22188</v>
      </c>
      <c r="E4463" t="s">
        <v>22189</v>
      </c>
      <c r="F4463" t="s">
        <v>19282</v>
      </c>
      <c r="G4463" t="s">
        <v>22190</v>
      </c>
      <c r="H4463" t="s">
        <v>22191</v>
      </c>
      <c r="I4463">
        <v>1</v>
      </c>
      <c r="J4463">
        <v>1</v>
      </c>
      <c r="K4463">
        <v>0</v>
      </c>
      <c r="L4463" t="s">
        <v>22192</v>
      </c>
      <c r="M4463">
        <f>SUM(B4463,C4463)</f>
        <v>0</v>
      </c>
      <c r="N4463" t="str">
        <f t="shared" si="138"/>
        <v>No</v>
      </c>
      <c r="O4463">
        <f>COUNTIF(C:C,"&lt;0")</f>
        <v>0</v>
      </c>
      <c r="P4463" t="e">
        <f>SUMIF(#REF!,"&gt;"&amp;AVERAGE(#REF!))</f>
        <v>#REF!</v>
      </c>
      <c r="Q4463">
        <f t="shared" si="139"/>
        <v>27.565026697177728</v>
      </c>
      <c r="R4463" t="str">
        <f>CONCATENATE("ID-",A4463,"-",E4463)</f>
        <v>ID-35395-Bethel - Kwigillingok</v>
      </c>
      <c r="S4463" t="str">
        <f>INDEX(B:B,MATCH(A4463,A:A,0))</f>
        <v>11:00</v>
      </c>
      <c r="T4463" t="str">
        <f>IF(OR(B4463&gt;0,C4463&gt;0),"Acceptable","Check")</f>
        <v>Acceptable</v>
      </c>
      <c r="U4463">
        <f>COUNTIF(D:D, "Military - U.S. Army")</f>
        <v>23</v>
      </c>
      <c r="V4463">
        <f>AVERAGEIF(C:C,"Fort Myer, Virginia", I:I)</f>
        <v>2</v>
      </c>
      <c r="X4463" t="str">
        <f>IFERROR(VLOOKUP("FlightNumber", A:D, 4, FALSE), "Flight Not Found")</f>
        <v>Flight Not Found</v>
      </c>
      <c r="Y4463" t="str" cm="1">
        <f t="array" ref="Y4463">IF(AND(B:B &gt; TIME(6, 0, 0), B:B &lt;= TIME(18, 0, 0)), "Day", "Night")</f>
        <v>Night</v>
      </c>
      <c r="Z4463">
        <f>COUNTIFS(D:D, "Military - U.S. Army", C:C, "Fort Myer, Virginia")</f>
        <v>1</v>
      </c>
    </row>
    <row r="4464" spans="1:26" x14ac:dyDescent="0.2">
      <c r="A4464">
        <v>35396</v>
      </c>
      <c r="B4464" t="s">
        <v>10205</v>
      </c>
      <c r="C4464" t="s">
        <v>22193</v>
      </c>
      <c r="D4464" t="s">
        <v>10698</v>
      </c>
      <c r="E4464" t="s">
        <v>22194</v>
      </c>
      <c r="F4464" t="s">
        <v>17339</v>
      </c>
      <c r="G4464" t="s">
        <v>22195</v>
      </c>
      <c r="H4464" t="s">
        <v>22196</v>
      </c>
      <c r="I4464">
        <v>23</v>
      </c>
      <c r="J4464">
        <v>23</v>
      </c>
      <c r="K4464">
        <v>0</v>
      </c>
      <c r="L4464" t="s">
        <v>22197</v>
      </c>
      <c r="M4464">
        <f>SUM(B4464,C4464)</f>
        <v>0</v>
      </c>
      <c r="N4464" t="str">
        <f t="shared" si="138"/>
        <v>No</v>
      </c>
      <c r="O4464">
        <f>COUNTIF(C:C,"&lt;0")</f>
        <v>0</v>
      </c>
      <c r="P4464" t="e">
        <f>SUMIF(#REF!,"&gt;"&amp;AVERAGE(#REF!))</f>
        <v>#REF!</v>
      </c>
      <c r="Q4464">
        <f t="shared" si="139"/>
        <v>27.565026697177728</v>
      </c>
      <c r="R4464" t="str">
        <f>CONCATENATE("ID-",A4464,"-",E4464)</f>
        <v>ID-35396-Abakan - Petropavlosk - Kamchatsky</v>
      </c>
      <c r="S4464" t="str">
        <f>INDEX(B:B,MATCH(A4464,A:A,0))</f>
        <v>11:54</v>
      </c>
      <c r="T4464" t="str">
        <f>IF(OR(B4464&gt;0,C4464&gt;0),"Acceptable","Check")</f>
        <v>Acceptable</v>
      </c>
      <c r="U4464">
        <f>COUNTIF(D:D, "Military - U.S. Army")</f>
        <v>23</v>
      </c>
      <c r="V4464">
        <f>AVERAGEIF(C:C,"Fort Myer, Virginia", I:I)</f>
        <v>2</v>
      </c>
      <c r="X4464" t="str">
        <f>IFERROR(VLOOKUP("FlightNumber", A:D, 4, FALSE), "Flight Not Found")</f>
        <v>Flight Not Found</v>
      </c>
      <c r="Y4464" t="str" cm="1">
        <f t="array" ref="Y4464">IF(AND(B:B &gt; TIME(6, 0, 0), B:B &lt;= TIME(18, 0, 0)), "Day", "Night")</f>
        <v>Night</v>
      </c>
      <c r="Z4464">
        <f>COUNTIFS(D:D, "Military - U.S. Army", C:C, "Fort Myer, Virginia")</f>
        <v>1</v>
      </c>
    </row>
    <row r="4465" spans="1:26" x14ac:dyDescent="0.2">
      <c r="A4465">
        <v>35399</v>
      </c>
      <c r="B4465" t="s">
        <v>8109</v>
      </c>
      <c r="C4465" t="s">
        <v>1403</v>
      </c>
      <c r="D4465" t="s">
        <v>16341</v>
      </c>
      <c r="E4465" t="s">
        <v>22198</v>
      </c>
      <c r="F4465" t="s">
        <v>12795</v>
      </c>
      <c r="G4465" t="s">
        <v>22199</v>
      </c>
      <c r="H4465" t="s">
        <v>16306</v>
      </c>
      <c r="I4465">
        <v>15</v>
      </c>
      <c r="J4465">
        <v>14</v>
      </c>
      <c r="K4465">
        <v>0</v>
      </c>
      <c r="L4465" t="s">
        <v>22200</v>
      </c>
      <c r="M4465">
        <f>SUM(B4465,C4465)</f>
        <v>0</v>
      </c>
      <c r="N4465" t="str">
        <f t="shared" si="138"/>
        <v>No</v>
      </c>
      <c r="O4465">
        <f>COUNTIF(C:C,"&lt;0")</f>
        <v>0</v>
      </c>
      <c r="P4465" t="e">
        <f>SUMIF(#REF!,"&gt;"&amp;AVERAGE(#REF!))</f>
        <v>#REF!</v>
      </c>
      <c r="Q4465">
        <f t="shared" si="139"/>
        <v>27.565026697177728</v>
      </c>
      <c r="R4465" t="str">
        <f>CONCATENATE("ID-",A4465,"-",E4465)</f>
        <v>ID-35399-Medellin - Bahia Solano</v>
      </c>
      <c r="S4465" t="str">
        <f>INDEX(B:B,MATCH(A4465,A:A,0))</f>
        <v>10:33</v>
      </c>
      <c r="T4465" t="str">
        <f>IF(OR(B4465&gt;0,C4465&gt;0),"Acceptable","Check")</f>
        <v>Acceptable</v>
      </c>
      <c r="U4465">
        <f>COUNTIF(D:D, "Military - U.S. Army")</f>
        <v>23</v>
      </c>
      <c r="V4465">
        <f>AVERAGEIF(C:C,"Fort Myer, Virginia", I:I)</f>
        <v>2</v>
      </c>
      <c r="X4465" t="str">
        <f>IFERROR(VLOOKUP("FlightNumber", A:D, 4, FALSE), "Flight Not Found")</f>
        <v>Flight Not Found</v>
      </c>
      <c r="Y4465" t="str" cm="1">
        <f t="array" ref="Y4465">IF(AND(B:B &gt; TIME(6, 0, 0), B:B &lt;= TIME(18, 0, 0)), "Day", "Night")</f>
        <v>Night</v>
      </c>
      <c r="Z4465">
        <f>COUNTIFS(D:D, "Military - U.S. Army", C:C, "Fort Myer, Virginia")</f>
        <v>1</v>
      </c>
    </row>
    <row r="4466" spans="1:26" x14ac:dyDescent="0.2">
      <c r="A4466">
        <v>35406</v>
      </c>
      <c r="B4466" t="s">
        <v>10714</v>
      </c>
      <c r="C4466" t="s">
        <v>14377</v>
      </c>
      <c r="D4466" t="s">
        <v>17350</v>
      </c>
      <c r="E4466" t="s">
        <v>22201</v>
      </c>
      <c r="F4466" t="s">
        <v>15698</v>
      </c>
      <c r="G4466" t="s">
        <v>22202</v>
      </c>
      <c r="H4466" t="s">
        <v>22203</v>
      </c>
      <c r="I4466">
        <v>17</v>
      </c>
      <c r="J4466">
        <v>16</v>
      </c>
      <c r="K4466">
        <v>2</v>
      </c>
      <c r="L4466" t="s">
        <v>22204</v>
      </c>
      <c r="M4466">
        <f>SUM(B4466,C4466)</f>
        <v>0</v>
      </c>
      <c r="N4466" t="str">
        <f t="shared" si="138"/>
        <v>No</v>
      </c>
      <c r="O4466">
        <f>COUNTIF(C:C,"&lt;0")</f>
        <v>0</v>
      </c>
      <c r="P4466" t="e">
        <f>SUMIF(#REF!,"&gt;"&amp;AVERAGE(#REF!))</f>
        <v>#REF!</v>
      </c>
      <c r="Q4466">
        <f t="shared" si="139"/>
        <v>27.565026697177728</v>
      </c>
      <c r="R4466" t="str">
        <f>CONCATENATE("ID-",A4466,"-",E4466)</f>
        <v>ID-35406-Banjarmasin - Sampit</v>
      </c>
      <c r="S4466" t="str">
        <f>INDEX(B:B,MATCH(A4466,A:A,0))</f>
        <v>15:23</v>
      </c>
      <c r="T4466" t="str">
        <f>IF(OR(B4466&gt;0,C4466&gt;0),"Acceptable","Check")</f>
        <v>Acceptable</v>
      </c>
      <c r="U4466">
        <f>COUNTIF(D:D, "Military - U.S. Army")</f>
        <v>23</v>
      </c>
      <c r="V4466">
        <f>AVERAGEIF(C:C,"Fort Myer, Virginia", I:I)</f>
        <v>2</v>
      </c>
      <c r="X4466" t="str">
        <f>IFERROR(VLOOKUP("FlightNumber", A:D, 4, FALSE), "Flight Not Found")</f>
        <v>Flight Not Found</v>
      </c>
      <c r="Y4466" t="str" cm="1">
        <f t="array" ref="Y4466">IF(AND(B:B &gt; TIME(6, 0, 0), B:B &lt;= TIME(18, 0, 0)), "Day", "Night")</f>
        <v>Night</v>
      </c>
      <c r="Z4466">
        <f>COUNTIFS(D:D, "Military - U.S. Army", C:C, "Fort Myer, Virginia")</f>
        <v>1</v>
      </c>
    </row>
    <row r="4467" spans="1:26" x14ac:dyDescent="0.2">
      <c r="A4467">
        <v>35408</v>
      </c>
      <c r="B4467" t="s">
        <v>22205</v>
      </c>
      <c r="C4467" t="s">
        <v>22206</v>
      </c>
      <c r="D4467" t="s">
        <v>22207</v>
      </c>
      <c r="E4467" t="s">
        <v>22208</v>
      </c>
      <c r="F4467" t="s">
        <v>2722</v>
      </c>
      <c r="G4467" t="s">
        <v>22209</v>
      </c>
      <c r="H4467" t="s">
        <v>22210</v>
      </c>
      <c r="I4467">
        <v>2</v>
      </c>
      <c r="J4467">
        <v>2</v>
      </c>
      <c r="K4467">
        <v>0</v>
      </c>
      <c r="L4467" t="s">
        <v>22211</v>
      </c>
      <c r="M4467">
        <f>SUM(B4467,C4467)</f>
        <v>0</v>
      </c>
      <c r="N4467" t="str">
        <f t="shared" si="138"/>
        <v>No</v>
      </c>
      <c r="O4467">
        <f>COUNTIF(C:C,"&lt;0")</f>
        <v>0</v>
      </c>
      <c r="P4467" t="e">
        <f>SUMIF(#REF!,"&gt;"&amp;AVERAGE(#REF!))</f>
        <v>#REF!</v>
      </c>
      <c r="Q4467">
        <f t="shared" si="139"/>
        <v>27.565026697177728</v>
      </c>
      <c r="R4467" t="str">
        <f>CONCATENATE("ID-",A4467,"-",E4467)</f>
        <v>ID-35408-Boise - Salt Lake City</v>
      </c>
      <c r="S4467" t="str">
        <f>INDEX(B:B,MATCH(A4467,A:A,0))</f>
        <v>18:03</v>
      </c>
      <c r="T4467" t="str">
        <f>IF(OR(B4467&gt;0,C4467&gt;0),"Acceptable","Check")</f>
        <v>Acceptable</v>
      </c>
      <c r="U4467">
        <f>COUNTIF(D:D, "Military - U.S. Army")</f>
        <v>23</v>
      </c>
      <c r="V4467">
        <f>AVERAGEIF(C:C,"Fort Myer, Virginia", I:I)</f>
        <v>2</v>
      </c>
      <c r="X4467" t="str">
        <f>IFERROR(VLOOKUP("FlightNumber", A:D, 4, FALSE), "Flight Not Found")</f>
        <v>Flight Not Found</v>
      </c>
      <c r="Y4467" t="str" cm="1">
        <f t="array" ref="Y4467">IF(AND(B:B &gt; TIME(6, 0, 0), B:B &lt;= TIME(18, 0, 0)), "Day", "Night")</f>
        <v>Night</v>
      </c>
      <c r="Z4467">
        <f>COUNTIFS(D:D, "Military - U.S. Army", C:C, "Fort Myer, Virginia")</f>
        <v>1</v>
      </c>
    </row>
    <row r="4468" spans="1:26" x14ac:dyDescent="0.2">
      <c r="A4468">
        <v>35416</v>
      </c>
      <c r="C4468" t="s">
        <v>22212</v>
      </c>
      <c r="D4468" t="s">
        <v>10698</v>
      </c>
      <c r="E4468" t="s">
        <v>22213</v>
      </c>
      <c r="F4468" t="s">
        <v>9031</v>
      </c>
      <c r="I4468">
        <v>18</v>
      </c>
      <c r="J4468">
        <v>18</v>
      </c>
      <c r="K4468">
        <v>0</v>
      </c>
      <c r="L4468" t="s">
        <v>22214</v>
      </c>
      <c r="M4468">
        <f>SUM(B4468,C4468)</f>
        <v>0</v>
      </c>
      <c r="N4468" t="str">
        <f t="shared" si="138"/>
        <v>No</v>
      </c>
      <c r="O4468">
        <f>COUNTIF(C:C,"&lt;0")</f>
        <v>0</v>
      </c>
      <c r="P4468" t="e">
        <f>SUMIF(#REF!,"&gt;"&amp;AVERAGE(#REF!))</f>
        <v>#REF!</v>
      </c>
      <c r="Q4468">
        <f t="shared" si="139"/>
        <v>27.565026697177728</v>
      </c>
      <c r="R4468" t="str">
        <f>CONCATENATE("ID-",A4468,"-",E4468)</f>
        <v>ID-35416-St. Petersburg - Krasnodar</v>
      </c>
      <c r="S4468">
        <f>INDEX(B:B,MATCH(A4468,A:A,0))</f>
        <v>0</v>
      </c>
      <c r="T4468" t="str">
        <f>IF(OR(B4468&gt;0,C4468&gt;0),"Acceptable","Check")</f>
        <v>Acceptable</v>
      </c>
      <c r="U4468">
        <f>COUNTIF(D:D, "Military - U.S. Army")</f>
        <v>23</v>
      </c>
      <c r="V4468">
        <f>AVERAGEIF(C:C,"Fort Myer, Virginia", I:I)</f>
        <v>2</v>
      </c>
      <c r="X4468" t="str">
        <f>IFERROR(VLOOKUP("FlightNumber", A:D, 4, FALSE), "Flight Not Found")</f>
        <v>Flight Not Found</v>
      </c>
      <c r="Y4468" t="str" cm="1">
        <f t="array" ref="Y4468">IF(AND(B:B &gt; TIME(6, 0, 0), B:B &lt;= TIME(18, 0, 0)), "Day", "Night")</f>
        <v>Night</v>
      </c>
      <c r="Z4468">
        <f>COUNTIFS(D:D, "Military - U.S. Army", C:C, "Fort Myer, Virginia")</f>
        <v>1</v>
      </c>
    </row>
    <row r="4469" spans="1:26" x14ac:dyDescent="0.2">
      <c r="A4469">
        <v>35420</v>
      </c>
      <c r="B4469" t="s">
        <v>20353</v>
      </c>
      <c r="C4469" t="s">
        <v>22215</v>
      </c>
      <c r="D4469" t="s">
        <v>21224</v>
      </c>
      <c r="E4469" t="s">
        <v>22216</v>
      </c>
      <c r="F4469" t="s">
        <v>22217</v>
      </c>
      <c r="G4469" t="s">
        <v>22218</v>
      </c>
      <c r="H4469" t="s">
        <v>22219</v>
      </c>
      <c r="I4469">
        <v>4</v>
      </c>
      <c r="J4469">
        <v>4</v>
      </c>
      <c r="K4469">
        <v>0</v>
      </c>
      <c r="L4469" t="s">
        <v>14494</v>
      </c>
      <c r="M4469">
        <f>SUM(B4469,C4469)</f>
        <v>0</v>
      </c>
      <c r="N4469" t="str">
        <f t="shared" si="138"/>
        <v>No</v>
      </c>
      <c r="O4469">
        <f>COUNTIF(C:C,"&lt;0")</f>
        <v>0</v>
      </c>
      <c r="P4469" t="e">
        <f>SUMIF(#REF!,"&gt;"&amp;AVERAGE(#REF!))</f>
        <v>#REF!</v>
      </c>
      <c r="Q4469">
        <f t="shared" si="139"/>
        <v>27.565026697177728</v>
      </c>
      <c r="R4469" t="str">
        <f>CONCATENATE("ID-",A4469,"-",E4469)</f>
        <v>ID-35420-Bogota - Medellin</v>
      </c>
      <c r="S4469" t="str">
        <f>INDEX(B:B,MATCH(A4469,A:A,0))</f>
        <v>22:32</v>
      </c>
      <c r="T4469" t="str">
        <f>IF(OR(B4469&gt;0,C4469&gt;0),"Acceptable","Check")</f>
        <v>Acceptable</v>
      </c>
      <c r="U4469">
        <f>COUNTIF(D:D, "Military - U.S. Army")</f>
        <v>23</v>
      </c>
      <c r="V4469">
        <f>AVERAGEIF(C:C,"Fort Myer, Virginia", I:I)</f>
        <v>2</v>
      </c>
      <c r="X4469" t="str">
        <f>IFERROR(VLOOKUP("FlightNumber", A:D, 4, FALSE), "Flight Not Found")</f>
        <v>Flight Not Found</v>
      </c>
      <c r="Y4469" t="str" cm="1">
        <f t="array" ref="Y4469">IF(AND(B:B &gt; TIME(6, 0, 0), B:B &lt;= TIME(18, 0, 0)), "Day", "Night")</f>
        <v>Night</v>
      </c>
      <c r="Z4469">
        <f>COUNTIFS(D:D, "Military - U.S. Army", C:C, "Fort Myer, Virginia")</f>
        <v>1</v>
      </c>
    </row>
    <row r="4470" spans="1:26" x14ac:dyDescent="0.2">
      <c r="A4470">
        <v>35421</v>
      </c>
      <c r="B4470" t="s">
        <v>3992</v>
      </c>
      <c r="C4470" t="s">
        <v>22220</v>
      </c>
      <c r="D4470" t="s">
        <v>19280</v>
      </c>
      <c r="E4470" t="s">
        <v>30</v>
      </c>
      <c r="F4470" t="s">
        <v>13096</v>
      </c>
      <c r="G4470" t="s">
        <v>22221</v>
      </c>
      <c r="H4470" t="s">
        <v>22222</v>
      </c>
      <c r="I4470">
        <v>6</v>
      </c>
      <c r="J4470">
        <v>6</v>
      </c>
      <c r="K4470">
        <v>0</v>
      </c>
      <c r="L4470" t="s">
        <v>22223</v>
      </c>
      <c r="M4470">
        <f>SUM(B4470,C4470)</f>
        <v>0</v>
      </c>
      <c r="N4470" t="str">
        <f t="shared" si="138"/>
        <v>No</v>
      </c>
      <c r="O4470">
        <f>COUNTIF(C:C,"&lt;0")</f>
        <v>0</v>
      </c>
      <c r="P4470" t="e">
        <f>SUMIF(#REF!,"&gt;"&amp;AVERAGE(#REF!))</f>
        <v>#REF!</v>
      </c>
      <c r="Q4470">
        <f t="shared" si="139"/>
        <v>27.565026697177728</v>
      </c>
      <c r="R4470" t="str">
        <f>CONCATENATE("ID-",A4470,"-",E4470)</f>
        <v>ID-35421-Test flight</v>
      </c>
      <c r="S4470" t="str">
        <f>INDEX(B:B,MATCH(A4470,A:A,0))</f>
        <v>18:10</v>
      </c>
      <c r="T4470" t="str">
        <f>IF(OR(B4470&gt;0,C4470&gt;0),"Acceptable","Check")</f>
        <v>Acceptable</v>
      </c>
      <c r="U4470">
        <f>COUNTIF(D:D, "Military - U.S. Army")</f>
        <v>23</v>
      </c>
      <c r="V4470">
        <f>AVERAGEIF(C:C,"Fort Myer, Virginia", I:I)</f>
        <v>2</v>
      </c>
      <c r="X4470" t="str">
        <f>IFERROR(VLOOKUP("FlightNumber", A:D, 4, FALSE), "Flight Not Found")</f>
        <v>Flight Not Found</v>
      </c>
      <c r="Y4470" t="str" cm="1">
        <f t="array" ref="Y4470">IF(AND(B:B &gt; TIME(6, 0, 0), B:B &lt;= TIME(18, 0, 0)), "Day", "Night")</f>
        <v>Night</v>
      </c>
      <c r="Z4470">
        <f>COUNTIFS(D:D, "Military - U.S. Army", C:C, "Fort Myer, Virginia")</f>
        <v>1</v>
      </c>
    </row>
    <row r="4471" spans="1:26" x14ac:dyDescent="0.2">
      <c r="A4471">
        <v>35423</v>
      </c>
      <c r="B4471" t="s">
        <v>1164</v>
      </c>
      <c r="C4471" t="s">
        <v>22224</v>
      </c>
      <c r="D4471" t="s">
        <v>2654</v>
      </c>
      <c r="E4471" t="s">
        <v>22225</v>
      </c>
      <c r="F4471" t="s">
        <v>19719</v>
      </c>
      <c r="G4471" t="s">
        <v>22226</v>
      </c>
      <c r="H4471" t="s">
        <v>1183</v>
      </c>
      <c r="I4471">
        <v>22</v>
      </c>
      <c r="J4471">
        <v>22</v>
      </c>
      <c r="K4471">
        <v>0</v>
      </c>
      <c r="L4471" t="s">
        <v>22227</v>
      </c>
      <c r="M4471">
        <f>SUM(B4471,C4471)</f>
        <v>0</v>
      </c>
      <c r="N4471" t="str">
        <f t="shared" si="138"/>
        <v>No</v>
      </c>
      <c r="O4471">
        <f>COUNTIF(C:C,"&lt;0")</f>
        <v>0</v>
      </c>
      <c r="P4471" t="e">
        <f>SUMIF(#REF!,"&gt;"&amp;AVERAGE(#REF!))</f>
        <v>#REF!</v>
      </c>
      <c r="Q4471">
        <f t="shared" si="139"/>
        <v>27.565026697177728</v>
      </c>
      <c r="R4471" t="str">
        <f>CONCATENATE("ID-",A4471,"-",E4471)</f>
        <v>ID-35423-Tanbaram AFB - Hyderabad</v>
      </c>
      <c r="S4471" t="str">
        <f>INDEX(B:B,MATCH(A4471,A:A,0))</f>
        <v>15:00</v>
      </c>
      <c r="T4471" t="str">
        <f>IF(OR(B4471&gt;0,C4471&gt;0),"Acceptable","Check")</f>
        <v>Acceptable</v>
      </c>
      <c r="U4471">
        <f>COUNTIF(D:D, "Military - U.S. Army")</f>
        <v>23</v>
      </c>
      <c r="V4471">
        <f>AVERAGEIF(C:C,"Fort Myer, Virginia", I:I)</f>
        <v>2</v>
      </c>
      <c r="X4471" t="str">
        <f>IFERROR(VLOOKUP("FlightNumber", A:D, 4, FALSE), "Flight Not Found")</f>
        <v>Flight Not Found</v>
      </c>
      <c r="Y4471" t="str" cm="1">
        <f t="array" ref="Y4471">IF(AND(B:B &gt; TIME(6, 0, 0), B:B &lt;= TIME(18, 0, 0)), "Day", "Night")</f>
        <v>Night</v>
      </c>
      <c r="Z4471">
        <f>COUNTIFS(D:D, "Military - U.S. Army", C:C, "Fort Myer, Virginia")</f>
        <v>1</v>
      </c>
    </row>
    <row r="4472" spans="1:26" x14ac:dyDescent="0.2">
      <c r="A4472">
        <v>35423</v>
      </c>
      <c r="B4472" t="s">
        <v>2900</v>
      </c>
      <c r="C4472" t="s">
        <v>22228</v>
      </c>
      <c r="D4472" t="s">
        <v>22229</v>
      </c>
      <c r="E4472" t="s">
        <v>22230</v>
      </c>
      <c r="F4472" t="s">
        <v>15899</v>
      </c>
      <c r="G4472" t="s">
        <v>22231</v>
      </c>
      <c r="H4472" t="s">
        <v>22232</v>
      </c>
      <c r="I4472">
        <v>2</v>
      </c>
      <c r="J4472">
        <v>2</v>
      </c>
      <c r="K4472">
        <v>0</v>
      </c>
      <c r="L4472" t="s">
        <v>22233</v>
      </c>
      <c r="M4472">
        <f>SUM(B4472,C4472)</f>
        <v>0</v>
      </c>
      <c r="N4472" t="str">
        <f t="shared" si="138"/>
        <v>No</v>
      </c>
      <c r="O4472">
        <f>COUNTIF(C:C,"&lt;0")</f>
        <v>0</v>
      </c>
      <c r="P4472" t="e">
        <f>SUMIF(#REF!,"&gt;"&amp;AVERAGE(#REF!))</f>
        <v>#REF!</v>
      </c>
      <c r="Q4472">
        <f t="shared" si="139"/>
        <v>27.565026697177728</v>
      </c>
      <c r="R4472" t="str">
        <f>CONCATENATE("ID-",A4472,"-",E4472)</f>
        <v>ID-35423-Bridgeport, CT - Lebanon, NH</v>
      </c>
      <c r="S4472" t="str">
        <f>INDEX(B:B,MATCH(A4472,A:A,0))</f>
        <v>15:00</v>
      </c>
      <c r="T4472" t="str">
        <f>IF(OR(B4472&gt;0,C4472&gt;0),"Acceptable","Check")</f>
        <v>Acceptable</v>
      </c>
      <c r="U4472">
        <f>COUNTIF(D:D, "Military - U.S. Army")</f>
        <v>23</v>
      </c>
      <c r="V4472">
        <f>AVERAGEIF(C:C,"Fort Myer, Virginia", I:I)</f>
        <v>2</v>
      </c>
      <c r="X4472" t="str">
        <f>IFERROR(VLOOKUP("FlightNumber", A:D, 4, FALSE), "Flight Not Found")</f>
        <v>Flight Not Found</v>
      </c>
      <c r="Y4472" t="str" cm="1">
        <f t="array" ref="Y4472">IF(AND(B:B &gt; TIME(6, 0, 0), B:B &lt;= TIME(18, 0, 0)), "Day", "Night")</f>
        <v>Night</v>
      </c>
      <c r="Z4472">
        <f>COUNTIFS(D:D, "Military - U.S. Army", C:C, "Fort Myer, Virginia")</f>
        <v>1</v>
      </c>
    </row>
    <row r="4473" spans="1:26" x14ac:dyDescent="0.2">
      <c r="A4473">
        <v>35432</v>
      </c>
      <c r="B4473" t="s">
        <v>1377</v>
      </c>
      <c r="C4473" t="s">
        <v>22234</v>
      </c>
      <c r="D4473" t="s">
        <v>22235</v>
      </c>
      <c r="E4473" t="s">
        <v>22236</v>
      </c>
      <c r="F4473" t="s">
        <v>22237</v>
      </c>
      <c r="G4473" t="s">
        <v>22238</v>
      </c>
      <c r="H4473" t="s">
        <v>22239</v>
      </c>
      <c r="I4473">
        <v>2</v>
      </c>
      <c r="J4473">
        <v>2</v>
      </c>
      <c r="K4473">
        <v>0</v>
      </c>
      <c r="L4473" t="s">
        <v>22240</v>
      </c>
      <c r="M4473">
        <f>SUM(B4473,C4473)</f>
        <v>0</v>
      </c>
      <c r="N4473" t="str">
        <f t="shared" si="138"/>
        <v>No</v>
      </c>
      <c r="O4473">
        <f>COUNTIF(C:C,"&lt;0")</f>
        <v>0</v>
      </c>
      <c r="P4473" t="e">
        <f>SUMIF(#REF!,"&gt;"&amp;AVERAGE(#REF!))</f>
        <v>#REF!</v>
      </c>
      <c r="Q4473">
        <f t="shared" si="139"/>
        <v>27.565026697177728</v>
      </c>
      <c r="R4473" t="str">
        <f>CONCATENATE("ID-",A4473,"-",E4473)</f>
        <v>ID-35432-Manteo - Edenton</v>
      </c>
      <c r="S4473" t="str">
        <f>INDEX(B:B,MATCH(A4473,A:A,0))</f>
        <v>18:35</v>
      </c>
      <c r="T4473" t="str">
        <f>IF(OR(B4473&gt;0,C4473&gt;0),"Acceptable","Check")</f>
        <v>Acceptable</v>
      </c>
      <c r="U4473">
        <f>COUNTIF(D:D, "Military - U.S. Army")</f>
        <v>23</v>
      </c>
      <c r="V4473">
        <f>AVERAGEIF(C:C,"Fort Myer, Virginia", I:I)</f>
        <v>2</v>
      </c>
      <c r="X4473" t="str">
        <f>IFERROR(VLOOKUP("FlightNumber", A:D, 4, FALSE), "Flight Not Found")</f>
        <v>Flight Not Found</v>
      </c>
      <c r="Y4473" t="str" cm="1">
        <f t="array" ref="Y4473">IF(AND(B:B &gt; TIME(6, 0, 0), B:B &lt;= TIME(18, 0, 0)), "Day", "Night")</f>
        <v>Night</v>
      </c>
      <c r="Z4473">
        <f>COUNTIFS(D:D, "Military - U.S. Army", C:C, "Fort Myer, Virginia")</f>
        <v>1</v>
      </c>
    </row>
    <row r="4474" spans="1:26" x14ac:dyDescent="0.2">
      <c r="A4474">
        <v>35437</v>
      </c>
      <c r="B4474" t="s">
        <v>2567</v>
      </c>
      <c r="C4474" t="s">
        <v>22241</v>
      </c>
      <c r="D4474" t="s">
        <v>11497</v>
      </c>
      <c r="E4474" t="s">
        <v>22242</v>
      </c>
      <c r="F4474" t="s">
        <v>12795</v>
      </c>
      <c r="G4474" t="s">
        <v>22243</v>
      </c>
      <c r="H4474" t="s">
        <v>22244</v>
      </c>
      <c r="I4474">
        <v>5</v>
      </c>
      <c r="J4474">
        <v>3</v>
      </c>
      <c r="K4474">
        <v>0</v>
      </c>
      <c r="L4474" t="s">
        <v>22245</v>
      </c>
      <c r="M4474">
        <f>SUM(B4474,C4474)</f>
        <v>0</v>
      </c>
      <c r="N4474" t="str">
        <f t="shared" si="138"/>
        <v>No</v>
      </c>
      <c r="O4474">
        <f>COUNTIF(C:C,"&lt;0")</f>
        <v>0</v>
      </c>
      <c r="P4474" t="e">
        <f>SUMIF(#REF!,"&gt;"&amp;AVERAGE(#REF!))</f>
        <v>#REF!</v>
      </c>
      <c r="Q4474">
        <f t="shared" si="139"/>
        <v>27.565026697177728</v>
      </c>
      <c r="R4474" t="str">
        <f>CONCATENATE("ID-",A4474,"-",E4474)</f>
        <v>ID-35437-Pago Pago - FagaliI</v>
      </c>
      <c r="S4474" t="str">
        <f>INDEX(B:B,MATCH(A4474,A:A,0))</f>
        <v>11:00</v>
      </c>
      <c r="T4474" t="str">
        <f>IF(OR(B4474&gt;0,C4474&gt;0),"Acceptable","Check")</f>
        <v>Acceptable</v>
      </c>
      <c r="U4474">
        <f>COUNTIF(D:D, "Military - U.S. Army")</f>
        <v>23</v>
      </c>
      <c r="V4474">
        <f>AVERAGEIF(C:C,"Fort Myer, Virginia", I:I)</f>
        <v>2</v>
      </c>
      <c r="X4474" t="str">
        <f>IFERROR(VLOOKUP("FlightNumber", A:D, 4, FALSE), "Flight Not Found")</f>
        <v>Flight Not Found</v>
      </c>
      <c r="Y4474" t="str" cm="1">
        <f t="array" ref="Y4474">IF(AND(B:B &gt; TIME(6, 0, 0), B:B &lt;= TIME(18, 0, 0)), "Day", "Night")</f>
        <v>Night</v>
      </c>
      <c r="Z4474">
        <f>COUNTIFS(D:D, "Military - U.S. Army", C:C, "Fort Myer, Virginia")</f>
        <v>1</v>
      </c>
    </row>
    <row r="4475" spans="1:26" x14ac:dyDescent="0.2">
      <c r="A4475">
        <v>35439</v>
      </c>
      <c r="B4475" t="s">
        <v>22246</v>
      </c>
      <c r="C4475" t="s">
        <v>22247</v>
      </c>
      <c r="D4475" t="s">
        <v>15560</v>
      </c>
      <c r="E4475" t="s">
        <v>16105</v>
      </c>
      <c r="F4475" t="s">
        <v>17877</v>
      </c>
      <c r="G4475" t="s">
        <v>22248</v>
      </c>
      <c r="H4475" t="s">
        <v>22249</v>
      </c>
      <c r="I4475">
        <v>29</v>
      </c>
      <c r="J4475">
        <v>29</v>
      </c>
      <c r="K4475">
        <v>0</v>
      </c>
      <c r="L4475" t="s">
        <v>22250</v>
      </c>
      <c r="M4475">
        <f>SUM(B4475,C4475)</f>
        <v>0</v>
      </c>
      <c r="N4475" t="str">
        <f t="shared" si="138"/>
        <v>No</v>
      </c>
      <c r="O4475">
        <f>COUNTIF(C:C,"&lt;0")</f>
        <v>0</v>
      </c>
      <c r="P4475" t="e">
        <f>SUMIF(#REF!,"&gt;"&amp;AVERAGE(#REF!))</f>
        <v>#REF!</v>
      </c>
      <c r="Q4475">
        <f t="shared" si="139"/>
        <v>27.565026697177728</v>
      </c>
      <c r="R4475" t="str">
        <f>CONCATENATE("ID-",A4475,"-",E4475)</f>
        <v>ID-35439-Cincinnati - Detroit</v>
      </c>
      <c r="S4475" t="str">
        <f>INDEX(B:B,MATCH(A4475,A:A,0))</f>
        <v>15:54</v>
      </c>
      <c r="T4475" t="str">
        <f>IF(OR(B4475&gt;0,C4475&gt;0),"Acceptable","Check")</f>
        <v>Acceptable</v>
      </c>
      <c r="U4475">
        <f>COUNTIF(D:D, "Military - U.S. Army")</f>
        <v>23</v>
      </c>
      <c r="V4475">
        <f>AVERAGEIF(C:C,"Fort Myer, Virginia", I:I)</f>
        <v>2</v>
      </c>
      <c r="X4475" t="str">
        <f>IFERROR(VLOOKUP("FlightNumber", A:D, 4, FALSE), "Flight Not Found")</f>
        <v>Flight Not Found</v>
      </c>
      <c r="Y4475" t="str" cm="1">
        <f t="array" ref="Y4475">IF(AND(B:B &gt; TIME(6, 0, 0), B:B &lt;= TIME(18, 0, 0)), "Day", "Night")</f>
        <v>Night</v>
      </c>
      <c r="Z4475">
        <f>COUNTIFS(D:D, "Military - U.S. Army", C:C, "Fort Myer, Virginia")</f>
        <v>1</v>
      </c>
    </row>
    <row r="4476" spans="1:26" x14ac:dyDescent="0.2">
      <c r="A4476">
        <v>35459</v>
      </c>
      <c r="B4476" t="s">
        <v>6969</v>
      </c>
      <c r="C4476" t="s">
        <v>22251</v>
      </c>
      <c r="D4476" t="s">
        <v>18329</v>
      </c>
      <c r="E4476" t="s">
        <v>22252</v>
      </c>
      <c r="F4476" t="s">
        <v>15402</v>
      </c>
      <c r="G4476" t="s">
        <v>22253</v>
      </c>
      <c r="H4476" t="s">
        <v>21212</v>
      </c>
      <c r="I4476">
        <v>2</v>
      </c>
      <c r="J4476">
        <v>1</v>
      </c>
      <c r="K4476">
        <v>0</v>
      </c>
      <c r="L4476" t="s">
        <v>22254</v>
      </c>
      <c r="M4476">
        <f>SUM(B4476,C4476)</f>
        <v>0</v>
      </c>
      <c r="N4476" t="str">
        <f t="shared" si="138"/>
        <v>No</v>
      </c>
      <c r="O4476">
        <f>COUNTIF(C:C,"&lt;0")</f>
        <v>0</v>
      </c>
      <c r="P4476" t="e">
        <f>SUMIF(#REF!,"&gt;"&amp;AVERAGE(#REF!))</f>
        <v>#REF!</v>
      </c>
      <c r="Q4476">
        <f t="shared" si="139"/>
        <v>27.565026697177728</v>
      </c>
      <c r="R4476" t="str">
        <f>CONCATENATE("ID-",A4476,"-",E4476)</f>
        <v>ID-35459-St. Marys - Kenai</v>
      </c>
      <c r="S4476" t="str">
        <f>INDEX(B:B,MATCH(A4476,A:A,0))</f>
        <v>23:10</v>
      </c>
      <c r="T4476" t="str">
        <f>IF(OR(B4476&gt;0,C4476&gt;0),"Acceptable","Check")</f>
        <v>Acceptable</v>
      </c>
      <c r="U4476">
        <f>COUNTIF(D:D, "Military - U.S. Army")</f>
        <v>23</v>
      </c>
      <c r="V4476">
        <f>AVERAGEIF(C:C,"Fort Myer, Virginia", I:I)</f>
        <v>2</v>
      </c>
      <c r="X4476" t="str">
        <f>IFERROR(VLOOKUP("FlightNumber", A:D, 4, FALSE), "Flight Not Found")</f>
        <v>Flight Not Found</v>
      </c>
      <c r="Y4476" t="str" cm="1">
        <f t="array" ref="Y4476">IF(AND(B:B &gt; TIME(6, 0, 0), B:B &lt;= TIME(18, 0, 0)), "Day", "Night")</f>
        <v>Night</v>
      </c>
      <c r="Z4476">
        <f>COUNTIFS(D:D, "Military - U.S. Army", C:C, "Fort Myer, Virginia")</f>
        <v>1</v>
      </c>
    </row>
    <row r="4477" spans="1:26" x14ac:dyDescent="0.2">
      <c r="A4477">
        <v>35461</v>
      </c>
      <c r="C4477" t="s">
        <v>22255</v>
      </c>
      <c r="D4477" t="s">
        <v>22256</v>
      </c>
      <c r="E4477" t="s">
        <v>22257</v>
      </c>
      <c r="F4477" t="s">
        <v>22258</v>
      </c>
      <c r="G4477" t="s">
        <v>22259</v>
      </c>
      <c r="H4477" t="s">
        <v>22260</v>
      </c>
      <c r="I4477">
        <v>16</v>
      </c>
      <c r="J4477">
        <v>5</v>
      </c>
      <c r="K4477">
        <v>0</v>
      </c>
      <c r="L4477" t="s">
        <v>22261</v>
      </c>
      <c r="M4477">
        <f>SUM(B4477,C4477)</f>
        <v>0</v>
      </c>
      <c r="N4477" t="str">
        <f t="shared" si="138"/>
        <v>No</v>
      </c>
      <c r="O4477">
        <f>COUNTIF(C:C,"&lt;0")</f>
        <v>0</v>
      </c>
      <c r="P4477" t="e">
        <f>SUMIF(#REF!,"&gt;"&amp;AVERAGE(#REF!))</f>
        <v>#REF!</v>
      </c>
      <c r="Q4477">
        <f t="shared" si="139"/>
        <v>27.565026697177728</v>
      </c>
      <c r="R4477" t="str">
        <f>CONCATENATE("ID-",A4477,"-",E4477)</f>
        <v>ID-35461-Jos - Yola</v>
      </c>
      <c r="S4477">
        <f>INDEX(B:B,MATCH(A4477,A:A,0))</f>
        <v>0</v>
      </c>
      <c r="T4477" t="str">
        <f>IF(OR(B4477&gt;0,C4477&gt;0),"Acceptable","Check")</f>
        <v>Acceptable</v>
      </c>
      <c r="U4477">
        <f>COUNTIF(D:D, "Military - U.S. Army")</f>
        <v>23</v>
      </c>
      <c r="V4477">
        <f>AVERAGEIF(C:C,"Fort Myer, Virginia", I:I)</f>
        <v>2</v>
      </c>
      <c r="X4477" t="str">
        <f>IFERROR(VLOOKUP("FlightNumber", A:D, 4, FALSE), "Flight Not Found")</f>
        <v>Flight Not Found</v>
      </c>
      <c r="Y4477" t="str" cm="1">
        <f t="array" ref="Y4477">IF(AND(B:B &gt; TIME(6, 0, 0), B:B &lt;= TIME(18, 0, 0)), "Day", "Night")</f>
        <v>Night</v>
      </c>
      <c r="Z4477">
        <f>COUNTIFS(D:D, "Military - U.S. Army", C:C, "Fort Myer, Virginia")</f>
        <v>1</v>
      </c>
    </row>
    <row r="4478" spans="1:26" x14ac:dyDescent="0.2">
      <c r="A4478">
        <v>35462</v>
      </c>
      <c r="B4478" t="s">
        <v>22262</v>
      </c>
      <c r="C4478" t="s">
        <v>22263</v>
      </c>
      <c r="D4478" t="s">
        <v>22264</v>
      </c>
      <c r="E4478" t="s">
        <v>22265</v>
      </c>
      <c r="F4478" t="s">
        <v>22266</v>
      </c>
      <c r="G4478" t="s">
        <v>22267</v>
      </c>
      <c r="H4478" t="s">
        <v>22268</v>
      </c>
      <c r="I4478">
        <v>52</v>
      </c>
      <c r="J4478">
        <v>25</v>
      </c>
      <c r="K4478">
        <v>0</v>
      </c>
      <c r="L4478" t="s">
        <v>22269</v>
      </c>
      <c r="M4478">
        <f>SUM(B4478,C4478)</f>
        <v>0</v>
      </c>
      <c r="N4478" t="str">
        <f t="shared" si="138"/>
        <v>No</v>
      </c>
      <c r="O4478">
        <f>COUNTIF(C:C,"&lt;0")</f>
        <v>0</v>
      </c>
      <c r="P4478" t="e">
        <f>SUMIF(#REF!,"&gt;"&amp;AVERAGE(#REF!))</f>
        <v>#REF!</v>
      </c>
      <c r="Q4478">
        <f t="shared" si="139"/>
        <v>27.565026697177728</v>
      </c>
      <c r="R4478" t="str">
        <f>CONCATENATE("ID-",A4478,"-",E4478)</f>
        <v>ID-35462-Tambacounda - Dakar</v>
      </c>
      <c r="S4478" t="str">
        <f>INDEX(B:B,MATCH(A4478,A:A,0))</f>
        <v>14:38</v>
      </c>
      <c r="T4478" t="str">
        <f>IF(OR(B4478&gt;0,C4478&gt;0),"Acceptable","Check")</f>
        <v>Acceptable</v>
      </c>
      <c r="U4478">
        <f>COUNTIF(D:D, "Military - U.S. Army")</f>
        <v>23</v>
      </c>
      <c r="V4478">
        <f>AVERAGEIF(C:C,"Fort Myer, Virginia", I:I)</f>
        <v>2</v>
      </c>
      <c r="X4478" t="str">
        <f>IFERROR(VLOOKUP("FlightNumber", A:D, 4, FALSE), "Flight Not Found")</f>
        <v>Flight Not Found</v>
      </c>
      <c r="Y4478" t="str" cm="1">
        <f t="array" ref="Y4478">IF(AND(B:B &gt; TIME(6, 0, 0), B:B &lt;= TIME(18, 0, 0)), "Day", "Night")</f>
        <v>Night</v>
      </c>
      <c r="Z4478">
        <f>COUNTIFS(D:D, "Military - U.S. Army", C:C, "Fort Myer, Virginia")</f>
        <v>1</v>
      </c>
    </row>
    <row r="4479" spans="1:26" x14ac:dyDescent="0.2">
      <c r="A4479">
        <v>35463</v>
      </c>
      <c r="B4479" t="s">
        <v>729</v>
      </c>
      <c r="C4479" t="s">
        <v>22270</v>
      </c>
      <c r="D4479" t="s">
        <v>22271</v>
      </c>
      <c r="E4479" t="s">
        <v>19795</v>
      </c>
      <c r="F4479" t="s">
        <v>16987</v>
      </c>
      <c r="G4479" t="s">
        <v>22272</v>
      </c>
      <c r="H4479" t="s">
        <v>22273</v>
      </c>
      <c r="I4479">
        <v>37</v>
      </c>
      <c r="J4479">
        <v>37</v>
      </c>
      <c r="K4479">
        <v>0</v>
      </c>
      <c r="L4479" t="s">
        <v>22274</v>
      </c>
      <c r="M4479">
        <f>SUM(B4479,C4479)</f>
        <v>0</v>
      </c>
      <c r="N4479" t="str">
        <f t="shared" si="138"/>
        <v>No</v>
      </c>
      <c r="O4479">
        <f>COUNTIF(C:C,"&lt;0")</f>
        <v>0</v>
      </c>
      <c r="P4479" t="e">
        <f>SUMIF(#REF!,"&gt;"&amp;AVERAGE(#REF!))</f>
        <v>#REF!</v>
      </c>
      <c r="Q4479">
        <f t="shared" si="139"/>
        <v>27.565026697177728</v>
      </c>
      <c r="R4479" t="str">
        <f>CONCATENATE("ID-",A4479,"-",E4479)</f>
        <v>ID-35463-Luanda - Cafunfo</v>
      </c>
      <c r="S4479" t="str">
        <f>INDEX(B:B,MATCH(A4479,A:A,0))</f>
        <v>17:30</v>
      </c>
      <c r="T4479" t="str">
        <f>IF(OR(B4479&gt;0,C4479&gt;0),"Acceptable","Check")</f>
        <v>Acceptable</v>
      </c>
      <c r="U4479">
        <f>COUNTIF(D:D, "Military - U.S. Army")</f>
        <v>23</v>
      </c>
      <c r="V4479">
        <f>AVERAGEIF(C:C,"Fort Myer, Virginia", I:I)</f>
        <v>2</v>
      </c>
      <c r="X4479" t="str">
        <f>IFERROR(VLOOKUP("FlightNumber", A:D, 4, FALSE), "Flight Not Found")</f>
        <v>Flight Not Found</v>
      </c>
      <c r="Y4479" t="str" cm="1">
        <f t="array" ref="Y4479">IF(AND(B:B &gt; TIME(6, 0, 0), B:B &lt;= TIME(18, 0, 0)), "Day", "Night")</f>
        <v>Night</v>
      </c>
      <c r="Z4479">
        <f>COUNTIFS(D:D, "Military - U.S. Army", C:C, "Fort Myer, Virginia")</f>
        <v>1</v>
      </c>
    </row>
    <row r="4480" spans="1:26" x14ac:dyDescent="0.2">
      <c r="A4480">
        <v>35465</v>
      </c>
      <c r="B4480" t="s">
        <v>4834</v>
      </c>
      <c r="C4480" t="s">
        <v>22275</v>
      </c>
      <c r="D4480" t="s">
        <v>22276</v>
      </c>
      <c r="F4480" t="s">
        <v>22277</v>
      </c>
      <c r="G4480" t="s">
        <v>22278</v>
      </c>
      <c r="I4480">
        <v>73</v>
      </c>
      <c r="J4480">
        <v>73</v>
      </c>
      <c r="K4480">
        <v>0</v>
      </c>
      <c r="L4480" t="s">
        <v>22279</v>
      </c>
      <c r="M4480">
        <f>SUM(B4480,C4480)</f>
        <v>0</v>
      </c>
      <c r="N4480" t="str">
        <f t="shared" si="138"/>
        <v>No</v>
      </c>
      <c r="O4480">
        <f>COUNTIF(C:C,"&lt;0")</f>
        <v>0</v>
      </c>
      <c r="P4480" t="e">
        <f>SUMIF(#REF!,"&gt;"&amp;AVERAGE(#REF!))</f>
        <v>#REF!</v>
      </c>
      <c r="Q4480">
        <f t="shared" si="139"/>
        <v>27.565026697177728</v>
      </c>
      <c r="R4480" t="str">
        <f>CONCATENATE("ID-",A4480,"-",E4480)</f>
        <v>ID-35465-</v>
      </c>
      <c r="S4480" t="str">
        <f>INDEX(B:B,MATCH(A4480,A:A,0))</f>
        <v>19:00</v>
      </c>
      <c r="T4480" t="str">
        <f>IF(OR(B4480&gt;0,C4480&gt;0),"Acceptable","Check")</f>
        <v>Acceptable</v>
      </c>
      <c r="U4480">
        <f>COUNTIF(D:D, "Military - U.S. Army")</f>
        <v>23</v>
      </c>
      <c r="V4480">
        <f>AVERAGEIF(C:C,"Fort Myer, Virginia", I:I)</f>
        <v>2</v>
      </c>
      <c r="X4480" t="str">
        <f>IFERROR(VLOOKUP("FlightNumber", A:D, 4, FALSE), "Flight Not Found")</f>
        <v>Flight Not Found</v>
      </c>
      <c r="Y4480" t="str" cm="1">
        <f t="array" ref="Y4480">IF(AND(B:B &gt; TIME(6, 0, 0), B:B &lt;= TIME(18, 0, 0)), "Day", "Night")</f>
        <v>Night</v>
      </c>
      <c r="Z4480">
        <f>COUNTIFS(D:D, "Military - U.S. Army", C:C, "Fort Myer, Virginia")</f>
        <v>1</v>
      </c>
    </row>
    <row r="4481" spans="1:26" x14ac:dyDescent="0.2">
      <c r="A4481">
        <v>35475</v>
      </c>
      <c r="B4481" t="s">
        <v>22280</v>
      </c>
      <c r="C4481" t="s">
        <v>18197</v>
      </c>
      <c r="D4481" t="s">
        <v>2736</v>
      </c>
      <c r="E4481" t="s">
        <v>22281</v>
      </c>
      <c r="F4481" t="s">
        <v>22282</v>
      </c>
      <c r="G4481" t="s">
        <v>22283</v>
      </c>
      <c r="H4481" t="s">
        <v>22284</v>
      </c>
      <c r="I4481">
        <v>52</v>
      </c>
      <c r="J4481">
        <v>1</v>
      </c>
      <c r="K4481">
        <v>0</v>
      </c>
      <c r="L4481" t="s">
        <v>22285</v>
      </c>
      <c r="M4481">
        <f>SUM(B4481,C4481)</f>
        <v>0</v>
      </c>
      <c r="N4481" t="str">
        <f t="shared" si="138"/>
        <v>No</v>
      </c>
      <c r="O4481">
        <f>COUNTIF(C:C,"&lt;0")</f>
        <v>0</v>
      </c>
      <c r="P4481" t="e">
        <f>SUMIF(#REF!,"&gt;"&amp;AVERAGE(#REF!))</f>
        <v>#REF!</v>
      </c>
      <c r="Q4481">
        <f t="shared" si="139"/>
        <v>27.565026697177728</v>
      </c>
      <c r="R4481" t="str">
        <f>CONCATENATE("ID-",A4481,"-",E4481)</f>
        <v>ID-35475-Maraba - Carajas</v>
      </c>
      <c r="S4481" t="str">
        <f>INDEX(B:B,MATCH(A4481,A:A,0))</f>
        <v>12:34</v>
      </c>
      <c r="T4481" t="str">
        <f>IF(OR(B4481&gt;0,C4481&gt;0),"Acceptable","Check")</f>
        <v>Acceptable</v>
      </c>
      <c r="U4481">
        <f>COUNTIF(D:D, "Military - U.S. Army")</f>
        <v>23</v>
      </c>
      <c r="V4481">
        <f>AVERAGEIF(C:C,"Fort Myer, Virginia", I:I)</f>
        <v>2</v>
      </c>
      <c r="X4481" t="str">
        <f>IFERROR(VLOOKUP("FlightNumber", A:D, 4, FALSE), "Flight Not Found")</f>
        <v>Flight Not Found</v>
      </c>
      <c r="Y4481" t="str" cm="1">
        <f t="array" ref="Y4481">IF(AND(B:B &gt; TIME(6, 0, 0), B:B &lt;= TIME(18, 0, 0)), "Day", "Night")</f>
        <v>Night</v>
      </c>
      <c r="Z4481">
        <f>COUNTIFS(D:D, "Military - U.S. Army", C:C, "Fort Myer, Virginia")</f>
        <v>1</v>
      </c>
    </row>
    <row r="4482" spans="1:26" x14ac:dyDescent="0.2">
      <c r="A4482">
        <v>35480</v>
      </c>
      <c r="B4482" t="s">
        <v>22286</v>
      </c>
      <c r="C4482" t="s">
        <v>6670</v>
      </c>
      <c r="D4482" t="s">
        <v>22287</v>
      </c>
      <c r="E4482" t="s">
        <v>22288</v>
      </c>
      <c r="F4482" t="s">
        <v>17585</v>
      </c>
      <c r="G4482" t="s">
        <v>22289</v>
      </c>
      <c r="H4482" t="s">
        <v>13060</v>
      </c>
      <c r="I4482">
        <v>5</v>
      </c>
      <c r="J4482">
        <v>5</v>
      </c>
      <c r="K4482">
        <v>0</v>
      </c>
      <c r="L4482" t="s">
        <v>22290</v>
      </c>
      <c r="M4482">
        <f>SUM(B4482,C4482)</f>
        <v>0</v>
      </c>
      <c r="N4482" t="str">
        <f t="shared" ref="N4482:N4545" si="140">IF(E4482="good","Yes","No")</f>
        <v>No</v>
      </c>
      <c r="O4482">
        <f>COUNTIF(C:C,"&lt;0")</f>
        <v>0</v>
      </c>
      <c r="P4482" t="e">
        <f>SUMIF(#REF!,"&gt;"&amp;AVERAGE(#REF!))</f>
        <v>#REF!</v>
      </c>
      <c r="Q4482">
        <f t="shared" si="139"/>
        <v>27.565026697177728</v>
      </c>
      <c r="R4482" t="str">
        <f>CONCATENATE("ID-",A4482,"-",E4482)</f>
        <v>ID-35480-Lima, Peru - Guatemala City, Guatemala</v>
      </c>
      <c r="S4482" t="str">
        <f>INDEX(B:B,MATCH(A4482,A:A,0))</f>
        <v>03:06</v>
      </c>
      <c r="T4482" t="str">
        <f>IF(OR(B4482&gt;0,C4482&gt;0),"Acceptable","Check")</f>
        <v>Acceptable</v>
      </c>
      <c r="U4482">
        <f>COUNTIF(D:D, "Military - U.S. Army")</f>
        <v>23</v>
      </c>
      <c r="V4482">
        <f>AVERAGEIF(C:C,"Fort Myer, Virginia", I:I)</f>
        <v>2</v>
      </c>
      <c r="X4482" t="str">
        <f>IFERROR(VLOOKUP("FlightNumber", A:D, 4, FALSE), "Flight Not Found")</f>
        <v>Flight Not Found</v>
      </c>
      <c r="Y4482" t="str" cm="1">
        <f t="array" ref="Y4482">IF(AND(B:B &gt; TIME(6, 0, 0), B:B &lt;= TIME(18, 0, 0)), "Day", "Night")</f>
        <v>Night</v>
      </c>
      <c r="Z4482">
        <f>COUNTIFS(D:D, "Military - U.S. Army", C:C, "Fort Myer, Virginia")</f>
        <v>1</v>
      </c>
    </row>
    <row r="4483" spans="1:26" x14ac:dyDescent="0.2">
      <c r="A4483">
        <v>35493</v>
      </c>
      <c r="C4483" t="s">
        <v>22291</v>
      </c>
      <c r="D4483" t="s">
        <v>22292</v>
      </c>
      <c r="F4483" t="s">
        <v>22293</v>
      </c>
      <c r="G4483" t="s">
        <v>22294</v>
      </c>
      <c r="H4483" t="s">
        <v>22295</v>
      </c>
      <c r="I4483">
        <v>1</v>
      </c>
      <c r="J4483">
        <v>1</v>
      </c>
      <c r="K4483">
        <v>0</v>
      </c>
      <c r="L4483" t="s">
        <v>22296</v>
      </c>
      <c r="M4483">
        <f>SUM(B4483,C4483)</f>
        <v>0</v>
      </c>
      <c r="N4483" t="str">
        <f t="shared" si="140"/>
        <v>No</v>
      </c>
      <c r="O4483">
        <f>COUNTIF(C:C,"&lt;0")</f>
        <v>0</v>
      </c>
      <c r="P4483" t="e">
        <f>SUMIF(#REF!,"&gt;"&amp;AVERAGE(#REF!))</f>
        <v>#REF!</v>
      </c>
      <c r="Q4483">
        <f t="shared" ref="Q4483:Q4546" si="141">AVERAGEIF(I:I,"&gt;0")</f>
        <v>27.565026697177728</v>
      </c>
      <c r="R4483" t="str">
        <f>CONCATENATE("ID-",A4483,"-",E4483)</f>
        <v>ID-35493-</v>
      </c>
      <c r="S4483">
        <f>INDEX(B:B,MATCH(A4483,A:A,0))</f>
        <v>0</v>
      </c>
      <c r="T4483" t="str">
        <f>IF(OR(B4483&gt;0,C4483&gt;0),"Acceptable","Check")</f>
        <v>Acceptable</v>
      </c>
      <c r="U4483">
        <f>COUNTIF(D:D, "Military - U.S. Army")</f>
        <v>23</v>
      </c>
      <c r="V4483">
        <f>AVERAGEIF(C:C,"Fort Myer, Virginia", I:I)</f>
        <v>2</v>
      </c>
      <c r="X4483" t="str">
        <f>IFERROR(VLOOKUP("FlightNumber", A:D, 4, FALSE), "Flight Not Found")</f>
        <v>Flight Not Found</v>
      </c>
      <c r="Y4483" t="str" cm="1">
        <f t="array" ref="Y4483">IF(AND(B:B &gt; TIME(6, 0, 0), B:B &lt;= TIME(18, 0, 0)), "Day", "Night")</f>
        <v>Night</v>
      </c>
      <c r="Z4483">
        <f>COUNTIFS(D:D, "Military - U.S. Army", C:C, "Fort Myer, Virginia")</f>
        <v>1</v>
      </c>
    </row>
    <row r="4484" spans="1:26" x14ac:dyDescent="0.2">
      <c r="A4484">
        <v>35496</v>
      </c>
      <c r="C4484" t="s">
        <v>1403</v>
      </c>
      <c r="D4484" t="s">
        <v>22297</v>
      </c>
      <c r="F4484" t="s">
        <v>13607</v>
      </c>
      <c r="G4484" t="s">
        <v>22298</v>
      </c>
      <c r="H4484" t="s">
        <v>22299</v>
      </c>
      <c r="I4484">
        <v>4</v>
      </c>
      <c r="J4484">
        <v>4</v>
      </c>
      <c r="K4484">
        <v>0</v>
      </c>
      <c r="L4484" t="s">
        <v>22300</v>
      </c>
      <c r="M4484">
        <f>SUM(B4484,C4484)</f>
        <v>0</v>
      </c>
      <c r="N4484" t="str">
        <f t="shared" si="140"/>
        <v>No</v>
      </c>
      <c r="O4484">
        <f>COUNTIF(C:C,"&lt;0")</f>
        <v>0</v>
      </c>
      <c r="P4484" t="e">
        <f>SUMIF(#REF!,"&gt;"&amp;AVERAGE(#REF!))</f>
        <v>#REF!</v>
      </c>
      <c r="Q4484">
        <f t="shared" si="141"/>
        <v>27.565026697177728</v>
      </c>
      <c r="R4484" t="str">
        <f>CONCATENATE("ID-",A4484,"-",E4484)</f>
        <v>ID-35496-</v>
      </c>
      <c r="S4484">
        <f>INDEX(B:B,MATCH(A4484,A:A,0))</f>
        <v>0</v>
      </c>
      <c r="T4484" t="str">
        <f>IF(OR(B4484&gt;0,C4484&gt;0),"Acceptable","Check")</f>
        <v>Acceptable</v>
      </c>
      <c r="U4484">
        <f>COUNTIF(D:D, "Military - U.S. Army")</f>
        <v>23</v>
      </c>
      <c r="V4484">
        <f>AVERAGEIF(C:C,"Fort Myer, Virginia", I:I)</f>
        <v>2</v>
      </c>
      <c r="X4484" t="str">
        <f>IFERROR(VLOOKUP("FlightNumber", A:D, 4, FALSE), "Flight Not Found")</f>
        <v>Flight Not Found</v>
      </c>
      <c r="Y4484" t="str" cm="1">
        <f t="array" ref="Y4484">IF(AND(B:B &gt; TIME(6, 0, 0), B:B &lt;= TIME(18, 0, 0)), "Day", "Night")</f>
        <v>Night</v>
      </c>
      <c r="Z4484">
        <f>COUNTIFS(D:D, "Military - U.S. Army", C:C, "Fort Myer, Virginia")</f>
        <v>1</v>
      </c>
    </row>
    <row r="4485" spans="1:26" x14ac:dyDescent="0.2">
      <c r="A4485">
        <v>35502</v>
      </c>
      <c r="B4485" t="s">
        <v>17494</v>
      </c>
      <c r="C4485" t="s">
        <v>22301</v>
      </c>
      <c r="D4485" t="s">
        <v>16252</v>
      </c>
      <c r="E4485" t="s">
        <v>22302</v>
      </c>
      <c r="F4485" t="s">
        <v>22303</v>
      </c>
      <c r="I4485">
        <v>88</v>
      </c>
      <c r="J4485">
        <v>88</v>
      </c>
      <c r="K4485">
        <v>0</v>
      </c>
      <c r="L4485" t="s">
        <v>22304</v>
      </c>
      <c r="M4485">
        <f>SUM(B4485,C4485)</f>
        <v>0</v>
      </c>
      <c r="N4485" t="str">
        <f t="shared" si="140"/>
        <v>No</v>
      </c>
      <c r="O4485">
        <f>COUNTIF(C:C,"&lt;0")</f>
        <v>0</v>
      </c>
      <c r="P4485" t="e">
        <f>SUMIF(#REF!,"&gt;"&amp;AVERAGE(#REF!))</f>
        <v>#REF!</v>
      </c>
      <c r="Q4485">
        <f t="shared" si="141"/>
        <v>27.565026697177728</v>
      </c>
      <c r="R4485" t="str">
        <f>CONCATENATE("ID-",A4485,"-",E4485)</f>
        <v>ID-35502-Dezful - Mashhad</v>
      </c>
      <c r="S4485" t="str">
        <f>INDEX(B:B,MATCH(A4485,A:A,0))</f>
        <v>18:06</v>
      </c>
      <c r="T4485" t="str">
        <f>IF(OR(B4485&gt;0,C4485&gt;0),"Acceptable","Check")</f>
        <v>Acceptable</v>
      </c>
      <c r="U4485">
        <f>COUNTIF(D:D, "Military - U.S. Army")</f>
        <v>23</v>
      </c>
      <c r="V4485">
        <f>AVERAGEIF(C:C,"Fort Myer, Virginia", I:I)</f>
        <v>2</v>
      </c>
      <c r="X4485" t="str">
        <f>IFERROR(VLOOKUP("FlightNumber", A:D, 4, FALSE), "Flight Not Found")</f>
        <v>Flight Not Found</v>
      </c>
      <c r="Y4485" t="str" cm="1">
        <f t="array" ref="Y4485">IF(AND(B:B &gt; TIME(6, 0, 0), B:B &lt;= TIME(18, 0, 0)), "Day", "Night")</f>
        <v>Night</v>
      </c>
      <c r="Z4485">
        <f>COUNTIFS(D:D, "Military - U.S. Army", C:C, "Fort Myer, Virginia")</f>
        <v>1</v>
      </c>
    </row>
    <row r="4486" spans="1:26" x14ac:dyDescent="0.2">
      <c r="A4486">
        <v>35507</v>
      </c>
      <c r="B4486" t="s">
        <v>6326</v>
      </c>
      <c r="C4486" t="s">
        <v>22305</v>
      </c>
      <c r="D4486" t="s">
        <v>22306</v>
      </c>
      <c r="E4486" t="s">
        <v>22307</v>
      </c>
      <c r="F4486" t="s">
        <v>13654</v>
      </c>
      <c r="G4486" t="s">
        <v>22308</v>
      </c>
      <c r="H4486" t="s">
        <v>22309</v>
      </c>
      <c r="I4486">
        <v>50</v>
      </c>
      <c r="J4486">
        <v>50</v>
      </c>
      <c r="K4486">
        <v>0</v>
      </c>
      <c r="L4486" t="s">
        <v>22310</v>
      </c>
      <c r="M4486">
        <f>SUM(B4486,C4486)</f>
        <v>0</v>
      </c>
      <c r="N4486" t="str">
        <f t="shared" si="140"/>
        <v>No</v>
      </c>
      <c r="O4486">
        <f>COUNTIF(C:C,"&lt;0")</f>
        <v>0</v>
      </c>
      <c r="P4486" t="e">
        <f>SUMIF(#REF!,"&gt;"&amp;AVERAGE(#REF!))</f>
        <v>#REF!</v>
      </c>
      <c r="Q4486">
        <f t="shared" si="141"/>
        <v>27.565026697177728</v>
      </c>
      <c r="R4486" t="str">
        <f>CONCATENATE("ID-",A4486,"-",E4486)</f>
        <v>ID-35507-Stavropol - Trabzon</v>
      </c>
      <c r="S4486" t="str">
        <f>INDEX(B:B,MATCH(A4486,A:A,0))</f>
        <v>10:04</v>
      </c>
      <c r="T4486" t="str">
        <f>IF(OR(B4486&gt;0,C4486&gt;0),"Acceptable","Check")</f>
        <v>Acceptable</v>
      </c>
      <c r="U4486">
        <f>COUNTIF(D:D, "Military - U.S. Army")</f>
        <v>23</v>
      </c>
      <c r="V4486">
        <f>AVERAGEIF(C:C,"Fort Myer, Virginia", I:I)</f>
        <v>2</v>
      </c>
      <c r="X4486" t="str">
        <f>IFERROR(VLOOKUP("FlightNumber", A:D, 4, FALSE), "Flight Not Found")</f>
        <v>Flight Not Found</v>
      </c>
      <c r="Y4486" t="str" cm="1">
        <f t="array" ref="Y4486">IF(AND(B:B &gt; TIME(6, 0, 0), B:B &lt;= TIME(18, 0, 0)), "Day", "Night")</f>
        <v>Night</v>
      </c>
      <c r="Z4486">
        <f>COUNTIFS(D:D, "Military - U.S. Army", C:C, "Fort Myer, Virginia")</f>
        <v>1</v>
      </c>
    </row>
    <row r="4487" spans="1:26" x14ac:dyDescent="0.2">
      <c r="A4487">
        <v>35521</v>
      </c>
      <c r="C4487" t="s">
        <v>10178</v>
      </c>
      <c r="D4487" t="s">
        <v>2606</v>
      </c>
      <c r="E4487" t="s">
        <v>22311</v>
      </c>
      <c r="F4487" t="s">
        <v>15968</v>
      </c>
      <c r="G4487" t="s">
        <v>22312</v>
      </c>
      <c r="H4487" t="s">
        <v>22313</v>
      </c>
      <c r="I4487">
        <v>10</v>
      </c>
      <c r="J4487">
        <v>3</v>
      </c>
      <c r="K4487">
        <v>0</v>
      </c>
      <c r="L4487" t="s">
        <v>22314</v>
      </c>
      <c r="M4487">
        <f>SUM(B4487,C4487)</f>
        <v>0</v>
      </c>
      <c r="N4487" t="str">
        <f t="shared" si="140"/>
        <v>No</v>
      </c>
      <c r="O4487">
        <f>COUNTIF(C:C,"&lt;0")</f>
        <v>0</v>
      </c>
      <c r="P4487" t="e">
        <f>SUMIF(#REF!,"&gt;"&amp;AVERAGE(#REF!))</f>
        <v>#REF!</v>
      </c>
      <c r="Q4487">
        <f t="shared" si="141"/>
        <v>27.565026697177728</v>
      </c>
      <c r="R4487" t="str">
        <f>CONCATENATE("ID-",A4487,"-",E4487)</f>
        <v>ID-35521-Howard AFB - Tegucigalpa</v>
      </c>
      <c r="S4487">
        <f>INDEX(B:B,MATCH(A4487,A:A,0))</f>
        <v>0</v>
      </c>
      <c r="T4487" t="str">
        <f>IF(OR(B4487&gt;0,C4487&gt;0),"Acceptable","Check")</f>
        <v>Acceptable</v>
      </c>
      <c r="U4487">
        <f>COUNTIF(D:D, "Military - U.S. Army")</f>
        <v>23</v>
      </c>
      <c r="V4487">
        <f>AVERAGEIF(C:C,"Fort Myer, Virginia", I:I)</f>
        <v>2</v>
      </c>
      <c r="X4487" t="str">
        <f>IFERROR(VLOOKUP("FlightNumber", A:D, 4, FALSE), "Flight Not Found")</f>
        <v>Flight Not Found</v>
      </c>
      <c r="Y4487" t="str" cm="1">
        <f t="array" ref="Y4487">IF(AND(B:B &gt; TIME(6, 0, 0), B:B &lt;= TIME(18, 0, 0)), "Day", "Night")</f>
        <v>Night</v>
      </c>
      <c r="Z4487">
        <f>COUNTIFS(D:D, "Military - U.S. Army", C:C, "Fort Myer, Virginia")</f>
        <v>1</v>
      </c>
    </row>
    <row r="4488" spans="1:26" x14ac:dyDescent="0.2">
      <c r="A4488">
        <v>35524</v>
      </c>
      <c r="B4488" t="s">
        <v>12185</v>
      </c>
      <c r="C4488" t="s">
        <v>22315</v>
      </c>
      <c r="D4488" t="s">
        <v>22316</v>
      </c>
      <c r="E4488" t="s">
        <v>22317</v>
      </c>
      <c r="F4488" t="s">
        <v>22318</v>
      </c>
      <c r="G4488" t="s">
        <v>22319</v>
      </c>
      <c r="H4488" t="s">
        <v>22320</v>
      </c>
      <c r="I4488">
        <v>2</v>
      </c>
      <c r="J4488">
        <v>2</v>
      </c>
      <c r="K4488">
        <v>0</v>
      </c>
      <c r="L4488" t="s">
        <v>22321</v>
      </c>
      <c r="M4488">
        <f>SUM(B4488,C4488)</f>
        <v>0</v>
      </c>
      <c r="N4488" t="str">
        <f t="shared" si="140"/>
        <v>No</v>
      </c>
      <c r="O4488">
        <f>COUNTIF(C:C,"&lt;0")</f>
        <v>0</v>
      </c>
      <c r="P4488" t="e">
        <f>SUMIF(#REF!,"&gt;"&amp;AVERAGE(#REF!))</f>
        <v>#REF!</v>
      </c>
      <c r="Q4488">
        <f t="shared" si="141"/>
        <v>27.565026697177728</v>
      </c>
      <c r="R4488" t="str">
        <f>CONCATENATE("ID-",A4488,"-",E4488)</f>
        <v>ID-35524-Griffin - Americus</v>
      </c>
      <c r="S4488" t="str">
        <f>INDEX(B:B,MATCH(A4488,A:A,0))</f>
        <v>00:16</v>
      </c>
      <c r="T4488" t="str">
        <f>IF(OR(B4488&gt;0,C4488&gt;0),"Acceptable","Check")</f>
        <v>Acceptable</v>
      </c>
      <c r="U4488">
        <f>COUNTIF(D:D, "Military - U.S. Army")</f>
        <v>23</v>
      </c>
      <c r="V4488">
        <f>AVERAGEIF(C:C,"Fort Myer, Virginia", I:I)</f>
        <v>2</v>
      </c>
      <c r="X4488" t="str">
        <f>IFERROR(VLOOKUP("FlightNumber", A:D, 4, FALSE), "Flight Not Found")</f>
        <v>Flight Not Found</v>
      </c>
      <c r="Y4488" t="str" cm="1">
        <f t="array" ref="Y4488">IF(AND(B:B &gt; TIME(6, 0, 0), B:B &lt;= TIME(18, 0, 0)), "Day", "Night")</f>
        <v>Night</v>
      </c>
      <c r="Z4488">
        <f>COUNTIFS(D:D, "Military - U.S. Army", C:C, "Fort Myer, Virginia")</f>
        <v>1</v>
      </c>
    </row>
    <row r="4489" spans="1:26" x14ac:dyDescent="0.2">
      <c r="A4489">
        <v>35530</v>
      </c>
      <c r="B4489" t="s">
        <v>2758</v>
      </c>
      <c r="C4489" t="s">
        <v>22322</v>
      </c>
      <c r="D4489" t="s">
        <v>22323</v>
      </c>
      <c r="E4489" t="s">
        <v>22324</v>
      </c>
      <c r="F4489" t="s">
        <v>19282</v>
      </c>
      <c r="G4489" t="s">
        <v>22325</v>
      </c>
      <c r="H4489" t="s">
        <v>22326</v>
      </c>
      <c r="I4489">
        <v>5</v>
      </c>
      <c r="J4489">
        <v>5</v>
      </c>
      <c r="K4489">
        <v>0</v>
      </c>
      <c r="L4489" t="s">
        <v>22327</v>
      </c>
      <c r="M4489">
        <f>SUM(B4489,C4489)</f>
        <v>0</v>
      </c>
      <c r="N4489" t="str">
        <f t="shared" si="140"/>
        <v>No</v>
      </c>
      <c r="O4489">
        <f>COUNTIF(C:C,"&lt;0")</f>
        <v>0</v>
      </c>
      <c r="P4489" t="e">
        <f>SUMIF(#REF!,"&gt;"&amp;AVERAGE(#REF!))</f>
        <v>#REF!</v>
      </c>
      <c r="Q4489">
        <f t="shared" si="141"/>
        <v>27.565026697177728</v>
      </c>
      <c r="R4489" t="str">
        <f>CONCATENATE("ID-",A4489,"-",E4489)</f>
        <v>ID-35530-Barrow - Wainwright</v>
      </c>
      <c r="S4489" t="str">
        <f>INDEX(B:B,MATCH(A4489,A:A,0))</f>
        <v>20:30</v>
      </c>
      <c r="T4489" t="str">
        <f>IF(OR(B4489&gt;0,C4489&gt;0),"Acceptable","Check")</f>
        <v>Acceptable</v>
      </c>
      <c r="U4489">
        <f>COUNTIF(D:D, "Military - U.S. Army")</f>
        <v>23</v>
      </c>
      <c r="V4489">
        <f>AVERAGEIF(C:C,"Fort Myer, Virginia", I:I)</f>
        <v>2</v>
      </c>
      <c r="X4489" t="str">
        <f>IFERROR(VLOOKUP("FlightNumber", A:D, 4, FALSE), "Flight Not Found")</f>
        <v>Flight Not Found</v>
      </c>
      <c r="Y4489" t="str" cm="1">
        <f t="array" ref="Y4489">IF(AND(B:B &gt; TIME(6, 0, 0), B:B &lt;= TIME(18, 0, 0)), "Day", "Night")</f>
        <v>Night</v>
      </c>
      <c r="Z4489">
        <f>COUNTIFS(D:D, "Military - U.S. Army", C:C, "Fort Myer, Virginia")</f>
        <v>1</v>
      </c>
    </row>
    <row r="4490" spans="1:26" x14ac:dyDescent="0.2">
      <c r="A4490">
        <v>35534</v>
      </c>
      <c r="C4490" t="s">
        <v>22328</v>
      </c>
      <c r="D4490" t="s">
        <v>16134</v>
      </c>
      <c r="E4490" t="s">
        <v>22329</v>
      </c>
      <c r="F4490" t="s">
        <v>11247</v>
      </c>
      <c r="G4490" t="s">
        <v>22330</v>
      </c>
      <c r="H4490" t="s">
        <v>9069</v>
      </c>
      <c r="I4490">
        <v>7</v>
      </c>
      <c r="J4490">
        <v>3</v>
      </c>
      <c r="K4490">
        <v>0</v>
      </c>
      <c r="L4490" t="s">
        <v>22331</v>
      </c>
      <c r="M4490">
        <f>SUM(B4490,C4490)</f>
        <v>0</v>
      </c>
      <c r="N4490" t="str">
        <f t="shared" si="140"/>
        <v>No</v>
      </c>
      <c r="O4490">
        <f>COUNTIF(C:C,"&lt;0")</f>
        <v>0</v>
      </c>
      <c r="P4490" t="e">
        <f>SUMIF(#REF!,"&gt;"&amp;AVERAGE(#REF!))</f>
        <v>#REF!</v>
      </c>
      <c r="Q4490">
        <f t="shared" si="141"/>
        <v>27.565026697177728</v>
      </c>
      <c r="R4490" t="str">
        <f>CONCATENATE("ID-",A4490,"-",E4490)</f>
        <v>ID-35534-Brazzaville - Luanda</v>
      </c>
      <c r="S4490">
        <f>INDEX(B:B,MATCH(A4490,A:A,0))</f>
        <v>0</v>
      </c>
      <c r="T4490" t="str">
        <f>IF(OR(B4490&gt;0,C4490&gt;0),"Acceptable","Check")</f>
        <v>Acceptable</v>
      </c>
      <c r="U4490">
        <f>COUNTIF(D:D, "Military - U.S. Army")</f>
        <v>23</v>
      </c>
      <c r="V4490">
        <f>AVERAGEIF(C:C,"Fort Myer, Virginia", I:I)</f>
        <v>2</v>
      </c>
      <c r="X4490" t="str">
        <f>IFERROR(VLOOKUP("FlightNumber", A:D, 4, FALSE), "Flight Not Found")</f>
        <v>Flight Not Found</v>
      </c>
      <c r="Y4490" t="str" cm="1">
        <f t="array" ref="Y4490">IF(AND(B:B &gt; TIME(6, 0, 0), B:B &lt;= TIME(18, 0, 0)), "Day", "Night")</f>
        <v>Night</v>
      </c>
      <c r="Z4490">
        <f>COUNTIFS(D:D, "Military - U.S. Army", C:C, "Fort Myer, Virginia")</f>
        <v>1</v>
      </c>
    </row>
    <row r="4491" spans="1:26" x14ac:dyDescent="0.2">
      <c r="A4491">
        <v>35535</v>
      </c>
      <c r="C4491" t="s">
        <v>22332</v>
      </c>
      <c r="D4491" t="s">
        <v>21726</v>
      </c>
      <c r="E4491" t="s">
        <v>994</v>
      </c>
      <c r="F4491" t="s">
        <v>13638</v>
      </c>
      <c r="G4491" t="s">
        <v>22333</v>
      </c>
      <c r="H4491" t="s">
        <v>22334</v>
      </c>
      <c r="I4491">
        <v>6</v>
      </c>
      <c r="J4491">
        <v>6</v>
      </c>
      <c r="K4491">
        <v>0</v>
      </c>
      <c r="L4491" t="s">
        <v>22335</v>
      </c>
      <c r="M4491">
        <f>SUM(B4491,C4491)</f>
        <v>0</v>
      </c>
      <c r="N4491" t="str">
        <f t="shared" si="140"/>
        <v>No</v>
      </c>
      <c r="O4491">
        <f>COUNTIF(C:C,"&lt;0")</f>
        <v>0</v>
      </c>
      <c r="P4491" t="e">
        <f>SUMIF(#REF!,"&gt;"&amp;AVERAGE(#REF!))</f>
        <v>#REF!</v>
      </c>
      <c r="Q4491">
        <f t="shared" si="141"/>
        <v>27.565026697177728</v>
      </c>
      <c r="R4491" t="str">
        <f>CONCATENATE("ID-",A4491,"-",E4491)</f>
        <v>ID-35535-Training</v>
      </c>
      <c r="S4491">
        <f>INDEX(B:B,MATCH(A4491,A:A,0))</f>
        <v>0</v>
      </c>
      <c r="T4491" t="str">
        <f>IF(OR(B4491&gt;0,C4491&gt;0),"Acceptable","Check")</f>
        <v>Acceptable</v>
      </c>
      <c r="U4491">
        <f>COUNTIF(D:D, "Military - U.S. Army")</f>
        <v>23</v>
      </c>
      <c r="V4491">
        <f>AVERAGEIF(C:C,"Fort Myer, Virginia", I:I)</f>
        <v>2</v>
      </c>
      <c r="X4491" t="str">
        <f>IFERROR(VLOOKUP("FlightNumber", A:D, 4, FALSE), "Flight Not Found")</f>
        <v>Flight Not Found</v>
      </c>
      <c r="Y4491" t="str" cm="1">
        <f t="array" ref="Y4491">IF(AND(B:B &gt; TIME(6, 0, 0), B:B &lt;= TIME(18, 0, 0)), "Day", "Night")</f>
        <v>Night</v>
      </c>
      <c r="Z4491">
        <f>COUNTIFS(D:D, "Military - U.S. Army", C:C, "Fort Myer, Virginia")</f>
        <v>1</v>
      </c>
    </row>
    <row r="4492" spans="1:26" x14ac:dyDescent="0.2">
      <c r="A4492">
        <v>35536</v>
      </c>
      <c r="C4492" t="s">
        <v>22336</v>
      </c>
      <c r="D4492" t="s">
        <v>22337</v>
      </c>
      <c r="F4492" t="s">
        <v>15968</v>
      </c>
      <c r="G4492" t="s">
        <v>22338</v>
      </c>
      <c r="H4492" t="s">
        <v>3431</v>
      </c>
      <c r="I4492">
        <v>14</v>
      </c>
      <c r="J4492">
        <v>14</v>
      </c>
      <c r="K4492">
        <v>0</v>
      </c>
      <c r="M4492">
        <f>SUM(B4492,C4492)</f>
        <v>0</v>
      </c>
      <c r="N4492" t="str">
        <f t="shared" si="140"/>
        <v>No</v>
      </c>
      <c r="O4492">
        <f>COUNTIF(C:C,"&lt;0")</f>
        <v>0</v>
      </c>
      <c r="P4492" t="e">
        <f>SUMIF(#REF!,"&gt;"&amp;AVERAGE(#REF!))</f>
        <v>#REF!</v>
      </c>
      <c r="Q4492">
        <f t="shared" si="141"/>
        <v>27.565026697177728</v>
      </c>
      <c r="R4492" t="str">
        <f>CONCATENATE("ID-",A4492,"-",E4492)</f>
        <v>ID-35536-</v>
      </c>
      <c r="S4492">
        <f>INDEX(B:B,MATCH(A4492,A:A,0))</f>
        <v>0</v>
      </c>
      <c r="T4492" t="str">
        <f>IF(OR(B4492&gt;0,C4492&gt;0),"Acceptable","Check")</f>
        <v>Acceptable</v>
      </c>
      <c r="U4492">
        <f>COUNTIF(D:D, "Military - U.S. Army")</f>
        <v>23</v>
      </c>
      <c r="V4492">
        <f>AVERAGEIF(C:C,"Fort Myer, Virginia", I:I)</f>
        <v>2</v>
      </c>
      <c r="X4492" t="str">
        <f>IFERROR(VLOOKUP("FlightNumber", A:D, 4, FALSE), "Flight Not Found")</f>
        <v>Flight Not Found</v>
      </c>
      <c r="Y4492" t="str" cm="1">
        <f t="array" ref="Y4492">IF(AND(B:B &gt; TIME(6, 0, 0), B:B &lt;= TIME(18, 0, 0)), "Day", "Night")</f>
        <v>Night</v>
      </c>
      <c r="Z4492">
        <f>COUNTIFS(D:D, "Military - U.S. Army", C:C, "Fort Myer, Virginia")</f>
        <v>1</v>
      </c>
    </row>
    <row r="4493" spans="1:26" x14ac:dyDescent="0.2">
      <c r="A4493">
        <v>35539</v>
      </c>
      <c r="B4493" t="s">
        <v>22339</v>
      </c>
      <c r="C4493" t="s">
        <v>22340</v>
      </c>
      <c r="D4493" t="s">
        <v>12247</v>
      </c>
      <c r="E4493" t="s">
        <v>22341</v>
      </c>
      <c r="F4493" t="s">
        <v>22342</v>
      </c>
      <c r="G4493" t="s">
        <v>22343</v>
      </c>
      <c r="H4493" t="s">
        <v>22344</v>
      </c>
      <c r="I4493">
        <v>53</v>
      </c>
      <c r="J4493">
        <v>15</v>
      </c>
      <c r="K4493">
        <v>0</v>
      </c>
      <c r="L4493" t="s">
        <v>22345</v>
      </c>
      <c r="M4493">
        <f>SUM(B4493,C4493)</f>
        <v>0</v>
      </c>
      <c r="N4493" t="str">
        <f t="shared" si="140"/>
        <v>No</v>
      </c>
      <c r="O4493">
        <f>COUNTIF(C:C,"&lt;0")</f>
        <v>0</v>
      </c>
      <c r="P4493" t="e">
        <f>SUMIF(#REF!,"&gt;"&amp;AVERAGE(#REF!))</f>
        <v>#REF!</v>
      </c>
      <c r="Q4493">
        <f t="shared" si="141"/>
        <v>27.565026697177728</v>
      </c>
      <c r="R4493" t="str">
        <f>CONCATENATE("ID-",A4493,"-",E4493)</f>
        <v>ID-35539-Jakarta - Tanjung Pandan</v>
      </c>
      <c r="S4493" t="str">
        <f>INDEX(B:B,MATCH(A4493,A:A,0))</f>
        <v>07:39</v>
      </c>
      <c r="T4493" t="str">
        <f>IF(OR(B4493&gt;0,C4493&gt;0),"Acceptable","Check")</f>
        <v>Acceptable</v>
      </c>
      <c r="U4493">
        <f>COUNTIF(D:D, "Military - U.S. Army")</f>
        <v>23</v>
      </c>
      <c r="V4493">
        <f>AVERAGEIF(C:C,"Fort Myer, Virginia", I:I)</f>
        <v>2</v>
      </c>
      <c r="X4493" t="str">
        <f>IFERROR(VLOOKUP("FlightNumber", A:D, 4, FALSE), "Flight Not Found")</f>
        <v>Flight Not Found</v>
      </c>
      <c r="Y4493" t="str" cm="1">
        <f t="array" ref="Y4493">IF(AND(B:B &gt; TIME(6, 0, 0), B:B &lt;= TIME(18, 0, 0)), "Day", "Night")</f>
        <v>Night</v>
      </c>
      <c r="Z4493">
        <f>COUNTIFS(D:D, "Military - U.S. Army", C:C, "Fort Myer, Virginia")</f>
        <v>1</v>
      </c>
    </row>
    <row r="4494" spans="1:26" x14ac:dyDescent="0.2">
      <c r="A4494">
        <v>35543</v>
      </c>
      <c r="B4494" t="s">
        <v>4976</v>
      </c>
      <c r="C4494" t="s">
        <v>22346</v>
      </c>
      <c r="D4494" t="s">
        <v>17947</v>
      </c>
      <c r="F4494" t="s">
        <v>12279</v>
      </c>
      <c r="I4494">
        <v>36</v>
      </c>
      <c r="J4494">
        <v>36</v>
      </c>
      <c r="K4494">
        <v>0</v>
      </c>
      <c r="L4494" t="s">
        <v>22347</v>
      </c>
      <c r="M4494">
        <f>SUM(B4494,C4494)</f>
        <v>0</v>
      </c>
      <c r="N4494" t="str">
        <f t="shared" si="140"/>
        <v>No</v>
      </c>
      <c r="O4494">
        <f>COUNTIF(C:C,"&lt;0")</f>
        <v>0</v>
      </c>
      <c r="P4494" t="e">
        <f>SUMIF(#REF!,"&gt;"&amp;AVERAGE(#REF!))</f>
        <v>#REF!</v>
      </c>
      <c r="Q4494">
        <f t="shared" si="141"/>
        <v>27.565026697177728</v>
      </c>
      <c r="R4494" t="str">
        <f>CONCATENATE("ID-",A4494,"-",E4494)</f>
        <v>ID-35543-</v>
      </c>
      <c r="S4494" t="str">
        <f>INDEX(B:B,MATCH(A4494,A:A,0))</f>
        <v>18:00</v>
      </c>
      <c r="T4494" t="str">
        <f>IF(OR(B4494&gt;0,C4494&gt;0),"Acceptable","Check")</f>
        <v>Acceptable</v>
      </c>
      <c r="U4494">
        <f>COUNTIF(D:D, "Military - U.S. Army")</f>
        <v>23</v>
      </c>
      <c r="V4494">
        <f>AVERAGEIF(C:C,"Fort Myer, Virginia", I:I)</f>
        <v>2</v>
      </c>
      <c r="X4494" t="str">
        <f>IFERROR(VLOOKUP("FlightNumber", A:D, 4, FALSE), "Flight Not Found")</f>
        <v>Flight Not Found</v>
      </c>
      <c r="Y4494" t="str" cm="1">
        <f t="array" ref="Y4494">IF(AND(B:B &gt; TIME(6, 0, 0), B:B &lt;= TIME(18, 0, 0)), "Day", "Night")</f>
        <v>Night</v>
      </c>
      <c r="Z4494">
        <f>COUNTIFS(D:D, "Military - U.S. Army", C:C, "Fort Myer, Virginia")</f>
        <v>1</v>
      </c>
    </row>
    <row r="4495" spans="1:26" x14ac:dyDescent="0.2">
      <c r="A4495">
        <v>35558</v>
      </c>
      <c r="B4495" t="s">
        <v>11660</v>
      </c>
      <c r="C4495" t="s">
        <v>22348</v>
      </c>
      <c r="D4495" t="s">
        <v>20479</v>
      </c>
      <c r="E4495" t="s">
        <v>22349</v>
      </c>
      <c r="F4495" t="s">
        <v>22350</v>
      </c>
      <c r="G4495" t="s">
        <v>22351</v>
      </c>
      <c r="H4495" t="s">
        <v>22352</v>
      </c>
      <c r="I4495">
        <v>74</v>
      </c>
      <c r="J4495">
        <v>35</v>
      </c>
      <c r="K4495">
        <v>0</v>
      </c>
      <c r="L4495" t="s">
        <v>22353</v>
      </c>
      <c r="M4495">
        <f>SUM(B4495,C4495)</f>
        <v>0</v>
      </c>
      <c r="N4495" t="str">
        <f t="shared" si="140"/>
        <v>No</v>
      </c>
      <c r="O4495">
        <f>COUNTIF(C:C,"&lt;0")</f>
        <v>0</v>
      </c>
      <c r="P4495" t="e">
        <f>SUMIF(#REF!,"&gt;"&amp;AVERAGE(#REF!))</f>
        <v>#REF!</v>
      </c>
      <c r="Q4495">
        <f t="shared" si="141"/>
        <v>27.565026697177728</v>
      </c>
      <c r="R4495" t="str">
        <f>CONCATENATE("ID-",A4495,"-",E4495)</f>
        <v>ID-35558-Chongqing - Shenzen</v>
      </c>
      <c r="S4495" t="str">
        <f>INDEX(B:B,MATCH(A4495,A:A,0))</f>
        <v>21:28</v>
      </c>
      <c r="T4495" t="str">
        <f>IF(OR(B4495&gt;0,C4495&gt;0),"Acceptable","Check")</f>
        <v>Acceptable</v>
      </c>
      <c r="U4495">
        <f>COUNTIF(D:D, "Military - U.S. Army")</f>
        <v>23</v>
      </c>
      <c r="V4495">
        <f>AVERAGEIF(C:C,"Fort Myer, Virginia", I:I)</f>
        <v>2</v>
      </c>
      <c r="X4495" t="str">
        <f>IFERROR(VLOOKUP("FlightNumber", A:D, 4, FALSE), "Flight Not Found")</f>
        <v>Flight Not Found</v>
      </c>
      <c r="Y4495" t="str" cm="1">
        <f t="array" ref="Y4495">IF(AND(B:B &gt; TIME(6, 0, 0), B:B &lt;= TIME(18, 0, 0)), "Day", "Night")</f>
        <v>Night</v>
      </c>
      <c r="Z4495">
        <f>COUNTIFS(D:D, "Military - U.S. Army", C:C, "Fort Myer, Virginia")</f>
        <v>1</v>
      </c>
    </row>
    <row r="4496" spans="1:26" x14ac:dyDescent="0.2">
      <c r="A4496">
        <v>35587</v>
      </c>
      <c r="B4496" t="s">
        <v>11948</v>
      </c>
      <c r="C4496" t="s">
        <v>22354</v>
      </c>
      <c r="D4496" t="s">
        <v>22355</v>
      </c>
      <c r="E4496" t="s">
        <v>22356</v>
      </c>
      <c r="F4496" t="s">
        <v>22357</v>
      </c>
      <c r="G4496" t="s">
        <v>22358</v>
      </c>
      <c r="H4496" t="s">
        <v>22359</v>
      </c>
      <c r="I4496">
        <v>27</v>
      </c>
      <c r="J4496">
        <v>27</v>
      </c>
      <c r="K4496">
        <v>0</v>
      </c>
      <c r="L4496" t="s">
        <v>22360</v>
      </c>
      <c r="M4496">
        <f>SUM(B4496,C4496)</f>
        <v>0</v>
      </c>
      <c r="N4496" t="str">
        <f t="shared" si="140"/>
        <v>No</v>
      </c>
      <c r="O4496">
        <f>COUNTIF(C:C,"&lt;0")</f>
        <v>0</v>
      </c>
      <c r="P4496" t="e">
        <f>SUMIF(#REF!,"&gt;"&amp;AVERAGE(#REF!))</f>
        <v>#REF!</v>
      </c>
      <c r="Q4496">
        <f t="shared" si="141"/>
        <v>27.565026697177728</v>
      </c>
      <c r="R4496" t="str">
        <f>CONCATENATE("ID-",A4496,"-",E4496)</f>
        <v>ID-35587-Bunia - Kisangani</v>
      </c>
      <c r="S4496" t="str">
        <f>INDEX(B:B,MATCH(A4496,A:A,0))</f>
        <v>07:35</v>
      </c>
      <c r="T4496" t="str">
        <f>IF(OR(B4496&gt;0,C4496&gt;0),"Acceptable","Check")</f>
        <v>Acceptable</v>
      </c>
      <c r="U4496">
        <f>COUNTIF(D:D, "Military - U.S. Army")</f>
        <v>23</v>
      </c>
      <c r="V4496">
        <f>AVERAGEIF(C:C,"Fort Myer, Virginia", I:I)</f>
        <v>2</v>
      </c>
      <c r="X4496" t="str">
        <f>IFERROR(VLOOKUP("FlightNumber", A:D, 4, FALSE), "Flight Not Found")</f>
        <v>Flight Not Found</v>
      </c>
      <c r="Y4496" t="str" cm="1">
        <f t="array" ref="Y4496">IF(AND(B:B &gt; TIME(6, 0, 0), B:B &lt;= TIME(18, 0, 0)), "Day", "Night")</f>
        <v>Night</v>
      </c>
      <c r="Z4496">
        <f>COUNTIFS(D:D, "Military - U.S. Army", C:C, "Fort Myer, Virginia")</f>
        <v>1</v>
      </c>
    </row>
    <row r="4497" spans="1:26" x14ac:dyDescent="0.2">
      <c r="A4497">
        <v>35591</v>
      </c>
      <c r="C4497" t="s">
        <v>22361</v>
      </c>
      <c r="D4497" t="s">
        <v>19319</v>
      </c>
      <c r="E4497" t="s">
        <v>22362</v>
      </c>
      <c r="F4497" t="s">
        <v>22363</v>
      </c>
      <c r="G4497" t="s">
        <v>22364</v>
      </c>
      <c r="H4497" t="s">
        <v>1271</v>
      </c>
      <c r="I4497">
        <v>12</v>
      </c>
      <c r="J4497">
        <v>7</v>
      </c>
      <c r="K4497">
        <v>0</v>
      </c>
      <c r="L4497" t="s">
        <v>22365</v>
      </c>
      <c r="M4497">
        <f>SUM(B4497,C4497)</f>
        <v>0</v>
      </c>
      <c r="N4497" t="str">
        <f t="shared" si="140"/>
        <v>No</v>
      </c>
      <c r="O4497">
        <f>COUNTIF(C:C,"&lt;0")</f>
        <v>0</v>
      </c>
      <c r="P4497" t="e">
        <f>SUMIF(#REF!,"&gt;"&amp;AVERAGE(#REF!))</f>
        <v>#REF!</v>
      </c>
      <c r="Q4497">
        <f t="shared" si="141"/>
        <v>27.565026697177728</v>
      </c>
      <c r="R4497" t="str">
        <f>CONCATENATE("ID-",A4497,"-",E4497)</f>
        <v>ID-35591-Ulan Bator - Mandalgobi</v>
      </c>
      <c r="S4497">
        <f>INDEX(B:B,MATCH(A4497,A:A,0))</f>
        <v>0</v>
      </c>
      <c r="T4497" t="str">
        <f>IF(OR(B4497&gt;0,C4497&gt;0),"Acceptable","Check")</f>
        <v>Acceptable</v>
      </c>
      <c r="U4497">
        <f>COUNTIF(D:D, "Military - U.S. Army")</f>
        <v>23</v>
      </c>
      <c r="V4497">
        <f>AVERAGEIF(C:C,"Fort Myer, Virginia", I:I)</f>
        <v>2</v>
      </c>
      <c r="X4497" t="str">
        <f>IFERROR(VLOOKUP("FlightNumber", A:D, 4, FALSE), "Flight Not Found")</f>
        <v>Flight Not Found</v>
      </c>
      <c r="Y4497" t="str" cm="1">
        <f t="array" ref="Y4497">IF(AND(B:B &gt; TIME(6, 0, 0), B:B &lt;= TIME(18, 0, 0)), "Day", "Night")</f>
        <v>Night</v>
      </c>
      <c r="Z4497">
        <f>COUNTIFS(D:D, "Military - U.S. Army", C:C, "Fort Myer, Virginia")</f>
        <v>1</v>
      </c>
    </row>
    <row r="4498" spans="1:26" x14ac:dyDescent="0.2">
      <c r="A4498">
        <v>35614</v>
      </c>
      <c r="B4498" t="s">
        <v>22366</v>
      </c>
      <c r="C4498" t="s">
        <v>22367</v>
      </c>
      <c r="D4498" t="s">
        <v>22368</v>
      </c>
      <c r="E4498" t="s">
        <v>22369</v>
      </c>
      <c r="F4498" t="s">
        <v>9559</v>
      </c>
      <c r="G4498" t="s">
        <v>22370</v>
      </c>
      <c r="H4498" t="s">
        <v>22371</v>
      </c>
      <c r="I4498">
        <v>2</v>
      </c>
      <c r="J4498">
        <v>2</v>
      </c>
      <c r="K4498">
        <v>0</v>
      </c>
      <c r="L4498" t="s">
        <v>22372</v>
      </c>
      <c r="M4498">
        <f>SUM(B4498,C4498)</f>
        <v>0</v>
      </c>
      <c r="N4498" t="str">
        <f t="shared" si="140"/>
        <v>No</v>
      </c>
      <c r="O4498">
        <f>COUNTIF(C:C,"&lt;0")</f>
        <v>0</v>
      </c>
      <c r="P4498" t="e">
        <f>SUMIF(#REF!,"&gt;"&amp;AVERAGE(#REF!))</f>
        <v>#REF!</v>
      </c>
      <c r="Q4498">
        <f t="shared" si="141"/>
        <v>27.565026697177728</v>
      </c>
      <c r="R4498" t="str">
        <f>CONCATENATE("ID-",A4498,"-",E4498)</f>
        <v>ID-35614-Mumbai - Banglaor</v>
      </c>
      <c r="S4498" t="str">
        <f>INDEX(B:B,MATCH(A4498,A:A,0))</f>
        <v>03:49</v>
      </c>
      <c r="T4498" t="str">
        <f>IF(OR(B4498&gt;0,C4498&gt;0),"Acceptable","Check")</f>
        <v>Acceptable</v>
      </c>
      <c r="U4498">
        <f>COUNTIF(D:D, "Military - U.S. Army")</f>
        <v>23</v>
      </c>
      <c r="V4498">
        <f>AVERAGEIF(C:C,"Fort Myer, Virginia", I:I)</f>
        <v>2</v>
      </c>
      <c r="X4498" t="str">
        <f>IFERROR(VLOOKUP("FlightNumber", A:D, 4, FALSE), "Flight Not Found")</f>
        <v>Flight Not Found</v>
      </c>
      <c r="Y4498" t="str" cm="1">
        <f t="array" ref="Y4498">IF(AND(B:B &gt; TIME(6, 0, 0), B:B &lt;= TIME(18, 0, 0)), "Day", "Night")</f>
        <v>Night</v>
      </c>
      <c r="Z4498">
        <f>COUNTIFS(D:D, "Military - U.S. Army", C:C, "Fort Myer, Virginia")</f>
        <v>1</v>
      </c>
    </row>
    <row r="4499" spans="1:26" x14ac:dyDescent="0.2">
      <c r="A4499">
        <v>35616</v>
      </c>
      <c r="C4499" t="s">
        <v>22373</v>
      </c>
      <c r="D4499" t="s">
        <v>9454</v>
      </c>
      <c r="E4499" t="s">
        <v>409</v>
      </c>
      <c r="F4499" t="s">
        <v>11200</v>
      </c>
      <c r="G4499" t="s">
        <v>22374</v>
      </c>
      <c r="H4499" t="s">
        <v>22375</v>
      </c>
      <c r="I4499">
        <v>5</v>
      </c>
      <c r="J4499">
        <v>4</v>
      </c>
      <c r="K4499">
        <v>0</v>
      </c>
      <c r="L4499" t="s">
        <v>22376</v>
      </c>
      <c r="M4499">
        <f>SUM(B4499,C4499)</f>
        <v>0</v>
      </c>
      <c r="N4499" t="str">
        <f t="shared" si="140"/>
        <v>No</v>
      </c>
      <c r="O4499">
        <f>COUNTIF(C:C,"&lt;0")</f>
        <v>0</v>
      </c>
      <c r="P4499" t="e">
        <f>SUMIF(#REF!,"&gt;"&amp;AVERAGE(#REF!))</f>
        <v>#REF!</v>
      </c>
      <c r="Q4499">
        <f t="shared" si="141"/>
        <v>27.565026697177728</v>
      </c>
      <c r="R4499" t="str">
        <f>CONCATENATE("ID-",A4499,"-",E4499)</f>
        <v>ID-35616-Sightseeing</v>
      </c>
      <c r="S4499">
        <f>INDEX(B:B,MATCH(A4499,A:A,0))</f>
        <v>0</v>
      </c>
      <c r="T4499" t="str">
        <f>IF(OR(B4499&gt;0,C4499&gt;0),"Acceptable","Check")</f>
        <v>Acceptable</v>
      </c>
      <c r="U4499">
        <f>COUNTIF(D:D, "Military - U.S. Army")</f>
        <v>23</v>
      </c>
      <c r="V4499">
        <f>AVERAGEIF(C:C,"Fort Myer, Virginia", I:I)</f>
        <v>2</v>
      </c>
      <c r="X4499" t="str">
        <f>IFERROR(VLOOKUP("FlightNumber", A:D, 4, FALSE), "Flight Not Found")</f>
        <v>Flight Not Found</v>
      </c>
      <c r="Y4499" t="str" cm="1">
        <f t="array" ref="Y4499">IF(AND(B:B &gt; TIME(6, 0, 0), B:B &lt;= TIME(18, 0, 0)), "Day", "Night")</f>
        <v>Night</v>
      </c>
      <c r="Z4499">
        <f>COUNTIFS(D:D, "Military - U.S. Army", C:C, "Fort Myer, Virginia")</f>
        <v>1</v>
      </c>
    </row>
    <row r="4500" spans="1:26" x14ac:dyDescent="0.2">
      <c r="A4500">
        <v>35617</v>
      </c>
      <c r="C4500" t="s">
        <v>13825</v>
      </c>
      <c r="D4500" t="s">
        <v>1967</v>
      </c>
      <c r="F4500" t="s">
        <v>17935</v>
      </c>
      <c r="I4500">
        <v>29</v>
      </c>
      <c r="J4500">
        <v>25</v>
      </c>
      <c r="K4500">
        <v>0</v>
      </c>
      <c r="L4500" t="s">
        <v>18245</v>
      </c>
      <c r="M4500">
        <f>SUM(B4500,C4500)</f>
        <v>0</v>
      </c>
      <c r="N4500" t="str">
        <f t="shared" si="140"/>
        <v>No</v>
      </c>
      <c r="O4500">
        <f>COUNTIF(C:C,"&lt;0")</f>
        <v>0</v>
      </c>
      <c r="P4500" t="e">
        <f>SUMIF(#REF!,"&gt;"&amp;AVERAGE(#REF!))</f>
        <v>#REF!</v>
      </c>
      <c r="Q4500">
        <f t="shared" si="141"/>
        <v>27.565026697177728</v>
      </c>
      <c r="R4500" t="str">
        <f>CONCATENATE("ID-",A4500,"-",E4500)</f>
        <v>ID-35617-</v>
      </c>
      <c r="S4500">
        <f>INDEX(B:B,MATCH(A4500,A:A,0))</f>
        <v>0</v>
      </c>
      <c r="T4500" t="str">
        <f>IF(OR(B4500&gt;0,C4500&gt;0),"Acceptable","Check")</f>
        <v>Acceptable</v>
      </c>
      <c r="U4500">
        <f>COUNTIF(D:D, "Military - U.S. Army")</f>
        <v>23</v>
      </c>
      <c r="V4500">
        <f>AVERAGEIF(C:C,"Fort Myer, Virginia", I:I)</f>
        <v>2</v>
      </c>
      <c r="X4500" t="str">
        <f>IFERROR(VLOOKUP("FlightNumber", A:D, 4, FALSE), "Flight Not Found")</f>
        <v>Flight Not Found</v>
      </c>
      <c r="Y4500" t="str" cm="1">
        <f t="array" ref="Y4500">IF(AND(B:B &gt; TIME(6, 0, 0), B:B &lt;= TIME(18, 0, 0)), "Day", "Night")</f>
        <v>Night</v>
      </c>
      <c r="Z4500">
        <f>COUNTIFS(D:D, "Military - U.S. Army", C:C, "Fort Myer, Virginia")</f>
        <v>1</v>
      </c>
    </row>
    <row r="4501" spans="1:26" x14ac:dyDescent="0.2">
      <c r="A4501">
        <v>35620</v>
      </c>
      <c r="B4501" t="s">
        <v>2468</v>
      </c>
      <c r="C4501" t="s">
        <v>22377</v>
      </c>
      <c r="D4501" t="s">
        <v>6256</v>
      </c>
      <c r="E4501" t="s">
        <v>22378</v>
      </c>
      <c r="F4501" t="s">
        <v>20566</v>
      </c>
      <c r="G4501" t="s">
        <v>22379</v>
      </c>
      <c r="H4501" t="s">
        <v>22131</v>
      </c>
      <c r="I4501">
        <v>60</v>
      </c>
      <c r="J4501">
        <v>1</v>
      </c>
      <c r="K4501">
        <v>0</v>
      </c>
      <c r="L4501" t="s">
        <v>22380</v>
      </c>
      <c r="M4501">
        <f>SUM(B4501,C4501)</f>
        <v>0</v>
      </c>
      <c r="N4501" t="str">
        <f t="shared" si="140"/>
        <v>No</v>
      </c>
      <c r="O4501">
        <f>COUNTIF(C:C,"&lt;0")</f>
        <v>0</v>
      </c>
      <c r="P4501" t="e">
        <f>SUMIF(#REF!,"&gt;"&amp;AVERAGE(#REF!))</f>
        <v>#REF!</v>
      </c>
      <c r="Q4501">
        <f t="shared" si="141"/>
        <v>27.565026697177728</v>
      </c>
      <c r="R4501" t="str">
        <f>CONCATENATE("ID-",A4501,"-",E4501)</f>
        <v>ID-35620-Sao Jose dos Campos - Congonhas</v>
      </c>
      <c r="S4501" t="str">
        <f>INDEX(B:B,MATCH(A4501,A:A,0))</f>
        <v>09:30</v>
      </c>
      <c r="T4501" t="str">
        <f>IF(OR(B4501&gt;0,C4501&gt;0),"Acceptable","Check")</f>
        <v>Acceptable</v>
      </c>
      <c r="U4501">
        <f>COUNTIF(D:D, "Military - U.S. Army")</f>
        <v>23</v>
      </c>
      <c r="V4501">
        <f>AVERAGEIF(C:C,"Fort Myer, Virginia", I:I)</f>
        <v>2</v>
      </c>
      <c r="X4501" t="str">
        <f>IFERROR(VLOOKUP("FlightNumber", A:D, 4, FALSE), "Flight Not Found")</f>
        <v>Flight Not Found</v>
      </c>
      <c r="Y4501" t="str" cm="1">
        <f t="array" ref="Y4501">IF(AND(B:B &gt; TIME(6, 0, 0), B:B &lt;= TIME(18, 0, 0)), "Day", "Night")</f>
        <v>Night</v>
      </c>
      <c r="Z4501">
        <f>COUNTIFS(D:D, "Military - U.S. Army", C:C, "Fort Myer, Virginia")</f>
        <v>1</v>
      </c>
    </row>
    <row r="4502" spans="1:26" x14ac:dyDescent="0.2">
      <c r="A4502">
        <v>35622</v>
      </c>
      <c r="B4502" t="s">
        <v>4847</v>
      </c>
      <c r="C4502" t="s">
        <v>22381</v>
      </c>
      <c r="D4502" t="s">
        <v>1312</v>
      </c>
      <c r="E4502" t="s">
        <v>601</v>
      </c>
      <c r="F4502" t="s">
        <v>10036</v>
      </c>
      <c r="G4502" t="s">
        <v>22382</v>
      </c>
      <c r="H4502" t="s">
        <v>22383</v>
      </c>
      <c r="I4502">
        <v>44</v>
      </c>
      <c r="J4502">
        <v>44</v>
      </c>
      <c r="K4502">
        <v>0</v>
      </c>
      <c r="L4502" t="s">
        <v>22384</v>
      </c>
      <c r="M4502">
        <f>SUM(B4502,C4502)</f>
        <v>0</v>
      </c>
      <c r="N4502" t="str">
        <f t="shared" si="140"/>
        <v>No</v>
      </c>
      <c r="O4502">
        <f>COUNTIF(C:C,"&lt;0")</f>
        <v>0</v>
      </c>
      <c r="P4502" t="e">
        <f>SUMIF(#REF!,"&gt;"&amp;AVERAGE(#REF!))</f>
        <v>#REF!</v>
      </c>
      <c r="Q4502">
        <f t="shared" si="141"/>
        <v>27.565026697177728</v>
      </c>
      <c r="R4502" t="str">
        <f>CONCATENATE("ID-",A4502,"-",E4502)</f>
        <v>ID-35622-Santiago de Cuba - Havana</v>
      </c>
      <c r="S4502" t="str">
        <f>INDEX(B:B,MATCH(A4502,A:A,0))</f>
        <v>21:55</v>
      </c>
      <c r="T4502" t="str">
        <f>IF(OR(B4502&gt;0,C4502&gt;0),"Acceptable","Check")</f>
        <v>Acceptable</v>
      </c>
      <c r="U4502">
        <f>COUNTIF(D:D, "Military - U.S. Army")</f>
        <v>23</v>
      </c>
      <c r="V4502">
        <f>AVERAGEIF(C:C,"Fort Myer, Virginia", I:I)</f>
        <v>2</v>
      </c>
      <c r="X4502" t="str">
        <f>IFERROR(VLOOKUP("FlightNumber", A:D, 4, FALSE), "Flight Not Found")</f>
        <v>Flight Not Found</v>
      </c>
      <c r="Y4502" t="str" cm="1">
        <f t="array" ref="Y4502">IF(AND(B:B &gt; TIME(6, 0, 0), B:B &lt;= TIME(18, 0, 0)), "Day", "Night")</f>
        <v>Night</v>
      </c>
      <c r="Z4502">
        <f>COUNTIFS(D:D, "Military - U.S. Army", C:C, "Fort Myer, Virginia")</f>
        <v>1</v>
      </c>
    </row>
    <row r="4503" spans="1:26" x14ac:dyDescent="0.2">
      <c r="A4503">
        <v>35623</v>
      </c>
      <c r="B4503" t="s">
        <v>729</v>
      </c>
      <c r="C4503" t="s">
        <v>16212</v>
      </c>
      <c r="D4503" t="s">
        <v>22385</v>
      </c>
      <c r="E4503" t="s">
        <v>22386</v>
      </c>
      <c r="F4503" t="s">
        <v>9846</v>
      </c>
      <c r="G4503" t="s">
        <v>22387</v>
      </c>
      <c r="H4503" t="s">
        <v>22388</v>
      </c>
      <c r="I4503">
        <v>6</v>
      </c>
      <c r="J4503">
        <v>4</v>
      </c>
      <c r="K4503">
        <v>0</v>
      </c>
      <c r="L4503" t="s">
        <v>22389</v>
      </c>
      <c r="M4503">
        <f>SUM(B4503,C4503)</f>
        <v>0</v>
      </c>
      <c r="N4503" t="str">
        <f t="shared" si="140"/>
        <v>No</v>
      </c>
      <c r="O4503">
        <f>COUNTIF(C:C,"&lt;0")</f>
        <v>0</v>
      </c>
      <c r="P4503" t="e">
        <f>SUMIF(#REF!,"&gt;"&amp;AVERAGE(#REF!))</f>
        <v>#REF!</v>
      </c>
      <c r="Q4503">
        <f t="shared" si="141"/>
        <v>27.565026697177728</v>
      </c>
      <c r="R4503" t="str">
        <f>CONCATENATE("ID-",A4503,"-",E4503)</f>
        <v>ID-35623-Haines, AK - Skagway, AK</v>
      </c>
      <c r="S4503" t="str">
        <f>INDEX(B:B,MATCH(A4503,A:A,0))</f>
        <v>17:30</v>
      </c>
      <c r="T4503" t="str">
        <f>IF(OR(B4503&gt;0,C4503&gt;0),"Acceptable","Check")</f>
        <v>Acceptable</v>
      </c>
      <c r="U4503">
        <f>COUNTIF(D:D, "Military - U.S. Army")</f>
        <v>23</v>
      </c>
      <c r="V4503">
        <f>AVERAGEIF(C:C,"Fort Myer, Virginia", I:I)</f>
        <v>2</v>
      </c>
      <c r="X4503" t="str">
        <f>IFERROR(VLOOKUP("FlightNumber", A:D, 4, FALSE), "Flight Not Found")</f>
        <v>Flight Not Found</v>
      </c>
      <c r="Y4503" t="str" cm="1">
        <f t="array" ref="Y4503">IF(AND(B:B &gt; TIME(6, 0, 0), B:B &lt;= TIME(18, 0, 0)), "Day", "Night")</f>
        <v>Night</v>
      </c>
      <c r="Z4503">
        <f>COUNTIFS(D:D, "Military - U.S. Army", C:C, "Fort Myer, Virginia")</f>
        <v>1</v>
      </c>
    </row>
    <row r="4504" spans="1:26" x14ac:dyDescent="0.2">
      <c r="A4504">
        <v>35628</v>
      </c>
      <c r="B4504" t="s">
        <v>6403</v>
      </c>
      <c r="C4504" t="s">
        <v>22390</v>
      </c>
      <c r="D4504" t="s">
        <v>22391</v>
      </c>
      <c r="E4504" t="s">
        <v>22392</v>
      </c>
      <c r="F4504" t="s">
        <v>11247</v>
      </c>
      <c r="G4504" t="s">
        <v>22393</v>
      </c>
      <c r="H4504" t="s">
        <v>22394</v>
      </c>
      <c r="I4504">
        <v>50</v>
      </c>
      <c r="J4504">
        <v>30</v>
      </c>
      <c r="K4504">
        <v>0</v>
      </c>
      <c r="L4504" t="s">
        <v>22395</v>
      </c>
      <c r="M4504">
        <f>SUM(B4504,C4504)</f>
        <v>0</v>
      </c>
      <c r="N4504" t="str">
        <f t="shared" si="140"/>
        <v>No</v>
      </c>
      <c r="O4504">
        <f>COUNTIF(C:C,"&lt;0")</f>
        <v>0</v>
      </c>
      <c r="P4504" t="e">
        <f>SUMIF(#REF!,"&gt;"&amp;AVERAGE(#REF!))</f>
        <v>#REF!</v>
      </c>
      <c r="Q4504">
        <f t="shared" si="141"/>
        <v>27.565026697177728</v>
      </c>
      <c r="R4504" t="str">
        <f>CONCATENATE("ID-",A4504,"-",E4504)</f>
        <v>ID-35628-Bangdung - Jakarta</v>
      </c>
      <c r="S4504" t="str">
        <f>INDEX(B:B,MATCH(A4504,A:A,0))</f>
        <v>11:56</v>
      </c>
      <c r="T4504" t="str">
        <f>IF(OR(B4504&gt;0,C4504&gt;0),"Acceptable","Check")</f>
        <v>Acceptable</v>
      </c>
      <c r="U4504">
        <f>COUNTIF(D:D, "Military - U.S. Army")</f>
        <v>23</v>
      </c>
      <c r="V4504">
        <f>AVERAGEIF(C:C,"Fort Myer, Virginia", I:I)</f>
        <v>2</v>
      </c>
      <c r="X4504" t="str">
        <f>IFERROR(VLOOKUP("FlightNumber", A:D, 4, FALSE), "Flight Not Found")</f>
        <v>Flight Not Found</v>
      </c>
      <c r="Y4504" t="str" cm="1">
        <f t="array" ref="Y4504">IF(AND(B:B &gt; TIME(6, 0, 0), B:B &lt;= TIME(18, 0, 0)), "Day", "Night")</f>
        <v>Night</v>
      </c>
      <c r="Z4504">
        <f>COUNTIFS(D:D, "Military - U.S. Army", C:C, "Fort Myer, Virginia")</f>
        <v>1</v>
      </c>
    </row>
    <row r="4505" spans="1:26" x14ac:dyDescent="0.2">
      <c r="A4505">
        <v>35629</v>
      </c>
      <c r="B4505" t="s">
        <v>6071</v>
      </c>
      <c r="C4505" t="s">
        <v>22396</v>
      </c>
      <c r="D4505" t="s">
        <v>22397</v>
      </c>
      <c r="E4505" t="s">
        <v>22398</v>
      </c>
      <c r="F4505" t="s">
        <v>12795</v>
      </c>
      <c r="G4505" t="s">
        <v>22399</v>
      </c>
      <c r="H4505" t="s">
        <v>9952</v>
      </c>
      <c r="I4505">
        <v>4</v>
      </c>
      <c r="J4505">
        <v>2</v>
      </c>
      <c r="K4505">
        <v>0</v>
      </c>
      <c r="L4505" t="s">
        <v>22400</v>
      </c>
      <c r="M4505">
        <f>SUM(B4505,C4505)</f>
        <v>0</v>
      </c>
      <c r="N4505" t="str">
        <f t="shared" si="140"/>
        <v>No</v>
      </c>
      <c r="O4505">
        <f>COUNTIF(C:C,"&lt;0")</f>
        <v>0</v>
      </c>
      <c r="P4505" t="e">
        <f>SUMIF(#REF!,"&gt;"&amp;AVERAGE(#REF!))</f>
        <v>#REF!</v>
      </c>
      <c r="Q4505">
        <f t="shared" si="141"/>
        <v>27.565026697177728</v>
      </c>
      <c r="R4505" t="str">
        <f>CONCATENATE("ID-",A4505,"-",E4505)</f>
        <v>ID-35629-Chimbu - Goroka</v>
      </c>
      <c r="S4505" t="str">
        <f>INDEX(B:B,MATCH(A4505,A:A,0))</f>
        <v>10:32</v>
      </c>
      <c r="T4505" t="str">
        <f>IF(OR(B4505&gt;0,C4505&gt;0),"Acceptable","Check")</f>
        <v>Acceptable</v>
      </c>
      <c r="U4505">
        <f>COUNTIF(D:D, "Military - U.S. Army")</f>
        <v>23</v>
      </c>
      <c r="V4505">
        <f>AVERAGEIF(C:C,"Fort Myer, Virginia", I:I)</f>
        <v>2</v>
      </c>
      <c r="X4505" t="str">
        <f>IFERROR(VLOOKUP("FlightNumber", A:D, 4, FALSE), "Flight Not Found")</f>
        <v>Flight Not Found</v>
      </c>
      <c r="Y4505" t="str" cm="1">
        <f t="array" ref="Y4505">IF(AND(B:B &gt; TIME(6, 0, 0), B:B &lt;= TIME(18, 0, 0)), "Day", "Night")</f>
        <v>Night</v>
      </c>
      <c r="Z4505">
        <f>COUNTIFS(D:D, "Military - U.S. Army", C:C, "Fort Myer, Virginia")</f>
        <v>1</v>
      </c>
    </row>
    <row r="4506" spans="1:26" x14ac:dyDescent="0.2">
      <c r="A4506">
        <v>35632</v>
      </c>
      <c r="B4506" t="s">
        <v>9610</v>
      </c>
      <c r="C4506" t="s">
        <v>22401</v>
      </c>
      <c r="D4506" t="s">
        <v>22402</v>
      </c>
      <c r="E4506" t="s">
        <v>22403</v>
      </c>
      <c r="F4506" t="s">
        <v>22404</v>
      </c>
      <c r="G4506" t="s">
        <v>22405</v>
      </c>
      <c r="H4506" t="s">
        <v>22406</v>
      </c>
      <c r="I4506">
        <v>2</v>
      </c>
      <c r="J4506">
        <v>2</v>
      </c>
      <c r="K4506">
        <v>0</v>
      </c>
      <c r="L4506" t="s">
        <v>22407</v>
      </c>
      <c r="M4506">
        <f>SUM(B4506,C4506)</f>
        <v>0</v>
      </c>
      <c r="N4506" t="str">
        <f t="shared" si="140"/>
        <v>No</v>
      </c>
      <c r="O4506">
        <f>COUNTIF(C:C,"&lt;0")</f>
        <v>0</v>
      </c>
      <c r="P4506" t="e">
        <f>SUMIF(#REF!,"&gt;"&amp;AVERAGE(#REF!))</f>
        <v>#REF!</v>
      </c>
      <c r="Q4506">
        <f t="shared" si="141"/>
        <v>27.565026697177728</v>
      </c>
      <c r="R4506" t="str">
        <f>CONCATENATE("ID-",A4506,"-",E4506)</f>
        <v>ID-35632-Phuket - Ranong</v>
      </c>
      <c r="S4506" t="str">
        <f>INDEX(B:B,MATCH(A4506,A:A,0))</f>
        <v>13:08</v>
      </c>
      <c r="T4506" t="str">
        <f>IF(OR(B4506&gt;0,C4506&gt;0),"Acceptable","Check")</f>
        <v>Acceptable</v>
      </c>
      <c r="U4506">
        <f>COUNTIF(D:D, "Military - U.S. Army")</f>
        <v>23</v>
      </c>
      <c r="V4506">
        <f>AVERAGEIF(C:C,"Fort Myer, Virginia", I:I)</f>
        <v>2</v>
      </c>
      <c r="X4506" t="str">
        <f>IFERROR(VLOOKUP("FlightNumber", A:D, 4, FALSE), "Flight Not Found")</f>
        <v>Flight Not Found</v>
      </c>
      <c r="Y4506" t="str" cm="1">
        <f t="array" ref="Y4506">IF(AND(B:B &gt; TIME(6, 0, 0), B:B &lt;= TIME(18, 0, 0)), "Day", "Night")</f>
        <v>Night</v>
      </c>
      <c r="Z4506">
        <f>COUNTIFS(D:D, "Military - U.S. Army", C:C, "Fort Myer, Virginia")</f>
        <v>1</v>
      </c>
    </row>
    <row r="4507" spans="1:26" x14ac:dyDescent="0.2">
      <c r="A4507">
        <v>35640</v>
      </c>
      <c r="C4507" t="s">
        <v>22408</v>
      </c>
      <c r="D4507" t="s">
        <v>22409</v>
      </c>
      <c r="E4507" t="s">
        <v>22410</v>
      </c>
      <c r="F4507" t="s">
        <v>9954</v>
      </c>
      <c r="G4507" t="s">
        <v>22411</v>
      </c>
      <c r="H4507" t="s">
        <v>22412</v>
      </c>
      <c r="I4507">
        <v>55</v>
      </c>
      <c r="J4507">
        <v>1</v>
      </c>
      <c r="K4507">
        <v>0</v>
      </c>
      <c r="L4507" t="s">
        <v>22413</v>
      </c>
      <c r="M4507">
        <f>SUM(B4507,C4507)</f>
        <v>0</v>
      </c>
      <c r="N4507" t="str">
        <f t="shared" si="140"/>
        <v>No</v>
      </c>
      <c r="O4507">
        <f>COUNTIF(C:C,"&lt;0")</f>
        <v>0</v>
      </c>
      <c r="P4507" t="e">
        <f>SUMIF(#REF!,"&gt;"&amp;AVERAGE(#REF!))</f>
        <v>#REF!</v>
      </c>
      <c r="Q4507">
        <f t="shared" si="141"/>
        <v>27.565026697177728</v>
      </c>
      <c r="R4507" t="str">
        <f>CONCATENATE("ID-",A4507,"-",E4507)</f>
        <v>ID-35640-Lagos - Calabar</v>
      </c>
      <c r="S4507">
        <f>INDEX(B:B,MATCH(A4507,A:A,0))</f>
        <v>0</v>
      </c>
      <c r="T4507" t="str">
        <f>IF(OR(B4507&gt;0,C4507&gt;0),"Acceptable","Check")</f>
        <v>Acceptable</v>
      </c>
      <c r="U4507">
        <f>COUNTIF(D:D, "Military - U.S. Army")</f>
        <v>23</v>
      </c>
      <c r="V4507">
        <f>AVERAGEIF(C:C,"Fort Myer, Virginia", I:I)</f>
        <v>2</v>
      </c>
      <c r="X4507" t="str">
        <f>IFERROR(VLOOKUP("FlightNumber", A:D, 4, FALSE), "Flight Not Found")</f>
        <v>Flight Not Found</v>
      </c>
      <c r="Y4507" t="str" cm="1">
        <f t="array" ref="Y4507">IF(AND(B:B &gt; TIME(6, 0, 0), B:B &lt;= TIME(18, 0, 0)), "Day", "Night")</f>
        <v>Night</v>
      </c>
      <c r="Z4507">
        <f>COUNTIFS(D:D, "Military - U.S. Army", C:C, "Fort Myer, Virginia")</f>
        <v>1</v>
      </c>
    </row>
    <row r="4508" spans="1:26" x14ac:dyDescent="0.2">
      <c r="A4508">
        <v>35641</v>
      </c>
      <c r="B4508" t="s">
        <v>42</v>
      </c>
      <c r="C4508" t="s">
        <v>22414</v>
      </c>
      <c r="D4508" t="s">
        <v>18313</v>
      </c>
      <c r="E4508" t="s">
        <v>22415</v>
      </c>
      <c r="F4508" t="s">
        <v>22416</v>
      </c>
      <c r="G4508" t="s">
        <v>22417</v>
      </c>
      <c r="H4508" t="s">
        <v>22418</v>
      </c>
      <c r="I4508">
        <v>17</v>
      </c>
      <c r="J4508">
        <v>1</v>
      </c>
      <c r="K4508">
        <v>0</v>
      </c>
      <c r="L4508" t="s">
        <v>22419</v>
      </c>
      <c r="M4508">
        <f>SUM(B4508,C4508)</f>
        <v>0</v>
      </c>
      <c r="N4508" t="str">
        <f t="shared" si="140"/>
        <v>No</v>
      </c>
      <c r="O4508">
        <f>COUNTIF(C:C,"&lt;0")</f>
        <v>0</v>
      </c>
      <c r="P4508" t="e">
        <f>SUMIF(#REF!,"&gt;"&amp;AVERAGE(#REF!))</f>
        <v>#REF!</v>
      </c>
      <c r="Q4508">
        <f t="shared" si="141"/>
        <v>27.565026697177728</v>
      </c>
      <c r="R4508" t="str">
        <f>CONCATENATE("ID-",A4508,"-",E4508)</f>
        <v>ID-35641-Nice - Florence</v>
      </c>
      <c r="S4508" t="str">
        <f>INDEX(B:B,MATCH(A4508,A:A,0))</f>
        <v>10:30</v>
      </c>
      <c r="T4508" t="str">
        <f>IF(OR(B4508&gt;0,C4508&gt;0),"Acceptable","Check")</f>
        <v>Acceptable</v>
      </c>
      <c r="U4508">
        <f>COUNTIF(D:D, "Military - U.S. Army")</f>
        <v>23</v>
      </c>
      <c r="V4508">
        <f>AVERAGEIF(C:C,"Fort Myer, Virginia", I:I)</f>
        <v>2</v>
      </c>
      <c r="X4508" t="str">
        <f>IFERROR(VLOOKUP("FlightNumber", A:D, 4, FALSE), "Flight Not Found")</f>
        <v>Flight Not Found</v>
      </c>
      <c r="Y4508" t="str" cm="1">
        <f t="array" ref="Y4508">IF(AND(B:B &gt; TIME(6, 0, 0), B:B &lt;= TIME(18, 0, 0)), "Day", "Night")</f>
        <v>Night</v>
      </c>
      <c r="Z4508">
        <f>COUNTIFS(D:D, "Military - U.S. Army", C:C, "Fort Myer, Virginia")</f>
        <v>1</v>
      </c>
    </row>
    <row r="4509" spans="1:26" x14ac:dyDescent="0.2">
      <c r="A4509">
        <v>35648</v>
      </c>
      <c r="B4509" t="s">
        <v>22420</v>
      </c>
      <c r="C4509" t="s">
        <v>14212</v>
      </c>
      <c r="D4509" t="s">
        <v>11963</v>
      </c>
      <c r="E4509" t="s">
        <v>22421</v>
      </c>
      <c r="F4509" t="s">
        <v>22422</v>
      </c>
      <c r="G4509" t="s">
        <v>22423</v>
      </c>
      <c r="H4509" t="s">
        <v>22424</v>
      </c>
      <c r="I4509">
        <v>254</v>
      </c>
      <c r="J4509">
        <v>229</v>
      </c>
      <c r="K4509">
        <v>0</v>
      </c>
      <c r="L4509" t="s">
        <v>22425</v>
      </c>
      <c r="M4509">
        <f>SUM(B4509,C4509)</f>
        <v>0</v>
      </c>
      <c r="N4509" t="str">
        <f t="shared" si="140"/>
        <v>No</v>
      </c>
      <c r="O4509">
        <f>COUNTIF(C:C,"&lt;0")</f>
        <v>0</v>
      </c>
      <c r="P4509" t="e">
        <f>SUMIF(#REF!,"&gt;"&amp;AVERAGE(#REF!))</f>
        <v>#REF!</v>
      </c>
      <c r="Q4509">
        <f t="shared" si="141"/>
        <v>27.565026697177728</v>
      </c>
      <c r="R4509" t="str">
        <f>CONCATENATE("ID-",A4509,"-",E4509)</f>
        <v>ID-35648-Seoul - Guam</v>
      </c>
      <c r="S4509" t="str">
        <f>INDEX(B:B,MATCH(A4509,A:A,0))</f>
        <v>01:42</v>
      </c>
      <c r="T4509" t="str">
        <f>IF(OR(B4509&gt;0,C4509&gt;0),"Acceptable","Check")</f>
        <v>Acceptable</v>
      </c>
      <c r="U4509">
        <f>COUNTIF(D:D, "Military - U.S. Army")</f>
        <v>23</v>
      </c>
      <c r="V4509">
        <f>AVERAGEIF(C:C,"Fort Myer, Virginia", I:I)</f>
        <v>2</v>
      </c>
      <c r="X4509" t="str">
        <f>IFERROR(VLOOKUP("FlightNumber", A:D, 4, FALSE), "Flight Not Found")</f>
        <v>Flight Not Found</v>
      </c>
      <c r="Y4509" t="str" cm="1">
        <f t="array" ref="Y4509">IF(AND(B:B &gt; TIME(6, 0, 0), B:B &lt;= TIME(18, 0, 0)), "Day", "Night")</f>
        <v>Night</v>
      </c>
      <c r="Z4509">
        <f>COUNTIFS(D:D, "Military - U.S. Army", C:C, "Fort Myer, Virginia")</f>
        <v>1</v>
      </c>
    </row>
    <row r="4510" spans="1:26" x14ac:dyDescent="0.2">
      <c r="A4510">
        <v>35649</v>
      </c>
      <c r="B4510" t="s">
        <v>12285</v>
      </c>
      <c r="C4510" t="s">
        <v>2373</v>
      </c>
      <c r="D4510" t="s">
        <v>22426</v>
      </c>
      <c r="E4510" t="s">
        <v>22427</v>
      </c>
      <c r="F4510" t="s">
        <v>22428</v>
      </c>
      <c r="G4510" t="s">
        <v>22429</v>
      </c>
      <c r="H4510" t="s">
        <v>22430</v>
      </c>
      <c r="I4510">
        <v>4</v>
      </c>
      <c r="J4510">
        <v>4</v>
      </c>
      <c r="K4510">
        <v>0</v>
      </c>
      <c r="L4510" t="s">
        <v>22431</v>
      </c>
      <c r="M4510">
        <f>SUM(B4510,C4510)</f>
        <v>0</v>
      </c>
      <c r="N4510" t="str">
        <f t="shared" si="140"/>
        <v>No</v>
      </c>
      <c r="O4510">
        <f>COUNTIF(C:C,"&lt;0")</f>
        <v>0</v>
      </c>
      <c r="P4510" t="e">
        <f>SUMIF(#REF!,"&gt;"&amp;AVERAGE(#REF!))</f>
        <v>#REF!</v>
      </c>
      <c r="Q4510">
        <f t="shared" si="141"/>
        <v>27.565026697177728</v>
      </c>
      <c r="R4510" t="str">
        <f>CONCATENATE("ID-",A4510,"-",E4510)</f>
        <v>ID-35649-Miami - Santo Domingo</v>
      </c>
      <c r="S4510" t="str">
        <f>INDEX(B:B,MATCH(A4510,A:A,0))</f>
        <v>12:36</v>
      </c>
      <c r="T4510" t="str">
        <f>IF(OR(B4510&gt;0,C4510&gt;0),"Acceptable","Check")</f>
        <v>Acceptable</v>
      </c>
      <c r="U4510">
        <f>COUNTIF(D:D, "Military - U.S. Army")</f>
        <v>23</v>
      </c>
      <c r="V4510">
        <f>AVERAGEIF(C:C,"Fort Myer, Virginia", I:I)</f>
        <v>2</v>
      </c>
      <c r="X4510" t="str">
        <f>IFERROR(VLOOKUP("FlightNumber", A:D, 4, FALSE), "Flight Not Found")</f>
        <v>Flight Not Found</v>
      </c>
      <c r="Y4510" t="str" cm="1">
        <f t="array" ref="Y4510">IF(AND(B:B &gt; TIME(6, 0, 0), B:B &lt;= TIME(18, 0, 0)), "Day", "Night")</f>
        <v>Night</v>
      </c>
      <c r="Z4510">
        <f>COUNTIFS(D:D, "Military - U.S. Army", C:C, "Fort Myer, Virginia")</f>
        <v>1</v>
      </c>
    </row>
    <row r="4511" spans="1:26" x14ac:dyDescent="0.2">
      <c r="A4511">
        <v>35652</v>
      </c>
      <c r="B4511" t="s">
        <v>4970</v>
      </c>
      <c r="C4511" t="s">
        <v>22432</v>
      </c>
      <c r="D4511" t="s">
        <v>18925</v>
      </c>
      <c r="E4511" t="s">
        <v>22433</v>
      </c>
      <c r="F4511" t="s">
        <v>22434</v>
      </c>
      <c r="G4511" t="s">
        <v>22435</v>
      </c>
      <c r="H4511" t="s">
        <v>22436</v>
      </c>
      <c r="I4511">
        <v>16</v>
      </c>
      <c r="J4511">
        <v>16</v>
      </c>
      <c r="K4511">
        <v>0</v>
      </c>
      <c r="L4511" t="s">
        <v>22437</v>
      </c>
      <c r="M4511">
        <f>SUM(B4511,C4511)</f>
        <v>0</v>
      </c>
      <c r="N4511" t="str">
        <f t="shared" si="140"/>
        <v>No</v>
      </c>
      <c r="O4511">
        <f>COUNTIF(C:C,"&lt;0")</f>
        <v>0</v>
      </c>
      <c r="P4511" t="e">
        <f>SUMIF(#REF!,"&gt;"&amp;AVERAGE(#REF!))</f>
        <v>#REF!</v>
      </c>
      <c r="Q4511">
        <f t="shared" si="141"/>
        <v>27.565026697177728</v>
      </c>
      <c r="R4511" t="str">
        <f>CONCATENATE("ID-",A4511,"-",E4511)</f>
        <v>ID-35652-Taipei - Matsu</v>
      </c>
      <c r="S4511" t="str">
        <f>INDEX(B:B,MATCH(A4511,A:A,0))</f>
        <v>08:15</v>
      </c>
      <c r="T4511" t="str">
        <f>IF(OR(B4511&gt;0,C4511&gt;0),"Acceptable","Check")</f>
        <v>Acceptable</v>
      </c>
      <c r="U4511">
        <f>COUNTIF(D:D, "Military - U.S. Army")</f>
        <v>23</v>
      </c>
      <c r="V4511">
        <f>AVERAGEIF(C:C,"Fort Myer, Virginia", I:I)</f>
        <v>2</v>
      </c>
      <c r="X4511" t="str">
        <f>IFERROR(VLOOKUP("FlightNumber", A:D, 4, FALSE), "Flight Not Found")</f>
        <v>Flight Not Found</v>
      </c>
      <c r="Y4511" t="str" cm="1">
        <f t="array" ref="Y4511">IF(AND(B:B &gt; TIME(6, 0, 0), B:B &lt;= TIME(18, 0, 0)), "Day", "Night")</f>
        <v>Night</v>
      </c>
      <c r="Z4511">
        <f>COUNTIFS(D:D, "Military - U.S. Army", C:C, "Fort Myer, Virginia")</f>
        <v>1</v>
      </c>
    </row>
    <row r="4512" spans="1:26" x14ac:dyDescent="0.2">
      <c r="A4512">
        <v>35652</v>
      </c>
      <c r="B4512" t="s">
        <v>3160</v>
      </c>
      <c r="C4512" t="s">
        <v>22438</v>
      </c>
      <c r="D4512" t="s">
        <v>34</v>
      </c>
      <c r="F4512" t="s">
        <v>22439</v>
      </c>
      <c r="G4512" t="s">
        <v>22440</v>
      </c>
      <c r="H4512" t="s">
        <v>22441</v>
      </c>
      <c r="I4512">
        <v>2</v>
      </c>
      <c r="J4512">
        <v>2</v>
      </c>
      <c r="K4512">
        <v>0</v>
      </c>
      <c r="L4512" t="s">
        <v>22442</v>
      </c>
      <c r="M4512">
        <f>SUM(B4512,C4512)</f>
        <v>0</v>
      </c>
      <c r="N4512" t="str">
        <f t="shared" si="140"/>
        <v>No</v>
      </c>
      <c r="O4512">
        <f>COUNTIF(C:C,"&lt;0")</f>
        <v>0</v>
      </c>
      <c r="P4512" t="e">
        <f>SUMIF(#REF!,"&gt;"&amp;AVERAGE(#REF!))</f>
        <v>#REF!</v>
      </c>
      <c r="Q4512">
        <f t="shared" si="141"/>
        <v>27.565026697177728</v>
      </c>
      <c r="R4512" t="str">
        <f>CONCATENATE("ID-",A4512,"-",E4512)</f>
        <v>ID-35652-</v>
      </c>
      <c r="S4512" t="str">
        <f>INDEX(B:B,MATCH(A4512,A:A,0))</f>
        <v>08:15</v>
      </c>
      <c r="T4512" t="str">
        <f>IF(OR(B4512&gt;0,C4512&gt;0),"Acceptable","Check")</f>
        <v>Acceptable</v>
      </c>
      <c r="U4512">
        <f>COUNTIF(D:D, "Military - U.S. Army")</f>
        <v>23</v>
      </c>
      <c r="V4512">
        <f>AVERAGEIF(C:C,"Fort Myer, Virginia", I:I)</f>
        <v>2</v>
      </c>
      <c r="X4512" t="str">
        <f>IFERROR(VLOOKUP("FlightNumber", A:D, 4, FALSE), "Flight Not Found")</f>
        <v>Flight Not Found</v>
      </c>
      <c r="Y4512" t="str" cm="1">
        <f t="array" ref="Y4512">IF(AND(B:B &gt; TIME(6, 0, 0), B:B &lt;= TIME(18, 0, 0)), "Day", "Night")</f>
        <v>Night</v>
      </c>
      <c r="Z4512">
        <f>COUNTIFS(D:D, "Military - U.S. Army", C:C, "Fort Myer, Virginia")</f>
        <v>1</v>
      </c>
    </row>
    <row r="4513" spans="1:26" x14ac:dyDescent="0.2">
      <c r="A4513">
        <v>35656</v>
      </c>
      <c r="B4513" t="s">
        <v>2159</v>
      </c>
      <c r="C4513" t="s">
        <v>22443</v>
      </c>
      <c r="D4513" t="s">
        <v>20214</v>
      </c>
      <c r="E4513" t="s">
        <v>409</v>
      </c>
      <c r="F4513" t="s">
        <v>10637</v>
      </c>
      <c r="G4513" t="s">
        <v>22444</v>
      </c>
      <c r="H4513" t="s">
        <v>22445</v>
      </c>
      <c r="I4513">
        <v>5</v>
      </c>
      <c r="J4513">
        <v>5</v>
      </c>
      <c r="K4513">
        <v>0</v>
      </c>
      <c r="L4513" t="s">
        <v>22446</v>
      </c>
      <c r="M4513">
        <f>SUM(B4513,C4513)</f>
        <v>0</v>
      </c>
      <c r="N4513" t="str">
        <f t="shared" si="140"/>
        <v>No</v>
      </c>
      <c r="O4513">
        <f>COUNTIF(C:C,"&lt;0")</f>
        <v>0</v>
      </c>
      <c r="P4513" t="e">
        <f>SUMIF(#REF!,"&gt;"&amp;AVERAGE(#REF!))</f>
        <v>#REF!</v>
      </c>
      <c r="Q4513">
        <f t="shared" si="141"/>
        <v>27.565026697177728</v>
      </c>
      <c r="R4513" t="str">
        <f>CONCATENATE("ID-",A4513,"-",E4513)</f>
        <v>ID-35656-Sightseeing</v>
      </c>
      <c r="S4513" t="str">
        <f>INDEX(B:B,MATCH(A4513,A:A,0))</f>
        <v>16:35</v>
      </c>
      <c r="T4513" t="str">
        <f>IF(OR(B4513&gt;0,C4513&gt;0),"Acceptable","Check")</f>
        <v>Acceptable</v>
      </c>
      <c r="U4513">
        <f>COUNTIF(D:D, "Military - U.S. Army")</f>
        <v>23</v>
      </c>
      <c r="V4513">
        <f>AVERAGEIF(C:C,"Fort Myer, Virginia", I:I)</f>
        <v>2</v>
      </c>
      <c r="X4513" t="str">
        <f>IFERROR(VLOOKUP("FlightNumber", A:D, 4, FALSE), "Flight Not Found")</f>
        <v>Flight Not Found</v>
      </c>
      <c r="Y4513" t="str" cm="1">
        <f t="array" ref="Y4513">IF(AND(B:B &gt; TIME(6, 0, 0), B:B &lt;= TIME(18, 0, 0)), "Day", "Night")</f>
        <v>Night</v>
      </c>
      <c r="Z4513">
        <f>COUNTIFS(D:D, "Military - U.S. Army", C:C, "Fort Myer, Virginia")</f>
        <v>1</v>
      </c>
    </row>
    <row r="4514" spans="1:26" x14ac:dyDescent="0.2">
      <c r="A4514">
        <v>35657</v>
      </c>
      <c r="B4514" t="s">
        <v>8489</v>
      </c>
      <c r="C4514" t="s">
        <v>22447</v>
      </c>
      <c r="D4514" t="s">
        <v>22448</v>
      </c>
      <c r="F4514" t="s">
        <v>22449</v>
      </c>
      <c r="G4514" t="s">
        <v>22450</v>
      </c>
      <c r="H4514" t="s">
        <v>22451</v>
      </c>
      <c r="I4514">
        <v>2</v>
      </c>
      <c r="J4514">
        <v>2</v>
      </c>
      <c r="K4514">
        <v>0</v>
      </c>
      <c r="L4514" t="s">
        <v>22452</v>
      </c>
      <c r="M4514">
        <f>SUM(B4514,C4514)</f>
        <v>0</v>
      </c>
      <c r="N4514" t="str">
        <f t="shared" si="140"/>
        <v>No</v>
      </c>
      <c r="O4514">
        <f>COUNTIF(C:C,"&lt;0")</f>
        <v>0</v>
      </c>
      <c r="P4514" t="e">
        <f>SUMIF(#REF!,"&gt;"&amp;AVERAGE(#REF!))</f>
        <v>#REF!</v>
      </c>
      <c r="Q4514">
        <f t="shared" si="141"/>
        <v>27.565026697177728</v>
      </c>
      <c r="R4514" t="str">
        <f>CONCATENATE("ID-",A4514,"-",E4514)</f>
        <v>ID-35657-</v>
      </c>
      <c r="S4514" t="str">
        <f>INDEX(B:B,MATCH(A4514,A:A,0))</f>
        <v>19:30</v>
      </c>
      <c r="T4514" t="str">
        <f>IF(OR(B4514&gt;0,C4514&gt;0),"Acceptable","Check")</f>
        <v>Acceptable</v>
      </c>
      <c r="U4514">
        <f>COUNTIF(D:D, "Military - U.S. Army")</f>
        <v>23</v>
      </c>
      <c r="V4514">
        <f>AVERAGEIF(C:C,"Fort Myer, Virginia", I:I)</f>
        <v>2</v>
      </c>
      <c r="X4514" t="str">
        <f>IFERROR(VLOOKUP("FlightNumber", A:D, 4, FALSE), "Flight Not Found")</f>
        <v>Flight Not Found</v>
      </c>
      <c r="Y4514" t="str" cm="1">
        <f t="array" ref="Y4514">IF(AND(B:B &gt; TIME(6, 0, 0), B:B &lt;= TIME(18, 0, 0)), "Day", "Night")</f>
        <v>Night</v>
      </c>
      <c r="Z4514">
        <f>COUNTIFS(D:D, "Military - U.S. Army", C:C, "Fort Myer, Virginia")</f>
        <v>1</v>
      </c>
    </row>
    <row r="4515" spans="1:26" x14ac:dyDescent="0.2">
      <c r="A4515">
        <v>35671</v>
      </c>
      <c r="C4515" t="s">
        <v>22453</v>
      </c>
      <c r="D4515" t="s">
        <v>11374</v>
      </c>
      <c r="E4515" t="s">
        <v>22454</v>
      </c>
      <c r="F4515" t="s">
        <v>22455</v>
      </c>
      <c r="G4515" t="s">
        <v>22456</v>
      </c>
      <c r="H4515" t="s">
        <v>13011</v>
      </c>
      <c r="I4515">
        <v>12</v>
      </c>
      <c r="J4515">
        <v>12</v>
      </c>
      <c r="K4515">
        <v>0</v>
      </c>
      <c r="L4515" t="s">
        <v>22457</v>
      </c>
      <c r="M4515">
        <f>SUM(B4515,C4515)</f>
        <v>0</v>
      </c>
      <c r="N4515" t="str">
        <f t="shared" si="140"/>
        <v>No</v>
      </c>
      <c r="O4515">
        <f>COUNTIF(C:C,"&lt;0")</f>
        <v>0</v>
      </c>
      <c r="P4515" t="e">
        <f>SUMIF(#REF!,"&gt;"&amp;AVERAGE(#REF!))</f>
        <v>#REF!</v>
      </c>
      <c r="Q4515">
        <f t="shared" si="141"/>
        <v>27.565026697177728</v>
      </c>
      <c r="R4515" t="str">
        <f>CONCATENATE("ID-",A4515,"-",E4515)</f>
        <v>ID-35671-San Felipe - Puerto Inirida</v>
      </c>
      <c r="S4515">
        <f>INDEX(B:B,MATCH(A4515,A:A,0))</f>
        <v>0</v>
      </c>
      <c r="T4515" t="str">
        <f>IF(OR(B4515&gt;0,C4515&gt;0),"Acceptable","Check")</f>
        <v>Acceptable</v>
      </c>
      <c r="U4515">
        <f>COUNTIF(D:D, "Military - U.S. Army")</f>
        <v>23</v>
      </c>
      <c r="V4515">
        <f>AVERAGEIF(C:C,"Fort Myer, Virginia", I:I)</f>
        <v>2</v>
      </c>
      <c r="X4515" t="str">
        <f>IFERROR(VLOOKUP("FlightNumber", A:D, 4, FALSE), "Flight Not Found")</f>
        <v>Flight Not Found</v>
      </c>
      <c r="Y4515" t="str" cm="1">
        <f t="array" ref="Y4515">IF(AND(B:B &gt; TIME(6, 0, 0), B:B &lt;= TIME(18, 0, 0)), "Day", "Night")</f>
        <v>Night</v>
      </c>
      <c r="Z4515">
        <f>COUNTIFS(D:D, "Military - U.S. Army", C:C, "Fort Myer, Virginia")</f>
        <v>1</v>
      </c>
    </row>
    <row r="4516" spans="1:26" x14ac:dyDescent="0.2">
      <c r="A4516">
        <v>35676</v>
      </c>
      <c r="B4516" t="s">
        <v>2219</v>
      </c>
      <c r="C4516" t="s">
        <v>22458</v>
      </c>
      <c r="D4516" t="s">
        <v>20460</v>
      </c>
      <c r="E4516" t="s">
        <v>22459</v>
      </c>
      <c r="F4516" t="s">
        <v>13906</v>
      </c>
      <c r="G4516" t="s">
        <v>22460</v>
      </c>
      <c r="H4516" t="s">
        <v>22461</v>
      </c>
      <c r="I4516">
        <v>66</v>
      </c>
      <c r="J4516">
        <v>65</v>
      </c>
      <c r="K4516">
        <v>0</v>
      </c>
      <c r="L4516" t="s">
        <v>22462</v>
      </c>
      <c r="M4516">
        <f>SUM(B4516,C4516)</f>
        <v>0</v>
      </c>
      <c r="N4516" t="str">
        <f t="shared" si="140"/>
        <v>No</v>
      </c>
      <c r="O4516">
        <f>COUNTIF(C:C,"&lt;0")</f>
        <v>0</v>
      </c>
      <c r="P4516" t="e">
        <f>SUMIF(#REF!,"&gt;"&amp;AVERAGE(#REF!))</f>
        <v>#REF!</v>
      </c>
      <c r="Q4516">
        <f t="shared" si="141"/>
        <v>27.565026697177728</v>
      </c>
      <c r="R4516" t="str">
        <f>CONCATENATE("ID-",A4516,"-",E4516)</f>
        <v>ID-35676-Ho Chi Minh City - Phnom Penh</v>
      </c>
      <c r="S4516" t="str">
        <f>INDEX(B:B,MATCH(A4516,A:A,0))</f>
        <v>14:00</v>
      </c>
      <c r="T4516" t="str">
        <f>IF(OR(B4516&gt;0,C4516&gt;0),"Acceptable","Check")</f>
        <v>Acceptable</v>
      </c>
      <c r="U4516">
        <f>COUNTIF(D:D, "Military - U.S. Army")</f>
        <v>23</v>
      </c>
      <c r="V4516">
        <f>AVERAGEIF(C:C,"Fort Myer, Virginia", I:I)</f>
        <v>2</v>
      </c>
      <c r="X4516" t="str">
        <f>IFERROR(VLOOKUP("FlightNumber", A:D, 4, FALSE), "Flight Not Found")</f>
        <v>Flight Not Found</v>
      </c>
      <c r="Y4516" t="str" cm="1">
        <f t="array" ref="Y4516">IF(AND(B:B &gt; TIME(6, 0, 0), B:B &lt;= TIME(18, 0, 0)), "Day", "Night")</f>
        <v>Night</v>
      </c>
      <c r="Z4516">
        <f>COUNTIFS(D:D, "Military - U.S. Army", C:C, "Fort Myer, Virginia")</f>
        <v>1</v>
      </c>
    </row>
    <row r="4517" spans="1:26" x14ac:dyDescent="0.2">
      <c r="A4517">
        <v>35679</v>
      </c>
      <c r="B4517" t="s">
        <v>15335</v>
      </c>
      <c r="C4517" t="s">
        <v>22463</v>
      </c>
      <c r="D4517" t="s">
        <v>22464</v>
      </c>
      <c r="E4517" t="s">
        <v>22465</v>
      </c>
      <c r="F4517" t="s">
        <v>21910</v>
      </c>
      <c r="G4517" t="s">
        <v>22466</v>
      </c>
      <c r="H4517" t="s">
        <v>22467</v>
      </c>
      <c r="I4517">
        <v>10</v>
      </c>
      <c r="J4517">
        <v>10</v>
      </c>
      <c r="K4517">
        <v>0</v>
      </c>
      <c r="L4517" t="s">
        <v>22468</v>
      </c>
      <c r="M4517">
        <f>SUM(B4517,C4517)</f>
        <v>0</v>
      </c>
      <c r="N4517" t="str">
        <f t="shared" si="140"/>
        <v>No</v>
      </c>
      <c r="O4517">
        <f>COUNTIF(C:C,"&lt;0")</f>
        <v>0</v>
      </c>
      <c r="P4517" t="e">
        <f>SUMIF(#REF!,"&gt;"&amp;AVERAGE(#REF!))</f>
        <v>#REF!</v>
      </c>
      <c r="Q4517">
        <f t="shared" si="141"/>
        <v>27.565026697177728</v>
      </c>
      <c r="R4517" t="str">
        <f>CONCATENATE("ID-",A4517,"-",E4517)</f>
        <v>ID-35679-Bandar Seri Begawan - Miri</v>
      </c>
      <c r="S4517" t="str">
        <f>INDEX(B:B,MATCH(A4517,A:A,0))</f>
        <v>19:44</v>
      </c>
      <c r="T4517" t="str">
        <f>IF(OR(B4517&gt;0,C4517&gt;0),"Acceptable","Check")</f>
        <v>Acceptable</v>
      </c>
      <c r="U4517">
        <f>COUNTIF(D:D, "Military - U.S. Army")</f>
        <v>23</v>
      </c>
      <c r="V4517">
        <f>AVERAGEIF(C:C,"Fort Myer, Virginia", I:I)</f>
        <v>2</v>
      </c>
      <c r="X4517" t="str">
        <f>IFERROR(VLOOKUP("FlightNumber", A:D, 4, FALSE), "Flight Not Found")</f>
        <v>Flight Not Found</v>
      </c>
      <c r="Y4517" t="str" cm="1">
        <f t="array" ref="Y4517">IF(AND(B:B &gt; TIME(6, 0, 0), B:B &lt;= TIME(18, 0, 0)), "Day", "Night")</f>
        <v>Night</v>
      </c>
      <c r="Z4517">
        <f>COUNTIFS(D:D, "Military - U.S. Army", C:C, "Fort Myer, Virginia")</f>
        <v>1</v>
      </c>
    </row>
    <row r="4518" spans="1:26" x14ac:dyDescent="0.2">
      <c r="A4518">
        <v>35685</v>
      </c>
      <c r="C4518" t="s">
        <v>22469</v>
      </c>
      <c r="D4518" t="s">
        <v>22470</v>
      </c>
      <c r="E4518" t="s">
        <v>22471</v>
      </c>
      <c r="F4518" t="s">
        <v>12795</v>
      </c>
      <c r="G4518" t="s">
        <v>22472</v>
      </c>
      <c r="H4518" t="s">
        <v>22473</v>
      </c>
      <c r="I4518">
        <v>22</v>
      </c>
      <c r="J4518">
        <v>22</v>
      </c>
      <c r="K4518">
        <v>0</v>
      </c>
      <c r="L4518" t="s">
        <v>22474</v>
      </c>
      <c r="M4518">
        <f>SUM(B4518,C4518)</f>
        <v>0</v>
      </c>
      <c r="N4518" t="str">
        <f t="shared" si="140"/>
        <v>No</v>
      </c>
      <c r="O4518">
        <f>COUNTIF(C:C,"&lt;0")</f>
        <v>0</v>
      </c>
      <c r="P4518" t="e">
        <f>SUMIF(#REF!,"&gt;"&amp;AVERAGE(#REF!))</f>
        <v>#REF!</v>
      </c>
      <c r="Q4518">
        <f t="shared" si="141"/>
        <v>27.565026697177728</v>
      </c>
      <c r="R4518" t="str">
        <f>CONCATENATE("ID-",A4518,"-",E4518)</f>
        <v>ID-35685-Buknavu - Uvira</v>
      </c>
      <c r="S4518">
        <f>INDEX(B:B,MATCH(A4518,A:A,0))</f>
        <v>0</v>
      </c>
      <c r="T4518" t="str">
        <f>IF(OR(B4518&gt;0,C4518&gt;0),"Acceptable","Check")</f>
        <v>Acceptable</v>
      </c>
      <c r="U4518">
        <f>COUNTIF(D:D, "Military - U.S. Army")</f>
        <v>23</v>
      </c>
      <c r="V4518">
        <f>AVERAGEIF(C:C,"Fort Myer, Virginia", I:I)</f>
        <v>2</v>
      </c>
      <c r="X4518" t="str">
        <f>IFERROR(VLOOKUP("FlightNumber", A:D, 4, FALSE), "Flight Not Found")</f>
        <v>Flight Not Found</v>
      </c>
      <c r="Y4518" t="str" cm="1">
        <f t="array" ref="Y4518">IF(AND(B:B &gt; TIME(6, 0, 0), B:B &lt;= TIME(18, 0, 0)), "Day", "Night")</f>
        <v>Night</v>
      </c>
      <c r="Z4518">
        <f>COUNTIFS(D:D, "Military - U.S. Army", C:C, "Fort Myer, Virginia")</f>
        <v>1</v>
      </c>
    </row>
    <row r="4519" spans="1:26" x14ac:dyDescent="0.2">
      <c r="A4519">
        <v>35686</v>
      </c>
      <c r="B4519" t="s">
        <v>5744</v>
      </c>
      <c r="C4519" t="s">
        <v>22475</v>
      </c>
      <c r="D4519" t="s">
        <v>22476</v>
      </c>
      <c r="F4519" t="s">
        <v>22477</v>
      </c>
      <c r="G4519" t="s">
        <v>22478</v>
      </c>
      <c r="H4519" t="s">
        <v>22479</v>
      </c>
      <c r="I4519">
        <v>33</v>
      </c>
      <c r="J4519">
        <v>33</v>
      </c>
      <c r="K4519">
        <v>0</v>
      </c>
      <c r="L4519" t="s">
        <v>22480</v>
      </c>
      <c r="M4519">
        <f>SUM(B4519,C4519)</f>
        <v>0</v>
      </c>
      <c r="N4519" t="str">
        <f t="shared" si="140"/>
        <v>No</v>
      </c>
      <c r="O4519">
        <f>COUNTIF(C:C,"&lt;0")</f>
        <v>0</v>
      </c>
      <c r="P4519" t="e">
        <f>SUMIF(#REF!,"&gt;"&amp;AVERAGE(#REF!))</f>
        <v>#REF!</v>
      </c>
      <c r="Q4519">
        <f t="shared" si="141"/>
        <v>27.565026697177728</v>
      </c>
      <c r="R4519" t="str">
        <f>CONCATENATE("ID-",A4519,"-",E4519)</f>
        <v>ID-35686-</v>
      </c>
      <c r="S4519" t="str">
        <f>INDEX(B:B,MATCH(A4519,A:A,0))</f>
        <v>17:10</v>
      </c>
      <c r="T4519" t="str">
        <f>IF(OR(B4519&gt;0,C4519&gt;0),"Acceptable","Check")</f>
        <v>Acceptable</v>
      </c>
      <c r="U4519">
        <f>COUNTIF(D:D, "Military - U.S. Army")</f>
        <v>23</v>
      </c>
      <c r="V4519">
        <f>AVERAGEIF(C:C,"Fort Myer, Virginia", I:I)</f>
        <v>2</v>
      </c>
      <c r="X4519" t="str">
        <f>IFERROR(VLOOKUP("FlightNumber", A:D, 4, FALSE), "Flight Not Found")</f>
        <v>Flight Not Found</v>
      </c>
      <c r="Y4519" t="str" cm="1">
        <f t="array" ref="Y4519">IF(AND(B:B &gt; TIME(6, 0, 0), B:B &lt;= TIME(18, 0, 0)), "Day", "Night")</f>
        <v>Night</v>
      </c>
      <c r="Z4519">
        <f>COUNTIFS(D:D, "Military - U.S. Army", C:C, "Fort Myer, Virginia")</f>
        <v>1</v>
      </c>
    </row>
    <row r="4520" spans="1:26" x14ac:dyDescent="0.2">
      <c r="A4520">
        <v>35699</v>
      </c>
      <c r="B4520" t="s">
        <v>11574</v>
      </c>
      <c r="C4520" t="s">
        <v>22481</v>
      </c>
      <c r="D4520" t="s">
        <v>4985</v>
      </c>
      <c r="E4520" t="s">
        <v>22482</v>
      </c>
      <c r="F4520" t="s">
        <v>22483</v>
      </c>
      <c r="G4520" t="s">
        <v>22484</v>
      </c>
      <c r="H4520" t="s">
        <v>7695</v>
      </c>
      <c r="I4520">
        <v>234</v>
      </c>
      <c r="J4520">
        <v>234</v>
      </c>
      <c r="K4520">
        <v>0</v>
      </c>
      <c r="L4520" t="s">
        <v>22485</v>
      </c>
      <c r="M4520">
        <f>SUM(B4520,C4520)</f>
        <v>0</v>
      </c>
      <c r="N4520" t="str">
        <f t="shared" si="140"/>
        <v>No</v>
      </c>
      <c r="O4520">
        <f>COUNTIF(C:C,"&lt;0")</f>
        <v>0</v>
      </c>
      <c r="P4520" t="e">
        <f>SUMIF(#REF!,"&gt;"&amp;AVERAGE(#REF!))</f>
        <v>#REF!</v>
      </c>
      <c r="Q4520">
        <f t="shared" si="141"/>
        <v>27.565026697177728</v>
      </c>
      <c r="R4520" t="str">
        <f>CONCATENATE("ID-",A4520,"-",E4520)</f>
        <v>ID-35699-Jakarta - Medan</v>
      </c>
      <c r="S4520" t="str">
        <f>INDEX(B:B,MATCH(A4520,A:A,0))</f>
        <v>13:34</v>
      </c>
      <c r="T4520" t="str">
        <f>IF(OR(B4520&gt;0,C4520&gt;0),"Acceptable","Check")</f>
        <v>Acceptable</v>
      </c>
      <c r="U4520">
        <f>COUNTIF(D:D, "Military - U.S. Army")</f>
        <v>23</v>
      </c>
      <c r="V4520">
        <f>AVERAGEIF(C:C,"Fort Myer, Virginia", I:I)</f>
        <v>2</v>
      </c>
      <c r="X4520" t="str">
        <f>IFERROR(VLOOKUP("FlightNumber", A:D, 4, FALSE), "Flight Not Found")</f>
        <v>Flight Not Found</v>
      </c>
      <c r="Y4520" t="str" cm="1">
        <f t="array" ref="Y4520">IF(AND(B:B &gt; TIME(6, 0, 0), B:B &lt;= TIME(18, 0, 0)), "Day", "Night")</f>
        <v>Night</v>
      </c>
      <c r="Z4520">
        <f>COUNTIFS(D:D, "Military - U.S. Army", C:C, "Fort Myer, Virginia")</f>
        <v>1</v>
      </c>
    </row>
    <row r="4521" spans="1:26" x14ac:dyDescent="0.2">
      <c r="A4521">
        <v>35711</v>
      </c>
      <c r="B4521" t="s">
        <v>22486</v>
      </c>
      <c r="C4521" t="s">
        <v>22487</v>
      </c>
      <c r="D4521" t="s">
        <v>15860</v>
      </c>
      <c r="E4521" t="s">
        <v>22488</v>
      </c>
      <c r="F4521" t="s">
        <v>19282</v>
      </c>
      <c r="G4521" t="s">
        <v>22489</v>
      </c>
      <c r="H4521" t="s">
        <v>22490</v>
      </c>
      <c r="I4521">
        <v>9</v>
      </c>
      <c r="J4521">
        <v>9</v>
      </c>
      <c r="K4521">
        <v>0</v>
      </c>
      <c r="L4521" t="s">
        <v>22491</v>
      </c>
      <c r="M4521">
        <f>SUM(B4521,C4521)</f>
        <v>0</v>
      </c>
      <c r="N4521" t="str">
        <f t="shared" si="140"/>
        <v>No</v>
      </c>
      <c r="O4521">
        <f>COUNTIF(C:C,"&lt;0")</f>
        <v>0</v>
      </c>
      <c r="P4521" t="e">
        <f>SUMIF(#REF!,"&gt;"&amp;AVERAGE(#REF!))</f>
        <v>#REF!</v>
      </c>
      <c r="Q4521">
        <f t="shared" si="141"/>
        <v>27.565026697177728</v>
      </c>
      <c r="R4521" t="str">
        <f>CONCATENATE("ID-",A4521,"-",E4521)</f>
        <v>ID-35711-Montrose, CO - Page, AZ</v>
      </c>
      <c r="S4521" t="str">
        <f>INDEX(B:B,MATCH(A4521,A:A,0))</f>
        <v>07:23</v>
      </c>
      <c r="T4521" t="str">
        <f>IF(OR(B4521&gt;0,C4521&gt;0),"Acceptable","Check")</f>
        <v>Acceptable</v>
      </c>
      <c r="U4521">
        <f>COUNTIF(D:D, "Military - U.S. Army")</f>
        <v>23</v>
      </c>
      <c r="V4521">
        <f>AVERAGEIF(C:C,"Fort Myer, Virginia", I:I)</f>
        <v>2</v>
      </c>
      <c r="X4521" t="str">
        <f>IFERROR(VLOOKUP("FlightNumber", A:D, 4, FALSE), "Flight Not Found")</f>
        <v>Flight Not Found</v>
      </c>
      <c r="Y4521" t="str" cm="1">
        <f t="array" ref="Y4521">IF(AND(B:B &gt; TIME(6, 0, 0), B:B &lt;= TIME(18, 0, 0)), "Day", "Night")</f>
        <v>Night</v>
      </c>
      <c r="Z4521">
        <f>COUNTIFS(D:D, "Military - U.S. Army", C:C, "Fort Myer, Virginia")</f>
        <v>1</v>
      </c>
    </row>
    <row r="4522" spans="1:26" x14ac:dyDescent="0.2">
      <c r="A4522">
        <v>35712</v>
      </c>
      <c r="B4522" t="s">
        <v>2741</v>
      </c>
      <c r="C4522" t="s">
        <v>22492</v>
      </c>
      <c r="D4522" t="s">
        <v>22493</v>
      </c>
      <c r="F4522" t="s">
        <v>16733</v>
      </c>
      <c r="G4522" t="s">
        <v>22494</v>
      </c>
      <c r="H4522" t="s">
        <v>22495</v>
      </c>
      <c r="I4522">
        <v>9</v>
      </c>
      <c r="J4522">
        <v>8</v>
      </c>
      <c r="K4522">
        <v>0</v>
      </c>
      <c r="L4522" t="s">
        <v>22496</v>
      </c>
      <c r="M4522">
        <f>SUM(B4522,C4522)</f>
        <v>0</v>
      </c>
      <c r="N4522" t="str">
        <f t="shared" si="140"/>
        <v>No</v>
      </c>
      <c r="O4522">
        <f>COUNTIF(C:C,"&lt;0")</f>
        <v>0</v>
      </c>
      <c r="P4522" t="e">
        <f>SUMIF(#REF!,"&gt;"&amp;AVERAGE(#REF!))</f>
        <v>#REF!</v>
      </c>
      <c r="Q4522">
        <f t="shared" si="141"/>
        <v>27.565026697177728</v>
      </c>
      <c r="R4522" t="str">
        <f>CONCATENATE("ID-",A4522,"-",E4522)</f>
        <v>ID-35712-</v>
      </c>
      <c r="S4522" t="str">
        <f>INDEX(B:B,MATCH(A4522,A:A,0))</f>
        <v>03:00</v>
      </c>
      <c r="T4522" t="str">
        <f>IF(OR(B4522&gt;0,C4522&gt;0),"Acceptable","Check")</f>
        <v>Acceptable</v>
      </c>
      <c r="U4522">
        <f>COUNTIF(D:D, "Military - U.S. Army")</f>
        <v>23</v>
      </c>
      <c r="V4522">
        <f>AVERAGEIF(C:C,"Fort Myer, Virginia", I:I)</f>
        <v>2</v>
      </c>
      <c r="X4522" t="str">
        <f>IFERROR(VLOOKUP("FlightNumber", A:D, 4, FALSE), "Flight Not Found")</f>
        <v>Flight Not Found</v>
      </c>
      <c r="Y4522" t="str" cm="1">
        <f t="array" ref="Y4522">IF(AND(B:B &gt; TIME(6, 0, 0), B:B &lt;= TIME(18, 0, 0)), "Day", "Night")</f>
        <v>Night</v>
      </c>
      <c r="Z4522">
        <f>COUNTIFS(D:D, "Military - U.S. Army", C:C, "Fort Myer, Virginia")</f>
        <v>1</v>
      </c>
    </row>
    <row r="4523" spans="1:26" x14ac:dyDescent="0.2">
      <c r="A4523">
        <v>35713</v>
      </c>
      <c r="B4523" t="s">
        <v>6491</v>
      </c>
      <c r="C4523" t="s">
        <v>22497</v>
      </c>
      <c r="D4523" t="s">
        <v>7467</v>
      </c>
      <c r="E4523" t="s">
        <v>22498</v>
      </c>
      <c r="F4523" t="s">
        <v>11155</v>
      </c>
      <c r="G4523" t="s">
        <v>22499</v>
      </c>
      <c r="H4523" t="s">
        <v>22500</v>
      </c>
      <c r="I4523">
        <v>74</v>
      </c>
      <c r="J4523">
        <v>74</v>
      </c>
      <c r="K4523">
        <v>0</v>
      </c>
      <c r="L4523" t="s">
        <v>22501</v>
      </c>
      <c r="M4523">
        <f>SUM(B4523,C4523)</f>
        <v>0</v>
      </c>
      <c r="N4523" t="str">
        <f t="shared" si="140"/>
        <v>No</v>
      </c>
      <c r="O4523">
        <f>COUNTIF(C:C,"&lt;0")</f>
        <v>0</v>
      </c>
      <c r="P4523" t="e">
        <f>SUMIF(#REF!,"&gt;"&amp;AVERAGE(#REF!))</f>
        <v>#REF!</v>
      </c>
      <c r="Q4523">
        <f t="shared" si="141"/>
        <v>27.565026697177728</v>
      </c>
      <c r="R4523" t="str">
        <f>CONCATENATE("ID-",A4523,"-",E4523)</f>
        <v>ID-35713-Posadas - Buenos Aires</v>
      </c>
      <c r="S4523" t="str">
        <f>INDEX(B:B,MATCH(A4523,A:A,0))</f>
        <v>22:23</v>
      </c>
      <c r="T4523" t="str">
        <f>IF(OR(B4523&gt;0,C4523&gt;0),"Acceptable","Check")</f>
        <v>Acceptable</v>
      </c>
      <c r="U4523">
        <f>COUNTIF(D:D, "Military - U.S. Army")</f>
        <v>23</v>
      </c>
      <c r="V4523">
        <f>AVERAGEIF(C:C,"Fort Myer, Virginia", I:I)</f>
        <v>2</v>
      </c>
      <c r="X4523" t="str">
        <f>IFERROR(VLOOKUP("FlightNumber", A:D, 4, FALSE), "Flight Not Found")</f>
        <v>Flight Not Found</v>
      </c>
      <c r="Y4523" t="str" cm="1">
        <f t="array" ref="Y4523">IF(AND(B:B &gt; TIME(6, 0, 0), B:B &lt;= TIME(18, 0, 0)), "Day", "Night")</f>
        <v>Night</v>
      </c>
      <c r="Z4523">
        <f>COUNTIFS(D:D, "Military - U.S. Army", C:C, "Fort Myer, Virginia")</f>
        <v>1</v>
      </c>
    </row>
    <row r="4524" spans="1:26" x14ac:dyDescent="0.2">
      <c r="A4524">
        <v>35713</v>
      </c>
      <c r="C4524" t="s">
        <v>4364</v>
      </c>
      <c r="D4524" t="s">
        <v>16788</v>
      </c>
      <c r="F4524" t="s">
        <v>15968</v>
      </c>
      <c r="G4524" t="s">
        <v>22502</v>
      </c>
      <c r="H4524" t="s">
        <v>22503</v>
      </c>
      <c r="I4524">
        <v>5</v>
      </c>
      <c r="J4524">
        <v>5</v>
      </c>
      <c r="K4524">
        <v>0</v>
      </c>
      <c r="L4524" t="s">
        <v>314</v>
      </c>
      <c r="M4524">
        <f>SUM(B4524,C4524)</f>
        <v>0</v>
      </c>
      <c r="N4524" t="str">
        <f t="shared" si="140"/>
        <v>No</v>
      </c>
      <c r="O4524">
        <f>COUNTIF(C:C,"&lt;0")</f>
        <v>0</v>
      </c>
      <c r="P4524" t="e">
        <f>SUMIF(#REF!,"&gt;"&amp;AVERAGE(#REF!))</f>
        <v>#REF!</v>
      </c>
      <c r="Q4524">
        <f t="shared" si="141"/>
        <v>27.565026697177728</v>
      </c>
      <c r="R4524" t="str">
        <f>CONCATENATE("ID-",A4524,"-",E4524)</f>
        <v>ID-35713-</v>
      </c>
      <c r="S4524" t="str">
        <f>INDEX(B:B,MATCH(A4524,A:A,0))</f>
        <v>22:23</v>
      </c>
      <c r="T4524" t="str">
        <f>IF(OR(B4524&gt;0,C4524&gt;0),"Acceptable","Check")</f>
        <v>Acceptable</v>
      </c>
      <c r="U4524">
        <f>COUNTIF(D:D, "Military - U.S. Army")</f>
        <v>23</v>
      </c>
      <c r="V4524">
        <f>AVERAGEIF(C:C,"Fort Myer, Virginia", I:I)</f>
        <v>2</v>
      </c>
      <c r="X4524" t="str">
        <f>IFERROR(VLOOKUP("FlightNumber", A:D, 4, FALSE), "Flight Not Found")</f>
        <v>Flight Not Found</v>
      </c>
      <c r="Y4524" t="str" cm="1">
        <f t="array" ref="Y4524">IF(AND(B:B &gt; TIME(6, 0, 0), B:B &lt;= TIME(18, 0, 0)), "Day", "Night")</f>
        <v>Night</v>
      </c>
      <c r="Z4524">
        <f>COUNTIFS(D:D, "Military - U.S. Army", C:C, "Fort Myer, Virginia")</f>
        <v>1</v>
      </c>
    </row>
    <row r="4525" spans="1:26" x14ac:dyDescent="0.2">
      <c r="A4525">
        <v>35715</v>
      </c>
      <c r="B4525" t="s">
        <v>18411</v>
      </c>
      <c r="C4525" t="s">
        <v>22504</v>
      </c>
      <c r="D4525" t="s">
        <v>34</v>
      </c>
      <c r="F4525" t="s">
        <v>22505</v>
      </c>
      <c r="G4525" t="s">
        <v>22506</v>
      </c>
      <c r="H4525" t="s">
        <v>22507</v>
      </c>
      <c r="I4525">
        <v>1</v>
      </c>
      <c r="J4525">
        <v>1</v>
      </c>
      <c r="K4525">
        <v>0</v>
      </c>
      <c r="L4525" t="s">
        <v>22508</v>
      </c>
      <c r="M4525">
        <f>SUM(B4525,C4525)</f>
        <v>0</v>
      </c>
      <c r="N4525" t="str">
        <f t="shared" si="140"/>
        <v>No</v>
      </c>
      <c r="O4525">
        <f>COUNTIF(C:C,"&lt;0")</f>
        <v>0</v>
      </c>
      <c r="P4525" t="e">
        <f>SUMIF(#REF!,"&gt;"&amp;AVERAGE(#REF!))</f>
        <v>#REF!</v>
      </c>
      <c r="Q4525">
        <f t="shared" si="141"/>
        <v>27.565026697177728</v>
      </c>
      <c r="R4525" t="str">
        <f>CONCATENATE("ID-",A4525,"-",E4525)</f>
        <v>ID-35715-</v>
      </c>
      <c r="S4525" t="str">
        <f>INDEX(B:B,MATCH(A4525,A:A,0))</f>
        <v>17:28</v>
      </c>
      <c r="T4525" t="str">
        <f>IF(OR(B4525&gt;0,C4525&gt;0),"Acceptable","Check")</f>
        <v>Acceptable</v>
      </c>
      <c r="U4525">
        <f>COUNTIF(D:D, "Military - U.S. Army")</f>
        <v>23</v>
      </c>
      <c r="V4525">
        <f>AVERAGEIF(C:C,"Fort Myer, Virginia", I:I)</f>
        <v>2</v>
      </c>
      <c r="X4525" t="str">
        <f>IFERROR(VLOOKUP("FlightNumber", A:D, 4, FALSE), "Flight Not Found")</f>
        <v>Flight Not Found</v>
      </c>
      <c r="Y4525" t="str" cm="1">
        <f t="array" ref="Y4525">IF(AND(B:B &gt; TIME(6, 0, 0), B:B &lt;= TIME(18, 0, 0)), "Day", "Night")</f>
        <v>Night</v>
      </c>
      <c r="Z4525">
        <f>COUNTIFS(D:D, "Military - U.S. Army", C:C, "Fort Myer, Virginia")</f>
        <v>1</v>
      </c>
    </row>
    <row r="4526" spans="1:26" x14ac:dyDescent="0.2">
      <c r="A4526">
        <v>35732</v>
      </c>
      <c r="C4526" t="s">
        <v>22509</v>
      </c>
      <c r="D4526" t="s">
        <v>6017</v>
      </c>
      <c r="F4526" t="s">
        <v>11779</v>
      </c>
      <c r="G4526" t="s">
        <v>22510</v>
      </c>
      <c r="H4526" t="s">
        <v>22511</v>
      </c>
      <c r="I4526">
        <v>26</v>
      </c>
      <c r="J4526">
        <v>2</v>
      </c>
      <c r="K4526">
        <v>0</v>
      </c>
      <c r="L4526" t="s">
        <v>4212</v>
      </c>
      <c r="M4526">
        <f>SUM(B4526,C4526)</f>
        <v>0</v>
      </c>
      <c r="N4526" t="str">
        <f t="shared" si="140"/>
        <v>No</v>
      </c>
      <c r="O4526">
        <f>COUNTIF(C:C,"&lt;0")</f>
        <v>0</v>
      </c>
      <c r="P4526" t="e">
        <f>SUMIF(#REF!,"&gt;"&amp;AVERAGE(#REF!))</f>
        <v>#REF!</v>
      </c>
      <c r="Q4526">
        <f t="shared" si="141"/>
        <v>27.565026697177728</v>
      </c>
      <c r="R4526" t="str">
        <f>CONCATENATE("ID-",A4526,"-",E4526)</f>
        <v>ID-35732-</v>
      </c>
      <c r="S4526">
        <f>INDEX(B:B,MATCH(A4526,A:A,0))</f>
        <v>0</v>
      </c>
      <c r="T4526" t="str">
        <f>IF(OR(B4526&gt;0,C4526&gt;0),"Acceptable","Check")</f>
        <v>Acceptable</v>
      </c>
      <c r="U4526">
        <f>COUNTIF(D:D, "Military - U.S. Army")</f>
        <v>23</v>
      </c>
      <c r="V4526">
        <f>AVERAGEIF(C:C,"Fort Myer, Virginia", I:I)</f>
        <v>2</v>
      </c>
      <c r="X4526" t="str">
        <f>IFERROR(VLOOKUP("FlightNumber", A:D, 4, FALSE), "Flight Not Found")</f>
        <v>Flight Not Found</v>
      </c>
      <c r="Y4526" t="str" cm="1">
        <f t="array" ref="Y4526">IF(AND(B:B &gt; TIME(6, 0, 0), B:B &lt;= TIME(18, 0, 0)), "Day", "Night")</f>
        <v>Night</v>
      </c>
      <c r="Z4526">
        <f>COUNTIFS(D:D, "Military - U.S. Army", C:C, "Fort Myer, Virginia")</f>
        <v>1</v>
      </c>
    </row>
    <row r="4527" spans="1:26" x14ac:dyDescent="0.2">
      <c r="A4527">
        <v>35733</v>
      </c>
      <c r="C4527" t="s">
        <v>22512</v>
      </c>
      <c r="E4527" t="s">
        <v>22513</v>
      </c>
      <c r="F4527" t="s">
        <v>22514</v>
      </c>
      <c r="G4527" t="s">
        <v>22515</v>
      </c>
      <c r="I4527">
        <v>6</v>
      </c>
      <c r="J4527">
        <v>3</v>
      </c>
      <c r="K4527">
        <v>0</v>
      </c>
      <c r="L4527" t="s">
        <v>22516</v>
      </c>
      <c r="M4527">
        <f>SUM(B4527,C4527)</f>
        <v>0</v>
      </c>
      <c r="N4527" t="str">
        <f t="shared" si="140"/>
        <v>No</v>
      </c>
      <c r="O4527">
        <f>COUNTIF(C:C,"&lt;0")</f>
        <v>0</v>
      </c>
      <c r="P4527" t="e">
        <f>SUMIF(#REF!,"&gt;"&amp;AVERAGE(#REF!))</f>
        <v>#REF!</v>
      </c>
      <c r="Q4527">
        <f t="shared" si="141"/>
        <v>27.565026697177728</v>
      </c>
      <c r="R4527" t="str">
        <f>CONCATENATE("ID-",A4527,"-",E4527)</f>
        <v>ID-35733-Fort MMurray - La Loche</v>
      </c>
      <c r="S4527">
        <f>INDEX(B:B,MATCH(A4527,A:A,0))</f>
        <v>0</v>
      </c>
      <c r="T4527" t="str">
        <f>IF(OR(B4527&gt;0,C4527&gt;0),"Acceptable","Check")</f>
        <v>Acceptable</v>
      </c>
      <c r="U4527">
        <f>COUNTIF(D:D, "Military - U.S. Army")</f>
        <v>23</v>
      </c>
      <c r="V4527">
        <f>AVERAGEIF(C:C,"Fort Myer, Virginia", I:I)</f>
        <v>2</v>
      </c>
      <c r="X4527" t="str">
        <f>IFERROR(VLOOKUP("FlightNumber", A:D, 4, FALSE), "Flight Not Found")</f>
        <v>Flight Not Found</v>
      </c>
      <c r="Y4527" t="str" cm="1">
        <f t="array" ref="Y4527">IF(AND(B:B &gt; TIME(6, 0, 0), B:B &lt;= TIME(18, 0, 0)), "Day", "Night")</f>
        <v>Night</v>
      </c>
      <c r="Z4527">
        <f>COUNTIFS(D:D, "Military - U.S. Army", C:C, "Fort Myer, Virginia")</f>
        <v>1</v>
      </c>
    </row>
    <row r="4528" spans="1:26" x14ac:dyDescent="0.2">
      <c r="A4528">
        <v>35742</v>
      </c>
      <c r="B4528" t="s">
        <v>14160</v>
      </c>
      <c r="C4528" t="s">
        <v>22517</v>
      </c>
      <c r="D4528" t="s">
        <v>22323</v>
      </c>
      <c r="E4528" t="s">
        <v>22324</v>
      </c>
      <c r="F4528" t="s">
        <v>19282</v>
      </c>
      <c r="G4528" t="s">
        <v>22518</v>
      </c>
      <c r="H4528" t="s">
        <v>22519</v>
      </c>
      <c r="I4528">
        <v>8</v>
      </c>
      <c r="J4528">
        <v>8</v>
      </c>
      <c r="K4528">
        <v>0</v>
      </c>
      <c r="L4528" t="s">
        <v>22520</v>
      </c>
      <c r="M4528">
        <f>SUM(B4528,C4528)</f>
        <v>0</v>
      </c>
      <c r="N4528" t="str">
        <f t="shared" si="140"/>
        <v>No</v>
      </c>
      <c r="O4528">
        <f>COUNTIF(C:C,"&lt;0")</f>
        <v>0</v>
      </c>
      <c r="P4528" t="e">
        <f>SUMIF(#REF!,"&gt;"&amp;AVERAGE(#REF!))</f>
        <v>#REF!</v>
      </c>
      <c r="Q4528">
        <f t="shared" si="141"/>
        <v>27.565026697177728</v>
      </c>
      <c r="R4528" t="str">
        <f>CONCATENATE("ID-",A4528,"-",E4528)</f>
        <v>ID-35742-Barrow - Wainwright</v>
      </c>
      <c r="S4528" t="str">
        <f>INDEX(B:B,MATCH(A4528,A:A,0))</f>
        <v>08:08</v>
      </c>
      <c r="T4528" t="str">
        <f>IF(OR(B4528&gt;0,C4528&gt;0),"Acceptable","Check")</f>
        <v>Acceptable</v>
      </c>
      <c r="U4528">
        <f>COUNTIF(D:D, "Military - U.S. Army")</f>
        <v>23</v>
      </c>
      <c r="V4528">
        <f>AVERAGEIF(C:C,"Fort Myer, Virginia", I:I)</f>
        <v>2</v>
      </c>
      <c r="X4528" t="str">
        <f>IFERROR(VLOOKUP("FlightNumber", A:D, 4, FALSE), "Flight Not Found")</f>
        <v>Flight Not Found</v>
      </c>
      <c r="Y4528" t="str" cm="1">
        <f t="array" ref="Y4528">IF(AND(B:B &gt; TIME(6, 0, 0), B:B &lt;= TIME(18, 0, 0)), "Day", "Night")</f>
        <v>Night</v>
      </c>
      <c r="Z4528">
        <f>COUNTIFS(D:D, "Military - U.S. Army", C:C, "Fort Myer, Virginia")</f>
        <v>1</v>
      </c>
    </row>
    <row r="4529" spans="1:26" x14ac:dyDescent="0.2">
      <c r="A4529">
        <v>35769</v>
      </c>
      <c r="B4529" t="s">
        <v>20980</v>
      </c>
      <c r="C4529" t="s">
        <v>22521</v>
      </c>
      <c r="D4529" t="s">
        <v>10698</v>
      </c>
      <c r="E4529" t="s">
        <v>22522</v>
      </c>
      <c r="F4529" t="s">
        <v>22523</v>
      </c>
      <c r="G4529" t="s">
        <v>22524</v>
      </c>
      <c r="H4529" t="s">
        <v>22525</v>
      </c>
      <c r="I4529">
        <v>23</v>
      </c>
      <c r="J4529">
        <v>23</v>
      </c>
      <c r="K4529">
        <v>44</v>
      </c>
      <c r="L4529" t="s">
        <v>22526</v>
      </c>
      <c r="M4529">
        <f>SUM(B4529,C4529)</f>
        <v>0</v>
      </c>
      <c r="N4529" t="str">
        <f t="shared" si="140"/>
        <v>No</v>
      </c>
      <c r="O4529">
        <f>COUNTIF(C:C,"&lt;0")</f>
        <v>0</v>
      </c>
      <c r="P4529" t="e">
        <f>SUMIF(#REF!,"&gt;"&amp;AVERAGE(#REF!))</f>
        <v>#REF!</v>
      </c>
      <c r="Q4529">
        <f t="shared" si="141"/>
        <v>27.565026697177728</v>
      </c>
      <c r="R4529" t="str">
        <f>CONCATENATE("ID-",A4529,"-",E4529)</f>
        <v>ID-35769-Irkutsk - Vladivostok</v>
      </c>
      <c r="S4529" t="str">
        <f>INDEX(B:B,MATCH(A4529,A:A,0))</f>
        <v>14:46</v>
      </c>
      <c r="T4529" t="str">
        <f>IF(OR(B4529&gt;0,C4529&gt;0),"Acceptable","Check")</f>
        <v>Acceptable</v>
      </c>
      <c r="U4529">
        <f>COUNTIF(D:D, "Military - U.S. Army")</f>
        <v>23</v>
      </c>
      <c r="V4529">
        <f>AVERAGEIF(C:C,"Fort Myer, Virginia", I:I)</f>
        <v>2</v>
      </c>
      <c r="X4529" t="str">
        <f>IFERROR(VLOOKUP("FlightNumber", A:D, 4, FALSE), "Flight Not Found")</f>
        <v>Flight Not Found</v>
      </c>
      <c r="Y4529" t="str" cm="1">
        <f t="array" ref="Y4529">IF(AND(B:B &gt; TIME(6, 0, 0), B:B &lt;= TIME(18, 0, 0)), "Day", "Night")</f>
        <v>Night</v>
      </c>
      <c r="Z4529">
        <f>COUNTIFS(D:D, "Military - U.S. Army", C:C, "Fort Myer, Virginia")</f>
        <v>1</v>
      </c>
    </row>
    <row r="4530" spans="1:26" x14ac:dyDescent="0.2">
      <c r="A4530">
        <v>35773</v>
      </c>
      <c r="B4530" t="s">
        <v>11325</v>
      </c>
      <c r="C4530" t="s">
        <v>22527</v>
      </c>
      <c r="D4530" t="s">
        <v>22528</v>
      </c>
      <c r="E4530" t="s">
        <v>22529</v>
      </c>
      <c r="F4530" t="s">
        <v>15845</v>
      </c>
      <c r="G4530" t="s">
        <v>22530</v>
      </c>
      <c r="H4530" t="s">
        <v>22531</v>
      </c>
      <c r="I4530">
        <v>17</v>
      </c>
      <c r="J4530">
        <v>4</v>
      </c>
      <c r="K4530">
        <v>0</v>
      </c>
      <c r="L4530" t="s">
        <v>22532</v>
      </c>
      <c r="M4530">
        <f>SUM(B4530,C4530)</f>
        <v>0</v>
      </c>
      <c r="N4530" t="str">
        <f t="shared" si="140"/>
        <v>No</v>
      </c>
      <c r="O4530">
        <f>COUNTIF(C:C,"&lt;0")</f>
        <v>0</v>
      </c>
      <c r="P4530" t="e">
        <f>SUMIF(#REF!,"&gt;"&amp;AVERAGE(#REF!))</f>
        <v>#REF!</v>
      </c>
      <c r="Q4530">
        <f t="shared" si="141"/>
        <v>27.565026697177728</v>
      </c>
      <c r="R4530" t="str">
        <f>CONCATENATE("ID-",A4530,"-",E4530)</f>
        <v>ID-35773-Winnipeg - Little Grand Rapids</v>
      </c>
      <c r="S4530" t="str">
        <f>INDEX(B:B,MATCH(A4530,A:A,0))</f>
        <v>15:26</v>
      </c>
      <c r="T4530" t="str">
        <f>IF(OR(B4530&gt;0,C4530&gt;0),"Acceptable","Check")</f>
        <v>Acceptable</v>
      </c>
      <c r="U4530">
        <f>COUNTIF(D:D, "Military - U.S. Army")</f>
        <v>23</v>
      </c>
      <c r="V4530">
        <f>AVERAGEIF(C:C,"Fort Myer, Virginia", I:I)</f>
        <v>2</v>
      </c>
      <c r="X4530" t="str">
        <f>IFERROR(VLOOKUP("FlightNumber", A:D, 4, FALSE), "Flight Not Found")</f>
        <v>Flight Not Found</v>
      </c>
      <c r="Y4530" t="str" cm="1">
        <f t="array" ref="Y4530">IF(AND(B:B &gt; TIME(6, 0, 0), B:B &lt;= TIME(18, 0, 0)), "Day", "Night")</f>
        <v>Night</v>
      </c>
      <c r="Z4530">
        <f>COUNTIFS(D:D, "Military - U.S. Army", C:C, "Fort Myer, Virginia")</f>
        <v>1</v>
      </c>
    </row>
    <row r="4531" spans="1:26" x14ac:dyDescent="0.2">
      <c r="A4531">
        <v>35777</v>
      </c>
      <c r="B4531" t="s">
        <v>4287</v>
      </c>
      <c r="C4531" t="s">
        <v>22533</v>
      </c>
      <c r="D4531" t="s">
        <v>22534</v>
      </c>
      <c r="E4531" t="s">
        <v>22535</v>
      </c>
      <c r="F4531" t="s">
        <v>22536</v>
      </c>
      <c r="G4531" t="s">
        <v>22537</v>
      </c>
      <c r="H4531" t="s">
        <v>22538</v>
      </c>
      <c r="I4531">
        <v>19</v>
      </c>
      <c r="J4531">
        <v>10</v>
      </c>
      <c r="K4531">
        <v>0</v>
      </c>
      <c r="L4531" t="s">
        <v>22539</v>
      </c>
      <c r="M4531">
        <f>SUM(B4531,C4531)</f>
        <v>0</v>
      </c>
      <c r="N4531" t="str">
        <f t="shared" si="140"/>
        <v>No</v>
      </c>
      <c r="O4531">
        <f>COUNTIF(C:C,"&lt;0")</f>
        <v>0</v>
      </c>
      <c r="P4531" t="e">
        <f>SUMIF(#REF!,"&gt;"&amp;AVERAGE(#REF!))</f>
        <v>#REF!</v>
      </c>
      <c r="Q4531">
        <f t="shared" si="141"/>
        <v>27.565026697177728</v>
      </c>
      <c r="R4531" t="str">
        <f>CONCATENATE("ID-",A4531,"-",E4531)</f>
        <v>ID-35777-Villamontes - Santa Cruz</v>
      </c>
      <c r="S4531" t="str">
        <f>INDEX(B:B,MATCH(A4531,A:A,0))</f>
        <v>17:05</v>
      </c>
      <c r="T4531" t="str">
        <f>IF(OR(B4531&gt;0,C4531&gt;0),"Acceptable","Check")</f>
        <v>Acceptable</v>
      </c>
      <c r="U4531">
        <f>COUNTIF(D:D, "Military - U.S. Army")</f>
        <v>23</v>
      </c>
      <c r="V4531">
        <f>AVERAGEIF(C:C,"Fort Myer, Virginia", I:I)</f>
        <v>2</v>
      </c>
      <c r="X4531" t="str">
        <f>IFERROR(VLOOKUP("FlightNumber", A:D, 4, FALSE), "Flight Not Found")</f>
        <v>Flight Not Found</v>
      </c>
      <c r="Y4531" t="str" cm="1">
        <f t="array" ref="Y4531">IF(AND(B:B &gt; TIME(6, 0, 0), B:B &lt;= TIME(18, 0, 0)), "Day", "Night")</f>
        <v>Night</v>
      </c>
      <c r="Z4531">
        <f>COUNTIFS(D:D, "Military - U.S. Army", C:C, "Fort Myer, Virginia")</f>
        <v>1</v>
      </c>
    </row>
    <row r="4532" spans="1:26" x14ac:dyDescent="0.2">
      <c r="A4532">
        <v>35780</v>
      </c>
      <c r="B4532" t="s">
        <v>1377</v>
      </c>
      <c r="C4532" t="s">
        <v>5916</v>
      </c>
      <c r="D4532" t="s">
        <v>20672</v>
      </c>
      <c r="E4532" t="s">
        <v>22540</v>
      </c>
      <c r="F4532" t="s">
        <v>12854</v>
      </c>
      <c r="G4532" t="s">
        <v>22541</v>
      </c>
      <c r="H4532" t="s">
        <v>22542</v>
      </c>
      <c r="I4532">
        <v>86</v>
      </c>
      <c r="J4532">
        <v>85</v>
      </c>
      <c r="K4532">
        <v>0</v>
      </c>
      <c r="L4532" t="s">
        <v>22543</v>
      </c>
      <c r="M4532">
        <f>SUM(B4532,C4532)</f>
        <v>0</v>
      </c>
      <c r="N4532" t="str">
        <f t="shared" si="140"/>
        <v>No</v>
      </c>
      <c r="O4532">
        <f>COUNTIF(C:C,"&lt;0")</f>
        <v>0</v>
      </c>
      <c r="P4532" t="e">
        <f>SUMIF(#REF!,"&gt;"&amp;AVERAGE(#REF!))</f>
        <v>#REF!</v>
      </c>
      <c r="Q4532">
        <f t="shared" si="141"/>
        <v>27.565026697177728</v>
      </c>
      <c r="R4532" t="str">
        <f>CONCATENATE("ID-",A4532,"-",E4532)</f>
        <v>ID-35780-Dushanbe - Sharjah</v>
      </c>
      <c r="S4532" t="str">
        <f>INDEX(B:B,MATCH(A4532,A:A,0))</f>
        <v>18:35</v>
      </c>
      <c r="T4532" t="str">
        <f>IF(OR(B4532&gt;0,C4532&gt;0),"Acceptable","Check")</f>
        <v>Acceptable</v>
      </c>
      <c r="U4532">
        <f>COUNTIF(D:D, "Military - U.S. Army")</f>
        <v>23</v>
      </c>
      <c r="V4532">
        <f>AVERAGEIF(C:C,"Fort Myer, Virginia", I:I)</f>
        <v>2</v>
      </c>
      <c r="X4532" t="str">
        <f>IFERROR(VLOOKUP("FlightNumber", A:D, 4, FALSE), "Flight Not Found")</f>
        <v>Flight Not Found</v>
      </c>
      <c r="Y4532" t="str" cm="1">
        <f t="array" ref="Y4532">IF(AND(B:B &gt; TIME(6, 0, 0), B:B &lt;= TIME(18, 0, 0)), "Day", "Night")</f>
        <v>Night</v>
      </c>
      <c r="Z4532">
        <f>COUNTIFS(D:D, "Military - U.S. Army", C:C, "Fort Myer, Virginia")</f>
        <v>1</v>
      </c>
    </row>
    <row r="4533" spans="1:26" x14ac:dyDescent="0.2">
      <c r="A4533">
        <v>35780</v>
      </c>
      <c r="B4533" t="s">
        <v>3160</v>
      </c>
      <c r="C4533" t="s">
        <v>22544</v>
      </c>
      <c r="D4533" t="s">
        <v>22545</v>
      </c>
      <c r="E4533" t="s">
        <v>22546</v>
      </c>
      <c r="F4533" t="s">
        <v>17169</v>
      </c>
      <c r="G4533" t="s">
        <v>22547</v>
      </c>
      <c r="H4533" t="s">
        <v>22548</v>
      </c>
      <c r="I4533">
        <v>3</v>
      </c>
      <c r="J4533">
        <v>3</v>
      </c>
      <c r="K4533">
        <v>0</v>
      </c>
      <c r="L4533" t="s">
        <v>22549</v>
      </c>
      <c r="M4533">
        <f>SUM(B4533,C4533)</f>
        <v>0</v>
      </c>
      <c r="N4533" t="str">
        <f t="shared" si="140"/>
        <v>No</v>
      </c>
      <c r="O4533">
        <f>COUNTIF(C:C,"&lt;0")</f>
        <v>0</v>
      </c>
      <c r="P4533" t="e">
        <f>SUMIF(#REF!,"&gt;"&amp;AVERAGE(#REF!))</f>
        <v>#REF!</v>
      </c>
      <c r="Q4533">
        <f t="shared" si="141"/>
        <v>27.565026697177728</v>
      </c>
      <c r="R4533" t="str">
        <f>CONCATENATE("ID-",A4533,"-",E4533)</f>
        <v>ID-35780-Mackenzie - Bear Valley</v>
      </c>
      <c r="S4533" t="str">
        <f>INDEX(B:B,MATCH(A4533,A:A,0))</f>
        <v>18:35</v>
      </c>
      <c r="T4533" t="str">
        <f>IF(OR(B4533&gt;0,C4533&gt;0),"Acceptable","Check")</f>
        <v>Acceptable</v>
      </c>
      <c r="U4533">
        <f>COUNTIF(D:D, "Military - U.S. Army")</f>
        <v>23</v>
      </c>
      <c r="V4533">
        <f>AVERAGEIF(C:C,"Fort Myer, Virginia", I:I)</f>
        <v>2</v>
      </c>
      <c r="X4533" t="str">
        <f>IFERROR(VLOOKUP("FlightNumber", A:D, 4, FALSE), "Flight Not Found")</f>
        <v>Flight Not Found</v>
      </c>
      <c r="Y4533" t="str" cm="1">
        <f t="array" ref="Y4533">IF(AND(B:B &gt; TIME(6, 0, 0), B:B &lt;= TIME(18, 0, 0)), "Day", "Night")</f>
        <v>Night</v>
      </c>
      <c r="Z4533">
        <f>COUNTIFS(D:D, "Military - U.S. Army", C:C, "Fort Myer, Virginia")</f>
        <v>1</v>
      </c>
    </row>
    <row r="4534" spans="1:26" x14ac:dyDescent="0.2">
      <c r="A4534">
        <v>35781</v>
      </c>
      <c r="B4534" t="s">
        <v>3179</v>
      </c>
      <c r="C4534" t="s">
        <v>22550</v>
      </c>
      <c r="D4534" t="s">
        <v>22551</v>
      </c>
      <c r="E4534" t="s">
        <v>22552</v>
      </c>
      <c r="F4534" t="s">
        <v>16427</v>
      </c>
      <c r="G4534" t="s">
        <v>22553</v>
      </c>
      <c r="H4534" t="s">
        <v>22554</v>
      </c>
      <c r="I4534">
        <v>70</v>
      </c>
      <c r="J4534">
        <v>70</v>
      </c>
      <c r="K4534">
        <v>0</v>
      </c>
      <c r="L4534" t="s">
        <v>22555</v>
      </c>
      <c r="M4534">
        <f>SUM(B4534,C4534)</f>
        <v>0</v>
      </c>
      <c r="N4534" t="str">
        <f t="shared" si="140"/>
        <v>No</v>
      </c>
      <c r="O4534">
        <f>COUNTIF(C:C,"&lt;0")</f>
        <v>0</v>
      </c>
      <c r="P4534" t="e">
        <f>SUMIF(#REF!,"&gt;"&amp;AVERAGE(#REF!))</f>
        <v>#REF!</v>
      </c>
      <c r="Q4534">
        <f t="shared" si="141"/>
        <v>27.565026697177728</v>
      </c>
      <c r="R4534" t="str">
        <f>CONCATENATE("ID-",A4534,"-",E4534)</f>
        <v>ID-35781-Odessa - Thessaloniki</v>
      </c>
      <c r="S4534" t="str">
        <f>INDEX(B:B,MATCH(A4534,A:A,0))</f>
        <v>21:13</v>
      </c>
      <c r="T4534" t="str">
        <f>IF(OR(B4534&gt;0,C4534&gt;0),"Acceptable","Check")</f>
        <v>Acceptable</v>
      </c>
      <c r="U4534">
        <f>COUNTIF(D:D, "Military - U.S. Army")</f>
        <v>23</v>
      </c>
      <c r="V4534">
        <f>AVERAGEIF(C:C,"Fort Myer, Virginia", I:I)</f>
        <v>2</v>
      </c>
      <c r="X4534" t="str">
        <f>IFERROR(VLOOKUP("FlightNumber", A:D, 4, FALSE), "Flight Not Found")</f>
        <v>Flight Not Found</v>
      </c>
      <c r="Y4534" t="str" cm="1">
        <f t="array" ref="Y4534">IF(AND(B:B &gt; TIME(6, 0, 0), B:B &lt;= TIME(18, 0, 0)), "Day", "Night")</f>
        <v>Night</v>
      </c>
      <c r="Z4534">
        <f>COUNTIFS(D:D, "Military - U.S. Army", C:C, "Fort Myer, Virginia")</f>
        <v>1</v>
      </c>
    </row>
    <row r="4535" spans="1:26" x14ac:dyDescent="0.2">
      <c r="A4535">
        <v>35783</v>
      </c>
      <c r="B4535" t="s">
        <v>7582</v>
      </c>
      <c r="C4535" t="s">
        <v>13915</v>
      </c>
      <c r="D4535" t="s">
        <v>22556</v>
      </c>
      <c r="E4535" t="s">
        <v>22557</v>
      </c>
      <c r="F4535" t="s">
        <v>22558</v>
      </c>
      <c r="G4535" t="s">
        <v>22559</v>
      </c>
      <c r="H4535" t="s">
        <v>22560</v>
      </c>
      <c r="I4535">
        <v>104</v>
      </c>
      <c r="J4535">
        <v>104</v>
      </c>
      <c r="K4535">
        <v>0</v>
      </c>
      <c r="L4535" t="s">
        <v>22561</v>
      </c>
      <c r="M4535">
        <f>SUM(B4535,C4535)</f>
        <v>0</v>
      </c>
      <c r="N4535" t="str">
        <f t="shared" si="140"/>
        <v>No</v>
      </c>
      <c r="O4535">
        <f>COUNTIF(C:C,"&lt;0")</f>
        <v>0</v>
      </c>
      <c r="P4535" t="e">
        <f>SUMIF(#REF!,"&gt;"&amp;AVERAGE(#REF!))</f>
        <v>#REF!</v>
      </c>
      <c r="Q4535">
        <f t="shared" si="141"/>
        <v>27.565026697177728</v>
      </c>
      <c r="R4535" t="str">
        <f>CONCATENATE("ID-",A4535,"-",E4535)</f>
        <v>ID-35783-Jakarta - Hatta - Singapore</v>
      </c>
      <c r="S4535" t="str">
        <f>INDEX(B:B,MATCH(A4535,A:A,0))</f>
        <v>16:13</v>
      </c>
      <c r="T4535" t="str">
        <f>IF(OR(B4535&gt;0,C4535&gt;0),"Acceptable","Check")</f>
        <v>Acceptable</v>
      </c>
      <c r="U4535">
        <f>COUNTIF(D:D, "Military - U.S. Army")</f>
        <v>23</v>
      </c>
      <c r="V4535">
        <f>AVERAGEIF(C:C,"Fort Myer, Virginia", I:I)</f>
        <v>2</v>
      </c>
      <c r="X4535" t="str">
        <f>IFERROR(VLOOKUP("FlightNumber", A:D, 4, FALSE), "Flight Not Found")</f>
        <v>Flight Not Found</v>
      </c>
      <c r="Y4535" t="str" cm="1">
        <f t="array" ref="Y4535">IF(AND(B:B &gt; TIME(6, 0, 0), B:B &lt;= TIME(18, 0, 0)), "Day", "Night")</f>
        <v>Night</v>
      </c>
      <c r="Z4535">
        <f>COUNTIFS(D:D, "Military - U.S. Army", C:C, "Fort Myer, Virginia")</f>
        <v>1</v>
      </c>
    </row>
    <row r="4536" spans="1:26" x14ac:dyDescent="0.2">
      <c r="A4536">
        <v>35784</v>
      </c>
      <c r="C4536" t="s">
        <v>22562</v>
      </c>
      <c r="D4536" t="s">
        <v>22563</v>
      </c>
      <c r="E4536" t="s">
        <v>22564</v>
      </c>
      <c r="F4536" t="s">
        <v>15968</v>
      </c>
      <c r="G4536" t="s">
        <v>22565</v>
      </c>
      <c r="H4536" t="s">
        <v>22566</v>
      </c>
      <c r="I4536">
        <v>5</v>
      </c>
      <c r="J4536">
        <v>5</v>
      </c>
      <c r="K4536">
        <v>0</v>
      </c>
      <c r="L4536" t="s">
        <v>22567</v>
      </c>
      <c r="M4536">
        <f>SUM(B4536,C4536)</f>
        <v>0</v>
      </c>
      <c r="N4536" t="str">
        <f t="shared" si="140"/>
        <v>No</v>
      </c>
      <c r="O4536">
        <f>COUNTIF(C:C,"&lt;0")</f>
        <v>0</v>
      </c>
      <c r="P4536" t="e">
        <f>SUMIF(#REF!,"&gt;"&amp;AVERAGE(#REF!))</f>
        <v>#REF!</v>
      </c>
      <c r="Q4536">
        <f t="shared" si="141"/>
        <v>27.565026697177728</v>
      </c>
      <c r="R4536" t="str">
        <f>CONCATENATE("ID-",A4536,"-",E4536)</f>
        <v>ID-35784-Search mission</v>
      </c>
      <c r="S4536">
        <f>INDEX(B:B,MATCH(A4536,A:A,0))</f>
        <v>0</v>
      </c>
      <c r="T4536" t="str">
        <f>IF(OR(B4536&gt;0,C4536&gt;0),"Acceptable","Check")</f>
        <v>Acceptable</v>
      </c>
      <c r="U4536">
        <f>COUNTIF(D:D, "Military - U.S. Army")</f>
        <v>23</v>
      </c>
      <c r="V4536">
        <f>AVERAGEIF(C:C,"Fort Myer, Virginia", I:I)</f>
        <v>2</v>
      </c>
      <c r="X4536" t="str">
        <f>IFERROR(VLOOKUP("FlightNumber", A:D, 4, FALSE), "Flight Not Found")</f>
        <v>Flight Not Found</v>
      </c>
      <c r="Y4536" t="str" cm="1">
        <f t="array" ref="Y4536">IF(AND(B:B &gt; TIME(6, 0, 0), B:B &lt;= TIME(18, 0, 0)), "Day", "Night")</f>
        <v>Night</v>
      </c>
      <c r="Z4536">
        <f>COUNTIFS(D:D, "Military - U.S. Army", C:C, "Fort Myer, Virginia")</f>
        <v>1</v>
      </c>
    </row>
    <row r="4537" spans="1:26" x14ac:dyDescent="0.2">
      <c r="A4537">
        <v>35791</v>
      </c>
      <c r="C4537" t="s">
        <v>22568</v>
      </c>
      <c r="D4537" t="s">
        <v>22569</v>
      </c>
      <c r="E4537" t="s">
        <v>22570</v>
      </c>
      <c r="F4537" t="s">
        <v>22571</v>
      </c>
      <c r="G4537" t="s">
        <v>22572</v>
      </c>
      <c r="H4537" t="s">
        <v>22573</v>
      </c>
      <c r="I4537">
        <v>5</v>
      </c>
      <c r="J4537">
        <v>5</v>
      </c>
      <c r="K4537">
        <v>0</v>
      </c>
      <c r="L4537" t="s">
        <v>22574</v>
      </c>
      <c r="M4537">
        <f>SUM(B4537,C4537)</f>
        <v>0</v>
      </c>
      <c r="N4537" t="str">
        <f t="shared" si="140"/>
        <v>No</v>
      </c>
      <c r="O4537">
        <f>COUNTIF(C:C,"&lt;0")</f>
        <v>0</v>
      </c>
      <c r="P4537" t="e">
        <f>SUMIF(#REF!,"&gt;"&amp;AVERAGE(#REF!))</f>
        <v>#REF!</v>
      </c>
      <c r="Q4537">
        <f t="shared" si="141"/>
        <v>27.565026697177728</v>
      </c>
      <c r="R4537" t="str">
        <f>CONCATENATE("ID-",A4537,"-",E4537)</f>
        <v>ID-35791-Abidjan - Rundu, Nambia</v>
      </c>
      <c r="S4537">
        <f>INDEX(B:B,MATCH(A4537,A:A,0))</f>
        <v>0</v>
      </c>
      <c r="T4537" t="str">
        <f>IF(OR(B4537&gt;0,C4537&gt;0),"Acceptable","Check")</f>
        <v>Acceptable</v>
      </c>
      <c r="U4537">
        <f>COUNTIF(D:D, "Military - U.S. Army")</f>
        <v>23</v>
      </c>
      <c r="V4537">
        <f>AVERAGEIF(C:C,"Fort Myer, Virginia", I:I)</f>
        <v>2</v>
      </c>
      <c r="X4537" t="str">
        <f>IFERROR(VLOOKUP("FlightNumber", A:D, 4, FALSE), "Flight Not Found")</f>
        <v>Flight Not Found</v>
      </c>
      <c r="Y4537" t="str" cm="1">
        <f t="array" ref="Y4537">IF(AND(B:B &gt; TIME(6, 0, 0), B:B &lt;= TIME(18, 0, 0)), "Day", "Night")</f>
        <v>Night</v>
      </c>
      <c r="Z4537">
        <f>COUNTIFS(D:D, "Military - U.S. Army", C:C, "Fort Myer, Virginia")</f>
        <v>1</v>
      </c>
    </row>
    <row r="4538" spans="1:26" x14ac:dyDescent="0.2">
      <c r="A4538">
        <v>35792</v>
      </c>
      <c r="B4538" t="s">
        <v>6969</v>
      </c>
      <c r="C4538" t="s">
        <v>6745</v>
      </c>
      <c r="D4538" t="s">
        <v>1144</v>
      </c>
      <c r="E4538" t="s">
        <v>16551</v>
      </c>
      <c r="F4538" t="s">
        <v>18811</v>
      </c>
      <c r="G4538" t="s">
        <v>22575</v>
      </c>
      <c r="H4538" t="s">
        <v>22576</v>
      </c>
      <c r="I4538">
        <v>393</v>
      </c>
      <c r="J4538">
        <v>1</v>
      </c>
      <c r="K4538">
        <v>0</v>
      </c>
      <c r="L4538" t="s">
        <v>22577</v>
      </c>
      <c r="M4538">
        <f>SUM(B4538,C4538)</f>
        <v>0</v>
      </c>
      <c r="N4538" t="str">
        <f t="shared" si="140"/>
        <v>No</v>
      </c>
      <c r="O4538">
        <f>COUNTIF(C:C,"&lt;0")</f>
        <v>0</v>
      </c>
      <c r="P4538" t="e">
        <f>SUMIF(#REF!,"&gt;"&amp;AVERAGE(#REF!))</f>
        <v>#REF!</v>
      </c>
      <c r="Q4538">
        <f t="shared" si="141"/>
        <v>27.565026697177728</v>
      </c>
      <c r="R4538" t="str">
        <f>CONCATENATE("ID-",A4538,"-",E4538)</f>
        <v>ID-35792-Tokyo - Honolulu</v>
      </c>
      <c r="S4538" t="str">
        <f>INDEX(B:B,MATCH(A4538,A:A,0))</f>
        <v>23:10</v>
      </c>
      <c r="T4538" t="str">
        <f>IF(OR(B4538&gt;0,C4538&gt;0),"Acceptable","Check")</f>
        <v>Acceptable</v>
      </c>
      <c r="U4538">
        <f>COUNTIF(D:D, "Military - U.S. Army")</f>
        <v>23</v>
      </c>
      <c r="V4538">
        <f>AVERAGEIF(C:C,"Fort Myer, Virginia", I:I)</f>
        <v>2</v>
      </c>
      <c r="X4538" t="str">
        <f>IFERROR(VLOOKUP("FlightNumber", A:D, 4, FALSE), "Flight Not Found")</f>
        <v>Flight Not Found</v>
      </c>
      <c r="Y4538" t="str" cm="1">
        <f t="array" ref="Y4538">IF(AND(B:B &gt; TIME(6, 0, 0), B:B &lt;= TIME(18, 0, 0)), "Day", "Night")</f>
        <v>Night</v>
      </c>
      <c r="Z4538">
        <f>COUNTIFS(D:D, "Military - U.S. Army", C:C, "Fort Myer, Virginia")</f>
        <v>1</v>
      </c>
    </row>
    <row r="4539" spans="1:26" x14ac:dyDescent="0.2">
      <c r="A4539">
        <v>35795</v>
      </c>
      <c r="B4539" t="s">
        <v>88</v>
      </c>
      <c r="C4539" t="s">
        <v>22578</v>
      </c>
      <c r="D4539" t="s">
        <v>22579</v>
      </c>
      <c r="E4539" t="s">
        <v>22580</v>
      </c>
      <c r="F4539" t="s">
        <v>15135</v>
      </c>
      <c r="G4539" t="s">
        <v>22581</v>
      </c>
      <c r="H4539" t="s">
        <v>160</v>
      </c>
      <c r="I4539">
        <v>10</v>
      </c>
      <c r="J4539">
        <v>10</v>
      </c>
      <c r="K4539">
        <v>0</v>
      </c>
      <c r="L4539" t="s">
        <v>22582</v>
      </c>
      <c r="M4539">
        <f>SUM(B4539,C4539)</f>
        <v>0</v>
      </c>
      <c r="N4539" t="str">
        <f t="shared" si="140"/>
        <v>No</v>
      </c>
      <c r="O4539">
        <f>COUNTIF(C:C,"&lt;0")</f>
        <v>0</v>
      </c>
      <c r="P4539" t="e">
        <f>SUMIF(#REF!,"&gt;"&amp;AVERAGE(#REF!))</f>
        <v>#REF!</v>
      </c>
      <c r="Q4539">
        <f t="shared" si="141"/>
        <v>27.565026697177728</v>
      </c>
      <c r="R4539" t="str">
        <f>CONCATENATE("ID-",A4539,"-",E4539)</f>
        <v>ID-35795-Panama City - Rio Sidra</v>
      </c>
      <c r="S4539" t="str">
        <f>INDEX(B:B,MATCH(A4539,A:A,0))</f>
        <v>07:45</v>
      </c>
      <c r="T4539" t="str">
        <f>IF(OR(B4539&gt;0,C4539&gt;0),"Acceptable","Check")</f>
        <v>Acceptable</v>
      </c>
      <c r="U4539">
        <f>COUNTIF(D:D, "Military - U.S. Army")</f>
        <v>23</v>
      </c>
      <c r="V4539">
        <f>AVERAGEIF(C:C,"Fort Myer, Virginia", I:I)</f>
        <v>2</v>
      </c>
      <c r="X4539" t="str">
        <f>IFERROR(VLOOKUP("FlightNumber", A:D, 4, FALSE), "Flight Not Found")</f>
        <v>Flight Not Found</v>
      </c>
      <c r="Y4539" t="str" cm="1">
        <f t="array" ref="Y4539">IF(AND(B:B &gt; TIME(6, 0, 0), B:B &lt;= TIME(18, 0, 0)), "Day", "Night")</f>
        <v>Night</v>
      </c>
      <c r="Z4539">
        <f>COUNTIFS(D:D, "Military - U.S. Army", C:C, "Fort Myer, Virginia")</f>
        <v>1</v>
      </c>
    </row>
    <row r="4540" spans="1:26" x14ac:dyDescent="0.2">
      <c r="A4540">
        <v>35804</v>
      </c>
      <c r="B4540" t="s">
        <v>4510</v>
      </c>
      <c r="C4540" t="s">
        <v>22583</v>
      </c>
      <c r="D4540" t="s">
        <v>17599</v>
      </c>
      <c r="E4540" t="s">
        <v>22584</v>
      </c>
      <c r="F4540" t="s">
        <v>19282</v>
      </c>
      <c r="G4540" t="s">
        <v>22585</v>
      </c>
      <c r="H4540" t="s">
        <v>22586</v>
      </c>
      <c r="I4540">
        <v>1</v>
      </c>
      <c r="J4540">
        <v>1</v>
      </c>
      <c r="K4540">
        <v>0</v>
      </c>
      <c r="L4540" t="s">
        <v>22587</v>
      </c>
      <c r="M4540">
        <f>SUM(B4540,C4540)</f>
        <v>0</v>
      </c>
      <c r="N4540" t="str">
        <f t="shared" si="140"/>
        <v>No</v>
      </c>
      <c r="O4540">
        <f>COUNTIF(C:C,"&lt;0")</f>
        <v>0</v>
      </c>
      <c r="P4540" t="e">
        <f>SUMIF(#REF!,"&gt;"&amp;AVERAGE(#REF!))</f>
        <v>#REF!</v>
      </c>
      <c r="Q4540">
        <f t="shared" si="141"/>
        <v>27.565026697177728</v>
      </c>
      <c r="R4540" t="str">
        <f>CONCATENATE("ID-",A4540,"-",E4540)</f>
        <v>ID-35804-Maiden, NC - Greensboro, NC</v>
      </c>
      <c r="S4540" t="str">
        <f>INDEX(B:B,MATCH(A4540,A:A,0))</f>
        <v>17:04</v>
      </c>
      <c r="T4540" t="str">
        <f>IF(OR(B4540&gt;0,C4540&gt;0),"Acceptable","Check")</f>
        <v>Acceptable</v>
      </c>
      <c r="U4540">
        <f>COUNTIF(D:D, "Military - U.S. Army")</f>
        <v>23</v>
      </c>
      <c r="V4540">
        <f>AVERAGEIF(C:C,"Fort Myer, Virginia", I:I)</f>
        <v>2</v>
      </c>
      <c r="X4540" t="str">
        <f>IFERROR(VLOOKUP("FlightNumber", A:D, 4, FALSE), "Flight Not Found")</f>
        <v>Flight Not Found</v>
      </c>
      <c r="Y4540" t="str" cm="1">
        <f t="array" ref="Y4540">IF(AND(B:B &gt; TIME(6, 0, 0), B:B &lt;= TIME(18, 0, 0)), "Day", "Night")</f>
        <v>Night</v>
      </c>
      <c r="Z4540">
        <f>COUNTIFS(D:D, "Military - U.S. Army", C:C, "Fort Myer, Virginia")</f>
        <v>1</v>
      </c>
    </row>
    <row r="4541" spans="1:26" x14ac:dyDescent="0.2">
      <c r="A4541">
        <v>35808</v>
      </c>
      <c r="B4541" t="s">
        <v>870</v>
      </c>
      <c r="C4541" t="s">
        <v>22588</v>
      </c>
      <c r="D4541" t="s">
        <v>6017</v>
      </c>
      <c r="E4541" t="s">
        <v>22589</v>
      </c>
      <c r="F4541" t="s">
        <v>10624</v>
      </c>
      <c r="G4541" t="s">
        <v>22590</v>
      </c>
      <c r="H4541" t="s">
        <v>22591</v>
      </c>
      <c r="I4541">
        <v>51</v>
      </c>
      <c r="J4541">
        <v>51</v>
      </c>
      <c r="K4541">
        <v>0</v>
      </c>
      <c r="L4541" t="s">
        <v>22592</v>
      </c>
      <c r="M4541">
        <f>SUM(B4541,C4541)</f>
        <v>0</v>
      </c>
      <c r="N4541" t="str">
        <f t="shared" si="140"/>
        <v>No</v>
      </c>
      <c r="O4541">
        <f>COUNTIF(C:C,"&lt;0")</f>
        <v>0</v>
      </c>
      <c r="P4541" t="e">
        <f>SUMIF(#REF!,"&gt;"&amp;AVERAGE(#REF!))</f>
        <v>#REF!</v>
      </c>
      <c r="Q4541">
        <f t="shared" si="141"/>
        <v>27.565026697177728</v>
      </c>
      <c r="R4541" t="str">
        <f>CONCATENATE("ID-",A4541,"-",E4541)</f>
        <v>ID-35808-Kandahar - Heart</v>
      </c>
      <c r="S4541" t="str">
        <f>INDEX(B:B,MATCH(A4541,A:A,0))</f>
        <v>22:30</v>
      </c>
      <c r="T4541" t="str">
        <f>IF(OR(B4541&gt;0,C4541&gt;0),"Acceptable","Check")</f>
        <v>Acceptable</v>
      </c>
      <c r="U4541">
        <f>COUNTIF(D:D, "Military - U.S. Army")</f>
        <v>23</v>
      </c>
      <c r="V4541">
        <f>AVERAGEIF(C:C,"Fort Myer, Virginia", I:I)</f>
        <v>2</v>
      </c>
      <c r="X4541" t="str">
        <f>IFERROR(VLOOKUP("FlightNumber", A:D, 4, FALSE), "Flight Not Found")</f>
        <v>Flight Not Found</v>
      </c>
      <c r="Y4541" t="str" cm="1">
        <f t="array" ref="Y4541">IF(AND(B:B &gt; TIME(6, 0, 0), B:B &lt;= TIME(18, 0, 0)), "Day", "Night")</f>
        <v>Night</v>
      </c>
      <c r="Z4541">
        <f>COUNTIFS(D:D, "Military - U.S. Army", C:C, "Fort Myer, Virginia")</f>
        <v>1</v>
      </c>
    </row>
    <row r="4542" spans="1:26" x14ac:dyDescent="0.2">
      <c r="A4542">
        <v>35808</v>
      </c>
      <c r="B4542" t="s">
        <v>37</v>
      </c>
      <c r="C4542" t="s">
        <v>22593</v>
      </c>
      <c r="D4542" t="s">
        <v>22594</v>
      </c>
      <c r="E4542" t="s">
        <v>22595</v>
      </c>
      <c r="F4542" t="s">
        <v>18709</v>
      </c>
      <c r="G4542" t="s">
        <v>22596</v>
      </c>
      <c r="H4542" t="s">
        <v>22597</v>
      </c>
      <c r="I4542">
        <v>2</v>
      </c>
      <c r="J4542">
        <v>2</v>
      </c>
      <c r="K4542">
        <v>0</v>
      </c>
      <c r="L4542" t="s">
        <v>22598</v>
      </c>
      <c r="M4542">
        <f>SUM(B4542,C4542)</f>
        <v>0</v>
      </c>
      <c r="N4542" t="str">
        <f t="shared" si="140"/>
        <v>No</v>
      </c>
      <c r="O4542">
        <f>COUNTIF(C:C,"&lt;0")</f>
        <v>0</v>
      </c>
      <c r="P4542" t="e">
        <f>SUMIF(#REF!,"&gt;"&amp;AVERAGE(#REF!))</f>
        <v>#REF!</v>
      </c>
      <c r="Q4542">
        <f t="shared" si="141"/>
        <v>27.565026697177728</v>
      </c>
      <c r="R4542" t="str">
        <f>CONCATENATE("ID-",A4542,"-",E4542)</f>
        <v>ID-35808-Gomel - Kunovice</v>
      </c>
      <c r="S4542" t="str">
        <f>INDEX(B:B,MATCH(A4542,A:A,0))</f>
        <v>22:30</v>
      </c>
      <c r="T4542" t="str">
        <f>IF(OR(B4542&gt;0,C4542&gt;0),"Acceptable","Check")</f>
        <v>Acceptable</v>
      </c>
      <c r="U4542">
        <f>COUNTIF(D:D, "Military - U.S. Army")</f>
        <v>23</v>
      </c>
      <c r="V4542">
        <f>AVERAGEIF(C:C,"Fort Myer, Virginia", I:I)</f>
        <v>2</v>
      </c>
      <c r="X4542" t="str">
        <f>IFERROR(VLOOKUP("FlightNumber", A:D, 4, FALSE), "Flight Not Found")</f>
        <v>Flight Not Found</v>
      </c>
      <c r="Y4542" t="str" cm="1">
        <f t="array" ref="Y4542">IF(AND(B:B &gt; TIME(6, 0, 0), B:B &lt;= TIME(18, 0, 0)), "Day", "Night")</f>
        <v>Night</v>
      </c>
      <c r="Z4542">
        <f>COUNTIFS(D:D, "Military - U.S. Army", C:C, "Fort Myer, Virginia")</f>
        <v>1</v>
      </c>
    </row>
    <row r="4543" spans="1:26" x14ac:dyDescent="0.2">
      <c r="A4543">
        <v>35822</v>
      </c>
      <c r="B4543" t="s">
        <v>3253</v>
      </c>
      <c r="C4543" t="s">
        <v>22599</v>
      </c>
      <c r="D4543" t="s">
        <v>22018</v>
      </c>
      <c r="E4543" t="s">
        <v>22600</v>
      </c>
      <c r="F4543" t="s">
        <v>11247</v>
      </c>
      <c r="G4543" t="s">
        <v>22601</v>
      </c>
      <c r="H4543" t="s">
        <v>22602</v>
      </c>
      <c r="I4543">
        <v>45</v>
      </c>
      <c r="J4543">
        <v>16</v>
      </c>
      <c r="K4543">
        <v>0</v>
      </c>
      <c r="L4543" t="s">
        <v>22603</v>
      </c>
      <c r="M4543">
        <f>SUM(B4543,C4543)</f>
        <v>0</v>
      </c>
      <c r="N4543" t="str">
        <f t="shared" si="140"/>
        <v>No</v>
      </c>
      <c r="O4543">
        <f>COUNTIF(C:C,"&lt;0")</f>
        <v>0</v>
      </c>
      <c r="P4543" t="e">
        <f>SUMIF(#REF!,"&gt;"&amp;AVERAGE(#REF!))</f>
        <v>#REF!</v>
      </c>
      <c r="Q4543">
        <f t="shared" si="141"/>
        <v>27.565026697177728</v>
      </c>
      <c r="R4543" t="str">
        <f>CONCATENATE("ID-",A4543,"-",E4543)</f>
        <v>ID-35822-Thandwe - Sittwe</v>
      </c>
      <c r="S4543" t="str">
        <f>INDEX(B:B,MATCH(A4543,A:A,0))</f>
        <v>11:45</v>
      </c>
      <c r="T4543" t="str">
        <f>IF(OR(B4543&gt;0,C4543&gt;0),"Acceptable","Check")</f>
        <v>Acceptable</v>
      </c>
      <c r="U4543">
        <f>COUNTIF(D:D, "Military - U.S. Army")</f>
        <v>23</v>
      </c>
      <c r="V4543">
        <f>AVERAGEIF(C:C,"Fort Myer, Virginia", I:I)</f>
        <v>2</v>
      </c>
      <c r="X4543" t="str">
        <f>IFERROR(VLOOKUP("FlightNumber", A:D, 4, FALSE), "Flight Not Found")</f>
        <v>Flight Not Found</v>
      </c>
      <c r="Y4543" t="str" cm="1">
        <f t="array" ref="Y4543">IF(AND(B:B &gt; TIME(6, 0, 0), B:B &lt;= TIME(18, 0, 0)), "Day", "Night")</f>
        <v>Night</v>
      </c>
      <c r="Z4543">
        <f>COUNTIFS(D:D, "Military - U.S. Army", C:C, "Fort Myer, Virginia")</f>
        <v>1</v>
      </c>
    </row>
    <row r="4544" spans="1:26" x14ac:dyDescent="0.2">
      <c r="A4544">
        <v>35828</v>
      </c>
      <c r="B4544" t="s">
        <v>2567</v>
      </c>
      <c r="C4544" t="s">
        <v>22604</v>
      </c>
      <c r="D4544" t="s">
        <v>22605</v>
      </c>
      <c r="E4544" t="s">
        <v>22606</v>
      </c>
      <c r="F4544" t="s">
        <v>11155</v>
      </c>
      <c r="G4544" t="s">
        <v>22607</v>
      </c>
      <c r="H4544" t="s">
        <v>22608</v>
      </c>
      <c r="I4544">
        <v>104</v>
      </c>
      <c r="J4544">
        <v>104</v>
      </c>
      <c r="K4544">
        <v>0</v>
      </c>
      <c r="L4544" t="s">
        <v>22609</v>
      </c>
      <c r="M4544">
        <f>SUM(B4544,C4544)</f>
        <v>0</v>
      </c>
      <c r="N4544" t="str">
        <f t="shared" si="140"/>
        <v>No</v>
      </c>
      <c r="O4544">
        <f>COUNTIF(C:C,"&lt;0")</f>
        <v>0</v>
      </c>
      <c r="P4544" t="e">
        <f>SUMIF(#REF!,"&gt;"&amp;AVERAGE(#REF!))</f>
        <v>#REF!</v>
      </c>
      <c r="Q4544">
        <f t="shared" si="141"/>
        <v>27.565026697177728</v>
      </c>
      <c r="R4544" t="str">
        <f>CONCATENATE("ID-",A4544,"-",E4544)</f>
        <v>ID-35828-Tacloban - Cagayan de Oro</v>
      </c>
      <c r="S4544" t="str">
        <f>INDEX(B:B,MATCH(A4544,A:A,0))</f>
        <v>11:00</v>
      </c>
      <c r="T4544" t="str">
        <f>IF(OR(B4544&gt;0,C4544&gt;0),"Acceptable","Check")</f>
        <v>Acceptable</v>
      </c>
      <c r="U4544">
        <f>COUNTIF(D:D, "Military - U.S. Army")</f>
        <v>23</v>
      </c>
      <c r="V4544">
        <f>AVERAGEIF(C:C,"Fort Myer, Virginia", I:I)</f>
        <v>2</v>
      </c>
      <c r="X4544" t="str">
        <f>IFERROR(VLOOKUP("FlightNumber", A:D, 4, FALSE), "Flight Not Found")</f>
        <v>Flight Not Found</v>
      </c>
      <c r="Y4544" t="str" cm="1">
        <f t="array" ref="Y4544">IF(AND(B:B &gt; TIME(6, 0, 0), B:B &lt;= TIME(18, 0, 0)), "Day", "Night")</f>
        <v>Night</v>
      </c>
      <c r="Z4544">
        <f>COUNTIFS(D:D, "Military - U.S. Army", C:C, "Fort Myer, Virginia")</f>
        <v>1</v>
      </c>
    </row>
    <row r="4545" spans="1:26" x14ac:dyDescent="0.2">
      <c r="A4545">
        <v>35829</v>
      </c>
      <c r="B4545" t="s">
        <v>2528</v>
      </c>
      <c r="C4545" t="s">
        <v>22610</v>
      </c>
      <c r="D4545" t="s">
        <v>3551</v>
      </c>
      <c r="F4545" t="s">
        <v>22611</v>
      </c>
      <c r="G4545" t="s">
        <v>22612</v>
      </c>
      <c r="H4545" t="s">
        <v>22613</v>
      </c>
      <c r="I4545">
        <v>2</v>
      </c>
      <c r="J4545">
        <v>0</v>
      </c>
      <c r="K4545">
        <v>20</v>
      </c>
      <c r="L4545" t="s">
        <v>22614</v>
      </c>
      <c r="M4545">
        <f>SUM(B4545,C4545)</f>
        <v>0</v>
      </c>
      <c r="N4545" t="str">
        <f t="shared" si="140"/>
        <v>No</v>
      </c>
      <c r="O4545">
        <f>COUNTIF(C:C,"&lt;0")</f>
        <v>0</v>
      </c>
      <c r="P4545" t="e">
        <f>SUMIF(#REF!,"&gt;"&amp;AVERAGE(#REF!))</f>
        <v>#REF!</v>
      </c>
      <c r="Q4545">
        <f t="shared" si="141"/>
        <v>27.565026697177728</v>
      </c>
      <c r="R4545" t="str">
        <f>CONCATENATE("ID-",A4545,"-",E4545)</f>
        <v>ID-35829-</v>
      </c>
      <c r="S4545" t="str">
        <f>INDEX(B:B,MATCH(A4545,A:A,0))</f>
        <v>15:15</v>
      </c>
      <c r="T4545" t="str">
        <f>IF(OR(B4545&gt;0,C4545&gt;0),"Acceptable","Check")</f>
        <v>Acceptable</v>
      </c>
      <c r="U4545">
        <f>COUNTIF(D:D, "Military - U.S. Army")</f>
        <v>23</v>
      </c>
      <c r="V4545">
        <f>AVERAGEIF(C:C,"Fort Myer, Virginia", I:I)</f>
        <v>2</v>
      </c>
      <c r="X4545" t="str">
        <f>IFERROR(VLOOKUP("FlightNumber", A:D, 4, FALSE), "Flight Not Found")</f>
        <v>Flight Not Found</v>
      </c>
      <c r="Y4545" t="str" cm="1">
        <f t="array" ref="Y4545">IF(AND(B:B &gt; TIME(6, 0, 0), B:B &lt;= TIME(18, 0, 0)), "Day", "Night")</f>
        <v>Night</v>
      </c>
      <c r="Z4545">
        <f>COUNTIFS(D:D, "Military - U.S. Army", C:C, "Fort Myer, Virginia")</f>
        <v>1</v>
      </c>
    </row>
    <row r="4546" spans="1:26" x14ac:dyDescent="0.2">
      <c r="A4546">
        <v>35830</v>
      </c>
      <c r="B4546" t="s">
        <v>1927</v>
      </c>
      <c r="C4546" t="s">
        <v>22615</v>
      </c>
      <c r="D4546" t="s">
        <v>22616</v>
      </c>
      <c r="E4546" t="s">
        <v>22617</v>
      </c>
      <c r="F4546" t="s">
        <v>18083</v>
      </c>
      <c r="G4546" t="s">
        <v>22618</v>
      </c>
      <c r="H4546" t="s">
        <v>22619</v>
      </c>
      <c r="I4546">
        <v>7</v>
      </c>
      <c r="J4546">
        <v>7</v>
      </c>
      <c r="K4546">
        <v>0</v>
      </c>
      <c r="L4546" t="s">
        <v>22620</v>
      </c>
      <c r="M4546">
        <f>SUM(B4546,C4546)</f>
        <v>0</v>
      </c>
      <c r="N4546" t="str">
        <f t="shared" ref="N4546:N4609" si="142">IF(E4546="good","Yes","No")</f>
        <v>No</v>
      </c>
      <c r="O4546">
        <f>COUNTIF(C:C,"&lt;0")</f>
        <v>0</v>
      </c>
      <c r="P4546" t="e">
        <f>SUMIF(#REF!,"&gt;"&amp;AVERAGE(#REF!))</f>
        <v>#REF!</v>
      </c>
      <c r="Q4546">
        <f t="shared" si="141"/>
        <v>27.565026697177728</v>
      </c>
      <c r="R4546" t="str">
        <f>CONCATENATE("ID-",A4546,"-",E4546)</f>
        <v>ID-35830-Terceira - Lisbon</v>
      </c>
      <c r="S4546" t="str">
        <f>INDEX(B:B,MATCH(A4546,A:A,0))</f>
        <v>22:17</v>
      </c>
      <c r="T4546" t="str">
        <f>IF(OR(B4546&gt;0,C4546&gt;0),"Acceptable","Check")</f>
        <v>Acceptable</v>
      </c>
      <c r="U4546">
        <f>COUNTIF(D:D, "Military - U.S. Army")</f>
        <v>23</v>
      </c>
      <c r="V4546">
        <f>AVERAGEIF(C:C,"Fort Myer, Virginia", I:I)</f>
        <v>2</v>
      </c>
      <c r="X4546" t="str">
        <f>IFERROR(VLOOKUP("FlightNumber", A:D, 4, FALSE), "Flight Not Found")</f>
        <v>Flight Not Found</v>
      </c>
      <c r="Y4546" t="str" cm="1">
        <f t="array" ref="Y4546">IF(AND(B:B &gt; TIME(6, 0, 0), B:B &lt;= TIME(18, 0, 0)), "Day", "Night")</f>
        <v>Night</v>
      </c>
      <c r="Z4546">
        <f>COUNTIFS(D:D, "Military - U.S. Army", C:C, "Fort Myer, Virginia")</f>
        <v>1</v>
      </c>
    </row>
    <row r="4547" spans="1:26" x14ac:dyDescent="0.2">
      <c r="A4547">
        <v>35831</v>
      </c>
      <c r="B4547" t="s">
        <v>9254</v>
      </c>
      <c r="C4547" t="s">
        <v>22621</v>
      </c>
      <c r="D4547" t="s">
        <v>14261</v>
      </c>
      <c r="F4547" t="s">
        <v>22622</v>
      </c>
      <c r="G4547" t="s">
        <v>22623</v>
      </c>
      <c r="H4547" t="s">
        <v>292</v>
      </c>
      <c r="I4547">
        <v>5</v>
      </c>
      <c r="J4547">
        <v>5</v>
      </c>
      <c r="K4547">
        <v>0</v>
      </c>
      <c r="L4547" t="s">
        <v>22624</v>
      </c>
      <c r="M4547">
        <f>SUM(B4547,C4547)</f>
        <v>0</v>
      </c>
      <c r="N4547" t="str">
        <f t="shared" si="142"/>
        <v>No</v>
      </c>
      <c r="O4547">
        <f>COUNTIF(C:C,"&lt;0")</f>
        <v>0</v>
      </c>
      <c r="P4547" t="e">
        <f>SUMIF(#REF!,"&gt;"&amp;AVERAGE(#REF!))</f>
        <v>#REF!</v>
      </c>
      <c r="Q4547">
        <f t="shared" ref="Q4547:Q4610" si="143">AVERAGEIF(I:I,"&gt;0")</f>
        <v>27.565026697177728</v>
      </c>
      <c r="R4547" t="str">
        <f>CONCATENATE("ID-",A4547,"-",E4547)</f>
        <v>ID-35831-</v>
      </c>
      <c r="S4547" t="str">
        <f>INDEX(B:B,MATCH(A4547,A:A,0))</f>
        <v>12:10</v>
      </c>
      <c r="T4547" t="str">
        <f>IF(OR(B4547&gt;0,C4547&gt;0),"Acceptable","Check")</f>
        <v>Acceptable</v>
      </c>
      <c r="U4547">
        <f>COUNTIF(D:D, "Military - U.S. Army")</f>
        <v>23</v>
      </c>
      <c r="V4547">
        <f>AVERAGEIF(C:C,"Fort Myer, Virginia", I:I)</f>
        <v>2</v>
      </c>
      <c r="X4547" t="str">
        <f>IFERROR(VLOOKUP("FlightNumber", A:D, 4, FALSE), "Flight Not Found")</f>
        <v>Flight Not Found</v>
      </c>
      <c r="Y4547" t="str" cm="1">
        <f t="array" ref="Y4547">IF(AND(B:B &gt; TIME(6, 0, 0), B:B &lt;= TIME(18, 0, 0)), "Day", "Night")</f>
        <v>Night</v>
      </c>
      <c r="Z4547">
        <f>COUNTIFS(D:D, "Military - U.S. Army", C:C, "Fort Myer, Virginia")</f>
        <v>1</v>
      </c>
    </row>
    <row r="4548" spans="1:26" x14ac:dyDescent="0.2">
      <c r="A4548">
        <v>35838</v>
      </c>
      <c r="B4548" t="s">
        <v>398</v>
      </c>
      <c r="C4548" t="s">
        <v>22625</v>
      </c>
      <c r="D4548" t="s">
        <v>22626</v>
      </c>
      <c r="F4548" t="s">
        <v>18720</v>
      </c>
      <c r="H4548" t="s">
        <v>22627</v>
      </c>
      <c r="I4548">
        <v>57</v>
      </c>
      <c r="J4548">
        <v>27</v>
      </c>
      <c r="K4548">
        <v>0</v>
      </c>
      <c r="L4548" t="s">
        <v>22628</v>
      </c>
      <c r="M4548">
        <f>SUM(B4548,C4548)</f>
        <v>0</v>
      </c>
      <c r="N4548" t="str">
        <f t="shared" si="142"/>
        <v>No</v>
      </c>
      <c r="O4548">
        <f>COUNTIF(C:C,"&lt;0")</f>
        <v>0</v>
      </c>
      <c r="P4548" t="e">
        <f>SUMIF(#REF!,"&gt;"&amp;AVERAGE(#REF!))</f>
        <v>#REF!</v>
      </c>
      <c r="Q4548">
        <f t="shared" si="143"/>
        <v>27.565026697177728</v>
      </c>
      <c r="R4548" t="str">
        <f>CONCATENATE("ID-",A4548,"-",E4548)</f>
        <v>ID-35838-</v>
      </c>
      <c r="S4548" t="str">
        <f>INDEX(B:B,MATCH(A4548,A:A,0))</f>
        <v>08:30</v>
      </c>
      <c r="T4548" t="str">
        <f>IF(OR(B4548&gt;0,C4548&gt;0),"Acceptable","Check")</f>
        <v>Acceptable</v>
      </c>
      <c r="U4548">
        <f>COUNTIF(D:D, "Military - U.S. Army")</f>
        <v>23</v>
      </c>
      <c r="V4548">
        <f>AVERAGEIF(C:C,"Fort Myer, Virginia", I:I)</f>
        <v>2</v>
      </c>
      <c r="X4548" t="str">
        <f>IFERROR(VLOOKUP("FlightNumber", A:D, 4, FALSE), "Flight Not Found")</f>
        <v>Flight Not Found</v>
      </c>
      <c r="Y4548" t="str" cm="1">
        <f t="array" ref="Y4548">IF(AND(B:B &gt; TIME(6, 0, 0), B:B &lt;= TIME(18, 0, 0)), "Day", "Night")</f>
        <v>Night</v>
      </c>
      <c r="Z4548">
        <f>COUNTIFS(D:D, "Military - U.S. Army", C:C, "Fort Myer, Virginia")</f>
        <v>1</v>
      </c>
    </row>
    <row r="4549" spans="1:26" x14ac:dyDescent="0.2">
      <c r="A4549">
        <v>35842</v>
      </c>
      <c r="B4549" t="s">
        <v>18454</v>
      </c>
      <c r="C4549" t="s">
        <v>4364</v>
      </c>
      <c r="D4549" t="s">
        <v>10471</v>
      </c>
      <c r="E4549" t="s">
        <v>22629</v>
      </c>
      <c r="F4549" t="s">
        <v>22630</v>
      </c>
      <c r="G4549" t="s">
        <v>22631</v>
      </c>
      <c r="H4549" t="s">
        <v>22632</v>
      </c>
      <c r="I4549">
        <v>196</v>
      </c>
      <c r="J4549">
        <v>196</v>
      </c>
      <c r="K4549">
        <v>7</v>
      </c>
      <c r="L4549" t="s">
        <v>22633</v>
      </c>
      <c r="M4549">
        <f>SUM(B4549,C4549)</f>
        <v>0</v>
      </c>
      <c r="N4549" t="str">
        <f t="shared" si="142"/>
        <v>No</v>
      </c>
      <c r="O4549">
        <f>COUNTIF(C:C,"&lt;0")</f>
        <v>0</v>
      </c>
      <c r="P4549" t="e">
        <f>SUMIF(#REF!,"&gt;"&amp;AVERAGE(#REF!))</f>
        <v>#REF!</v>
      </c>
      <c r="Q4549">
        <f t="shared" si="143"/>
        <v>27.565026697177728</v>
      </c>
      <c r="R4549" t="str">
        <f>CONCATENATE("ID-",A4549,"-",E4549)</f>
        <v>ID-35842-Denpasar - Taipei</v>
      </c>
      <c r="S4549" t="str">
        <f>INDEX(B:B,MATCH(A4549,A:A,0))</f>
        <v>20:09</v>
      </c>
      <c r="T4549" t="str">
        <f>IF(OR(B4549&gt;0,C4549&gt;0),"Acceptable","Check")</f>
        <v>Acceptable</v>
      </c>
      <c r="U4549">
        <f>COUNTIF(D:D, "Military - U.S. Army")</f>
        <v>23</v>
      </c>
      <c r="V4549">
        <f>AVERAGEIF(C:C,"Fort Myer, Virginia", I:I)</f>
        <v>2</v>
      </c>
      <c r="X4549" t="str">
        <f>IFERROR(VLOOKUP("FlightNumber", A:D, 4, FALSE), "Flight Not Found")</f>
        <v>Flight Not Found</v>
      </c>
      <c r="Y4549" t="str" cm="1">
        <f t="array" ref="Y4549">IF(AND(B:B &gt; TIME(6, 0, 0), B:B &lt;= TIME(18, 0, 0)), "Day", "Night")</f>
        <v>Night</v>
      </c>
      <c r="Z4549">
        <f>COUNTIFS(D:D, "Military - U.S. Army", C:C, "Fort Myer, Virginia")</f>
        <v>1</v>
      </c>
    </row>
    <row r="4550" spans="1:26" x14ac:dyDescent="0.2">
      <c r="A4550">
        <v>35859</v>
      </c>
      <c r="B4550" t="s">
        <v>1562</v>
      </c>
      <c r="C4550" t="s">
        <v>22634</v>
      </c>
      <c r="D4550" t="s">
        <v>19991</v>
      </c>
      <c r="E4550" t="s">
        <v>22635</v>
      </c>
      <c r="F4550" t="s">
        <v>19288</v>
      </c>
      <c r="G4550" t="s">
        <v>22636</v>
      </c>
      <c r="H4550" t="s">
        <v>22637</v>
      </c>
      <c r="I4550">
        <v>1</v>
      </c>
      <c r="J4550">
        <v>1</v>
      </c>
      <c r="K4550">
        <v>0</v>
      </c>
      <c r="L4550" t="s">
        <v>22638</v>
      </c>
      <c r="M4550">
        <f>SUM(B4550,C4550)</f>
        <v>0</v>
      </c>
      <c r="N4550" t="str">
        <f t="shared" si="142"/>
        <v>No</v>
      </c>
      <c r="O4550">
        <f>COUNTIF(C:C,"&lt;0")</f>
        <v>0</v>
      </c>
      <c r="P4550" t="e">
        <f>SUMIF(#REF!,"&gt;"&amp;AVERAGE(#REF!))</f>
        <v>#REF!</v>
      </c>
      <c r="Q4550">
        <f t="shared" si="143"/>
        <v>27.565026697177728</v>
      </c>
      <c r="R4550" t="str">
        <f>CONCATENATE("ID-",A4550,"-",E4550)</f>
        <v>ID-35859-Memphis, TN - Bowling Green, KY</v>
      </c>
      <c r="S4550" t="str">
        <f>INDEX(B:B,MATCH(A4550,A:A,0))</f>
        <v>05:20</v>
      </c>
      <c r="T4550" t="str">
        <f>IF(OR(B4550&gt;0,C4550&gt;0),"Acceptable","Check")</f>
        <v>Acceptable</v>
      </c>
      <c r="U4550">
        <f>COUNTIF(D:D, "Military - U.S. Army")</f>
        <v>23</v>
      </c>
      <c r="V4550">
        <f>AVERAGEIF(C:C,"Fort Myer, Virginia", I:I)</f>
        <v>2</v>
      </c>
      <c r="X4550" t="str">
        <f>IFERROR(VLOOKUP("FlightNumber", A:D, 4, FALSE), "Flight Not Found")</f>
        <v>Flight Not Found</v>
      </c>
      <c r="Y4550" t="str" cm="1">
        <f t="array" ref="Y4550">IF(AND(B:B &gt; TIME(6, 0, 0), B:B &lt;= TIME(18, 0, 0)), "Day", "Night")</f>
        <v>Night</v>
      </c>
      <c r="Z4550">
        <f>COUNTIFS(D:D, "Military - U.S. Army", C:C, "Fort Myer, Virginia")</f>
        <v>1</v>
      </c>
    </row>
    <row r="4551" spans="1:26" x14ac:dyDescent="0.2">
      <c r="A4551">
        <v>35861</v>
      </c>
      <c r="B4551" t="s">
        <v>21617</v>
      </c>
      <c r="C4551" t="s">
        <v>22639</v>
      </c>
      <c r="D4551" t="s">
        <v>22640</v>
      </c>
      <c r="E4551" t="s">
        <v>22641</v>
      </c>
      <c r="F4551" t="s">
        <v>19288</v>
      </c>
      <c r="G4551" t="s">
        <v>22642</v>
      </c>
      <c r="H4551" t="s">
        <v>22643</v>
      </c>
      <c r="I4551">
        <v>1</v>
      </c>
      <c r="J4551">
        <v>1</v>
      </c>
      <c r="K4551">
        <v>0</v>
      </c>
      <c r="L4551" t="s">
        <v>22644</v>
      </c>
      <c r="M4551">
        <f>SUM(B4551,C4551)</f>
        <v>0</v>
      </c>
      <c r="N4551" t="str">
        <f t="shared" si="142"/>
        <v>No</v>
      </c>
      <c r="O4551">
        <f>COUNTIF(C:C,"&lt;0")</f>
        <v>0</v>
      </c>
      <c r="P4551" t="e">
        <f>SUMIF(#REF!,"&gt;"&amp;AVERAGE(#REF!))</f>
        <v>#REF!</v>
      </c>
      <c r="Q4551">
        <f t="shared" si="143"/>
        <v>27.565026697177728</v>
      </c>
      <c r="R4551" t="str">
        <f>CONCATENATE("ID-",A4551,"-",E4551)</f>
        <v>ID-35861-Grand Forks - Bismark</v>
      </c>
      <c r="S4551" t="str">
        <f>INDEX(B:B,MATCH(A4551,A:A,0))</f>
        <v>08:38</v>
      </c>
      <c r="T4551" t="str">
        <f>IF(OR(B4551&gt;0,C4551&gt;0),"Acceptable","Check")</f>
        <v>Acceptable</v>
      </c>
      <c r="U4551">
        <f>COUNTIF(D:D, "Military - U.S. Army")</f>
        <v>23</v>
      </c>
      <c r="V4551">
        <f>AVERAGEIF(C:C,"Fort Myer, Virginia", I:I)</f>
        <v>2</v>
      </c>
      <c r="X4551" t="str">
        <f>IFERROR(VLOOKUP("FlightNumber", A:D, 4, FALSE), "Flight Not Found")</f>
        <v>Flight Not Found</v>
      </c>
      <c r="Y4551" t="str" cm="1">
        <f t="array" ref="Y4551">IF(AND(B:B &gt; TIME(6, 0, 0), B:B &lt;= TIME(18, 0, 0)), "Day", "Night")</f>
        <v>Night</v>
      </c>
      <c r="Z4551">
        <f>COUNTIFS(D:D, "Military - U.S. Army", C:C, "Fort Myer, Virginia")</f>
        <v>1</v>
      </c>
    </row>
    <row r="4552" spans="1:26" x14ac:dyDescent="0.2">
      <c r="A4552">
        <v>35864</v>
      </c>
      <c r="B4552" t="s">
        <v>2159</v>
      </c>
      <c r="C4552" t="s">
        <v>22645</v>
      </c>
      <c r="D4552" t="s">
        <v>22646</v>
      </c>
      <c r="E4552" t="s">
        <v>22647</v>
      </c>
      <c r="F4552" t="s">
        <v>12747</v>
      </c>
      <c r="G4552" t="s">
        <v>22648</v>
      </c>
      <c r="H4552" t="s">
        <v>22649</v>
      </c>
      <c r="I4552">
        <v>6</v>
      </c>
      <c r="J4552">
        <v>6</v>
      </c>
      <c r="K4552">
        <v>0</v>
      </c>
      <c r="L4552" t="s">
        <v>22650</v>
      </c>
      <c r="M4552">
        <f>SUM(B4552,C4552)</f>
        <v>0</v>
      </c>
      <c r="N4552" t="str">
        <f t="shared" si="142"/>
        <v>No</v>
      </c>
      <c r="O4552">
        <f>COUNTIF(C:C,"&lt;0")</f>
        <v>0</v>
      </c>
      <c r="P4552" t="e">
        <f>SUMIF(#REF!,"&gt;"&amp;AVERAGE(#REF!))</f>
        <v>#REF!</v>
      </c>
      <c r="Q4552">
        <f t="shared" si="143"/>
        <v>27.565026697177728</v>
      </c>
      <c r="R4552" t="str">
        <f>CONCATENATE("ID-",A4552,"-",E4552)</f>
        <v>ID-35864-Mombasa, Kenya - Cairo, Egypt</v>
      </c>
      <c r="S4552" t="str">
        <f>INDEX(B:B,MATCH(A4552,A:A,0))</f>
        <v>16:35</v>
      </c>
      <c r="T4552" t="str">
        <f>IF(OR(B4552&gt;0,C4552&gt;0),"Acceptable","Check")</f>
        <v>Acceptable</v>
      </c>
      <c r="U4552">
        <f>COUNTIF(D:D, "Military - U.S. Army")</f>
        <v>23</v>
      </c>
      <c r="V4552">
        <f>AVERAGEIF(C:C,"Fort Myer, Virginia", I:I)</f>
        <v>2</v>
      </c>
      <c r="X4552" t="str">
        <f>IFERROR(VLOOKUP("FlightNumber", A:D, 4, FALSE), "Flight Not Found")</f>
        <v>Flight Not Found</v>
      </c>
      <c r="Y4552" t="str" cm="1">
        <f t="array" ref="Y4552">IF(AND(B:B &gt; TIME(6, 0, 0), B:B &lt;= TIME(18, 0, 0)), "Day", "Night")</f>
        <v>Night</v>
      </c>
      <c r="Z4552">
        <f>COUNTIFS(D:D, "Military - U.S. Army", C:C, "Fort Myer, Virginia")</f>
        <v>1</v>
      </c>
    </row>
    <row r="4553" spans="1:26" x14ac:dyDescent="0.2">
      <c r="A4553">
        <v>35872</v>
      </c>
      <c r="B4553" t="s">
        <v>13317</v>
      </c>
      <c r="C4553" t="s">
        <v>22651</v>
      </c>
      <c r="D4553" t="s">
        <v>18925</v>
      </c>
      <c r="E4553" t="s">
        <v>22652</v>
      </c>
      <c r="F4553" t="s">
        <v>22653</v>
      </c>
      <c r="G4553" t="s">
        <v>22654</v>
      </c>
      <c r="H4553" t="s">
        <v>22655</v>
      </c>
      <c r="I4553">
        <v>13</v>
      </c>
      <c r="J4553">
        <v>13</v>
      </c>
      <c r="K4553">
        <v>0</v>
      </c>
      <c r="L4553" t="s">
        <v>22656</v>
      </c>
      <c r="M4553">
        <f>SUM(B4553,C4553)</f>
        <v>0</v>
      </c>
      <c r="N4553" t="str">
        <f t="shared" si="142"/>
        <v>No</v>
      </c>
      <c r="O4553">
        <f>COUNTIF(C:C,"&lt;0")</f>
        <v>0</v>
      </c>
      <c r="P4553" t="e">
        <f>SUMIF(#REF!,"&gt;"&amp;AVERAGE(#REF!))</f>
        <v>#REF!</v>
      </c>
      <c r="Q4553">
        <f t="shared" si="143"/>
        <v>27.565026697177728</v>
      </c>
      <c r="R4553" t="str">
        <f>CONCATENATE("ID-",A4553,"-",E4553)</f>
        <v>ID-35872-Hsinchu - Kao Hsiung</v>
      </c>
      <c r="S4553" t="str">
        <f>INDEX(B:B,MATCH(A4553,A:A,0))</f>
        <v>19:31</v>
      </c>
      <c r="T4553" t="str">
        <f>IF(OR(B4553&gt;0,C4553&gt;0),"Acceptable","Check")</f>
        <v>Acceptable</v>
      </c>
      <c r="U4553">
        <f>COUNTIF(D:D, "Military - U.S. Army")</f>
        <v>23</v>
      </c>
      <c r="V4553">
        <f>AVERAGEIF(C:C,"Fort Myer, Virginia", I:I)</f>
        <v>2</v>
      </c>
      <c r="X4553" t="str">
        <f>IFERROR(VLOOKUP("FlightNumber", A:D, 4, FALSE), "Flight Not Found")</f>
        <v>Flight Not Found</v>
      </c>
      <c r="Y4553" t="str" cm="1">
        <f t="array" ref="Y4553">IF(AND(B:B &gt; TIME(6, 0, 0), B:B &lt;= TIME(18, 0, 0)), "Day", "Night")</f>
        <v>Night</v>
      </c>
      <c r="Z4553">
        <f>COUNTIFS(D:D, "Military - U.S. Army", C:C, "Fort Myer, Virginia")</f>
        <v>1</v>
      </c>
    </row>
    <row r="4554" spans="1:26" x14ac:dyDescent="0.2">
      <c r="A4554">
        <v>35873</v>
      </c>
      <c r="B4554" t="s">
        <v>2219</v>
      </c>
      <c r="C4554" t="s">
        <v>22657</v>
      </c>
      <c r="D4554" t="s">
        <v>6017</v>
      </c>
      <c r="E4554" t="s">
        <v>22658</v>
      </c>
      <c r="F4554" t="s">
        <v>22659</v>
      </c>
      <c r="G4554" t="s">
        <v>22660</v>
      </c>
      <c r="H4554" t="s">
        <v>22661</v>
      </c>
      <c r="I4554">
        <v>45</v>
      </c>
      <c r="J4554">
        <v>45</v>
      </c>
      <c r="K4554">
        <v>0</v>
      </c>
      <c r="L4554" t="s">
        <v>22662</v>
      </c>
      <c r="M4554">
        <f>SUM(B4554,C4554)</f>
        <v>0</v>
      </c>
      <c r="N4554" t="str">
        <f t="shared" si="142"/>
        <v>No</v>
      </c>
      <c r="O4554">
        <f>COUNTIF(C:C,"&lt;0")</f>
        <v>0</v>
      </c>
      <c r="P4554" t="e">
        <f>SUMIF(#REF!,"&gt;"&amp;AVERAGE(#REF!))</f>
        <v>#REF!</v>
      </c>
      <c r="Q4554">
        <f t="shared" si="143"/>
        <v>27.565026697177728</v>
      </c>
      <c r="R4554" t="str">
        <f>CONCATENATE("ID-",A4554,"-",E4554)</f>
        <v>ID-35873-Dubai - Kandahar - Kabul</v>
      </c>
      <c r="S4554" t="str">
        <f>INDEX(B:B,MATCH(A4554,A:A,0))</f>
        <v>14:00</v>
      </c>
      <c r="T4554" t="str">
        <f>IF(OR(B4554&gt;0,C4554&gt;0),"Acceptable","Check")</f>
        <v>Acceptable</v>
      </c>
      <c r="U4554">
        <f>COUNTIF(D:D, "Military - U.S. Army")</f>
        <v>23</v>
      </c>
      <c r="V4554">
        <f>AVERAGEIF(C:C,"Fort Myer, Virginia", I:I)</f>
        <v>2</v>
      </c>
      <c r="X4554" t="str">
        <f>IFERROR(VLOOKUP("FlightNumber", A:D, 4, FALSE), "Flight Not Found")</f>
        <v>Flight Not Found</v>
      </c>
      <c r="Y4554" t="str" cm="1">
        <f t="array" ref="Y4554">IF(AND(B:B &gt; TIME(6, 0, 0), B:B &lt;= TIME(18, 0, 0)), "Day", "Night")</f>
        <v>Night</v>
      </c>
      <c r="Z4554">
        <f>COUNTIFS(D:D, "Military - U.S. Army", C:C, "Fort Myer, Virginia")</f>
        <v>1</v>
      </c>
    </row>
    <row r="4555" spans="1:26" x14ac:dyDescent="0.2">
      <c r="A4555">
        <v>35876</v>
      </c>
      <c r="B4555" t="s">
        <v>22663</v>
      </c>
      <c r="C4555" t="s">
        <v>10408</v>
      </c>
      <c r="D4555" t="s">
        <v>3661</v>
      </c>
      <c r="E4555" t="s">
        <v>11692</v>
      </c>
      <c r="F4555" t="s">
        <v>22664</v>
      </c>
      <c r="G4555" t="s">
        <v>22665</v>
      </c>
      <c r="H4555" t="s">
        <v>9677</v>
      </c>
      <c r="I4555">
        <v>127</v>
      </c>
      <c r="J4555">
        <v>0</v>
      </c>
      <c r="K4555">
        <v>3</v>
      </c>
      <c r="L4555" t="s">
        <v>22666</v>
      </c>
      <c r="M4555">
        <f>SUM(B4555,C4555)</f>
        <v>0</v>
      </c>
      <c r="N4555" t="str">
        <f t="shared" si="142"/>
        <v>No</v>
      </c>
      <c r="O4555">
        <f>COUNTIF(C:C,"&lt;0")</f>
        <v>0</v>
      </c>
      <c r="P4555" t="e">
        <f>SUMIF(#REF!,"&gt;"&amp;AVERAGE(#REF!))</f>
        <v>#REF!</v>
      </c>
      <c r="Q4555">
        <f t="shared" si="143"/>
        <v>27.565026697177728</v>
      </c>
      <c r="R4555" t="str">
        <f>CONCATENATE("ID-",A4555,"-",E4555)</f>
        <v>ID-35876-Manila - Bacolod</v>
      </c>
      <c r="S4555" t="str">
        <f>INDEX(B:B,MATCH(A4555,A:A,0))</f>
        <v>19:42</v>
      </c>
      <c r="T4555" t="str">
        <f>IF(OR(B4555&gt;0,C4555&gt;0),"Acceptable","Check")</f>
        <v>Acceptable</v>
      </c>
      <c r="U4555">
        <f>COUNTIF(D:D, "Military - U.S. Army")</f>
        <v>23</v>
      </c>
      <c r="V4555">
        <f>AVERAGEIF(C:C,"Fort Myer, Virginia", I:I)</f>
        <v>2</v>
      </c>
      <c r="X4555" t="str">
        <f>IFERROR(VLOOKUP("FlightNumber", A:D, 4, FALSE), "Flight Not Found")</f>
        <v>Flight Not Found</v>
      </c>
      <c r="Y4555" t="str" cm="1">
        <f t="array" ref="Y4555">IF(AND(B:B &gt; TIME(6, 0, 0), B:B &lt;= TIME(18, 0, 0)), "Day", "Night")</f>
        <v>Night</v>
      </c>
      <c r="Z4555">
        <f>COUNTIFS(D:D, "Military - U.S. Army", C:C, "Fort Myer, Virginia")</f>
        <v>1</v>
      </c>
    </row>
    <row r="4556" spans="1:26" x14ac:dyDescent="0.2">
      <c r="A4556">
        <v>35882</v>
      </c>
      <c r="B4556" t="s">
        <v>10882</v>
      </c>
      <c r="C4556" t="s">
        <v>22667</v>
      </c>
      <c r="D4556" t="s">
        <v>11950</v>
      </c>
      <c r="E4556" t="s">
        <v>22668</v>
      </c>
      <c r="F4556" t="s">
        <v>18720</v>
      </c>
      <c r="G4556" t="s">
        <v>22669</v>
      </c>
      <c r="H4556" t="s">
        <v>22670</v>
      </c>
      <c r="I4556">
        <v>55</v>
      </c>
      <c r="J4556">
        <v>22</v>
      </c>
      <c r="K4556">
        <v>1</v>
      </c>
      <c r="L4556" t="s">
        <v>22671</v>
      </c>
      <c r="M4556">
        <f>SUM(B4556,C4556)</f>
        <v>0</v>
      </c>
      <c r="N4556" t="str">
        <f t="shared" si="142"/>
        <v>No</v>
      </c>
      <c r="O4556">
        <f>COUNTIF(C:C,"&lt;0")</f>
        <v>0</v>
      </c>
      <c r="P4556" t="e">
        <f>SUMIF(#REF!,"&gt;"&amp;AVERAGE(#REF!))</f>
        <v>#REF!</v>
      </c>
      <c r="Q4556">
        <f t="shared" si="143"/>
        <v>27.565026697177728</v>
      </c>
      <c r="R4556" t="str">
        <f>CONCATENATE("ID-",A4556,"-",E4556)</f>
        <v>ID-35882-Tumbes - Piura</v>
      </c>
      <c r="S4556" t="str">
        <f>INDEX(B:B,MATCH(A4556,A:A,0))</f>
        <v>09:35</v>
      </c>
      <c r="T4556" t="str">
        <f>IF(OR(B4556&gt;0,C4556&gt;0),"Acceptable","Check")</f>
        <v>Acceptable</v>
      </c>
      <c r="U4556">
        <f>COUNTIF(D:D, "Military - U.S. Army")</f>
        <v>23</v>
      </c>
      <c r="V4556">
        <f>AVERAGEIF(C:C,"Fort Myer, Virginia", I:I)</f>
        <v>2</v>
      </c>
      <c r="X4556" t="str">
        <f>IFERROR(VLOOKUP("FlightNumber", A:D, 4, FALSE), "Flight Not Found")</f>
        <v>Flight Not Found</v>
      </c>
      <c r="Y4556" t="str" cm="1">
        <f t="array" ref="Y4556">IF(AND(B:B &gt; TIME(6, 0, 0), B:B &lt;= TIME(18, 0, 0)), "Day", "Night")</f>
        <v>Night</v>
      </c>
      <c r="Z4556">
        <f>COUNTIFS(D:D, "Military - U.S. Army", C:C, "Fort Myer, Virginia")</f>
        <v>1</v>
      </c>
    </row>
    <row r="4557" spans="1:26" x14ac:dyDescent="0.2">
      <c r="A4557">
        <v>35885</v>
      </c>
      <c r="C4557" t="s">
        <v>10161</v>
      </c>
      <c r="D4557" t="s">
        <v>22672</v>
      </c>
      <c r="F4557" t="s">
        <v>22673</v>
      </c>
      <c r="G4557" t="s">
        <v>22674</v>
      </c>
      <c r="H4557" t="s">
        <v>22675</v>
      </c>
      <c r="I4557">
        <v>4</v>
      </c>
      <c r="J4557">
        <v>2</v>
      </c>
      <c r="K4557">
        <v>0</v>
      </c>
      <c r="L4557" t="s">
        <v>22676</v>
      </c>
      <c r="M4557">
        <f>SUM(B4557,C4557)</f>
        <v>0</v>
      </c>
      <c r="N4557" t="str">
        <f t="shared" si="142"/>
        <v>No</v>
      </c>
      <c r="O4557">
        <f>COUNTIF(C:C,"&lt;0")</f>
        <v>0</v>
      </c>
      <c r="P4557" t="e">
        <f>SUMIF(#REF!,"&gt;"&amp;AVERAGE(#REF!))</f>
        <v>#REF!</v>
      </c>
      <c r="Q4557">
        <f t="shared" si="143"/>
        <v>27.565026697177728</v>
      </c>
      <c r="R4557" t="str">
        <f>CONCATENATE("ID-",A4557,"-",E4557)</f>
        <v>ID-35885-</v>
      </c>
      <c r="S4557">
        <f>INDEX(B:B,MATCH(A4557,A:A,0))</f>
        <v>0</v>
      </c>
      <c r="T4557" t="str">
        <f>IF(OR(B4557&gt;0,C4557&gt;0),"Acceptable","Check")</f>
        <v>Acceptable</v>
      </c>
      <c r="U4557">
        <f>COUNTIF(D:D, "Military - U.S. Army")</f>
        <v>23</v>
      </c>
      <c r="V4557">
        <f>AVERAGEIF(C:C,"Fort Myer, Virginia", I:I)</f>
        <v>2</v>
      </c>
      <c r="X4557" t="str">
        <f>IFERROR(VLOOKUP("FlightNumber", A:D, 4, FALSE), "Flight Not Found")</f>
        <v>Flight Not Found</v>
      </c>
      <c r="Y4557" t="str" cm="1">
        <f t="array" ref="Y4557">IF(AND(B:B &gt; TIME(6, 0, 0), B:B &lt;= TIME(18, 0, 0)), "Day", "Night")</f>
        <v>Night</v>
      </c>
      <c r="Z4557">
        <f>COUNTIFS(D:D, "Military - U.S. Army", C:C, "Fort Myer, Virginia")</f>
        <v>1</v>
      </c>
    </row>
    <row r="4558" spans="1:26" x14ac:dyDescent="0.2">
      <c r="A4558">
        <v>35905</v>
      </c>
      <c r="B4558" t="s">
        <v>16001</v>
      </c>
      <c r="C4558" t="s">
        <v>3709</v>
      </c>
      <c r="D4558" t="s">
        <v>1150</v>
      </c>
      <c r="E4558" t="s">
        <v>7947</v>
      </c>
      <c r="F4558" t="s">
        <v>22677</v>
      </c>
      <c r="G4558" t="s">
        <v>22678</v>
      </c>
      <c r="H4558" t="s">
        <v>22679</v>
      </c>
      <c r="I4558">
        <v>53</v>
      </c>
      <c r="J4558">
        <v>53</v>
      </c>
      <c r="K4558">
        <v>0</v>
      </c>
      <c r="L4558" t="s">
        <v>22680</v>
      </c>
      <c r="M4558">
        <f>SUM(B4558,C4558)</f>
        <v>0</v>
      </c>
      <c r="N4558" t="str">
        <f t="shared" si="142"/>
        <v>No</v>
      </c>
      <c r="O4558">
        <f>COUNTIF(C:C,"&lt;0")</f>
        <v>0</v>
      </c>
      <c r="P4558" t="e">
        <f>SUMIF(#REF!,"&gt;"&amp;AVERAGE(#REF!))</f>
        <v>#REF!</v>
      </c>
      <c r="Q4558">
        <f t="shared" si="143"/>
        <v>27.565026697177728</v>
      </c>
      <c r="R4558" t="str">
        <f>CONCATENATE("ID-",A4558,"-",E4558)</f>
        <v>ID-35905-Bogota - Quito</v>
      </c>
      <c r="S4558" t="str">
        <f>INDEX(B:B,MATCH(A4558,A:A,0))</f>
        <v>16:47</v>
      </c>
      <c r="T4558" t="str">
        <f>IF(OR(B4558&gt;0,C4558&gt;0),"Acceptable","Check")</f>
        <v>Acceptable</v>
      </c>
      <c r="U4558">
        <f>COUNTIF(D:D, "Military - U.S. Army")</f>
        <v>23</v>
      </c>
      <c r="V4558">
        <f>AVERAGEIF(C:C,"Fort Myer, Virginia", I:I)</f>
        <v>2</v>
      </c>
      <c r="X4558" t="str">
        <f>IFERROR(VLOOKUP("FlightNumber", A:D, 4, FALSE), "Flight Not Found")</f>
        <v>Flight Not Found</v>
      </c>
      <c r="Y4558" t="str" cm="1">
        <f t="array" ref="Y4558">IF(AND(B:B &gt; TIME(6, 0, 0), B:B &lt;= TIME(18, 0, 0)), "Day", "Night")</f>
        <v>Night</v>
      </c>
      <c r="Z4558">
        <f>COUNTIFS(D:D, "Military - U.S. Army", C:C, "Fort Myer, Virginia")</f>
        <v>1</v>
      </c>
    </row>
    <row r="4559" spans="1:26" x14ac:dyDescent="0.2">
      <c r="A4559">
        <v>35920</v>
      </c>
      <c r="B4559" t="s">
        <v>92</v>
      </c>
      <c r="C4559" t="s">
        <v>22681</v>
      </c>
      <c r="D4559" t="s">
        <v>11950</v>
      </c>
      <c r="E4559" t="s">
        <v>22682</v>
      </c>
      <c r="F4559" t="s">
        <v>22683</v>
      </c>
      <c r="G4559" t="s">
        <v>22684</v>
      </c>
      <c r="H4559" t="s">
        <v>22685</v>
      </c>
      <c r="I4559">
        <v>88</v>
      </c>
      <c r="J4559">
        <v>75</v>
      </c>
      <c r="K4559">
        <v>0</v>
      </c>
      <c r="L4559" t="s">
        <v>22686</v>
      </c>
      <c r="M4559">
        <f>SUM(B4559,C4559)</f>
        <v>0</v>
      </c>
      <c r="N4559" t="str">
        <f t="shared" si="142"/>
        <v>No</v>
      </c>
      <c r="O4559">
        <f>COUNTIF(C:C,"&lt;0")</f>
        <v>0</v>
      </c>
      <c r="P4559" t="e">
        <f>SUMIF(#REF!,"&gt;"&amp;AVERAGE(#REF!))</f>
        <v>#REF!</v>
      </c>
      <c r="Q4559">
        <f t="shared" si="143"/>
        <v>27.565026697177728</v>
      </c>
      <c r="R4559" t="str">
        <f>CONCATENATE("ID-",A4559,"-",E4559)</f>
        <v>ID-35920-Iquitos - Andoas</v>
      </c>
      <c r="S4559" t="str">
        <f>INDEX(B:B,MATCH(A4559,A:A,0))</f>
        <v>21:30</v>
      </c>
      <c r="T4559" t="str">
        <f>IF(OR(B4559&gt;0,C4559&gt;0),"Acceptable","Check")</f>
        <v>Acceptable</v>
      </c>
      <c r="U4559">
        <f>COUNTIF(D:D, "Military - U.S. Army")</f>
        <v>23</v>
      </c>
      <c r="V4559">
        <f>AVERAGEIF(C:C,"Fort Myer, Virginia", I:I)</f>
        <v>2</v>
      </c>
      <c r="X4559" t="str">
        <f>IFERROR(VLOOKUP("FlightNumber", A:D, 4, FALSE), "Flight Not Found")</f>
        <v>Flight Not Found</v>
      </c>
      <c r="Y4559" t="str" cm="1">
        <f t="array" ref="Y4559">IF(AND(B:B &gt; TIME(6, 0, 0), B:B &lt;= TIME(18, 0, 0)), "Day", "Night")</f>
        <v>Night</v>
      </c>
      <c r="Z4559">
        <f>COUNTIFS(D:D, "Military - U.S. Army", C:C, "Fort Myer, Virginia")</f>
        <v>1</v>
      </c>
    </row>
    <row r="4560" spans="1:26" x14ac:dyDescent="0.2">
      <c r="A4560">
        <v>35927</v>
      </c>
      <c r="B4560" t="s">
        <v>8489</v>
      </c>
      <c r="C4560" t="s">
        <v>22687</v>
      </c>
      <c r="D4560" t="s">
        <v>15405</v>
      </c>
      <c r="E4560" t="s">
        <v>22688</v>
      </c>
      <c r="F4560" t="s">
        <v>22689</v>
      </c>
      <c r="G4560" t="s">
        <v>22690</v>
      </c>
      <c r="H4560" t="s">
        <v>22691</v>
      </c>
      <c r="I4560">
        <v>42</v>
      </c>
      <c r="J4560">
        <v>39</v>
      </c>
      <c r="K4560">
        <v>0</v>
      </c>
      <c r="L4560" t="s">
        <v>22692</v>
      </c>
      <c r="M4560">
        <f>SUM(B4560,C4560)</f>
        <v>0</v>
      </c>
      <c r="N4560" t="str">
        <f t="shared" si="142"/>
        <v>No</v>
      </c>
      <c r="O4560">
        <f>COUNTIF(C:C,"&lt;0")</f>
        <v>0</v>
      </c>
      <c r="P4560" t="e">
        <f>SUMIF(#REF!,"&gt;"&amp;AVERAGE(#REF!))</f>
        <v>#REF!</v>
      </c>
      <c r="Q4560">
        <f t="shared" si="143"/>
        <v>27.565026697177728</v>
      </c>
      <c r="R4560" t="str">
        <f>CONCATENATE("ID-",A4560,"-",E4560)</f>
        <v>ID-35927-Nema - Nouakchott</v>
      </c>
      <c r="S4560" t="str">
        <f>INDEX(B:B,MATCH(A4560,A:A,0))</f>
        <v>19:30</v>
      </c>
      <c r="T4560" t="str">
        <f>IF(OR(B4560&gt;0,C4560&gt;0),"Acceptable","Check")</f>
        <v>Acceptable</v>
      </c>
      <c r="U4560">
        <f>COUNTIF(D:D, "Military - U.S. Army")</f>
        <v>23</v>
      </c>
      <c r="V4560">
        <f>AVERAGEIF(C:C,"Fort Myer, Virginia", I:I)</f>
        <v>2</v>
      </c>
      <c r="X4560" t="str">
        <f>IFERROR(VLOOKUP("FlightNumber", A:D, 4, FALSE), "Flight Not Found")</f>
        <v>Flight Not Found</v>
      </c>
      <c r="Y4560" t="str" cm="1">
        <f t="array" ref="Y4560">IF(AND(B:B &gt; TIME(6, 0, 0), B:B &lt;= TIME(18, 0, 0)), "Day", "Night")</f>
        <v>Night</v>
      </c>
      <c r="Z4560">
        <f>COUNTIFS(D:D, "Military - U.S. Army", C:C, "Fort Myer, Virginia")</f>
        <v>1</v>
      </c>
    </row>
    <row r="4561" spans="1:26" x14ac:dyDescent="0.2">
      <c r="A4561">
        <v>35940</v>
      </c>
      <c r="B4561" t="s">
        <v>1556</v>
      </c>
      <c r="C4561" t="s">
        <v>22693</v>
      </c>
      <c r="D4561" t="s">
        <v>22694</v>
      </c>
      <c r="E4561" t="s">
        <v>22695</v>
      </c>
      <c r="F4561" t="s">
        <v>11779</v>
      </c>
      <c r="G4561" t="s">
        <v>22696</v>
      </c>
      <c r="H4561" t="s">
        <v>22697</v>
      </c>
      <c r="I4561">
        <v>26</v>
      </c>
      <c r="J4561">
        <v>26</v>
      </c>
      <c r="K4561">
        <v>0</v>
      </c>
      <c r="L4561" t="s">
        <v>22698</v>
      </c>
      <c r="M4561">
        <f>SUM(B4561,C4561)</f>
        <v>0</v>
      </c>
      <c r="N4561" t="str">
        <f t="shared" si="142"/>
        <v>No</v>
      </c>
      <c r="O4561">
        <f>COUNTIF(C:C,"&lt;0")</f>
        <v>0</v>
      </c>
      <c r="P4561" t="e">
        <f>SUMIF(#REF!,"&gt;"&amp;AVERAGE(#REF!))</f>
        <v>#REF!</v>
      </c>
      <c r="Q4561">
        <f t="shared" si="143"/>
        <v>27.565026697177728</v>
      </c>
      <c r="R4561" t="str">
        <f>CONCATENATE("ID-",A4561,"-",E4561)</f>
        <v>ID-35940-Vientiane - Xiang Khoang</v>
      </c>
      <c r="S4561" t="str">
        <f>INDEX(B:B,MATCH(A4561,A:A,0))</f>
        <v>10:20</v>
      </c>
      <c r="T4561" t="str">
        <f>IF(OR(B4561&gt;0,C4561&gt;0),"Acceptable","Check")</f>
        <v>Acceptable</v>
      </c>
      <c r="U4561">
        <f>COUNTIF(D:D, "Military - U.S. Army")</f>
        <v>23</v>
      </c>
      <c r="V4561">
        <f>AVERAGEIF(C:C,"Fort Myer, Virginia", I:I)</f>
        <v>2</v>
      </c>
      <c r="X4561" t="str">
        <f>IFERROR(VLOOKUP("FlightNumber", A:D, 4, FALSE), "Flight Not Found")</f>
        <v>Flight Not Found</v>
      </c>
      <c r="Y4561" t="str" cm="1">
        <f t="array" ref="Y4561">IF(AND(B:B &gt; TIME(6, 0, 0), B:B &lt;= TIME(18, 0, 0)), "Day", "Night")</f>
        <v>Night</v>
      </c>
      <c r="Z4561">
        <f>COUNTIFS(D:D, "Military - U.S. Army", C:C, "Fort Myer, Virginia")</f>
        <v>1</v>
      </c>
    </row>
    <row r="4562" spans="1:26" x14ac:dyDescent="0.2">
      <c r="A4562">
        <v>35940</v>
      </c>
      <c r="B4562" t="s">
        <v>22699</v>
      </c>
      <c r="C4562" t="s">
        <v>22700</v>
      </c>
      <c r="D4562" t="s">
        <v>22701</v>
      </c>
      <c r="E4562" t="s">
        <v>22702</v>
      </c>
      <c r="F4562" t="s">
        <v>22703</v>
      </c>
      <c r="G4562" t="s">
        <v>22704</v>
      </c>
      <c r="I4562">
        <v>5</v>
      </c>
      <c r="J4562">
        <v>5</v>
      </c>
      <c r="K4562">
        <v>0</v>
      </c>
      <c r="L4562" t="s">
        <v>22705</v>
      </c>
      <c r="M4562">
        <f>SUM(B4562,C4562)</f>
        <v>0</v>
      </c>
      <c r="N4562" t="str">
        <f t="shared" si="142"/>
        <v>No</v>
      </c>
      <c r="O4562">
        <f>COUNTIF(C:C,"&lt;0")</f>
        <v>0</v>
      </c>
      <c r="P4562" t="e">
        <f>SUMIF(#REF!,"&gt;"&amp;AVERAGE(#REF!))</f>
        <v>#REF!</v>
      </c>
      <c r="Q4562">
        <f t="shared" si="143"/>
        <v>27.565026697177728</v>
      </c>
      <c r="R4562" t="str">
        <f>CONCATENATE("ID-",A4562,"-",E4562)</f>
        <v>ID-35940-Charlotte, NC - Monroe, NC</v>
      </c>
      <c r="S4562" t="str">
        <f>INDEX(B:B,MATCH(A4562,A:A,0))</f>
        <v>10:20</v>
      </c>
      <c r="T4562" t="str">
        <f>IF(OR(B4562&gt;0,C4562&gt;0),"Acceptable","Check")</f>
        <v>Acceptable</v>
      </c>
      <c r="U4562">
        <f>COUNTIF(D:D, "Military - U.S. Army")</f>
        <v>23</v>
      </c>
      <c r="V4562">
        <f>AVERAGEIF(C:C,"Fort Myer, Virginia", I:I)</f>
        <v>2</v>
      </c>
      <c r="X4562" t="str">
        <f>IFERROR(VLOOKUP("FlightNumber", A:D, 4, FALSE), "Flight Not Found")</f>
        <v>Flight Not Found</v>
      </c>
      <c r="Y4562" t="str" cm="1">
        <f t="array" ref="Y4562">IF(AND(B:B &gt; TIME(6, 0, 0), B:B &lt;= TIME(18, 0, 0)), "Day", "Night")</f>
        <v>Night</v>
      </c>
      <c r="Z4562">
        <f>COUNTIFS(D:D, "Military - U.S. Army", C:C, "Fort Myer, Virginia")</f>
        <v>1</v>
      </c>
    </row>
    <row r="4563" spans="1:26" x14ac:dyDescent="0.2">
      <c r="A4563">
        <v>35941</v>
      </c>
      <c r="B4563" t="s">
        <v>2468</v>
      </c>
      <c r="C4563" t="s">
        <v>22706</v>
      </c>
      <c r="D4563" t="s">
        <v>19319</v>
      </c>
      <c r="E4563" t="s">
        <v>22707</v>
      </c>
      <c r="F4563" t="s">
        <v>22363</v>
      </c>
      <c r="G4563" t="s">
        <v>22708</v>
      </c>
      <c r="I4563">
        <v>28</v>
      </c>
      <c r="J4563">
        <v>28</v>
      </c>
      <c r="K4563">
        <v>0</v>
      </c>
      <c r="L4563" t="s">
        <v>22709</v>
      </c>
      <c r="M4563">
        <f>SUM(B4563,C4563)</f>
        <v>0</v>
      </c>
      <c r="N4563" t="str">
        <f t="shared" si="142"/>
        <v>No</v>
      </c>
      <c r="O4563">
        <f>COUNTIF(C:C,"&lt;0")</f>
        <v>0</v>
      </c>
      <c r="P4563" t="e">
        <f>SUMIF(#REF!,"&gt;"&amp;AVERAGE(#REF!))</f>
        <v>#REF!</v>
      </c>
      <c r="Q4563">
        <f t="shared" si="143"/>
        <v>27.565026697177728</v>
      </c>
      <c r="R4563" t="str">
        <f>CONCATENATE("ID-",A4563,"-",E4563)</f>
        <v>ID-35941-Erdenet - Moron</v>
      </c>
      <c r="S4563" t="str">
        <f>INDEX(B:B,MATCH(A4563,A:A,0))</f>
        <v>09:30</v>
      </c>
      <c r="T4563" t="str">
        <f>IF(OR(B4563&gt;0,C4563&gt;0),"Acceptable","Check")</f>
        <v>Acceptable</v>
      </c>
      <c r="U4563">
        <f>COUNTIF(D:D, "Military - U.S. Army")</f>
        <v>23</v>
      </c>
      <c r="V4563">
        <f>AVERAGEIF(C:C,"Fort Myer, Virginia", I:I)</f>
        <v>2</v>
      </c>
      <c r="X4563" t="str">
        <f>IFERROR(VLOOKUP("FlightNumber", A:D, 4, FALSE), "Flight Not Found")</f>
        <v>Flight Not Found</v>
      </c>
      <c r="Y4563" t="str" cm="1">
        <f t="array" ref="Y4563">IF(AND(B:B &gt; TIME(6, 0, 0), B:B &lt;= TIME(18, 0, 0)), "Day", "Night")</f>
        <v>Night</v>
      </c>
      <c r="Z4563">
        <f>COUNTIFS(D:D, "Military - U.S. Army", C:C, "Fort Myer, Virginia")</f>
        <v>1</v>
      </c>
    </row>
    <row r="4564" spans="1:26" x14ac:dyDescent="0.2">
      <c r="A4564">
        <v>35964</v>
      </c>
      <c r="B4564" t="s">
        <v>9659</v>
      </c>
      <c r="C4564" t="s">
        <v>2708</v>
      </c>
      <c r="D4564" t="s">
        <v>22710</v>
      </c>
      <c r="E4564" t="s">
        <v>22712</v>
      </c>
      <c r="F4564" t="s">
        <v>22713</v>
      </c>
      <c r="G4564" t="s">
        <v>22714</v>
      </c>
      <c r="H4564" t="s">
        <v>22715</v>
      </c>
      <c r="I4564">
        <v>11</v>
      </c>
      <c r="J4564">
        <v>11</v>
      </c>
      <c r="K4564">
        <v>0</v>
      </c>
      <c r="L4564" t="s">
        <v>22716</v>
      </c>
      <c r="M4564">
        <f>SUM(B4564,C4564)</f>
        <v>0</v>
      </c>
      <c r="N4564" t="str">
        <f t="shared" si="142"/>
        <v>No</v>
      </c>
      <c r="O4564">
        <f>COUNTIF(C:C,"&lt;0")</f>
        <v>0</v>
      </c>
      <c r="P4564" t="e">
        <f>SUMIF(#REF!,"&gt;"&amp;AVERAGE(#REF!))</f>
        <v>#REF!</v>
      </c>
      <c r="Q4564">
        <f t="shared" si="143"/>
        <v>27.565026697177728</v>
      </c>
      <c r="R4564" t="str">
        <f>CONCATENATE("ID-",A4564,"-",E4564)</f>
        <v>ID-35964-Montreal - Peterborough</v>
      </c>
      <c r="S4564" t="str">
        <f>INDEX(B:B,MATCH(A4564,A:A,0))</f>
        <v>07:28</v>
      </c>
      <c r="T4564" t="str">
        <f>IF(OR(B4564&gt;0,C4564&gt;0),"Acceptable","Check")</f>
        <v>Acceptable</v>
      </c>
      <c r="U4564">
        <f>COUNTIF(D:D, "Military - U.S. Army")</f>
        <v>23</v>
      </c>
      <c r="V4564">
        <f>AVERAGEIF(C:C,"Fort Myer, Virginia", I:I)</f>
        <v>2</v>
      </c>
      <c r="X4564" t="str">
        <f>IFERROR(VLOOKUP("FlightNumber", A:D, 4, FALSE), "Flight Not Found")</f>
        <v>Flight Not Found</v>
      </c>
      <c r="Y4564" t="str" cm="1">
        <f t="array" ref="Y4564">IF(AND(B:B &gt; TIME(6, 0, 0), B:B &lt;= TIME(18, 0, 0)), "Day", "Night")</f>
        <v>Night</v>
      </c>
      <c r="Z4564">
        <f>COUNTIFS(D:D, "Military - U.S. Army", C:C, "Fort Myer, Virginia")</f>
        <v>1</v>
      </c>
    </row>
    <row r="4565" spans="1:26" x14ac:dyDescent="0.2">
      <c r="A4565">
        <v>35971</v>
      </c>
      <c r="B4565" t="s">
        <v>15435</v>
      </c>
      <c r="C4565" t="s">
        <v>22717</v>
      </c>
      <c r="D4565" t="s">
        <v>22718</v>
      </c>
      <c r="E4565" t="s">
        <v>409</v>
      </c>
      <c r="F4565" t="s">
        <v>22719</v>
      </c>
      <c r="G4565" t="s">
        <v>22720</v>
      </c>
      <c r="H4565" t="s">
        <v>1179</v>
      </c>
      <c r="I4565">
        <v>6</v>
      </c>
      <c r="J4565">
        <v>6</v>
      </c>
      <c r="K4565">
        <v>0</v>
      </c>
      <c r="L4565" t="s">
        <v>22721</v>
      </c>
      <c r="M4565">
        <f>SUM(B4565,C4565)</f>
        <v>0</v>
      </c>
      <c r="N4565" t="str">
        <f t="shared" si="142"/>
        <v>No</v>
      </c>
      <c r="O4565">
        <f>COUNTIF(C:C,"&lt;0")</f>
        <v>0</v>
      </c>
      <c r="P4565" t="e">
        <f>SUMIF(#REF!,"&gt;"&amp;AVERAGE(#REF!))</f>
        <v>#REF!</v>
      </c>
      <c r="Q4565">
        <f t="shared" si="143"/>
        <v>27.565026697177728</v>
      </c>
      <c r="R4565" t="str">
        <f>CONCATENATE("ID-",A4565,"-",E4565)</f>
        <v>ID-35971-Sightseeing</v>
      </c>
      <c r="S4565" t="str">
        <f>INDEX(B:B,MATCH(A4565,A:A,0))</f>
        <v>09:32</v>
      </c>
      <c r="T4565" t="str">
        <f>IF(OR(B4565&gt;0,C4565&gt;0),"Acceptable","Check")</f>
        <v>Acceptable</v>
      </c>
      <c r="U4565">
        <f>COUNTIF(D:D, "Military - U.S. Army")</f>
        <v>23</v>
      </c>
      <c r="V4565">
        <f>AVERAGEIF(C:C,"Fort Myer, Virginia", I:I)</f>
        <v>2</v>
      </c>
      <c r="X4565" t="str">
        <f>IFERROR(VLOOKUP("FlightNumber", A:D, 4, FALSE), "Flight Not Found")</f>
        <v>Flight Not Found</v>
      </c>
      <c r="Y4565" t="str" cm="1">
        <f t="array" ref="Y4565">IF(AND(B:B &gt; TIME(6, 0, 0), B:B &lt;= TIME(18, 0, 0)), "Day", "Night")</f>
        <v>Night</v>
      </c>
      <c r="Z4565">
        <f>COUNTIFS(D:D, "Military - U.S. Army", C:C, "Fort Myer, Virginia")</f>
        <v>1</v>
      </c>
    </row>
    <row r="4566" spans="1:26" x14ac:dyDescent="0.2">
      <c r="A4566">
        <v>35989</v>
      </c>
      <c r="B4566" t="s">
        <v>5894</v>
      </c>
      <c r="C4566" t="s">
        <v>22722</v>
      </c>
      <c r="D4566" t="s">
        <v>22723</v>
      </c>
      <c r="E4566" t="s">
        <v>22724</v>
      </c>
      <c r="F4566" t="s">
        <v>21953</v>
      </c>
      <c r="G4566" t="s">
        <v>22725</v>
      </c>
      <c r="H4566" t="s">
        <v>22726</v>
      </c>
      <c r="I4566">
        <v>8</v>
      </c>
      <c r="J4566">
        <v>8</v>
      </c>
      <c r="K4566">
        <v>0</v>
      </c>
      <c r="L4566" t="s">
        <v>22727</v>
      </c>
      <c r="M4566">
        <f>SUM(B4566,C4566)</f>
        <v>0</v>
      </c>
      <c r="N4566" t="str">
        <f t="shared" si="142"/>
        <v>No</v>
      </c>
      <c r="O4566">
        <f>COUNTIF(C:C,"&lt;0")</f>
        <v>0</v>
      </c>
      <c r="P4566" t="e">
        <f>SUMIF(#REF!,"&gt;"&amp;AVERAGE(#REF!))</f>
        <v>#REF!</v>
      </c>
      <c r="Q4566">
        <f t="shared" si="143"/>
        <v>27.565026697177728</v>
      </c>
      <c r="R4566" t="str">
        <f>CONCATENATE("ID-",A4566,"-",E4566)</f>
        <v>ID-35989-Rasal - Nikolaev, Ukraine</v>
      </c>
      <c r="S4566" t="str">
        <f>INDEX(B:B,MATCH(A4566,A:A,0))</f>
        <v>23:15</v>
      </c>
      <c r="T4566" t="str">
        <f>IF(OR(B4566&gt;0,C4566&gt;0),"Acceptable","Check")</f>
        <v>Acceptable</v>
      </c>
      <c r="U4566">
        <f>COUNTIF(D:D, "Military - U.S. Army")</f>
        <v>23</v>
      </c>
      <c r="V4566">
        <f>AVERAGEIF(C:C,"Fort Myer, Virginia", I:I)</f>
        <v>2</v>
      </c>
      <c r="X4566" t="str">
        <f>IFERROR(VLOOKUP("FlightNumber", A:D, 4, FALSE), "Flight Not Found")</f>
        <v>Flight Not Found</v>
      </c>
      <c r="Y4566" t="str" cm="1">
        <f t="array" ref="Y4566">IF(AND(B:B &gt; TIME(6, 0, 0), B:B &lt;= TIME(18, 0, 0)), "Day", "Night")</f>
        <v>Night</v>
      </c>
      <c r="Z4566">
        <f>COUNTIFS(D:D, "Military - U.S. Army", C:C, "Fort Myer, Virginia")</f>
        <v>1</v>
      </c>
    </row>
    <row r="4567" spans="1:26" x14ac:dyDescent="0.2">
      <c r="A4567">
        <v>35992</v>
      </c>
      <c r="B4567" t="s">
        <v>22728</v>
      </c>
      <c r="C4567" t="s">
        <v>22729</v>
      </c>
      <c r="D4567" t="s">
        <v>22730</v>
      </c>
      <c r="E4567" t="s">
        <v>22731</v>
      </c>
      <c r="F4567" t="s">
        <v>22732</v>
      </c>
      <c r="G4567" t="s">
        <v>22733</v>
      </c>
      <c r="H4567" t="s">
        <v>22734</v>
      </c>
      <c r="I4567">
        <v>3</v>
      </c>
      <c r="J4567">
        <v>3</v>
      </c>
      <c r="K4567">
        <v>0</v>
      </c>
      <c r="L4567" t="s">
        <v>22735</v>
      </c>
      <c r="M4567">
        <f>SUM(B4567,C4567)</f>
        <v>0</v>
      </c>
      <c r="N4567" t="str">
        <f t="shared" si="142"/>
        <v>No</v>
      </c>
      <c r="O4567">
        <f>COUNTIF(C:C,"&lt;0")</f>
        <v>0</v>
      </c>
      <c r="P4567" t="e">
        <f>SUMIF(#REF!,"&gt;"&amp;AVERAGE(#REF!))</f>
        <v>#REF!</v>
      </c>
      <c r="Q4567">
        <f t="shared" si="143"/>
        <v>27.565026697177728</v>
      </c>
      <c r="R4567" t="str">
        <f>CONCATENATE("ID-",A4567,"-",E4567)</f>
        <v>ID-35992-Tucumán - Córdoba</v>
      </c>
      <c r="S4567" t="str">
        <f>INDEX(B:B,MATCH(A4567,A:A,0))</f>
        <v>21:41</v>
      </c>
      <c r="T4567" t="str">
        <f>IF(OR(B4567&gt;0,C4567&gt;0),"Acceptable","Check")</f>
        <v>Acceptable</v>
      </c>
      <c r="U4567">
        <f>COUNTIF(D:D, "Military - U.S. Army")</f>
        <v>23</v>
      </c>
      <c r="V4567">
        <f>AVERAGEIF(C:C,"Fort Myer, Virginia", I:I)</f>
        <v>2</v>
      </c>
      <c r="X4567" t="str">
        <f>IFERROR(VLOOKUP("FlightNumber", A:D, 4, FALSE), "Flight Not Found")</f>
        <v>Flight Not Found</v>
      </c>
      <c r="Y4567" t="str" cm="1">
        <f t="array" ref="Y4567">IF(AND(B:B &gt; TIME(6, 0, 0), B:B &lt;= TIME(18, 0, 0)), "Day", "Night")</f>
        <v>Night</v>
      </c>
      <c r="Z4567">
        <f>COUNTIFS(D:D, "Military - U.S. Army", C:C, "Fort Myer, Virginia")</f>
        <v>1</v>
      </c>
    </row>
    <row r="4568" spans="1:26" x14ac:dyDescent="0.2">
      <c r="A4568">
        <v>35993</v>
      </c>
      <c r="B4568" t="s">
        <v>10136</v>
      </c>
      <c r="C4568" t="s">
        <v>22736</v>
      </c>
      <c r="D4568" t="s">
        <v>22737</v>
      </c>
      <c r="E4568" t="s">
        <v>22738</v>
      </c>
      <c r="F4568" t="s">
        <v>22739</v>
      </c>
      <c r="G4568" t="s">
        <v>22740</v>
      </c>
      <c r="H4568" t="s">
        <v>22741</v>
      </c>
      <c r="I4568">
        <v>10</v>
      </c>
      <c r="J4568">
        <v>10</v>
      </c>
      <c r="K4568">
        <v>0</v>
      </c>
      <c r="L4568" t="s">
        <v>22742</v>
      </c>
      <c r="M4568">
        <f>SUM(B4568,C4568)</f>
        <v>0</v>
      </c>
      <c r="N4568" t="str">
        <f t="shared" si="142"/>
        <v>No</v>
      </c>
      <c r="O4568">
        <f>COUNTIF(C:C,"&lt;0")</f>
        <v>0</v>
      </c>
      <c r="P4568" t="e">
        <f>SUMIF(#REF!,"&gt;"&amp;AVERAGE(#REF!))</f>
        <v>#REF!</v>
      </c>
      <c r="Q4568">
        <f t="shared" si="143"/>
        <v>27.565026697177728</v>
      </c>
      <c r="R4568" t="str">
        <f>CONCATENATE("ID-",A4568,"-",E4568)</f>
        <v>ID-35993-Bourgas, Bulgaria - Asmara, Eritrea</v>
      </c>
      <c r="S4568" t="str">
        <f>INDEX(B:B,MATCH(A4568,A:A,0))</f>
        <v>04:15</v>
      </c>
      <c r="T4568" t="str">
        <f>IF(OR(B4568&gt;0,C4568&gt;0),"Acceptable","Check")</f>
        <v>Acceptable</v>
      </c>
      <c r="U4568">
        <f>COUNTIF(D:D, "Military - U.S. Army")</f>
        <v>23</v>
      </c>
      <c r="V4568">
        <f>AVERAGEIF(C:C,"Fort Myer, Virginia", I:I)</f>
        <v>2</v>
      </c>
      <c r="X4568" t="str">
        <f>IFERROR(VLOOKUP("FlightNumber", A:D, 4, FALSE), "Flight Not Found")</f>
        <v>Flight Not Found</v>
      </c>
      <c r="Y4568" t="str" cm="1">
        <f t="array" ref="Y4568">IF(AND(B:B &gt; TIME(6, 0, 0), B:B &lt;= TIME(18, 0, 0)), "Day", "Night")</f>
        <v>Night</v>
      </c>
      <c r="Z4568">
        <f>COUNTIFS(D:D, "Military - U.S. Army", C:C, "Fort Myer, Virginia")</f>
        <v>1</v>
      </c>
    </row>
    <row r="4569" spans="1:26" x14ac:dyDescent="0.2">
      <c r="A4569">
        <v>35999</v>
      </c>
      <c r="C4569" t="s">
        <v>22743</v>
      </c>
      <c r="D4569" t="s">
        <v>3645</v>
      </c>
      <c r="F4569" t="s">
        <v>18242</v>
      </c>
      <c r="G4569" t="s">
        <v>22744</v>
      </c>
      <c r="H4569" t="s">
        <v>22745</v>
      </c>
      <c r="I4569">
        <v>4</v>
      </c>
      <c r="J4569">
        <v>4</v>
      </c>
      <c r="K4569">
        <v>0</v>
      </c>
      <c r="L4569" t="s">
        <v>22746</v>
      </c>
      <c r="M4569">
        <f>SUM(B4569,C4569)</f>
        <v>0</v>
      </c>
      <c r="N4569" t="str">
        <f t="shared" si="142"/>
        <v>No</v>
      </c>
      <c r="O4569">
        <f>COUNTIF(C:C,"&lt;0")</f>
        <v>0</v>
      </c>
      <c r="P4569" t="e">
        <f>SUMIF(#REF!,"&gt;"&amp;AVERAGE(#REF!))</f>
        <v>#REF!</v>
      </c>
      <c r="Q4569">
        <f t="shared" si="143"/>
        <v>27.565026697177728</v>
      </c>
      <c r="R4569" t="str">
        <f>CONCATENATE("ID-",A4569,"-",E4569)</f>
        <v>ID-35999-</v>
      </c>
      <c r="S4569">
        <f>INDEX(B:B,MATCH(A4569,A:A,0))</f>
        <v>0</v>
      </c>
      <c r="T4569" t="str">
        <f>IF(OR(B4569&gt;0,C4569&gt;0),"Acceptable","Check")</f>
        <v>Acceptable</v>
      </c>
      <c r="U4569">
        <f>COUNTIF(D:D, "Military - U.S. Army")</f>
        <v>23</v>
      </c>
      <c r="V4569">
        <f>AVERAGEIF(C:C,"Fort Myer, Virginia", I:I)</f>
        <v>2</v>
      </c>
      <c r="X4569" t="str">
        <f>IFERROR(VLOOKUP("FlightNumber", A:D, 4, FALSE), "Flight Not Found")</f>
        <v>Flight Not Found</v>
      </c>
      <c r="Y4569" t="str" cm="1">
        <f t="array" ref="Y4569">IF(AND(B:B &gt; TIME(6, 0, 0), B:B &lt;= TIME(18, 0, 0)), "Day", "Night")</f>
        <v>Night</v>
      </c>
      <c r="Z4569">
        <f>COUNTIFS(D:D, "Military - U.S. Army", C:C, "Fort Myer, Virginia")</f>
        <v>1</v>
      </c>
    </row>
    <row r="4570" spans="1:26" x14ac:dyDescent="0.2">
      <c r="A4570">
        <v>36003</v>
      </c>
      <c r="C4570" t="s">
        <v>22747</v>
      </c>
      <c r="D4570" t="s">
        <v>22748</v>
      </c>
      <c r="E4570" t="s">
        <v>22749</v>
      </c>
      <c r="F4570" t="s">
        <v>3860</v>
      </c>
      <c r="G4570" t="s">
        <v>22749</v>
      </c>
      <c r="H4570" t="s">
        <v>22750</v>
      </c>
      <c r="I4570">
        <v>18</v>
      </c>
      <c r="J4570">
        <v>4</v>
      </c>
      <c r="K4570">
        <v>0</v>
      </c>
      <c r="L4570" t="s">
        <v>22751</v>
      </c>
      <c r="M4570">
        <f>SUM(B4570,C4570)</f>
        <v>0</v>
      </c>
      <c r="N4570" t="str">
        <f t="shared" si="142"/>
        <v>No</v>
      </c>
      <c r="O4570">
        <f>COUNTIF(C:C,"&lt;0")</f>
        <v>0</v>
      </c>
      <c r="P4570" t="e">
        <f>SUMIF(#REF!,"&gt;"&amp;AVERAGE(#REF!))</f>
        <v>#REF!</v>
      </c>
      <c r="Q4570">
        <f t="shared" si="143"/>
        <v>27.565026697177728</v>
      </c>
      <c r="R4570" t="str">
        <f>CONCATENATE("ID-",A4570,"-",E4570)</f>
        <v>ID-36003-VP-BPS</v>
      </c>
      <c r="S4570">
        <f>INDEX(B:B,MATCH(A4570,A:A,0))</f>
        <v>0</v>
      </c>
      <c r="T4570" t="str">
        <f>IF(OR(B4570&gt;0,C4570&gt;0),"Acceptable","Check")</f>
        <v>Acceptable</v>
      </c>
      <c r="U4570">
        <f>COUNTIF(D:D, "Military - U.S. Army")</f>
        <v>23</v>
      </c>
      <c r="V4570">
        <f>AVERAGEIF(C:C,"Fort Myer, Virginia", I:I)</f>
        <v>2</v>
      </c>
      <c r="X4570" t="str">
        <f>IFERROR(VLOOKUP("FlightNumber", A:D, 4, FALSE), "Flight Not Found")</f>
        <v>Flight Not Found</v>
      </c>
      <c r="Y4570" t="str" cm="1">
        <f t="array" ref="Y4570">IF(AND(B:B &gt; TIME(6, 0, 0), B:B &lt;= TIME(18, 0, 0)), "Day", "Night")</f>
        <v>Night</v>
      </c>
      <c r="Z4570">
        <f>COUNTIFS(D:D, "Military - U.S. Army", C:C, "Fort Myer, Virginia")</f>
        <v>1</v>
      </c>
    </row>
    <row r="4571" spans="1:26" x14ac:dyDescent="0.2">
      <c r="A4571">
        <v>36004</v>
      </c>
      <c r="C4571" t="s">
        <v>167</v>
      </c>
      <c r="D4571" t="s">
        <v>22752</v>
      </c>
      <c r="E4571" t="s">
        <v>22753</v>
      </c>
      <c r="F4571" t="s">
        <v>16644</v>
      </c>
      <c r="G4571" t="s">
        <v>22754</v>
      </c>
      <c r="H4571" t="s">
        <v>22755</v>
      </c>
      <c r="I4571">
        <v>2</v>
      </c>
      <c r="J4571">
        <v>2</v>
      </c>
      <c r="K4571">
        <v>0</v>
      </c>
      <c r="L4571" t="s">
        <v>22756</v>
      </c>
      <c r="M4571">
        <f>SUM(B4571,C4571)</f>
        <v>0</v>
      </c>
      <c r="N4571" t="str">
        <f t="shared" si="142"/>
        <v>No</v>
      </c>
      <c r="O4571">
        <f>COUNTIF(C:C,"&lt;0")</f>
        <v>0</v>
      </c>
      <c r="P4571" t="e">
        <f>SUMIF(#REF!,"&gt;"&amp;AVERAGE(#REF!))</f>
        <v>#REF!</v>
      </c>
      <c r="Q4571">
        <f t="shared" si="143"/>
        <v>27.565026697177728</v>
      </c>
      <c r="R4571" t="str">
        <f>CONCATENATE("ID-",A4571,"-",E4571)</f>
        <v>ID-36004-Palma de Mallorca - Barcelona</v>
      </c>
      <c r="S4571">
        <f>INDEX(B:B,MATCH(A4571,A:A,0))</f>
        <v>0</v>
      </c>
      <c r="T4571" t="str">
        <f>IF(OR(B4571&gt;0,C4571&gt;0),"Acceptable","Check")</f>
        <v>Acceptable</v>
      </c>
      <c r="U4571">
        <f>COUNTIF(D:D, "Military - U.S. Army")</f>
        <v>23</v>
      </c>
      <c r="V4571">
        <f>AVERAGEIF(C:C,"Fort Myer, Virginia", I:I)</f>
        <v>2</v>
      </c>
      <c r="X4571" t="str">
        <f>IFERROR(VLOOKUP("FlightNumber", A:D, 4, FALSE), "Flight Not Found")</f>
        <v>Flight Not Found</v>
      </c>
      <c r="Y4571" t="str" cm="1">
        <f t="array" ref="Y4571">IF(AND(B:B &gt; TIME(6, 0, 0), B:B &lt;= TIME(18, 0, 0)), "Day", "Night")</f>
        <v>Night</v>
      </c>
      <c r="Z4571">
        <f>COUNTIFS(D:D, "Military - U.S. Army", C:C, "Fort Myer, Virginia")</f>
        <v>1</v>
      </c>
    </row>
    <row r="4572" spans="1:26" x14ac:dyDescent="0.2">
      <c r="A4572">
        <v>36005</v>
      </c>
      <c r="B4572" t="s">
        <v>2618</v>
      </c>
      <c r="C4572" t="s">
        <v>22757</v>
      </c>
      <c r="D4572" t="s">
        <v>22758</v>
      </c>
      <c r="E4572" t="s">
        <v>22759</v>
      </c>
      <c r="F4572" t="s">
        <v>21031</v>
      </c>
      <c r="G4572" t="s">
        <v>22760</v>
      </c>
      <c r="H4572" t="s">
        <v>22761</v>
      </c>
      <c r="I4572">
        <v>24</v>
      </c>
      <c r="J4572">
        <v>5</v>
      </c>
      <c r="K4572">
        <v>0</v>
      </c>
      <c r="L4572" t="s">
        <v>22762</v>
      </c>
      <c r="M4572">
        <f>SUM(B4572,C4572)</f>
        <v>0</v>
      </c>
      <c r="N4572" t="str">
        <f t="shared" si="142"/>
        <v>No</v>
      </c>
      <c r="O4572">
        <f>COUNTIF(C:C,"&lt;0")</f>
        <v>0</v>
      </c>
      <c r="P4572" t="e">
        <f>SUMIF(#REF!,"&gt;"&amp;AVERAGE(#REF!))</f>
        <v>#REF!</v>
      </c>
      <c r="Q4572">
        <f t="shared" si="143"/>
        <v>27.565026697177728</v>
      </c>
      <c r="R4572" t="str">
        <f>CONCATENATE("ID-",A4572,"-",E4572)</f>
        <v>ID-36005-Tefe - Manaus</v>
      </c>
      <c r="S4572" t="str">
        <f>INDEX(B:B,MATCH(A4572,A:A,0))</f>
        <v>16:00</v>
      </c>
      <c r="T4572" t="str">
        <f>IF(OR(B4572&gt;0,C4572&gt;0),"Acceptable","Check")</f>
        <v>Acceptable</v>
      </c>
      <c r="U4572">
        <f>COUNTIF(D:D, "Military - U.S. Army")</f>
        <v>23</v>
      </c>
      <c r="V4572">
        <f>AVERAGEIF(C:C,"Fort Myer, Virginia", I:I)</f>
        <v>2</v>
      </c>
      <c r="X4572" t="str">
        <f>IFERROR(VLOOKUP("FlightNumber", A:D, 4, FALSE), "Flight Not Found")</f>
        <v>Flight Not Found</v>
      </c>
      <c r="Y4572" t="str" cm="1">
        <f t="array" ref="Y4572">IF(AND(B:B &gt; TIME(6, 0, 0), B:B &lt;= TIME(18, 0, 0)), "Day", "Night")</f>
        <v>Night</v>
      </c>
      <c r="Z4572">
        <f>COUNTIFS(D:D, "Military - U.S. Army", C:C, "Fort Myer, Virginia")</f>
        <v>1</v>
      </c>
    </row>
    <row r="4573" spans="1:26" x14ac:dyDescent="0.2">
      <c r="A4573">
        <v>36006</v>
      </c>
      <c r="B4573" t="s">
        <v>8633</v>
      </c>
      <c r="C4573" t="s">
        <v>22763</v>
      </c>
      <c r="D4573" t="s">
        <v>22764</v>
      </c>
      <c r="E4573" t="s">
        <v>22765</v>
      </c>
      <c r="F4573" t="s">
        <v>20560</v>
      </c>
      <c r="G4573" t="s">
        <v>22766</v>
      </c>
      <c r="H4573" t="s">
        <v>22767</v>
      </c>
      <c r="I4573">
        <v>6</v>
      </c>
      <c r="J4573">
        <v>6</v>
      </c>
      <c r="K4573">
        <v>2</v>
      </c>
      <c r="L4573" t="s">
        <v>22768</v>
      </c>
      <c r="M4573">
        <f>SUM(B4573,C4573)</f>
        <v>0</v>
      </c>
      <c r="N4573" t="str">
        <f t="shared" si="142"/>
        <v>No</v>
      </c>
      <c r="O4573">
        <f>COUNTIF(C:C,"&lt;0")</f>
        <v>0</v>
      </c>
      <c r="P4573" t="e">
        <f>SUMIF(#REF!,"&gt;"&amp;AVERAGE(#REF!))</f>
        <v>#REF!</v>
      </c>
      <c r="Q4573">
        <f t="shared" si="143"/>
        <v>27.565026697177728</v>
      </c>
      <c r="R4573" t="str">
        <f>CONCATENATE("ID-",A4573,"-",E4573)</f>
        <v>ID-36006-Agathi - Kochi - Thiruvananthapuram</v>
      </c>
      <c r="S4573" t="str">
        <f>INDEX(B:B,MATCH(A4573,A:A,0))</f>
        <v>11:05</v>
      </c>
      <c r="T4573" t="str">
        <f>IF(OR(B4573&gt;0,C4573&gt;0),"Acceptable","Check")</f>
        <v>Acceptable</v>
      </c>
      <c r="U4573">
        <f>COUNTIF(D:D, "Military - U.S. Army")</f>
        <v>23</v>
      </c>
      <c r="V4573">
        <f>AVERAGEIF(C:C,"Fort Myer, Virginia", I:I)</f>
        <v>2</v>
      </c>
      <c r="X4573" t="str">
        <f>IFERROR(VLOOKUP("FlightNumber", A:D, 4, FALSE), "Flight Not Found")</f>
        <v>Flight Not Found</v>
      </c>
      <c r="Y4573" t="str" cm="1">
        <f t="array" ref="Y4573">IF(AND(B:B &gt; TIME(6, 0, 0), B:B &lt;= TIME(18, 0, 0)), "Day", "Night")</f>
        <v>Night</v>
      </c>
      <c r="Z4573">
        <f>COUNTIFS(D:D, "Military - U.S. Army", C:C, "Fort Myer, Virginia")</f>
        <v>1</v>
      </c>
    </row>
    <row r="4574" spans="1:26" x14ac:dyDescent="0.2">
      <c r="A4574">
        <v>36216</v>
      </c>
      <c r="B4574" t="s">
        <v>1109</v>
      </c>
      <c r="C4574" t="s">
        <v>22769</v>
      </c>
      <c r="D4574" t="s">
        <v>22770</v>
      </c>
      <c r="E4574" t="s">
        <v>22771</v>
      </c>
      <c r="F4574" t="s">
        <v>22772</v>
      </c>
      <c r="G4574" t="s">
        <v>22773</v>
      </c>
      <c r="H4574" t="s">
        <v>22774</v>
      </c>
      <c r="I4574">
        <v>31</v>
      </c>
      <c r="J4574">
        <v>4</v>
      </c>
      <c r="K4574">
        <v>0</v>
      </c>
      <c r="L4574" t="s">
        <v>22775</v>
      </c>
      <c r="M4574">
        <f>SUM(B4574,C4574)</f>
        <v>0</v>
      </c>
      <c r="N4574" t="str">
        <f t="shared" si="142"/>
        <v>No</v>
      </c>
      <c r="O4574">
        <f>COUNTIF(C:C,"&lt;0")</f>
        <v>0</v>
      </c>
      <c r="P4574" t="e">
        <f>SUMIF(#REF!,"&gt;"&amp;AVERAGE(#REF!))</f>
        <v>#REF!</v>
      </c>
      <c r="Q4574">
        <f t="shared" si="143"/>
        <v>27.565026697177728</v>
      </c>
      <c r="R4574" t="str">
        <f>CONCATENATE("ID-",A4574,"-",E4574)</f>
        <v>ID-36216-Cagliar - Genoa</v>
      </c>
      <c r="S4574" t="str">
        <f>INDEX(B:B,MATCH(A4574,A:A,0))</f>
        <v>12:30</v>
      </c>
      <c r="T4574" t="str">
        <f>IF(OR(B4574&gt;0,C4574&gt;0),"Acceptable","Check")</f>
        <v>Acceptable</v>
      </c>
      <c r="U4574">
        <f>COUNTIF(D:D, "Military - U.S. Army")</f>
        <v>23</v>
      </c>
      <c r="V4574">
        <f>AVERAGEIF(C:C,"Fort Myer, Virginia", I:I)</f>
        <v>2</v>
      </c>
      <c r="X4574" t="str">
        <f>IFERROR(VLOOKUP("FlightNumber", A:D, 4, FALSE), "Flight Not Found")</f>
        <v>Flight Not Found</v>
      </c>
      <c r="Y4574" t="str" cm="1">
        <f t="array" ref="Y4574">IF(AND(B:B &gt; TIME(6, 0, 0), B:B &lt;= TIME(18, 0, 0)), "Day", "Night")</f>
        <v>Night</v>
      </c>
      <c r="Z4574">
        <f>COUNTIFS(D:D, "Military - U.S. Army", C:C, "Fort Myer, Virginia")</f>
        <v>1</v>
      </c>
    </row>
    <row r="4575" spans="1:26" x14ac:dyDescent="0.2">
      <c r="A4575">
        <v>36006</v>
      </c>
      <c r="B4575" t="s">
        <v>22776</v>
      </c>
      <c r="C4575" t="s">
        <v>22777</v>
      </c>
      <c r="D4575" t="s">
        <v>22778</v>
      </c>
      <c r="E4575" t="s">
        <v>22779</v>
      </c>
      <c r="F4575" t="s">
        <v>22780</v>
      </c>
      <c r="G4575" t="s">
        <v>22781</v>
      </c>
      <c r="H4575" t="s">
        <v>22782</v>
      </c>
      <c r="I4575">
        <v>15</v>
      </c>
      <c r="J4575">
        <v>15</v>
      </c>
      <c r="K4575">
        <v>0</v>
      </c>
      <c r="L4575" t="s">
        <v>22783</v>
      </c>
      <c r="M4575">
        <f>SUM(B4575,C4575)</f>
        <v>0</v>
      </c>
      <c r="N4575" t="str">
        <f t="shared" si="142"/>
        <v>No</v>
      </c>
      <c r="O4575">
        <f>COUNTIF(C:C,"&lt;0")</f>
        <v>0</v>
      </c>
      <c r="P4575" t="e">
        <f>SUMIF(#REF!,"&gt;"&amp;AVERAGE(#REF!))</f>
        <v>#REF!</v>
      </c>
      <c r="Q4575">
        <f t="shared" si="143"/>
        <v>27.565026697177728</v>
      </c>
      <c r="R4575" t="str">
        <f>CONCATENATE("ID-",A4575,"-",E4575)</f>
        <v>ID-36006-Lyon - Lorient</v>
      </c>
      <c r="S4575" t="str">
        <f>INDEX(B:B,MATCH(A4575,A:A,0))</f>
        <v>11:05</v>
      </c>
      <c r="T4575" t="str">
        <f>IF(OR(B4575&gt;0,C4575&gt;0),"Acceptable","Check")</f>
        <v>Acceptable</v>
      </c>
      <c r="U4575">
        <f>COUNTIF(D:D, "Military - U.S. Army")</f>
        <v>23</v>
      </c>
      <c r="V4575">
        <f>AVERAGEIF(C:C,"Fort Myer, Virginia", I:I)</f>
        <v>2</v>
      </c>
      <c r="X4575" t="str">
        <f>IFERROR(VLOOKUP("FlightNumber", A:D, 4, FALSE), "Flight Not Found")</f>
        <v>Flight Not Found</v>
      </c>
      <c r="Y4575" t="str" cm="1">
        <f t="array" ref="Y4575">IF(AND(B:B &gt; TIME(6, 0, 0), B:B &lt;= TIME(18, 0, 0)), "Day", "Night")</f>
        <v>Night</v>
      </c>
      <c r="Z4575">
        <f>COUNTIFS(D:D, "Military - U.S. Army", C:C, "Fort Myer, Virginia")</f>
        <v>1</v>
      </c>
    </row>
    <row r="4576" spans="1:26" x14ac:dyDescent="0.2">
      <c r="A4576">
        <v>36011</v>
      </c>
      <c r="B4576" t="s">
        <v>10351</v>
      </c>
      <c r="C4576" t="s">
        <v>22784</v>
      </c>
      <c r="D4576" t="s">
        <v>22785</v>
      </c>
      <c r="E4576" t="s">
        <v>22786</v>
      </c>
      <c r="F4576" t="s">
        <v>22787</v>
      </c>
      <c r="G4576" t="s">
        <v>22788</v>
      </c>
      <c r="H4576" t="s">
        <v>22789</v>
      </c>
      <c r="I4576">
        <v>5</v>
      </c>
      <c r="J4576">
        <v>5</v>
      </c>
      <c r="K4576">
        <v>0</v>
      </c>
      <c r="L4576" t="s">
        <v>22790</v>
      </c>
      <c r="M4576">
        <f>SUM(B4576,C4576)</f>
        <v>0</v>
      </c>
      <c r="N4576" t="str">
        <f t="shared" si="142"/>
        <v>No</v>
      </c>
      <c r="O4576">
        <f>COUNTIF(C:C,"&lt;0")</f>
        <v>0</v>
      </c>
      <c r="P4576" t="e">
        <f>SUMIF(#REF!,"&gt;"&amp;AVERAGE(#REF!))</f>
        <v>#REF!</v>
      </c>
      <c r="Q4576">
        <f t="shared" si="143"/>
        <v>27.565026697177728</v>
      </c>
      <c r="R4576" t="str">
        <f>CONCATENATE("ID-",A4576,"-",E4576)</f>
        <v>ID-36011-Prince Rupert - Kincolith</v>
      </c>
      <c r="S4576" t="str">
        <f>INDEX(B:B,MATCH(A4576,A:A,0))</f>
        <v>17:58</v>
      </c>
      <c r="T4576" t="str">
        <f>IF(OR(B4576&gt;0,C4576&gt;0),"Acceptable","Check")</f>
        <v>Acceptable</v>
      </c>
      <c r="U4576">
        <f>COUNTIF(D:D, "Military - U.S. Army")</f>
        <v>23</v>
      </c>
      <c r="V4576">
        <f>AVERAGEIF(C:C,"Fort Myer, Virginia", I:I)</f>
        <v>2</v>
      </c>
      <c r="X4576" t="str">
        <f>IFERROR(VLOOKUP("FlightNumber", A:D, 4, FALSE), "Flight Not Found")</f>
        <v>Flight Not Found</v>
      </c>
      <c r="Y4576" t="str" cm="1">
        <f t="array" ref="Y4576">IF(AND(B:B &gt; TIME(6, 0, 0), B:B &lt;= TIME(18, 0, 0)), "Day", "Night")</f>
        <v>Night</v>
      </c>
      <c r="Z4576">
        <f>COUNTIFS(D:D, "Military - U.S. Army", C:C, "Fort Myer, Virginia")</f>
        <v>1</v>
      </c>
    </row>
    <row r="4577" spans="1:26" x14ac:dyDescent="0.2">
      <c r="A4577">
        <v>36018</v>
      </c>
      <c r="C4577" t="s">
        <v>22791</v>
      </c>
      <c r="D4577" t="s">
        <v>22792</v>
      </c>
      <c r="F4577" t="s">
        <v>14544</v>
      </c>
      <c r="G4577" t="s">
        <v>22793</v>
      </c>
      <c r="I4577">
        <v>13</v>
      </c>
      <c r="J4577">
        <v>1</v>
      </c>
      <c r="K4577">
        <v>0</v>
      </c>
      <c r="L4577" t="s">
        <v>22794</v>
      </c>
      <c r="M4577">
        <f>SUM(B4577,C4577)</f>
        <v>0</v>
      </c>
      <c r="N4577" t="str">
        <f t="shared" si="142"/>
        <v>No</v>
      </c>
      <c r="O4577">
        <f>COUNTIF(C:C,"&lt;0")</f>
        <v>0</v>
      </c>
      <c r="P4577" t="e">
        <f>SUMIF(#REF!,"&gt;"&amp;AVERAGE(#REF!))</f>
        <v>#REF!</v>
      </c>
      <c r="Q4577">
        <f t="shared" si="143"/>
        <v>27.565026697177728</v>
      </c>
      <c r="R4577" t="str">
        <f>CONCATENATE("ID-",A4577,"-",E4577)</f>
        <v>ID-36018-</v>
      </c>
      <c r="S4577">
        <f>INDEX(B:B,MATCH(A4577,A:A,0))</f>
        <v>0</v>
      </c>
      <c r="T4577" t="str">
        <f>IF(OR(B4577&gt;0,C4577&gt;0),"Acceptable","Check")</f>
        <v>Acceptable</v>
      </c>
      <c r="U4577">
        <f>COUNTIF(D:D, "Military - U.S. Army")</f>
        <v>23</v>
      </c>
      <c r="V4577">
        <f>AVERAGEIF(C:C,"Fort Myer, Virginia", I:I)</f>
        <v>2</v>
      </c>
      <c r="X4577" t="str">
        <f>IFERROR(VLOOKUP("FlightNumber", A:D, 4, FALSE), "Flight Not Found")</f>
        <v>Flight Not Found</v>
      </c>
      <c r="Y4577" t="str" cm="1">
        <f t="array" ref="Y4577">IF(AND(B:B &gt; TIME(6, 0, 0), B:B &lt;= TIME(18, 0, 0)), "Day", "Night")</f>
        <v>Night</v>
      </c>
      <c r="Z4577">
        <f>COUNTIFS(D:D, "Military - U.S. Army", C:C, "Fort Myer, Virginia")</f>
        <v>1</v>
      </c>
    </row>
    <row r="4578" spans="1:26" x14ac:dyDescent="0.2">
      <c r="A4578">
        <v>36026</v>
      </c>
      <c r="B4578" t="s">
        <v>6516</v>
      </c>
      <c r="C4578" t="s">
        <v>22795</v>
      </c>
      <c r="D4578" t="s">
        <v>22796</v>
      </c>
      <c r="E4578" t="s">
        <v>22797</v>
      </c>
      <c r="F4578" t="s">
        <v>17169</v>
      </c>
      <c r="G4578" t="s">
        <v>22798</v>
      </c>
      <c r="H4578" t="s">
        <v>22799</v>
      </c>
      <c r="I4578">
        <v>10</v>
      </c>
      <c r="J4578">
        <v>5</v>
      </c>
      <c r="K4578">
        <v>0</v>
      </c>
      <c r="L4578" t="s">
        <v>22800</v>
      </c>
      <c r="M4578">
        <f>SUM(B4578,C4578)</f>
        <v>0</v>
      </c>
      <c r="N4578" t="str">
        <f t="shared" si="142"/>
        <v>No</v>
      </c>
      <c r="O4578">
        <f>COUNTIF(C:C,"&lt;0")</f>
        <v>0</v>
      </c>
      <c r="P4578" t="e">
        <f>SUMIF(#REF!,"&gt;"&amp;AVERAGE(#REF!))</f>
        <v>#REF!</v>
      </c>
      <c r="Q4578">
        <f t="shared" si="143"/>
        <v>27.565026697177728</v>
      </c>
      <c r="R4578" t="str">
        <f>CONCATENATE("ID-",A4578,"-",E4578)</f>
        <v>ID-36026-Stewart Island - Invercargill</v>
      </c>
      <c r="S4578" t="str">
        <f>INDEX(B:B,MATCH(A4578,A:A,0))</f>
        <v>16:40</v>
      </c>
      <c r="T4578" t="str">
        <f>IF(OR(B4578&gt;0,C4578&gt;0),"Acceptable","Check")</f>
        <v>Acceptable</v>
      </c>
      <c r="U4578">
        <f>COUNTIF(D:D, "Military - U.S. Army")</f>
        <v>23</v>
      </c>
      <c r="V4578">
        <f>AVERAGEIF(C:C,"Fort Myer, Virginia", I:I)</f>
        <v>2</v>
      </c>
      <c r="X4578" t="str">
        <f>IFERROR(VLOOKUP("FlightNumber", A:D, 4, FALSE), "Flight Not Found")</f>
        <v>Flight Not Found</v>
      </c>
      <c r="Y4578" t="str" cm="1">
        <f t="array" ref="Y4578">IF(AND(B:B &gt; TIME(6, 0, 0), B:B &lt;= TIME(18, 0, 0)), "Day", "Night")</f>
        <v>Night</v>
      </c>
      <c r="Z4578">
        <f>COUNTIFS(D:D, "Military - U.S. Army", C:C, "Fort Myer, Virginia")</f>
        <v>1</v>
      </c>
    </row>
    <row r="4579" spans="1:26" x14ac:dyDescent="0.2">
      <c r="A4579">
        <v>36028</v>
      </c>
      <c r="B4579" t="s">
        <v>3090</v>
      </c>
      <c r="C4579" t="s">
        <v>22801</v>
      </c>
      <c r="D4579" t="s">
        <v>22802</v>
      </c>
      <c r="E4579" t="s">
        <v>22803</v>
      </c>
      <c r="F4579" t="s">
        <v>12795</v>
      </c>
      <c r="G4579" t="s">
        <v>22804</v>
      </c>
      <c r="H4579" t="s">
        <v>7839</v>
      </c>
      <c r="I4579">
        <v>18</v>
      </c>
      <c r="J4579">
        <v>18</v>
      </c>
      <c r="K4579">
        <v>0</v>
      </c>
      <c r="L4579" t="s">
        <v>22805</v>
      </c>
      <c r="M4579">
        <f>SUM(B4579,C4579)</f>
        <v>0</v>
      </c>
      <c r="N4579" t="str">
        <f t="shared" si="142"/>
        <v>No</v>
      </c>
      <c r="O4579">
        <f>COUNTIF(C:C,"&lt;0")</f>
        <v>0</v>
      </c>
      <c r="P4579" t="e">
        <f>SUMIF(#REF!,"&gt;"&amp;AVERAGE(#REF!))</f>
        <v>#REF!</v>
      </c>
      <c r="Q4579">
        <f t="shared" si="143"/>
        <v>27.565026697177728</v>
      </c>
      <c r="R4579" t="str">
        <f>CONCATENATE("ID-",A4579,"-",E4579)</f>
        <v>ID-36028-Jomsom - Pokhara</v>
      </c>
      <c r="S4579" t="str">
        <f>INDEX(B:B,MATCH(A4579,A:A,0))</f>
        <v>11:30</v>
      </c>
      <c r="T4579" t="str">
        <f>IF(OR(B4579&gt;0,C4579&gt;0),"Acceptable","Check")</f>
        <v>Acceptable</v>
      </c>
      <c r="U4579">
        <f>COUNTIF(D:D, "Military - U.S. Army")</f>
        <v>23</v>
      </c>
      <c r="V4579">
        <f>AVERAGEIF(C:C,"Fort Myer, Virginia", I:I)</f>
        <v>2</v>
      </c>
      <c r="X4579" t="str">
        <f>IFERROR(VLOOKUP("FlightNumber", A:D, 4, FALSE), "Flight Not Found")</f>
        <v>Flight Not Found</v>
      </c>
      <c r="Y4579" t="str" cm="1">
        <f t="array" ref="Y4579">IF(AND(B:B &gt; TIME(6, 0, 0), B:B &lt;= TIME(18, 0, 0)), "Day", "Night")</f>
        <v>Night</v>
      </c>
      <c r="Z4579">
        <f>COUNTIFS(D:D, "Military - U.S. Army", C:C, "Fort Myer, Virginia")</f>
        <v>1</v>
      </c>
    </row>
    <row r="4580" spans="1:26" x14ac:dyDescent="0.2">
      <c r="A4580">
        <v>36030</v>
      </c>
      <c r="B4580" t="s">
        <v>190</v>
      </c>
      <c r="C4580" t="s">
        <v>22806</v>
      </c>
      <c r="D4580" t="s">
        <v>22807</v>
      </c>
      <c r="E4580" t="s">
        <v>22808</v>
      </c>
      <c r="F4580" t="s">
        <v>17169</v>
      </c>
      <c r="G4580" t="s">
        <v>22809</v>
      </c>
      <c r="H4580" t="s">
        <v>22810</v>
      </c>
      <c r="I4580">
        <v>11</v>
      </c>
      <c r="J4580">
        <v>11</v>
      </c>
      <c r="K4580">
        <v>0</v>
      </c>
      <c r="L4580" t="s">
        <v>22811</v>
      </c>
      <c r="M4580">
        <f>SUM(B4580,C4580)</f>
        <v>0</v>
      </c>
      <c r="N4580" t="str">
        <f t="shared" si="142"/>
        <v>No</v>
      </c>
      <c r="O4580">
        <f>COUNTIF(C:C,"&lt;0")</f>
        <v>0</v>
      </c>
      <c r="P4580" t="e">
        <f>SUMIF(#REF!,"&gt;"&amp;AVERAGE(#REF!))</f>
        <v>#REF!</v>
      </c>
      <c r="Q4580">
        <f t="shared" si="143"/>
        <v>27.565026697177728</v>
      </c>
      <c r="R4580" t="str">
        <f>CONCATENATE("ID-",A4580,"-",E4580)</f>
        <v>ID-36030-St. Maarten - Roseau</v>
      </c>
      <c r="S4580" t="str">
        <f>INDEX(B:B,MATCH(A4580,A:A,0))</f>
        <v>17:40</v>
      </c>
      <c r="T4580" t="str">
        <f>IF(OR(B4580&gt;0,C4580&gt;0),"Acceptable","Check")</f>
        <v>Acceptable</v>
      </c>
      <c r="U4580">
        <f>COUNTIF(D:D, "Military - U.S. Army")</f>
        <v>23</v>
      </c>
      <c r="V4580">
        <f>AVERAGEIF(C:C,"Fort Myer, Virginia", I:I)</f>
        <v>2</v>
      </c>
      <c r="X4580" t="str">
        <f>IFERROR(VLOOKUP("FlightNumber", A:D, 4, FALSE), "Flight Not Found")</f>
        <v>Flight Not Found</v>
      </c>
      <c r="Y4580" t="str" cm="1">
        <f t="array" ref="Y4580">IF(AND(B:B &gt; TIME(6, 0, 0), B:B &lt;= TIME(18, 0, 0)), "Day", "Night")</f>
        <v>Night</v>
      </c>
      <c r="Z4580">
        <f>COUNTIFS(D:D, "Military - U.S. Army", C:C, "Fort Myer, Virginia")</f>
        <v>1</v>
      </c>
    </row>
    <row r="4581" spans="1:26" x14ac:dyDescent="0.2">
      <c r="A4581">
        <v>36031</v>
      </c>
      <c r="B4581" t="s">
        <v>22812</v>
      </c>
      <c r="C4581" t="s">
        <v>22813</v>
      </c>
      <c r="D4581" t="s">
        <v>22814</v>
      </c>
      <c r="E4581" t="s">
        <v>22815</v>
      </c>
      <c r="F4581" t="s">
        <v>22816</v>
      </c>
      <c r="G4581" t="s">
        <v>22817</v>
      </c>
      <c r="H4581" t="s">
        <v>22818</v>
      </c>
      <c r="I4581">
        <v>2</v>
      </c>
      <c r="J4581">
        <v>1</v>
      </c>
      <c r="K4581">
        <v>0</v>
      </c>
      <c r="L4581" t="s">
        <v>22819</v>
      </c>
      <c r="M4581">
        <f>SUM(B4581,C4581)</f>
        <v>0</v>
      </c>
      <c r="N4581" t="str">
        <f t="shared" si="142"/>
        <v>No</v>
      </c>
      <c r="O4581">
        <f>COUNTIF(C:C,"&lt;0")</f>
        <v>0</v>
      </c>
      <c r="P4581" t="e">
        <f>SUMIF(#REF!,"&gt;"&amp;AVERAGE(#REF!))</f>
        <v>#REF!</v>
      </c>
      <c r="Q4581">
        <f t="shared" si="143"/>
        <v>27.565026697177728</v>
      </c>
      <c r="R4581" t="str">
        <f>CONCATENATE("ID-",A4581,"-",E4581)</f>
        <v>ID-36031-Pretoria - Durban</v>
      </c>
      <c r="S4581" t="str">
        <f>INDEX(B:B,MATCH(A4581,A:A,0))</f>
        <v>16:46</v>
      </c>
      <c r="T4581" t="str">
        <f>IF(OR(B4581&gt;0,C4581&gt;0),"Acceptable","Check")</f>
        <v>Acceptable</v>
      </c>
      <c r="U4581">
        <f>COUNTIF(D:D, "Military - U.S. Army")</f>
        <v>23</v>
      </c>
      <c r="V4581">
        <f>AVERAGEIF(C:C,"Fort Myer, Virginia", I:I)</f>
        <v>2</v>
      </c>
      <c r="X4581" t="str">
        <f>IFERROR(VLOOKUP("FlightNumber", A:D, 4, FALSE), "Flight Not Found")</f>
        <v>Flight Not Found</v>
      </c>
      <c r="Y4581" t="str" cm="1">
        <f t="array" ref="Y4581">IF(AND(B:B &gt; TIME(6, 0, 0), B:B &lt;= TIME(18, 0, 0)), "Day", "Night")</f>
        <v>Night</v>
      </c>
      <c r="Z4581">
        <f>COUNTIFS(D:D, "Military - U.S. Army", C:C, "Fort Myer, Virginia")</f>
        <v>1</v>
      </c>
    </row>
    <row r="4582" spans="1:26" x14ac:dyDescent="0.2">
      <c r="A4582">
        <v>36031</v>
      </c>
      <c r="B4582" t="s">
        <v>17740</v>
      </c>
      <c r="C4582" t="s">
        <v>22820</v>
      </c>
      <c r="D4582" t="s">
        <v>22018</v>
      </c>
      <c r="E4582" t="s">
        <v>22821</v>
      </c>
      <c r="F4582" t="s">
        <v>11247</v>
      </c>
      <c r="G4582" t="s">
        <v>22822</v>
      </c>
      <c r="H4582" t="s">
        <v>22823</v>
      </c>
      <c r="I4582">
        <v>44</v>
      </c>
      <c r="J4582">
        <v>44</v>
      </c>
      <c r="K4582">
        <v>0</v>
      </c>
      <c r="L4582" t="s">
        <v>22824</v>
      </c>
      <c r="M4582">
        <f>SUM(B4582,C4582)</f>
        <v>0</v>
      </c>
      <c r="N4582" t="str">
        <f t="shared" si="142"/>
        <v>No</v>
      </c>
      <c r="O4582">
        <f>COUNTIF(C:C,"&lt;0")</f>
        <v>0</v>
      </c>
      <c r="P4582" t="e">
        <f>SUMIF(#REF!,"&gt;"&amp;AVERAGE(#REF!))</f>
        <v>#REF!</v>
      </c>
      <c r="Q4582">
        <f t="shared" si="143"/>
        <v>27.565026697177728</v>
      </c>
      <c r="R4582" t="str">
        <f>CONCATENATE("ID-",A4582,"-",E4582)</f>
        <v>ID-36031-Rangoon - Tachilek</v>
      </c>
      <c r="S4582" t="str">
        <f>INDEX(B:B,MATCH(A4582,A:A,0))</f>
        <v>16:46</v>
      </c>
      <c r="T4582" t="str">
        <f>IF(OR(B4582&gt;0,C4582&gt;0),"Acceptable","Check")</f>
        <v>Acceptable</v>
      </c>
      <c r="U4582">
        <f>COUNTIF(D:D, "Military - U.S. Army")</f>
        <v>23</v>
      </c>
      <c r="V4582">
        <f>AVERAGEIF(C:C,"Fort Myer, Virginia", I:I)</f>
        <v>2</v>
      </c>
      <c r="X4582" t="str">
        <f>IFERROR(VLOOKUP("FlightNumber", A:D, 4, FALSE), "Flight Not Found")</f>
        <v>Flight Not Found</v>
      </c>
      <c r="Y4582" t="str" cm="1">
        <f t="array" ref="Y4582">IF(AND(B:B &gt; TIME(6, 0, 0), B:B &lt;= TIME(18, 0, 0)), "Day", "Night")</f>
        <v>Night</v>
      </c>
      <c r="Z4582">
        <f>COUNTIFS(D:D, "Military - U.S. Army", C:C, "Fort Myer, Virginia")</f>
        <v>1</v>
      </c>
    </row>
    <row r="4583" spans="1:26" x14ac:dyDescent="0.2">
      <c r="A4583">
        <v>36036</v>
      </c>
      <c r="B4583" t="s">
        <v>10008</v>
      </c>
      <c r="C4583" t="s">
        <v>7198</v>
      </c>
      <c r="D4583" t="s">
        <v>1312</v>
      </c>
      <c r="E4583" t="s">
        <v>22825</v>
      </c>
      <c r="F4583" t="s">
        <v>20861</v>
      </c>
      <c r="G4583" t="s">
        <v>22826</v>
      </c>
      <c r="H4583" t="s">
        <v>10222</v>
      </c>
      <c r="I4583">
        <v>91</v>
      </c>
      <c r="J4583">
        <v>70</v>
      </c>
      <c r="K4583">
        <v>10</v>
      </c>
      <c r="L4583" t="s">
        <v>22827</v>
      </c>
      <c r="M4583">
        <f>SUM(B4583,C4583)</f>
        <v>0</v>
      </c>
      <c r="N4583" t="str">
        <f t="shared" si="142"/>
        <v>No</v>
      </c>
      <c r="O4583">
        <f>COUNTIF(C:C,"&lt;0")</f>
        <v>0</v>
      </c>
      <c r="P4583" t="e">
        <f>SUMIF(#REF!,"&gt;"&amp;AVERAGE(#REF!))</f>
        <v>#REF!</v>
      </c>
      <c r="Q4583">
        <f t="shared" si="143"/>
        <v>27.565026697177728</v>
      </c>
      <c r="R4583" t="str">
        <f>CONCATENATE("ID-",A4583,"-",E4583)</f>
        <v>ID-36036-Quito - Guayaquil - Havana</v>
      </c>
      <c r="S4583" t="str">
        <f>INDEX(B:B,MATCH(A4583,A:A,0))</f>
        <v>13:03</v>
      </c>
      <c r="T4583" t="str">
        <f>IF(OR(B4583&gt;0,C4583&gt;0),"Acceptable","Check")</f>
        <v>Acceptable</v>
      </c>
      <c r="U4583">
        <f>COUNTIF(D:D, "Military - U.S. Army")</f>
        <v>23</v>
      </c>
      <c r="V4583">
        <f>AVERAGEIF(C:C,"Fort Myer, Virginia", I:I)</f>
        <v>2</v>
      </c>
      <c r="X4583" t="str">
        <f>IFERROR(VLOOKUP("FlightNumber", A:D, 4, FALSE), "Flight Not Found")</f>
        <v>Flight Not Found</v>
      </c>
      <c r="Y4583" t="str" cm="1">
        <f t="array" ref="Y4583">IF(AND(B:B &gt; TIME(6, 0, 0), B:B &lt;= TIME(18, 0, 0)), "Day", "Night")</f>
        <v>Night</v>
      </c>
      <c r="Z4583">
        <f>COUNTIFS(D:D, "Military - U.S. Army", C:C, "Fort Myer, Virginia")</f>
        <v>1</v>
      </c>
    </row>
    <row r="4584" spans="1:26" x14ac:dyDescent="0.2">
      <c r="A4584">
        <v>36040</v>
      </c>
      <c r="C4584" t="s">
        <v>22828</v>
      </c>
      <c r="D4584" t="s">
        <v>22829</v>
      </c>
      <c r="F4584" t="s">
        <v>12279</v>
      </c>
      <c r="G4584" t="s">
        <v>22830</v>
      </c>
      <c r="H4584" t="s">
        <v>22831</v>
      </c>
      <c r="I4584">
        <v>24</v>
      </c>
      <c r="J4584">
        <v>24</v>
      </c>
      <c r="K4584">
        <v>0</v>
      </c>
      <c r="L4584" t="s">
        <v>22832</v>
      </c>
      <c r="M4584">
        <f>SUM(B4584,C4584)</f>
        <v>0</v>
      </c>
      <c r="N4584" t="str">
        <f t="shared" si="142"/>
        <v>No</v>
      </c>
      <c r="O4584">
        <f>COUNTIF(C:C,"&lt;0")</f>
        <v>0</v>
      </c>
      <c r="P4584" t="e">
        <f>SUMIF(#REF!,"&gt;"&amp;AVERAGE(#REF!))</f>
        <v>#REF!</v>
      </c>
      <c r="Q4584">
        <f t="shared" si="143"/>
        <v>27.565026697177728</v>
      </c>
      <c r="R4584" t="str">
        <f>CONCATENATE("ID-",A4584,"-",E4584)</f>
        <v>ID-36040-</v>
      </c>
      <c r="S4584">
        <f>INDEX(B:B,MATCH(A4584,A:A,0))</f>
        <v>0</v>
      </c>
      <c r="T4584" t="str">
        <f>IF(OR(B4584&gt;0,C4584&gt;0),"Acceptable","Check")</f>
        <v>Acceptable</v>
      </c>
      <c r="U4584">
        <f>COUNTIF(D:D, "Military - U.S. Army")</f>
        <v>23</v>
      </c>
      <c r="V4584">
        <f>AVERAGEIF(C:C,"Fort Myer, Virginia", I:I)</f>
        <v>2</v>
      </c>
      <c r="X4584" t="str">
        <f>IFERROR(VLOOKUP("FlightNumber", A:D, 4, FALSE), "Flight Not Found")</f>
        <v>Flight Not Found</v>
      </c>
      <c r="Y4584" t="str" cm="1">
        <f t="array" ref="Y4584">IF(AND(B:B &gt; TIME(6, 0, 0), B:B &lt;= TIME(18, 0, 0)), "Day", "Night")</f>
        <v>Night</v>
      </c>
      <c r="Z4584">
        <f>COUNTIFS(D:D, "Military - U.S. Army", C:C, "Fort Myer, Virginia")</f>
        <v>1</v>
      </c>
    </row>
    <row r="4585" spans="1:26" x14ac:dyDescent="0.2">
      <c r="A4585">
        <v>36040</v>
      </c>
      <c r="B4585" t="s">
        <v>92</v>
      </c>
      <c r="C4585" t="s">
        <v>22833</v>
      </c>
      <c r="D4585" t="s">
        <v>1259</v>
      </c>
      <c r="E4585" t="s">
        <v>22834</v>
      </c>
      <c r="F4585" t="s">
        <v>20611</v>
      </c>
      <c r="G4585" t="s">
        <v>22835</v>
      </c>
      <c r="H4585" t="s">
        <v>22836</v>
      </c>
      <c r="I4585">
        <v>229</v>
      </c>
      <c r="J4585">
        <v>229</v>
      </c>
      <c r="K4585">
        <v>0</v>
      </c>
      <c r="L4585" t="s">
        <v>22837</v>
      </c>
      <c r="M4585">
        <f>SUM(B4585,C4585)</f>
        <v>0</v>
      </c>
      <c r="N4585" t="str">
        <f t="shared" si="142"/>
        <v>No</v>
      </c>
      <c r="O4585">
        <f>COUNTIF(C:C,"&lt;0")</f>
        <v>0</v>
      </c>
      <c r="P4585" t="e">
        <f>SUMIF(#REF!,"&gt;"&amp;AVERAGE(#REF!))</f>
        <v>#REF!</v>
      </c>
      <c r="Q4585">
        <f t="shared" si="143"/>
        <v>27.565026697177728</v>
      </c>
      <c r="R4585" t="str">
        <f>CONCATENATE("ID-",A4585,"-",E4585)</f>
        <v>ID-36040-New York City - Geneva</v>
      </c>
      <c r="S4585">
        <f>INDEX(B:B,MATCH(A4585,A:A,0))</f>
        <v>0</v>
      </c>
      <c r="T4585" t="str">
        <f>IF(OR(B4585&gt;0,C4585&gt;0),"Acceptable","Check")</f>
        <v>Acceptable</v>
      </c>
      <c r="U4585">
        <f>COUNTIF(D:D, "Military - U.S. Army")</f>
        <v>23</v>
      </c>
      <c r="V4585">
        <f>AVERAGEIF(C:C,"Fort Myer, Virginia", I:I)</f>
        <v>2</v>
      </c>
      <c r="X4585" t="str">
        <f>IFERROR(VLOOKUP("FlightNumber", A:D, 4, FALSE), "Flight Not Found")</f>
        <v>Flight Not Found</v>
      </c>
      <c r="Y4585" t="str" cm="1">
        <f t="array" ref="Y4585">IF(AND(B:B &gt; TIME(6, 0, 0), B:B &lt;= TIME(18, 0, 0)), "Day", "Night")</f>
        <v>Night</v>
      </c>
      <c r="Z4585">
        <f>COUNTIFS(D:D, "Military - U.S. Army", C:C, "Fort Myer, Virginia")</f>
        <v>1</v>
      </c>
    </row>
    <row r="4586" spans="1:26" x14ac:dyDescent="0.2">
      <c r="A4586">
        <v>36047</v>
      </c>
      <c r="B4586" t="s">
        <v>847</v>
      </c>
      <c r="C4586" t="s">
        <v>22838</v>
      </c>
      <c r="D4586" t="s">
        <v>22839</v>
      </c>
      <c r="E4586" t="s">
        <v>22840</v>
      </c>
      <c r="F4586" t="s">
        <v>22841</v>
      </c>
      <c r="G4586" t="s">
        <v>22842</v>
      </c>
      <c r="H4586" t="s">
        <v>7726</v>
      </c>
      <c r="I4586">
        <v>5</v>
      </c>
      <c r="J4586">
        <v>5</v>
      </c>
      <c r="K4586">
        <v>0</v>
      </c>
      <c r="L4586" t="s">
        <v>22843</v>
      </c>
      <c r="M4586">
        <f>SUM(B4586,C4586)</f>
        <v>0</v>
      </c>
      <c r="N4586" t="str">
        <f t="shared" si="142"/>
        <v>No</v>
      </c>
      <c r="O4586">
        <f>COUNTIF(C:C,"&lt;0")</f>
        <v>0</v>
      </c>
      <c r="P4586" t="e">
        <f>SUMIF(#REF!,"&gt;"&amp;AVERAGE(#REF!))</f>
        <v>#REF!</v>
      </c>
      <c r="Q4586">
        <f t="shared" si="143"/>
        <v>27.565026697177728</v>
      </c>
      <c r="R4586" t="str">
        <f>CONCATENATE("ID-",A4586,"-",E4586)</f>
        <v>ID-36047-Anchorage, AK - Hoholitna River, AK</v>
      </c>
      <c r="S4586" t="str">
        <f>INDEX(B:B,MATCH(A4586,A:A,0))</f>
        <v>10:45</v>
      </c>
      <c r="T4586" t="str">
        <f>IF(OR(B4586&gt;0,C4586&gt;0),"Acceptable","Check")</f>
        <v>Acceptable</v>
      </c>
      <c r="U4586">
        <f>COUNTIF(D:D, "Military - U.S. Army")</f>
        <v>23</v>
      </c>
      <c r="V4586">
        <f>AVERAGEIF(C:C,"Fort Myer, Virginia", I:I)</f>
        <v>2</v>
      </c>
      <c r="X4586" t="str">
        <f>IFERROR(VLOOKUP("FlightNumber", A:D, 4, FALSE), "Flight Not Found")</f>
        <v>Flight Not Found</v>
      </c>
      <c r="Y4586" t="str" cm="1">
        <f t="array" ref="Y4586">IF(AND(B:B &gt; TIME(6, 0, 0), B:B &lt;= TIME(18, 0, 0)), "Day", "Night")</f>
        <v>Night</v>
      </c>
      <c r="Z4586">
        <f>COUNTIFS(D:D, "Military - U.S. Army", C:C, "Fort Myer, Virginia")</f>
        <v>1</v>
      </c>
    </row>
    <row r="4587" spans="1:26" x14ac:dyDescent="0.2">
      <c r="A4587">
        <v>36048</v>
      </c>
      <c r="C4587" t="s">
        <v>11745</v>
      </c>
      <c r="D4587" t="s">
        <v>5122</v>
      </c>
      <c r="F4587" t="s">
        <v>5123</v>
      </c>
      <c r="G4587" t="s">
        <v>22844</v>
      </c>
      <c r="H4587" t="s">
        <v>22845</v>
      </c>
      <c r="I4587">
        <v>5</v>
      </c>
      <c r="J4587">
        <v>5</v>
      </c>
      <c r="K4587">
        <v>0</v>
      </c>
      <c r="L4587" t="s">
        <v>22846</v>
      </c>
      <c r="M4587">
        <f>SUM(B4587,C4587)</f>
        <v>0</v>
      </c>
      <c r="N4587" t="str">
        <f t="shared" si="142"/>
        <v>No</v>
      </c>
      <c r="O4587">
        <f>COUNTIF(C:C,"&lt;0")</f>
        <v>0</v>
      </c>
      <c r="P4587" t="e">
        <f>SUMIF(#REF!,"&gt;"&amp;AVERAGE(#REF!))</f>
        <v>#REF!</v>
      </c>
      <c r="Q4587">
        <f t="shared" si="143"/>
        <v>27.565026697177728</v>
      </c>
      <c r="R4587" t="str">
        <f>CONCATENATE("ID-",A4587,"-",E4587)</f>
        <v>ID-36048-</v>
      </c>
      <c r="S4587">
        <f>INDEX(B:B,MATCH(A4587,A:A,0))</f>
        <v>0</v>
      </c>
      <c r="T4587" t="str">
        <f>IF(OR(B4587&gt;0,C4587&gt;0),"Acceptable","Check")</f>
        <v>Acceptable</v>
      </c>
      <c r="U4587">
        <f>COUNTIF(D:D, "Military - U.S. Army")</f>
        <v>23</v>
      </c>
      <c r="V4587">
        <f>AVERAGEIF(C:C,"Fort Myer, Virginia", I:I)</f>
        <v>2</v>
      </c>
      <c r="X4587" t="str">
        <f>IFERROR(VLOOKUP("FlightNumber", A:D, 4, FALSE), "Flight Not Found")</f>
        <v>Flight Not Found</v>
      </c>
      <c r="Y4587" t="str" cm="1">
        <f t="array" ref="Y4587">IF(AND(B:B &gt; TIME(6, 0, 0), B:B &lt;= TIME(18, 0, 0)), "Day", "Night")</f>
        <v>Night</v>
      </c>
      <c r="Z4587">
        <f>COUNTIFS(D:D, "Military - U.S. Army", C:C, "Fort Myer, Virginia")</f>
        <v>1</v>
      </c>
    </row>
    <row r="4588" spans="1:26" x14ac:dyDescent="0.2">
      <c r="A4588">
        <v>36342</v>
      </c>
      <c r="C4588" t="s">
        <v>22847</v>
      </c>
      <c r="D4588" t="s">
        <v>22090</v>
      </c>
      <c r="E4588" t="s">
        <v>22848</v>
      </c>
      <c r="F4588" t="s">
        <v>22091</v>
      </c>
      <c r="G4588" t="s">
        <v>22849</v>
      </c>
      <c r="H4588" t="s">
        <v>22850</v>
      </c>
      <c r="I4588">
        <v>5</v>
      </c>
      <c r="J4588">
        <v>1</v>
      </c>
      <c r="K4588">
        <v>0</v>
      </c>
      <c r="L4588" t="s">
        <v>22851</v>
      </c>
      <c r="M4588">
        <f>SUM(B4588,C4588)</f>
        <v>0</v>
      </c>
      <c r="N4588" t="str">
        <f t="shared" si="142"/>
        <v>No</v>
      </c>
      <c r="O4588">
        <f>COUNTIF(C:C,"&lt;0")</f>
        <v>0</v>
      </c>
      <c r="P4588" t="e">
        <f>SUMIF(#REF!,"&gt;"&amp;AVERAGE(#REF!))</f>
        <v>#REF!</v>
      </c>
      <c r="Q4588">
        <f t="shared" si="143"/>
        <v>27.565026697177728</v>
      </c>
      <c r="R4588" t="str">
        <f>CONCATENATE("ID-",A4588,"-",E4588)</f>
        <v>ID-36342-Huambo - Luanda</v>
      </c>
      <c r="S4588">
        <f>INDEX(B:B,MATCH(A4588,A:A,0))</f>
        <v>0</v>
      </c>
      <c r="T4588" t="str">
        <f>IF(OR(B4588&gt;0,C4588&gt;0),"Acceptable","Check")</f>
        <v>Acceptable</v>
      </c>
      <c r="U4588">
        <f>COUNTIF(D:D, "Military - U.S. Army")</f>
        <v>23</v>
      </c>
      <c r="V4588">
        <f>AVERAGEIF(C:C,"Fort Myer, Virginia", I:I)</f>
        <v>2</v>
      </c>
      <c r="X4588" t="str">
        <f>IFERROR(VLOOKUP("FlightNumber", A:D, 4, FALSE), "Flight Not Found")</f>
        <v>Flight Not Found</v>
      </c>
      <c r="Y4588" t="str" cm="1">
        <f t="array" ref="Y4588">IF(AND(B:B &gt; TIME(6, 0, 0), B:B &lt;= TIME(18, 0, 0)), "Day", "Night")</f>
        <v>Night</v>
      </c>
      <c r="Z4588">
        <f>COUNTIFS(D:D, "Military - U.S. Army", C:C, "Fort Myer, Virginia")</f>
        <v>1</v>
      </c>
    </row>
    <row r="4589" spans="1:26" x14ac:dyDescent="0.2">
      <c r="A4589">
        <v>36899</v>
      </c>
      <c r="C4589" t="s">
        <v>22852</v>
      </c>
      <c r="D4589" t="s">
        <v>22853</v>
      </c>
      <c r="E4589" t="s">
        <v>22854</v>
      </c>
      <c r="F4589" t="s">
        <v>22855</v>
      </c>
      <c r="G4589" t="s">
        <v>22856</v>
      </c>
      <c r="H4589" t="s">
        <v>22857</v>
      </c>
      <c r="I4589">
        <v>9</v>
      </c>
      <c r="J4589">
        <v>9</v>
      </c>
      <c r="K4589">
        <v>0</v>
      </c>
      <c r="L4589" t="s">
        <v>22858</v>
      </c>
      <c r="M4589">
        <f>SUM(B4589,C4589)</f>
        <v>0</v>
      </c>
      <c r="N4589" t="str">
        <f t="shared" si="142"/>
        <v>No</v>
      </c>
      <c r="O4589">
        <f>COUNTIF(C:C,"&lt;0")</f>
        <v>0</v>
      </c>
      <c r="P4589" t="e">
        <f>SUMIF(#REF!,"&gt;"&amp;AVERAGE(#REF!))</f>
        <v>#REF!</v>
      </c>
      <c r="Q4589">
        <f t="shared" si="143"/>
        <v>27.565026697177728</v>
      </c>
      <c r="R4589" t="str">
        <f>CONCATENATE("ID-",A4589,"-",E4589)</f>
        <v>ID-36899-Timika - Jayapura</v>
      </c>
      <c r="S4589">
        <f>INDEX(B:B,MATCH(A4589,A:A,0))</f>
        <v>0</v>
      </c>
      <c r="T4589" t="str">
        <f>IF(OR(B4589&gt;0,C4589&gt;0),"Acceptable","Check")</f>
        <v>Acceptable</v>
      </c>
      <c r="U4589">
        <f>COUNTIF(D:D, "Military - U.S. Army")</f>
        <v>23</v>
      </c>
      <c r="V4589">
        <f>AVERAGEIF(C:C,"Fort Myer, Virginia", I:I)</f>
        <v>2</v>
      </c>
      <c r="X4589" t="str">
        <f>IFERROR(VLOOKUP("FlightNumber", A:D, 4, FALSE), "Flight Not Found")</f>
        <v>Flight Not Found</v>
      </c>
      <c r="Y4589" t="str" cm="1">
        <f t="array" ref="Y4589">IF(AND(B:B &gt; TIME(6, 0, 0), B:B &lt;= TIME(18, 0, 0)), "Day", "Night")</f>
        <v>Night</v>
      </c>
      <c r="Z4589">
        <f>COUNTIFS(D:D, "Military - U.S. Army", C:C, "Fort Myer, Virginia")</f>
        <v>1</v>
      </c>
    </row>
    <row r="4590" spans="1:26" x14ac:dyDescent="0.2">
      <c r="A4590">
        <v>36052</v>
      </c>
      <c r="B4590" t="s">
        <v>7912</v>
      </c>
      <c r="C4590" t="s">
        <v>22859</v>
      </c>
      <c r="D4590" t="s">
        <v>22860</v>
      </c>
      <c r="E4590" t="s">
        <v>409</v>
      </c>
      <c r="F4590" t="s">
        <v>22861</v>
      </c>
      <c r="G4590" t="s">
        <v>22862</v>
      </c>
      <c r="I4590">
        <v>3</v>
      </c>
      <c r="J4590">
        <v>3</v>
      </c>
      <c r="K4590">
        <v>0</v>
      </c>
      <c r="L4590" t="s">
        <v>22863</v>
      </c>
      <c r="M4590">
        <f>SUM(B4590,C4590)</f>
        <v>0</v>
      </c>
      <c r="N4590" t="str">
        <f t="shared" si="142"/>
        <v>No</v>
      </c>
      <c r="O4590">
        <f>COUNTIF(C:C,"&lt;0")</f>
        <v>0</v>
      </c>
      <c r="P4590" t="e">
        <f>SUMIF(#REF!,"&gt;"&amp;AVERAGE(#REF!))</f>
        <v>#REF!</v>
      </c>
      <c r="Q4590">
        <f t="shared" si="143"/>
        <v>27.565026697177728</v>
      </c>
      <c r="R4590" t="str">
        <f>CONCATENATE("ID-",A4590,"-",E4590)</f>
        <v>ID-36052-Sightseeing</v>
      </c>
      <c r="S4590" t="str">
        <f>INDEX(B:B,MATCH(A4590,A:A,0))</f>
        <v>11:52</v>
      </c>
      <c r="T4590" t="str">
        <f>IF(OR(B4590&gt;0,C4590&gt;0),"Acceptable","Check")</f>
        <v>Acceptable</v>
      </c>
      <c r="U4590">
        <f>COUNTIF(D:D, "Military - U.S. Army")</f>
        <v>23</v>
      </c>
      <c r="V4590">
        <f>AVERAGEIF(C:C,"Fort Myer, Virginia", I:I)</f>
        <v>2</v>
      </c>
      <c r="X4590" t="str">
        <f>IFERROR(VLOOKUP("FlightNumber", A:D, 4, FALSE), "Flight Not Found")</f>
        <v>Flight Not Found</v>
      </c>
      <c r="Y4590" t="str" cm="1">
        <f t="array" ref="Y4590">IF(AND(B:B &gt; TIME(6, 0, 0), B:B &lt;= TIME(18, 0, 0)), "Day", "Night")</f>
        <v>Night</v>
      </c>
      <c r="Z4590">
        <f>COUNTIFS(D:D, "Military - U.S. Army", C:C, "Fort Myer, Virginia")</f>
        <v>1</v>
      </c>
    </row>
    <row r="4591" spans="1:26" x14ac:dyDescent="0.2">
      <c r="A4591">
        <v>36063</v>
      </c>
      <c r="B4591" t="s">
        <v>874</v>
      </c>
      <c r="C4591" t="s">
        <v>22864</v>
      </c>
      <c r="D4591" t="s">
        <v>22865</v>
      </c>
      <c r="E4591" t="s">
        <v>22866</v>
      </c>
      <c r="F4591" t="s">
        <v>22867</v>
      </c>
      <c r="G4591" t="s">
        <v>22868</v>
      </c>
      <c r="H4591" t="s">
        <v>22869</v>
      </c>
      <c r="I4591">
        <v>38</v>
      </c>
      <c r="J4591">
        <v>38</v>
      </c>
      <c r="K4591">
        <v>0</v>
      </c>
      <c r="L4591" t="s">
        <v>22870</v>
      </c>
      <c r="M4591">
        <f>SUM(B4591,C4591)</f>
        <v>0</v>
      </c>
      <c r="N4591" t="str">
        <f t="shared" si="142"/>
        <v>No</v>
      </c>
      <c r="O4591">
        <f>COUNTIF(C:C,"&lt;0")</f>
        <v>0</v>
      </c>
      <c r="P4591" t="e">
        <f>SUMIF(#REF!,"&gt;"&amp;AVERAGE(#REF!))</f>
        <v>#REF!</v>
      </c>
      <c r="Q4591">
        <f t="shared" si="143"/>
        <v>27.565026697177728</v>
      </c>
      <c r="R4591" t="str">
        <f>CONCATENATE("ID-",A4591,"-",E4591)</f>
        <v>ID-36063-Malaga - Melilla</v>
      </c>
      <c r="S4591" t="str">
        <f>INDEX(B:B,MATCH(A4591,A:A,0))</f>
        <v>09:00</v>
      </c>
      <c r="T4591" t="str">
        <f>IF(OR(B4591&gt;0,C4591&gt;0),"Acceptable","Check")</f>
        <v>Acceptable</v>
      </c>
      <c r="U4591">
        <f>COUNTIF(D:D, "Military - U.S. Army")</f>
        <v>23</v>
      </c>
      <c r="V4591">
        <f>AVERAGEIF(C:C,"Fort Myer, Virginia", I:I)</f>
        <v>2</v>
      </c>
      <c r="X4591" t="str">
        <f>IFERROR(VLOOKUP("FlightNumber", A:D, 4, FALSE), "Flight Not Found")</f>
        <v>Flight Not Found</v>
      </c>
      <c r="Y4591" t="str" cm="1">
        <f t="array" ref="Y4591">IF(AND(B:B &gt; TIME(6, 0, 0), B:B &lt;= TIME(18, 0, 0)), "Day", "Night")</f>
        <v>Night</v>
      </c>
      <c r="Z4591">
        <f>COUNTIFS(D:D, "Military - U.S. Army", C:C, "Fort Myer, Virginia")</f>
        <v>1</v>
      </c>
    </row>
    <row r="4592" spans="1:26" x14ac:dyDescent="0.2">
      <c r="A4592">
        <v>36066</v>
      </c>
      <c r="B4592" t="s">
        <v>3160</v>
      </c>
      <c r="C4592" t="s">
        <v>22871</v>
      </c>
      <c r="D4592" t="s">
        <v>22872</v>
      </c>
      <c r="E4592" t="s">
        <v>22873</v>
      </c>
      <c r="F4592" t="s">
        <v>12795</v>
      </c>
      <c r="G4592" t="s">
        <v>22874</v>
      </c>
      <c r="H4592" t="s">
        <v>2873</v>
      </c>
      <c r="I4592">
        <v>22</v>
      </c>
      <c r="J4592">
        <v>1</v>
      </c>
      <c r="K4592">
        <v>0</v>
      </c>
      <c r="L4592" t="s">
        <v>22875</v>
      </c>
      <c r="M4592">
        <f>SUM(B4592,C4592)</f>
        <v>0</v>
      </c>
      <c r="N4592" t="str">
        <f t="shared" si="142"/>
        <v>No</v>
      </c>
      <c r="O4592">
        <f>COUNTIF(C:C,"&lt;0")</f>
        <v>0</v>
      </c>
      <c r="P4592" t="e">
        <f>SUMIF(#REF!,"&gt;"&amp;AVERAGE(#REF!))</f>
        <v>#REF!</v>
      </c>
      <c r="Q4592">
        <f t="shared" si="143"/>
        <v>27.565026697177728</v>
      </c>
      <c r="R4592" t="str">
        <f>CONCATENATE("ID-",A4592,"-",E4592)</f>
        <v>ID-36066-Sao Nicolau - Praia</v>
      </c>
      <c r="S4592" t="str">
        <f>INDEX(B:B,MATCH(A4592,A:A,0))</f>
        <v>13:30</v>
      </c>
      <c r="T4592" t="str">
        <f>IF(OR(B4592&gt;0,C4592&gt;0),"Acceptable","Check")</f>
        <v>Acceptable</v>
      </c>
      <c r="U4592">
        <f>COUNTIF(D:D, "Military - U.S. Army")</f>
        <v>23</v>
      </c>
      <c r="V4592">
        <f>AVERAGEIF(C:C,"Fort Myer, Virginia", I:I)</f>
        <v>2</v>
      </c>
      <c r="X4592" t="str">
        <f>IFERROR(VLOOKUP("FlightNumber", A:D, 4, FALSE), "Flight Not Found")</f>
        <v>Flight Not Found</v>
      </c>
      <c r="Y4592" t="str" cm="1">
        <f t="array" ref="Y4592">IF(AND(B:B &gt; TIME(6, 0, 0), B:B &lt;= TIME(18, 0, 0)), "Day", "Night")</f>
        <v>Night</v>
      </c>
      <c r="Z4592">
        <f>COUNTIFS(D:D, "Military - U.S. Army", C:C, "Fort Myer, Virginia")</f>
        <v>1</v>
      </c>
    </row>
    <row r="4593" spans="1:26" x14ac:dyDescent="0.2">
      <c r="A4593">
        <v>36067</v>
      </c>
      <c r="B4593" t="s">
        <v>6054</v>
      </c>
      <c r="C4593" t="s">
        <v>22876</v>
      </c>
      <c r="D4593" t="s">
        <v>22877</v>
      </c>
      <c r="E4593" t="s">
        <v>22878</v>
      </c>
      <c r="F4593" t="s">
        <v>13654</v>
      </c>
      <c r="G4593" t="s">
        <v>22879</v>
      </c>
      <c r="H4593" t="s">
        <v>22880</v>
      </c>
      <c r="I4593">
        <v>55</v>
      </c>
      <c r="J4593">
        <v>55</v>
      </c>
      <c r="K4593">
        <v>0</v>
      </c>
      <c r="L4593" t="s">
        <v>22881</v>
      </c>
      <c r="M4593">
        <f>SUM(B4593,C4593)</f>
        <v>0</v>
      </c>
      <c r="N4593" t="str">
        <f t="shared" si="142"/>
        <v>No</v>
      </c>
      <c r="O4593">
        <f>COUNTIF(C:C,"&lt;0")</f>
        <v>0</v>
      </c>
      <c r="P4593" t="e">
        <f>SUMIF(#REF!,"&gt;"&amp;AVERAGE(#REF!))</f>
        <v>#REF!</v>
      </c>
      <c r="Q4593">
        <f t="shared" si="143"/>
        <v>27.565026697177728</v>
      </c>
      <c r="R4593" t="str">
        <f>CONCATENATE("ID-",A4593,"-",E4593)</f>
        <v>ID-36067-Jaffna - Colombo</v>
      </c>
      <c r="S4593" t="str">
        <f>INDEX(B:B,MATCH(A4593,A:A,0))</f>
        <v>13:50</v>
      </c>
      <c r="T4593" t="str">
        <f>IF(OR(B4593&gt;0,C4593&gt;0),"Acceptable","Check")</f>
        <v>Acceptable</v>
      </c>
      <c r="U4593">
        <f>COUNTIF(D:D, "Military - U.S. Army")</f>
        <v>23</v>
      </c>
      <c r="V4593">
        <f>AVERAGEIF(C:C,"Fort Myer, Virginia", I:I)</f>
        <v>2</v>
      </c>
      <c r="X4593" t="str">
        <f>IFERROR(VLOOKUP("FlightNumber", A:D, 4, FALSE), "Flight Not Found")</f>
        <v>Flight Not Found</v>
      </c>
      <c r="Y4593" t="str" cm="1">
        <f t="array" ref="Y4593">IF(AND(B:B &gt; TIME(6, 0, 0), B:B &lt;= TIME(18, 0, 0)), "Day", "Night")</f>
        <v>Night</v>
      </c>
      <c r="Z4593">
        <f>COUNTIFS(D:D, "Military - U.S. Army", C:C, "Fort Myer, Virginia")</f>
        <v>1</v>
      </c>
    </row>
    <row r="4594" spans="1:26" x14ac:dyDescent="0.2">
      <c r="A4594">
        <v>36070</v>
      </c>
      <c r="B4594" t="s">
        <v>787</v>
      </c>
      <c r="C4594" t="s">
        <v>22882</v>
      </c>
      <c r="D4594" t="s">
        <v>21310</v>
      </c>
      <c r="E4594" t="s">
        <v>22883</v>
      </c>
      <c r="F4594" t="s">
        <v>3676</v>
      </c>
      <c r="G4594" t="s">
        <v>22884</v>
      </c>
      <c r="H4594" t="s">
        <v>22885</v>
      </c>
      <c r="I4594">
        <v>27</v>
      </c>
      <c r="J4594">
        <v>1</v>
      </c>
      <c r="K4594">
        <v>0</v>
      </c>
      <c r="L4594" t="s">
        <v>22886</v>
      </c>
      <c r="M4594">
        <f>SUM(B4594,C4594)</f>
        <v>0</v>
      </c>
      <c r="N4594" t="str">
        <f t="shared" si="142"/>
        <v>No</v>
      </c>
      <c r="O4594">
        <f>COUNTIF(C:C,"&lt;0")</f>
        <v>0</v>
      </c>
      <c r="P4594" t="e">
        <f>SUMIF(#REF!,"&gt;"&amp;AVERAGE(#REF!))</f>
        <v>#REF!</v>
      </c>
      <c r="Q4594">
        <f t="shared" si="143"/>
        <v>27.565026697177728</v>
      </c>
      <c r="R4594" t="str">
        <f>CONCATENATE("ID-",A4594,"-",E4594)</f>
        <v>ID-36070-Sighteeing</v>
      </c>
      <c r="S4594" t="str">
        <f>INDEX(B:B,MATCH(A4594,A:A,0))</f>
        <v>09:45</v>
      </c>
      <c r="T4594" t="str">
        <f>IF(OR(B4594&gt;0,C4594&gt;0),"Acceptable","Check")</f>
        <v>Acceptable</v>
      </c>
      <c r="U4594">
        <f>COUNTIF(D:D, "Military - U.S. Army")</f>
        <v>23</v>
      </c>
      <c r="V4594">
        <f>AVERAGEIF(C:C,"Fort Myer, Virginia", I:I)</f>
        <v>2</v>
      </c>
      <c r="X4594" t="str">
        <f>IFERROR(VLOOKUP("FlightNumber", A:D, 4, FALSE), "Flight Not Found")</f>
        <v>Flight Not Found</v>
      </c>
      <c r="Y4594" t="str" cm="1">
        <f t="array" ref="Y4594">IF(AND(B:B &gt; TIME(6, 0, 0), B:B &lt;= TIME(18, 0, 0)), "Day", "Night")</f>
        <v>Night</v>
      </c>
      <c r="Z4594">
        <f>COUNTIFS(D:D, "Military - U.S. Army", C:C, "Fort Myer, Virginia")</f>
        <v>1</v>
      </c>
    </row>
    <row r="4595" spans="1:26" x14ac:dyDescent="0.2">
      <c r="A4595">
        <v>36078</v>
      </c>
      <c r="C4595" t="s">
        <v>22887</v>
      </c>
      <c r="D4595" t="s">
        <v>22888</v>
      </c>
      <c r="E4595" t="s">
        <v>22889</v>
      </c>
      <c r="F4595" t="s">
        <v>22890</v>
      </c>
      <c r="G4595" t="s">
        <v>22891</v>
      </c>
      <c r="H4595" t="s">
        <v>22892</v>
      </c>
      <c r="I4595">
        <v>41</v>
      </c>
      <c r="J4595">
        <v>41</v>
      </c>
      <c r="K4595">
        <v>0</v>
      </c>
      <c r="L4595" t="s">
        <v>22893</v>
      </c>
      <c r="M4595">
        <f>SUM(B4595,C4595)</f>
        <v>0</v>
      </c>
      <c r="N4595" t="str">
        <f t="shared" si="142"/>
        <v>No</v>
      </c>
      <c r="O4595">
        <f>COUNTIF(C:C,"&lt;0")</f>
        <v>0</v>
      </c>
      <c r="P4595" t="e">
        <f>SUMIF(#REF!,"&gt;"&amp;AVERAGE(#REF!))</f>
        <v>#REF!</v>
      </c>
      <c r="Q4595">
        <f t="shared" si="143"/>
        <v>27.565026697177728</v>
      </c>
      <c r="R4595" t="str">
        <f>CONCATENATE("ID-",A4595,"-",E4595)</f>
        <v>ID-36078-Kindu - Kinshasa</v>
      </c>
      <c r="S4595">
        <f>INDEX(B:B,MATCH(A4595,A:A,0))</f>
        <v>0</v>
      </c>
      <c r="T4595" t="str">
        <f>IF(OR(B4595&gt;0,C4595&gt;0),"Acceptable","Check")</f>
        <v>Acceptable</v>
      </c>
      <c r="U4595">
        <f>COUNTIF(D:D, "Military - U.S. Army")</f>
        <v>23</v>
      </c>
      <c r="V4595">
        <f>AVERAGEIF(C:C,"Fort Myer, Virginia", I:I)</f>
        <v>2</v>
      </c>
      <c r="X4595" t="str">
        <f>IFERROR(VLOOKUP("FlightNumber", A:D, 4, FALSE), "Flight Not Found")</f>
        <v>Flight Not Found</v>
      </c>
      <c r="Y4595" t="str" cm="1">
        <f t="array" ref="Y4595">IF(AND(B:B &gt; TIME(6, 0, 0), B:B &lt;= TIME(18, 0, 0)), "Day", "Night")</f>
        <v>Night</v>
      </c>
      <c r="Z4595">
        <f>COUNTIFS(D:D, "Military - U.S. Army", C:C, "Fort Myer, Virginia")</f>
        <v>1</v>
      </c>
    </row>
    <row r="4596" spans="1:26" x14ac:dyDescent="0.2">
      <c r="A4596">
        <v>36089</v>
      </c>
      <c r="B4596" t="s">
        <v>22894</v>
      </c>
      <c r="C4596" t="s">
        <v>22895</v>
      </c>
      <c r="D4596" t="s">
        <v>22896</v>
      </c>
      <c r="E4596" t="s">
        <v>22897</v>
      </c>
      <c r="F4596" t="s">
        <v>11779</v>
      </c>
      <c r="G4596" t="s">
        <v>22898</v>
      </c>
      <c r="H4596" t="s">
        <v>22899</v>
      </c>
      <c r="I4596">
        <v>37</v>
      </c>
      <c r="J4596">
        <v>0</v>
      </c>
      <c r="K4596">
        <v>4</v>
      </c>
      <c r="L4596" t="s">
        <v>22900</v>
      </c>
      <c r="M4596">
        <f>SUM(B4596,C4596)</f>
        <v>0</v>
      </c>
      <c r="N4596" t="str">
        <f t="shared" si="142"/>
        <v>No</v>
      </c>
      <c r="O4596">
        <f>COUNTIF(C:C,"&lt;0")</f>
        <v>0</v>
      </c>
      <c r="P4596" t="e">
        <f>SUMIF(#REF!,"&gt;"&amp;AVERAGE(#REF!))</f>
        <v>#REF!</v>
      </c>
      <c r="Q4596">
        <f t="shared" si="143"/>
        <v>27.565026697177728</v>
      </c>
      <c r="R4596" t="str">
        <f>CONCATENATE("ID-",A4596,"-",E4596)</f>
        <v>ID-36089-Yerevan - Krasnodar</v>
      </c>
      <c r="S4596" t="str">
        <f>INDEX(B:B,MATCH(A4596,A:A,0))</f>
        <v>13:51</v>
      </c>
      <c r="T4596" t="str">
        <f>IF(OR(B4596&gt;0,C4596&gt;0),"Acceptable","Check")</f>
        <v>Acceptable</v>
      </c>
      <c r="U4596">
        <f>COUNTIF(D:D, "Military - U.S. Army")</f>
        <v>23</v>
      </c>
      <c r="V4596">
        <f>AVERAGEIF(C:C,"Fort Myer, Virginia", I:I)</f>
        <v>2</v>
      </c>
      <c r="X4596" t="str">
        <f>IFERROR(VLOOKUP("FlightNumber", A:D, 4, FALSE), "Flight Not Found")</f>
        <v>Flight Not Found</v>
      </c>
      <c r="Y4596" t="str" cm="1">
        <f t="array" ref="Y4596">IF(AND(B:B &gt; TIME(6, 0, 0), B:B &lt;= TIME(18, 0, 0)), "Day", "Night")</f>
        <v>Night</v>
      </c>
      <c r="Z4596">
        <f>COUNTIFS(D:D, "Military - U.S. Army", C:C, "Fort Myer, Virginia")</f>
        <v>1</v>
      </c>
    </row>
    <row r="4597" spans="1:26" x14ac:dyDescent="0.2">
      <c r="A4597">
        <v>36089</v>
      </c>
      <c r="B4597" t="s">
        <v>20199</v>
      </c>
      <c r="C4597" t="s">
        <v>22901</v>
      </c>
      <c r="D4597" t="s">
        <v>22902</v>
      </c>
      <c r="E4597" t="s">
        <v>22903</v>
      </c>
      <c r="F4597" t="s">
        <v>17877</v>
      </c>
      <c r="G4597" t="s">
        <v>22904</v>
      </c>
      <c r="H4597" t="s">
        <v>22905</v>
      </c>
      <c r="I4597">
        <v>3</v>
      </c>
      <c r="J4597">
        <v>3</v>
      </c>
      <c r="K4597">
        <v>1</v>
      </c>
      <c r="L4597" t="s">
        <v>22906</v>
      </c>
      <c r="M4597">
        <f>SUM(B4597,C4597)</f>
        <v>0</v>
      </c>
      <c r="N4597" t="str">
        <f t="shared" si="142"/>
        <v>No</v>
      </c>
      <c r="O4597">
        <f>COUNTIF(C:C,"&lt;0")</f>
        <v>0</v>
      </c>
      <c r="P4597" t="e">
        <f>SUMIF(#REF!,"&gt;"&amp;AVERAGE(#REF!))</f>
        <v>#REF!</v>
      </c>
      <c r="Q4597">
        <f t="shared" si="143"/>
        <v>27.565026697177728</v>
      </c>
      <c r="R4597" t="str">
        <f>CONCATENATE("ID-",A4597,"-",E4597)</f>
        <v>ID-36089-Teresina - Fortaleza</v>
      </c>
      <c r="S4597" t="str">
        <f>INDEX(B:B,MATCH(A4597,A:A,0))</f>
        <v>13:51</v>
      </c>
      <c r="T4597" t="str">
        <f>IF(OR(B4597&gt;0,C4597&gt;0),"Acceptable","Check")</f>
        <v>Acceptable</v>
      </c>
      <c r="U4597">
        <f>COUNTIF(D:D, "Military - U.S. Army")</f>
        <v>23</v>
      </c>
      <c r="V4597">
        <f>AVERAGEIF(C:C,"Fort Myer, Virginia", I:I)</f>
        <v>2</v>
      </c>
      <c r="X4597" t="str">
        <f>IFERROR(VLOOKUP("FlightNumber", A:D, 4, FALSE), "Flight Not Found")</f>
        <v>Flight Not Found</v>
      </c>
      <c r="Y4597" t="str" cm="1">
        <f t="array" ref="Y4597">IF(AND(B:B &gt; TIME(6, 0, 0), B:B &lt;= TIME(18, 0, 0)), "Day", "Night")</f>
        <v>Night</v>
      </c>
      <c r="Z4597">
        <f>COUNTIFS(D:D, "Military - U.S. Army", C:C, "Fort Myer, Virginia")</f>
        <v>1</v>
      </c>
    </row>
    <row r="4598" spans="1:26" x14ac:dyDescent="0.2">
      <c r="A4598">
        <v>36093</v>
      </c>
      <c r="C4598" t="s">
        <v>22907</v>
      </c>
      <c r="D4598" t="s">
        <v>22908</v>
      </c>
      <c r="F4598" t="s">
        <v>22909</v>
      </c>
      <c r="G4598" t="s">
        <v>22910</v>
      </c>
      <c r="H4598" t="s">
        <v>3506</v>
      </c>
      <c r="I4598">
        <v>11</v>
      </c>
      <c r="J4598">
        <v>4</v>
      </c>
      <c r="K4598">
        <v>0</v>
      </c>
      <c r="L4598" t="s">
        <v>22911</v>
      </c>
      <c r="M4598">
        <f>SUM(B4598,C4598)</f>
        <v>0</v>
      </c>
      <c r="N4598" t="str">
        <f t="shared" si="142"/>
        <v>No</v>
      </c>
      <c r="O4598">
        <f>COUNTIF(C:C,"&lt;0")</f>
        <v>0</v>
      </c>
      <c r="P4598" t="e">
        <f>SUMIF(#REF!,"&gt;"&amp;AVERAGE(#REF!))</f>
        <v>#REF!</v>
      </c>
      <c r="Q4598">
        <f t="shared" si="143"/>
        <v>27.565026697177728</v>
      </c>
      <c r="R4598" t="str">
        <f>CONCATENATE("ID-",A4598,"-",E4598)</f>
        <v>ID-36093-</v>
      </c>
      <c r="S4598">
        <f>INDEX(B:B,MATCH(A4598,A:A,0))</f>
        <v>0</v>
      </c>
      <c r="T4598" t="str">
        <f>IF(OR(B4598&gt;0,C4598&gt;0),"Acceptable","Check")</f>
        <v>Acceptable</v>
      </c>
      <c r="U4598">
        <f>COUNTIF(D:D, "Military - U.S. Army")</f>
        <v>23</v>
      </c>
      <c r="V4598">
        <f>AVERAGEIF(C:C,"Fort Myer, Virginia", I:I)</f>
        <v>2</v>
      </c>
      <c r="X4598" t="str">
        <f>IFERROR(VLOOKUP("FlightNumber", A:D, 4, FALSE), "Flight Not Found")</f>
        <v>Flight Not Found</v>
      </c>
      <c r="Y4598" t="str" cm="1">
        <f t="array" ref="Y4598">IF(AND(B:B &gt; TIME(6, 0, 0), B:B &lt;= TIME(18, 0, 0)), "Day", "Night")</f>
        <v>Night</v>
      </c>
      <c r="Z4598">
        <f>COUNTIFS(D:D, "Military - U.S. Army", C:C, "Fort Myer, Virginia")</f>
        <v>1</v>
      </c>
    </row>
    <row r="4599" spans="1:26" x14ac:dyDescent="0.2">
      <c r="A4599">
        <v>36100</v>
      </c>
      <c r="B4599" t="s">
        <v>22912</v>
      </c>
      <c r="C4599" t="s">
        <v>22913</v>
      </c>
      <c r="D4599" t="s">
        <v>22914</v>
      </c>
      <c r="E4599" t="s">
        <v>22915</v>
      </c>
      <c r="F4599" t="s">
        <v>3676</v>
      </c>
      <c r="G4599" t="s">
        <v>22916</v>
      </c>
      <c r="H4599" t="s">
        <v>22917</v>
      </c>
      <c r="I4599">
        <v>18</v>
      </c>
      <c r="J4599">
        <v>11</v>
      </c>
      <c r="K4599">
        <v>0</v>
      </c>
      <c r="L4599" t="s">
        <v>22918</v>
      </c>
      <c r="M4599">
        <f>SUM(B4599,C4599)</f>
        <v>0</v>
      </c>
      <c r="N4599" t="str">
        <f t="shared" si="142"/>
        <v>No</v>
      </c>
      <c r="O4599">
        <f>COUNTIF(C:C,"&lt;0")</f>
        <v>0</v>
      </c>
      <c r="P4599" t="e">
        <f>SUMIF(#REF!,"&gt;"&amp;AVERAGE(#REF!))</f>
        <v>#REF!</v>
      </c>
      <c r="Q4599">
        <f t="shared" si="143"/>
        <v>27.565026697177728</v>
      </c>
      <c r="R4599" t="str">
        <f>CONCATENATE("ID-",A4599,"-",E4599)</f>
        <v>ID-36100-Plaa Grande - Quetzaltenango</v>
      </c>
      <c r="S4599" t="str">
        <f>INDEX(B:B,MATCH(A4599,A:A,0))</f>
        <v>13:14</v>
      </c>
      <c r="T4599" t="str">
        <f>IF(OR(B4599&gt;0,C4599&gt;0),"Acceptable","Check")</f>
        <v>Acceptable</v>
      </c>
      <c r="U4599">
        <f>COUNTIF(D:D, "Military - U.S. Army")</f>
        <v>23</v>
      </c>
      <c r="V4599">
        <f>AVERAGEIF(C:C,"Fort Myer, Virginia", I:I)</f>
        <v>2</v>
      </c>
      <c r="X4599" t="str">
        <f>IFERROR(VLOOKUP("FlightNumber", A:D, 4, FALSE), "Flight Not Found")</f>
        <v>Flight Not Found</v>
      </c>
      <c r="Y4599" t="str" cm="1">
        <f t="array" ref="Y4599">IF(AND(B:B &gt; TIME(6, 0, 0), B:B &lt;= TIME(18, 0, 0)), "Day", "Night")</f>
        <v>Night</v>
      </c>
      <c r="Z4599">
        <f>COUNTIFS(D:D, "Military - U.S. Army", C:C, "Fort Myer, Virginia")</f>
        <v>1</v>
      </c>
    </row>
    <row r="4600" spans="1:26" x14ac:dyDescent="0.2">
      <c r="A4600">
        <v>36110</v>
      </c>
      <c r="B4600" t="s">
        <v>1562</v>
      </c>
      <c r="C4600" t="s">
        <v>21384</v>
      </c>
      <c r="D4600" t="s">
        <v>20735</v>
      </c>
      <c r="E4600" t="s">
        <v>22919</v>
      </c>
      <c r="F4600" t="s">
        <v>9031</v>
      </c>
      <c r="G4600" t="s">
        <v>22920</v>
      </c>
      <c r="H4600" t="s">
        <v>22921</v>
      </c>
      <c r="I4600">
        <v>13</v>
      </c>
      <c r="J4600">
        <v>13</v>
      </c>
      <c r="K4600">
        <v>0</v>
      </c>
      <c r="L4600" t="s">
        <v>22922</v>
      </c>
      <c r="M4600">
        <f>SUM(B4600,C4600)</f>
        <v>0</v>
      </c>
      <c r="N4600" t="str">
        <f t="shared" si="142"/>
        <v>No</v>
      </c>
      <c r="O4600">
        <f>COUNTIF(C:C,"&lt;0")</f>
        <v>0</v>
      </c>
      <c r="P4600" t="e">
        <f>SUMIF(#REF!,"&gt;"&amp;AVERAGE(#REF!))</f>
        <v>#REF!</v>
      </c>
      <c r="Q4600">
        <f t="shared" si="143"/>
        <v>27.565026697177728</v>
      </c>
      <c r="R4600" t="str">
        <f>CONCATENATE("ID-",A4600,"-",E4600)</f>
        <v>ID-36110-Krasnoyarsk - Mirny</v>
      </c>
      <c r="S4600" t="str">
        <f>INDEX(B:B,MATCH(A4600,A:A,0))</f>
        <v>05:20</v>
      </c>
      <c r="T4600" t="str">
        <f>IF(OR(B4600&gt;0,C4600&gt;0),"Acceptable","Check")</f>
        <v>Acceptable</v>
      </c>
      <c r="U4600">
        <f>COUNTIF(D:D, "Military - U.S. Army")</f>
        <v>23</v>
      </c>
      <c r="V4600">
        <f>AVERAGEIF(C:C,"Fort Myer, Virginia", I:I)</f>
        <v>2</v>
      </c>
      <c r="X4600" t="str">
        <f>IFERROR(VLOOKUP("FlightNumber", A:D, 4, FALSE), "Flight Not Found")</f>
        <v>Flight Not Found</v>
      </c>
      <c r="Y4600" t="str" cm="1">
        <f t="array" ref="Y4600">IF(AND(B:B &gt; TIME(6, 0, 0), B:B &lt;= TIME(18, 0, 0)), "Day", "Night")</f>
        <v>Night</v>
      </c>
      <c r="Z4600">
        <f>COUNTIFS(D:D, "Military - U.S. Army", C:C, "Fort Myer, Virginia")</f>
        <v>1</v>
      </c>
    </row>
    <row r="4601" spans="1:26" x14ac:dyDescent="0.2">
      <c r="A4601">
        <v>36116</v>
      </c>
      <c r="C4601" t="s">
        <v>22923</v>
      </c>
      <c r="D4601" t="s">
        <v>22924</v>
      </c>
      <c r="F4601" t="s">
        <v>22925</v>
      </c>
      <c r="G4601" t="s">
        <v>22926</v>
      </c>
      <c r="H4601" t="s">
        <v>22927</v>
      </c>
      <c r="I4601">
        <v>9</v>
      </c>
      <c r="J4601">
        <v>9</v>
      </c>
      <c r="K4601">
        <v>0</v>
      </c>
      <c r="L4601" t="s">
        <v>22928</v>
      </c>
      <c r="M4601">
        <f>SUM(B4601,C4601)</f>
        <v>0</v>
      </c>
      <c r="N4601" t="str">
        <f t="shared" si="142"/>
        <v>No</v>
      </c>
      <c r="O4601">
        <f>COUNTIF(C:C,"&lt;0")</f>
        <v>0</v>
      </c>
      <c r="P4601" t="e">
        <f>SUMIF(#REF!,"&gt;"&amp;AVERAGE(#REF!))</f>
        <v>#REF!</v>
      </c>
      <c r="Q4601">
        <f t="shared" si="143"/>
        <v>27.565026697177728</v>
      </c>
      <c r="R4601" t="str">
        <f>CONCATENATE("ID-",A4601,"-",E4601)</f>
        <v>ID-36116-</v>
      </c>
      <c r="S4601">
        <f>INDEX(B:B,MATCH(A4601,A:A,0))</f>
        <v>0</v>
      </c>
      <c r="T4601" t="str">
        <f>IF(OR(B4601&gt;0,C4601&gt;0),"Acceptable","Check")</f>
        <v>Acceptable</v>
      </c>
      <c r="U4601">
        <f>COUNTIF(D:D, "Military - U.S. Army")</f>
        <v>23</v>
      </c>
      <c r="V4601">
        <f>AVERAGEIF(C:C,"Fort Myer, Virginia", I:I)</f>
        <v>2</v>
      </c>
      <c r="X4601" t="str">
        <f>IFERROR(VLOOKUP("FlightNumber", A:D, 4, FALSE), "Flight Not Found")</f>
        <v>Flight Not Found</v>
      </c>
      <c r="Y4601" t="str" cm="1">
        <f t="array" ref="Y4601">IF(AND(B:B &gt; TIME(6, 0, 0), B:B &lt;= TIME(18, 0, 0)), "Day", "Night")</f>
        <v>Night</v>
      </c>
      <c r="Z4601">
        <f>COUNTIFS(D:D, "Military - U.S. Army", C:C, "Fort Myer, Virginia")</f>
        <v>1</v>
      </c>
    </row>
    <row r="4602" spans="1:26" x14ac:dyDescent="0.2">
      <c r="A4602">
        <v>36120</v>
      </c>
      <c r="B4602" t="s">
        <v>8429</v>
      </c>
      <c r="C4602" t="s">
        <v>22929</v>
      </c>
      <c r="D4602" t="s">
        <v>34</v>
      </c>
      <c r="E4602" t="s">
        <v>22930</v>
      </c>
      <c r="F4602" t="s">
        <v>22931</v>
      </c>
      <c r="G4602" t="s">
        <v>22932</v>
      </c>
      <c r="H4602" t="s">
        <v>22933</v>
      </c>
      <c r="I4602">
        <v>1</v>
      </c>
      <c r="J4602">
        <v>1</v>
      </c>
      <c r="K4602">
        <v>0</v>
      </c>
      <c r="L4602" t="s">
        <v>22934</v>
      </c>
      <c r="M4602">
        <f>SUM(B4602,C4602)</f>
        <v>0</v>
      </c>
      <c r="N4602" t="str">
        <f t="shared" si="142"/>
        <v>No</v>
      </c>
      <c r="O4602">
        <f>COUNTIF(C:C,"&lt;0")</f>
        <v>0</v>
      </c>
      <c r="P4602" t="e">
        <f>SUMIF(#REF!,"&gt;"&amp;AVERAGE(#REF!))</f>
        <v>#REF!</v>
      </c>
      <c r="Q4602">
        <f t="shared" si="143"/>
        <v>27.565026697177728</v>
      </c>
      <c r="R4602" t="str">
        <f>CONCATENATE("ID-",A4602,"-",E4602)</f>
        <v>ID-36120-Brunswick, GA - Annapolis, MD</v>
      </c>
      <c r="S4602" t="str">
        <f>INDEX(B:B,MATCH(A4602,A:A,0))</f>
        <v>17:43</v>
      </c>
      <c r="T4602" t="str">
        <f>IF(OR(B4602&gt;0,C4602&gt;0),"Acceptable","Check")</f>
        <v>Acceptable</v>
      </c>
      <c r="U4602">
        <f>COUNTIF(D:D, "Military - U.S. Army")</f>
        <v>23</v>
      </c>
      <c r="V4602">
        <f>AVERAGEIF(C:C,"Fort Myer, Virginia", I:I)</f>
        <v>2</v>
      </c>
      <c r="X4602" t="str">
        <f>IFERROR(VLOOKUP("FlightNumber", A:D, 4, FALSE), "Flight Not Found")</f>
        <v>Flight Not Found</v>
      </c>
      <c r="Y4602" t="str" cm="1">
        <f t="array" ref="Y4602">IF(AND(B:B &gt; TIME(6, 0, 0), B:B &lt;= TIME(18, 0, 0)), "Day", "Night")</f>
        <v>Night</v>
      </c>
      <c r="Z4602">
        <f>COUNTIFS(D:D, "Military - U.S. Army", C:C, "Fort Myer, Virginia")</f>
        <v>1</v>
      </c>
    </row>
    <row r="4603" spans="1:26" x14ac:dyDescent="0.2">
      <c r="A4603">
        <v>36122</v>
      </c>
      <c r="B4603" t="s">
        <v>3078</v>
      </c>
      <c r="C4603" t="s">
        <v>22935</v>
      </c>
      <c r="D4603" t="s">
        <v>22936</v>
      </c>
      <c r="E4603" t="s">
        <v>22937</v>
      </c>
      <c r="F4603" t="s">
        <v>19288</v>
      </c>
      <c r="G4603" t="s">
        <v>22938</v>
      </c>
      <c r="H4603" t="s">
        <v>22939</v>
      </c>
      <c r="I4603">
        <v>2</v>
      </c>
      <c r="J4603">
        <v>2</v>
      </c>
      <c r="K4603">
        <v>0</v>
      </c>
      <c r="L4603" t="s">
        <v>22940</v>
      </c>
      <c r="M4603">
        <f>SUM(B4603,C4603)</f>
        <v>0</v>
      </c>
      <c r="N4603" t="str">
        <f t="shared" si="142"/>
        <v>No</v>
      </c>
      <c r="O4603">
        <f>COUNTIF(C:C,"&lt;0")</f>
        <v>0</v>
      </c>
      <c r="P4603" t="e">
        <f>SUMIF(#REF!,"&gt;"&amp;AVERAGE(#REF!))</f>
        <v>#REF!</v>
      </c>
      <c r="Q4603">
        <f t="shared" si="143"/>
        <v>27.565026697177728</v>
      </c>
      <c r="R4603" t="str">
        <f>CONCATENATE("ID-",A4603,"-",E4603)</f>
        <v>ID-36122-Vancouver - Victoria</v>
      </c>
      <c r="S4603" t="str">
        <f>INDEX(B:B,MATCH(A4603,A:A,0))</f>
        <v>00:30</v>
      </c>
      <c r="T4603" t="str">
        <f>IF(OR(B4603&gt;0,C4603&gt;0),"Acceptable","Check")</f>
        <v>Acceptable</v>
      </c>
      <c r="U4603">
        <f>COUNTIF(D:D, "Military - U.S. Army")</f>
        <v>23</v>
      </c>
      <c r="V4603">
        <f>AVERAGEIF(C:C,"Fort Myer, Virginia", I:I)</f>
        <v>2</v>
      </c>
      <c r="X4603" t="str">
        <f>IFERROR(VLOOKUP("FlightNumber", A:D, 4, FALSE), "Flight Not Found")</f>
        <v>Flight Not Found</v>
      </c>
      <c r="Y4603" t="str" cm="1">
        <f t="array" ref="Y4603">IF(AND(B:B &gt; TIME(6, 0, 0), B:B &lt;= TIME(18, 0, 0)), "Day", "Night")</f>
        <v>Night</v>
      </c>
      <c r="Z4603">
        <f>COUNTIFS(D:D, "Military - U.S. Army", C:C, "Fort Myer, Virginia")</f>
        <v>1</v>
      </c>
    </row>
    <row r="4604" spans="1:26" x14ac:dyDescent="0.2">
      <c r="A4604">
        <v>36126</v>
      </c>
      <c r="C4604" t="s">
        <v>22941</v>
      </c>
      <c r="I4604">
        <v>6</v>
      </c>
      <c r="J4604">
        <v>4</v>
      </c>
      <c r="K4604">
        <v>0</v>
      </c>
      <c r="L4604" t="s">
        <v>22942</v>
      </c>
      <c r="M4604">
        <f>SUM(B4604,C4604)</f>
        <v>0</v>
      </c>
      <c r="N4604" t="str">
        <f t="shared" si="142"/>
        <v>No</v>
      </c>
      <c r="O4604">
        <f>COUNTIF(C:C,"&lt;0")</f>
        <v>0</v>
      </c>
      <c r="P4604" t="e">
        <f>SUMIF(#REF!,"&gt;"&amp;AVERAGE(#REF!))</f>
        <v>#REF!</v>
      </c>
      <c r="Q4604">
        <f t="shared" si="143"/>
        <v>27.565026697177728</v>
      </c>
      <c r="R4604" t="str">
        <f>CONCATENATE("ID-",A4604,"-",E4604)</f>
        <v>ID-36126-</v>
      </c>
      <c r="S4604">
        <f>INDEX(B:B,MATCH(A4604,A:A,0))</f>
        <v>0</v>
      </c>
      <c r="T4604" t="str">
        <f>IF(OR(B4604&gt;0,C4604&gt;0),"Acceptable","Check")</f>
        <v>Acceptable</v>
      </c>
      <c r="U4604">
        <f>COUNTIF(D:D, "Military - U.S. Army")</f>
        <v>23</v>
      </c>
      <c r="V4604">
        <f>AVERAGEIF(C:C,"Fort Myer, Virginia", I:I)</f>
        <v>2</v>
      </c>
      <c r="X4604" t="str">
        <f>IFERROR(VLOOKUP("FlightNumber", A:D, 4, FALSE), "Flight Not Found")</f>
        <v>Flight Not Found</v>
      </c>
      <c r="Y4604" t="str" cm="1">
        <f t="array" ref="Y4604">IF(AND(B:B &gt; TIME(6, 0, 0), B:B &lt;= TIME(18, 0, 0)), "Day", "Night")</f>
        <v>Night</v>
      </c>
      <c r="Z4604">
        <f>COUNTIFS(D:D, "Military - U.S. Army", C:C, "Fort Myer, Virginia")</f>
        <v>1</v>
      </c>
    </row>
    <row r="4605" spans="1:26" x14ac:dyDescent="0.2">
      <c r="A4605">
        <v>36131</v>
      </c>
      <c r="B4605" t="s">
        <v>22943</v>
      </c>
      <c r="C4605" t="s">
        <v>22944</v>
      </c>
      <c r="D4605" t="s">
        <v>22945</v>
      </c>
      <c r="E4605" t="s">
        <v>22946</v>
      </c>
      <c r="F4605" t="s">
        <v>22947</v>
      </c>
      <c r="G4605" t="s">
        <v>22948</v>
      </c>
      <c r="H4605" t="s">
        <v>22949</v>
      </c>
      <c r="I4605">
        <v>1</v>
      </c>
      <c r="J4605">
        <v>1</v>
      </c>
      <c r="K4605">
        <v>0</v>
      </c>
      <c r="L4605" t="s">
        <v>22950</v>
      </c>
      <c r="M4605">
        <f>SUM(B4605,C4605)</f>
        <v>0</v>
      </c>
      <c r="N4605" t="str">
        <f t="shared" si="142"/>
        <v>No</v>
      </c>
      <c r="O4605">
        <f>COUNTIF(C:C,"&lt;0")</f>
        <v>0</v>
      </c>
      <c r="P4605" t="e">
        <f>SUMIF(#REF!,"&gt;"&amp;AVERAGE(#REF!))</f>
        <v>#REF!</v>
      </c>
      <c r="Q4605">
        <f t="shared" si="143"/>
        <v>27.565026697177728</v>
      </c>
      <c r="R4605" t="str">
        <f>CONCATENATE("ID-",A4605,"-",E4605)</f>
        <v>ID-36131-Mena, AR - Texarcana, TX</v>
      </c>
      <c r="S4605" t="str">
        <f>INDEX(B:B,MATCH(A4605,A:A,0))</f>
        <v>12:16</v>
      </c>
      <c r="T4605" t="str">
        <f>IF(OR(B4605&gt;0,C4605&gt;0),"Acceptable","Check")</f>
        <v>Acceptable</v>
      </c>
      <c r="U4605">
        <f>COUNTIF(D:D, "Military - U.S. Army")</f>
        <v>23</v>
      </c>
      <c r="V4605">
        <f>AVERAGEIF(C:C,"Fort Myer, Virginia", I:I)</f>
        <v>2</v>
      </c>
      <c r="X4605" t="str">
        <f>IFERROR(VLOOKUP("FlightNumber", A:D, 4, FALSE), "Flight Not Found")</f>
        <v>Flight Not Found</v>
      </c>
      <c r="Y4605" t="str" cm="1">
        <f t="array" ref="Y4605">IF(AND(B:B &gt; TIME(6, 0, 0), B:B &lt;= TIME(18, 0, 0)), "Day", "Night")</f>
        <v>Night</v>
      </c>
      <c r="Z4605">
        <f>COUNTIFS(D:D, "Military - U.S. Army", C:C, "Fort Myer, Virginia")</f>
        <v>1</v>
      </c>
    </row>
    <row r="4606" spans="1:26" x14ac:dyDescent="0.2">
      <c r="A4606">
        <v>36136</v>
      </c>
      <c r="B4606" t="s">
        <v>15350</v>
      </c>
      <c r="C4606" t="s">
        <v>22951</v>
      </c>
      <c r="D4606" t="s">
        <v>22952</v>
      </c>
      <c r="E4606" t="s">
        <v>22953</v>
      </c>
      <c r="F4606" t="s">
        <v>22954</v>
      </c>
      <c r="G4606" t="s">
        <v>22955</v>
      </c>
      <c r="H4606" t="s">
        <v>3956</v>
      </c>
      <c r="I4606">
        <v>10</v>
      </c>
      <c r="J4606">
        <v>7</v>
      </c>
      <c r="K4606">
        <v>0</v>
      </c>
      <c r="L4606" t="s">
        <v>22956</v>
      </c>
      <c r="M4606">
        <f>SUM(B4606,C4606)</f>
        <v>0</v>
      </c>
      <c r="N4606" t="str">
        <f t="shared" si="142"/>
        <v>No</v>
      </c>
      <c r="O4606">
        <f>COUNTIF(C:C,"&lt;0")</f>
        <v>0</v>
      </c>
      <c r="P4606" t="e">
        <f>SUMIF(#REF!,"&gt;"&amp;AVERAGE(#REF!))</f>
        <v>#REF!</v>
      </c>
      <c r="Q4606">
        <f t="shared" si="143"/>
        <v>27.565026697177728</v>
      </c>
      <c r="R4606" t="str">
        <f>CONCATENATE("ID-",A4606,"-",E4606)</f>
        <v>ID-36136-Point-Lebel - Rimouski</v>
      </c>
      <c r="S4606" t="str">
        <f>INDEX(B:B,MATCH(A4606,A:A,0))</f>
        <v>11:13</v>
      </c>
      <c r="T4606" t="str">
        <f>IF(OR(B4606&gt;0,C4606&gt;0),"Acceptable","Check")</f>
        <v>Acceptable</v>
      </c>
      <c r="U4606">
        <f>COUNTIF(D:D, "Military - U.S. Army")</f>
        <v>23</v>
      </c>
      <c r="V4606">
        <f>AVERAGEIF(C:C,"Fort Myer, Virginia", I:I)</f>
        <v>2</v>
      </c>
      <c r="X4606" t="str">
        <f>IFERROR(VLOOKUP("FlightNumber", A:D, 4, FALSE), "Flight Not Found")</f>
        <v>Flight Not Found</v>
      </c>
      <c r="Y4606" t="str" cm="1">
        <f t="array" ref="Y4606">IF(AND(B:B &gt; TIME(6, 0, 0), B:B &lt;= TIME(18, 0, 0)), "Day", "Night")</f>
        <v>Night</v>
      </c>
      <c r="Z4606">
        <f>COUNTIFS(D:D, "Military - U.S. Army", C:C, "Fort Myer, Virginia")</f>
        <v>1</v>
      </c>
    </row>
    <row r="4607" spans="1:26" x14ac:dyDescent="0.2">
      <c r="A4607">
        <v>36343</v>
      </c>
      <c r="B4607" t="s">
        <v>12150</v>
      </c>
      <c r="C4607" t="s">
        <v>22957</v>
      </c>
      <c r="D4607" t="s">
        <v>22018</v>
      </c>
      <c r="E4607" t="s">
        <v>22958</v>
      </c>
      <c r="F4607" t="s">
        <v>11247</v>
      </c>
      <c r="G4607" t="s">
        <v>22959</v>
      </c>
      <c r="H4607" t="s">
        <v>22960</v>
      </c>
      <c r="I4607">
        <v>8</v>
      </c>
      <c r="J4607">
        <v>8</v>
      </c>
      <c r="K4607">
        <v>0</v>
      </c>
      <c r="L4607" t="s">
        <v>22961</v>
      </c>
      <c r="M4607">
        <f>SUM(B4607,C4607)</f>
        <v>0</v>
      </c>
      <c r="N4607" t="str">
        <f t="shared" si="142"/>
        <v>No</v>
      </c>
      <c r="O4607">
        <f>COUNTIF(C:C,"&lt;0")</f>
        <v>0</v>
      </c>
      <c r="P4607" t="e">
        <f>SUMIF(#REF!,"&gt;"&amp;AVERAGE(#REF!))</f>
        <v>#REF!</v>
      </c>
      <c r="Q4607">
        <f t="shared" si="143"/>
        <v>27.565026697177728</v>
      </c>
      <c r="R4607" t="str">
        <f>CONCATENATE("ID-",A4607,"-",E4607)</f>
        <v>ID-36343-Yangon - Sittwe</v>
      </c>
      <c r="S4607" t="str">
        <f>INDEX(B:B,MATCH(A4607,A:A,0))</f>
        <v>14:27</v>
      </c>
      <c r="T4607" t="str">
        <f>IF(OR(B4607&gt;0,C4607&gt;0),"Acceptable","Check")</f>
        <v>Acceptable</v>
      </c>
      <c r="U4607">
        <f>COUNTIF(D:D, "Military - U.S. Army")</f>
        <v>23</v>
      </c>
      <c r="V4607">
        <f>AVERAGEIF(C:C,"Fort Myer, Virginia", I:I)</f>
        <v>2</v>
      </c>
      <c r="X4607" t="str">
        <f>IFERROR(VLOOKUP("FlightNumber", A:D, 4, FALSE), "Flight Not Found")</f>
        <v>Flight Not Found</v>
      </c>
      <c r="Y4607" t="str" cm="1">
        <f t="array" ref="Y4607">IF(AND(B:B &gt; TIME(6, 0, 0), B:B &lt;= TIME(18, 0, 0)), "Day", "Night")</f>
        <v>Night</v>
      </c>
      <c r="Z4607">
        <f>COUNTIFS(D:D, "Military - U.S. Army", C:C, "Fort Myer, Virginia")</f>
        <v>1</v>
      </c>
    </row>
    <row r="4608" spans="1:26" x14ac:dyDescent="0.2">
      <c r="A4608">
        <v>36140</v>
      </c>
      <c r="B4608" t="s">
        <v>1551</v>
      </c>
      <c r="C4608" t="s">
        <v>22962</v>
      </c>
      <c r="D4608" t="s">
        <v>10555</v>
      </c>
      <c r="E4608" t="s">
        <v>22963</v>
      </c>
      <c r="F4608" t="s">
        <v>22964</v>
      </c>
      <c r="G4608" t="s">
        <v>22965</v>
      </c>
      <c r="H4608" t="s">
        <v>15519</v>
      </c>
      <c r="I4608">
        <v>146</v>
      </c>
      <c r="J4608">
        <v>102</v>
      </c>
      <c r="K4608">
        <v>0</v>
      </c>
      <c r="L4608" t="s">
        <v>22966</v>
      </c>
      <c r="M4608">
        <f>SUM(B4608,C4608)</f>
        <v>0</v>
      </c>
      <c r="N4608" t="str">
        <f t="shared" si="142"/>
        <v>No</v>
      </c>
      <c r="O4608">
        <f>COUNTIF(C:C,"&lt;0")</f>
        <v>0</v>
      </c>
      <c r="P4608" t="e">
        <f>SUMIF(#REF!,"&gt;"&amp;AVERAGE(#REF!))</f>
        <v>#REF!</v>
      </c>
      <c r="Q4608">
        <f t="shared" si="143"/>
        <v>27.565026697177728</v>
      </c>
      <c r="R4608" t="str">
        <f>CONCATENATE("ID-",A4608,"-",E4608)</f>
        <v>ID-36140-Bangkok - Surat Thani</v>
      </c>
      <c r="S4608" t="str">
        <f>INDEX(B:B,MATCH(A4608,A:A,0))</f>
        <v>19:10</v>
      </c>
      <c r="T4608" t="str">
        <f>IF(OR(B4608&gt;0,C4608&gt;0),"Acceptable","Check")</f>
        <v>Acceptable</v>
      </c>
      <c r="U4608">
        <f>COUNTIF(D:D, "Military - U.S. Army")</f>
        <v>23</v>
      </c>
      <c r="V4608">
        <f>AVERAGEIF(C:C,"Fort Myer, Virginia", I:I)</f>
        <v>2</v>
      </c>
      <c r="X4608" t="str">
        <f>IFERROR(VLOOKUP("FlightNumber", A:D, 4, FALSE), "Flight Not Found")</f>
        <v>Flight Not Found</v>
      </c>
      <c r="Y4608" t="str" cm="1">
        <f t="array" ref="Y4608">IF(AND(B:B &gt; TIME(6, 0, 0), B:B &lt;= TIME(18, 0, 0)), "Day", "Night")</f>
        <v>Night</v>
      </c>
      <c r="Z4608">
        <f>COUNTIFS(D:D, "Military - U.S. Army", C:C, "Fort Myer, Virginia")</f>
        <v>1</v>
      </c>
    </row>
    <row r="4609" spans="1:26" x14ac:dyDescent="0.2">
      <c r="A4609">
        <v>36143</v>
      </c>
      <c r="C4609" t="s">
        <v>21241</v>
      </c>
      <c r="D4609" t="s">
        <v>22967</v>
      </c>
      <c r="F4609" t="s">
        <v>10624</v>
      </c>
      <c r="G4609" t="s">
        <v>22968</v>
      </c>
      <c r="H4609" t="s">
        <v>22969</v>
      </c>
      <c r="I4609">
        <v>11</v>
      </c>
      <c r="J4609">
        <v>11</v>
      </c>
      <c r="K4609">
        <v>0</v>
      </c>
      <c r="L4609" t="s">
        <v>22970</v>
      </c>
      <c r="M4609">
        <f>SUM(B4609,C4609)</f>
        <v>0</v>
      </c>
      <c r="N4609" t="str">
        <f t="shared" si="142"/>
        <v>No</v>
      </c>
      <c r="O4609">
        <f>COUNTIF(C:C,"&lt;0")</f>
        <v>0</v>
      </c>
      <c r="P4609" t="e">
        <f>SUMIF(#REF!,"&gt;"&amp;AVERAGE(#REF!))</f>
        <v>#REF!</v>
      </c>
      <c r="Q4609">
        <f t="shared" si="143"/>
        <v>27.565026697177728</v>
      </c>
      <c r="R4609" t="str">
        <f>CONCATENATE("ID-",A4609,"-",E4609)</f>
        <v>ID-36143-</v>
      </c>
      <c r="S4609">
        <f>INDEX(B:B,MATCH(A4609,A:A,0))</f>
        <v>0</v>
      </c>
      <c r="T4609" t="str">
        <f>IF(OR(B4609&gt;0,C4609&gt;0),"Acceptable","Check")</f>
        <v>Acceptable</v>
      </c>
      <c r="U4609">
        <f>COUNTIF(D:D, "Military - U.S. Army")</f>
        <v>23</v>
      </c>
      <c r="V4609">
        <f>AVERAGEIF(C:C,"Fort Myer, Virginia", I:I)</f>
        <v>2</v>
      </c>
      <c r="X4609" t="str">
        <f>IFERROR(VLOOKUP("FlightNumber", A:D, 4, FALSE), "Flight Not Found")</f>
        <v>Flight Not Found</v>
      </c>
      <c r="Y4609" t="str" cm="1">
        <f t="array" ref="Y4609">IF(AND(B:B &gt; TIME(6, 0, 0), B:B &lt;= TIME(18, 0, 0)), "Day", "Night")</f>
        <v>Night</v>
      </c>
      <c r="Z4609">
        <f>COUNTIFS(D:D, "Military - U.S. Army", C:C, "Fort Myer, Virginia")</f>
        <v>1</v>
      </c>
    </row>
    <row r="4610" spans="1:26" x14ac:dyDescent="0.2">
      <c r="A4610">
        <v>36146</v>
      </c>
      <c r="C4610" t="s">
        <v>22791</v>
      </c>
      <c r="D4610" t="s">
        <v>22971</v>
      </c>
      <c r="E4610" t="s">
        <v>22972</v>
      </c>
      <c r="F4610" t="s">
        <v>22973</v>
      </c>
      <c r="G4610" t="s">
        <v>22974</v>
      </c>
      <c r="I4610">
        <v>10</v>
      </c>
      <c r="J4610">
        <v>1</v>
      </c>
      <c r="K4610">
        <v>0</v>
      </c>
      <c r="L4610" t="s">
        <v>22975</v>
      </c>
      <c r="M4610">
        <f>SUM(B4610,C4610)</f>
        <v>0</v>
      </c>
      <c r="N4610" t="str">
        <f t="shared" ref="N4610:N4673" si="144">IF(E4610="good","Yes","No")</f>
        <v>No</v>
      </c>
      <c r="O4610">
        <f>COUNTIF(C:C,"&lt;0")</f>
        <v>0</v>
      </c>
      <c r="P4610" t="e">
        <f>SUMIF(#REF!,"&gt;"&amp;AVERAGE(#REF!))</f>
        <v>#REF!</v>
      </c>
      <c r="Q4610">
        <f t="shared" si="143"/>
        <v>27.565026697177728</v>
      </c>
      <c r="R4610" t="str">
        <f>CONCATENATE("ID-",A4610,"-",E4610)</f>
        <v>ID-36146-Luanda - Saurimo</v>
      </c>
      <c r="S4610">
        <f>INDEX(B:B,MATCH(A4610,A:A,0))</f>
        <v>0</v>
      </c>
      <c r="T4610" t="str">
        <f>IF(OR(B4610&gt;0,C4610&gt;0),"Acceptable","Check")</f>
        <v>Acceptable</v>
      </c>
      <c r="U4610">
        <f>COUNTIF(D:D, "Military - U.S. Army")</f>
        <v>23</v>
      </c>
      <c r="V4610">
        <f>AVERAGEIF(C:C,"Fort Myer, Virginia", I:I)</f>
        <v>2</v>
      </c>
      <c r="X4610" t="str">
        <f>IFERROR(VLOOKUP("FlightNumber", A:D, 4, FALSE), "Flight Not Found")</f>
        <v>Flight Not Found</v>
      </c>
      <c r="Y4610" t="str" cm="1">
        <f t="array" ref="Y4610">IF(AND(B:B &gt; TIME(6, 0, 0), B:B &lt;= TIME(18, 0, 0)), "Day", "Night")</f>
        <v>Night</v>
      </c>
      <c r="Z4610">
        <f>COUNTIFS(D:D, "Military - U.S. Army", C:C, "Fort Myer, Virginia")</f>
        <v>1</v>
      </c>
    </row>
    <row r="4611" spans="1:26" x14ac:dyDescent="0.2">
      <c r="A4611">
        <v>36151</v>
      </c>
      <c r="B4611" t="s">
        <v>7808</v>
      </c>
      <c r="C4611" t="s">
        <v>22976</v>
      </c>
      <c r="D4611" t="s">
        <v>21224</v>
      </c>
      <c r="E4611" t="s">
        <v>22977</v>
      </c>
      <c r="F4611" t="s">
        <v>22978</v>
      </c>
      <c r="G4611" t="s">
        <v>22979</v>
      </c>
      <c r="H4611" t="s">
        <v>22980</v>
      </c>
      <c r="I4611">
        <v>5</v>
      </c>
      <c r="J4611">
        <v>5</v>
      </c>
      <c r="K4611">
        <v>0</v>
      </c>
      <c r="L4611" t="s">
        <v>22981</v>
      </c>
      <c r="M4611">
        <f>SUM(B4611,C4611)</f>
        <v>0</v>
      </c>
      <c r="N4611" t="str">
        <f t="shared" si="144"/>
        <v>No</v>
      </c>
      <c r="O4611">
        <f>COUNTIF(C:C,"&lt;0")</f>
        <v>0</v>
      </c>
      <c r="P4611" t="e">
        <f>SUMIF(#REF!,"&gt;"&amp;AVERAGE(#REF!))</f>
        <v>#REF!</v>
      </c>
      <c r="Q4611">
        <f t="shared" ref="Q4611:Q4674" si="145">AVERAGEIF(I:I,"&gt;0")</f>
        <v>27.565026697177728</v>
      </c>
      <c r="R4611" t="str">
        <f>CONCATENATE("ID-",A4611,"-",E4611)</f>
        <v>ID-36151-Bogotá - Medellín</v>
      </c>
      <c r="S4611" t="str">
        <f>INDEX(B:B,MATCH(A4611,A:A,0))</f>
        <v>00:15</v>
      </c>
      <c r="T4611" t="str">
        <f>IF(OR(B4611&gt;0,C4611&gt;0),"Acceptable","Check")</f>
        <v>Acceptable</v>
      </c>
      <c r="U4611">
        <f>COUNTIF(D:D, "Military - U.S. Army")</f>
        <v>23</v>
      </c>
      <c r="V4611">
        <f>AVERAGEIF(C:C,"Fort Myer, Virginia", I:I)</f>
        <v>2</v>
      </c>
      <c r="X4611" t="str">
        <f>IFERROR(VLOOKUP("FlightNumber", A:D, 4, FALSE), "Flight Not Found")</f>
        <v>Flight Not Found</v>
      </c>
      <c r="Y4611" t="str" cm="1">
        <f t="array" ref="Y4611">IF(AND(B:B &gt; TIME(6, 0, 0), B:B &lt;= TIME(18, 0, 0)), "Day", "Night")</f>
        <v>Night</v>
      </c>
      <c r="Z4611">
        <f>COUNTIFS(D:D, "Military - U.S. Army", C:C, "Fort Myer, Virginia")</f>
        <v>1</v>
      </c>
    </row>
    <row r="4612" spans="1:26" x14ac:dyDescent="0.2">
      <c r="A4612">
        <v>36155</v>
      </c>
      <c r="B4612" t="s">
        <v>2141</v>
      </c>
      <c r="C4612" t="s">
        <v>22982</v>
      </c>
      <c r="D4612" t="s">
        <v>19691</v>
      </c>
      <c r="E4612" t="s">
        <v>22983</v>
      </c>
      <c r="F4612" t="s">
        <v>22984</v>
      </c>
      <c r="G4612" t="s">
        <v>22985</v>
      </c>
      <c r="H4612" t="s">
        <v>6679</v>
      </c>
      <c r="I4612">
        <v>14</v>
      </c>
      <c r="J4612">
        <v>14</v>
      </c>
      <c r="K4612">
        <v>0</v>
      </c>
      <c r="L4612" t="s">
        <v>22986</v>
      </c>
      <c r="M4612">
        <f>SUM(B4612,C4612)</f>
        <v>0</v>
      </c>
      <c r="N4612" t="str">
        <f t="shared" si="144"/>
        <v>No</v>
      </c>
      <c r="O4612">
        <f>COUNTIF(C:C,"&lt;0")</f>
        <v>0</v>
      </c>
      <c r="P4612" t="e">
        <f>SUMIF(#REF!,"&gt;"&amp;AVERAGE(#REF!))</f>
        <v>#REF!</v>
      </c>
      <c r="Q4612">
        <f t="shared" si="145"/>
        <v>27.565026697177728</v>
      </c>
      <c r="R4612" t="str">
        <f>CONCATENATE("ID-",A4612,"-",E4612)</f>
        <v>ID-36155-Huambo - Saurimo</v>
      </c>
      <c r="S4612" t="str">
        <f>INDEX(B:B,MATCH(A4612,A:A,0))</f>
        <v>12:00</v>
      </c>
      <c r="T4612" t="str">
        <f>IF(OR(B4612&gt;0,C4612&gt;0),"Acceptable","Check")</f>
        <v>Acceptable</v>
      </c>
      <c r="U4612">
        <f>COUNTIF(D:D, "Military - U.S. Army")</f>
        <v>23</v>
      </c>
      <c r="V4612">
        <f>AVERAGEIF(C:C,"Fort Myer, Virginia", I:I)</f>
        <v>2</v>
      </c>
      <c r="X4612" t="str">
        <f>IFERROR(VLOOKUP("FlightNumber", A:D, 4, FALSE), "Flight Not Found")</f>
        <v>Flight Not Found</v>
      </c>
      <c r="Y4612" t="str" cm="1">
        <f t="array" ref="Y4612">IF(AND(B:B &gt; TIME(6, 0, 0), B:B &lt;= TIME(18, 0, 0)), "Day", "Night")</f>
        <v>Night</v>
      </c>
      <c r="Z4612">
        <f>COUNTIFS(D:D, "Military - U.S. Army", C:C, "Fort Myer, Virginia")</f>
        <v>1</v>
      </c>
    </row>
    <row r="4613" spans="1:26" x14ac:dyDescent="0.2">
      <c r="A4613">
        <v>36162</v>
      </c>
      <c r="C4613" t="s">
        <v>22987</v>
      </c>
      <c r="D4613" t="s">
        <v>22988</v>
      </c>
      <c r="E4613" t="s">
        <v>22848</v>
      </c>
      <c r="F4613" t="s">
        <v>13402</v>
      </c>
      <c r="G4613" t="s">
        <v>22989</v>
      </c>
      <c r="H4613" t="s">
        <v>22990</v>
      </c>
      <c r="I4613">
        <v>9</v>
      </c>
      <c r="J4613">
        <v>9</v>
      </c>
      <c r="K4613">
        <v>0</v>
      </c>
      <c r="L4613" t="s">
        <v>22991</v>
      </c>
      <c r="M4613">
        <f>SUM(B4613,C4613)</f>
        <v>0</v>
      </c>
      <c r="N4613" t="str">
        <f t="shared" si="144"/>
        <v>No</v>
      </c>
      <c r="O4613">
        <f>COUNTIF(C:C,"&lt;0")</f>
        <v>0</v>
      </c>
      <c r="P4613" t="e">
        <f>SUMIF(#REF!,"&gt;"&amp;AVERAGE(#REF!))</f>
        <v>#REF!</v>
      </c>
      <c r="Q4613">
        <f t="shared" si="145"/>
        <v>27.565026697177728</v>
      </c>
      <c r="R4613" t="str">
        <f>CONCATENATE("ID-",A4613,"-",E4613)</f>
        <v>ID-36162-Huambo - Luanda</v>
      </c>
      <c r="S4613">
        <f>INDEX(B:B,MATCH(A4613,A:A,0))</f>
        <v>0</v>
      </c>
      <c r="T4613" t="str">
        <f>IF(OR(B4613&gt;0,C4613&gt;0),"Acceptable","Check")</f>
        <v>Acceptable</v>
      </c>
      <c r="U4613">
        <f>COUNTIF(D:D, "Military - U.S. Army")</f>
        <v>23</v>
      </c>
      <c r="V4613">
        <f>AVERAGEIF(C:C,"Fort Myer, Virginia", I:I)</f>
        <v>2</v>
      </c>
      <c r="X4613" t="str">
        <f>IFERROR(VLOOKUP("FlightNumber", A:D, 4, FALSE), "Flight Not Found")</f>
        <v>Flight Not Found</v>
      </c>
      <c r="Y4613" t="str" cm="1">
        <f t="array" ref="Y4613">IF(AND(B:B &gt; TIME(6, 0, 0), B:B &lt;= TIME(18, 0, 0)), "Day", "Night")</f>
        <v>Night</v>
      </c>
      <c r="Z4613">
        <f>COUNTIFS(D:D, "Military - U.S. Army", C:C, "Fort Myer, Virginia")</f>
        <v>1</v>
      </c>
    </row>
    <row r="4614" spans="1:26" x14ac:dyDescent="0.2">
      <c r="A4614">
        <v>36172</v>
      </c>
      <c r="B4614" t="s">
        <v>2119</v>
      </c>
      <c r="C4614" t="s">
        <v>22992</v>
      </c>
      <c r="D4614" t="s">
        <v>22993</v>
      </c>
      <c r="E4614" t="s">
        <v>22994</v>
      </c>
      <c r="F4614" t="s">
        <v>11247</v>
      </c>
      <c r="G4614" t="s">
        <v>22995</v>
      </c>
      <c r="H4614" t="s">
        <v>22996</v>
      </c>
      <c r="I4614">
        <v>2</v>
      </c>
      <c r="J4614">
        <v>2</v>
      </c>
      <c r="K4614">
        <v>0</v>
      </c>
      <c r="L4614" t="s">
        <v>22997</v>
      </c>
      <c r="M4614">
        <f>SUM(B4614,C4614)</f>
        <v>0</v>
      </c>
      <c r="N4614" t="str">
        <f t="shared" si="144"/>
        <v>No</v>
      </c>
      <c r="O4614">
        <f>COUNTIF(C:C,"&lt;0")</f>
        <v>0</v>
      </c>
      <c r="P4614" t="e">
        <f>SUMIF(#REF!,"&gt;"&amp;AVERAGE(#REF!))</f>
        <v>#REF!</v>
      </c>
      <c r="Q4614">
        <f t="shared" si="145"/>
        <v>27.565026697177728</v>
      </c>
      <c r="R4614" t="str">
        <f>CONCATENATE("ID-",A4614,"-",E4614)</f>
        <v>ID-36172-London - Guernsey</v>
      </c>
      <c r="S4614" t="str">
        <f>INDEX(B:B,MATCH(A4614,A:A,0))</f>
        <v>17:00</v>
      </c>
      <c r="T4614" t="str">
        <f>IF(OR(B4614&gt;0,C4614&gt;0),"Acceptable","Check")</f>
        <v>Acceptable</v>
      </c>
      <c r="U4614">
        <f>COUNTIF(D:D, "Military - U.S. Army")</f>
        <v>23</v>
      </c>
      <c r="V4614">
        <f>AVERAGEIF(C:C,"Fort Myer, Virginia", I:I)</f>
        <v>2</v>
      </c>
      <c r="X4614" t="str">
        <f>IFERROR(VLOOKUP("FlightNumber", A:D, 4, FALSE), "Flight Not Found")</f>
        <v>Flight Not Found</v>
      </c>
      <c r="Y4614" t="str" cm="1">
        <f t="array" ref="Y4614">IF(AND(B:B &gt; TIME(6, 0, 0), B:B &lt;= TIME(18, 0, 0)), "Day", "Night")</f>
        <v>Night</v>
      </c>
      <c r="Z4614">
        <f>COUNTIFS(D:D, "Military - U.S. Army", C:C, "Fort Myer, Virginia")</f>
        <v>1</v>
      </c>
    </row>
    <row r="4615" spans="1:26" x14ac:dyDescent="0.2">
      <c r="A4615">
        <v>36173</v>
      </c>
      <c r="C4615" t="s">
        <v>22998</v>
      </c>
      <c r="D4615" t="s">
        <v>22999</v>
      </c>
      <c r="F4615" t="s">
        <v>19065</v>
      </c>
      <c r="G4615" t="s">
        <v>23000</v>
      </c>
      <c r="H4615" t="s">
        <v>23001</v>
      </c>
      <c r="I4615">
        <v>4</v>
      </c>
      <c r="J4615">
        <v>4</v>
      </c>
      <c r="K4615">
        <v>0</v>
      </c>
      <c r="L4615" t="s">
        <v>23002</v>
      </c>
      <c r="M4615">
        <f>SUM(B4615,C4615)</f>
        <v>0</v>
      </c>
      <c r="N4615" t="str">
        <f t="shared" si="144"/>
        <v>No</v>
      </c>
      <c r="O4615">
        <f>COUNTIF(C:C,"&lt;0")</f>
        <v>0</v>
      </c>
      <c r="P4615" t="e">
        <f>SUMIF(#REF!,"&gt;"&amp;AVERAGE(#REF!))</f>
        <v>#REF!</v>
      </c>
      <c r="Q4615">
        <f t="shared" si="145"/>
        <v>27.565026697177728</v>
      </c>
      <c r="R4615" t="str">
        <f>CONCATENATE("ID-",A4615,"-",E4615)</f>
        <v>ID-36173-</v>
      </c>
      <c r="S4615">
        <f>INDEX(B:B,MATCH(A4615,A:A,0))</f>
        <v>0</v>
      </c>
      <c r="T4615" t="str">
        <f>IF(OR(B4615&gt;0,C4615&gt;0),"Acceptable","Check")</f>
        <v>Acceptable</v>
      </c>
      <c r="U4615">
        <f>COUNTIF(D:D, "Military - U.S. Army")</f>
        <v>23</v>
      </c>
      <c r="V4615">
        <f>AVERAGEIF(C:C,"Fort Myer, Virginia", I:I)</f>
        <v>2</v>
      </c>
      <c r="X4615" t="str">
        <f>IFERROR(VLOOKUP("FlightNumber", A:D, 4, FALSE), "Flight Not Found")</f>
        <v>Flight Not Found</v>
      </c>
      <c r="Y4615" t="str" cm="1">
        <f t="array" ref="Y4615">IF(AND(B:B &gt; TIME(6, 0, 0), B:B &lt;= TIME(18, 0, 0)), "Day", "Night")</f>
        <v>Night</v>
      </c>
      <c r="Z4615">
        <f>COUNTIFS(D:D, "Military - U.S. Army", C:C, "Fort Myer, Virginia")</f>
        <v>1</v>
      </c>
    </row>
    <row r="4616" spans="1:26" x14ac:dyDescent="0.2">
      <c r="A4616">
        <v>36173</v>
      </c>
      <c r="B4616" t="s">
        <v>11996</v>
      </c>
      <c r="C4616" t="s">
        <v>23003</v>
      </c>
      <c r="D4616" t="s">
        <v>23004</v>
      </c>
      <c r="E4616" t="s">
        <v>22937</v>
      </c>
      <c r="F4616" t="s">
        <v>3676</v>
      </c>
      <c r="G4616" t="s">
        <v>23005</v>
      </c>
      <c r="H4616" t="s">
        <v>23006</v>
      </c>
      <c r="I4616">
        <v>2</v>
      </c>
      <c r="J4616">
        <v>2</v>
      </c>
      <c r="K4616">
        <v>0</v>
      </c>
      <c r="L4616" t="s">
        <v>23007</v>
      </c>
      <c r="M4616">
        <f>SUM(B4616,C4616)</f>
        <v>0</v>
      </c>
      <c r="N4616" t="str">
        <f t="shared" si="144"/>
        <v>No</v>
      </c>
      <c r="O4616">
        <f>COUNTIF(C:C,"&lt;0")</f>
        <v>0</v>
      </c>
      <c r="P4616" t="e">
        <f>SUMIF(#REF!,"&gt;"&amp;AVERAGE(#REF!))</f>
        <v>#REF!</v>
      </c>
      <c r="Q4616">
        <f t="shared" si="145"/>
        <v>27.565026697177728</v>
      </c>
      <c r="R4616" t="str">
        <f>CONCATENATE("ID-",A4616,"-",E4616)</f>
        <v>ID-36173-Vancouver - Victoria</v>
      </c>
      <c r="S4616">
        <f>INDEX(B:B,MATCH(A4616,A:A,0))</f>
        <v>0</v>
      </c>
      <c r="T4616" t="str">
        <f>IF(OR(B4616&gt;0,C4616&gt;0),"Acceptable","Check")</f>
        <v>Acceptable</v>
      </c>
      <c r="U4616">
        <f>COUNTIF(D:D, "Military - U.S. Army")</f>
        <v>23</v>
      </c>
      <c r="V4616">
        <f>AVERAGEIF(C:C,"Fort Myer, Virginia", I:I)</f>
        <v>2</v>
      </c>
      <c r="X4616" t="str">
        <f>IFERROR(VLOOKUP("FlightNumber", A:D, 4, FALSE), "Flight Not Found")</f>
        <v>Flight Not Found</v>
      </c>
      <c r="Y4616" t="str" cm="1">
        <f t="array" ref="Y4616">IF(AND(B:B &gt; TIME(6, 0, 0), B:B &lt;= TIME(18, 0, 0)), "Day", "Night")</f>
        <v>Night</v>
      </c>
      <c r="Z4616">
        <f>COUNTIFS(D:D, "Military - U.S. Army", C:C, "Fort Myer, Virginia")</f>
        <v>1</v>
      </c>
    </row>
    <row r="4617" spans="1:26" x14ac:dyDescent="0.2">
      <c r="A4617">
        <v>36176</v>
      </c>
      <c r="B4617" t="s">
        <v>1100</v>
      </c>
      <c r="C4617" t="s">
        <v>23008</v>
      </c>
      <c r="D4617" t="s">
        <v>23009</v>
      </c>
      <c r="E4617" t="s">
        <v>23010</v>
      </c>
      <c r="F4617" t="s">
        <v>23011</v>
      </c>
      <c r="G4617" t="s">
        <v>23012</v>
      </c>
      <c r="H4617" t="s">
        <v>12396</v>
      </c>
      <c r="I4617">
        <v>4</v>
      </c>
      <c r="J4617">
        <v>3</v>
      </c>
      <c r="K4617">
        <v>0</v>
      </c>
      <c r="L4617" t="s">
        <v>23013</v>
      </c>
      <c r="M4617">
        <f>SUM(B4617,C4617)</f>
        <v>0</v>
      </c>
      <c r="N4617" t="str">
        <f t="shared" si="144"/>
        <v>No</v>
      </c>
      <c r="O4617">
        <f>COUNTIF(C:C,"&lt;0")</f>
        <v>0</v>
      </c>
      <c r="P4617" t="e">
        <f>SUMIF(#REF!,"&gt;"&amp;AVERAGE(#REF!))</f>
        <v>#REF!</v>
      </c>
      <c r="Q4617">
        <f t="shared" si="145"/>
        <v>27.565026697177728</v>
      </c>
      <c r="R4617" t="str">
        <f>CONCATENATE("ID-",A4617,"-",E4617)</f>
        <v>ID-36176-Horn Island - Coconut Island</v>
      </c>
      <c r="S4617" t="str">
        <f>INDEX(B:B,MATCH(A4617,A:A,0))</f>
        <v>14:30</v>
      </c>
      <c r="T4617" t="str">
        <f>IF(OR(B4617&gt;0,C4617&gt;0),"Acceptable","Check")</f>
        <v>Acceptable</v>
      </c>
      <c r="U4617">
        <f>COUNTIF(D:D, "Military - U.S. Army")</f>
        <v>23</v>
      </c>
      <c r="V4617">
        <f>AVERAGEIF(C:C,"Fort Myer, Virginia", I:I)</f>
        <v>2</v>
      </c>
      <c r="X4617" t="str">
        <f>IFERROR(VLOOKUP("FlightNumber", A:D, 4, FALSE), "Flight Not Found")</f>
        <v>Flight Not Found</v>
      </c>
      <c r="Y4617" t="str" cm="1">
        <f t="array" ref="Y4617">IF(AND(B:B &gt; TIME(6, 0, 0), B:B &lt;= TIME(18, 0, 0)), "Day", "Night")</f>
        <v>Night</v>
      </c>
      <c r="Z4617">
        <f>COUNTIFS(D:D, "Military - U.S. Army", C:C, "Fort Myer, Virginia")</f>
        <v>1</v>
      </c>
    </row>
    <row r="4618" spans="1:26" x14ac:dyDescent="0.2">
      <c r="A4618">
        <v>36177</v>
      </c>
      <c r="B4618" t="s">
        <v>10082</v>
      </c>
      <c r="C4618" t="s">
        <v>23014</v>
      </c>
      <c r="D4618" t="s">
        <v>23015</v>
      </c>
      <c r="E4618" t="s">
        <v>23016</v>
      </c>
      <c r="F4618" t="s">
        <v>17568</v>
      </c>
      <c r="G4618" t="s">
        <v>23017</v>
      </c>
      <c r="H4618" t="s">
        <v>23018</v>
      </c>
      <c r="I4618">
        <v>12</v>
      </c>
      <c r="J4618">
        <v>4</v>
      </c>
      <c r="K4618">
        <v>0</v>
      </c>
      <c r="L4618" t="s">
        <v>23019</v>
      </c>
      <c r="M4618">
        <f>SUM(B4618,C4618)</f>
        <v>0</v>
      </c>
      <c r="N4618" t="str">
        <f t="shared" si="144"/>
        <v>No</v>
      </c>
      <c r="O4618">
        <f>COUNTIF(C:C,"&lt;0")</f>
        <v>0</v>
      </c>
      <c r="P4618" t="e">
        <f>SUMIF(#REF!,"&gt;"&amp;AVERAGE(#REF!))</f>
        <v>#REF!</v>
      </c>
      <c r="Q4618">
        <f t="shared" si="145"/>
        <v>27.565026697177728</v>
      </c>
      <c r="R4618" t="str">
        <f>CONCATENATE("ID-",A4618,"-",E4618)</f>
        <v>ID-36177-Jumla - Nepalgunj</v>
      </c>
      <c r="S4618" t="str">
        <f>INDEX(B:B,MATCH(A4618,A:A,0))</f>
        <v>16:30</v>
      </c>
      <c r="T4618" t="str">
        <f>IF(OR(B4618&gt;0,C4618&gt;0),"Acceptable","Check")</f>
        <v>Acceptable</v>
      </c>
      <c r="U4618">
        <f>COUNTIF(D:D, "Military - U.S. Army")</f>
        <v>23</v>
      </c>
      <c r="V4618">
        <f>AVERAGEIF(C:C,"Fort Myer, Virginia", I:I)</f>
        <v>2</v>
      </c>
      <c r="X4618" t="str">
        <f>IFERROR(VLOOKUP("FlightNumber", A:D, 4, FALSE), "Flight Not Found")</f>
        <v>Flight Not Found</v>
      </c>
      <c r="Y4618" t="str" cm="1">
        <f t="array" ref="Y4618">IF(AND(B:B &gt; TIME(6, 0, 0), B:B &lt;= TIME(18, 0, 0)), "Day", "Night")</f>
        <v>Night</v>
      </c>
      <c r="Z4618">
        <f>COUNTIFS(D:D, "Military - U.S. Army", C:C, "Fort Myer, Virginia")</f>
        <v>1</v>
      </c>
    </row>
    <row r="4619" spans="1:26" x14ac:dyDescent="0.2">
      <c r="A4619">
        <v>36181</v>
      </c>
      <c r="B4619" t="s">
        <v>5453</v>
      </c>
      <c r="C4619" t="s">
        <v>23020</v>
      </c>
      <c r="D4619" t="s">
        <v>23021</v>
      </c>
      <c r="E4619" t="s">
        <v>23022</v>
      </c>
      <c r="F4619" t="s">
        <v>12279</v>
      </c>
      <c r="I4619">
        <v>28</v>
      </c>
      <c r="J4619">
        <v>28</v>
      </c>
      <c r="K4619">
        <v>0</v>
      </c>
      <c r="L4619" t="s">
        <v>23023</v>
      </c>
      <c r="M4619">
        <f>SUM(B4619,C4619)</f>
        <v>0</v>
      </c>
      <c r="N4619" t="str">
        <f t="shared" si="144"/>
        <v>No</v>
      </c>
      <c r="O4619">
        <f>COUNTIF(C:C,"&lt;0")</f>
        <v>0</v>
      </c>
      <c r="P4619" t="e">
        <f>SUMIF(#REF!,"&gt;"&amp;AVERAGE(#REF!))</f>
        <v>#REF!</v>
      </c>
      <c r="Q4619">
        <f t="shared" si="145"/>
        <v>27.565026697177728</v>
      </c>
      <c r="R4619" t="str">
        <f>CONCATENATE("ID-",A4619,"-",E4619)</f>
        <v>ID-36181-Managua - Bluefields</v>
      </c>
      <c r="S4619" t="str">
        <f>INDEX(B:B,MATCH(A4619,A:A,0))</f>
        <v>08:10</v>
      </c>
      <c r="T4619" t="str">
        <f>IF(OR(B4619&gt;0,C4619&gt;0),"Acceptable","Check")</f>
        <v>Acceptable</v>
      </c>
      <c r="U4619">
        <f>COUNTIF(D:D, "Military - U.S. Army")</f>
        <v>23</v>
      </c>
      <c r="V4619">
        <f>AVERAGEIF(C:C,"Fort Myer, Virginia", I:I)</f>
        <v>2</v>
      </c>
      <c r="X4619" t="str">
        <f>IFERROR(VLOOKUP("FlightNumber", A:D, 4, FALSE), "Flight Not Found")</f>
        <v>Flight Not Found</v>
      </c>
      <c r="Y4619" t="str" cm="1">
        <f t="array" ref="Y4619">IF(AND(B:B &gt; TIME(6, 0, 0), B:B &lt;= TIME(18, 0, 0)), "Day", "Night")</f>
        <v>Night</v>
      </c>
      <c r="Z4619">
        <f>COUNTIFS(D:D, "Military - U.S. Army", C:C, "Fort Myer, Virginia")</f>
        <v>1</v>
      </c>
    </row>
    <row r="4620" spans="1:26" x14ac:dyDescent="0.2">
      <c r="A4620">
        <v>36193</v>
      </c>
      <c r="B4620" t="s">
        <v>23024</v>
      </c>
      <c r="C4620" t="s">
        <v>15357</v>
      </c>
      <c r="D4620" t="s">
        <v>23025</v>
      </c>
      <c r="E4620" t="s">
        <v>22146</v>
      </c>
      <c r="F4620" t="s">
        <v>9031</v>
      </c>
      <c r="G4620" t="s">
        <v>23026</v>
      </c>
      <c r="H4620" t="s">
        <v>23027</v>
      </c>
      <c r="I4620">
        <v>14</v>
      </c>
      <c r="J4620">
        <v>14</v>
      </c>
      <c r="K4620">
        <v>13</v>
      </c>
      <c r="L4620" t="s">
        <v>23028</v>
      </c>
      <c r="M4620">
        <f>SUM(B4620,C4620)</f>
        <v>0</v>
      </c>
      <c r="N4620" t="str">
        <f t="shared" si="144"/>
        <v>No</v>
      </c>
      <c r="O4620">
        <f>COUNTIF(C:C,"&lt;0")</f>
        <v>0</v>
      </c>
      <c r="P4620" t="e">
        <f>SUMIF(#REF!,"&gt;"&amp;AVERAGE(#REF!))</f>
        <v>#REF!</v>
      </c>
      <c r="Q4620">
        <f t="shared" si="145"/>
        <v>27.565026697177728</v>
      </c>
      <c r="R4620" t="str">
        <f>CONCATENATE("ID-",A4620,"-",E4620)</f>
        <v>ID-36193-Luanda - Lucapa</v>
      </c>
      <c r="S4620" t="str">
        <f>INDEX(B:B,MATCH(A4620,A:A,0))</f>
        <v>05:08</v>
      </c>
      <c r="T4620" t="str">
        <f>IF(OR(B4620&gt;0,C4620&gt;0),"Acceptable","Check")</f>
        <v>Acceptable</v>
      </c>
      <c r="U4620">
        <f>COUNTIF(D:D, "Military - U.S. Army")</f>
        <v>23</v>
      </c>
      <c r="V4620">
        <f>AVERAGEIF(C:C,"Fort Myer, Virginia", I:I)</f>
        <v>2</v>
      </c>
      <c r="X4620" t="str">
        <f>IFERROR(VLOOKUP("FlightNumber", A:D, 4, FALSE), "Flight Not Found")</f>
        <v>Flight Not Found</v>
      </c>
      <c r="Y4620" t="str" cm="1">
        <f t="array" ref="Y4620">IF(AND(B:B &gt; TIME(6, 0, 0), B:B &lt;= TIME(18, 0, 0)), "Day", "Night")</f>
        <v>Night</v>
      </c>
      <c r="Z4620">
        <f>COUNTIFS(D:D, "Military - U.S. Army", C:C, "Fort Myer, Virginia")</f>
        <v>1</v>
      </c>
    </row>
    <row r="4621" spans="1:26" x14ac:dyDescent="0.2">
      <c r="A4621">
        <v>36194</v>
      </c>
      <c r="B4621" t="s">
        <v>1556</v>
      </c>
      <c r="C4621" t="s">
        <v>23029</v>
      </c>
      <c r="D4621" t="s">
        <v>23030</v>
      </c>
      <c r="E4621" t="s">
        <v>23031</v>
      </c>
      <c r="F4621" t="s">
        <v>15135</v>
      </c>
      <c r="G4621" t="s">
        <v>23032</v>
      </c>
      <c r="H4621" t="s">
        <v>23033</v>
      </c>
      <c r="I4621">
        <v>11</v>
      </c>
      <c r="J4621">
        <v>11</v>
      </c>
      <c r="K4621">
        <v>0</v>
      </c>
      <c r="L4621" t="s">
        <v>23034</v>
      </c>
      <c r="M4621">
        <f>SUM(B4621,C4621)</f>
        <v>0</v>
      </c>
      <c r="N4621" t="str">
        <f t="shared" si="144"/>
        <v>No</v>
      </c>
      <c r="O4621">
        <f>COUNTIF(C:C,"&lt;0")</f>
        <v>0</v>
      </c>
      <c r="P4621" t="e">
        <f>SUMIF(#REF!,"&gt;"&amp;AVERAGE(#REF!))</f>
        <v>#REF!</v>
      </c>
      <c r="Q4621">
        <f t="shared" si="145"/>
        <v>27.565026697177728</v>
      </c>
      <c r="R4621" t="str">
        <f>CONCATENATE("ID-",A4621,"-",E4621)</f>
        <v>ID-36194-Hoskins - Kandrian</v>
      </c>
      <c r="S4621" t="str">
        <f>INDEX(B:B,MATCH(A4621,A:A,0))</f>
        <v>10:20</v>
      </c>
      <c r="T4621" t="str">
        <f>IF(OR(B4621&gt;0,C4621&gt;0),"Acceptable","Check")</f>
        <v>Acceptable</v>
      </c>
      <c r="U4621">
        <f>COUNTIF(D:D, "Military - U.S. Army")</f>
        <v>23</v>
      </c>
      <c r="V4621">
        <f>AVERAGEIF(C:C,"Fort Myer, Virginia", I:I)</f>
        <v>2</v>
      </c>
      <c r="X4621" t="str">
        <f>IFERROR(VLOOKUP("FlightNumber", A:D, 4, FALSE), "Flight Not Found")</f>
        <v>Flight Not Found</v>
      </c>
      <c r="Y4621" t="str" cm="1">
        <f t="array" ref="Y4621">IF(AND(B:B &gt; TIME(6, 0, 0), B:B &lt;= TIME(18, 0, 0)), "Day", "Night")</f>
        <v>Night</v>
      </c>
      <c r="Z4621">
        <f>COUNTIFS(D:D, "Military - U.S. Army", C:C, "Fort Myer, Virginia")</f>
        <v>1</v>
      </c>
    </row>
    <row r="4622" spans="1:26" x14ac:dyDescent="0.2">
      <c r="A4622">
        <v>36199</v>
      </c>
      <c r="C4622" t="s">
        <v>23035</v>
      </c>
      <c r="D4622" t="s">
        <v>23036</v>
      </c>
      <c r="E4622" t="s">
        <v>23037</v>
      </c>
      <c r="F4622" t="s">
        <v>13072</v>
      </c>
      <c r="G4622" t="s">
        <v>23038</v>
      </c>
      <c r="H4622" t="s">
        <v>23039</v>
      </c>
      <c r="I4622">
        <v>7</v>
      </c>
      <c r="J4622">
        <v>7</v>
      </c>
      <c r="K4622">
        <v>0</v>
      </c>
      <c r="L4622" t="s">
        <v>23040</v>
      </c>
      <c r="M4622">
        <f>SUM(B4622,C4622)</f>
        <v>0</v>
      </c>
      <c r="N4622" t="str">
        <f t="shared" si="144"/>
        <v>No</v>
      </c>
      <c r="O4622">
        <f>COUNTIF(C:C,"&lt;0")</f>
        <v>0</v>
      </c>
      <c r="P4622" t="e">
        <f>SUMIF(#REF!,"&gt;"&amp;AVERAGE(#REF!))</f>
        <v>#REF!</v>
      </c>
      <c r="Q4622">
        <f t="shared" si="145"/>
        <v>27.565026697177728</v>
      </c>
      <c r="R4622" t="str">
        <f>CONCATENATE("ID-",A4622,"-",E4622)</f>
        <v>ID-36199-Kinshasa - Mbandaka</v>
      </c>
      <c r="S4622">
        <f>INDEX(B:B,MATCH(A4622,A:A,0))</f>
        <v>0</v>
      </c>
      <c r="T4622" t="str">
        <f>IF(OR(B4622&gt;0,C4622&gt;0),"Acceptable","Check")</f>
        <v>Acceptable</v>
      </c>
      <c r="U4622">
        <f>COUNTIF(D:D, "Military - U.S. Army")</f>
        <v>23</v>
      </c>
      <c r="V4622">
        <f>AVERAGEIF(C:C,"Fort Myer, Virginia", I:I)</f>
        <v>2</v>
      </c>
      <c r="X4622" t="str">
        <f>IFERROR(VLOOKUP("FlightNumber", A:D, 4, FALSE), "Flight Not Found")</f>
        <v>Flight Not Found</v>
      </c>
      <c r="Y4622" t="str" cm="1">
        <f t="array" ref="Y4622">IF(AND(B:B &gt; TIME(6, 0, 0), B:B &lt;= TIME(18, 0, 0)), "Day", "Night")</f>
        <v>Night</v>
      </c>
      <c r="Z4622">
        <f>COUNTIFS(D:D, "Military - U.S. Army", C:C, "Fort Myer, Virginia")</f>
        <v>1</v>
      </c>
    </row>
    <row r="4623" spans="1:26" x14ac:dyDescent="0.2">
      <c r="A4623">
        <v>36203</v>
      </c>
      <c r="B4623" t="s">
        <v>42</v>
      </c>
      <c r="C4623" t="s">
        <v>23041</v>
      </c>
      <c r="D4623" t="s">
        <v>21277</v>
      </c>
      <c r="E4623" t="s">
        <v>23042</v>
      </c>
      <c r="F4623" t="s">
        <v>19382</v>
      </c>
      <c r="G4623" t="s">
        <v>23043</v>
      </c>
      <c r="H4623" t="s">
        <v>23044</v>
      </c>
      <c r="I4623">
        <v>1</v>
      </c>
      <c r="J4623">
        <v>1</v>
      </c>
      <c r="K4623">
        <v>0</v>
      </c>
      <c r="L4623" t="s">
        <v>23045</v>
      </c>
      <c r="M4623">
        <f>SUM(B4623,C4623)</f>
        <v>0</v>
      </c>
      <c r="N4623" t="str">
        <f t="shared" si="144"/>
        <v>No</v>
      </c>
      <c r="O4623">
        <f>COUNTIF(C:C,"&lt;0")</f>
        <v>0</v>
      </c>
      <c r="P4623" t="e">
        <f>SUMIF(#REF!,"&gt;"&amp;AVERAGE(#REF!))</f>
        <v>#REF!</v>
      </c>
      <c r="Q4623">
        <f t="shared" si="145"/>
        <v>27.565026697177728</v>
      </c>
      <c r="R4623" t="str">
        <f>CONCATENATE("ID-",A4623,"-",E4623)</f>
        <v>ID-36203-Tonopath - Bishop</v>
      </c>
      <c r="S4623" t="str">
        <f>INDEX(B:B,MATCH(A4623,A:A,0))</f>
        <v>10:30</v>
      </c>
      <c r="T4623" t="str">
        <f>IF(OR(B4623&gt;0,C4623&gt;0),"Acceptable","Check")</f>
        <v>Acceptable</v>
      </c>
      <c r="U4623">
        <f>COUNTIF(D:D, "Military - U.S. Army")</f>
        <v>23</v>
      </c>
      <c r="V4623">
        <f>AVERAGEIF(C:C,"Fort Myer, Virginia", I:I)</f>
        <v>2</v>
      </c>
      <c r="X4623" t="str">
        <f>IFERROR(VLOOKUP("FlightNumber", A:D, 4, FALSE), "Flight Not Found")</f>
        <v>Flight Not Found</v>
      </c>
      <c r="Y4623" t="str" cm="1">
        <f t="array" ref="Y4623">IF(AND(B:B &gt; TIME(6, 0, 0), B:B &lt;= TIME(18, 0, 0)), "Day", "Night")</f>
        <v>Night</v>
      </c>
      <c r="Z4623">
        <f>COUNTIFS(D:D, "Military - U.S. Army", C:C, "Fort Myer, Virginia")</f>
        <v>1</v>
      </c>
    </row>
    <row r="4624" spans="1:26" x14ac:dyDescent="0.2">
      <c r="A4624">
        <v>36215</v>
      </c>
      <c r="B4624" t="s">
        <v>5879</v>
      </c>
      <c r="C4624" t="s">
        <v>23046</v>
      </c>
      <c r="D4624" t="s">
        <v>18174</v>
      </c>
      <c r="E4624" t="s">
        <v>23047</v>
      </c>
      <c r="F4624" t="s">
        <v>12854</v>
      </c>
      <c r="G4624" t="s">
        <v>23048</v>
      </c>
      <c r="H4624" t="s">
        <v>23049</v>
      </c>
      <c r="I4624">
        <v>61</v>
      </c>
      <c r="J4624">
        <v>61</v>
      </c>
      <c r="K4624">
        <v>0</v>
      </c>
      <c r="L4624" t="s">
        <v>23050</v>
      </c>
      <c r="M4624">
        <f>SUM(B4624,C4624)</f>
        <v>0</v>
      </c>
      <c r="N4624" t="str">
        <f t="shared" si="144"/>
        <v>No</v>
      </c>
      <c r="O4624">
        <f>COUNTIF(C:C,"&lt;0")</f>
        <v>0</v>
      </c>
      <c r="P4624" t="e">
        <f>SUMIF(#REF!,"&gt;"&amp;AVERAGE(#REF!))</f>
        <v>#REF!</v>
      </c>
      <c r="Q4624">
        <f t="shared" si="145"/>
        <v>27.565026697177728</v>
      </c>
      <c r="R4624" t="str">
        <f>CONCATENATE("ID-",A4624,"-",E4624)</f>
        <v>ID-36215-Chengdu - Wenzhou</v>
      </c>
      <c r="S4624" t="str">
        <f>INDEX(B:B,MATCH(A4624,A:A,0))</f>
        <v>16:34</v>
      </c>
      <c r="T4624" t="str">
        <f>IF(OR(B4624&gt;0,C4624&gt;0),"Acceptable","Check")</f>
        <v>Acceptable</v>
      </c>
      <c r="U4624">
        <f>COUNTIF(D:D, "Military - U.S. Army")</f>
        <v>23</v>
      </c>
      <c r="V4624">
        <f>AVERAGEIF(C:C,"Fort Myer, Virginia", I:I)</f>
        <v>2</v>
      </c>
      <c r="X4624" t="str">
        <f>IFERROR(VLOOKUP("FlightNumber", A:D, 4, FALSE), "Flight Not Found")</f>
        <v>Flight Not Found</v>
      </c>
      <c r="Y4624" t="str" cm="1">
        <f t="array" ref="Y4624">IF(AND(B:B &gt; TIME(6, 0, 0), B:B &lt;= TIME(18, 0, 0)), "Day", "Night")</f>
        <v>Night</v>
      </c>
      <c r="Z4624">
        <f>COUNTIFS(D:D, "Military - U.S. Army", C:C, "Fort Myer, Virginia")</f>
        <v>1</v>
      </c>
    </row>
    <row r="4625" spans="1:26" x14ac:dyDescent="0.2">
      <c r="A4625">
        <v>36226</v>
      </c>
      <c r="B4625" t="s">
        <v>23051</v>
      </c>
      <c r="C4625" t="s">
        <v>5841</v>
      </c>
      <c r="D4625" t="s">
        <v>2654</v>
      </c>
      <c r="E4625" t="s">
        <v>23052</v>
      </c>
      <c r="F4625" t="s">
        <v>23053</v>
      </c>
      <c r="G4625" t="s">
        <v>23054</v>
      </c>
      <c r="H4625" t="s">
        <v>7238</v>
      </c>
      <c r="I4625">
        <v>19</v>
      </c>
      <c r="J4625">
        <v>19</v>
      </c>
      <c r="K4625">
        <v>3</v>
      </c>
      <c r="L4625" t="s">
        <v>23055</v>
      </c>
      <c r="M4625">
        <f>SUM(B4625,C4625)</f>
        <v>0</v>
      </c>
      <c r="N4625" t="str">
        <f t="shared" si="144"/>
        <v>No</v>
      </c>
      <c r="O4625">
        <f>COUNTIF(C:C,"&lt;0")</f>
        <v>0</v>
      </c>
      <c r="P4625" t="e">
        <f>SUMIF(#REF!,"&gt;"&amp;AVERAGE(#REF!))</f>
        <v>#REF!</v>
      </c>
      <c r="Q4625">
        <f t="shared" si="145"/>
        <v>27.565026697177728</v>
      </c>
      <c r="R4625" t="str">
        <f>CONCATENATE("ID-",A4625,"-",E4625)</f>
        <v>ID-36226-Gwalior -  Pokhran - New Delhi</v>
      </c>
      <c r="S4625" t="str">
        <f>INDEX(B:B,MATCH(A4625,A:A,0))</f>
        <v>08:23</v>
      </c>
      <c r="T4625" t="str">
        <f>IF(OR(B4625&gt;0,C4625&gt;0),"Acceptable","Check")</f>
        <v>Acceptable</v>
      </c>
      <c r="U4625">
        <f>COUNTIF(D:D, "Military - U.S. Army")</f>
        <v>23</v>
      </c>
      <c r="V4625">
        <f>AVERAGEIF(C:C,"Fort Myer, Virginia", I:I)</f>
        <v>2</v>
      </c>
      <c r="X4625" t="str">
        <f>IFERROR(VLOOKUP("FlightNumber", A:D, 4, FALSE), "Flight Not Found")</f>
        <v>Flight Not Found</v>
      </c>
      <c r="Y4625" t="str" cm="1">
        <f t="array" ref="Y4625">IF(AND(B:B &gt; TIME(6, 0, 0), B:B &lt;= TIME(18, 0, 0)), "Day", "Night")</f>
        <v>Night</v>
      </c>
      <c r="Z4625">
        <f>COUNTIFS(D:D, "Military - U.S. Army", C:C, "Fort Myer, Virginia")</f>
        <v>1</v>
      </c>
    </row>
    <row r="4626" spans="1:26" x14ac:dyDescent="0.2">
      <c r="A4626">
        <v>36237</v>
      </c>
      <c r="B4626" t="s">
        <v>13812</v>
      </c>
      <c r="C4626" t="s">
        <v>23056</v>
      </c>
      <c r="D4626" t="s">
        <v>23057</v>
      </c>
      <c r="E4626" t="s">
        <v>23058</v>
      </c>
      <c r="F4626" t="s">
        <v>23059</v>
      </c>
      <c r="G4626" t="s">
        <v>23060</v>
      </c>
      <c r="H4626" t="s">
        <v>23061</v>
      </c>
      <c r="I4626">
        <v>8</v>
      </c>
      <c r="J4626">
        <v>8</v>
      </c>
      <c r="K4626">
        <v>8</v>
      </c>
      <c r="L4626" t="s">
        <v>23062</v>
      </c>
      <c r="M4626">
        <f>SUM(B4626,C4626)</f>
        <v>0</v>
      </c>
      <c r="N4626" t="str">
        <f t="shared" si="144"/>
        <v>No</v>
      </c>
      <c r="O4626">
        <f>COUNTIF(C:C,"&lt;0")</f>
        <v>0</v>
      </c>
      <c r="P4626" t="e">
        <f>SUMIF(#REF!,"&gt;"&amp;AVERAGE(#REF!))</f>
        <v>#REF!</v>
      </c>
      <c r="Q4626">
        <f t="shared" si="145"/>
        <v>27.565026697177728</v>
      </c>
      <c r="R4626" t="str">
        <f>CONCATENATE("ID-",A4626,"-",E4626)</f>
        <v>ID-36237-Cucuta - El Yopal</v>
      </c>
      <c r="S4626" t="str">
        <f>INDEX(B:B,MATCH(A4626,A:A,0))</f>
        <v>16:05</v>
      </c>
      <c r="T4626" t="str">
        <f>IF(OR(B4626&gt;0,C4626&gt;0),"Acceptable","Check")</f>
        <v>Acceptable</v>
      </c>
      <c r="U4626">
        <f>COUNTIF(D:D, "Military - U.S. Army")</f>
        <v>23</v>
      </c>
      <c r="V4626">
        <f>AVERAGEIF(C:C,"Fort Myer, Virginia", I:I)</f>
        <v>2</v>
      </c>
      <c r="X4626" t="str">
        <f>IFERROR(VLOOKUP("FlightNumber", A:D, 4, FALSE), "Flight Not Found")</f>
        <v>Flight Not Found</v>
      </c>
      <c r="Y4626" t="str" cm="1">
        <f t="array" ref="Y4626">IF(AND(B:B &gt; TIME(6, 0, 0), B:B &lt;= TIME(18, 0, 0)), "Day", "Night")</f>
        <v>Night</v>
      </c>
      <c r="Z4626">
        <f>COUNTIFS(D:D, "Military - U.S. Army", C:C, "Fort Myer, Virginia")</f>
        <v>1</v>
      </c>
    </row>
    <row r="4627" spans="1:26" x14ac:dyDescent="0.2">
      <c r="A4627">
        <v>36238</v>
      </c>
      <c r="B4627" t="s">
        <v>787</v>
      </c>
      <c r="C4627" t="s">
        <v>23063</v>
      </c>
      <c r="D4627" t="s">
        <v>23064</v>
      </c>
      <c r="E4627" t="s">
        <v>23065</v>
      </c>
      <c r="F4627" t="s">
        <v>12795</v>
      </c>
      <c r="G4627" t="s">
        <v>23066</v>
      </c>
      <c r="H4627" t="s">
        <v>23067</v>
      </c>
      <c r="I4627">
        <v>2</v>
      </c>
      <c r="J4627">
        <v>1</v>
      </c>
      <c r="K4627">
        <v>0</v>
      </c>
      <c r="L4627" t="s">
        <v>23068</v>
      </c>
      <c r="M4627">
        <f>SUM(B4627,C4627)</f>
        <v>0</v>
      </c>
      <c r="N4627" t="str">
        <f t="shared" si="144"/>
        <v>No</v>
      </c>
      <c r="O4627">
        <f>COUNTIF(C:C,"&lt;0")</f>
        <v>0</v>
      </c>
      <c r="P4627" t="e">
        <f>SUMIF(#REF!,"&gt;"&amp;AVERAGE(#REF!))</f>
        <v>#REF!</v>
      </c>
      <c r="Q4627">
        <f t="shared" si="145"/>
        <v>27.565026697177728</v>
      </c>
      <c r="R4627" t="str">
        <f>CONCATENATE("ID-",A4627,"-",E4627)</f>
        <v>ID-36238-Goose Bay - Davis Inlet</v>
      </c>
      <c r="S4627" t="str">
        <f>INDEX(B:B,MATCH(A4627,A:A,0))</f>
        <v>09:45</v>
      </c>
      <c r="T4627" t="str">
        <f>IF(OR(B4627&gt;0,C4627&gt;0),"Acceptable","Check")</f>
        <v>Acceptable</v>
      </c>
      <c r="U4627">
        <f>COUNTIF(D:D, "Military - U.S. Army")</f>
        <v>23</v>
      </c>
      <c r="V4627">
        <f>AVERAGEIF(C:C,"Fort Myer, Virginia", I:I)</f>
        <v>2</v>
      </c>
      <c r="X4627" t="str">
        <f>IFERROR(VLOOKUP("FlightNumber", A:D, 4, FALSE), "Flight Not Found")</f>
        <v>Flight Not Found</v>
      </c>
      <c r="Y4627" t="str" cm="1">
        <f t="array" ref="Y4627">IF(AND(B:B &gt; TIME(6, 0, 0), B:B &lt;= TIME(18, 0, 0)), "Day", "Night")</f>
        <v>Night</v>
      </c>
      <c r="Z4627">
        <f>COUNTIFS(D:D, "Military - U.S. Army", C:C, "Fort Myer, Virginia")</f>
        <v>1</v>
      </c>
    </row>
    <row r="4628" spans="1:26" x14ac:dyDescent="0.2">
      <c r="A4628">
        <v>36257</v>
      </c>
      <c r="B4628" t="s">
        <v>3090</v>
      </c>
      <c r="C4628" t="s">
        <v>23069</v>
      </c>
      <c r="D4628" t="s">
        <v>23070</v>
      </c>
      <c r="E4628" t="s">
        <v>994</v>
      </c>
      <c r="F4628" t="s">
        <v>17519</v>
      </c>
      <c r="G4628" t="s">
        <v>23071</v>
      </c>
      <c r="H4628" t="s">
        <v>23072</v>
      </c>
      <c r="I4628">
        <v>5</v>
      </c>
      <c r="J4628">
        <v>5</v>
      </c>
      <c r="K4628">
        <v>0</v>
      </c>
      <c r="L4628" t="s">
        <v>23073</v>
      </c>
      <c r="M4628">
        <f>SUM(B4628,C4628)</f>
        <v>0</v>
      </c>
      <c r="N4628" t="str">
        <f t="shared" si="144"/>
        <v>No</v>
      </c>
      <c r="O4628">
        <f>COUNTIF(C:C,"&lt;0")</f>
        <v>0</v>
      </c>
      <c r="P4628" t="e">
        <f>SUMIF(#REF!,"&gt;"&amp;AVERAGE(#REF!))</f>
        <v>#REF!</v>
      </c>
      <c r="Q4628">
        <f t="shared" si="145"/>
        <v>27.565026697177728</v>
      </c>
      <c r="R4628" t="str">
        <f>CONCATENATE("ID-",A4628,"-",E4628)</f>
        <v>ID-36257-Training</v>
      </c>
      <c r="S4628" t="str">
        <f>INDEX(B:B,MATCH(A4628,A:A,0))</f>
        <v>11:30</v>
      </c>
      <c r="T4628" t="str">
        <f>IF(OR(B4628&gt;0,C4628&gt;0),"Acceptable","Check")</f>
        <v>Acceptable</v>
      </c>
      <c r="U4628">
        <f>COUNTIF(D:D, "Military - U.S. Army")</f>
        <v>23</v>
      </c>
      <c r="V4628">
        <f>AVERAGEIF(C:C,"Fort Myer, Virginia", I:I)</f>
        <v>2</v>
      </c>
      <c r="X4628" t="str">
        <f>IFERROR(VLOOKUP("FlightNumber", A:D, 4, FALSE), "Flight Not Found")</f>
        <v>Flight Not Found</v>
      </c>
      <c r="Y4628" t="str" cm="1">
        <f t="array" ref="Y4628">IF(AND(B:B &gt; TIME(6, 0, 0), B:B &lt;= TIME(18, 0, 0)), "Day", "Night")</f>
        <v>Night</v>
      </c>
      <c r="Z4628">
        <f>COUNTIFS(D:D, "Military - U.S. Army", C:C, "Fort Myer, Virginia")</f>
        <v>1</v>
      </c>
    </row>
    <row r="4629" spans="1:26" x14ac:dyDescent="0.2">
      <c r="A4629">
        <v>36257</v>
      </c>
      <c r="B4629" t="s">
        <v>23074</v>
      </c>
      <c r="C4629" t="s">
        <v>23075</v>
      </c>
      <c r="D4629" t="s">
        <v>7510</v>
      </c>
      <c r="E4629" t="s">
        <v>23076</v>
      </c>
      <c r="F4629" t="s">
        <v>23077</v>
      </c>
      <c r="G4629" t="s">
        <v>23078</v>
      </c>
      <c r="H4629" t="s">
        <v>23079</v>
      </c>
      <c r="I4629">
        <v>6</v>
      </c>
      <c r="J4629">
        <v>6</v>
      </c>
      <c r="K4629">
        <v>0</v>
      </c>
      <c r="L4629" t="s">
        <v>23080</v>
      </c>
      <c r="M4629">
        <f>SUM(B4629,C4629)</f>
        <v>0</v>
      </c>
      <c r="N4629" t="str">
        <f t="shared" si="144"/>
        <v>No</v>
      </c>
      <c r="O4629">
        <f>COUNTIF(C:C,"&lt;0")</f>
        <v>0</v>
      </c>
      <c r="P4629" t="e">
        <f>SUMIF(#REF!,"&gt;"&amp;AVERAGE(#REF!))</f>
        <v>#REF!</v>
      </c>
      <c r="Q4629">
        <f t="shared" si="145"/>
        <v>27.565026697177728</v>
      </c>
      <c r="R4629" t="str">
        <f>CONCATENATE("ID-",A4629,"-",E4629)</f>
        <v>ID-36257-Adana - Ciddah</v>
      </c>
      <c r="S4629" t="str">
        <f>INDEX(B:B,MATCH(A4629,A:A,0))</f>
        <v>11:30</v>
      </c>
      <c r="T4629" t="str">
        <f>IF(OR(B4629&gt;0,C4629&gt;0),"Acceptable","Check")</f>
        <v>Acceptable</v>
      </c>
      <c r="U4629">
        <f>COUNTIF(D:D, "Military - U.S. Army")</f>
        <v>23</v>
      </c>
      <c r="V4629">
        <f>AVERAGEIF(C:C,"Fort Myer, Virginia", I:I)</f>
        <v>2</v>
      </c>
      <c r="X4629" t="str">
        <f>IFERROR(VLOOKUP("FlightNumber", A:D, 4, FALSE), "Flight Not Found")</f>
        <v>Flight Not Found</v>
      </c>
      <c r="Y4629" t="str" cm="1">
        <f t="array" ref="Y4629">IF(AND(B:B &gt; TIME(6, 0, 0), B:B &lt;= TIME(18, 0, 0)), "Day", "Night")</f>
        <v>Night</v>
      </c>
      <c r="Z4629">
        <f>COUNTIFS(D:D, "Military - U.S. Army", C:C, "Fort Myer, Virginia")</f>
        <v>1</v>
      </c>
    </row>
    <row r="4630" spans="1:26" x14ac:dyDescent="0.2">
      <c r="A4630">
        <v>36258</v>
      </c>
      <c r="B4630" t="s">
        <v>5143</v>
      </c>
      <c r="C4630" t="s">
        <v>23081</v>
      </c>
      <c r="D4630" t="s">
        <v>18900</v>
      </c>
      <c r="E4630" t="s">
        <v>23082</v>
      </c>
      <c r="F4630" t="s">
        <v>12795</v>
      </c>
      <c r="G4630" t="s">
        <v>23083</v>
      </c>
      <c r="H4630" t="s">
        <v>9589</v>
      </c>
      <c r="I4630">
        <v>5</v>
      </c>
      <c r="J4630">
        <v>5</v>
      </c>
      <c r="K4630">
        <v>0</v>
      </c>
      <c r="L4630" t="s">
        <v>23084</v>
      </c>
      <c r="M4630">
        <f>SUM(B4630,C4630)</f>
        <v>0</v>
      </c>
      <c r="N4630" t="str">
        <f t="shared" si="144"/>
        <v>No</v>
      </c>
      <c r="O4630">
        <f>COUNTIF(C:C,"&lt;0")</f>
        <v>0</v>
      </c>
      <c r="P4630" t="e">
        <f>SUMIF(#REF!,"&gt;"&amp;AVERAGE(#REF!))</f>
        <v>#REF!</v>
      </c>
      <c r="Q4630">
        <f t="shared" si="145"/>
        <v>27.565026697177728</v>
      </c>
      <c r="R4630" t="str">
        <f>CONCATENATE("ID-",A4630,"-",E4630)</f>
        <v>ID-36258-Bucaramanga - Malaga</v>
      </c>
      <c r="S4630" t="str">
        <f>INDEX(B:B,MATCH(A4630,A:A,0))</f>
        <v>11:35</v>
      </c>
      <c r="T4630" t="str">
        <f>IF(OR(B4630&gt;0,C4630&gt;0),"Acceptable","Check")</f>
        <v>Acceptable</v>
      </c>
      <c r="U4630">
        <f>COUNTIF(D:D, "Military - U.S. Army")</f>
        <v>23</v>
      </c>
      <c r="V4630">
        <f>AVERAGEIF(C:C,"Fort Myer, Virginia", I:I)</f>
        <v>2</v>
      </c>
      <c r="X4630" t="str">
        <f>IFERROR(VLOOKUP("FlightNumber", A:D, 4, FALSE), "Flight Not Found")</f>
        <v>Flight Not Found</v>
      </c>
      <c r="Y4630" t="str" cm="1">
        <f t="array" ref="Y4630">IF(AND(B:B &gt; TIME(6, 0, 0), B:B &lt;= TIME(18, 0, 0)), "Day", "Night")</f>
        <v>Night</v>
      </c>
      <c r="Z4630">
        <f>COUNTIFS(D:D, "Military - U.S. Army", C:C, "Fort Myer, Virginia")</f>
        <v>1</v>
      </c>
    </row>
    <row r="4631" spans="1:26" x14ac:dyDescent="0.2">
      <c r="A4631">
        <v>36265</v>
      </c>
      <c r="B4631" t="s">
        <v>13812</v>
      </c>
      <c r="C4631" t="s">
        <v>23085</v>
      </c>
      <c r="D4631" t="s">
        <v>23086</v>
      </c>
      <c r="E4631" t="s">
        <v>23087</v>
      </c>
      <c r="F4631" t="s">
        <v>20611</v>
      </c>
      <c r="G4631" t="s">
        <v>23088</v>
      </c>
      <c r="H4631" t="s">
        <v>23089</v>
      </c>
      <c r="I4631">
        <v>3</v>
      </c>
      <c r="J4631">
        <v>3</v>
      </c>
      <c r="K4631">
        <v>0</v>
      </c>
      <c r="L4631" t="s">
        <v>23090</v>
      </c>
      <c r="M4631">
        <f>SUM(B4631,C4631)</f>
        <v>0</v>
      </c>
      <c r="N4631" t="str">
        <f t="shared" si="144"/>
        <v>No</v>
      </c>
      <c r="O4631">
        <f>COUNTIF(C:C,"&lt;0")</f>
        <v>0</v>
      </c>
      <c r="P4631" t="e">
        <f>SUMIF(#REF!,"&gt;"&amp;AVERAGE(#REF!))</f>
        <v>#REF!</v>
      </c>
      <c r="Q4631">
        <f t="shared" si="145"/>
        <v>27.565026697177728</v>
      </c>
      <c r="R4631" t="str">
        <f>CONCATENATE("ID-",A4631,"-",E4631)</f>
        <v>ID-36265-Shanghi, China - Seoul, Korea</v>
      </c>
      <c r="S4631" t="str">
        <f>INDEX(B:B,MATCH(A4631,A:A,0))</f>
        <v>16:05</v>
      </c>
      <c r="T4631" t="str">
        <f>IF(OR(B4631&gt;0,C4631&gt;0),"Acceptable","Check")</f>
        <v>Acceptable</v>
      </c>
      <c r="U4631">
        <f>COUNTIF(D:D, "Military - U.S. Army")</f>
        <v>23</v>
      </c>
      <c r="V4631">
        <f>AVERAGEIF(C:C,"Fort Myer, Virginia", I:I)</f>
        <v>2</v>
      </c>
      <c r="X4631" t="str">
        <f>IFERROR(VLOOKUP("FlightNumber", A:D, 4, FALSE), "Flight Not Found")</f>
        <v>Flight Not Found</v>
      </c>
      <c r="Y4631" t="str" cm="1">
        <f t="array" ref="Y4631">IF(AND(B:B &gt; TIME(6, 0, 0), B:B &lt;= TIME(18, 0, 0)), "Day", "Night")</f>
        <v>Night</v>
      </c>
      <c r="Z4631">
        <f>COUNTIFS(D:D, "Military - U.S. Army", C:C, "Fort Myer, Virginia")</f>
        <v>1</v>
      </c>
    </row>
    <row r="4632" spans="1:26" x14ac:dyDescent="0.2">
      <c r="A4632">
        <v>36288</v>
      </c>
      <c r="B4632" t="s">
        <v>11104</v>
      </c>
      <c r="C4632" t="s">
        <v>23091</v>
      </c>
      <c r="D4632" t="s">
        <v>19852</v>
      </c>
      <c r="E4632" t="s">
        <v>23092</v>
      </c>
      <c r="F4632" t="s">
        <v>12795</v>
      </c>
      <c r="G4632" t="s">
        <v>23093</v>
      </c>
      <c r="H4632" t="s">
        <v>23094</v>
      </c>
      <c r="I4632">
        <v>12</v>
      </c>
      <c r="J4632">
        <v>7</v>
      </c>
      <c r="K4632">
        <v>0</v>
      </c>
      <c r="L4632" t="s">
        <v>23095</v>
      </c>
      <c r="M4632">
        <f>SUM(B4632,C4632)</f>
        <v>0</v>
      </c>
      <c r="N4632" t="str">
        <f t="shared" si="144"/>
        <v>No</v>
      </c>
      <c r="O4632">
        <f>COUNTIF(C:C,"&lt;0")</f>
        <v>0</v>
      </c>
      <c r="P4632" t="e">
        <f>SUMIF(#REF!,"&gt;"&amp;AVERAGE(#REF!))</f>
        <v>#REF!</v>
      </c>
      <c r="Q4632">
        <f t="shared" si="145"/>
        <v>27.565026697177728</v>
      </c>
      <c r="R4632" t="str">
        <f>CONCATENATE("ID-",A4632,"-",E4632)</f>
        <v>ID-36288-Espírita Santo - Port Vila</v>
      </c>
      <c r="S4632" t="str">
        <f>INDEX(B:B,MATCH(A4632,A:A,0))</f>
        <v>19:21</v>
      </c>
      <c r="T4632" t="str">
        <f>IF(OR(B4632&gt;0,C4632&gt;0),"Acceptable","Check")</f>
        <v>Acceptable</v>
      </c>
      <c r="U4632">
        <f>COUNTIF(D:D, "Military - U.S. Army")</f>
        <v>23</v>
      </c>
      <c r="V4632">
        <f>AVERAGEIF(C:C,"Fort Myer, Virginia", I:I)</f>
        <v>2</v>
      </c>
      <c r="X4632" t="str">
        <f>IFERROR(VLOOKUP("FlightNumber", A:D, 4, FALSE), "Flight Not Found")</f>
        <v>Flight Not Found</v>
      </c>
      <c r="Y4632" t="str" cm="1">
        <f t="array" ref="Y4632">IF(AND(B:B &gt; TIME(6, 0, 0), B:B &lt;= TIME(18, 0, 0)), "Day", "Night")</f>
        <v>Night</v>
      </c>
      <c r="Z4632">
        <f>COUNTIFS(D:D, "Military - U.S. Army", C:C, "Fort Myer, Virginia")</f>
        <v>1</v>
      </c>
    </row>
    <row r="4633" spans="1:26" x14ac:dyDescent="0.2">
      <c r="A4633">
        <v>36304</v>
      </c>
      <c r="B4633" t="s">
        <v>364</v>
      </c>
      <c r="C4633" t="s">
        <v>23096</v>
      </c>
      <c r="D4633" t="s">
        <v>23097</v>
      </c>
      <c r="E4633" t="s">
        <v>994</v>
      </c>
      <c r="F4633" t="s">
        <v>23098</v>
      </c>
      <c r="G4633" t="s">
        <v>23099</v>
      </c>
      <c r="H4633" t="s">
        <v>23100</v>
      </c>
      <c r="I4633">
        <v>5</v>
      </c>
      <c r="J4633">
        <v>5</v>
      </c>
      <c r="K4633">
        <v>0</v>
      </c>
      <c r="L4633" t="s">
        <v>23101</v>
      </c>
      <c r="M4633">
        <f>SUM(B4633,C4633)</f>
        <v>0</v>
      </c>
      <c r="N4633" t="str">
        <f t="shared" si="144"/>
        <v>No</v>
      </c>
      <c r="O4633">
        <f>COUNTIF(C:C,"&lt;0")</f>
        <v>0</v>
      </c>
      <c r="P4633" t="e">
        <f>SUMIF(#REF!,"&gt;"&amp;AVERAGE(#REF!))</f>
        <v>#REF!</v>
      </c>
      <c r="Q4633">
        <f t="shared" si="145"/>
        <v>27.565026697177728</v>
      </c>
      <c r="R4633" t="str">
        <f>CONCATENATE("ID-",A4633,"-",E4633)</f>
        <v>ID-36304-Training</v>
      </c>
      <c r="S4633" t="str">
        <f>INDEX(B:B,MATCH(A4633,A:A,0))</f>
        <v>13:15</v>
      </c>
      <c r="T4633" t="str">
        <f>IF(OR(B4633&gt;0,C4633&gt;0),"Acceptable","Check")</f>
        <v>Acceptable</v>
      </c>
      <c r="U4633">
        <f>COUNTIF(D:D, "Military - U.S. Army")</f>
        <v>23</v>
      </c>
      <c r="V4633">
        <f>AVERAGEIF(C:C,"Fort Myer, Virginia", I:I)</f>
        <v>2</v>
      </c>
      <c r="X4633" t="str">
        <f>IFERROR(VLOOKUP("FlightNumber", A:D, 4, FALSE), "Flight Not Found")</f>
        <v>Flight Not Found</v>
      </c>
      <c r="Y4633" t="str" cm="1">
        <f t="array" ref="Y4633">IF(AND(B:B &gt; TIME(6, 0, 0), B:B &lt;= TIME(18, 0, 0)), "Day", "Night")</f>
        <v>Night</v>
      </c>
      <c r="Z4633">
        <f>COUNTIFS(D:D, "Military - U.S. Army", C:C, "Fort Myer, Virginia")</f>
        <v>1</v>
      </c>
    </row>
    <row r="4634" spans="1:26" x14ac:dyDescent="0.2">
      <c r="A4634">
        <v>36309</v>
      </c>
      <c r="B4634" t="s">
        <v>1100</v>
      </c>
      <c r="C4634" t="s">
        <v>23102</v>
      </c>
      <c r="D4634" t="s">
        <v>23103</v>
      </c>
      <c r="E4634" t="s">
        <v>23104</v>
      </c>
      <c r="F4634" t="s">
        <v>20736</v>
      </c>
      <c r="G4634" t="s">
        <v>23105</v>
      </c>
      <c r="H4634" t="s">
        <v>23106</v>
      </c>
      <c r="I4634">
        <v>2</v>
      </c>
      <c r="J4634">
        <v>2</v>
      </c>
      <c r="K4634">
        <v>0</v>
      </c>
      <c r="L4634" t="s">
        <v>23107</v>
      </c>
      <c r="M4634">
        <f>SUM(B4634,C4634)</f>
        <v>0</v>
      </c>
      <c r="N4634" t="str">
        <f t="shared" si="144"/>
        <v>No</v>
      </c>
      <c r="O4634">
        <f>COUNTIF(C:C,"&lt;0")</f>
        <v>0</v>
      </c>
      <c r="P4634" t="e">
        <f>SUMIF(#REF!,"&gt;"&amp;AVERAGE(#REF!))</f>
        <v>#REF!</v>
      </c>
      <c r="Q4634">
        <f t="shared" si="145"/>
        <v>27.565026697177728</v>
      </c>
      <c r="R4634" t="str">
        <f>CONCATENATE("ID-",A4634,"-",E4634)</f>
        <v>ID-36309-Ol Kiombo - Mara Sika AS</v>
      </c>
      <c r="S4634" t="str">
        <f>INDEX(B:B,MATCH(A4634,A:A,0))</f>
        <v>14:30</v>
      </c>
      <c r="T4634" t="str">
        <f>IF(OR(B4634&gt;0,C4634&gt;0),"Acceptable","Check")</f>
        <v>Acceptable</v>
      </c>
      <c r="U4634">
        <f>COUNTIF(D:D, "Military - U.S. Army")</f>
        <v>23</v>
      </c>
      <c r="V4634">
        <f>AVERAGEIF(C:C,"Fort Myer, Virginia", I:I)</f>
        <v>2</v>
      </c>
      <c r="X4634" t="str">
        <f>IFERROR(VLOOKUP("FlightNumber", A:D, 4, FALSE), "Flight Not Found")</f>
        <v>Flight Not Found</v>
      </c>
      <c r="Y4634" t="str" cm="1">
        <f t="array" ref="Y4634">IF(AND(B:B &gt; TIME(6, 0, 0), B:B &lt;= TIME(18, 0, 0)), "Day", "Night")</f>
        <v>Night</v>
      </c>
      <c r="Z4634">
        <f>COUNTIFS(D:D, "Military - U.S. Army", C:C, "Fort Myer, Virginia")</f>
        <v>1</v>
      </c>
    </row>
    <row r="4635" spans="1:26" x14ac:dyDescent="0.2">
      <c r="A4635">
        <v>36312</v>
      </c>
      <c r="B4635" t="s">
        <v>5114</v>
      </c>
      <c r="C4635" t="s">
        <v>12361</v>
      </c>
      <c r="D4635" t="s">
        <v>1326</v>
      </c>
      <c r="E4635" t="s">
        <v>23108</v>
      </c>
      <c r="F4635" t="s">
        <v>18182</v>
      </c>
      <c r="G4635" t="s">
        <v>23109</v>
      </c>
      <c r="H4635" t="s">
        <v>23110</v>
      </c>
      <c r="I4635">
        <v>145</v>
      </c>
      <c r="J4635">
        <v>11</v>
      </c>
      <c r="K4635">
        <v>0</v>
      </c>
      <c r="L4635" t="s">
        <v>23111</v>
      </c>
      <c r="M4635">
        <f>SUM(B4635,C4635)</f>
        <v>0</v>
      </c>
      <c r="N4635" t="str">
        <f t="shared" si="144"/>
        <v>No</v>
      </c>
      <c r="O4635">
        <f>COUNTIF(C:C,"&lt;0")</f>
        <v>0</v>
      </c>
      <c r="P4635" t="e">
        <f>SUMIF(#REF!,"&gt;"&amp;AVERAGE(#REF!))</f>
        <v>#REF!</v>
      </c>
      <c r="Q4635">
        <f t="shared" si="145"/>
        <v>27.565026697177728</v>
      </c>
      <c r="R4635" t="str">
        <f>CONCATENATE("ID-",A4635,"-",E4635)</f>
        <v>ID-36312-Dallas-Fort Worth - Little Rock</v>
      </c>
      <c r="S4635" t="str">
        <f>INDEX(B:B,MATCH(A4635,A:A,0))</f>
        <v>23:50</v>
      </c>
      <c r="T4635" t="str">
        <f>IF(OR(B4635&gt;0,C4635&gt;0),"Acceptable","Check")</f>
        <v>Acceptable</v>
      </c>
      <c r="U4635">
        <f>COUNTIF(D:D, "Military - U.S. Army")</f>
        <v>23</v>
      </c>
      <c r="V4635">
        <f>AVERAGEIF(C:C,"Fort Myer, Virginia", I:I)</f>
        <v>2</v>
      </c>
      <c r="X4635" t="str">
        <f>IFERROR(VLOOKUP("FlightNumber", A:D, 4, FALSE), "Flight Not Found")</f>
        <v>Flight Not Found</v>
      </c>
      <c r="Y4635" t="str" cm="1">
        <f t="array" ref="Y4635">IF(AND(B:B &gt; TIME(6, 0, 0), B:B &lt;= TIME(18, 0, 0)), "Day", "Night")</f>
        <v>Night</v>
      </c>
      <c r="Z4635">
        <f>COUNTIFS(D:D, "Military - U.S. Army", C:C, "Fort Myer, Virginia")</f>
        <v>1</v>
      </c>
    </row>
    <row r="4636" spans="1:26" x14ac:dyDescent="0.2">
      <c r="A4636">
        <v>36314</v>
      </c>
      <c r="C4636" t="s">
        <v>16740</v>
      </c>
      <c r="D4636" t="s">
        <v>22626</v>
      </c>
      <c r="E4636" t="s">
        <v>23112</v>
      </c>
      <c r="F4636" t="s">
        <v>20419</v>
      </c>
      <c r="I4636">
        <v>50</v>
      </c>
      <c r="J4636">
        <v>50</v>
      </c>
      <c r="K4636">
        <v>0</v>
      </c>
      <c r="M4636">
        <f>SUM(B4636,C4636)</f>
        <v>0</v>
      </c>
      <c r="N4636" t="str">
        <f t="shared" si="144"/>
        <v>No</v>
      </c>
      <c r="O4636">
        <f>COUNTIF(C:C,"&lt;0")</f>
        <v>0</v>
      </c>
      <c r="P4636" t="e">
        <f>SUMIF(#REF!,"&gt;"&amp;AVERAGE(#REF!))</f>
        <v>#REF!</v>
      </c>
      <c r="Q4636">
        <f t="shared" si="145"/>
        <v>27.565026697177728</v>
      </c>
      <c r="R4636" t="str">
        <f>CONCATENATE("ID-",A4636,"-",E4636)</f>
        <v>ID-36314-Kassala - Khartoum</v>
      </c>
      <c r="S4636">
        <f>INDEX(B:B,MATCH(A4636,A:A,0))</f>
        <v>0</v>
      </c>
      <c r="T4636" t="str">
        <f>IF(OR(B4636&gt;0,C4636&gt;0),"Acceptable","Check")</f>
        <v>Acceptable</v>
      </c>
      <c r="U4636">
        <f>COUNTIF(D:D, "Military - U.S. Army")</f>
        <v>23</v>
      </c>
      <c r="V4636">
        <f>AVERAGEIF(C:C,"Fort Myer, Virginia", I:I)</f>
        <v>2</v>
      </c>
      <c r="X4636" t="str">
        <f>IFERROR(VLOOKUP("FlightNumber", A:D, 4, FALSE), "Flight Not Found")</f>
        <v>Flight Not Found</v>
      </c>
      <c r="Y4636" t="str" cm="1">
        <f t="array" ref="Y4636">IF(AND(B:B &gt; TIME(6, 0, 0), B:B &lt;= TIME(18, 0, 0)), "Day", "Night")</f>
        <v>Night</v>
      </c>
      <c r="Z4636">
        <f>COUNTIFS(D:D, "Military - U.S. Army", C:C, "Fort Myer, Virginia")</f>
        <v>1</v>
      </c>
    </row>
    <row r="4637" spans="1:26" x14ac:dyDescent="0.2">
      <c r="A4637">
        <v>36320</v>
      </c>
      <c r="C4637" t="s">
        <v>23113</v>
      </c>
      <c r="D4637" t="s">
        <v>23114</v>
      </c>
      <c r="F4637" t="s">
        <v>13996</v>
      </c>
      <c r="G4637" t="s">
        <v>23115</v>
      </c>
      <c r="H4637" t="s">
        <v>21560</v>
      </c>
      <c r="I4637">
        <v>1</v>
      </c>
      <c r="J4637">
        <v>1</v>
      </c>
      <c r="K4637">
        <v>0</v>
      </c>
      <c r="M4637">
        <f>SUM(B4637,C4637)</f>
        <v>0</v>
      </c>
      <c r="N4637" t="str">
        <f t="shared" si="144"/>
        <v>No</v>
      </c>
      <c r="O4637">
        <f>COUNTIF(C:C,"&lt;0")</f>
        <v>0</v>
      </c>
      <c r="P4637" t="e">
        <f>SUMIF(#REF!,"&gt;"&amp;AVERAGE(#REF!))</f>
        <v>#REF!</v>
      </c>
      <c r="Q4637">
        <f t="shared" si="145"/>
        <v>27.565026697177728</v>
      </c>
      <c r="R4637" t="str">
        <f>CONCATENATE("ID-",A4637,"-",E4637)</f>
        <v>ID-36320-</v>
      </c>
      <c r="S4637">
        <f>INDEX(B:B,MATCH(A4637,A:A,0))</f>
        <v>0</v>
      </c>
      <c r="T4637" t="str">
        <f>IF(OR(B4637&gt;0,C4637&gt;0),"Acceptable","Check")</f>
        <v>Acceptable</v>
      </c>
      <c r="U4637">
        <f>COUNTIF(D:D, "Military - U.S. Army")</f>
        <v>23</v>
      </c>
      <c r="V4637">
        <f>AVERAGEIF(C:C,"Fort Myer, Virginia", I:I)</f>
        <v>2</v>
      </c>
      <c r="X4637" t="str">
        <f>IFERROR(VLOOKUP("FlightNumber", A:D, 4, FALSE), "Flight Not Found")</f>
        <v>Flight Not Found</v>
      </c>
      <c r="Y4637" t="str" cm="1">
        <f t="array" ref="Y4637">IF(AND(B:B &gt; TIME(6, 0, 0), B:B &lt;= TIME(18, 0, 0)), "Day", "Night")</f>
        <v>Night</v>
      </c>
      <c r="Z4637">
        <f>COUNTIFS(D:D, "Military - U.S. Army", C:C, "Fort Myer, Virginia")</f>
        <v>1</v>
      </c>
    </row>
    <row r="4638" spans="1:26" x14ac:dyDescent="0.2">
      <c r="A4638">
        <v>36320</v>
      </c>
      <c r="B4638" t="s">
        <v>1784</v>
      </c>
      <c r="C4638" t="s">
        <v>10506</v>
      </c>
      <c r="D4638" t="s">
        <v>23116</v>
      </c>
      <c r="E4638" t="s">
        <v>409</v>
      </c>
      <c r="F4638" t="s">
        <v>23117</v>
      </c>
      <c r="G4638" t="s">
        <v>23118</v>
      </c>
      <c r="H4638" t="s">
        <v>15654</v>
      </c>
      <c r="I4638">
        <v>7</v>
      </c>
      <c r="J4638">
        <v>7</v>
      </c>
      <c r="K4638">
        <v>0</v>
      </c>
      <c r="L4638" t="s">
        <v>23119</v>
      </c>
      <c r="M4638">
        <f>SUM(B4638,C4638)</f>
        <v>0</v>
      </c>
      <c r="N4638" t="str">
        <f t="shared" si="144"/>
        <v>No</v>
      </c>
      <c r="O4638">
        <f>COUNTIF(C:C,"&lt;0")</f>
        <v>0</v>
      </c>
      <c r="P4638" t="e">
        <f>SUMIF(#REF!,"&gt;"&amp;AVERAGE(#REF!))</f>
        <v>#REF!</v>
      </c>
      <c r="Q4638">
        <f t="shared" si="145"/>
        <v>27.565026697177728</v>
      </c>
      <c r="R4638" t="str">
        <f>CONCATENATE("ID-",A4638,"-",E4638)</f>
        <v>ID-36320-Sightseeing</v>
      </c>
      <c r="S4638">
        <f>INDEX(B:B,MATCH(A4638,A:A,0))</f>
        <v>0</v>
      </c>
      <c r="T4638" t="str">
        <f>IF(OR(B4638&gt;0,C4638&gt;0),"Acceptable","Check")</f>
        <v>Acceptable</v>
      </c>
      <c r="U4638">
        <f>COUNTIF(D:D, "Military - U.S. Army")</f>
        <v>23</v>
      </c>
      <c r="V4638">
        <f>AVERAGEIF(C:C,"Fort Myer, Virginia", I:I)</f>
        <v>2</v>
      </c>
      <c r="X4638" t="str">
        <f>IFERROR(VLOOKUP("FlightNumber", A:D, 4, FALSE), "Flight Not Found")</f>
        <v>Flight Not Found</v>
      </c>
      <c r="Y4638" t="str" cm="1">
        <f t="array" ref="Y4638">IF(AND(B:B &gt; TIME(6, 0, 0), B:B &lt;= TIME(18, 0, 0)), "Day", "Night")</f>
        <v>Night</v>
      </c>
      <c r="Z4638">
        <f>COUNTIFS(D:D, "Military - U.S. Army", C:C, "Fort Myer, Virginia")</f>
        <v>1</v>
      </c>
    </row>
    <row r="4639" spans="1:26" x14ac:dyDescent="0.2">
      <c r="A4639">
        <v>36328</v>
      </c>
      <c r="B4639" t="s">
        <v>20199</v>
      </c>
      <c r="C4639" t="s">
        <v>23120</v>
      </c>
      <c r="D4639" t="s">
        <v>23030</v>
      </c>
      <c r="E4639" t="s">
        <v>23121</v>
      </c>
      <c r="F4639" t="s">
        <v>18013</v>
      </c>
      <c r="G4639" t="s">
        <v>23122</v>
      </c>
      <c r="H4639" t="s">
        <v>23123</v>
      </c>
      <c r="I4639">
        <v>17</v>
      </c>
      <c r="J4639">
        <v>17</v>
      </c>
      <c r="K4639">
        <v>0</v>
      </c>
      <c r="L4639" t="s">
        <v>23124</v>
      </c>
      <c r="M4639">
        <f>SUM(B4639,C4639)</f>
        <v>0</v>
      </c>
      <c r="N4639" t="str">
        <f t="shared" si="144"/>
        <v>No</v>
      </c>
      <c r="O4639">
        <f>COUNTIF(C:C,"&lt;0")</f>
        <v>0</v>
      </c>
      <c r="P4639" t="e">
        <f>SUMIF(#REF!,"&gt;"&amp;AVERAGE(#REF!))</f>
        <v>#REF!</v>
      </c>
      <c r="Q4639">
        <f t="shared" si="145"/>
        <v>27.565026697177728</v>
      </c>
      <c r="R4639" t="str">
        <f>CONCATENATE("ID-",A4639,"-",E4639)</f>
        <v>ID-36328-Nadzab - Goroka</v>
      </c>
      <c r="S4639" t="str">
        <f>INDEX(B:B,MATCH(A4639,A:A,0))</f>
        <v>08:52</v>
      </c>
      <c r="T4639" t="str">
        <f>IF(OR(B4639&gt;0,C4639&gt;0),"Acceptable","Check")</f>
        <v>Acceptable</v>
      </c>
      <c r="U4639">
        <f>COUNTIF(D:D, "Military - U.S. Army")</f>
        <v>23</v>
      </c>
      <c r="V4639">
        <f>AVERAGEIF(C:C,"Fort Myer, Virginia", I:I)</f>
        <v>2</v>
      </c>
      <c r="X4639" t="str">
        <f>IFERROR(VLOOKUP("FlightNumber", A:D, 4, FALSE), "Flight Not Found")</f>
        <v>Flight Not Found</v>
      </c>
      <c r="Y4639" t="str" cm="1">
        <f t="array" ref="Y4639">IF(AND(B:B &gt; TIME(6, 0, 0), B:B &lt;= TIME(18, 0, 0)), "Day", "Night")</f>
        <v>Night</v>
      </c>
      <c r="Z4639">
        <f>COUNTIFS(D:D, "Military - U.S. Army", C:C, "Fort Myer, Virginia")</f>
        <v>1</v>
      </c>
    </row>
    <row r="4640" spans="1:26" x14ac:dyDescent="0.2">
      <c r="A4640">
        <v>36336</v>
      </c>
      <c r="B4640" t="s">
        <v>2764</v>
      </c>
      <c r="C4640" t="s">
        <v>23125</v>
      </c>
      <c r="D4640" t="s">
        <v>23126</v>
      </c>
      <c r="E4640" t="s">
        <v>30</v>
      </c>
      <c r="F4640" t="s">
        <v>7112</v>
      </c>
      <c r="G4640" t="s">
        <v>23127</v>
      </c>
      <c r="H4640" t="s">
        <v>10224</v>
      </c>
      <c r="I4640">
        <v>2</v>
      </c>
      <c r="J4640">
        <v>1</v>
      </c>
      <c r="K4640">
        <v>0</v>
      </c>
      <c r="M4640">
        <f>SUM(B4640,C4640)</f>
        <v>0</v>
      </c>
      <c r="N4640" t="str">
        <f t="shared" si="144"/>
        <v>No</v>
      </c>
      <c r="O4640">
        <f>COUNTIF(C:C,"&lt;0")</f>
        <v>0</v>
      </c>
      <c r="P4640" t="e">
        <f>SUMIF(#REF!,"&gt;"&amp;AVERAGE(#REF!))</f>
        <v>#REF!</v>
      </c>
      <c r="Q4640">
        <f t="shared" si="145"/>
        <v>27.565026697177728</v>
      </c>
      <c r="R4640" t="str">
        <f>CONCATENATE("ID-",A4640,"-",E4640)</f>
        <v>ID-36336-Test flight</v>
      </c>
      <c r="S4640" t="str">
        <f>INDEX(B:B,MATCH(A4640,A:A,0))</f>
        <v>13:20</v>
      </c>
      <c r="T4640" t="str">
        <f>IF(OR(B4640&gt;0,C4640&gt;0),"Acceptable","Check")</f>
        <v>Acceptable</v>
      </c>
      <c r="U4640">
        <f>COUNTIF(D:D, "Military - U.S. Army")</f>
        <v>23</v>
      </c>
      <c r="V4640">
        <f>AVERAGEIF(C:C,"Fort Myer, Virginia", I:I)</f>
        <v>2</v>
      </c>
      <c r="X4640" t="str">
        <f>IFERROR(VLOOKUP("FlightNumber", A:D, 4, FALSE), "Flight Not Found")</f>
        <v>Flight Not Found</v>
      </c>
      <c r="Y4640" t="str" cm="1">
        <f t="array" ref="Y4640">IF(AND(B:B &gt; TIME(6, 0, 0), B:B &lt;= TIME(18, 0, 0)), "Day", "Night")</f>
        <v>Night</v>
      </c>
      <c r="Z4640">
        <f>COUNTIFS(D:D, "Military - U.S. Army", C:C, "Fort Myer, Virginia")</f>
        <v>1</v>
      </c>
    </row>
    <row r="4641" spans="1:26" x14ac:dyDescent="0.2">
      <c r="A4641">
        <v>36341</v>
      </c>
      <c r="B4641" t="s">
        <v>10066</v>
      </c>
      <c r="C4641" t="s">
        <v>23128</v>
      </c>
      <c r="D4641" t="s">
        <v>23129</v>
      </c>
      <c r="E4641" t="s">
        <v>23130</v>
      </c>
      <c r="F4641" t="s">
        <v>11274</v>
      </c>
      <c r="G4641" t="s">
        <v>23131</v>
      </c>
      <c r="H4641" t="s">
        <v>23132</v>
      </c>
      <c r="I4641">
        <v>2</v>
      </c>
      <c r="J4641">
        <v>2</v>
      </c>
      <c r="K4641">
        <v>0</v>
      </c>
      <c r="L4641" t="s">
        <v>23133</v>
      </c>
      <c r="M4641">
        <f>SUM(B4641,C4641)</f>
        <v>0</v>
      </c>
      <c r="N4641" t="str">
        <f t="shared" si="144"/>
        <v>No</v>
      </c>
      <c r="O4641">
        <f>COUNTIF(C:C,"&lt;0")</f>
        <v>0</v>
      </c>
      <c r="P4641" t="e">
        <f>SUMIF(#REF!,"&gt;"&amp;AVERAGE(#REF!))</f>
        <v>#REF!</v>
      </c>
      <c r="Q4641">
        <f t="shared" si="145"/>
        <v>27.565026697177728</v>
      </c>
      <c r="R4641" t="str">
        <f>CONCATENATE("ID-",A4641,"-",E4641)</f>
        <v>ID-36341-London, England - Frankfort, Germany</v>
      </c>
      <c r="S4641" t="str">
        <f>INDEX(B:B,MATCH(A4641,A:A,0))</f>
        <v>02:42</v>
      </c>
      <c r="T4641" t="str">
        <f>IF(OR(B4641&gt;0,C4641&gt;0),"Acceptable","Check")</f>
        <v>Acceptable</v>
      </c>
      <c r="U4641">
        <f>COUNTIF(D:D, "Military - U.S. Army")</f>
        <v>23</v>
      </c>
      <c r="V4641">
        <f>AVERAGEIF(C:C,"Fort Myer, Virginia", I:I)</f>
        <v>2</v>
      </c>
      <c r="X4641" t="str">
        <f>IFERROR(VLOOKUP("FlightNumber", A:D, 4, FALSE), "Flight Not Found")</f>
        <v>Flight Not Found</v>
      </c>
      <c r="Y4641" t="str" cm="1">
        <f t="array" ref="Y4641">IF(AND(B:B &gt; TIME(6, 0, 0), B:B &lt;= TIME(18, 0, 0)), "Day", "Night")</f>
        <v>Night</v>
      </c>
      <c r="Z4641">
        <f>COUNTIFS(D:D, "Military - U.S. Army", C:C, "Fort Myer, Virginia")</f>
        <v>1</v>
      </c>
    </row>
    <row r="4642" spans="1:26" x14ac:dyDescent="0.2">
      <c r="A4642">
        <v>36345</v>
      </c>
      <c r="B4642" t="s">
        <v>15796</v>
      </c>
      <c r="C4642" t="s">
        <v>12588</v>
      </c>
      <c r="D4642" t="s">
        <v>23134</v>
      </c>
      <c r="E4642" t="s">
        <v>20387</v>
      </c>
      <c r="F4642" t="s">
        <v>5890</v>
      </c>
      <c r="G4642" t="s">
        <v>23135</v>
      </c>
      <c r="H4642" t="s">
        <v>23136</v>
      </c>
      <c r="I4642">
        <v>18</v>
      </c>
      <c r="J4642">
        <v>5</v>
      </c>
      <c r="K4642">
        <v>0</v>
      </c>
      <c r="L4642" t="s">
        <v>23137</v>
      </c>
      <c r="M4642">
        <f>SUM(B4642,C4642)</f>
        <v>0</v>
      </c>
      <c r="N4642" t="str">
        <f t="shared" si="144"/>
        <v>No</v>
      </c>
      <c r="O4642">
        <f>COUNTIF(C:C,"&lt;0")</f>
        <v>0</v>
      </c>
      <c r="P4642" t="e">
        <f>SUMIF(#REF!,"&gt;"&amp;AVERAGE(#REF!))</f>
        <v>#REF!</v>
      </c>
      <c r="Q4642">
        <f t="shared" si="145"/>
        <v>27.565026697177728</v>
      </c>
      <c r="R4642" t="str">
        <f>CONCATENATE("ID-",A4642,"-",E4642)</f>
        <v>ID-36345-Villavicencio - Mitu</v>
      </c>
      <c r="S4642" t="str">
        <f>INDEX(B:B,MATCH(A4642,A:A,0))</f>
        <v>12:05</v>
      </c>
      <c r="T4642" t="str">
        <f>IF(OR(B4642&gt;0,C4642&gt;0),"Acceptable","Check")</f>
        <v>Acceptable</v>
      </c>
      <c r="U4642">
        <f>COUNTIF(D:D, "Military - U.S. Army")</f>
        <v>23</v>
      </c>
      <c r="V4642">
        <f>AVERAGEIF(C:C,"Fort Myer, Virginia", I:I)</f>
        <v>2</v>
      </c>
      <c r="X4642" t="str">
        <f>IFERROR(VLOOKUP("FlightNumber", A:D, 4, FALSE), "Flight Not Found")</f>
        <v>Flight Not Found</v>
      </c>
      <c r="Y4642" t="str" cm="1">
        <f t="array" ref="Y4642">IF(AND(B:B &gt; TIME(6, 0, 0), B:B &lt;= TIME(18, 0, 0)), "Day", "Night")</f>
        <v>Night</v>
      </c>
      <c r="Z4642">
        <f>COUNTIFS(D:D, "Military - U.S. Army", C:C, "Fort Myer, Virginia")</f>
        <v>1</v>
      </c>
    </row>
    <row r="4643" spans="1:26" x14ac:dyDescent="0.2">
      <c r="A4643">
        <v>36348</v>
      </c>
      <c r="B4643" t="s">
        <v>12729</v>
      </c>
      <c r="C4643" t="s">
        <v>7183</v>
      </c>
      <c r="D4643" t="s">
        <v>23138</v>
      </c>
      <c r="E4643" t="s">
        <v>23139</v>
      </c>
      <c r="F4643" t="s">
        <v>23140</v>
      </c>
      <c r="G4643" t="s">
        <v>23141</v>
      </c>
      <c r="H4643" t="s">
        <v>23142</v>
      </c>
      <c r="I4643">
        <v>5</v>
      </c>
      <c r="J4643">
        <v>5</v>
      </c>
      <c r="K4643">
        <v>0</v>
      </c>
      <c r="L4643" t="s">
        <v>23143</v>
      </c>
      <c r="M4643">
        <f>SUM(B4643,C4643)</f>
        <v>0</v>
      </c>
      <c r="N4643" t="str">
        <f t="shared" si="144"/>
        <v>No</v>
      </c>
      <c r="O4643">
        <f>COUNTIF(C:C,"&lt;0")</f>
        <v>0</v>
      </c>
      <c r="P4643" t="e">
        <f>SUMIF(#REF!,"&gt;"&amp;AVERAGE(#REF!))</f>
        <v>#REF!</v>
      </c>
      <c r="Q4643">
        <f t="shared" si="145"/>
        <v>27.565026697177728</v>
      </c>
      <c r="R4643" t="str">
        <f>CONCATENATE("ID-",A4643,"-",E4643)</f>
        <v>ID-36348-Kathmandu - New Delhi</v>
      </c>
      <c r="S4643" t="str">
        <f>INDEX(B:B,MATCH(A4643,A:A,0))</f>
        <v>19:51</v>
      </c>
      <c r="T4643" t="str">
        <f>IF(OR(B4643&gt;0,C4643&gt;0),"Acceptable","Check")</f>
        <v>Acceptable</v>
      </c>
      <c r="U4643">
        <f>COUNTIF(D:D, "Military - U.S. Army")</f>
        <v>23</v>
      </c>
      <c r="V4643">
        <f>AVERAGEIF(C:C,"Fort Myer, Virginia", I:I)</f>
        <v>2</v>
      </c>
      <c r="X4643" t="str">
        <f>IFERROR(VLOOKUP("FlightNumber", A:D, 4, FALSE), "Flight Not Found")</f>
        <v>Flight Not Found</v>
      </c>
      <c r="Y4643" t="str" cm="1">
        <f t="array" ref="Y4643">IF(AND(B:B &gt; TIME(6, 0, 0), B:B &lt;= TIME(18, 0, 0)), "Day", "Night")</f>
        <v>Night</v>
      </c>
      <c r="Z4643">
        <f>COUNTIFS(D:D, "Military - U.S. Army", C:C, "Fort Myer, Virginia")</f>
        <v>1</v>
      </c>
    </row>
    <row r="4644" spans="1:26" x14ac:dyDescent="0.2">
      <c r="A4644">
        <v>36350</v>
      </c>
      <c r="B4644" t="s">
        <v>3830</v>
      </c>
      <c r="C4644" t="s">
        <v>23144</v>
      </c>
      <c r="D4644" t="s">
        <v>23145</v>
      </c>
      <c r="E4644" t="s">
        <v>23146</v>
      </c>
      <c r="F4644" t="s">
        <v>23147</v>
      </c>
      <c r="G4644" t="s">
        <v>23148</v>
      </c>
      <c r="H4644" t="s">
        <v>23149</v>
      </c>
      <c r="I4644">
        <v>4</v>
      </c>
      <c r="J4644">
        <v>4</v>
      </c>
      <c r="K4644">
        <v>0</v>
      </c>
      <c r="L4644" t="s">
        <v>23150</v>
      </c>
      <c r="M4644">
        <f>SUM(B4644,C4644)</f>
        <v>0</v>
      </c>
      <c r="N4644" t="str">
        <f t="shared" si="144"/>
        <v>No</v>
      </c>
      <c r="O4644">
        <f>COUNTIF(C:C,"&lt;0")</f>
        <v>0</v>
      </c>
      <c r="P4644" t="e">
        <f>SUMIF(#REF!,"&gt;"&amp;AVERAGE(#REF!))</f>
        <v>#REF!</v>
      </c>
      <c r="Q4644">
        <f t="shared" si="145"/>
        <v>27.565026697177728</v>
      </c>
      <c r="R4644" t="str">
        <f>CONCATENATE("ID-",A4644,"-",E4644)</f>
        <v>ID-36350-Los Mochis - Toluca</v>
      </c>
      <c r="S4644" t="str">
        <f>INDEX(B:B,MATCH(A4644,A:A,0))</f>
        <v>04:30</v>
      </c>
      <c r="T4644" t="str">
        <f>IF(OR(B4644&gt;0,C4644&gt;0),"Acceptable","Check")</f>
        <v>Acceptable</v>
      </c>
      <c r="U4644">
        <f>COUNTIF(D:D, "Military - U.S. Army")</f>
        <v>23</v>
      </c>
      <c r="V4644">
        <f>AVERAGEIF(C:C,"Fort Myer, Virginia", I:I)</f>
        <v>2</v>
      </c>
      <c r="X4644" t="str">
        <f>IFERROR(VLOOKUP("FlightNumber", A:D, 4, FALSE), "Flight Not Found")</f>
        <v>Flight Not Found</v>
      </c>
      <c r="Y4644" t="str" cm="1">
        <f t="array" ref="Y4644">IF(AND(B:B &gt; TIME(6, 0, 0), B:B &lt;= TIME(18, 0, 0)), "Day", "Night")</f>
        <v>Night</v>
      </c>
      <c r="Z4644">
        <f>COUNTIFS(D:D, "Military - U.S. Army", C:C, "Fort Myer, Virginia")</f>
        <v>1</v>
      </c>
    </row>
    <row r="4645" spans="1:26" x14ac:dyDescent="0.2">
      <c r="A4645">
        <v>36357</v>
      </c>
      <c r="B4645" t="s">
        <v>22728</v>
      </c>
      <c r="C4645" t="s">
        <v>23151</v>
      </c>
      <c r="D4645" t="s">
        <v>34</v>
      </c>
      <c r="E4645" t="s">
        <v>23152</v>
      </c>
      <c r="F4645" t="s">
        <v>23153</v>
      </c>
      <c r="G4645" t="s">
        <v>23154</v>
      </c>
      <c r="H4645" t="s">
        <v>23155</v>
      </c>
      <c r="I4645">
        <v>3</v>
      </c>
      <c r="J4645">
        <v>3</v>
      </c>
      <c r="K4645">
        <v>0</v>
      </c>
      <c r="L4645" t="s">
        <v>23156</v>
      </c>
      <c r="M4645">
        <f>SUM(B4645,C4645)</f>
        <v>0</v>
      </c>
      <c r="N4645" t="str">
        <f t="shared" si="144"/>
        <v>No</v>
      </c>
      <c r="O4645">
        <f>COUNTIF(C:C,"&lt;0")</f>
        <v>0</v>
      </c>
      <c r="P4645" t="e">
        <f>SUMIF(#REF!,"&gt;"&amp;AVERAGE(#REF!))</f>
        <v>#REF!</v>
      </c>
      <c r="Q4645">
        <f t="shared" si="145"/>
        <v>27.565026697177728</v>
      </c>
      <c r="R4645" t="str">
        <f>CONCATENATE("ID-",A4645,"-",E4645)</f>
        <v>ID-36357-Fairfield, N.J. - Martha's Vineyard, MA</v>
      </c>
      <c r="S4645" t="str">
        <f>INDEX(B:B,MATCH(A4645,A:A,0))</f>
        <v>21:41</v>
      </c>
      <c r="T4645" t="str">
        <f>IF(OR(B4645&gt;0,C4645&gt;0),"Acceptable","Check")</f>
        <v>Acceptable</v>
      </c>
      <c r="U4645">
        <f>COUNTIF(D:D, "Military - U.S. Army")</f>
        <v>23</v>
      </c>
      <c r="V4645">
        <f>AVERAGEIF(C:C,"Fort Myer, Virginia", I:I)</f>
        <v>2</v>
      </c>
      <c r="X4645" t="str">
        <f>IFERROR(VLOOKUP("FlightNumber", A:D, 4, FALSE), "Flight Not Found")</f>
        <v>Flight Not Found</v>
      </c>
      <c r="Y4645" t="str" cm="1">
        <f t="array" ref="Y4645">IF(AND(B:B &gt; TIME(6, 0, 0), B:B &lt;= TIME(18, 0, 0)), "Day", "Night")</f>
        <v>Night</v>
      </c>
      <c r="Z4645">
        <f>COUNTIFS(D:D, "Military - U.S. Army", C:C, "Fort Myer, Virginia")</f>
        <v>1</v>
      </c>
    </row>
    <row r="4646" spans="1:26" x14ac:dyDescent="0.2">
      <c r="A4646">
        <v>36361</v>
      </c>
      <c r="B4646" t="s">
        <v>2567</v>
      </c>
      <c r="C4646" t="s">
        <v>23157</v>
      </c>
      <c r="D4646" t="s">
        <v>23158</v>
      </c>
      <c r="E4646" t="s">
        <v>23022</v>
      </c>
      <c r="F4646" t="s">
        <v>22237</v>
      </c>
      <c r="G4646" t="s">
        <v>23159</v>
      </c>
      <c r="H4646" t="s">
        <v>23160</v>
      </c>
      <c r="I4646">
        <v>16</v>
      </c>
      <c r="J4646">
        <v>16</v>
      </c>
      <c r="K4646">
        <v>0</v>
      </c>
      <c r="L4646" t="s">
        <v>23161</v>
      </c>
      <c r="M4646">
        <f>SUM(B4646,C4646)</f>
        <v>0</v>
      </c>
      <c r="N4646" t="str">
        <f t="shared" si="144"/>
        <v>No</v>
      </c>
      <c r="O4646">
        <f>COUNTIF(C:C,"&lt;0")</f>
        <v>0</v>
      </c>
      <c r="P4646" t="e">
        <f>SUMIF(#REF!,"&gt;"&amp;AVERAGE(#REF!))</f>
        <v>#REF!</v>
      </c>
      <c r="Q4646">
        <f t="shared" si="145"/>
        <v>27.565026697177728</v>
      </c>
      <c r="R4646" t="str">
        <f>CONCATENATE("ID-",A4646,"-",E4646)</f>
        <v>ID-36361-Managua - Bluefields</v>
      </c>
      <c r="S4646" t="str">
        <f>INDEX(B:B,MATCH(A4646,A:A,0))</f>
        <v>11:00</v>
      </c>
      <c r="T4646" t="str">
        <f>IF(OR(B4646&gt;0,C4646&gt;0),"Acceptable","Check")</f>
        <v>Acceptable</v>
      </c>
      <c r="U4646">
        <f>COUNTIF(D:D, "Military - U.S. Army")</f>
        <v>23</v>
      </c>
      <c r="V4646">
        <f>AVERAGEIF(C:C,"Fort Myer, Virginia", I:I)</f>
        <v>2</v>
      </c>
      <c r="X4646" t="str">
        <f>IFERROR(VLOOKUP("FlightNumber", A:D, 4, FALSE), "Flight Not Found")</f>
        <v>Flight Not Found</v>
      </c>
      <c r="Y4646" t="str" cm="1">
        <f t="array" ref="Y4646">IF(AND(B:B &gt; TIME(6, 0, 0), B:B &lt;= TIME(18, 0, 0)), "Day", "Night")</f>
        <v>Night</v>
      </c>
      <c r="Z4646">
        <f>COUNTIFS(D:D, "Military - U.S. Army", C:C, "Fort Myer, Virginia")</f>
        <v>1</v>
      </c>
    </row>
    <row r="4647" spans="1:26" x14ac:dyDescent="0.2">
      <c r="A4647">
        <v>36364</v>
      </c>
      <c r="B4647" t="s">
        <v>9643</v>
      </c>
      <c r="C4647" t="s">
        <v>11732</v>
      </c>
      <c r="D4647" t="s">
        <v>7296</v>
      </c>
      <c r="E4647" t="s">
        <v>23162</v>
      </c>
      <c r="F4647" t="s">
        <v>13308</v>
      </c>
      <c r="I4647">
        <v>517</v>
      </c>
      <c r="J4647">
        <v>1</v>
      </c>
      <c r="K4647">
        <v>0</v>
      </c>
      <c r="L4647" t="s">
        <v>23163</v>
      </c>
      <c r="M4647">
        <f>SUM(B4647,C4647)</f>
        <v>0</v>
      </c>
      <c r="N4647" t="str">
        <f t="shared" si="144"/>
        <v>No</v>
      </c>
      <c r="O4647">
        <f>COUNTIF(C:C,"&lt;0")</f>
        <v>0</v>
      </c>
      <c r="P4647" t="e">
        <f>SUMIF(#REF!,"&gt;"&amp;AVERAGE(#REF!))</f>
        <v>#REF!</v>
      </c>
      <c r="Q4647">
        <f t="shared" si="145"/>
        <v>27.565026697177728</v>
      </c>
      <c r="R4647" t="str">
        <f>CONCATENATE("ID-",A4647,"-",E4647)</f>
        <v>ID-36364-Tokyo, Japan - Chitose, Japan</v>
      </c>
      <c r="S4647" t="str">
        <f>INDEX(B:B,MATCH(A4647,A:A,0))</f>
        <v>11:25</v>
      </c>
      <c r="T4647" t="str">
        <f>IF(OR(B4647&gt;0,C4647&gt;0),"Acceptable","Check")</f>
        <v>Acceptable</v>
      </c>
      <c r="U4647">
        <f>COUNTIF(D:D, "Military - U.S. Army")</f>
        <v>23</v>
      </c>
      <c r="V4647">
        <f>AVERAGEIF(C:C,"Fort Myer, Virginia", I:I)</f>
        <v>2</v>
      </c>
      <c r="X4647" t="str">
        <f>IFERROR(VLOOKUP("FlightNumber", A:D, 4, FALSE), "Flight Not Found")</f>
        <v>Flight Not Found</v>
      </c>
      <c r="Y4647" t="str" cm="1">
        <f t="array" ref="Y4647">IF(AND(B:B &gt; TIME(6, 0, 0), B:B &lt;= TIME(18, 0, 0)), "Day", "Night")</f>
        <v>Night</v>
      </c>
      <c r="Z4647">
        <f>COUNTIFS(D:D, "Military - U.S. Army", C:C, "Fort Myer, Virginia")</f>
        <v>1</v>
      </c>
    </row>
    <row r="4648" spans="1:26" x14ac:dyDescent="0.2">
      <c r="A4648">
        <v>36364</v>
      </c>
      <c r="B4648" t="s">
        <v>1370</v>
      </c>
      <c r="C4648" t="s">
        <v>23164</v>
      </c>
      <c r="D4648" t="s">
        <v>22</v>
      </c>
      <c r="F4648" t="s">
        <v>18493</v>
      </c>
      <c r="G4648" t="s">
        <v>23165</v>
      </c>
      <c r="H4648" t="s">
        <v>23166</v>
      </c>
      <c r="I4648">
        <v>7</v>
      </c>
      <c r="J4648">
        <v>7</v>
      </c>
      <c r="K4648">
        <v>0</v>
      </c>
      <c r="L4648" t="s">
        <v>23167</v>
      </c>
      <c r="M4648">
        <f>SUM(B4648,C4648)</f>
        <v>0</v>
      </c>
      <c r="N4648" t="str">
        <f t="shared" si="144"/>
        <v>No</v>
      </c>
      <c r="O4648">
        <f>COUNTIF(C:C,"&lt;0")</f>
        <v>0</v>
      </c>
      <c r="P4648" t="e">
        <f>SUMIF(#REF!,"&gt;"&amp;AVERAGE(#REF!))</f>
        <v>#REF!</v>
      </c>
      <c r="Q4648">
        <f t="shared" si="145"/>
        <v>27.565026697177728</v>
      </c>
      <c r="R4648" t="str">
        <f>CONCATENATE("ID-",A4648,"-",E4648)</f>
        <v>ID-36364-</v>
      </c>
      <c r="S4648" t="str">
        <f>INDEX(B:B,MATCH(A4648,A:A,0))</f>
        <v>11:25</v>
      </c>
      <c r="T4648" t="str">
        <f>IF(OR(B4648&gt;0,C4648&gt;0),"Acceptable","Check")</f>
        <v>Acceptable</v>
      </c>
      <c r="U4648">
        <f>COUNTIF(D:D, "Military - U.S. Army")</f>
        <v>23</v>
      </c>
      <c r="V4648">
        <f>AVERAGEIF(C:C,"Fort Myer, Virginia", I:I)</f>
        <v>2</v>
      </c>
      <c r="X4648" t="str">
        <f>IFERROR(VLOOKUP("FlightNumber", A:D, 4, FALSE), "Flight Not Found")</f>
        <v>Flight Not Found</v>
      </c>
      <c r="Y4648" t="str" cm="1">
        <f t="array" ref="Y4648">IF(AND(B:B &gt; TIME(6, 0, 0), B:B &lt;= TIME(18, 0, 0)), "Day", "Night")</f>
        <v>Night</v>
      </c>
      <c r="Z4648">
        <f>COUNTIFS(D:D, "Military - U.S. Army", C:C, "Fort Myer, Virginia")</f>
        <v>1</v>
      </c>
    </row>
    <row r="4649" spans="1:26" x14ac:dyDescent="0.2">
      <c r="A4649">
        <v>36365</v>
      </c>
      <c r="B4649" t="s">
        <v>2939</v>
      </c>
      <c r="C4649" t="s">
        <v>23168</v>
      </c>
      <c r="D4649" t="s">
        <v>23169</v>
      </c>
      <c r="E4649" t="s">
        <v>23170</v>
      </c>
      <c r="F4649" t="s">
        <v>15845</v>
      </c>
      <c r="G4649" t="s">
        <v>23171</v>
      </c>
      <c r="H4649" t="s">
        <v>23172</v>
      </c>
      <c r="I4649">
        <v>17</v>
      </c>
      <c r="J4649">
        <v>17</v>
      </c>
      <c r="K4649">
        <v>0</v>
      </c>
      <c r="L4649" t="s">
        <v>23173</v>
      </c>
      <c r="M4649">
        <f>SUM(B4649,C4649)</f>
        <v>0</v>
      </c>
      <c r="N4649" t="str">
        <f t="shared" si="144"/>
        <v>No</v>
      </c>
      <c r="O4649">
        <f>COUNTIF(C:C,"&lt;0")</f>
        <v>0</v>
      </c>
      <c r="P4649" t="e">
        <f>SUMIF(#REF!,"&gt;"&amp;AVERAGE(#REF!))</f>
        <v>#REF!</v>
      </c>
      <c r="Q4649">
        <f t="shared" si="145"/>
        <v>27.565026697177728</v>
      </c>
      <c r="R4649" t="str">
        <f>CONCATENATE("ID-",A4649,"-",E4649)</f>
        <v>ID-36365-Nausori - Nadi</v>
      </c>
      <c r="S4649" t="str">
        <f>INDEX(B:B,MATCH(A4649,A:A,0))</f>
        <v>05:35</v>
      </c>
      <c r="T4649" t="str">
        <f>IF(OR(B4649&gt;0,C4649&gt;0),"Acceptable","Check")</f>
        <v>Acceptable</v>
      </c>
      <c r="U4649">
        <f>COUNTIF(D:D, "Military - U.S. Army")</f>
        <v>23</v>
      </c>
      <c r="V4649">
        <f>AVERAGEIF(C:C,"Fort Myer, Virginia", I:I)</f>
        <v>2</v>
      </c>
      <c r="X4649" t="str">
        <f>IFERROR(VLOOKUP("FlightNumber", A:D, 4, FALSE), "Flight Not Found")</f>
        <v>Flight Not Found</v>
      </c>
      <c r="Y4649" t="str" cm="1">
        <f t="array" ref="Y4649">IF(AND(B:B &gt; TIME(6, 0, 0), B:B &lt;= TIME(18, 0, 0)), "Day", "Night")</f>
        <v>Night</v>
      </c>
      <c r="Z4649">
        <f>COUNTIFS(D:D, "Military - U.S. Army", C:C, "Fort Myer, Virginia")</f>
        <v>1</v>
      </c>
    </row>
    <row r="4650" spans="1:26" x14ac:dyDescent="0.2">
      <c r="A4650">
        <v>36372</v>
      </c>
      <c r="B4650" t="s">
        <v>398</v>
      </c>
      <c r="C4650" t="s">
        <v>23174</v>
      </c>
      <c r="D4650" t="s">
        <v>34</v>
      </c>
      <c r="E4650" t="s">
        <v>23175</v>
      </c>
      <c r="F4650" t="s">
        <v>23176</v>
      </c>
      <c r="G4650" t="s">
        <v>23177</v>
      </c>
      <c r="H4650" t="s">
        <v>23178</v>
      </c>
      <c r="I4650">
        <v>10</v>
      </c>
      <c r="J4650">
        <v>10</v>
      </c>
      <c r="K4650">
        <v>0</v>
      </c>
      <c r="L4650" t="s">
        <v>23179</v>
      </c>
      <c r="M4650">
        <f>SUM(B4650,C4650)</f>
        <v>0</v>
      </c>
      <c r="N4650" t="str">
        <f t="shared" si="144"/>
        <v>No</v>
      </c>
      <c r="O4650">
        <f>COUNTIF(C:C,"&lt;0")</f>
        <v>0</v>
      </c>
      <c r="P4650" t="e">
        <f>SUMIF(#REF!,"&gt;"&amp;AVERAGE(#REF!))</f>
        <v>#REF!</v>
      </c>
      <c r="Q4650">
        <f t="shared" si="145"/>
        <v>27.565026697177728</v>
      </c>
      <c r="R4650" t="str">
        <f>CONCATENATE("ID-",A4650,"-",E4650)</f>
        <v>ID-36372-Sky Diving</v>
      </c>
      <c r="S4650" t="str">
        <f>INDEX(B:B,MATCH(A4650,A:A,0))</f>
        <v>08:30</v>
      </c>
      <c r="T4650" t="str">
        <f>IF(OR(B4650&gt;0,C4650&gt;0),"Acceptable","Check")</f>
        <v>Acceptable</v>
      </c>
      <c r="U4650">
        <f>COUNTIF(D:D, "Military - U.S. Army")</f>
        <v>23</v>
      </c>
      <c r="V4650">
        <f>AVERAGEIF(C:C,"Fort Myer, Virginia", I:I)</f>
        <v>2</v>
      </c>
      <c r="X4650" t="str">
        <f>IFERROR(VLOOKUP("FlightNumber", A:D, 4, FALSE), "Flight Not Found")</f>
        <v>Flight Not Found</v>
      </c>
      <c r="Y4650" t="str" cm="1">
        <f t="array" ref="Y4650">IF(AND(B:B &gt; TIME(6, 0, 0), B:B &lt;= TIME(18, 0, 0)), "Day", "Night")</f>
        <v>Night</v>
      </c>
      <c r="Z4650">
        <f>COUNTIFS(D:D, "Military - U.S. Army", C:C, "Fort Myer, Virginia")</f>
        <v>1</v>
      </c>
    </row>
    <row r="4651" spans="1:26" x14ac:dyDescent="0.2">
      <c r="A4651">
        <v>36379</v>
      </c>
      <c r="B4651" t="s">
        <v>2141</v>
      </c>
      <c r="C4651" t="s">
        <v>23180</v>
      </c>
      <c r="D4651" t="s">
        <v>23181</v>
      </c>
      <c r="E4651" t="s">
        <v>23182</v>
      </c>
      <c r="F4651" t="s">
        <v>20560</v>
      </c>
      <c r="G4651" t="s">
        <v>23183</v>
      </c>
      <c r="H4651" t="s">
        <v>23184</v>
      </c>
      <c r="I4651">
        <v>18</v>
      </c>
      <c r="J4651">
        <v>18</v>
      </c>
      <c r="K4651">
        <v>0</v>
      </c>
      <c r="L4651" t="s">
        <v>23185</v>
      </c>
      <c r="M4651">
        <f>SUM(B4651,C4651)</f>
        <v>0</v>
      </c>
      <c r="N4651" t="str">
        <f t="shared" si="144"/>
        <v>No</v>
      </c>
      <c r="O4651">
        <f>COUNTIF(C:C,"&lt;0")</f>
        <v>0</v>
      </c>
      <c r="P4651" t="e">
        <f>SUMIF(#REF!,"&gt;"&amp;AVERAGE(#REF!))</f>
        <v>#REF!</v>
      </c>
      <c r="Q4651">
        <f t="shared" si="145"/>
        <v>27.565026697177728</v>
      </c>
      <c r="R4651" t="str">
        <f>CONCATENATE("ID-",A4651,"-",E4651)</f>
        <v>ID-36379-Sao Vicente - Santo Antao</v>
      </c>
      <c r="S4651" t="str">
        <f>INDEX(B:B,MATCH(A4651,A:A,0))</f>
        <v>12:00</v>
      </c>
      <c r="T4651" t="str">
        <f>IF(OR(B4651&gt;0,C4651&gt;0),"Acceptable","Check")</f>
        <v>Acceptable</v>
      </c>
      <c r="U4651">
        <f>COUNTIF(D:D, "Military - U.S. Army")</f>
        <v>23</v>
      </c>
      <c r="V4651">
        <f>AVERAGEIF(C:C,"Fort Myer, Virginia", I:I)</f>
        <v>2</v>
      </c>
      <c r="X4651" t="str">
        <f>IFERROR(VLOOKUP("FlightNumber", A:D, 4, FALSE), "Flight Not Found")</f>
        <v>Flight Not Found</v>
      </c>
      <c r="Y4651" t="str" cm="1">
        <f t="array" ref="Y4651">IF(AND(B:B &gt; TIME(6, 0, 0), B:B &lt;= TIME(18, 0, 0)), "Day", "Night")</f>
        <v>Night</v>
      </c>
      <c r="Z4651">
        <f>COUNTIFS(D:D, "Military - U.S. Army", C:C, "Fort Myer, Virginia")</f>
        <v>1</v>
      </c>
    </row>
    <row r="4652" spans="1:26" x14ac:dyDescent="0.2">
      <c r="A4652">
        <v>36384</v>
      </c>
      <c r="B4652" t="s">
        <v>23186</v>
      </c>
      <c r="C4652" t="s">
        <v>11185</v>
      </c>
      <c r="D4652" t="s">
        <v>23187</v>
      </c>
      <c r="E4652" t="s">
        <v>23188</v>
      </c>
      <c r="F4652" t="s">
        <v>21753</v>
      </c>
      <c r="G4652" t="s">
        <v>23189</v>
      </c>
      <c r="H4652" t="s">
        <v>23190</v>
      </c>
      <c r="I4652">
        <v>4</v>
      </c>
      <c r="J4652">
        <v>1</v>
      </c>
      <c r="K4652">
        <v>0</v>
      </c>
      <c r="L4652" t="s">
        <v>23191</v>
      </c>
      <c r="M4652">
        <f>SUM(B4652,C4652)</f>
        <v>0</v>
      </c>
      <c r="N4652" t="str">
        <f t="shared" si="144"/>
        <v>No</v>
      </c>
      <c r="O4652">
        <f>COUNTIF(C:C,"&lt;0")</f>
        <v>0</v>
      </c>
      <c r="P4652" t="e">
        <f>SUMIF(#REF!,"&gt;"&amp;AVERAGE(#REF!))</f>
        <v>#REF!</v>
      </c>
      <c r="Q4652">
        <f t="shared" si="145"/>
        <v>27.565026697177728</v>
      </c>
      <c r="R4652" t="str">
        <f>CONCATENATE("ID-",A4652,"-",E4652)</f>
        <v>ID-36384-Port-Menier - Sept-Iles</v>
      </c>
      <c r="S4652" t="str">
        <f>INDEX(B:B,MATCH(A4652,A:A,0))</f>
        <v>23:58</v>
      </c>
      <c r="T4652" t="str">
        <f>IF(OR(B4652&gt;0,C4652&gt;0),"Acceptable","Check")</f>
        <v>Acceptable</v>
      </c>
      <c r="U4652">
        <f>COUNTIF(D:D, "Military - U.S. Army")</f>
        <v>23</v>
      </c>
      <c r="V4652">
        <f>AVERAGEIF(C:C,"Fort Myer, Virginia", I:I)</f>
        <v>2</v>
      </c>
      <c r="X4652" t="str">
        <f>IFERROR(VLOOKUP("FlightNumber", A:D, 4, FALSE), "Flight Not Found")</f>
        <v>Flight Not Found</v>
      </c>
      <c r="Y4652" t="str" cm="1">
        <f t="array" ref="Y4652">IF(AND(B:B &gt; TIME(6, 0, 0), B:B &lt;= TIME(18, 0, 0)), "Day", "Night")</f>
        <v>Night</v>
      </c>
      <c r="Z4652">
        <f>COUNTIFS(D:D, "Military - U.S. Army", C:C, "Fort Myer, Virginia")</f>
        <v>1</v>
      </c>
    </row>
    <row r="4653" spans="1:26" x14ac:dyDescent="0.2">
      <c r="A4653">
        <v>36394</v>
      </c>
      <c r="B4653" t="s">
        <v>8079</v>
      </c>
      <c r="C4653" t="s">
        <v>10485</v>
      </c>
      <c r="D4653" t="s">
        <v>10471</v>
      </c>
      <c r="E4653" t="s">
        <v>5151</v>
      </c>
      <c r="F4653" t="s">
        <v>20611</v>
      </c>
      <c r="G4653" t="s">
        <v>23192</v>
      </c>
      <c r="H4653" t="s">
        <v>23193</v>
      </c>
      <c r="I4653">
        <v>315</v>
      </c>
      <c r="J4653">
        <v>3</v>
      </c>
      <c r="K4653">
        <v>0</v>
      </c>
      <c r="M4653">
        <f>SUM(B4653,C4653)</f>
        <v>0</v>
      </c>
      <c r="N4653" t="str">
        <f t="shared" si="144"/>
        <v>No</v>
      </c>
      <c r="O4653">
        <f>COUNTIF(C:C,"&lt;0")</f>
        <v>0</v>
      </c>
      <c r="P4653" t="e">
        <f>SUMIF(#REF!,"&gt;"&amp;AVERAGE(#REF!))</f>
        <v>#REF!</v>
      </c>
      <c r="Q4653">
        <f t="shared" si="145"/>
        <v>27.565026697177728</v>
      </c>
      <c r="R4653" t="str">
        <f>CONCATENATE("ID-",A4653,"-",E4653)</f>
        <v>ID-36394-Bangkok - Hong Kong</v>
      </c>
      <c r="S4653" t="str">
        <f>INDEX(B:B,MATCH(A4653,A:A,0))</f>
        <v>18:45</v>
      </c>
      <c r="T4653" t="str">
        <f>IF(OR(B4653&gt;0,C4653&gt;0),"Acceptable","Check")</f>
        <v>Acceptable</v>
      </c>
      <c r="U4653">
        <f>COUNTIF(D:D, "Military - U.S. Army")</f>
        <v>23</v>
      </c>
      <c r="V4653">
        <f>AVERAGEIF(C:C,"Fort Myer, Virginia", I:I)</f>
        <v>2</v>
      </c>
      <c r="X4653" t="str">
        <f>IFERROR(VLOOKUP("FlightNumber", A:D, 4, FALSE), "Flight Not Found")</f>
        <v>Flight Not Found</v>
      </c>
      <c r="Y4653" t="str" cm="1">
        <f t="array" ref="Y4653">IF(AND(B:B &gt; TIME(6, 0, 0), B:B &lt;= TIME(18, 0, 0)), "Day", "Night")</f>
        <v>Night</v>
      </c>
      <c r="Z4653">
        <f>COUNTIFS(D:D, "Military - U.S. Army", C:C, "Fort Myer, Virginia")</f>
        <v>1</v>
      </c>
    </row>
    <row r="4654" spans="1:26" x14ac:dyDescent="0.2">
      <c r="A4654">
        <v>36396</v>
      </c>
      <c r="B4654" t="s">
        <v>12285</v>
      </c>
      <c r="C4654" t="s">
        <v>23194</v>
      </c>
      <c r="D4654" t="s">
        <v>23195</v>
      </c>
      <c r="E4654" t="s">
        <v>23196</v>
      </c>
      <c r="F4654" t="s">
        <v>23197</v>
      </c>
      <c r="G4654" t="s">
        <v>23198</v>
      </c>
      <c r="H4654" t="s">
        <v>23199</v>
      </c>
      <c r="I4654">
        <v>96</v>
      </c>
      <c r="J4654">
        <v>1</v>
      </c>
      <c r="K4654">
        <v>0</v>
      </c>
      <c r="L4654" t="s">
        <v>23200</v>
      </c>
      <c r="M4654">
        <f>SUM(B4654,C4654)</f>
        <v>0</v>
      </c>
      <c r="N4654" t="str">
        <f t="shared" si="144"/>
        <v>No</v>
      </c>
      <c r="O4654">
        <f>COUNTIF(C:C,"&lt;0")</f>
        <v>0</v>
      </c>
      <c r="P4654" t="e">
        <f>SUMIF(#REF!,"&gt;"&amp;AVERAGE(#REF!))</f>
        <v>#REF!</v>
      </c>
      <c r="Q4654">
        <f t="shared" si="145"/>
        <v>27.565026697177728</v>
      </c>
      <c r="R4654" t="str">
        <f>CONCATENATE("ID-",A4654,"-",E4654)</f>
        <v>ID-36396-Taipei - Hualian</v>
      </c>
      <c r="S4654" t="str">
        <f>INDEX(B:B,MATCH(A4654,A:A,0))</f>
        <v>12:36</v>
      </c>
      <c r="T4654" t="str">
        <f>IF(OR(B4654&gt;0,C4654&gt;0),"Acceptable","Check")</f>
        <v>Acceptable</v>
      </c>
      <c r="U4654">
        <f>COUNTIF(D:D, "Military - U.S. Army")</f>
        <v>23</v>
      </c>
      <c r="V4654">
        <f>AVERAGEIF(C:C,"Fort Myer, Virginia", I:I)</f>
        <v>2</v>
      </c>
      <c r="X4654" t="str">
        <f>IFERROR(VLOOKUP("FlightNumber", A:D, 4, FALSE), "Flight Not Found")</f>
        <v>Flight Not Found</v>
      </c>
      <c r="Y4654" t="str" cm="1">
        <f t="array" ref="Y4654">IF(AND(B:B &gt; TIME(6, 0, 0), B:B &lt;= TIME(18, 0, 0)), "Day", "Night")</f>
        <v>Night</v>
      </c>
      <c r="Z4654">
        <f>COUNTIFS(D:D, "Military - U.S. Army", C:C, "Fort Myer, Virginia")</f>
        <v>1</v>
      </c>
    </row>
    <row r="4655" spans="1:26" x14ac:dyDescent="0.2">
      <c r="A4655">
        <v>36398</v>
      </c>
      <c r="B4655" t="s">
        <v>23201</v>
      </c>
      <c r="C4655" t="s">
        <v>23202</v>
      </c>
      <c r="D4655" t="s">
        <v>23203</v>
      </c>
      <c r="E4655" t="s">
        <v>23204</v>
      </c>
      <c r="F4655" t="s">
        <v>11779</v>
      </c>
      <c r="G4655" t="s">
        <v>23205</v>
      </c>
      <c r="H4655" t="s">
        <v>23206</v>
      </c>
      <c r="I4655">
        <v>33</v>
      </c>
      <c r="J4655">
        <v>2</v>
      </c>
      <c r="K4655">
        <v>0</v>
      </c>
      <c r="L4655" t="s">
        <v>23207</v>
      </c>
      <c r="M4655">
        <f>SUM(B4655,C4655)</f>
        <v>0</v>
      </c>
      <c r="N4655" t="str">
        <f t="shared" si="144"/>
        <v>No</v>
      </c>
      <c r="O4655">
        <f>COUNTIF(C:C,"&lt;0")</f>
        <v>0</v>
      </c>
      <c r="P4655" t="e">
        <f>SUMIF(#REF!,"&gt;"&amp;AVERAGE(#REF!))</f>
        <v>#REF!</v>
      </c>
      <c r="Q4655">
        <f t="shared" si="145"/>
        <v>27.565026697177728</v>
      </c>
      <c r="R4655" t="str">
        <f>CONCATENATE("ID-",A4655,"-",E4655)</f>
        <v>ID-36398-Tashkent - Turtkul</v>
      </c>
      <c r="S4655" t="str">
        <f>INDEX(B:B,MATCH(A4655,A:A,0))</f>
        <v>10:54</v>
      </c>
      <c r="T4655" t="str">
        <f>IF(OR(B4655&gt;0,C4655&gt;0),"Acceptable","Check")</f>
        <v>Acceptable</v>
      </c>
      <c r="U4655">
        <f>COUNTIF(D:D, "Military - U.S. Army")</f>
        <v>23</v>
      </c>
      <c r="V4655">
        <f>AVERAGEIF(C:C,"Fort Myer, Virginia", I:I)</f>
        <v>2</v>
      </c>
      <c r="X4655" t="str">
        <f>IFERROR(VLOOKUP("FlightNumber", A:D, 4, FALSE), "Flight Not Found")</f>
        <v>Flight Not Found</v>
      </c>
      <c r="Y4655" t="str" cm="1">
        <f t="array" ref="Y4655">IF(AND(B:B &gt; TIME(6, 0, 0), B:B &lt;= TIME(18, 0, 0)), "Day", "Night")</f>
        <v>Night</v>
      </c>
      <c r="Z4655">
        <f>COUNTIFS(D:D, "Military - U.S. Army", C:C, "Fort Myer, Virginia")</f>
        <v>1</v>
      </c>
    </row>
    <row r="4656" spans="1:26" x14ac:dyDescent="0.2">
      <c r="A4656">
        <v>36403</v>
      </c>
      <c r="B4656" t="s">
        <v>3239</v>
      </c>
      <c r="C4656" t="s">
        <v>4248</v>
      </c>
      <c r="D4656" t="s">
        <v>23208</v>
      </c>
      <c r="E4656" t="s">
        <v>23209</v>
      </c>
      <c r="F4656" t="s">
        <v>23210</v>
      </c>
      <c r="G4656" t="s">
        <v>23211</v>
      </c>
      <c r="H4656" t="s">
        <v>23212</v>
      </c>
      <c r="I4656">
        <v>103</v>
      </c>
      <c r="J4656">
        <v>64</v>
      </c>
      <c r="K4656">
        <v>10</v>
      </c>
      <c r="L4656" t="s">
        <v>23213</v>
      </c>
      <c r="M4656">
        <f>SUM(B4656,C4656)</f>
        <v>0</v>
      </c>
      <c r="N4656" t="str">
        <f t="shared" si="144"/>
        <v>No</v>
      </c>
      <c r="O4656">
        <f>COUNTIF(C:C,"&lt;0")</f>
        <v>0</v>
      </c>
      <c r="P4656" t="e">
        <f>SUMIF(#REF!,"&gt;"&amp;AVERAGE(#REF!))</f>
        <v>#REF!</v>
      </c>
      <c r="Q4656">
        <f t="shared" si="145"/>
        <v>27.565026697177728</v>
      </c>
      <c r="R4656" t="str">
        <f>CONCATENATE("ID-",A4656,"-",E4656)</f>
        <v>ID-36403-Buenos Aires - Cordoba</v>
      </c>
      <c r="S4656" t="str">
        <f>INDEX(B:B,MATCH(A4656,A:A,0))</f>
        <v>20:55</v>
      </c>
      <c r="T4656" t="str">
        <f>IF(OR(B4656&gt;0,C4656&gt;0),"Acceptable","Check")</f>
        <v>Acceptable</v>
      </c>
      <c r="U4656">
        <f>COUNTIF(D:D, "Military - U.S. Army")</f>
        <v>23</v>
      </c>
      <c r="V4656">
        <f>AVERAGEIF(C:C,"Fort Myer, Virginia", I:I)</f>
        <v>2</v>
      </c>
      <c r="X4656" t="str">
        <f>IFERROR(VLOOKUP("FlightNumber", A:D, 4, FALSE), "Flight Not Found")</f>
        <v>Flight Not Found</v>
      </c>
      <c r="Y4656" t="str" cm="1">
        <f t="array" ref="Y4656">IF(AND(B:B &gt; TIME(6, 0, 0), B:B &lt;= TIME(18, 0, 0)), "Day", "Night")</f>
        <v>Night</v>
      </c>
      <c r="Z4656">
        <f>COUNTIFS(D:D, "Military - U.S. Army", C:C, "Fort Myer, Virginia")</f>
        <v>1</v>
      </c>
    </row>
    <row r="4657" spans="1:26" x14ac:dyDescent="0.2">
      <c r="A4657">
        <v>36404</v>
      </c>
      <c r="B4657" t="s">
        <v>23214</v>
      </c>
      <c r="C4657" t="s">
        <v>23215</v>
      </c>
      <c r="D4657" t="s">
        <v>23216</v>
      </c>
      <c r="E4657" t="s">
        <v>23217</v>
      </c>
      <c r="F4657" t="s">
        <v>15862</v>
      </c>
      <c r="G4657" t="s">
        <v>23218</v>
      </c>
      <c r="H4657" t="s">
        <v>23219</v>
      </c>
      <c r="I4657">
        <v>12</v>
      </c>
      <c r="J4657">
        <v>12</v>
      </c>
      <c r="K4657">
        <v>0</v>
      </c>
      <c r="L4657" t="s">
        <v>23220</v>
      </c>
      <c r="M4657">
        <f>SUM(B4657,C4657)</f>
        <v>0</v>
      </c>
      <c r="N4657" t="str">
        <f t="shared" si="144"/>
        <v>No</v>
      </c>
      <c r="O4657">
        <f>COUNTIF(C:C,"&lt;0")</f>
        <v>0</v>
      </c>
      <c r="P4657" t="e">
        <f>SUMIF(#REF!,"&gt;"&amp;AVERAGE(#REF!))</f>
        <v>#REF!</v>
      </c>
      <c r="Q4657">
        <f t="shared" si="145"/>
        <v>27.565026697177728</v>
      </c>
      <c r="R4657" t="str">
        <f>CONCATENATE("ID-",A4657,"-",E4657)</f>
        <v>ID-36404-Serener Airstrip - Kilimanjaro IAP</v>
      </c>
      <c r="S4657" t="str">
        <f>INDEX(B:B,MATCH(A4657,A:A,0))</f>
        <v>10:26</v>
      </c>
      <c r="T4657" t="str">
        <f>IF(OR(B4657&gt;0,C4657&gt;0),"Acceptable","Check")</f>
        <v>Acceptable</v>
      </c>
      <c r="U4657">
        <f>COUNTIF(D:D, "Military - U.S. Army")</f>
        <v>23</v>
      </c>
      <c r="V4657">
        <f>AVERAGEIF(C:C,"Fort Myer, Virginia", I:I)</f>
        <v>2</v>
      </c>
      <c r="X4657" t="str">
        <f>IFERROR(VLOOKUP("FlightNumber", A:D, 4, FALSE), "Flight Not Found")</f>
        <v>Flight Not Found</v>
      </c>
      <c r="Y4657" t="str" cm="1">
        <f t="array" ref="Y4657">IF(AND(B:B &gt; TIME(6, 0, 0), B:B &lt;= TIME(18, 0, 0)), "Day", "Night")</f>
        <v>Night</v>
      </c>
      <c r="Z4657">
        <f>COUNTIFS(D:D, "Military - U.S. Army", C:C, "Fort Myer, Virginia")</f>
        <v>1</v>
      </c>
    </row>
    <row r="4658" spans="1:26" x14ac:dyDescent="0.2">
      <c r="A4658">
        <v>36406</v>
      </c>
      <c r="B4658" t="s">
        <v>3073</v>
      </c>
      <c r="C4658" t="s">
        <v>23221</v>
      </c>
      <c r="D4658" t="s">
        <v>23222</v>
      </c>
      <c r="E4658" t="s">
        <v>23223</v>
      </c>
      <c r="F4658" t="s">
        <v>23224</v>
      </c>
      <c r="G4658" t="s">
        <v>23225</v>
      </c>
      <c r="H4658" t="s">
        <v>23226</v>
      </c>
      <c r="I4658">
        <v>11</v>
      </c>
      <c r="J4658">
        <v>8</v>
      </c>
      <c r="K4658">
        <v>0</v>
      </c>
      <c r="L4658" t="s">
        <v>23227</v>
      </c>
      <c r="M4658">
        <f>SUM(B4658,C4658)</f>
        <v>0</v>
      </c>
      <c r="N4658" t="str">
        <f t="shared" si="144"/>
        <v>No</v>
      </c>
      <c r="O4658">
        <f>COUNTIF(C:C,"&lt;0")</f>
        <v>0</v>
      </c>
      <c r="P4658" t="e">
        <f>SUMIF(#REF!,"&gt;"&amp;AVERAGE(#REF!))</f>
        <v>#REF!</v>
      </c>
      <c r="Q4658">
        <f t="shared" si="145"/>
        <v>27.565026697177728</v>
      </c>
      <c r="R4658" t="str">
        <f>CONCATENATE("ID-",A4658,"-",E4658)</f>
        <v>ID-36406-Glasgow - Aberdeen</v>
      </c>
      <c r="S4658" t="str">
        <f>INDEX(B:B,MATCH(A4658,A:A,0))</f>
        <v>12:50</v>
      </c>
      <c r="T4658" t="str">
        <f>IF(OR(B4658&gt;0,C4658&gt;0),"Acceptable","Check")</f>
        <v>Acceptable</v>
      </c>
      <c r="U4658">
        <f>COUNTIF(D:D, "Military - U.S. Army")</f>
        <v>23</v>
      </c>
      <c r="V4658">
        <f>AVERAGEIF(C:C,"Fort Myer, Virginia", I:I)</f>
        <v>2</v>
      </c>
      <c r="X4658" t="str">
        <f>IFERROR(VLOOKUP("FlightNumber", A:D, 4, FALSE), "Flight Not Found")</f>
        <v>Flight Not Found</v>
      </c>
      <c r="Y4658" t="str" cm="1">
        <f t="array" ref="Y4658">IF(AND(B:B &gt; TIME(6, 0, 0), B:B &lt;= TIME(18, 0, 0)), "Day", "Night")</f>
        <v>Night</v>
      </c>
      <c r="Z4658">
        <f>COUNTIFS(D:D, "Military - U.S. Army", C:C, "Fort Myer, Virginia")</f>
        <v>1</v>
      </c>
    </row>
    <row r="4659" spans="1:26" x14ac:dyDescent="0.2">
      <c r="A4659">
        <v>36408</v>
      </c>
      <c r="B4659" t="s">
        <v>23228</v>
      </c>
      <c r="C4659" t="s">
        <v>23229</v>
      </c>
      <c r="D4659" t="s">
        <v>23230</v>
      </c>
      <c r="E4659" t="s">
        <v>23231</v>
      </c>
      <c r="F4659" t="s">
        <v>16637</v>
      </c>
      <c r="G4659" t="s">
        <v>23232</v>
      </c>
      <c r="H4659" t="s">
        <v>23233</v>
      </c>
      <c r="I4659">
        <v>5</v>
      </c>
      <c r="J4659">
        <v>3</v>
      </c>
      <c r="K4659">
        <v>0</v>
      </c>
      <c r="L4659" t="s">
        <v>23234</v>
      </c>
      <c r="M4659">
        <f>SUM(B4659,C4659)</f>
        <v>0</v>
      </c>
      <c r="N4659" t="str">
        <f t="shared" si="144"/>
        <v>No</v>
      </c>
      <c r="O4659">
        <f>COUNTIF(C:C,"&lt;0")</f>
        <v>0</v>
      </c>
      <c r="P4659" t="e">
        <f>SUMIF(#REF!,"&gt;"&amp;AVERAGE(#REF!))</f>
        <v>#REF!</v>
      </c>
      <c r="Q4659">
        <f t="shared" si="145"/>
        <v>27.565026697177728</v>
      </c>
      <c r="R4659" t="str">
        <f>CONCATENATE("ID-",A4659,"-",E4659)</f>
        <v>ID-36408-Westerly, RI - Block Island, RI</v>
      </c>
      <c r="S4659" t="str">
        <f>INDEX(B:B,MATCH(A4659,A:A,0))</f>
        <v>11:53</v>
      </c>
      <c r="T4659" t="str">
        <f>IF(OR(B4659&gt;0,C4659&gt;0),"Acceptable","Check")</f>
        <v>Acceptable</v>
      </c>
      <c r="U4659">
        <f>COUNTIF(D:D, "Military - U.S. Army")</f>
        <v>23</v>
      </c>
      <c r="V4659">
        <f>AVERAGEIF(C:C,"Fort Myer, Virginia", I:I)</f>
        <v>2</v>
      </c>
      <c r="X4659" t="str">
        <f>IFERROR(VLOOKUP("FlightNumber", A:D, 4, FALSE), "Flight Not Found")</f>
        <v>Flight Not Found</v>
      </c>
      <c r="Y4659" t="str" cm="1">
        <f t="array" ref="Y4659">IF(AND(B:B &gt; TIME(6, 0, 0), B:B &lt;= TIME(18, 0, 0)), "Day", "Night")</f>
        <v>Night</v>
      </c>
      <c r="Z4659">
        <f>COUNTIFS(D:D, "Military - U.S. Army", C:C, "Fort Myer, Virginia")</f>
        <v>1</v>
      </c>
    </row>
    <row r="4660" spans="1:26" x14ac:dyDescent="0.2">
      <c r="A4660">
        <v>36408</v>
      </c>
      <c r="B4660" t="s">
        <v>42</v>
      </c>
      <c r="C4660" t="s">
        <v>7183</v>
      </c>
      <c r="D4660" t="s">
        <v>23015</v>
      </c>
      <c r="E4660" t="s">
        <v>23235</v>
      </c>
      <c r="F4660" t="s">
        <v>23236</v>
      </c>
      <c r="G4660" t="s">
        <v>23237</v>
      </c>
      <c r="H4660" t="s">
        <v>23238</v>
      </c>
      <c r="I4660">
        <v>15</v>
      </c>
      <c r="J4660">
        <v>15</v>
      </c>
      <c r="K4660">
        <v>0</v>
      </c>
      <c r="L4660" t="s">
        <v>23239</v>
      </c>
      <c r="M4660">
        <f>SUM(B4660,C4660)</f>
        <v>0</v>
      </c>
      <c r="N4660" t="str">
        <f t="shared" si="144"/>
        <v>No</v>
      </c>
      <c r="O4660">
        <f>COUNTIF(C:C,"&lt;0")</f>
        <v>0</v>
      </c>
      <c r="P4660" t="e">
        <f>SUMIF(#REF!,"&gt;"&amp;AVERAGE(#REF!))</f>
        <v>#REF!</v>
      </c>
      <c r="Q4660">
        <f t="shared" si="145"/>
        <v>27.565026697177728</v>
      </c>
      <c r="R4660" t="str">
        <f>CONCATENATE("ID-",A4660,"-",E4660)</f>
        <v>ID-36408-Pokhara - Kathmandu</v>
      </c>
      <c r="S4660" t="str">
        <f>INDEX(B:B,MATCH(A4660,A:A,0))</f>
        <v>11:53</v>
      </c>
      <c r="T4660" t="str">
        <f>IF(OR(B4660&gt;0,C4660&gt;0),"Acceptable","Check")</f>
        <v>Acceptable</v>
      </c>
      <c r="U4660">
        <f>COUNTIF(D:D, "Military - U.S. Army")</f>
        <v>23</v>
      </c>
      <c r="V4660">
        <f>AVERAGEIF(C:C,"Fort Myer, Virginia", I:I)</f>
        <v>2</v>
      </c>
      <c r="X4660" t="str">
        <f>IFERROR(VLOOKUP("FlightNumber", A:D, 4, FALSE), "Flight Not Found")</f>
        <v>Flight Not Found</v>
      </c>
      <c r="Y4660" t="str" cm="1">
        <f t="array" ref="Y4660">IF(AND(B:B &gt; TIME(6, 0, 0), B:B &lt;= TIME(18, 0, 0)), "Day", "Night")</f>
        <v>Night</v>
      </c>
      <c r="Z4660">
        <f>COUNTIFS(D:D, "Military - U.S. Army", C:C, "Fort Myer, Virginia")</f>
        <v>1</v>
      </c>
    </row>
    <row r="4661" spans="1:26" x14ac:dyDescent="0.2">
      <c r="A4661">
        <v>36417</v>
      </c>
      <c r="C4661" t="s">
        <v>255</v>
      </c>
      <c r="D4661" t="s">
        <v>23240</v>
      </c>
      <c r="E4661" t="s">
        <v>23241</v>
      </c>
      <c r="F4661" t="s">
        <v>23242</v>
      </c>
      <c r="G4661" t="s">
        <v>23243</v>
      </c>
      <c r="H4661" t="s">
        <v>23244</v>
      </c>
      <c r="I4661">
        <v>13</v>
      </c>
      <c r="J4661">
        <v>7</v>
      </c>
      <c r="K4661">
        <v>0</v>
      </c>
      <c r="L4661" t="s">
        <v>23245</v>
      </c>
      <c r="M4661">
        <f>SUM(B4661,C4661)</f>
        <v>0</v>
      </c>
      <c r="N4661" t="str">
        <f t="shared" si="144"/>
        <v>No</v>
      </c>
      <c r="O4661">
        <f>COUNTIF(C:C,"&lt;0")</f>
        <v>0</v>
      </c>
      <c r="P4661" t="e">
        <f>SUMIF(#REF!,"&gt;"&amp;AVERAGE(#REF!))</f>
        <v>#REF!</v>
      </c>
      <c r="Q4661">
        <f t="shared" si="145"/>
        <v>27.565026697177728</v>
      </c>
      <c r="R4661" t="str">
        <f>CONCATENATE("ID-",A4661,"-",E4661)</f>
        <v>ID-36417-Athens - Bucharest</v>
      </c>
      <c r="S4661">
        <f>INDEX(B:B,MATCH(A4661,A:A,0))</f>
        <v>0</v>
      </c>
      <c r="T4661" t="str">
        <f>IF(OR(B4661&gt;0,C4661&gt;0),"Acceptable","Check")</f>
        <v>Acceptable</v>
      </c>
      <c r="U4661">
        <f>COUNTIF(D:D, "Military - U.S. Army")</f>
        <v>23</v>
      </c>
      <c r="V4661">
        <f>AVERAGEIF(C:C,"Fort Myer, Virginia", I:I)</f>
        <v>2</v>
      </c>
      <c r="X4661" t="str">
        <f>IFERROR(VLOOKUP("FlightNumber", A:D, 4, FALSE), "Flight Not Found")</f>
        <v>Flight Not Found</v>
      </c>
      <c r="Y4661" t="str" cm="1">
        <f t="array" ref="Y4661">IF(AND(B:B &gt; TIME(6, 0, 0), B:B &lt;= TIME(18, 0, 0)), "Day", "Night")</f>
        <v>Night</v>
      </c>
      <c r="Z4661">
        <f>COUNTIFS(D:D, "Military - U.S. Army", C:C, "Fort Myer, Virginia")</f>
        <v>1</v>
      </c>
    </row>
    <row r="4662" spans="1:26" x14ac:dyDescent="0.2">
      <c r="A4662">
        <v>36417</v>
      </c>
      <c r="B4662" t="s">
        <v>6939</v>
      </c>
      <c r="C4662" t="s">
        <v>23246</v>
      </c>
      <c r="D4662" t="s">
        <v>23247</v>
      </c>
      <c r="E4662" t="s">
        <v>23248</v>
      </c>
      <c r="F4662" t="s">
        <v>21031</v>
      </c>
      <c r="G4662" t="s">
        <v>23249</v>
      </c>
      <c r="H4662" t="s">
        <v>23250</v>
      </c>
      <c r="I4662">
        <v>2</v>
      </c>
      <c r="J4662">
        <v>2</v>
      </c>
      <c r="K4662">
        <v>0</v>
      </c>
      <c r="L4662" t="s">
        <v>23251</v>
      </c>
      <c r="M4662">
        <f>SUM(B4662,C4662)</f>
        <v>0</v>
      </c>
      <c r="N4662" t="str">
        <f t="shared" si="144"/>
        <v>No</v>
      </c>
      <c r="O4662">
        <f>COUNTIF(C:C,"&lt;0")</f>
        <v>0</v>
      </c>
      <c r="P4662" t="e">
        <f>SUMIF(#REF!,"&gt;"&amp;AVERAGE(#REF!))</f>
        <v>#REF!</v>
      </c>
      <c r="Q4662">
        <f t="shared" si="145"/>
        <v>27.565026697177728</v>
      </c>
      <c r="R4662" t="str">
        <f>CONCATENATE("ID-",A4662,"-",E4662)</f>
        <v>ID-36417-Belem - Monte Dourado</v>
      </c>
      <c r="S4662">
        <f>INDEX(B:B,MATCH(A4662,A:A,0))</f>
        <v>0</v>
      </c>
      <c r="T4662" t="str">
        <f>IF(OR(B4662&gt;0,C4662&gt;0),"Acceptable","Check")</f>
        <v>Acceptable</v>
      </c>
      <c r="U4662">
        <f>COUNTIF(D:D, "Military - U.S. Army")</f>
        <v>23</v>
      </c>
      <c r="V4662">
        <f>AVERAGEIF(C:C,"Fort Myer, Virginia", I:I)</f>
        <v>2</v>
      </c>
      <c r="X4662" t="str">
        <f>IFERROR(VLOOKUP("FlightNumber", A:D, 4, FALSE), "Flight Not Found")</f>
        <v>Flight Not Found</v>
      </c>
      <c r="Y4662" t="str" cm="1">
        <f t="array" ref="Y4662">IF(AND(B:B &gt; TIME(6, 0, 0), B:B &lt;= TIME(18, 0, 0)), "Day", "Night")</f>
        <v>Night</v>
      </c>
      <c r="Z4662">
        <f>COUNTIFS(D:D, "Military - U.S. Army", C:C, "Fort Myer, Virginia")</f>
        <v>1</v>
      </c>
    </row>
    <row r="4663" spans="1:26" x14ac:dyDescent="0.2">
      <c r="A4663">
        <v>36420</v>
      </c>
      <c r="C4663" t="s">
        <v>23252</v>
      </c>
      <c r="D4663" t="s">
        <v>3645</v>
      </c>
      <c r="E4663" t="s">
        <v>30</v>
      </c>
      <c r="F4663" t="s">
        <v>7352</v>
      </c>
      <c r="G4663" t="s">
        <v>23253</v>
      </c>
      <c r="H4663" t="s">
        <v>23254</v>
      </c>
      <c r="I4663">
        <v>5</v>
      </c>
      <c r="J4663">
        <v>5</v>
      </c>
      <c r="K4663">
        <v>0</v>
      </c>
      <c r="L4663" t="s">
        <v>23255</v>
      </c>
      <c r="M4663">
        <f>SUM(B4663,C4663)</f>
        <v>0</v>
      </c>
      <c r="N4663" t="str">
        <f t="shared" si="144"/>
        <v>No</v>
      </c>
      <c r="O4663">
        <f>COUNTIF(C:C,"&lt;0")</f>
        <v>0</v>
      </c>
      <c r="P4663" t="e">
        <f>SUMIF(#REF!,"&gt;"&amp;AVERAGE(#REF!))</f>
        <v>#REF!</v>
      </c>
      <c r="Q4663">
        <f t="shared" si="145"/>
        <v>27.565026697177728</v>
      </c>
      <c r="R4663" t="str">
        <f>CONCATENATE("ID-",A4663,"-",E4663)</f>
        <v>ID-36420-Test flight</v>
      </c>
      <c r="S4663">
        <f>INDEX(B:B,MATCH(A4663,A:A,0))</f>
        <v>0</v>
      </c>
      <c r="T4663" t="str">
        <f>IF(OR(B4663&gt;0,C4663&gt;0),"Acceptable","Check")</f>
        <v>Acceptable</v>
      </c>
      <c r="U4663">
        <f>COUNTIF(D:D, "Military - U.S. Army")</f>
        <v>23</v>
      </c>
      <c r="V4663">
        <f>AVERAGEIF(C:C,"Fort Myer, Virginia", I:I)</f>
        <v>2</v>
      </c>
      <c r="X4663" t="str">
        <f>IFERROR(VLOOKUP("FlightNumber", A:D, 4, FALSE), "Flight Not Found")</f>
        <v>Flight Not Found</v>
      </c>
      <c r="Y4663" t="str" cm="1">
        <f t="array" ref="Y4663">IF(AND(B:B &gt; TIME(6, 0, 0), B:B &lt;= TIME(18, 0, 0)), "Day", "Night")</f>
        <v>Night</v>
      </c>
      <c r="Z4663">
        <f>COUNTIFS(D:D, "Military - U.S. Army", C:C, "Fort Myer, Virginia")</f>
        <v>1</v>
      </c>
    </row>
    <row r="4664" spans="1:26" x14ac:dyDescent="0.2">
      <c r="A4664">
        <v>36428</v>
      </c>
      <c r="B4664" t="s">
        <v>6681</v>
      </c>
      <c r="C4664" t="s">
        <v>23256</v>
      </c>
      <c r="D4664" t="s">
        <v>23257</v>
      </c>
      <c r="E4664" t="s">
        <v>409</v>
      </c>
      <c r="F4664" t="s">
        <v>22109</v>
      </c>
      <c r="G4664" t="s">
        <v>23258</v>
      </c>
      <c r="H4664" t="s">
        <v>23259</v>
      </c>
      <c r="I4664">
        <v>10</v>
      </c>
      <c r="J4664">
        <v>10</v>
      </c>
      <c r="K4664">
        <v>0</v>
      </c>
      <c r="L4664" t="s">
        <v>23260</v>
      </c>
      <c r="M4664">
        <f>SUM(B4664,C4664)</f>
        <v>0</v>
      </c>
      <c r="N4664" t="str">
        <f t="shared" si="144"/>
        <v>No</v>
      </c>
      <c r="O4664">
        <f>COUNTIF(C:C,"&lt;0")</f>
        <v>0</v>
      </c>
      <c r="P4664" t="e">
        <f>SUMIF(#REF!,"&gt;"&amp;AVERAGE(#REF!))</f>
        <v>#REF!</v>
      </c>
      <c r="Q4664">
        <f t="shared" si="145"/>
        <v>27.565026697177728</v>
      </c>
      <c r="R4664" t="str">
        <f>CONCATENATE("ID-",A4664,"-",E4664)</f>
        <v>ID-36428-Sightseeing</v>
      </c>
      <c r="S4664" t="str">
        <f>INDEX(B:B,MATCH(A4664,A:A,0))</f>
        <v>17:25</v>
      </c>
      <c r="T4664" t="str">
        <f>IF(OR(B4664&gt;0,C4664&gt;0),"Acceptable","Check")</f>
        <v>Acceptable</v>
      </c>
      <c r="U4664">
        <f>COUNTIF(D:D, "Military - U.S. Army")</f>
        <v>23</v>
      </c>
      <c r="V4664">
        <f>AVERAGEIF(C:C,"Fort Myer, Virginia", I:I)</f>
        <v>2</v>
      </c>
      <c r="X4664" t="str">
        <f>IFERROR(VLOOKUP("FlightNumber", A:D, 4, FALSE), "Flight Not Found")</f>
        <v>Flight Not Found</v>
      </c>
      <c r="Y4664" t="str" cm="1">
        <f t="array" ref="Y4664">IF(AND(B:B &gt; TIME(6, 0, 0), B:B &lt;= TIME(18, 0, 0)), "Day", "Night")</f>
        <v>Night</v>
      </c>
      <c r="Z4664">
        <f>COUNTIFS(D:D, "Military - U.S. Army", C:C, "Fort Myer, Virginia")</f>
        <v>1</v>
      </c>
    </row>
    <row r="4665" spans="1:26" x14ac:dyDescent="0.2">
      <c r="A4665">
        <v>36435</v>
      </c>
      <c r="B4665" t="s">
        <v>3113</v>
      </c>
      <c r="C4665" t="s">
        <v>6827</v>
      </c>
      <c r="D4665" t="s">
        <v>23261</v>
      </c>
      <c r="F4665" t="s">
        <v>23262</v>
      </c>
      <c r="G4665" t="s">
        <v>23263</v>
      </c>
      <c r="H4665" t="s">
        <v>23264</v>
      </c>
      <c r="I4665">
        <v>20</v>
      </c>
      <c r="J4665">
        <v>12</v>
      </c>
      <c r="K4665">
        <v>0</v>
      </c>
      <c r="L4665" t="s">
        <v>23265</v>
      </c>
      <c r="M4665">
        <f>SUM(B4665,C4665)</f>
        <v>0</v>
      </c>
      <c r="N4665" t="str">
        <f t="shared" si="144"/>
        <v>No</v>
      </c>
      <c r="O4665">
        <f>COUNTIF(C:C,"&lt;0")</f>
        <v>0</v>
      </c>
      <c r="P4665" t="e">
        <f>SUMIF(#REF!,"&gt;"&amp;AVERAGE(#REF!))</f>
        <v>#REF!</v>
      </c>
      <c r="Q4665">
        <f t="shared" si="145"/>
        <v>27.565026697177728</v>
      </c>
      <c r="R4665" t="str">
        <f>CONCATENATE("ID-",A4665,"-",E4665)</f>
        <v>ID-36435-</v>
      </c>
      <c r="S4665" t="str">
        <f>INDEX(B:B,MATCH(A4665,A:A,0))</f>
        <v>19:15</v>
      </c>
      <c r="T4665" t="str">
        <f>IF(OR(B4665&gt;0,C4665&gt;0),"Acceptable","Check")</f>
        <v>Acceptable</v>
      </c>
      <c r="U4665">
        <f>COUNTIF(D:D, "Military - U.S. Army")</f>
        <v>23</v>
      </c>
      <c r="V4665">
        <f>AVERAGEIF(C:C,"Fort Myer, Virginia", I:I)</f>
        <v>2</v>
      </c>
      <c r="X4665" t="str">
        <f>IFERROR(VLOOKUP("FlightNumber", A:D, 4, FALSE), "Flight Not Found")</f>
        <v>Flight Not Found</v>
      </c>
      <c r="Y4665" t="str" cm="1">
        <f t="array" ref="Y4665">IF(AND(B:B &gt; TIME(6, 0, 0), B:B &lt;= TIME(18, 0, 0)), "Day", "Night")</f>
        <v>Night</v>
      </c>
      <c r="Z4665">
        <f>COUNTIFS(D:D, "Military - U.S. Army", C:C, "Fort Myer, Virginia")</f>
        <v>1</v>
      </c>
    </row>
    <row r="4666" spans="1:26" x14ac:dyDescent="0.2">
      <c r="A4666">
        <v>36457</v>
      </c>
      <c r="B4666" t="s">
        <v>2232</v>
      </c>
      <c r="C4666" t="s">
        <v>23266</v>
      </c>
      <c r="D4666" t="s">
        <v>23267</v>
      </c>
      <c r="E4666" t="s">
        <v>23268</v>
      </c>
      <c r="F4666" t="s">
        <v>15899</v>
      </c>
      <c r="G4666" t="s">
        <v>23269</v>
      </c>
      <c r="H4666" t="s">
        <v>23270</v>
      </c>
      <c r="I4666">
        <v>3</v>
      </c>
      <c r="J4666">
        <v>3</v>
      </c>
      <c r="K4666">
        <v>0</v>
      </c>
      <c r="L4666" t="s">
        <v>23271</v>
      </c>
      <c r="M4666">
        <f>SUM(B4666,C4666)</f>
        <v>0</v>
      </c>
      <c r="N4666" t="str">
        <f t="shared" si="144"/>
        <v>No</v>
      </c>
      <c r="O4666">
        <f>COUNTIF(C:C,"&lt;0")</f>
        <v>0</v>
      </c>
      <c r="P4666" t="e">
        <f>SUMIF(#REF!,"&gt;"&amp;AVERAGE(#REF!))</f>
        <v>#REF!</v>
      </c>
      <c r="Q4666">
        <f t="shared" si="145"/>
        <v>27.565026697177728</v>
      </c>
      <c r="R4666" t="str">
        <f>CONCATENATE("ID-",A4666,"-",E4666)</f>
        <v>ID-36457-Napoli - Genoa</v>
      </c>
      <c r="S4666" t="str">
        <f>INDEX(B:B,MATCH(A4666,A:A,0))</f>
        <v>10:15</v>
      </c>
      <c r="T4666" t="str">
        <f>IF(OR(B4666&gt;0,C4666&gt;0),"Acceptable","Check")</f>
        <v>Acceptable</v>
      </c>
      <c r="U4666">
        <f>COUNTIF(D:D, "Military - U.S. Army")</f>
        <v>23</v>
      </c>
      <c r="V4666">
        <f>AVERAGEIF(C:C,"Fort Myer, Virginia", I:I)</f>
        <v>2</v>
      </c>
      <c r="X4666" t="str">
        <f>IFERROR(VLOOKUP("FlightNumber", A:D, 4, FALSE), "Flight Not Found")</f>
        <v>Flight Not Found</v>
      </c>
      <c r="Y4666" t="str" cm="1">
        <f t="array" ref="Y4666">IF(AND(B:B &gt; TIME(6, 0, 0), B:B &lt;= TIME(18, 0, 0)), "Day", "Night")</f>
        <v>Night</v>
      </c>
      <c r="Z4666">
        <f>COUNTIFS(D:D, "Military - U.S. Army", C:C, "Fort Myer, Virginia")</f>
        <v>1</v>
      </c>
    </row>
    <row r="4667" spans="1:26" x14ac:dyDescent="0.2">
      <c r="A4667">
        <v>36457</v>
      </c>
      <c r="C4667" t="s">
        <v>23272</v>
      </c>
      <c r="D4667" t="s">
        <v>23273</v>
      </c>
      <c r="E4667" t="s">
        <v>23274</v>
      </c>
      <c r="F4667" t="s">
        <v>16565</v>
      </c>
      <c r="G4667" t="s">
        <v>23275</v>
      </c>
      <c r="H4667" t="s">
        <v>23276</v>
      </c>
      <c r="I4667">
        <v>6</v>
      </c>
      <c r="J4667">
        <v>6</v>
      </c>
      <c r="K4667">
        <v>0</v>
      </c>
      <c r="L4667" t="s">
        <v>23277</v>
      </c>
      <c r="M4667">
        <f>SUM(B4667,C4667)</f>
        <v>0</v>
      </c>
      <c r="N4667" t="str">
        <f t="shared" si="144"/>
        <v>No</v>
      </c>
      <c r="O4667">
        <f>COUNTIF(C:C,"&lt;0")</f>
        <v>0</v>
      </c>
      <c r="P4667" t="e">
        <f>SUMIF(#REF!,"&gt;"&amp;AVERAGE(#REF!))</f>
        <v>#REF!</v>
      </c>
      <c r="Q4667">
        <f t="shared" si="145"/>
        <v>27.565026697177728</v>
      </c>
      <c r="R4667" t="str">
        <f>CONCATENATE("ID-",A4667,"-",E4667)</f>
        <v>ID-36457-La Carlota - Acarigua</v>
      </c>
      <c r="S4667" t="str">
        <f>INDEX(B:B,MATCH(A4667,A:A,0))</f>
        <v>10:15</v>
      </c>
      <c r="T4667" t="str">
        <f>IF(OR(B4667&gt;0,C4667&gt;0),"Acceptable","Check")</f>
        <v>Acceptable</v>
      </c>
      <c r="U4667">
        <f>COUNTIF(D:D, "Military - U.S. Army")</f>
        <v>23</v>
      </c>
      <c r="V4667">
        <f>AVERAGEIF(C:C,"Fort Myer, Virginia", I:I)</f>
        <v>2</v>
      </c>
      <c r="X4667" t="str">
        <f>IFERROR(VLOOKUP("FlightNumber", A:D, 4, FALSE), "Flight Not Found")</f>
        <v>Flight Not Found</v>
      </c>
      <c r="Y4667" t="str" cm="1">
        <f t="array" ref="Y4667">IF(AND(B:B &gt; TIME(6, 0, 0), B:B &lt;= TIME(18, 0, 0)), "Day", "Night")</f>
        <v>Night</v>
      </c>
      <c r="Z4667">
        <f>COUNTIFS(D:D, "Military - U.S. Army", C:C, "Fort Myer, Virginia")</f>
        <v>1</v>
      </c>
    </row>
    <row r="4668" spans="1:26" x14ac:dyDescent="0.2">
      <c r="A4668">
        <v>36458</v>
      </c>
      <c r="B4668" t="s">
        <v>3467</v>
      </c>
      <c r="C4668" t="s">
        <v>23278</v>
      </c>
      <c r="D4668" t="s">
        <v>15685</v>
      </c>
      <c r="E4668" t="s">
        <v>23279</v>
      </c>
      <c r="F4668" t="s">
        <v>23280</v>
      </c>
      <c r="G4668" t="s">
        <v>23281</v>
      </c>
      <c r="H4668" t="s">
        <v>23282</v>
      </c>
      <c r="I4668">
        <v>6</v>
      </c>
      <c r="J4668">
        <v>6</v>
      </c>
      <c r="K4668">
        <v>0</v>
      </c>
      <c r="L4668" t="s">
        <v>23283</v>
      </c>
      <c r="M4668">
        <f>SUM(B4668,C4668)</f>
        <v>0</v>
      </c>
      <c r="N4668" t="str">
        <f t="shared" si="144"/>
        <v>No</v>
      </c>
      <c r="O4668">
        <f>COUNTIF(C:C,"&lt;0")</f>
        <v>0</v>
      </c>
      <c r="P4668" t="e">
        <f>SUMIF(#REF!,"&gt;"&amp;AVERAGE(#REF!))</f>
        <v>#REF!</v>
      </c>
      <c r="Q4668">
        <f t="shared" si="145"/>
        <v>27.565026697177728</v>
      </c>
      <c r="R4668" t="str">
        <f>CONCATENATE("ID-",A4668,"-",E4668)</f>
        <v>ID-36458-Orlando, FL - Dallas, TX</v>
      </c>
      <c r="S4668" t="str">
        <f>INDEX(B:B,MATCH(A4668,A:A,0))</f>
        <v>11:20</v>
      </c>
      <c r="T4668" t="str">
        <f>IF(OR(B4668&gt;0,C4668&gt;0),"Acceptable","Check")</f>
        <v>Acceptable</v>
      </c>
      <c r="U4668">
        <f>COUNTIF(D:D, "Military - U.S. Army")</f>
        <v>23</v>
      </c>
      <c r="V4668">
        <f>AVERAGEIF(C:C,"Fort Myer, Virginia", I:I)</f>
        <v>2</v>
      </c>
      <c r="X4668" t="str">
        <f>IFERROR(VLOOKUP("FlightNumber", A:D, 4, FALSE), "Flight Not Found")</f>
        <v>Flight Not Found</v>
      </c>
      <c r="Y4668" t="str" cm="1">
        <f t="array" ref="Y4668">IF(AND(B:B &gt; TIME(6, 0, 0), B:B &lt;= TIME(18, 0, 0)), "Day", "Night")</f>
        <v>Night</v>
      </c>
      <c r="Z4668">
        <f>COUNTIFS(D:D, "Military - U.S. Army", C:C, "Fort Myer, Virginia")</f>
        <v>1</v>
      </c>
    </row>
    <row r="4669" spans="1:26" x14ac:dyDescent="0.2">
      <c r="A4669">
        <v>36464</v>
      </c>
      <c r="B4669" t="s">
        <v>23284</v>
      </c>
      <c r="C4669" t="s">
        <v>23285</v>
      </c>
      <c r="D4669" t="s">
        <v>12395</v>
      </c>
      <c r="E4669" t="s">
        <v>23286</v>
      </c>
      <c r="F4669" t="s">
        <v>23287</v>
      </c>
      <c r="G4669" t="s">
        <v>23288</v>
      </c>
      <c r="H4669" t="s">
        <v>23289</v>
      </c>
      <c r="I4669">
        <v>217</v>
      </c>
      <c r="J4669">
        <v>217</v>
      </c>
      <c r="K4669">
        <v>0</v>
      </c>
      <c r="L4669" t="s">
        <v>23290</v>
      </c>
      <c r="M4669">
        <f>SUM(B4669,C4669)</f>
        <v>0</v>
      </c>
      <c r="N4669" t="str">
        <f t="shared" si="144"/>
        <v>No</v>
      </c>
      <c r="O4669">
        <f>COUNTIF(C:C,"&lt;0")</f>
        <v>0</v>
      </c>
      <c r="P4669" t="e">
        <f>SUMIF(#REF!,"&gt;"&amp;AVERAGE(#REF!))</f>
        <v>#REF!</v>
      </c>
      <c r="Q4669">
        <f t="shared" si="145"/>
        <v>27.565026697177728</v>
      </c>
      <c r="R4669" t="str">
        <f>CONCATENATE("ID-",A4669,"-",E4669)</f>
        <v>ID-36464-New York City - Cairo</v>
      </c>
      <c r="S4669" t="str">
        <f>INDEX(B:B,MATCH(A4669,A:A,0))</f>
        <v>06:52</v>
      </c>
      <c r="T4669" t="str">
        <f>IF(OR(B4669&gt;0,C4669&gt;0),"Acceptable","Check")</f>
        <v>Acceptable</v>
      </c>
      <c r="U4669">
        <f>COUNTIF(D:D, "Military - U.S. Army")</f>
        <v>23</v>
      </c>
      <c r="V4669">
        <f>AVERAGEIF(C:C,"Fort Myer, Virginia", I:I)</f>
        <v>2</v>
      </c>
      <c r="X4669" t="str">
        <f>IFERROR(VLOOKUP("FlightNumber", A:D, 4, FALSE), "Flight Not Found")</f>
        <v>Flight Not Found</v>
      </c>
      <c r="Y4669" t="str" cm="1">
        <f t="array" ref="Y4669">IF(AND(B:B &gt; TIME(6, 0, 0), B:B &lt;= TIME(18, 0, 0)), "Day", "Night")</f>
        <v>Night</v>
      </c>
      <c r="Z4669">
        <f>COUNTIFS(D:D, "Military - U.S. Army", C:C, "Fort Myer, Virginia")</f>
        <v>1</v>
      </c>
    </row>
    <row r="4670" spans="1:26" x14ac:dyDescent="0.2">
      <c r="A4670">
        <v>36464</v>
      </c>
      <c r="B4670" t="s">
        <v>10882</v>
      </c>
      <c r="C4670" t="s">
        <v>23291</v>
      </c>
      <c r="D4670" t="s">
        <v>23292</v>
      </c>
      <c r="F4670" t="s">
        <v>23293</v>
      </c>
      <c r="G4670" t="s">
        <v>23294</v>
      </c>
      <c r="H4670" t="s">
        <v>23295</v>
      </c>
      <c r="I4670">
        <v>4</v>
      </c>
      <c r="J4670">
        <v>4</v>
      </c>
      <c r="K4670">
        <v>0</v>
      </c>
      <c r="L4670" t="s">
        <v>23296</v>
      </c>
      <c r="M4670">
        <f>SUM(B4670,C4670)</f>
        <v>0</v>
      </c>
      <c r="N4670" t="str">
        <f t="shared" si="144"/>
        <v>No</v>
      </c>
      <c r="O4670">
        <f>COUNTIF(C:C,"&lt;0")</f>
        <v>0</v>
      </c>
      <c r="P4670" t="e">
        <f>SUMIF(#REF!,"&gt;"&amp;AVERAGE(#REF!))</f>
        <v>#REF!</v>
      </c>
      <c r="Q4670">
        <f t="shared" si="145"/>
        <v>27.565026697177728</v>
      </c>
      <c r="R4670" t="str">
        <f>CONCATENATE("ID-",A4670,"-",E4670)</f>
        <v>ID-36464-</v>
      </c>
      <c r="S4670" t="str">
        <f>INDEX(B:B,MATCH(A4670,A:A,0))</f>
        <v>06:52</v>
      </c>
      <c r="T4670" t="str">
        <f>IF(OR(B4670&gt;0,C4670&gt;0),"Acceptable","Check")</f>
        <v>Acceptable</v>
      </c>
      <c r="U4670">
        <f>COUNTIF(D:D, "Military - U.S. Army")</f>
        <v>23</v>
      </c>
      <c r="V4670">
        <f>AVERAGEIF(C:C,"Fort Myer, Virginia", I:I)</f>
        <v>2</v>
      </c>
      <c r="X4670" t="str">
        <f>IFERROR(VLOOKUP("FlightNumber", A:D, 4, FALSE), "Flight Not Found")</f>
        <v>Flight Not Found</v>
      </c>
      <c r="Y4670" t="str" cm="1">
        <f t="array" ref="Y4670">IF(AND(B:B &gt; TIME(6, 0, 0), B:B &lt;= TIME(18, 0, 0)), "Day", "Night")</f>
        <v>Night</v>
      </c>
      <c r="Z4670">
        <f>COUNTIFS(D:D, "Military - U.S. Army", C:C, "Fort Myer, Virginia")</f>
        <v>1</v>
      </c>
    </row>
    <row r="4671" spans="1:26" x14ac:dyDescent="0.2">
      <c r="A4671">
        <v>36895</v>
      </c>
      <c r="C4671" t="s">
        <v>23297</v>
      </c>
      <c r="D4671" t="s">
        <v>23298</v>
      </c>
      <c r="E4671" t="s">
        <v>994</v>
      </c>
      <c r="F4671" t="s">
        <v>23299</v>
      </c>
      <c r="G4671" t="s">
        <v>23300</v>
      </c>
      <c r="I4671">
        <v>16</v>
      </c>
      <c r="J4671">
        <v>16</v>
      </c>
      <c r="K4671">
        <v>6</v>
      </c>
      <c r="L4671" t="s">
        <v>23301</v>
      </c>
      <c r="M4671">
        <f>SUM(B4671,C4671)</f>
        <v>0</v>
      </c>
      <c r="N4671" t="str">
        <f t="shared" si="144"/>
        <v>No</v>
      </c>
      <c r="O4671">
        <f>COUNTIF(C:C,"&lt;0")</f>
        <v>0</v>
      </c>
      <c r="P4671" t="e">
        <f>SUMIF(#REF!,"&gt;"&amp;AVERAGE(#REF!))</f>
        <v>#REF!</v>
      </c>
      <c r="Q4671">
        <f t="shared" si="145"/>
        <v>27.565026697177728</v>
      </c>
      <c r="R4671" t="str">
        <f>CONCATENATE("ID-",A4671,"-",E4671)</f>
        <v>ID-36895-Training</v>
      </c>
      <c r="S4671">
        <f>INDEX(B:B,MATCH(A4671,A:A,0))</f>
        <v>0</v>
      </c>
      <c r="T4671" t="str">
        <f>IF(OR(B4671&gt;0,C4671&gt;0),"Acceptable","Check")</f>
        <v>Acceptable</v>
      </c>
      <c r="U4671">
        <f>COUNTIF(D:D, "Military - U.S. Army")</f>
        <v>23</v>
      </c>
      <c r="V4671">
        <f>AVERAGEIF(C:C,"Fort Myer, Virginia", I:I)</f>
        <v>2</v>
      </c>
      <c r="X4671" t="str">
        <f>IFERROR(VLOOKUP("FlightNumber", A:D, 4, FALSE), "Flight Not Found")</f>
        <v>Flight Not Found</v>
      </c>
      <c r="Y4671" t="str" cm="1">
        <f t="array" ref="Y4671">IF(AND(B:B &gt; TIME(6, 0, 0), B:B &lt;= TIME(18, 0, 0)), "Day", "Night")</f>
        <v>Night</v>
      </c>
      <c r="Z4671">
        <f>COUNTIFS(D:D, "Military - U.S. Army", C:C, "Fort Myer, Virginia")</f>
        <v>1</v>
      </c>
    </row>
    <row r="4672" spans="1:26" x14ac:dyDescent="0.2">
      <c r="A4672">
        <v>36473</v>
      </c>
      <c r="B4672" t="s">
        <v>6522</v>
      </c>
      <c r="C4672" t="s">
        <v>21057</v>
      </c>
      <c r="D4672" t="s">
        <v>21064</v>
      </c>
      <c r="E4672" t="s">
        <v>23302</v>
      </c>
      <c r="F4672" t="s">
        <v>11862</v>
      </c>
      <c r="G4672" t="s">
        <v>23303</v>
      </c>
      <c r="H4672" t="s">
        <v>23304</v>
      </c>
      <c r="I4672">
        <v>18</v>
      </c>
      <c r="J4672">
        <v>18</v>
      </c>
      <c r="K4672">
        <v>0</v>
      </c>
      <c r="L4672" t="s">
        <v>23305</v>
      </c>
      <c r="M4672">
        <f>SUM(B4672,C4672)</f>
        <v>0</v>
      </c>
      <c r="N4672" t="str">
        <f t="shared" si="144"/>
        <v>No</v>
      </c>
      <c r="O4672">
        <f>COUNTIF(C:C,"&lt;0")</f>
        <v>0</v>
      </c>
      <c r="P4672" t="e">
        <f>SUMIF(#REF!,"&gt;"&amp;AVERAGE(#REF!))</f>
        <v>#REF!</v>
      </c>
      <c r="Q4672">
        <f t="shared" si="145"/>
        <v>27.565026697177728</v>
      </c>
      <c r="R4672" t="str">
        <f>CONCATENATE("ID-",A4672,"-",E4672)</f>
        <v>ID-36473-Uruapan - Mexico City</v>
      </c>
      <c r="S4672" t="str">
        <f>INDEX(B:B,MATCH(A4672,A:A,0))</f>
        <v>19:03</v>
      </c>
      <c r="T4672" t="str">
        <f>IF(OR(B4672&gt;0,C4672&gt;0),"Acceptable","Check")</f>
        <v>Acceptable</v>
      </c>
      <c r="U4672">
        <f>COUNTIF(D:D, "Military - U.S. Army")</f>
        <v>23</v>
      </c>
      <c r="V4672">
        <f>AVERAGEIF(C:C,"Fort Myer, Virginia", I:I)</f>
        <v>2</v>
      </c>
      <c r="X4672" t="str">
        <f>IFERROR(VLOOKUP("FlightNumber", A:D, 4, FALSE), "Flight Not Found")</f>
        <v>Flight Not Found</v>
      </c>
      <c r="Y4672" t="str" cm="1">
        <f t="array" ref="Y4672">IF(AND(B:B &gt; TIME(6, 0, 0), B:B &lt;= TIME(18, 0, 0)), "Day", "Night")</f>
        <v>Night</v>
      </c>
      <c r="Z4672">
        <f>COUNTIFS(D:D, "Military - U.S. Army", C:C, "Fort Myer, Virginia")</f>
        <v>1</v>
      </c>
    </row>
    <row r="4673" spans="1:26" x14ac:dyDescent="0.2">
      <c r="A4673">
        <v>36476</v>
      </c>
      <c r="B4673" t="s">
        <v>15350</v>
      </c>
      <c r="C4673" t="s">
        <v>23306</v>
      </c>
      <c r="D4673" t="s">
        <v>23307</v>
      </c>
      <c r="E4673" t="s">
        <v>23308</v>
      </c>
      <c r="F4673" t="s">
        <v>23309</v>
      </c>
      <c r="G4673" t="s">
        <v>23310</v>
      </c>
      <c r="H4673" t="s">
        <v>2344</v>
      </c>
      <c r="I4673">
        <v>24</v>
      </c>
      <c r="J4673">
        <v>24</v>
      </c>
      <c r="K4673">
        <v>0</v>
      </c>
      <c r="L4673" t="s">
        <v>23311</v>
      </c>
      <c r="M4673">
        <f>SUM(B4673,C4673)</f>
        <v>0</v>
      </c>
      <c r="N4673" t="str">
        <f t="shared" si="144"/>
        <v>No</v>
      </c>
      <c r="O4673">
        <f>COUNTIF(C:C,"&lt;0")</f>
        <v>0</v>
      </c>
      <c r="P4673" t="e">
        <f>SUMIF(#REF!,"&gt;"&amp;AVERAGE(#REF!))</f>
        <v>#REF!</v>
      </c>
      <c r="Q4673">
        <f t="shared" si="145"/>
        <v>27.565026697177728</v>
      </c>
      <c r="R4673" t="str">
        <f>CONCATENATE("ID-",A4673,"-",E4673)</f>
        <v>ID-36476-Rome - Pristina</v>
      </c>
      <c r="S4673" t="str">
        <f>INDEX(B:B,MATCH(A4673,A:A,0))</f>
        <v>11:13</v>
      </c>
      <c r="T4673" t="str">
        <f>IF(OR(B4673&gt;0,C4673&gt;0),"Acceptable","Check")</f>
        <v>Acceptable</v>
      </c>
      <c r="U4673">
        <f>COUNTIF(D:D, "Military - U.S. Army")</f>
        <v>23</v>
      </c>
      <c r="V4673">
        <f>AVERAGEIF(C:C,"Fort Myer, Virginia", I:I)</f>
        <v>2</v>
      </c>
      <c r="X4673" t="str">
        <f>IFERROR(VLOOKUP("FlightNumber", A:D, 4, FALSE), "Flight Not Found")</f>
        <v>Flight Not Found</v>
      </c>
      <c r="Y4673" t="str" cm="1">
        <f t="array" ref="Y4673">IF(AND(B:B &gt; TIME(6, 0, 0), B:B &lt;= TIME(18, 0, 0)), "Day", "Night")</f>
        <v>Night</v>
      </c>
      <c r="Z4673">
        <f>COUNTIFS(D:D, "Military - U.S. Army", C:C, "Fort Myer, Virginia")</f>
        <v>1</v>
      </c>
    </row>
    <row r="4674" spans="1:26" x14ac:dyDescent="0.2">
      <c r="A4674">
        <v>36490</v>
      </c>
      <c r="B4674" t="s">
        <v>23312</v>
      </c>
      <c r="C4674" t="s">
        <v>14336</v>
      </c>
      <c r="D4674" t="s">
        <v>23313</v>
      </c>
      <c r="E4674" t="s">
        <v>23314</v>
      </c>
      <c r="F4674" t="s">
        <v>17568</v>
      </c>
      <c r="G4674" t="s">
        <v>23315</v>
      </c>
      <c r="H4674" t="s">
        <v>23316</v>
      </c>
      <c r="I4674">
        <v>4</v>
      </c>
      <c r="J4674">
        <v>4</v>
      </c>
      <c r="K4674">
        <v>0</v>
      </c>
      <c r="L4674" t="s">
        <v>23317</v>
      </c>
      <c r="M4674">
        <f>SUM(B4674,C4674)</f>
        <v>0</v>
      </c>
      <c r="N4674" t="str">
        <f t="shared" ref="N4674:N4737" si="146">IF(E4674="good","Yes","No")</f>
        <v>No</v>
      </c>
      <c r="O4674">
        <f>COUNTIF(C:C,"&lt;0")</f>
        <v>0</v>
      </c>
      <c r="P4674" t="e">
        <f>SUMIF(#REF!,"&gt;"&amp;AVERAGE(#REF!))</f>
        <v>#REF!</v>
      </c>
      <c r="Q4674">
        <f t="shared" si="145"/>
        <v>27.565026697177728</v>
      </c>
      <c r="R4674" t="str">
        <f>CONCATENATE("ID-",A4674,"-",E4674)</f>
        <v>ID-36490-Nairobi - Dar Es Salaam, Tanzania</v>
      </c>
      <c r="S4674" t="str">
        <f>INDEX(B:B,MATCH(A4674,A:A,0))</f>
        <v>05:26</v>
      </c>
      <c r="T4674" t="str">
        <f>IF(OR(B4674&gt;0,C4674&gt;0),"Acceptable","Check")</f>
        <v>Acceptable</v>
      </c>
      <c r="U4674">
        <f>COUNTIF(D:D, "Military - U.S. Army")</f>
        <v>23</v>
      </c>
      <c r="V4674">
        <f>AVERAGEIF(C:C,"Fort Myer, Virginia", I:I)</f>
        <v>2</v>
      </c>
      <c r="X4674" t="str">
        <f>IFERROR(VLOOKUP("FlightNumber", A:D, 4, FALSE), "Flight Not Found")</f>
        <v>Flight Not Found</v>
      </c>
      <c r="Y4674" t="str" cm="1">
        <f t="array" ref="Y4674">IF(AND(B:B &gt; TIME(6, 0, 0), B:B &lt;= TIME(18, 0, 0)), "Day", "Night")</f>
        <v>Night</v>
      </c>
      <c r="Z4674">
        <f>COUNTIFS(D:D, "Military - U.S. Army", C:C, "Fort Myer, Virginia")</f>
        <v>1</v>
      </c>
    </row>
    <row r="4675" spans="1:26" x14ac:dyDescent="0.2">
      <c r="A4675">
        <v>36499</v>
      </c>
      <c r="B4675" t="s">
        <v>23318</v>
      </c>
      <c r="C4675" t="s">
        <v>5484</v>
      </c>
      <c r="D4675" t="s">
        <v>23319</v>
      </c>
      <c r="E4675" t="s">
        <v>23320</v>
      </c>
      <c r="F4675" t="s">
        <v>23321</v>
      </c>
      <c r="G4675" t="s">
        <v>23322</v>
      </c>
      <c r="H4675" t="s">
        <v>23323</v>
      </c>
      <c r="I4675">
        <v>7</v>
      </c>
      <c r="J4675">
        <v>5</v>
      </c>
      <c r="K4675">
        <v>0</v>
      </c>
      <c r="L4675" t="s">
        <v>23324</v>
      </c>
      <c r="M4675">
        <f>SUM(B4675,C4675)</f>
        <v>0</v>
      </c>
      <c r="N4675" t="str">
        <f t="shared" si="146"/>
        <v>No</v>
      </c>
      <c r="O4675">
        <f>COUNTIF(C:C,"&lt;0")</f>
        <v>0</v>
      </c>
      <c r="P4675" t="e">
        <f>SUMIF(#REF!,"&gt;"&amp;AVERAGE(#REF!))</f>
        <v>#REF!</v>
      </c>
      <c r="Q4675">
        <f t="shared" ref="Q4675:Q4738" si="147">AVERAGEIF(I:I,"&gt;0")</f>
        <v>27.565026697177728</v>
      </c>
      <c r="R4675" t="str">
        <f>CONCATENATE("ID-",A4675,"-",E4675)</f>
        <v>ID-36499-Moscow, Russia - Tashkent, Uzbekistan</v>
      </c>
      <c r="S4675" t="str">
        <f>INDEX(B:B,MATCH(A4675,A:A,0))</f>
        <v>05:12</v>
      </c>
      <c r="T4675" t="str">
        <f>IF(OR(B4675&gt;0,C4675&gt;0),"Acceptable","Check")</f>
        <v>Acceptable</v>
      </c>
      <c r="U4675">
        <f>COUNTIF(D:D, "Military - U.S. Army")</f>
        <v>23</v>
      </c>
      <c r="V4675">
        <f>AVERAGEIF(C:C,"Fort Myer, Virginia", I:I)</f>
        <v>2</v>
      </c>
      <c r="X4675" t="str">
        <f>IFERROR(VLOOKUP("FlightNumber", A:D, 4, FALSE), "Flight Not Found")</f>
        <v>Flight Not Found</v>
      </c>
      <c r="Y4675" t="str" cm="1">
        <f t="array" ref="Y4675">IF(AND(B:B &gt; TIME(6, 0, 0), B:B &lt;= TIME(18, 0, 0)), "Day", "Night")</f>
        <v>Night</v>
      </c>
      <c r="Z4675">
        <f>COUNTIFS(D:D, "Military - U.S. Army", C:C, "Fort Myer, Virginia")</f>
        <v>1</v>
      </c>
    </row>
    <row r="4676" spans="1:26" x14ac:dyDescent="0.2">
      <c r="A4676">
        <v>36500</v>
      </c>
      <c r="B4676" t="s">
        <v>23325</v>
      </c>
      <c r="C4676" t="s">
        <v>21572</v>
      </c>
      <c r="D4676" t="s">
        <v>23326</v>
      </c>
      <c r="E4676" t="s">
        <v>23327</v>
      </c>
      <c r="F4676" t="s">
        <v>15868</v>
      </c>
      <c r="G4676" t="s">
        <v>23328</v>
      </c>
      <c r="H4676" t="s">
        <v>23329</v>
      </c>
      <c r="I4676">
        <v>9</v>
      </c>
      <c r="J4676">
        <v>9</v>
      </c>
      <c r="K4676">
        <v>0</v>
      </c>
      <c r="L4676" t="s">
        <v>23330</v>
      </c>
      <c r="M4676">
        <f>SUM(B4676,C4676)</f>
        <v>0</v>
      </c>
      <c r="N4676" t="str">
        <f t="shared" si="146"/>
        <v>No</v>
      </c>
      <c r="O4676">
        <f>COUNTIF(C:C,"&lt;0")</f>
        <v>0</v>
      </c>
      <c r="P4676" t="e">
        <f>SUMIF(#REF!,"&gt;"&amp;AVERAGE(#REF!))</f>
        <v>#REF!</v>
      </c>
      <c r="Q4676">
        <f t="shared" si="147"/>
        <v>27.565026697177728</v>
      </c>
      <c r="R4676" t="str">
        <f>CONCATENATE("ID-",A4676,"-",E4676)</f>
        <v>ID-36500-Johannesburg, South Africa  - Oranjemund, Namibia</v>
      </c>
      <c r="S4676" t="str">
        <f>INDEX(B:B,MATCH(A4676,A:A,0))</f>
        <v>07:06</v>
      </c>
      <c r="T4676" t="str">
        <f>IF(OR(B4676&gt;0,C4676&gt;0),"Acceptable","Check")</f>
        <v>Acceptable</v>
      </c>
      <c r="U4676">
        <f>COUNTIF(D:D, "Military - U.S. Army")</f>
        <v>23</v>
      </c>
      <c r="V4676">
        <f>AVERAGEIF(C:C,"Fort Myer, Virginia", I:I)</f>
        <v>2</v>
      </c>
      <c r="X4676" t="str">
        <f>IFERROR(VLOOKUP("FlightNumber", A:D, 4, FALSE), "Flight Not Found")</f>
        <v>Flight Not Found</v>
      </c>
      <c r="Y4676" t="str" cm="1">
        <f t="array" ref="Y4676">IF(AND(B:B &gt; TIME(6, 0, 0), B:B &lt;= TIME(18, 0, 0)), "Day", "Night")</f>
        <v>Night</v>
      </c>
      <c r="Z4676">
        <f>COUNTIFS(D:D, "Military - U.S. Army", C:C, "Fort Myer, Virginia")</f>
        <v>1</v>
      </c>
    </row>
    <row r="4677" spans="1:26" x14ac:dyDescent="0.2">
      <c r="A4677">
        <v>36501</v>
      </c>
      <c r="B4677" t="s">
        <v>1965</v>
      </c>
      <c r="C4677" t="s">
        <v>17613</v>
      </c>
      <c r="D4677" t="s">
        <v>23331</v>
      </c>
      <c r="F4677" t="s">
        <v>14115</v>
      </c>
      <c r="G4677" t="s">
        <v>23332</v>
      </c>
      <c r="H4677" t="s">
        <v>23333</v>
      </c>
      <c r="I4677">
        <v>6</v>
      </c>
      <c r="J4677">
        <v>6</v>
      </c>
      <c r="K4677">
        <v>0</v>
      </c>
      <c r="L4677" t="s">
        <v>23334</v>
      </c>
      <c r="M4677">
        <f>SUM(B4677,C4677)</f>
        <v>0</v>
      </c>
      <c r="N4677" t="str">
        <f t="shared" si="146"/>
        <v>No</v>
      </c>
      <c r="O4677">
        <f>COUNTIF(C:C,"&lt;0")</f>
        <v>0</v>
      </c>
      <c r="P4677" t="e">
        <f>SUMIF(#REF!,"&gt;"&amp;AVERAGE(#REF!))</f>
        <v>#REF!</v>
      </c>
      <c r="Q4677">
        <f t="shared" si="147"/>
        <v>27.565026697177728</v>
      </c>
      <c r="R4677" t="str">
        <f>CONCATENATE("ID-",A4677,"-",E4677)</f>
        <v>ID-36501-</v>
      </c>
      <c r="S4677" t="str">
        <f>INDEX(B:B,MATCH(A4677,A:A,0))</f>
        <v>13:00</v>
      </c>
      <c r="T4677" t="str">
        <f>IF(OR(B4677&gt;0,C4677&gt;0),"Acceptable","Check")</f>
        <v>Acceptable</v>
      </c>
      <c r="U4677">
        <f>COUNTIF(D:D, "Military - U.S. Army")</f>
        <v>23</v>
      </c>
      <c r="V4677">
        <f>AVERAGEIF(C:C,"Fort Myer, Virginia", I:I)</f>
        <v>2</v>
      </c>
      <c r="X4677" t="str">
        <f>IFERROR(VLOOKUP("FlightNumber", A:D, 4, FALSE), "Flight Not Found")</f>
        <v>Flight Not Found</v>
      </c>
      <c r="Y4677" t="str" cm="1">
        <f t="array" ref="Y4677">IF(AND(B:B &gt; TIME(6, 0, 0), B:B &lt;= TIME(18, 0, 0)), "Day", "Night")</f>
        <v>Night</v>
      </c>
      <c r="Z4677">
        <f>COUNTIFS(D:D, "Military - U.S. Army", C:C, "Fort Myer, Virginia")</f>
        <v>1</v>
      </c>
    </row>
    <row r="4678" spans="1:26" x14ac:dyDescent="0.2">
      <c r="A4678">
        <v>36501</v>
      </c>
      <c r="B4678" t="s">
        <v>5258</v>
      </c>
      <c r="C4678" t="s">
        <v>23335</v>
      </c>
      <c r="D4678" t="s">
        <v>23336</v>
      </c>
      <c r="E4678" t="s">
        <v>23337</v>
      </c>
      <c r="F4678" t="s">
        <v>18709</v>
      </c>
      <c r="G4678" t="s">
        <v>23338</v>
      </c>
      <c r="H4678" t="s">
        <v>23339</v>
      </c>
      <c r="I4678">
        <v>17</v>
      </c>
      <c r="J4678">
        <v>17</v>
      </c>
      <c r="K4678">
        <v>0</v>
      </c>
      <c r="L4678" t="s">
        <v>23340</v>
      </c>
      <c r="M4678">
        <f>SUM(B4678,C4678)</f>
        <v>0</v>
      </c>
      <c r="N4678" t="str">
        <f t="shared" si="146"/>
        <v>No</v>
      </c>
      <c r="O4678">
        <f>COUNTIF(C:C,"&lt;0")</f>
        <v>0</v>
      </c>
      <c r="P4678" t="e">
        <f>SUMIF(#REF!,"&gt;"&amp;AVERAGE(#REF!))</f>
        <v>#REF!</v>
      </c>
      <c r="Q4678">
        <f t="shared" si="147"/>
        <v>27.565026697177728</v>
      </c>
      <c r="R4678" t="str">
        <f>CONCATENATE("ID-",A4678,"-",E4678)</f>
        <v>ID-36501-Manila - Cauayan</v>
      </c>
      <c r="S4678" t="str">
        <f>INDEX(B:B,MATCH(A4678,A:A,0))</f>
        <v>13:00</v>
      </c>
      <c r="T4678" t="str">
        <f>IF(OR(B4678&gt;0,C4678&gt;0),"Acceptable","Check")</f>
        <v>Acceptable</v>
      </c>
      <c r="U4678">
        <f>COUNTIF(D:D, "Military - U.S. Army")</f>
        <v>23</v>
      </c>
      <c r="V4678">
        <f>AVERAGEIF(C:C,"Fort Myer, Virginia", I:I)</f>
        <v>2</v>
      </c>
      <c r="X4678" t="str">
        <f>IFERROR(VLOOKUP("FlightNumber", A:D, 4, FALSE), "Flight Not Found")</f>
        <v>Flight Not Found</v>
      </c>
      <c r="Y4678" t="str" cm="1">
        <f t="array" ref="Y4678">IF(AND(B:B &gt; TIME(6, 0, 0), B:B &lt;= TIME(18, 0, 0)), "Day", "Night")</f>
        <v>Night</v>
      </c>
      <c r="Z4678">
        <f>COUNTIFS(D:D, "Military - U.S. Army", C:C, "Fort Myer, Virginia")</f>
        <v>1</v>
      </c>
    </row>
    <row r="4679" spans="1:26" x14ac:dyDescent="0.2">
      <c r="A4679">
        <v>36503</v>
      </c>
      <c r="B4679" t="s">
        <v>20313</v>
      </c>
      <c r="C4679" t="s">
        <v>23341</v>
      </c>
      <c r="D4679" t="s">
        <v>23342</v>
      </c>
      <c r="E4679" t="s">
        <v>23343</v>
      </c>
      <c r="F4679" t="s">
        <v>23344</v>
      </c>
      <c r="G4679" t="s">
        <v>23345</v>
      </c>
      <c r="H4679" t="s">
        <v>23346</v>
      </c>
      <c r="I4679">
        <v>6</v>
      </c>
      <c r="J4679">
        <v>6</v>
      </c>
      <c r="K4679">
        <v>0</v>
      </c>
      <c r="L4679" t="s">
        <v>23347</v>
      </c>
      <c r="M4679">
        <f>SUM(B4679,C4679)</f>
        <v>0</v>
      </c>
      <c r="N4679" t="str">
        <f t="shared" si="146"/>
        <v>No</v>
      </c>
      <c r="O4679">
        <f>COUNTIF(C:C,"&lt;0")</f>
        <v>0</v>
      </c>
      <c r="P4679" t="e">
        <f>SUMIF(#REF!,"&gt;"&amp;AVERAGE(#REF!))</f>
        <v>#REF!</v>
      </c>
      <c r="Q4679">
        <f t="shared" si="147"/>
        <v>27.565026697177728</v>
      </c>
      <c r="R4679" t="str">
        <f>CONCATENATE("ID-",A4679,"-",E4679)</f>
        <v>ID-36503-Saint Louis - Branson</v>
      </c>
      <c r="S4679" t="str">
        <f>INDEX(B:B,MATCH(A4679,A:A,0))</f>
        <v>15:12</v>
      </c>
      <c r="T4679" t="str">
        <f>IF(OR(B4679&gt;0,C4679&gt;0),"Acceptable","Check")</f>
        <v>Acceptable</v>
      </c>
      <c r="U4679">
        <f>COUNTIF(D:D, "Military - U.S. Army")</f>
        <v>23</v>
      </c>
      <c r="V4679">
        <f>AVERAGEIF(C:C,"Fort Myer, Virginia", I:I)</f>
        <v>2</v>
      </c>
      <c r="X4679" t="str">
        <f>IFERROR(VLOOKUP("FlightNumber", A:D, 4, FALSE), "Flight Not Found")</f>
        <v>Flight Not Found</v>
      </c>
      <c r="Y4679" t="str" cm="1">
        <f t="array" ref="Y4679">IF(AND(B:B &gt; TIME(6, 0, 0), B:B &lt;= TIME(18, 0, 0)), "Day", "Night")</f>
        <v>Night</v>
      </c>
      <c r="Z4679">
        <f>COUNTIFS(D:D, "Military - U.S. Army", C:C, "Fort Myer, Virginia")</f>
        <v>1</v>
      </c>
    </row>
    <row r="4680" spans="1:26" x14ac:dyDescent="0.2">
      <c r="A4680">
        <v>36503</v>
      </c>
      <c r="B4680" t="s">
        <v>9925</v>
      </c>
      <c r="C4680" t="s">
        <v>23348</v>
      </c>
      <c r="D4680" t="s">
        <v>23349</v>
      </c>
      <c r="E4680" t="s">
        <v>23350</v>
      </c>
      <c r="F4680" t="s">
        <v>15868</v>
      </c>
      <c r="G4680" t="s">
        <v>23351</v>
      </c>
      <c r="H4680" t="s">
        <v>23352</v>
      </c>
      <c r="I4680">
        <v>8</v>
      </c>
      <c r="J4680">
        <v>8</v>
      </c>
      <c r="K4680">
        <v>0</v>
      </c>
      <c r="L4680" t="s">
        <v>23353</v>
      </c>
      <c r="M4680">
        <f>SUM(B4680,C4680)</f>
        <v>0</v>
      </c>
      <c r="N4680" t="str">
        <f t="shared" si="146"/>
        <v>No</v>
      </c>
      <c r="O4680">
        <f>COUNTIF(C:C,"&lt;0")</f>
        <v>0</v>
      </c>
      <c r="P4680" t="e">
        <f>SUMIF(#REF!,"&gt;"&amp;AVERAGE(#REF!))</f>
        <v>#REF!</v>
      </c>
      <c r="Q4680">
        <f t="shared" si="147"/>
        <v>27.565026697177728</v>
      </c>
      <c r="R4680" t="str">
        <f>CONCATENATE("ID-",A4680,"-",E4680)</f>
        <v>ID-36503-Sundsvall - Gothenburg</v>
      </c>
      <c r="S4680" t="str">
        <f>INDEX(B:B,MATCH(A4680,A:A,0))</f>
        <v>15:12</v>
      </c>
      <c r="T4680" t="str">
        <f>IF(OR(B4680&gt;0,C4680&gt;0),"Acceptable","Check")</f>
        <v>Acceptable</v>
      </c>
      <c r="U4680">
        <f>COUNTIF(D:D, "Military - U.S. Army")</f>
        <v>23</v>
      </c>
      <c r="V4680">
        <f>AVERAGEIF(C:C,"Fort Myer, Virginia", I:I)</f>
        <v>2</v>
      </c>
      <c r="X4680" t="str">
        <f>IFERROR(VLOOKUP("FlightNumber", A:D, 4, FALSE), "Flight Not Found")</f>
        <v>Flight Not Found</v>
      </c>
      <c r="Y4680" t="str" cm="1">
        <f t="array" ref="Y4680">IF(AND(B:B &gt; TIME(6, 0, 0), B:B &lt;= TIME(18, 0, 0)), "Day", "Night")</f>
        <v>Night</v>
      </c>
      <c r="Z4680">
        <f>COUNTIFS(D:D, "Military - U.S. Army", C:C, "Fort Myer, Virginia")</f>
        <v>1</v>
      </c>
    </row>
    <row r="4681" spans="1:26" x14ac:dyDescent="0.2">
      <c r="A4681">
        <v>36504</v>
      </c>
      <c r="C4681" t="s">
        <v>23354</v>
      </c>
      <c r="D4681" t="s">
        <v>2606</v>
      </c>
      <c r="F4681" t="s">
        <v>11133</v>
      </c>
      <c r="G4681" t="s">
        <v>23355</v>
      </c>
      <c r="H4681" t="s">
        <v>23356</v>
      </c>
      <c r="I4681">
        <v>94</v>
      </c>
      <c r="J4681">
        <v>3</v>
      </c>
      <c r="K4681">
        <v>0</v>
      </c>
      <c r="L4681" t="s">
        <v>23357</v>
      </c>
      <c r="M4681">
        <f>SUM(B4681,C4681)</f>
        <v>0</v>
      </c>
      <c r="N4681" t="str">
        <f t="shared" si="146"/>
        <v>No</v>
      </c>
      <c r="O4681">
        <f>COUNTIF(C:C,"&lt;0")</f>
        <v>0</v>
      </c>
      <c r="P4681" t="e">
        <f>SUMIF(#REF!,"&gt;"&amp;AVERAGE(#REF!))</f>
        <v>#REF!</v>
      </c>
      <c r="Q4681">
        <f t="shared" si="147"/>
        <v>27.565026697177728</v>
      </c>
      <c r="R4681" t="str">
        <f>CONCATENATE("ID-",A4681,"-",E4681)</f>
        <v>ID-36504-</v>
      </c>
      <c r="S4681">
        <f>INDEX(B:B,MATCH(A4681,A:A,0))</f>
        <v>0</v>
      </c>
      <c r="T4681" t="str">
        <f>IF(OR(B4681&gt;0,C4681&gt;0),"Acceptable","Check")</f>
        <v>Acceptable</v>
      </c>
      <c r="U4681">
        <f>COUNTIF(D:D, "Military - U.S. Army")</f>
        <v>23</v>
      </c>
      <c r="V4681">
        <f>AVERAGEIF(C:C,"Fort Myer, Virginia", I:I)</f>
        <v>2</v>
      </c>
      <c r="X4681" t="str">
        <f>IFERROR(VLOOKUP("FlightNumber", A:D, 4, FALSE), "Flight Not Found")</f>
        <v>Flight Not Found</v>
      </c>
      <c r="Y4681" t="str" cm="1">
        <f t="array" ref="Y4681">IF(AND(B:B &gt; TIME(6, 0, 0), B:B &lt;= TIME(18, 0, 0)), "Day", "Night")</f>
        <v>Night</v>
      </c>
      <c r="Z4681">
        <f>COUNTIFS(D:D, "Military - U.S. Army", C:C, "Fort Myer, Virginia")</f>
        <v>1</v>
      </c>
    </row>
    <row r="4682" spans="1:26" x14ac:dyDescent="0.2">
      <c r="A4682">
        <v>36505</v>
      </c>
      <c r="B4682" t="s">
        <v>2666</v>
      </c>
      <c r="C4682" t="s">
        <v>23358</v>
      </c>
      <c r="D4682" t="s">
        <v>14813</v>
      </c>
      <c r="E4682" t="s">
        <v>23359</v>
      </c>
      <c r="F4682" t="s">
        <v>23360</v>
      </c>
      <c r="G4682" t="s">
        <v>23361</v>
      </c>
      <c r="H4682" t="s">
        <v>23362</v>
      </c>
      <c r="I4682">
        <v>35</v>
      </c>
      <c r="J4682">
        <v>35</v>
      </c>
      <c r="K4682">
        <v>0</v>
      </c>
      <c r="L4682" t="s">
        <v>23363</v>
      </c>
      <c r="M4682">
        <f>SUM(B4682,C4682)</f>
        <v>0</v>
      </c>
      <c r="N4682" t="str">
        <f t="shared" si="146"/>
        <v>No</v>
      </c>
      <c r="O4682">
        <f>COUNTIF(C:C,"&lt;0")</f>
        <v>0</v>
      </c>
      <c r="P4682" t="e">
        <f>SUMIF(#REF!,"&gt;"&amp;AVERAGE(#REF!))</f>
        <v>#REF!</v>
      </c>
      <c r="Q4682">
        <f t="shared" si="147"/>
        <v>27.565026697177728</v>
      </c>
      <c r="R4682" t="str">
        <f>CONCATENATE("ID-",A4682,"-",E4682)</f>
        <v>ID-36505-Ponta Delgada - Horta</v>
      </c>
      <c r="S4682" t="str">
        <f>INDEX(B:B,MATCH(A4682,A:A,0))</f>
        <v>09:20</v>
      </c>
      <c r="T4682" t="str">
        <f>IF(OR(B4682&gt;0,C4682&gt;0),"Acceptable","Check")</f>
        <v>Acceptable</v>
      </c>
      <c r="U4682">
        <f>COUNTIF(D:D, "Military - U.S. Army")</f>
        <v>23</v>
      </c>
      <c r="V4682">
        <f>AVERAGEIF(C:C,"Fort Myer, Virginia", I:I)</f>
        <v>2</v>
      </c>
      <c r="X4682" t="str">
        <f>IFERROR(VLOOKUP("FlightNumber", A:D, 4, FALSE), "Flight Not Found")</f>
        <v>Flight Not Found</v>
      </c>
      <c r="Y4682" t="str" cm="1">
        <f t="array" ref="Y4682">IF(AND(B:B &gt; TIME(6, 0, 0), B:B &lt;= TIME(18, 0, 0)), "Day", "Night")</f>
        <v>Night</v>
      </c>
      <c r="Z4682">
        <f>COUNTIFS(D:D, "Military - U.S. Army", C:C, "Fort Myer, Virginia")</f>
        <v>1</v>
      </c>
    </row>
    <row r="4683" spans="1:26" x14ac:dyDescent="0.2">
      <c r="A4683">
        <v>36515</v>
      </c>
      <c r="B4683" t="s">
        <v>4504</v>
      </c>
      <c r="C4683" t="s">
        <v>6670</v>
      </c>
      <c r="D4683" t="s">
        <v>15709</v>
      </c>
      <c r="E4683" t="s">
        <v>23364</v>
      </c>
      <c r="F4683" t="s">
        <v>15641</v>
      </c>
      <c r="G4683" t="s">
        <v>23365</v>
      </c>
      <c r="H4683" t="s">
        <v>23366</v>
      </c>
      <c r="I4683">
        <v>314</v>
      </c>
      <c r="J4683">
        <v>16</v>
      </c>
      <c r="K4683">
        <v>2</v>
      </c>
      <c r="L4683" t="s">
        <v>23367</v>
      </c>
      <c r="M4683">
        <f>SUM(B4683,C4683)</f>
        <v>0</v>
      </c>
      <c r="N4683" t="str">
        <f t="shared" si="146"/>
        <v>No</v>
      </c>
      <c r="O4683">
        <f>COUNTIF(C:C,"&lt;0")</f>
        <v>0</v>
      </c>
      <c r="P4683" t="e">
        <f>SUMIF(#REF!,"&gt;"&amp;AVERAGE(#REF!))</f>
        <v>#REF!</v>
      </c>
      <c r="Q4683">
        <f t="shared" si="147"/>
        <v>27.565026697177728</v>
      </c>
      <c r="R4683" t="str">
        <f>CONCATENATE("ID-",A4683,"-",E4683)</f>
        <v>ID-36515-Havana - Guatemala City</v>
      </c>
      <c r="S4683" t="str">
        <f>INDEX(B:B,MATCH(A4683,A:A,0))</f>
        <v>09:40</v>
      </c>
      <c r="T4683" t="str">
        <f>IF(OR(B4683&gt;0,C4683&gt;0),"Acceptable","Check")</f>
        <v>Acceptable</v>
      </c>
      <c r="U4683">
        <f>COUNTIF(D:D, "Military - U.S. Army")</f>
        <v>23</v>
      </c>
      <c r="V4683">
        <f>AVERAGEIF(C:C,"Fort Myer, Virginia", I:I)</f>
        <v>2</v>
      </c>
      <c r="X4683" t="str">
        <f>IFERROR(VLOOKUP("FlightNumber", A:D, 4, FALSE), "Flight Not Found")</f>
        <v>Flight Not Found</v>
      </c>
      <c r="Y4683" t="str" cm="1">
        <f t="array" ref="Y4683">IF(AND(B:B &gt; TIME(6, 0, 0), B:B &lt;= TIME(18, 0, 0)), "Day", "Night")</f>
        <v>Night</v>
      </c>
      <c r="Z4683">
        <f>COUNTIFS(D:D, "Military - U.S. Army", C:C, "Fort Myer, Virginia")</f>
        <v>1</v>
      </c>
    </row>
    <row r="4684" spans="1:26" x14ac:dyDescent="0.2">
      <c r="A4684">
        <v>36621</v>
      </c>
      <c r="B4684" t="s">
        <v>2468</v>
      </c>
      <c r="C4684" t="s">
        <v>23368</v>
      </c>
      <c r="D4684" t="s">
        <v>23369</v>
      </c>
      <c r="E4684" t="s">
        <v>23370</v>
      </c>
      <c r="F4684" t="s">
        <v>15899</v>
      </c>
      <c r="G4684" t="s">
        <v>23371</v>
      </c>
      <c r="H4684" t="s">
        <v>23372</v>
      </c>
      <c r="I4684">
        <v>3</v>
      </c>
      <c r="J4684">
        <v>3</v>
      </c>
      <c r="K4684">
        <v>0</v>
      </c>
      <c r="L4684" t="s">
        <v>23373</v>
      </c>
      <c r="M4684">
        <f>SUM(B4684,C4684)</f>
        <v>0</v>
      </c>
      <c r="N4684" t="str">
        <f t="shared" si="146"/>
        <v>No</v>
      </c>
      <c r="O4684">
        <f>COUNTIF(C:C,"&lt;0")</f>
        <v>0</v>
      </c>
      <c r="P4684" t="e">
        <f>SUMIF(#REF!,"&gt;"&amp;AVERAGE(#REF!))</f>
        <v>#REF!</v>
      </c>
      <c r="Q4684">
        <f t="shared" si="147"/>
        <v>27.565026697177728</v>
      </c>
      <c r="R4684" t="str">
        <f>CONCATENATE("ID-",A4684,"-",E4684)</f>
        <v>ID-36621-Opa-Locka - Marianna</v>
      </c>
      <c r="S4684" t="str">
        <f>INDEX(B:B,MATCH(A4684,A:A,0))</f>
        <v>09:30</v>
      </c>
      <c r="T4684" t="str">
        <f>IF(OR(B4684&gt;0,C4684&gt;0),"Acceptable","Check")</f>
        <v>Acceptable</v>
      </c>
      <c r="U4684">
        <f>COUNTIF(D:D, "Military - U.S. Army")</f>
        <v>23</v>
      </c>
      <c r="V4684">
        <f>AVERAGEIF(C:C,"Fort Myer, Virginia", I:I)</f>
        <v>2</v>
      </c>
      <c r="X4684" t="str">
        <f>IFERROR(VLOOKUP("FlightNumber", A:D, 4, FALSE), "Flight Not Found")</f>
        <v>Flight Not Found</v>
      </c>
      <c r="Y4684" t="str" cm="1">
        <f t="array" ref="Y4684">IF(AND(B:B &gt; TIME(6, 0, 0), B:B &lt;= TIME(18, 0, 0)), "Day", "Night")</f>
        <v>Night</v>
      </c>
      <c r="Z4684">
        <f>COUNTIFS(D:D, "Military - U.S. Army", C:C, "Fort Myer, Virginia")</f>
        <v>1</v>
      </c>
    </row>
    <row r="4685" spans="1:26" x14ac:dyDescent="0.2">
      <c r="A4685">
        <v>36635</v>
      </c>
      <c r="C4685" t="s">
        <v>23374</v>
      </c>
      <c r="D4685" t="s">
        <v>23375</v>
      </c>
      <c r="F4685" t="s">
        <v>19282</v>
      </c>
      <c r="G4685" t="s">
        <v>23376</v>
      </c>
      <c r="H4685" t="s">
        <v>23377</v>
      </c>
      <c r="I4685">
        <v>2</v>
      </c>
      <c r="J4685">
        <v>2</v>
      </c>
      <c r="K4685">
        <v>0</v>
      </c>
      <c r="L4685" t="s">
        <v>23378</v>
      </c>
      <c r="M4685">
        <f>SUM(B4685,C4685)</f>
        <v>0</v>
      </c>
      <c r="N4685" t="str">
        <f t="shared" si="146"/>
        <v>No</v>
      </c>
      <c r="O4685">
        <f>COUNTIF(C:C,"&lt;0")</f>
        <v>0</v>
      </c>
      <c r="P4685" t="e">
        <f>SUMIF(#REF!,"&gt;"&amp;AVERAGE(#REF!))</f>
        <v>#REF!</v>
      </c>
      <c r="Q4685">
        <f t="shared" si="147"/>
        <v>27.565026697177728</v>
      </c>
      <c r="R4685" t="str">
        <f>CONCATENATE("ID-",A4685,"-",E4685)</f>
        <v>ID-36635-</v>
      </c>
      <c r="S4685">
        <f>INDEX(B:B,MATCH(A4685,A:A,0))</f>
        <v>0</v>
      </c>
      <c r="T4685" t="str">
        <f>IF(OR(B4685&gt;0,C4685&gt;0),"Acceptable","Check")</f>
        <v>Acceptable</v>
      </c>
      <c r="U4685">
        <f>COUNTIF(D:D, "Military - U.S. Army")</f>
        <v>23</v>
      </c>
      <c r="V4685">
        <f>AVERAGEIF(C:C,"Fort Myer, Virginia", I:I)</f>
        <v>2</v>
      </c>
      <c r="X4685" t="str">
        <f>IFERROR(VLOOKUP("FlightNumber", A:D, 4, FALSE), "Flight Not Found")</f>
        <v>Flight Not Found</v>
      </c>
      <c r="Y4685" t="str" cm="1">
        <f t="array" ref="Y4685">IF(AND(B:B &gt; TIME(6, 0, 0), B:B &lt;= TIME(18, 0, 0)), "Day", "Night")</f>
        <v>Night</v>
      </c>
      <c r="Z4685">
        <f>COUNTIFS(D:D, "Military - U.S. Army", C:C, "Fort Myer, Virginia")</f>
        <v>1</v>
      </c>
    </row>
    <row r="4686" spans="1:26" x14ac:dyDescent="0.2">
      <c r="A4686">
        <v>36516</v>
      </c>
      <c r="B4686" t="s">
        <v>5780</v>
      </c>
      <c r="C4686" t="s">
        <v>23379</v>
      </c>
      <c r="D4686" t="s">
        <v>23086</v>
      </c>
      <c r="E4686" t="s">
        <v>23380</v>
      </c>
      <c r="F4686" t="s">
        <v>23381</v>
      </c>
      <c r="G4686" t="s">
        <v>23382</v>
      </c>
      <c r="H4686" t="s">
        <v>23383</v>
      </c>
      <c r="I4686">
        <v>4</v>
      </c>
      <c r="J4686">
        <v>4</v>
      </c>
      <c r="K4686">
        <v>0</v>
      </c>
      <c r="L4686" t="s">
        <v>23384</v>
      </c>
      <c r="M4686">
        <f>SUM(B4686,C4686)</f>
        <v>0</v>
      </c>
      <c r="N4686" t="str">
        <f t="shared" si="146"/>
        <v>No</v>
      </c>
      <c r="O4686">
        <f>COUNTIF(C:C,"&lt;0")</f>
        <v>0</v>
      </c>
      <c r="P4686" t="e">
        <f>SUMIF(#REF!,"&gt;"&amp;AVERAGE(#REF!))</f>
        <v>#REF!</v>
      </c>
      <c r="Q4686">
        <f t="shared" si="147"/>
        <v>27.565026697177728</v>
      </c>
      <c r="R4686" t="str">
        <f>CONCATENATE("ID-",A4686,"-",E4686)</f>
        <v>ID-36516-London, England - Milan, Italy</v>
      </c>
      <c r="S4686" t="str">
        <f>INDEX(B:B,MATCH(A4686,A:A,0))</f>
        <v>18:38</v>
      </c>
      <c r="T4686" t="str">
        <f>IF(OR(B4686&gt;0,C4686&gt;0),"Acceptable","Check")</f>
        <v>Acceptable</v>
      </c>
      <c r="U4686">
        <f>COUNTIF(D:D, "Military - U.S. Army")</f>
        <v>23</v>
      </c>
      <c r="V4686">
        <f>AVERAGEIF(C:C,"Fort Myer, Virginia", I:I)</f>
        <v>2</v>
      </c>
      <c r="X4686" t="str">
        <f>IFERROR(VLOOKUP("FlightNumber", A:D, 4, FALSE), "Flight Not Found")</f>
        <v>Flight Not Found</v>
      </c>
      <c r="Y4686" t="str" cm="1">
        <f t="array" ref="Y4686">IF(AND(B:B &gt; TIME(6, 0, 0), B:B &lt;= TIME(18, 0, 0)), "Day", "Night")</f>
        <v>Night</v>
      </c>
      <c r="Z4686">
        <f>COUNTIFS(D:D, "Military - U.S. Army", C:C, "Fort Myer, Virginia")</f>
        <v>1</v>
      </c>
    </row>
    <row r="4687" spans="1:26" x14ac:dyDescent="0.2">
      <c r="A4687">
        <v>36518</v>
      </c>
      <c r="C4687" t="s">
        <v>23385</v>
      </c>
      <c r="D4687" t="s">
        <v>6005</v>
      </c>
      <c r="E4687" t="s">
        <v>23139</v>
      </c>
      <c r="F4687" t="s">
        <v>23386</v>
      </c>
      <c r="G4687" t="s">
        <v>23387</v>
      </c>
      <c r="H4687" t="s">
        <v>23388</v>
      </c>
      <c r="I4687">
        <v>189</v>
      </c>
      <c r="J4687">
        <v>1</v>
      </c>
      <c r="K4687">
        <v>0</v>
      </c>
      <c r="L4687" t="s">
        <v>23389</v>
      </c>
      <c r="M4687">
        <f>SUM(B4687,C4687)</f>
        <v>0</v>
      </c>
      <c r="N4687" t="str">
        <f t="shared" si="146"/>
        <v>No</v>
      </c>
      <c r="O4687">
        <f>COUNTIF(C:C,"&lt;0")</f>
        <v>0</v>
      </c>
      <c r="P4687" t="e">
        <f>SUMIF(#REF!,"&gt;"&amp;AVERAGE(#REF!))</f>
        <v>#REF!</v>
      </c>
      <c r="Q4687">
        <f t="shared" si="147"/>
        <v>27.565026697177728</v>
      </c>
      <c r="R4687" t="str">
        <f>CONCATENATE("ID-",A4687,"-",E4687)</f>
        <v>ID-36518-Kathmandu - New Delhi</v>
      </c>
      <c r="S4687">
        <f>INDEX(B:B,MATCH(A4687,A:A,0))</f>
        <v>0</v>
      </c>
      <c r="T4687" t="str">
        <f>IF(OR(B4687&gt;0,C4687&gt;0),"Acceptable","Check")</f>
        <v>Acceptable</v>
      </c>
      <c r="U4687">
        <f>COUNTIF(D:D, "Military - U.S. Army")</f>
        <v>23</v>
      </c>
      <c r="V4687">
        <f>AVERAGEIF(C:C,"Fort Myer, Virginia", I:I)</f>
        <v>2</v>
      </c>
      <c r="X4687" t="str">
        <f>IFERROR(VLOOKUP("FlightNumber", A:D, 4, FALSE), "Flight Not Found")</f>
        <v>Flight Not Found</v>
      </c>
      <c r="Y4687" t="str" cm="1">
        <f t="array" ref="Y4687">IF(AND(B:B &gt; TIME(6, 0, 0), B:B &lt;= TIME(18, 0, 0)), "Day", "Night")</f>
        <v>Night</v>
      </c>
      <c r="Z4687">
        <f>COUNTIFS(D:D, "Military - U.S. Army", C:C, "Fort Myer, Virginia")</f>
        <v>1</v>
      </c>
    </row>
    <row r="4688" spans="1:26" x14ac:dyDescent="0.2">
      <c r="A4688">
        <v>36519</v>
      </c>
      <c r="B4688" t="s">
        <v>5662</v>
      </c>
      <c r="C4688" t="s">
        <v>23390</v>
      </c>
      <c r="D4688" t="s">
        <v>1312</v>
      </c>
      <c r="E4688" t="s">
        <v>23391</v>
      </c>
      <c r="F4688" t="s">
        <v>20317</v>
      </c>
      <c r="G4688" t="s">
        <v>23392</v>
      </c>
      <c r="H4688" t="s">
        <v>23393</v>
      </c>
      <c r="I4688">
        <v>22</v>
      </c>
      <c r="J4688">
        <v>22</v>
      </c>
      <c r="K4688">
        <v>0</v>
      </c>
      <c r="L4688" t="s">
        <v>23394</v>
      </c>
      <c r="M4688">
        <f>SUM(B4688,C4688)</f>
        <v>0</v>
      </c>
      <c r="N4688" t="str">
        <f t="shared" si="146"/>
        <v>No</v>
      </c>
      <c r="O4688">
        <f>COUNTIF(C:C,"&lt;0")</f>
        <v>0</v>
      </c>
      <c r="P4688" t="e">
        <f>SUMIF(#REF!,"&gt;"&amp;AVERAGE(#REF!))</f>
        <v>#REF!</v>
      </c>
      <c r="Q4688">
        <f t="shared" si="147"/>
        <v>27.565026697177728</v>
      </c>
      <c r="R4688" t="str">
        <f>CONCATENATE("ID-",A4688,"-",E4688)</f>
        <v>ID-36519-Havana - Valencia</v>
      </c>
      <c r="S4688" t="str">
        <f>INDEX(B:B,MATCH(A4688,A:A,0))</f>
        <v>20:15</v>
      </c>
      <c r="T4688" t="str">
        <f>IF(OR(B4688&gt;0,C4688&gt;0),"Acceptable","Check")</f>
        <v>Acceptable</v>
      </c>
      <c r="U4688">
        <f>COUNTIF(D:D, "Military - U.S. Army")</f>
        <v>23</v>
      </c>
      <c r="V4688">
        <f>AVERAGEIF(C:C,"Fort Myer, Virginia", I:I)</f>
        <v>2</v>
      </c>
      <c r="X4688" t="str">
        <f>IFERROR(VLOOKUP("FlightNumber", A:D, 4, FALSE), "Flight Not Found")</f>
        <v>Flight Not Found</v>
      </c>
      <c r="Y4688" t="str" cm="1">
        <f t="array" ref="Y4688">IF(AND(B:B &gt; TIME(6, 0, 0), B:B &lt;= TIME(18, 0, 0)), "Day", "Night")</f>
        <v>Night</v>
      </c>
      <c r="Z4688">
        <f>COUNTIFS(D:D, "Military - U.S. Army", C:C, "Fort Myer, Virginia")</f>
        <v>1</v>
      </c>
    </row>
    <row r="4689" spans="1:26" x14ac:dyDescent="0.2">
      <c r="A4689">
        <v>36519</v>
      </c>
      <c r="B4689" t="s">
        <v>23395</v>
      </c>
      <c r="C4689" t="s">
        <v>23396</v>
      </c>
      <c r="D4689" t="s">
        <v>23397</v>
      </c>
      <c r="E4689" t="s">
        <v>23398</v>
      </c>
      <c r="F4689" t="s">
        <v>12467</v>
      </c>
      <c r="G4689" t="s">
        <v>23399</v>
      </c>
      <c r="H4689" t="s">
        <v>23400</v>
      </c>
      <c r="I4689">
        <v>10</v>
      </c>
      <c r="J4689">
        <v>10</v>
      </c>
      <c r="K4689">
        <v>0</v>
      </c>
      <c r="L4689" t="s">
        <v>23401</v>
      </c>
      <c r="M4689">
        <f>SUM(B4689,C4689)</f>
        <v>0</v>
      </c>
      <c r="N4689" t="str">
        <f t="shared" si="146"/>
        <v>No</v>
      </c>
      <c r="O4689">
        <f>COUNTIF(C:C,"&lt;0")</f>
        <v>0</v>
      </c>
      <c r="P4689" t="e">
        <f>SUMIF(#REF!,"&gt;"&amp;AVERAGE(#REF!))</f>
        <v>#REF!</v>
      </c>
      <c r="Q4689">
        <f t="shared" si="147"/>
        <v>27.565026697177728</v>
      </c>
      <c r="R4689" t="str">
        <f>CONCATENATE("ID-",A4689,"-",E4689)</f>
        <v>ID-36519-Simara - Kathmandu</v>
      </c>
      <c r="S4689" t="str">
        <f>INDEX(B:B,MATCH(A4689,A:A,0))</f>
        <v>20:15</v>
      </c>
      <c r="T4689" t="str">
        <f>IF(OR(B4689&gt;0,C4689&gt;0),"Acceptable","Check")</f>
        <v>Acceptable</v>
      </c>
      <c r="U4689">
        <f>COUNTIF(D:D, "Military - U.S. Army")</f>
        <v>23</v>
      </c>
      <c r="V4689">
        <f>AVERAGEIF(C:C,"Fort Myer, Virginia", I:I)</f>
        <v>2</v>
      </c>
      <c r="X4689" t="str">
        <f>IFERROR(VLOOKUP("FlightNumber", A:D, 4, FALSE), "Flight Not Found")</f>
        <v>Flight Not Found</v>
      </c>
      <c r="Y4689" t="str" cm="1">
        <f t="array" ref="Y4689">IF(AND(B:B &gt; TIME(6, 0, 0), B:B &lt;= TIME(18, 0, 0)), "Day", "Night")</f>
        <v>Night</v>
      </c>
      <c r="Z4689">
        <f>COUNTIFS(D:D, "Military - U.S. Army", C:C, "Fort Myer, Virginia")</f>
        <v>1</v>
      </c>
    </row>
    <row r="4690" spans="1:26" x14ac:dyDescent="0.2">
      <c r="A4690">
        <v>36523</v>
      </c>
      <c r="C4690" t="s">
        <v>23402</v>
      </c>
      <c r="D4690" t="s">
        <v>23403</v>
      </c>
      <c r="E4690" t="s">
        <v>23404</v>
      </c>
      <c r="F4690" t="s">
        <v>23405</v>
      </c>
      <c r="G4690" t="s">
        <v>23406</v>
      </c>
      <c r="I4690">
        <v>6</v>
      </c>
      <c r="J4690">
        <v>6</v>
      </c>
      <c r="K4690">
        <v>0</v>
      </c>
      <c r="L4690" t="s">
        <v>23407</v>
      </c>
      <c r="M4690">
        <f>SUM(B4690,C4690)</f>
        <v>0</v>
      </c>
      <c r="N4690" t="str">
        <f t="shared" si="146"/>
        <v>No</v>
      </c>
      <c r="O4690">
        <f>COUNTIF(C:C,"&lt;0")</f>
        <v>0</v>
      </c>
      <c r="P4690" t="e">
        <f>SUMIF(#REF!,"&gt;"&amp;AVERAGE(#REF!))</f>
        <v>#REF!</v>
      </c>
      <c r="Q4690">
        <f t="shared" si="147"/>
        <v>27.565026697177728</v>
      </c>
      <c r="R4690" t="str">
        <f>CONCATENATE("ID-",A4690,"-",E4690)</f>
        <v>ID-36523-Kiev, Russia - Tehran, Iran</v>
      </c>
      <c r="S4690">
        <f>INDEX(B:B,MATCH(A4690,A:A,0))</f>
        <v>0</v>
      </c>
      <c r="T4690" t="str">
        <f>IF(OR(B4690&gt;0,C4690&gt;0),"Acceptable","Check")</f>
        <v>Acceptable</v>
      </c>
      <c r="U4690">
        <f>COUNTIF(D:D, "Military - U.S. Army")</f>
        <v>23</v>
      </c>
      <c r="V4690">
        <f>AVERAGEIF(C:C,"Fort Myer, Virginia", I:I)</f>
        <v>2</v>
      </c>
      <c r="X4690" t="str">
        <f>IFERROR(VLOOKUP("FlightNumber", A:D, 4, FALSE), "Flight Not Found")</f>
        <v>Flight Not Found</v>
      </c>
      <c r="Y4690" t="str" cm="1">
        <f t="array" ref="Y4690">IF(AND(B:B &gt; TIME(6, 0, 0), B:B &lt;= TIME(18, 0, 0)), "Day", "Night")</f>
        <v>Night</v>
      </c>
      <c r="Z4690">
        <f>COUNTIFS(D:D, "Military - U.S. Army", C:C, "Fort Myer, Virginia")</f>
        <v>1</v>
      </c>
    </row>
    <row r="4691" spans="1:26" x14ac:dyDescent="0.2">
      <c r="A4691">
        <v>36530</v>
      </c>
      <c r="C4691" t="s">
        <v>23408</v>
      </c>
      <c r="D4691" t="s">
        <v>22256</v>
      </c>
      <c r="E4691" t="s">
        <v>21178</v>
      </c>
      <c r="F4691" t="s">
        <v>22258</v>
      </c>
      <c r="G4691" t="s">
        <v>23409</v>
      </c>
      <c r="H4691" t="s">
        <v>23410</v>
      </c>
      <c r="I4691">
        <v>16</v>
      </c>
      <c r="J4691">
        <v>1</v>
      </c>
      <c r="K4691">
        <v>1</v>
      </c>
      <c r="L4691" t="s">
        <v>23411</v>
      </c>
      <c r="M4691">
        <f>SUM(B4691,C4691)</f>
        <v>0</v>
      </c>
      <c r="N4691" t="str">
        <f t="shared" si="146"/>
        <v>No</v>
      </c>
      <c r="O4691">
        <f>COUNTIF(C:C,"&lt;0")</f>
        <v>0</v>
      </c>
      <c r="P4691" t="e">
        <f>SUMIF(#REF!,"&gt;"&amp;AVERAGE(#REF!))</f>
        <v>#REF!</v>
      </c>
      <c r="Q4691">
        <f t="shared" si="147"/>
        <v>27.565026697177728</v>
      </c>
      <c r="R4691" t="str">
        <f>CONCATENATE("ID-",A4691,"-",E4691)</f>
        <v>ID-36530-Lagos - Abuja</v>
      </c>
      <c r="S4691">
        <f>INDEX(B:B,MATCH(A4691,A:A,0))</f>
        <v>0</v>
      </c>
      <c r="T4691" t="str">
        <f>IF(OR(B4691&gt;0,C4691&gt;0),"Acceptable","Check")</f>
        <v>Acceptable</v>
      </c>
      <c r="U4691">
        <f>COUNTIF(D:D, "Military - U.S. Army")</f>
        <v>23</v>
      </c>
      <c r="V4691">
        <f>AVERAGEIF(C:C,"Fort Myer, Virginia", I:I)</f>
        <v>2</v>
      </c>
      <c r="X4691" t="str">
        <f>IFERROR(VLOOKUP("FlightNumber", A:D, 4, FALSE), "Flight Not Found")</f>
        <v>Flight Not Found</v>
      </c>
      <c r="Y4691" t="str" cm="1">
        <f t="array" ref="Y4691">IF(AND(B:B &gt; TIME(6, 0, 0), B:B &lt;= TIME(18, 0, 0)), "Day", "Night")</f>
        <v>Night</v>
      </c>
      <c r="Z4691">
        <f>COUNTIFS(D:D, "Military - U.S. Army", C:C, "Fort Myer, Virginia")</f>
        <v>1</v>
      </c>
    </row>
    <row r="4692" spans="1:26" x14ac:dyDescent="0.2">
      <c r="A4692">
        <v>36535</v>
      </c>
      <c r="B4692" t="s">
        <v>23412</v>
      </c>
      <c r="C4692" t="s">
        <v>23413</v>
      </c>
      <c r="D4692" t="s">
        <v>23414</v>
      </c>
      <c r="E4692" t="s">
        <v>23415</v>
      </c>
      <c r="F4692" t="s">
        <v>20983</v>
      </c>
      <c r="G4692" t="s">
        <v>23416</v>
      </c>
      <c r="H4692" t="s">
        <v>9073</v>
      </c>
      <c r="I4692">
        <v>10</v>
      </c>
      <c r="J4692">
        <v>10</v>
      </c>
      <c r="K4692">
        <v>0</v>
      </c>
      <c r="L4692" t="s">
        <v>23417</v>
      </c>
      <c r="M4692">
        <f>SUM(B4692,C4692)</f>
        <v>0</v>
      </c>
      <c r="N4692" t="str">
        <f t="shared" si="146"/>
        <v>No</v>
      </c>
      <c r="O4692">
        <f>COUNTIF(C:C,"&lt;0")</f>
        <v>0</v>
      </c>
      <c r="P4692" t="e">
        <f>SUMIF(#REF!,"&gt;"&amp;AVERAGE(#REF!))</f>
        <v>#REF!</v>
      </c>
      <c r="Q4692">
        <f t="shared" si="147"/>
        <v>27.565026697177728</v>
      </c>
      <c r="R4692" t="str">
        <f>CONCATENATE("ID-",A4692,"-",E4692)</f>
        <v>ID-36535-Zürich - Dresden</v>
      </c>
      <c r="S4692" t="str">
        <f>INDEX(B:B,MATCH(A4692,A:A,0))</f>
        <v>17:54</v>
      </c>
      <c r="T4692" t="str">
        <f>IF(OR(B4692&gt;0,C4692&gt;0),"Acceptable","Check")</f>
        <v>Acceptable</v>
      </c>
      <c r="U4692">
        <f>COUNTIF(D:D, "Military - U.S. Army")</f>
        <v>23</v>
      </c>
      <c r="V4692">
        <f>AVERAGEIF(C:C,"Fort Myer, Virginia", I:I)</f>
        <v>2</v>
      </c>
      <c r="X4692" t="str">
        <f>IFERROR(VLOOKUP("FlightNumber", A:D, 4, FALSE), "Flight Not Found")</f>
        <v>Flight Not Found</v>
      </c>
      <c r="Y4692" t="str" cm="1">
        <f t="array" ref="Y4692">IF(AND(B:B &gt; TIME(6, 0, 0), B:B &lt;= TIME(18, 0, 0)), "Day", "Night")</f>
        <v>Night</v>
      </c>
      <c r="Z4692">
        <f>COUNTIFS(D:D, "Military - U.S. Army", C:C, "Fort Myer, Virginia")</f>
        <v>1</v>
      </c>
    </row>
    <row r="4693" spans="1:26" x14ac:dyDescent="0.2">
      <c r="A4693">
        <v>36538</v>
      </c>
      <c r="B4693" t="s">
        <v>13242</v>
      </c>
      <c r="C4693" t="s">
        <v>23418</v>
      </c>
      <c r="D4693" t="s">
        <v>23419</v>
      </c>
      <c r="E4693" t="s">
        <v>23420</v>
      </c>
      <c r="F4693" t="s">
        <v>18305</v>
      </c>
      <c r="G4693" t="s">
        <v>23421</v>
      </c>
      <c r="H4693" t="s">
        <v>23422</v>
      </c>
      <c r="I4693">
        <v>41</v>
      </c>
      <c r="J4693">
        <v>22</v>
      </c>
      <c r="K4693">
        <v>0</v>
      </c>
      <c r="L4693" t="s">
        <v>23423</v>
      </c>
      <c r="M4693">
        <f>SUM(B4693,C4693)</f>
        <v>0</v>
      </c>
      <c r="N4693" t="str">
        <f t="shared" si="146"/>
        <v>No</v>
      </c>
      <c r="O4693">
        <f>COUNTIF(C:C,"&lt;0")</f>
        <v>0</v>
      </c>
      <c r="P4693" t="e">
        <f>SUMIF(#REF!,"&gt;"&amp;AVERAGE(#REF!))</f>
        <v>#REF!</v>
      </c>
      <c r="Q4693">
        <f t="shared" si="147"/>
        <v>27.565026697177728</v>
      </c>
      <c r="R4693" t="str">
        <f>CONCATENATE("ID-",A4693,"-",E4693)</f>
        <v>ID-36538-Tripoli IAP - Marsa el-Brega</v>
      </c>
      <c r="S4693" t="str">
        <f>INDEX(B:B,MATCH(A4693,A:A,0))</f>
        <v>12:38</v>
      </c>
      <c r="T4693" t="str">
        <f>IF(OR(B4693&gt;0,C4693&gt;0),"Acceptable","Check")</f>
        <v>Acceptable</v>
      </c>
      <c r="U4693">
        <f>COUNTIF(D:D, "Military - U.S. Army")</f>
        <v>23</v>
      </c>
      <c r="V4693">
        <f>AVERAGEIF(C:C,"Fort Myer, Virginia", I:I)</f>
        <v>2</v>
      </c>
      <c r="X4693" t="str">
        <f>IFERROR(VLOOKUP("FlightNumber", A:D, 4, FALSE), "Flight Not Found")</f>
        <v>Flight Not Found</v>
      </c>
      <c r="Y4693" t="str" cm="1">
        <f t="array" ref="Y4693">IF(AND(B:B &gt; TIME(6, 0, 0), B:B &lt;= TIME(18, 0, 0)), "Day", "Night")</f>
        <v>Night</v>
      </c>
      <c r="Z4693">
        <f>COUNTIFS(D:D, "Military - U.S. Army", C:C, "Fort Myer, Virginia")</f>
        <v>1</v>
      </c>
    </row>
    <row r="4694" spans="1:26" x14ac:dyDescent="0.2">
      <c r="A4694">
        <v>36540</v>
      </c>
      <c r="B4694" t="s">
        <v>3556</v>
      </c>
      <c r="C4694" t="s">
        <v>3533</v>
      </c>
      <c r="D4694" t="s">
        <v>1485</v>
      </c>
      <c r="E4694" t="s">
        <v>23424</v>
      </c>
      <c r="F4694" t="s">
        <v>20736</v>
      </c>
      <c r="G4694" t="s">
        <v>23425</v>
      </c>
      <c r="H4694" t="s">
        <v>23426</v>
      </c>
      <c r="I4694">
        <v>20</v>
      </c>
      <c r="J4694">
        <v>5</v>
      </c>
      <c r="K4694">
        <v>0</v>
      </c>
      <c r="L4694" t="s">
        <v>23427</v>
      </c>
      <c r="M4694">
        <f>SUM(B4694,C4694)</f>
        <v>0</v>
      </c>
      <c r="N4694" t="str">
        <f t="shared" si="146"/>
        <v>No</v>
      </c>
      <c r="O4694">
        <f>COUNTIF(C:C,"&lt;0")</f>
        <v>0</v>
      </c>
      <c r="P4694" t="e">
        <f>SUMIF(#REF!,"&gt;"&amp;AVERAGE(#REF!))</f>
        <v>#REF!</v>
      </c>
      <c r="Q4694">
        <f t="shared" si="147"/>
        <v>27.565026697177728</v>
      </c>
      <c r="R4694" t="str">
        <f>CONCATENATE("ID-",A4694,"-",E4694)</f>
        <v>ID-36540-San Jose - Tortuguero</v>
      </c>
      <c r="S4694" t="str">
        <f>INDEX(B:B,MATCH(A4694,A:A,0))</f>
        <v>13:10</v>
      </c>
      <c r="T4694" t="str">
        <f>IF(OR(B4694&gt;0,C4694&gt;0),"Acceptable","Check")</f>
        <v>Acceptable</v>
      </c>
      <c r="U4694">
        <f>COUNTIF(D:D, "Military - U.S. Army")</f>
        <v>23</v>
      </c>
      <c r="V4694">
        <f>AVERAGEIF(C:C,"Fort Myer, Virginia", I:I)</f>
        <v>2</v>
      </c>
      <c r="X4694" t="str">
        <f>IFERROR(VLOOKUP("FlightNumber", A:D, 4, FALSE), "Flight Not Found")</f>
        <v>Flight Not Found</v>
      </c>
      <c r="Y4694" t="str" cm="1">
        <f t="array" ref="Y4694">IF(AND(B:B &gt; TIME(6, 0, 0), B:B &lt;= TIME(18, 0, 0)), "Day", "Night")</f>
        <v>Night</v>
      </c>
      <c r="Z4694">
        <f>COUNTIFS(D:D, "Military - U.S. Army", C:C, "Fort Myer, Virginia")</f>
        <v>1</v>
      </c>
    </row>
    <row r="4695" spans="1:26" x14ac:dyDescent="0.2">
      <c r="A4695">
        <v>36550</v>
      </c>
      <c r="B4695" t="s">
        <v>16746</v>
      </c>
      <c r="C4695" t="s">
        <v>9089</v>
      </c>
      <c r="D4695" t="s">
        <v>23428</v>
      </c>
      <c r="E4695" t="s">
        <v>23429</v>
      </c>
      <c r="F4695" t="s">
        <v>18055</v>
      </c>
      <c r="I4695">
        <v>4</v>
      </c>
      <c r="J4695">
        <v>4</v>
      </c>
      <c r="K4695">
        <v>0</v>
      </c>
      <c r="L4695" t="s">
        <v>23430</v>
      </c>
      <c r="M4695">
        <f>SUM(B4695,C4695)</f>
        <v>0</v>
      </c>
      <c r="N4695" t="str">
        <f t="shared" si="146"/>
        <v>No</v>
      </c>
      <c r="O4695">
        <f>COUNTIF(C:C,"&lt;0")</f>
        <v>0</v>
      </c>
      <c r="P4695" t="e">
        <f>SUMIF(#REF!,"&gt;"&amp;AVERAGE(#REF!))</f>
        <v>#REF!</v>
      </c>
      <c r="Q4695">
        <f t="shared" si="147"/>
        <v>27.565026697177728</v>
      </c>
      <c r="R4695" t="str">
        <f>CONCATENATE("ID-",A4695,"-",E4695)</f>
        <v>ID-36550-Ankara - Istanbul</v>
      </c>
      <c r="S4695" t="str">
        <f>INDEX(B:B,MATCH(A4695,A:A,0))</f>
        <v>18:09</v>
      </c>
      <c r="T4695" t="str">
        <f>IF(OR(B4695&gt;0,C4695&gt;0),"Acceptable","Check")</f>
        <v>Acceptable</v>
      </c>
      <c r="U4695">
        <f>COUNTIF(D:D, "Military - U.S. Army")</f>
        <v>23</v>
      </c>
      <c r="V4695">
        <f>AVERAGEIF(C:C,"Fort Myer, Virginia", I:I)</f>
        <v>2</v>
      </c>
      <c r="X4695" t="str">
        <f>IFERROR(VLOOKUP("FlightNumber", A:D, 4, FALSE), "Flight Not Found")</f>
        <v>Flight Not Found</v>
      </c>
      <c r="Y4695" t="str" cm="1">
        <f t="array" ref="Y4695">IF(AND(B:B &gt; TIME(6, 0, 0), B:B &lt;= TIME(18, 0, 0)), "Day", "Night")</f>
        <v>Night</v>
      </c>
      <c r="Z4695">
        <f>COUNTIFS(D:D, "Military - U.S. Army", C:C, "Fort Myer, Virginia")</f>
        <v>1</v>
      </c>
    </row>
    <row r="4696" spans="1:26" x14ac:dyDescent="0.2">
      <c r="A4696">
        <v>36555</v>
      </c>
      <c r="B4696" t="s">
        <v>23431</v>
      </c>
      <c r="C4696" t="s">
        <v>23432</v>
      </c>
      <c r="D4696" t="s">
        <v>23433</v>
      </c>
      <c r="E4696" t="s">
        <v>23434</v>
      </c>
      <c r="F4696" t="s">
        <v>23435</v>
      </c>
      <c r="G4696" t="s">
        <v>23436</v>
      </c>
      <c r="H4696" t="s">
        <v>13878</v>
      </c>
      <c r="I4696">
        <v>179</v>
      </c>
      <c r="J4696">
        <v>169</v>
      </c>
      <c r="K4696">
        <v>0</v>
      </c>
      <c r="L4696" t="s">
        <v>23437</v>
      </c>
      <c r="M4696">
        <f>SUM(B4696,C4696)</f>
        <v>0</v>
      </c>
      <c r="N4696" t="str">
        <f t="shared" si="146"/>
        <v>No</v>
      </c>
      <c r="O4696">
        <f>COUNTIF(C:C,"&lt;0")</f>
        <v>0</v>
      </c>
      <c r="P4696" t="e">
        <f>SUMIF(#REF!,"&gt;"&amp;AVERAGE(#REF!))</f>
        <v>#REF!</v>
      </c>
      <c r="Q4696">
        <f t="shared" si="147"/>
        <v>27.565026697177728</v>
      </c>
      <c r="R4696" t="str">
        <f>CONCATENATE("ID-",A4696,"-",E4696)</f>
        <v>ID-36555-Abidjan - Lagos</v>
      </c>
      <c r="S4696" t="str">
        <f>INDEX(B:B,MATCH(A4696,A:A,0))</f>
        <v>21:08</v>
      </c>
      <c r="T4696" t="str">
        <f>IF(OR(B4696&gt;0,C4696&gt;0),"Acceptable","Check")</f>
        <v>Acceptable</v>
      </c>
      <c r="U4696">
        <f>COUNTIF(D:D, "Military - U.S. Army")</f>
        <v>23</v>
      </c>
      <c r="V4696">
        <f>AVERAGEIF(C:C,"Fort Myer, Virginia", I:I)</f>
        <v>2</v>
      </c>
      <c r="X4696" t="str">
        <f>IFERROR(VLOOKUP("FlightNumber", A:D, 4, FALSE), "Flight Not Found")</f>
        <v>Flight Not Found</v>
      </c>
      <c r="Y4696" t="str" cm="1">
        <f t="array" ref="Y4696">IF(AND(B:B &gt; TIME(6, 0, 0), B:B &lt;= TIME(18, 0, 0)), "Day", "Night")</f>
        <v>Night</v>
      </c>
      <c r="Z4696">
        <f>COUNTIFS(D:D, "Military - U.S. Army", C:C, "Fort Myer, Virginia")</f>
        <v>1</v>
      </c>
    </row>
    <row r="4697" spans="1:26" x14ac:dyDescent="0.2">
      <c r="A4697">
        <v>36635</v>
      </c>
      <c r="C4697" t="s">
        <v>23438</v>
      </c>
      <c r="D4697" t="s">
        <v>23439</v>
      </c>
      <c r="E4697" t="s">
        <v>23440</v>
      </c>
      <c r="F4697" t="s">
        <v>19558</v>
      </c>
      <c r="G4697" t="s">
        <v>23441</v>
      </c>
      <c r="H4697" t="s">
        <v>23442</v>
      </c>
      <c r="I4697">
        <v>24</v>
      </c>
      <c r="J4697">
        <v>24</v>
      </c>
      <c r="K4697">
        <v>0</v>
      </c>
      <c r="L4697" t="s">
        <v>23443</v>
      </c>
      <c r="M4697">
        <f>SUM(B4697,C4697)</f>
        <v>0</v>
      </c>
      <c r="N4697" t="str">
        <f t="shared" si="146"/>
        <v>No</v>
      </c>
      <c r="O4697">
        <f>COUNTIF(C:C,"&lt;0")</f>
        <v>0</v>
      </c>
      <c r="P4697" t="e">
        <f>SUMIF(#REF!,"&gt;"&amp;AVERAGE(#REF!))</f>
        <v>#REF!</v>
      </c>
      <c r="Q4697">
        <f t="shared" si="147"/>
        <v>27.565026697177728</v>
      </c>
      <c r="R4697" t="str">
        <f>CONCATENATE("ID-",A4697,"-",E4697)</f>
        <v>ID-36635-Pepa, Congo - Kigali, Rwanda</v>
      </c>
      <c r="S4697">
        <f>INDEX(B:B,MATCH(A4697,A:A,0))</f>
        <v>0</v>
      </c>
      <c r="T4697" t="str">
        <f>IF(OR(B4697&gt;0,C4697&gt;0),"Acceptable","Check")</f>
        <v>Acceptable</v>
      </c>
      <c r="U4697">
        <f>COUNTIF(D:D, "Military - U.S. Army")</f>
        <v>23</v>
      </c>
      <c r="V4697">
        <f>AVERAGEIF(C:C,"Fort Myer, Virginia", I:I)</f>
        <v>2</v>
      </c>
      <c r="X4697" t="str">
        <f>IFERROR(VLOOKUP("FlightNumber", A:D, 4, FALSE), "Flight Not Found")</f>
        <v>Flight Not Found</v>
      </c>
      <c r="Y4697" t="str" cm="1">
        <f t="array" ref="Y4697">IF(AND(B:B &gt; TIME(6, 0, 0), B:B &lt;= TIME(18, 0, 0)), "Day", "Night")</f>
        <v>Night</v>
      </c>
      <c r="Z4697">
        <f>COUNTIFS(D:D, "Military - U.S. Army", C:C, "Fort Myer, Virginia")</f>
        <v>1</v>
      </c>
    </row>
    <row r="4698" spans="1:26" x14ac:dyDescent="0.2">
      <c r="A4698">
        <v>36709</v>
      </c>
      <c r="B4698" t="s">
        <v>1784</v>
      </c>
      <c r="C4698" t="s">
        <v>23444</v>
      </c>
      <c r="D4698" t="s">
        <v>6896</v>
      </c>
      <c r="E4698" t="s">
        <v>23445</v>
      </c>
      <c r="F4698" t="s">
        <v>23446</v>
      </c>
      <c r="G4698" t="s">
        <v>23447</v>
      </c>
      <c r="H4698" t="s">
        <v>382</v>
      </c>
      <c r="I4698">
        <v>15</v>
      </c>
      <c r="J4698">
        <v>14</v>
      </c>
      <c r="K4698">
        <v>0</v>
      </c>
      <c r="L4698" t="s">
        <v>23448</v>
      </c>
      <c r="M4698">
        <f>SUM(B4698,C4698)</f>
        <v>0</v>
      </c>
      <c r="N4698" t="str">
        <f t="shared" si="146"/>
        <v>No</v>
      </c>
      <c r="O4698">
        <f>COUNTIF(C:C,"&lt;0")</f>
        <v>0</v>
      </c>
      <c r="P4698" t="e">
        <f>SUMIF(#REF!,"&gt;"&amp;AVERAGE(#REF!))</f>
        <v>#REF!</v>
      </c>
      <c r="Q4698">
        <f t="shared" si="147"/>
        <v>27.565026697177728</v>
      </c>
      <c r="R4698" t="str">
        <f>CONCATENATE("ID-",A4698,"-",E4698)</f>
        <v>ID-36709-Cagayancillo - Puerto Princesa</v>
      </c>
      <c r="S4698" t="str">
        <f>INDEX(B:B,MATCH(A4698,A:A,0))</f>
        <v>10:50</v>
      </c>
      <c r="T4698" t="str">
        <f>IF(OR(B4698&gt;0,C4698&gt;0),"Acceptable","Check")</f>
        <v>Acceptable</v>
      </c>
      <c r="U4698">
        <f>COUNTIF(D:D, "Military - U.S. Army")</f>
        <v>23</v>
      </c>
      <c r="V4698">
        <f>AVERAGEIF(C:C,"Fort Myer, Virginia", I:I)</f>
        <v>2</v>
      </c>
      <c r="X4698" t="str">
        <f>IFERROR(VLOOKUP("FlightNumber", A:D, 4, FALSE), "Flight Not Found")</f>
        <v>Flight Not Found</v>
      </c>
      <c r="Y4698" t="str" cm="1">
        <f t="array" ref="Y4698">IF(AND(B:B &gt; TIME(6, 0, 0), B:B &lt;= TIME(18, 0, 0)), "Day", "Night")</f>
        <v>Night</v>
      </c>
      <c r="Z4698">
        <f>COUNTIFS(D:D, "Military - U.S. Army", C:C, "Fort Myer, Virginia")</f>
        <v>1</v>
      </c>
    </row>
    <row r="4699" spans="1:26" x14ac:dyDescent="0.2">
      <c r="A4699">
        <v>36556</v>
      </c>
      <c r="B4699" t="s">
        <v>23449</v>
      </c>
      <c r="C4699" t="s">
        <v>23450</v>
      </c>
      <c r="D4699" t="s">
        <v>3980</v>
      </c>
      <c r="E4699" t="s">
        <v>23451</v>
      </c>
      <c r="F4699" t="s">
        <v>23452</v>
      </c>
      <c r="G4699" t="s">
        <v>23453</v>
      </c>
      <c r="H4699" t="s">
        <v>23454</v>
      </c>
      <c r="I4699">
        <v>88</v>
      </c>
      <c r="J4699">
        <v>88</v>
      </c>
      <c r="K4699">
        <v>0</v>
      </c>
      <c r="L4699" t="s">
        <v>23455</v>
      </c>
      <c r="M4699">
        <f>SUM(B4699,C4699)</f>
        <v>0</v>
      </c>
      <c r="N4699" t="str">
        <f t="shared" si="146"/>
        <v>No</v>
      </c>
      <c r="O4699">
        <f>COUNTIF(C:C,"&lt;0")</f>
        <v>0</v>
      </c>
      <c r="P4699" t="e">
        <f>SUMIF(#REF!,"&gt;"&amp;AVERAGE(#REF!))</f>
        <v>#REF!</v>
      </c>
      <c r="Q4699">
        <f t="shared" si="147"/>
        <v>27.565026697177728</v>
      </c>
      <c r="R4699" t="str">
        <f>CONCATENATE("ID-",A4699,"-",E4699)</f>
        <v>ID-36556-Puerto Vallarta - San Francisco</v>
      </c>
      <c r="S4699" t="str">
        <f>INDEX(B:B,MATCH(A4699,A:A,0))</f>
        <v>16:21</v>
      </c>
      <c r="T4699" t="str">
        <f>IF(OR(B4699&gt;0,C4699&gt;0),"Acceptable","Check")</f>
        <v>Acceptable</v>
      </c>
      <c r="U4699">
        <f>COUNTIF(D:D, "Military - U.S. Army")</f>
        <v>23</v>
      </c>
      <c r="V4699">
        <f>AVERAGEIF(C:C,"Fort Myer, Virginia", I:I)</f>
        <v>2</v>
      </c>
      <c r="X4699" t="str">
        <f>IFERROR(VLOOKUP("FlightNumber", A:D, 4, FALSE), "Flight Not Found")</f>
        <v>Flight Not Found</v>
      </c>
      <c r="Y4699" t="str" cm="1">
        <f t="array" ref="Y4699">IF(AND(B:B &gt; TIME(6, 0, 0), B:B &lt;= TIME(18, 0, 0)), "Day", "Night")</f>
        <v>Night</v>
      </c>
      <c r="Z4699">
        <f>COUNTIFS(D:D, "Military - U.S. Army", C:C, "Fort Myer, Virginia")</f>
        <v>1</v>
      </c>
    </row>
    <row r="4700" spans="1:26" x14ac:dyDescent="0.2">
      <c r="A4700">
        <v>36558</v>
      </c>
      <c r="C4700" t="s">
        <v>4918</v>
      </c>
      <c r="D4700" t="s">
        <v>23456</v>
      </c>
      <c r="E4700" t="s">
        <v>994</v>
      </c>
      <c r="F4700" t="s">
        <v>13982</v>
      </c>
      <c r="I4700">
        <v>8</v>
      </c>
      <c r="J4700">
        <v>8</v>
      </c>
      <c r="K4700">
        <v>0</v>
      </c>
      <c r="L4700" t="s">
        <v>18694</v>
      </c>
      <c r="M4700">
        <f>SUM(B4700,C4700)</f>
        <v>0</v>
      </c>
      <c r="N4700" t="str">
        <f t="shared" si="146"/>
        <v>No</v>
      </c>
      <c r="O4700">
        <f>COUNTIF(C:C,"&lt;0")</f>
        <v>0</v>
      </c>
      <c r="P4700" t="e">
        <f>SUMIF(#REF!,"&gt;"&amp;AVERAGE(#REF!))</f>
        <v>#REF!</v>
      </c>
      <c r="Q4700">
        <f t="shared" si="147"/>
        <v>27.565026697177728</v>
      </c>
      <c r="R4700" t="str">
        <f>CONCATENATE("ID-",A4700,"-",E4700)</f>
        <v>ID-36558-Training</v>
      </c>
      <c r="S4700">
        <f>INDEX(B:B,MATCH(A4700,A:A,0))</f>
        <v>0</v>
      </c>
      <c r="T4700" t="str">
        <f>IF(OR(B4700&gt;0,C4700&gt;0),"Acceptable","Check")</f>
        <v>Acceptable</v>
      </c>
      <c r="U4700">
        <f>COUNTIF(D:D, "Military - U.S. Army")</f>
        <v>23</v>
      </c>
      <c r="V4700">
        <f>AVERAGEIF(C:C,"Fort Myer, Virginia", I:I)</f>
        <v>2</v>
      </c>
      <c r="X4700" t="str">
        <f>IFERROR(VLOOKUP("FlightNumber", A:D, 4, FALSE), "Flight Not Found")</f>
        <v>Flight Not Found</v>
      </c>
      <c r="Y4700" t="str" cm="1">
        <f t="array" ref="Y4700">IF(AND(B:B &gt; TIME(6, 0, 0), B:B &lt;= TIME(18, 0, 0)), "Day", "Night")</f>
        <v>Night</v>
      </c>
      <c r="Z4700">
        <f>COUNTIFS(D:D, "Military - U.S. Army", C:C, "Fort Myer, Virginia")</f>
        <v>1</v>
      </c>
    </row>
    <row r="4701" spans="1:26" x14ac:dyDescent="0.2">
      <c r="A4701">
        <v>36561</v>
      </c>
      <c r="B4701" t="s">
        <v>2618</v>
      </c>
      <c r="C4701" t="s">
        <v>23457</v>
      </c>
      <c r="D4701" t="s">
        <v>23458</v>
      </c>
      <c r="E4701" t="s">
        <v>23459</v>
      </c>
      <c r="F4701" t="s">
        <v>16606</v>
      </c>
      <c r="G4701" t="s">
        <v>23460</v>
      </c>
      <c r="H4701" t="s">
        <v>23461</v>
      </c>
      <c r="I4701">
        <v>6</v>
      </c>
      <c r="J4701">
        <v>6</v>
      </c>
      <c r="K4701">
        <v>0</v>
      </c>
      <c r="L4701" t="s">
        <v>23462</v>
      </c>
      <c r="M4701">
        <f>SUM(B4701,C4701)</f>
        <v>0</v>
      </c>
      <c r="N4701" t="str">
        <f t="shared" si="146"/>
        <v>No</v>
      </c>
      <c r="O4701">
        <f>COUNTIF(C:C,"&lt;0")</f>
        <v>0</v>
      </c>
      <c r="P4701" t="e">
        <f>SUMIF(#REF!,"&gt;"&amp;AVERAGE(#REF!))</f>
        <v>#REF!</v>
      </c>
      <c r="Q4701">
        <f t="shared" si="147"/>
        <v>27.565026697177728</v>
      </c>
      <c r="R4701" t="str">
        <f>CONCATENATE("ID-",A4701,"-",E4701)</f>
        <v>ID-36561-Ilianma, AK - Koliganek, AK</v>
      </c>
      <c r="S4701" t="str">
        <f>INDEX(B:B,MATCH(A4701,A:A,0))</f>
        <v>16:00</v>
      </c>
      <c r="T4701" t="str">
        <f>IF(OR(B4701&gt;0,C4701&gt;0),"Acceptable","Check")</f>
        <v>Acceptable</v>
      </c>
      <c r="U4701">
        <f>COUNTIF(D:D, "Military - U.S. Army")</f>
        <v>23</v>
      </c>
      <c r="V4701">
        <f>AVERAGEIF(C:C,"Fort Myer, Virginia", I:I)</f>
        <v>2</v>
      </c>
      <c r="X4701" t="str">
        <f>IFERROR(VLOOKUP("FlightNumber", A:D, 4, FALSE), "Flight Not Found")</f>
        <v>Flight Not Found</v>
      </c>
      <c r="Y4701" t="str" cm="1">
        <f t="array" ref="Y4701">IF(AND(B:B &gt; TIME(6, 0, 0), B:B &lt;= TIME(18, 0, 0)), "Day", "Night")</f>
        <v>Night</v>
      </c>
      <c r="Z4701">
        <f>COUNTIFS(D:D, "Military - U.S. Army", C:C, "Fort Myer, Virginia")</f>
        <v>1</v>
      </c>
    </row>
    <row r="4702" spans="1:26" x14ac:dyDescent="0.2">
      <c r="A4702">
        <v>36572</v>
      </c>
      <c r="B4702" t="s">
        <v>8088</v>
      </c>
      <c r="C4702" t="s">
        <v>12651</v>
      </c>
      <c r="D4702" t="s">
        <v>22207</v>
      </c>
      <c r="E4702" t="s">
        <v>23463</v>
      </c>
      <c r="F4702" t="s">
        <v>23464</v>
      </c>
      <c r="G4702" t="s">
        <v>23465</v>
      </c>
      <c r="H4702" t="s">
        <v>23466</v>
      </c>
      <c r="I4702">
        <v>3</v>
      </c>
      <c r="J4702">
        <v>3</v>
      </c>
      <c r="K4702">
        <v>0</v>
      </c>
      <c r="L4702" t="s">
        <v>23467</v>
      </c>
      <c r="M4702">
        <f>SUM(B4702,C4702)</f>
        <v>0</v>
      </c>
      <c r="N4702" t="str">
        <f t="shared" si="146"/>
        <v>No</v>
      </c>
      <c r="O4702">
        <f>COUNTIF(C:C,"&lt;0")</f>
        <v>0</v>
      </c>
      <c r="P4702" t="e">
        <f>SUMIF(#REF!,"&gt;"&amp;AVERAGE(#REF!))</f>
        <v>#REF!</v>
      </c>
      <c r="Q4702">
        <f t="shared" si="147"/>
        <v>27.565026697177728</v>
      </c>
      <c r="R4702" t="str">
        <f>CONCATENATE("ID-",A4702,"-",E4702)</f>
        <v>ID-36572-Sacramento, CA - Dayton, OH</v>
      </c>
      <c r="S4702" t="str">
        <f>INDEX(B:B,MATCH(A4702,A:A,0))</f>
        <v>19:50</v>
      </c>
      <c r="T4702" t="str">
        <f>IF(OR(B4702&gt;0,C4702&gt;0),"Acceptable","Check")</f>
        <v>Acceptable</v>
      </c>
      <c r="U4702">
        <f>COUNTIF(D:D, "Military - U.S. Army")</f>
        <v>23</v>
      </c>
      <c r="V4702">
        <f>AVERAGEIF(C:C,"Fort Myer, Virginia", I:I)</f>
        <v>2</v>
      </c>
      <c r="X4702" t="str">
        <f>IFERROR(VLOOKUP("FlightNumber", A:D, 4, FALSE), "Flight Not Found")</f>
        <v>Flight Not Found</v>
      </c>
      <c r="Y4702" t="str" cm="1">
        <f t="array" ref="Y4702">IF(AND(B:B &gt; TIME(6, 0, 0), B:B &lt;= TIME(18, 0, 0)), "Day", "Night")</f>
        <v>Night</v>
      </c>
      <c r="Z4702">
        <f>COUNTIFS(D:D, "Military - U.S. Army", C:C, "Fort Myer, Virginia")</f>
        <v>1</v>
      </c>
    </row>
    <row r="4703" spans="1:26" x14ac:dyDescent="0.2">
      <c r="A4703">
        <v>36590</v>
      </c>
      <c r="B4703" t="s">
        <v>16178</v>
      </c>
      <c r="C4703" t="s">
        <v>23468</v>
      </c>
      <c r="D4703" t="s">
        <v>23469</v>
      </c>
      <c r="E4703" t="s">
        <v>23470</v>
      </c>
      <c r="F4703" t="s">
        <v>23471</v>
      </c>
      <c r="G4703" t="s">
        <v>23472</v>
      </c>
      <c r="H4703" t="s">
        <v>23473</v>
      </c>
      <c r="I4703">
        <v>142</v>
      </c>
      <c r="J4703">
        <v>0</v>
      </c>
      <c r="K4703">
        <v>0</v>
      </c>
      <c r="L4703" t="s">
        <v>23474</v>
      </c>
      <c r="M4703">
        <f>SUM(B4703,C4703)</f>
        <v>0</v>
      </c>
      <c r="N4703" t="str">
        <f t="shared" si="146"/>
        <v>No</v>
      </c>
      <c r="O4703">
        <f>COUNTIF(C:C,"&lt;0")</f>
        <v>0</v>
      </c>
      <c r="P4703" t="e">
        <f>SUMIF(#REF!,"&gt;"&amp;AVERAGE(#REF!))</f>
        <v>#REF!</v>
      </c>
      <c r="Q4703">
        <f t="shared" si="147"/>
        <v>27.565026697177728</v>
      </c>
      <c r="R4703" t="str">
        <f>CONCATENATE("ID-",A4703,"-",E4703)</f>
        <v>ID-36590-Las Vegas - Burbank</v>
      </c>
      <c r="S4703" t="str">
        <f>INDEX(B:B,MATCH(A4703,A:A,0))</f>
        <v>18:11</v>
      </c>
      <c r="T4703" t="str">
        <f>IF(OR(B4703&gt;0,C4703&gt;0),"Acceptable","Check")</f>
        <v>Acceptable</v>
      </c>
      <c r="U4703">
        <f>COUNTIF(D:D, "Military - U.S. Army")</f>
        <v>23</v>
      </c>
      <c r="V4703">
        <f>AVERAGEIF(C:C,"Fort Myer, Virginia", I:I)</f>
        <v>2</v>
      </c>
      <c r="X4703" t="str">
        <f>IFERROR(VLOOKUP("FlightNumber", A:D, 4, FALSE), "Flight Not Found")</f>
        <v>Flight Not Found</v>
      </c>
      <c r="Y4703" t="str" cm="1">
        <f t="array" ref="Y4703">IF(AND(B:B &gt; TIME(6, 0, 0), B:B &lt;= TIME(18, 0, 0)), "Day", "Night")</f>
        <v>Night</v>
      </c>
      <c r="Z4703">
        <f>COUNTIFS(D:D, "Military - U.S. Army", C:C, "Fort Myer, Virginia")</f>
        <v>1</v>
      </c>
    </row>
    <row r="4704" spans="1:26" x14ac:dyDescent="0.2">
      <c r="A4704">
        <v>36594</v>
      </c>
      <c r="B4704" t="s">
        <v>906</v>
      </c>
      <c r="C4704" t="s">
        <v>5484</v>
      </c>
      <c r="D4704" t="s">
        <v>23475</v>
      </c>
      <c r="E4704" t="s">
        <v>23476</v>
      </c>
      <c r="F4704" t="s">
        <v>11779</v>
      </c>
      <c r="G4704" t="s">
        <v>23477</v>
      </c>
      <c r="H4704" t="s">
        <v>23478</v>
      </c>
      <c r="I4704">
        <v>9</v>
      </c>
      <c r="J4704">
        <v>9</v>
      </c>
      <c r="K4704">
        <v>0</v>
      </c>
      <c r="L4704" t="s">
        <v>23479</v>
      </c>
      <c r="M4704">
        <f>SUM(B4704,C4704)</f>
        <v>0</v>
      </c>
      <c r="N4704" t="str">
        <f t="shared" si="146"/>
        <v>No</v>
      </c>
      <c r="O4704">
        <f>COUNTIF(C:C,"&lt;0")</f>
        <v>0</v>
      </c>
      <c r="P4704" t="e">
        <f>SUMIF(#REF!,"&gt;"&amp;AVERAGE(#REF!))</f>
        <v>#REF!</v>
      </c>
      <c r="Q4704">
        <f t="shared" si="147"/>
        <v>27.565026697177728</v>
      </c>
      <c r="R4704" t="str">
        <f>CONCATENATE("ID-",A4704,"-",E4704)</f>
        <v>ID-36594-Moscow - Kiev</v>
      </c>
      <c r="S4704" t="str">
        <f>INDEX(B:B,MATCH(A4704,A:A,0))</f>
        <v>08:40</v>
      </c>
      <c r="T4704" t="str">
        <f>IF(OR(B4704&gt;0,C4704&gt;0),"Acceptable","Check")</f>
        <v>Acceptable</v>
      </c>
      <c r="U4704">
        <f>COUNTIF(D:D, "Military - U.S. Army")</f>
        <v>23</v>
      </c>
      <c r="V4704">
        <f>AVERAGEIF(C:C,"Fort Myer, Virginia", I:I)</f>
        <v>2</v>
      </c>
      <c r="X4704" t="str">
        <f>IFERROR(VLOOKUP("FlightNumber", A:D, 4, FALSE), "Flight Not Found")</f>
        <v>Flight Not Found</v>
      </c>
      <c r="Y4704" t="str" cm="1">
        <f t="array" ref="Y4704">IF(AND(B:B &gt; TIME(6, 0, 0), B:B &lt;= TIME(18, 0, 0)), "Day", "Night")</f>
        <v>Night</v>
      </c>
      <c r="Z4704">
        <f>COUNTIFS(D:D, "Military - U.S. Army", C:C, "Fort Myer, Virginia")</f>
        <v>1</v>
      </c>
    </row>
    <row r="4705" spans="1:26" x14ac:dyDescent="0.2">
      <c r="A4705">
        <v>36602</v>
      </c>
      <c r="B4705" t="s">
        <v>8121</v>
      </c>
      <c r="C4705" t="s">
        <v>23480</v>
      </c>
      <c r="D4705" t="s">
        <v>23481</v>
      </c>
      <c r="E4705" t="s">
        <v>23482</v>
      </c>
      <c r="F4705" t="s">
        <v>16118</v>
      </c>
      <c r="G4705" t="s">
        <v>23483</v>
      </c>
      <c r="H4705" t="s">
        <v>23484</v>
      </c>
      <c r="I4705">
        <v>2</v>
      </c>
      <c r="J4705">
        <v>2</v>
      </c>
      <c r="K4705">
        <v>0</v>
      </c>
      <c r="L4705" t="s">
        <v>23485</v>
      </c>
      <c r="M4705">
        <f>SUM(B4705,C4705)</f>
        <v>0</v>
      </c>
      <c r="N4705" t="str">
        <f t="shared" si="146"/>
        <v>No</v>
      </c>
      <c r="O4705">
        <f>COUNTIF(C:C,"&lt;0")</f>
        <v>0</v>
      </c>
      <c r="P4705" t="e">
        <f>SUMIF(#REF!,"&gt;"&amp;AVERAGE(#REF!))</f>
        <v>#REF!</v>
      </c>
      <c r="Q4705">
        <f t="shared" si="147"/>
        <v>27.565026697177728</v>
      </c>
      <c r="R4705" t="str">
        <f>CONCATENATE("ID-",A4705,"-",E4705)</f>
        <v>ID-36602-Points North Landing, SK - Ennadai Lake</v>
      </c>
      <c r="S4705" t="str">
        <f>INDEX(B:B,MATCH(A4705,A:A,0))</f>
        <v>12:31</v>
      </c>
      <c r="T4705" t="str">
        <f>IF(OR(B4705&gt;0,C4705&gt;0),"Acceptable","Check")</f>
        <v>Acceptable</v>
      </c>
      <c r="U4705">
        <f>COUNTIF(D:D, "Military - U.S. Army")</f>
        <v>23</v>
      </c>
      <c r="V4705">
        <f>AVERAGEIF(C:C,"Fort Myer, Virginia", I:I)</f>
        <v>2</v>
      </c>
      <c r="X4705" t="str">
        <f>IFERROR(VLOOKUP("FlightNumber", A:D, 4, FALSE), "Flight Not Found")</f>
        <v>Flight Not Found</v>
      </c>
      <c r="Y4705" t="str" cm="1">
        <f t="array" ref="Y4705">IF(AND(B:B &gt; TIME(6, 0, 0), B:B &lt;= TIME(18, 0, 0)), "Day", "Night")</f>
        <v>Night</v>
      </c>
      <c r="Z4705">
        <f>COUNTIFS(D:D, "Military - U.S. Army", C:C, "Fort Myer, Virginia")</f>
        <v>1</v>
      </c>
    </row>
    <row r="4706" spans="1:26" x14ac:dyDescent="0.2">
      <c r="A4706">
        <v>36602</v>
      </c>
      <c r="B4706" t="s">
        <v>2468</v>
      </c>
      <c r="C4706" t="s">
        <v>23486</v>
      </c>
      <c r="D4706" t="s">
        <v>19364</v>
      </c>
      <c r="E4706" t="s">
        <v>23487</v>
      </c>
      <c r="F4706" t="s">
        <v>12795</v>
      </c>
      <c r="G4706" t="s">
        <v>23488</v>
      </c>
      <c r="H4706" t="s">
        <v>4204</v>
      </c>
      <c r="I4706">
        <v>10</v>
      </c>
      <c r="J4706">
        <v>10</v>
      </c>
      <c r="K4706">
        <v>0</v>
      </c>
      <c r="L4706" t="s">
        <v>23489</v>
      </c>
      <c r="M4706">
        <f>SUM(B4706,C4706)</f>
        <v>0</v>
      </c>
      <c r="N4706" t="str">
        <f t="shared" si="146"/>
        <v>No</v>
      </c>
      <c r="O4706">
        <f>COUNTIF(C:C,"&lt;0")</f>
        <v>0</v>
      </c>
      <c r="P4706" t="e">
        <f>SUMIF(#REF!,"&gt;"&amp;AVERAGE(#REF!))</f>
        <v>#REF!</v>
      </c>
      <c r="Q4706">
        <f t="shared" si="147"/>
        <v>27.565026697177728</v>
      </c>
      <c r="R4706" t="str">
        <f>CONCATENATE("ID-",A4706,"-",E4706)</f>
        <v>ID-36602-Panama City - Puerto Obaldia</v>
      </c>
      <c r="S4706" t="str">
        <f>INDEX(B:B,MATCH(A4706,A:A,0))</f>
        <v>12:31</v>
      </c>
      <c r="T4706" t="str">
        <f>IF(OR(B4706&gt;0,C4706&gt;0),"Acceptable","Check")</f>
        <v>Acceptable</v>
      </c>
      <c r="U4706">
        <f>COUNTIF(D:D, "Military - U.S. Army")</f>
        <v>23</v>
      </c>
      <c r="V4706">
        <f>AVERAGEIF(C:C,"Fort Myer, Virginia", I:I)</f>
        <v>2</v>
      </c>
      <c r="X4706" t="str">
        <f>IFERROR(VLOOKUP("FlightNumber", A:D, 4, FALSE), "Flight Not Found")</f>
        <v>Flight Not Found</v>
      </c>
      <c r="Y4706" t="str" cm="1">
        <f t="array" ref="Y4706">IF(AND(B:B &gt; TIME(6, 0, 0), B:B &lt;= TIME(18, 0, 0)), "Day", "Night")</f>
        <v>Night</v>
      </c>
      <c r="Z4706">
        <f>COUNTIFS(D:D, "Military - U.S. Army", C:C, "Fort Myer, Virginia")</f>
        <v>1</v>
      </c>
    </row>
    <row r="4707" spans="1:26" x14ac:dyDescent="0.2">
      <c r="A4707">
        <v>36607</v>
      </c>
      <c r="C4707" t="s">
        <v>23490</v>
      </c>
      <c r="D4707" t="s">
        <v>23491</v>
      </c>
      <c r="E4707" t="s">
        <v>23492</v>
      </c>
      <c r="F4707" t="s">
        <v>23493</v>
      </c>
      <c r="G4707" t="s">
        <v>23494</v>
      </c>
      <c r="H4707" t="s">
        <v>6073</v>
      </c>
      <c r="L4707" t="s">
        <v>19143</v>
      </c>
      <c r="M4707">
        <f>SUM(B4707,C4707)</f>
        <v>0</v>
      </c>
      <c r="N4707" t="str">
        <f t="shared" si="146"/>
        <v>No</v>
      </c>
      <c r="O4707">
        <f>COUNTIF(C:C,"&lt;0")</f>
        <v>0</v>
      </c>
      <c r="P4707" t="e">
        <f>SUMIF(#REF!,"&gt;"&amp;AVERAGE(#REF!))</f>
        <v>#REF!</v>
      </c>
      <c r="Q4707">
        <f t="shared" si="147"/>
        <v>27.565026697177728</v>
      </c>
      <c r="R4707" t="str">
        <f>CONCATENATE("ID-",A4707,"-",E4707)</f>
        <v>ID-36607-Sevilla - Herreira</v>
      </c>
      <c r="S4707">
        <f>INDEX(B:B,MATCH(A4707,A:A,0))</f>
        <v>0</v>
      </c>
      <c r="T4707" t="str">
        <f>IF(OR(B4707&gt;0,C4707&gt;0),"Acceptable","Check")</f>
        <v>Acceptable</v>
      </c>
      <c r="U4707">
        <f>COUNTIF(D:D, "Military - U.S. Army")</f>
        <v>23</v>
      </c>
      <c r="V4707">
        <f>AVERAGEIF(C:C,"Fort Myer, Virginia", I:I)</f>
        <v>2</v>
      </c>
      <c r="X4707" t="str">
        <f>IFERROR(VLOOKUP("FlightNumber", A:D, 4, FALSE), "Flight Not Found")</f>
        <v>Flight Not Found</v>
      </c>
      <c r="Y4707" t="str" cm="1">
        <f t="array" ref="Y4707">IF(AND(B:B &gt; TIME(6, 0, 0), B:B &lt;= TIME(18, 0, 0)), "Day", "Night")</f>
        <v>Night</v>
      </c>
      <c r="Z4707">
        <f>COUNTIFS(D:D, "Military - U.S. Army", C:C, "Fort Myer, Virginia")</f>
        <v>1</v>
      </c>
    </row>
    <row r="4708" spans="1:26" x14ac:dyDescent="0.2">
      <c r="A4708">
        <v>36609</v>
      </c>
      <c r="B4708" t="s">
        <v>23495</v>
      </c>
      <c r="C4708" t="s">
        <v>23496</v>
      </c>
      <c r="D4708" t="s">
        <v>23497</v>
      </c>
      <c r="E4708" t="s">
        <v>23498</v>
      </c>
      <c r="F4708" t="s">
        <v>23499</v>
      </c>
      <c r="G4708" t="s">
        <v>23500</v>
      </c>
      <c r="H4708" t="s">
        <v>23501</v>
      </c>
      <c r="I4708">
        <v>8</v>
      </c>
      <c r="J4708">
        <v>6</v>
      </c>
      <c r="K4708">
        <v>2</v>
      </c>
      <c r="L4708" t="s">
        <v>23502</v>
      </c>
      <c r="M4708">
        <f>SUM(B4708,C4708)</f>
        <v>0</v>
      </c>
      <c r="N4708" t="str">
        <f t="shared" si="146"/>
        <v>No</v>
      </c>
      <c r="O4708">
        <f>COUNTIF(C:C,"&lt;0")</f>
        <v>0</v>
      </c>
      <c r="P4708" t="e">
        <f>SUMIF(#REF!,"&gt;"&amp;AVERAGE(#REF!))</f>
        <v>#REF!</v>
      </c>
      <c r="Q4708">
        <f t="shared" si="147"/>
        <v>27.565026697177728</v>
      </c>
      <c r="R4708" t="str">
        <f>CONCATENATE("ID-",A4708,"-",E4708)</f>
        <v>ID-36609-Bangkok - Colombo</v>
      </c>
      <c r="S4708" t="str">
        <f>INDEX(B:B,MATCH(A4708,A:A,0))</f>
        <v>18:04</v>
      </c>
      <c r="T4708" t="str">
        <f>IF(OR(B4708&gt;0,C4708&gt;0),"Acceptable","Check")</f>
        <v>Acceptable</v>
      </c>
      <c r="U4708">
        <f>COUNTIF(D:D, "Military - U.S. Army")</f>
        <v>23</v>
      </c>
      <c r="V4708">
        <f>AVERAGEIF(C:C,"Fort Myer, Virginia", I:I)</f>
        <v>2</v>
      </c>
      <c r="X4708" t="str">
        <f>IFERROR(VLOOKUP("FlightNumber", A:D, 4, FALSE), "Flight Not Found")</f>
        <v>Flight Not Found</v>
      </c>
      <c r="Y4708" t="str" cm="1">
        <f t="array" ref="Y4708">IF(AND(B:B &gt; TIME(6, 0, 0), B:B &lt;= TIME(18, 0, 0)), "Day", "Night")</f>
        <v>Night</v>
      </c>
      <c r="Z4708">
        <f>COUNTIFS(D:D, "Military - U.S. Army", C:C, "Fort Myer, Virginia")</f>
        <v>1</v>
      </c>
    </row>
    <row r="4709" spans="1:26" x14ac:dyDescent="0.2">
      <c r="A4709">
        <v>36610</v>
      </c>
      <c r="C4709" t="s">
        <v>23503</v>
      </c>
      <c r="D4709" t="s">
        <v>23504</v>
      </c>
      <c r="E4709" t="s">
        <v>22848</v>
      </c>
      <c r="F4709" t="s">
        <v>18720</v>
      </c>
      <c r="G4709" t="s">
        <v>23505</v>
      </c>
      <c r="H4709" t="s">
        <v>23506</v>
      </c>
      <c r="I4709">
        <v>33</v>
      </c>
      <c r="J4709">
        <v>3</v>
      </c>
      <c r="K4709">
        <v>0</v>
      </c>
      <c r="L4709" t="s">
        <v>23507</v>
      </c>
      <c r="M4709">
        <f>SUM(B4709,C4709)</f>
        <v>0</v>
      </c>
      <c r="N4709" t="str">
        <f t="shared" si="146"/>
        <v>No</v>
      </c>
      <c r="O4709">
        <f>COUNTIF(C:C,"&lt;0")</f>
        <v>0</v>
      </c>
      <c r="P4709" t="e">
        <f>SUMIF(#REF!,"&gt;"&amp;AVERAGE(#REF!))</f>
        <v>#REF!</v>
      </c>
      <c r="Q4709">
        <f t="shared" si="147"/>
        <v>27.565026697177728</v>
      </c>
      <c r="R4709" t="str">
        <f>CONCATENATE("ID-",A4709,"-",E4709)</f>
        <v>ID-36610-Huambo - Luanda</v>
      </c>
      <c r="S4709">
        <f>INDEX(B:B,MATCH(A4709,A:A,0))</f>
        <v>0</v>
      </c>
      <c r="T4709" t="str">
        <f>IF(OR(B4709&gt;0,C4709&gt;0),"Acceptable","Check")</f>
        <v>Acceptable</v>
      </c>
      <c r="U4709">
        <f>COUNTIF(D:D, "Military - U.S. Army")</f>
        <v>23</v>
      </c>
      <c r="V4709">
        <f>AVERAGEIF(C:C,"Fort Myer, Virginia", I:I)</f>
        <v>2</v>
      </c>
      <c r="X4709" t="str">
        <f>IFERROR(VLOOKUP("FlightNumber", A:D, 4, FALSE), "Flight Not Found")</f>
        <v>Flight Not Found</v>
      </c>
      <c r="Y4709" t="str" cm="1">
        <f t="array" ref="Y4709">IF(AND(B:B &gt; TIME(6, 0, 0), B:B &lt;= TIME(18, 0, 0)), "Day", "Night")</f>
        <v>Night</v>
      </c>
      <c r="Z4709">
        <f>COUNTIFS(D:D, "Military - U.S. Army", C:C, "Fort Myer, Virginia")</f>
        <v>1</v>
      </c>
    </row>
    <row r="4710" spans="1:26" x14ac:dyDescent="0.2">
      <c r="A4710">
        <v>36617</v>
      </c>
      <c r="B4710" t="s">
        <v>538</v>
      </c>
      <c r="C4710" t="s">
        <v>23508</v>
      </c>
      <c r="D4710" t="s">
        <v>23509</v>
      </c>
      <c r="F4710" t="s">
        <v>23510</v>
      </c>
      <c r="G4710" t="s">
        <v>23511</v>
      </c>
      <c r="H4710" t="s">
        <v>23512</v>
      </c>
      <c r="I4710">
        <v>1</v>
      </c>
      <c r="J4710">
        <v>1</v>
      </c>
      <c r="K4710">
        <v>0</v>
      </c>
      <c r="L4710" t="s">
        <v>23513</v>
      </c>
      <c r="M4710">
        <f>SUM(B4710,C4710)</f>
        <v>0</v>
      </c>
      <c r="N4710" t="str">
        <f t="shared" si="146"/>
        <v>No</v>
      </c>
      <c r="O4710">
        <f>COUNTIF(C:C,"&lt;0")</f>
        <v>0</v>
      </c>
      <c r="P4710" t="e">
        <f>SUMIF(#REF!,"&gt;"&amp;AVERAGE(#REF!))</f>
        <v>#REF!</v>
      </c>
      <c r="Q4710">
        <f t="shared" si="147"/>
        <v>27.565026697177728</v>
      </c>
      <c r="R4710" t="str">
        <f>CONCATENATE("ID-",A4710,"-",E4710)</f>
        <v>ID-36617-</v>
      </c>
      <c r="S4710" t="str">
        <f>INDEX(B:B,MATCH(A4710,A:A,0))</f>
        <v>08:00</v>
      </c>
      <c r="T4710" t="str">
        <f>IF(OR(B4710&gt;0,C4710&gt;0),"Acceptable","Check")</f>
        <v>Acceptable</v>
      </c>
      <c r="U4710">
        <f>COUNTIF(D:D, "Military - U.S. Army")</f>
        <v>23</v>
      </c>
      <c r="V4710">
        <f>AVERAGEIF(C:C,"Fort Myer, Virginia", I:I)</f>
        <v>2</v>
      </c>
      <c r="X4710" t="str">
        <f>IFERROR(VLOOKUP("FlightNumber", A:D, 4, FALSE), "Flight Not Found")</f>
        <v>Flight Not Found</v>
      </c>
      <c r="Y4710" t="str" cm="1">
        <f t="array" ref="Y4710">IF(AND(B:B &gt; TIME(6, 0, 0), B:B &lt;= TIME(18, 0, 0)), "Day", "Night")</f>
        <v>Night</v>
      </c>
      <c r="Z4710">
        <f>COUNTIFS(D:D, "Military - U.S. Army", C:C, "Fort Myer, Virginia")</f>
        <v>1</v>
      </c>
    </row>
    <row r="4711" spans="1:26" x14ac:dyDescent="0.2">
      <c r="A4711">
        <v>36700</v>
      </c>
      <c r="B4711" t="s">
        <v>13334</v>
      </c>
      <c r="C4711" t="s">
        <v>23514</v>
      </c>
      <c r="D4711" t="s">
        <v>23515</v>
      </c>
      <c r="E4711" t="s">
        <v>23516</v>
      </c>
      <c r="F4711" t="s">
        <v>18008</v>
      </c>
      <c r="G4711" t="s">
        <v>23517</v>
      </c>
      <c r="H4711" t="s">
        <v>23518</v>
      </c>
      <c r="I4711">
        <v>3</v>
      </c>
      <c r="J4711">
        <v>3</v>
      </c>
      <c r="L4711" t="s">
        <v>23519</v>
      </c>
      <c r="M4711">
        <f>SUM(B4711,C4711)</f>
        <v>0</v>
      </c>
      <c r="N4711" t="str">
        <f t="shared" si="146"/>
        <v>No</v>
      </c>
      <c r="O4711">
        <f>COUNTIF(C:C,"&lt;0")</f>
        <v>0</v>
      </c>
      <c r="P4711" t="e">
        <f>SUMIF(#REF!,"&gt;"&amp;AVERAGE(#REF!))</f>
        <v>#REF!</v>
      </c>
      <c r="Q4711">
        <f t="shared" si="147"/>
        <v>27.565026697177728</v>
      </c>
      <c r="R4711" t="str">
        <f>CONCATENATE("ID-",A4711,"-",E4711)</f>
        <v>ID-36700-Boca Raton - Fort Pierce</v>
      </c>
      <c r="S4711" t="str">
        <f>INDEX(B:B,MATCH(A4711,A:A,0))</f>
        <v>11:41</v>
      </c>
      <c r="T4711" t="str">
        <f>IF(OR(B4711&gt;0,C4711&gt;0),"Acceptable","Check")</f>
        <v>Acceptable</v>
      </c>
      <c r="U4711">
        <f>COUNTIF(D:D, "Military - U.S. Army")</f>
        <v>23</v>
      </c>
      <c r="V4711">
        <f>AVERAGEIF(C:C,"Fort Myer, Virginia", I:I)</f>
        <v>2</v>
      </c>
      <c r="X4711" t="str">
        <f>IFERROR(VLOOKUP("FlightNumber", A:D, 4, FALSE), "Flight Not Found")</f>
        <v>Flight Not Found</v>
      </c>
      <c r="Y4711" t="str" cm="1">
        <f t="array" ref="Y4711">IF(AND(B:B &gt; TIME(6, 0, 0), B:B &lt;= TIME(18, 0, 0)), "Day", "Night")</f>
        <v>Night</v>
      </c>
      <c r="Z4711">
        <f>COUNTIFS(D:D, "Military - U.S. Army", C:C, "Fort Myer, Virginia")</f>
        <v>1</v>
      </c>
    </row>
    <row r="4712" spans="1:26" x14ac:dyDescent="0.2">
      <c r="A4712">
        <v>36635</v>
      </c>
      <c r="B4712" t="s">
        <v>19525</v>
      </c>
      <c r="C4712" t="s">
        <v>23520</v>
      </c>
      <c r="D4712" t="s">
        <v>23521</v>
      </c>
      <c r="E4712" t="s">
        <v>23522</v>
      </c>
      <c r="F4712" t="s">
        <v>23523</v>
      </c>
      <c r="G4712" t="s">
        <v>23524</v>
      </c>
      <c r="H4712" t="s">
        <v>23525</v>
      </c>
      <c r="I4712">
        <v>131</v>
      </c>
      <c r="J4712">
        <v>131</v>
      </c>
      <c r="K4712">
        <v>0</v>
      </c>
      <c r="L4712" t="s">
        <v>23526</v>
      </c>
      <c r="M4712">
        <f>SUM(B4712,C4712)</f>
        <v>0</v>
      </c>
      <c r="N4712" t="str">
        <f t="shared" si="146"/>
        <v>No</v>
      </c>
      <c r="O4712">
        <f>COUNTIF(C:C,"&lt;0")</f>
        <v>0</v>
      </c>
      <c r="P4712" t="e">
        <f>SUMIF(#REF!,"&gt;"&amp;AVERAGE(#REF!))</f>
        <v>#REF!</v>
      </c>
      <c r="Q4712">
        <f t="shared" si="147"/>
        <v>27.565026697177728</v>
      </c>
      <c r="R4712" t="str">
        <f>CONCATENATE("ID-",A4712,"-",E4712)</f>
        <v>ID-36635-Manila - Davao</v>
      </c>
      <c r="S4712">
        <f>INDEX(B:B,MATCH(A4712,A:A,0))</f>
        <v>0</v>
      </c>
      <c r="T4712" t="str">
        <f>IF(OR(B4712&gt;0,C4712&gt;0),"Acceptable","Check")</f>
        <v>Acceptable</v>
      </c>
      <c r="U4712">
        <f>COUNTIF(D:D, "Military - U.S. Army")</f>
        <v>23</v>
      </c>
      <c r="V4712">
        <f>AVERAGEIF(C:C,"Fort Myer, Virginia", I:I)</f>
        <v>2</v>
      </c>
      <c r="X4712" t="str">
        <f>IFERROR(VLOOKUP("FlightNumber", A:D, 4, FALSE), "Flight Not Found")</f>
        <v>Flight Not Found</v>
      </c>
      <c r="Y4712" t="str" cm="1">
        <f t="array" ref="Y4712">IF(AND(B:B &gt; TIME(6, 0, 0), B:B &lt;= TIME(18, 0, 0)), "Day", "Night")</f>
        <v>Night</v>
      </c>
      <c r="Z4712">
        <f>COUNTIFS(D:D, "Military - U.S. Army", C:C, "Fort Myer, Virginia")</f>
        <v>1</v>
      </c>
    </row>
    <row r="4713" spans="1:26" x14ac:dyDescent="0.2">
      <c r="A4713">
        <v>36645</v>
      </c>
      <c r="C4713" t="s">
        <v>23527</v>
      </c>
      <c r="D4713" t="s">
        <v>23528</v>
      </c>
      <c r="F4713" t="s">
        <v>17162</v>
      </c>
      <c r="G4713" t="s">
        <v>23529</v>
      </c>
      <c r="H4713" t="s">
        <v>8780</v>
      </c>
      <c r="I4713">
        <v>4</v>
      </c>
      <c r="J4713">
        <v>4</v>
      </c>
      <c r="K4713">
        <v>0</v>
      </c>
      <c r="M4713">
        <f>SUM(B4713,C4713)</f>
        <v>0</v>
      </c>
      <c r="N4713" t="str">
        <f t="shared" si="146"/>
        <v>No</v>
      </c>
      <c r="O4713">
        <f>COUNTIF(C:C,"&lt;0")</f>
        <v>0</v>
      </c>
      <c r="P4713" t="e">
        <f>SUMIF(#REF!,"&gt;"&amp;AVERAGE(#REF!))</f>
        <v>#REF!</v>
      </c>
      <c r="Q4713">
        <f t="shared" si="147"/>
        <v>27.565026697177728</v>
      </c>
      <c r="R4713" t="str">
        <f>CONCATENATE("ID-",A4713,"-",E4713)</f>
        <v>ID-36645-</v>
      </c>
      <c r="S4713">
        <f>INDEX(B:B,MATCH(A4713,A:A,0))</f>
        <v>0</v>
      </c>
      <c r="T4713" t="str">
        <f>IF(OR(B4713&gt;0,C4713&gt;0),"Acceptable","Check")</f>
        <v>Acceptable</v>
      </c>
      <c r="U4713">
        <f>COUNTIF(D:D, "Military - U.S. Army")</f>
        <v>23</v>
      </c>
      <c r="V4713">
        <f>AVERAGEIF(C:C,"Fort Myer, Virginia", I:I)</f>
        <v>2</v>
      </c>
      <c r="X4713" t="str">
        <f>IFERROR(VLOOKUP("FlightNumber", A:D, 4, FALSE), "Flight Not Found")</f>
        <v>Flight Not Found</v>
      </c>
      <c r="Y4713" t="str" cm="1">
        <f t="array" ref="Y4713">IF(AND(B:B &gt; TIME(6, 0, 0), B:B &lt;= TIME(18, 0, 0)), "Day", "Night")</f>
        <v>Night</v>
      </c>
      <c r="Z4713">
        <f>COUNTIFS(D:D, "Military - U.S. Army", C:C, "Fort Myer, Virginia")</f>
        <v>1</v>
      </c>
    </row>
    <row r="4714" spans="1:26" x14ac:dyDescent="0.2">
      <c r="A4714">
        <v>36648</v>
      </c>
      <c r="B4714" t="s">
        <v>7851</v>
      </c>
      <c r="C4714" t="s">
        <v>23530</v>
      </c>
      <c r="D4714" t="s">
        <v>23531</v>
      </c>
      <c r="F4714" t="s">
        <v>15899</v>
      </c>
      <c r="G4714" t="s">
        <v>23532</v>
      </c>
      <c r="H4714" t="s">
        <v>23533</v>
      </c>
      <c r="I4714">
        <v>5</v>
      </c>
      <c r="J4714">
        <v>2</v>
      </c>
      <c r="K4714">
        <v>0</v>
      </c>
      <c r="L4714" t="s">
        <v>23534</v>
      </c>
      <c r="M4714">
        <f>SUM(B4714,C4714)</f>
        <v>0</v>
      </c>
      <c r="N4714" t="str">
        <f t="shared" si="146"/>
        <v>No</v>
      </c>
      <c r="O4714">
        <f>COUNTIF(C:C,"&lt;0")</f>
        <v>0</v>
      </c>
      <c r="P4714" t="e">
        <f>SUMIF(#REF!,"&gt;"&amp;AVERAGE(#REF!))</f>
        <v>#REF!</v>
      </c>
      <c r="Q4714">
        <f t="shared" si="147"/>
        <v>27.565026697177728</v>
      </c>
      <c r="R4714" t="str">
        <f>CONCATENATE("ID-",A4714,"-",E4714)</f>
        <v>ID-36648-</v>
      </c>
      <c r="S4714" t="str">
        <f>INDEX(B:B,MATCH(A4714,A:A,0))</f>
        <v>14:39</v>
      </c>
      <c r="T4714" t="str">
        <f>IF(OR(B4714&gt;0,C4714&gt;0),"Acceptable","Check")</f>
        <v>Acceptable</v>
      </c>
      <c r="U4714">
        <f>COUNTIF(D:D, "Military - U.S. Army")</f>
        <v>23</v>
      </c>
      <c r="V4714">
        <f>AVERAGEIF(C:C,"Fort Myer, Virginia", I:I)</f>
        <v>2</v>
      </c>
      <c r="X4714" t="str">
        <f>IFERROR(VLOOKUP("FlightNumber", A:D, 4, FALSE), "Flight Not Found")</f>
        <v>Flight Not Found</v>
      </c>
      <c r="Y4714" t="str" cm="1">
        <f t="array" ref="Y4714">IF(AND(B:B &gt; TIME(6, 0, 0), B:B &lt;= TIME(18, 0, 0)), "Day", "Night")</f>
        <v>Night</v>
      </c>
      <c r="Z4714">
        <f>COUNTIFS(D:D, "Military - U.S. Army", C:C, "Fort Myer, Virginia")</f>
        <v>1</v>
      </c>
    </row>
    <row r="4715" spans="1:26" x14ac:dyDescent="0.2">
      <c r="A4715">
        <v>36649</v>
      </c>
      <c r="C4715" t="s">
        <v>23535</v>
      </c>
      <c r="D4715" t="s">
        <v>23536</v>
      </c>
      <c r="F4715" t="s">
        <v>23537</v>
      </c>
      <c r="G4715" t="s">
        <v>23538</v>
      </c>
      <c r="H4715" t="s">
        <v>23094</v>
      </c>
      <c r="I4715">
        <v>1</v>
      </c>
      <c r="J4715">
        <v>1</v>
      </c>
      <c r="K4715">
        <v>0</v>
      </c>
      <c r="L4715" t="s">
        <v>23539</v>
      </c>
      <c r="M4715">
        <f>SUM(B4715,C4715)</f>
        <v>0</v>
      </c>
      <c r="N4715" t="str">
        <f t="shared" si="146"/>
        <v>No</v>
      </c>
      <c r="O4715">
        <f>COUNTIF(C:C,"&lt;0")</f>
        <v>0</v>
      </c>
      <c r="P4715" t="e">
        <f>SUMIF(#REF!,"&gt;"&amp;AVERAGE(#REF!))</f>
        <v>#REF!</v>
      </c>
      <c r="Q4715">
        <f t="shared" si="147"/>
        <v>27.565026697177728</v>
      </c>
      <c r="R4715" t="str">
        <f>CONCATENATE("ID-",A4715,"-",E4715)</f>
        <v>ID-36649-</v>
      </c>
      <c r="S4715">
        <f>INDEX(B:B,MATCH(A4715,A:A,0))</f>
        <v>0</v>
      </c>
      <c r="T4715" t="str">
        <f>IF(OR(B4715&gt;0,C4715&gt;0),"Acceptable","Check")</f>
        <v>Acceptable</v>
      </c>
      <c r="U4715">
        <f>COUNTIF(D:D, "Military - U.S. Army")</f>
        <v>23</v>
      </c>
      <c r="V4715">
        <f>AVERAGEIF(C:C,"Fort Myer, Virginia", I:I)</f>
        <v>2</v>
      </c>
      <c r="X4715" t="str">
        <f>IFERROR(VLOOKUP("FlightNumber", A:D, 4, FALSE), "Flight Not Found")</f>
        <v>Flight Not Found</v>
      </c>
      <c r="Y4715" t="str" cm="1">
        <f t="array" ref="Y4715">IF(AND(B:B &gt; TIME(6, 0, 0), B:B &lt;= TIME(18, 0, 0)), "Day", "Night")</f>
        <v>Night</v>
      </c>
      <c r="Z4715">
        <f>COUNTIFS(D:D, "Military - U.S. Army", C:C, "Fort Myer, Virginia")</f>
        <v>1</v>
      </c>
    </row>
    <row r="4716" spans="1:26" x14ac:dyDescent="0.2">
      <c r="A4716">
        <v>36656</v>
      </c>
      <c r="B4716" t="s">
        <v>2758</v>
      </c>
      <c r="C4716" t="s">
        <v>23540</v>
      </c>
      <c r="D4716" t="s">
        <v>23541</v>
      </c>
      <c r="E4716" t="s">
        <v>23542</v>
      </c>
      <c r="F4716" t="s">
        <v>23543</v>
      </c>
      <c r="G4716" t="s">
        <v>23544</v>
      </c>
      <c r="H4716" t="s">
        <v>23545</v>
      </c>
      <c r="I4716">
        <v>6</v>
      </c>
      <c r="J4716">
        <v>6</v>
      </c>
      <c r="K4716">
        <v>0</v>
      </c>
      <c r="L4716" t="s">
        <v>23546</v>
      </c>
      <c r="M4716">
        <f>SUM(B4716,C4716)</f>
        <v>0</v>
      </c>
      <c r="N4716" t="str">
        <f t="shared" si="146"/>
        <v>No</v>
      </c>
      <c r="O4716">
        <f>COUNTIF(C:C,"&lt;0")</f>
        <v>0</v>
      </c>
      <c r="P4716" t="e">
        <f>SUMIF(#REF!,"&gt;"&amp;AVERAGE(#REF!))</f>
        <v>#REF!</v>
      </c>
      <c r="Q4716">
        <f t="shared" si="147"/>
        <v>27.565026697177728</v>
      </c>
      <c r="R4716" t="str">
        <f>CONCATENATE("ID-",A4716,"-",E4716)</f>
        <v>ID-36656-Kahului - Hoolehua</v>
      </c>
      <c r="S4716" t="str">
        <f>INDEX(B:B,MATCH(A4716,A:A,0))</f>
        <v>20:30</v>
      </c>
      <c r="T4716" t="str">
        <f>IF(OR(B4716&gt;0,C4716&gt;0),"Acceptable","Check")</f>
        <v>Acceptable</v>
      </c>
      <c r="U4716">
        <f>COUNTIF(D:D, "Military - U.S. Army")</f>
        <v>23</v>
      </c>
      <c r="V4716">
        <f>AVERAGEIF(C:C,"Fort Myer, Virginia", I:I)</f>
        <v>2</v>
      </c>
      <c r="X4716" t="str">
        <f>IFERROR(VLOOKUP("FlightNumber", A:D, 4, FALSE), "Flight Not Found")</f>
        <v>Flight Not Found</v>
      </c>
      <c r="Y4716" t="str" cm="1">
        <f t="array" ref="Y4716">IF(AND(B:B &gt; TIME(6, 0, 0), B:B &lt;= TIME(18, 0, 0)), "Day", "Night")</f>
        <v>Night</v>
      </c>
      <c r="Z4716">
        <f>COUNTIFS(D:D, "Military - U.S. Army", C:C, "Fort Myer, Virginia")</f>
        <v>1</v>
      </c>
    </row>
    <row r="4717" spans="1:26" x14ac:dyDescent="0.2">
      <c r="A4717">
        <v>36663</v>
      </c>
      <c r="B4717" t="s">
        <v>7731</v>
      </c>
      <c r="C4717" t="s">
        <v>23547</v>
      </c>
      <c r="D4717" t="s">
        <v>23548</v>
      </c>
      <c r="E4717" t="s">
        <v>23549</v>
      </c>
      <c r="F4717" t="s">
        <v>19423</v>
      </c>
      <c r="G4717" t="s">
        <v>23550</v>
      </c>
      <c r="H4717" t="s">
        <v>23551</v>
      </c>
      <c r="I4717">
        <v>10</v>
      </c>
      <c r="J4717">
        <v>3</v>
      </c>
      <c r="K4717">
        <v>0</v>
      </c>
      <c r="L4717" t="s">
        <v>23552</v>
      </c>
      <c r="M4717">
        <f>SUM(B4717,C4717)</f>
        <v>0</v>
      </c>
      <c r="N4717" t="str">
        <f t="shared" si="146"/>
        <v>No</v>
      </c>
      <c r="O4717">
        <f>COUNTIF(C:C,"&lt;0")</f>
        <v>0</v>
      </c>
      <c r="P4717" t="e">
        <f>SUMIF(#REF!,"&gt;"&amp;AVERAGE(#REF!))</f>
        <v>#REF!</v>
      </c>
      <c r="Q4717">
        <f t="shared" si="147"/>
        <v>27.565026697177728</v>
      </c>
      <c r="R4717" t="str">
        <f>CONCATENATE("ID-",A4717,"-",E4717)</f>
        <v>ID-36663-Libreville - Moanda</v>
      </c>
      <c r="S4717" t="str">
        <f>INDEX(B:B,MATCH(A4717,A:A,0))</f>
        <v>09:47</v>
      </c>
      <c r="T4717" t="str">
        <f>IF(OR(B4717&gt;0,C4717&gt;0),"Acceptable","Check")</f>
        <v>Acceptable</v>
      </c>
      <c r="U4717">
        <f>COUNTIF(D:D, "Military - U.S. Army")</f>
        <v>23</v>
      </c>
      <c r="V4717">
        <f>AVERAGEIF(C:C,"Fort Myer, Virginia", I:I)</f>
        <v>2</v>
      </c>
      <c r="X4717" t="str">
        <f>IFERROR(VLOOKUP("FlightNumber", A:D, 4, FALSE), "Flight Not Found")</f>
        <v>Flight Not Found</v>
      </c>
      <c r="Y4717" t="str" cm="1">
        <f t="array" ref="Y4717">IF(AND(B:B &gt; TIME(6, 0, 0), B:B &lt;= TIME(18, 0, 0)), "Day", "Night")</f>
        <v>Night</v>
      </c>
      <c r="Z4717">
        <f>COUNTIFS(D:D, "Military - U.S. Army", C:C, "Fort Myer, Virginia")</f>
        <v>1</v>
      </c>
    </row>
    <row r="4718" spans="1:26" x14ac:dyDescent="0.2">
      <c r="A4718">
        <v>36667</v>
      </c>
      <c r="B4718" t="s">
        <v>23553</v>
      </c>
      <c r="C4718" t="s">
        <v>23554</v>
      </c>
      <c r="D4718" t="s">
        <v>23555</v>
      </c>
      <c r="E4718" t="s">
        <v>23556</v>
      </c>
      <c r="F4718" t="s">
        <v>23557</v>
      </c>
      <c r="G4718" t="s">
        <v>23558</v>
      </c>
      <c r="H4718" t="s">
        <v>23559</v>
      </c>
      <c r="I4718">
        <v>19</v>
      </c>
      <c r="J4718">
        <v>19</v>
      </c>
      <c r="K4718">
        <v>0</v>
      </c>
      <c r="L4718" t="s">
        <v>23560</v>
      </c>
      <c r="M4718">
        <f>SUM(B4718,C4718)</f>
        <v>0</v>
      </c>
      <c r="N4718" t="str">
        <f t="shared" si="146"/>
        <v>No</v>
      </c>
      <c r="O4718">
        <f>COUNTIF(C:C,"&lt;0")</f>
        <v>0</v>
      </c>
      <c r="P4718" t="e">
        <f>SUMIF(#REF!,"&gt;"&amp;AVERAGE(#REF!))</f>
        <v>#REF!</v>
      </c>
      <c r="Q4718">
        <f t="shared" si="147"/>
        <v>27.565026697177728</v>
      </c>
      <c r="R4718" t="str">
        <f>CONCATENATE("ID-",A4718,"-",E4718)</f>
        <v>ID-36667-AtlantiCity - Wilkes-Barre</v>
      </c>
      <c r="S4718" t="str">
        <f>INDEX(B:B,MATCH(A4718,A:A,0))</f>
        <v>11:28</v>
      </c>
      <c r="T4718" t="str">
        <f>IF(OR(B4718&gt;0,C4718&gt;0),"Acceptable","Check")</f>
        <v>Acceptable</v>
      </c>
      <c r="U4718">
        <f>COUNTIF(D:D, "Military - U.S. Army")</f>
        <v>23</v>
      </c>
      <c r="V4718">
        <f>AVERAGEIF(C:C,"Fort Myer, Virginia", I:I)</f>
        <v>2</v>
      </c>
      <c r="X4718" t="str">
        <f>IFERROR(VLOOKUP("FlightNumber", A:D, 4, FALSE), "Flight Not Found")</f>
        <v>Flight Not Found</v>
      </c>
      <c r="Y4718" t="str" cm="1">
        <f t="array" ref="Y4718">IF(AND(B:B &gt; TIME(6, 0, 0), B:B &lt;= TIME(18, 0, 0)), "Day", "Night")</f>
        <v>Night</v>
      </c>
      <c r="Z4718">
        <f>COUNTIFS(D:D, "Military - U.S. Army", C:C, "Fort Myer, Virginia")</f>
        <v>1</v>
      </c>
    </row>
    <row r="4719" spans="1:26" x14ac:dyDescent="0.2">
      <c r="A4719">
        <v>36671</v>
      </c>
      <c r="C4719" t="s">
        <v>9668</v>
      </c>
      <c r="D4719" t="s">
        <v>3661</v>
      </c>
      <c r="E4719" t="s">
        <v>14204</v>
      </c>
      <c r="F4719" t="s">
        <v>23561</v>
      </c>
      <c r="G4719" t="s">
        <v>23562</v>
      </c>
      <c r="I4719">
        <v>298</v>
      </c>
      <c r="J4719">
        <v>1</v>
      </c>
      <c r="K4719">
        <v>0</v>
      </c>
      <c r="L4719" t="s">
        <v>23563</v>
      </c>
      <c r="M4719">
        <f>SUM(B4719,C4719)</f>
        <v>0</v>
      </c>
      <c r="N4719" t="str">
        <f t="shared" si="146"/>
        <v>No</v>
      </c>
      <c r="O4719">
        <f>COUNTIF(C:C,"&lt;0")</f>
        <v>0</v>
      </c>
      <c r="P4719" t="e">
        <f>SUMIF(#REF!,"&gt;"&amp;AVERAGE(#REF!))</f>
        <v>#REF!</v>
      </c>
      <c r="Q4719">
        <f t="shared" si="147"/>
        <v>27.565026697177728</v>
      </c>
      <c r="R4719" t="str">
        <f>CONCATENATE("ID-",A4719,"-",E4719)</f>
        <v>ID-36671-Davao - Manila</v>
      </c>
      <c r="S4719">
        <f>INDEX(B:B,MATCH(A4719,A:A,0))</f>
        <v>0</v>
      </c>
      <c r="T4719" t="str">
        <f>IF(OR(B4719&gt;0,C4719&gt;0),"Acceptable","Check")</f>
        <v>Acceptable</v>
      </c>
      <c r="U4719">
        <f>COUNTIF(D:D, "Military - U.S. Army")</f>
        <v>23</v>
      </c>
      <c r="V4719">
        <f>AVERAGEIF(C:C,"Fort Myer, Virginia", I:I)</f>
        <v>2</v>
      </c>
      <c r="X4719" t="str">
        <f>IFERROR(VLOOKUP("FlightNumber", A:D, 4, FALSE), "Flight Not Found")</f>
        <v>Flight Not Found</v>
      </c>
      <c r="Y4719" t="str" cm="1">
        <f t="array" ref="Y4719">IF(AND(B:B &gt; TIME(6, 0, 0), B:B &lt;= TIME(18, 0, 0)), "Day", "Night")</f>
        <v>Night</v>
      </c>
      <c r="Z4719">
        <f>COUNTIFS(D:D, "Military - U.S. Army", C:C, "Fort Myer, Virginia")</f>
        <v>1</v>
      </c>
    </row>
    <row r="4720" spans="1:26" x14ac:dyDescent="0.2">
      <c r="A4720">
        <v>36671</v>
      </c>
      <c r="B4720" t="s">
        <v>4637</v>
      </c>
      <c r="C4720" t="s">
        <v>196</v>
      </c>
      <c r="D4720" t="s">
        <v>23564</v>
      </c>
      <c r="E4720" t="s">
        <v>4957</v>
      </c>
      <c r="F4720" t="s">
        <v>16914</v>
      </c>
      <c r="G4720" t="s">
        <v>23565</v>
      </c>
      <c r="H4720" t="s">
        <v>23566</v>
      </c>
      <c r="I4720">
        <v>2</v>
      </c>
      <c r="J4720">
        <v>1</v>
      </c>
      <c r="K4720">
        <v>0</v>
      </c>
      <c r="L4720" t="s">
        <v>23567</v>
      </c>
      <c r="M4720">
        <f>SUM(B4720,C4720)</f>
        <v>0</v>
      </c>
      <c r="N4720" t="str">
        <f t="shared" si="146"/>
        <v>No</v>
      </c>
      <c r="O4720">
        <f>COUNTIF(C:C,"&lt;0")</f>
        <v>0</v>
      </c>
      <c r="P4720" t="e">
        <f>SUMIF(#REF!,"&gt;"&amp;AVERAGE(#REF!))</f>
        <v>#REF!</v>
      </c>
      <c r="Q4720">
        <f t="shared" si="147"/>
        <v>27.565026697177728</v>
      </c>
      <c r="R4720" t="str">
        <f>CONCATENATE("ID-",A4720,"-",E4720)</f>
        <v>ID-36671-Paris - London</v>
      </c>
      <c r="S4720">
        <f>INDEX(B:B,MATCH(A4720,A:A,0))</f>
        <v>0</v>
      </c>
      <c r="T4720" t="str">
        <f>IF(OR(B4720&gt;0,C4720&gt;0),"Acceptable","Check")</f>
        <v>Acceptable</v>
      </c>
      <c r="U4720">
        <f>COUNTIF(D:D, "Military - U.S. Army")</f>
        <v>23</v>
      </c>
      <c r="V4720">
        <f>AVERAGEIF(C:C,"Fort Myer, Virginia", I:I)</f>
        <v>2</v>
      </c>
      <c r="X4720" t="str">
        <f>IFERROR(VLOOKUP("FlightNumber", A:D, 4, FALSE), "Flight Not Found")</f>
        <v>Flight Not Found</v>
      </c>
      <c r="Y4720" t="str" cm="1">
        <f t="array" ref="Y4720">IF(AND(B:B &gt; TIME(6, 0, 0), B:B &lt;= TIME(18, 0, 0)), "Day", "Night")</f>
        <v>Night</v>
      </c>
      <c r="Z4720">
        <f>COUNTIFS(D:D, "Military - U.S. Army", C:C, "Fort Myer, Virginia")</f>
        <v>1</v>
      </c>
    </row>
    <row r="4721" spans="1:26" x14ac:dyDescent="0.2">
      <c r="A4721">
        <v>36677</v>
      </c>
      <c r="B4721" t="s">
        <v>2475</v>
      </c>
      <c r="C4721" t="s">
        <v>23568</v>
      </c>
      <c r="D4721" t="s">
        <v>23569</v>
      </c>
      <c r="E4721" t="s">
        <v>23570</v>
      </c>
      <c r="F4721" t="s">
        <v>14843</v>
      </c>
      <c r="G4721" t="s">
        <v>23571</v>
      </c>
      <c r="H4721" t="s">
        <v>23572</v>
      </c>
      <c r="I4721">
        <v>8</v>
      </c>
      <c r="J4721">
        <v>8</v>
      </c>
      <c r="K4721">
        <v>0</v>
      </c>
      <c r="L4721" t="s">
        <v>23573</v>
      </c>
      <c r="M4721">
        <f>SUM(B4721,C4721)</f>
        <v>0</v>
      </c>
      <c r="N4721" t="str">
        <f t="shared" si="146"/>
        <v>No</v>
      </c>
      <c r="O4721">
        <f>COUNTIF(C:C,"&lt;0")</f>
        <v>0</v>
      </c>
      <c r="P4721" t="e">
        <f>SUMIF(#REF!,"&gt;"&amp;AVERAGE(#REF!))</f>
        <v>#REF!</v>
      </c>
      <c r="Q4721">
        <f t="shared" si="147"/>
        <v>27.565026697177728</v>
      </c>
      <c r="R4721" t="str">
        <f>CONCATENATE("ID-",A4721,"-",E4721)</f>
        <v>ID-36677-Adelaide - Whyalla</v>
      </c>
      <c r="S4721" t="str">
        <f>INDEX(B:B,MATCH(A4721,A:A,0))</f>
        <v>19:05</v>
      </c>
      <c r="T4721" t="str">
        <f>IF(OR(B4721&gt;0,C4721&gt;0),"Acceptable","Check")</f>
        <v>Acceptable</v>
      </c>
      <c r="U4721">
        <f>COUNTIF(D:D, "Military - U.S. Army")</f>
        <v>23</v>
      </c>
      <c r="V4721">
        <f>AVERAGEIF(C:C,"Fort Myer, Virginia", I:I)</f>
        <v>2</v>
      </c>
      <c r="X4721" t="str">
        <f>IFERROR(VLOOKUP("FlightNumber", A:D, 4, FALSE), "Flight Not Found")</f>
        <v>Flight Not Found</v>
      </c>
      <c r="Y4721" t="str" cm="1">
        <f t="array" ref="Y4721">IF(AND(B:B &gt; TIME(6, 0, 0), B:B &lt;= TIME(18, 0, 0)), "Day", "Night")</f>
        <v>Night</v>
      </c>
      <c r="Z4721">
        <f>COUNTIFS(D:D, "Military - U.S. Army", C:C, "Fort Myer, Virginia")</f>
        <v>1</v>
      </c>
    </row>
    <row r="4722" spans="1:26" x14ac:dyDescent="0.2">
      <c r="A4722">
        <v>36682</v>
      </c>
      <c r="B4722" t="s">
        <v>5143</v>
      </c>
      <c r="C4722" t="s">
        <v>23574</v>
      </c>
      <c r="D4722" t="s">
        <v>23575</v>
      </c>
      <c r="E4722" t="s">
        <v>23576</v>
      </c>
      <c r="F4722" t="s">
        <v>11247</v>
      </c>
      <c r="G4722" t="s">
        <v>23577</v>
      </c>
      <c r="H4722" t="s">
        <v>23578</v>
      </c>
      <c r="I4722">
        <v>52</v>
      </c>
      <c r="J4722">
        <v>7</v>
      </c>
      <c r="K4722">
        <v>0</v>
      </c>
      <c r="L4722" t="s">
        <v>23579</v>
      </c>
      <c r="M4722">
        <f>SUM(B4722,C4722)</f>
        <v>0</v>
      </c>
      <c r="N4722" t="str">
        <f t="shared" si="146"/>
        <v>No</v>
      </c>
      <c r="O4722">
        <f>COUNTIF(C:C,"&lt;0")</f>
        <v>0</v>
      </c>
      <c r="P4722" t="e">
        <f>SUMIF(#REF!,"&gt;"&amp;AVERAGE(#REF!))</f>
        <v>#REF!</v>
      </c>
      <c r="Q4722">
        <f t="shared" si="147"/>
        <v>27.565026697177728</v>
      </c>
      <c r="R4722" t="str">
        <f>CONCATENATE("ID-",A4722,"-",E4722)</f>
        <v>ID-36682-Tamale - Accra</v>
      </c>
      <c r="S4722" t="str">
        <f>INDEX(B:B,MATCH(A4722,A:A,0))</f>
        <v>11:35</v>
      </c>
      <c r="T4722" t="str">
        <f>IF(OR(B4722&gt;0,C4722&gt;0),"Acceptable","Check")</f>
        <v>Acceptable</v>
      </c>
      <c r="U4722">
        <f>COUNTIF(D:D, "Military - U.S. Army")</f>
        <v>23</v>
      </c>
      <c r="V4722">
        <f>AVERAGEIF(C:C,"Fort Myer, Virginia", I:I)</f>
        <v>2</v>
      </c>
      <c r="X4722" t="str">
        <f>IFERROR(VLOOKUP("FlightNumber", A:D, 4, FALSE), "Flight Not Found")</f>
        <v>Flight Not Found</v>
      </c>
      <c r="Y4722" t="str" cm="1">
        <f t="array" ref="Y4722">IF(AND(B:B &gt; TIME(6, 0, 0), B:B &lt;= TIME(18, 0, 0)), "Day", "Night")</f>
        <v>Night</v>
      </c>
      <c r="Z4722">
        <f>COUNTIFS(D:D, "Military - U.S. Army", C:C, "Fort Myer, Virginia")</f>
        <v>1</v>
      </c>
    </row>
    <row r="4723" spans="1:26" x14ac:dyDescent="0.2">
      <c r="A4723">
        <v>36691</v>
      </c>
      <c r="B4723" t="s">
        <v>4439</v>
      </c>
      <c r="C4723" t="s">
        <v>4345</v>
      </c>
      <c r="D4723" t="s">
        <v>23580</v>
      </c>
      <c r="E4723" t="s">
        <v>23581</v>
      </c>
      <c r="F4723" t="s">
        <v>14843</v>
      </c>
      <c r="G4723" t="s">
        <v>23582</v>
      </c>
      <c r="H4723" t="s">
        <v>23583</v>
      </c>
      <c r="I4723">
        <v>5</v>
      </c>
      <c r="J4723">
        <v>5</v>
      </c>
      <c r="K4723">
        <v>0</v>
      </c>
      <c r="L4723" t="s">
        <v>23584</v>
      </c>
      <c r="M4723">
        <f>SUM(B4723,C4723)</f>
        <v>0</v>
      </c>
      <c r="N4723" t="str">
        <f t="shared" si="146"/>
        <v>No</v>
      </c>
      <c r="O4723">
        <f>COUNTIF(C:C,"&lt;0")</f>
        <v>0</v>
      </c>
      <c r="P4723" t="e">
        <f>SUMIF(#REF!,"&gt;"&amp;AVERAGE(#REF!))</f>
        <v>#REF!</v>
      </c>
      <c r="Q4723">
        <f t="shared" si="147"/>
        <v>27.565026697177728</v>
      </c>
      <c r="R4723" t="str">
        <f>CONCATENATE("ID-",A4723,"-",E4723)</f>
        <v>ID-36691-Ronaldsway - Liverpool</v>
      </c>
      <c r="S4723" t="str">
        <f>INDEX(B:B,MATCH(A4723,A:A,0))</f>
        <v>09:50</v>
      </c>
      <c r="T4723" t="str">
        <f>IF(OR(B4723&gt;0,C4723&gt;0),"Acceptable","Check")</f>
        <v>Acceptable</v>
      </c>
      <c r="U4723">
        <f>COUNTIF(D:D, "Military - U.S. Army")</f>
        <v>23</v>
      </c>
      <c r="V4723">
        <f>AVERAGEIF(C:C,"Fort Myer, Virginia", I:I)</f>
        <v>2</v>
      </c>
      <c r="X4723" t="str">
        <f>IFERROR(VLOOKUP("FlightNumber", A:D, 4, FALSE), "Flight Not Found")</f>
        <v>Flight Not Found</v>
      </c>
      <c r="Y4723" t="str" cm="1">
        <f t="array" ref="Y4723">IF(AND(B:B &gt; TIME(6, 0, 0), B:B &lt;= TIME(18, 0, 0)), "Day", "Night")</f>
        <v>Night</v>
      </c>
      <c r="Z4723">
        <f>COUNTIFS(D:D, "Military - U.S. Army", C:C, "Fort Myer, Virginia")</f>
        <v>1</v>
      </c>
    </row>
    <row r="4724" spans="1:26" x14ac:dyDescent="0.2">
      <c r="A4724">
        <v>36698</v>
      </c>
      <c r="B4724" t="s">
        <v>6705</v>
      </c>
      <c r="C4724" t="s">
        <v>15757</v>
      </c>
      <c r="D4724" t="s">
        <v>23585</v>
      </c>
      <c r="E4724" t="s">
        <v>23586</v>
      </c>
      <c r="F4724" t="s">
        <v>23587</v>
      </c>
      <c r="G4724" t="s">
        <v>23588</v>
      </c>
      <c r="I4724">
        <v>4</v>
      </c>
      <c r="J4724">
        <v>4</v>
      </c>
      <c r="K4724">
        <v>0</v>
      </c>
      <c r="L4724" t="s">
        <v>23589</v>
      </c>
      <c r="M4724">
        <f>SUM(B4724,C4724)</f>
        <v>0</v>
      </c>
      <c r="N4724" t="str">
        <f t="shared" si="146"/>
        <v>No</v>
      </c>
      <c r="O4724">
        <f>COUNTIF(C:C,"&lt;0")</f>
        <v>0</v>
      </c>
      <c r="P4724" t="e">
        <f>SUMIF(#REF!,"&gt;"&amp;AVERAGE(#REF!))</f>
        <v>#REF!</v>
      </c>
      <c r="Q4724">
        <f t="shared" si="147"/>
        <v>27.565026697177728</v>
      </c>
      <c r="R4724" t="str">
        <f>CONCATENATE("ID-",A4724,"-",E4724)</f>
        <v>ID-36698-Cuiaba - Rondonopolis</v>
      </c>
      <c r="S4724" t="str">
        <f>INDEX(B:B,MATCH(A4724,A:A,0))</f>
        <v>07:15</v>
      </c>
      <c r="T4724" t="str">
        <f>IF(OR(B4724&gt;0,C4724&gt;0),"Acceptable","Check")</f>
        <v>Acceptable</v>
      </c>
      <c r="U4724">
        <f>COUNTIF(D:D, "Military - U.S. Army")</f>
        <v>23</v>
      </c>
      <c r="V4724">
        <f>AVERAGEIF(C:C,"Fort Myer, Virginia", I:I)</f>
        <v>2</v>
      </c>
      <c r="X4724" t="str">
        <f>IFERROR(VLOOKUP("FlightNumber", A:D, 4, FALSE), "Flight Not Found")</f>
        <v>Flight Not Found</v>
      </c>
      <c r="Y4724" t="str" cm="1">
        <f t="array" ref="Y4724">IF(AND(B:B &gt; TIME(6, 0, 0), B:B &lt;= TIME(18, 0, 0)), "Day", "Night")</f>
        <v>Night</v>
      </c>
      <c r="Z4724">
        <f>COUNTIFS(D:D, "Military - U.S. Army", C:C, "Fort Myer, Virginia")</f>
        <v>1</v>
      </c>
    </row>
    <row r="4725" spans="1:26" x14ac:dyDescent="0.2">
      <c r="A4725">
        <v>36699</v>
      </c>
      <c r="B4725" t="s">
        <v>8383</v>
      </c>
      <c r="C4725" t="s">
        <v>23590</v>
      </c>
      <c r="D4725" t="s">
        <v>20411</v>
      </c>
      <c r="E4725" t="s">
        <v>23591</v>
      </c>
      <c r="F4725" t="s">
        <v>22689</v>
      </c>
      <c r="G4725" t="s">
        <v>23592</v>
      </c>
      <c r="H4725" t="s">
        <v>23593</v>
      </c>
      <c r="I4725">
        <v>44</v>
      </c>
      <c r="J4725">
        <v>44</v>
      </c>
      <c r="K4725">
        <v>7</v>
      </c>
      <c r="L4725" t="s">
        <v>23594</v>
      </c>
      <c r="M4725">
        <f>SUM(B4725,C4725)</f>
        <v>0</v>
      </c>
      <c r="N4725" t="str">
        <f t="shared" si="146"/>
        <v>No</v>
      </c>
      <c r="O4725">
        <f>COUNTIF(C:C,"&lt;0")</f>
        <v>0</v>
      </c>
      <c r="P4725" t="e">
        <f>SUMIF(#REF!,"&gt;"&amp;AVERAGE(#REF!))</f>
        <v>#REF!</v>
      </c>
      <c r="Q4725">
        <f t="shared" si="147"/>
        <v>27.565026697177728</v>
      </c>
      <c r="R4725" t="str">
        <f>CONCATENATE("ID-",A4725,"-",E4725)</f>
        <v>ID-36699-Enshi - Wuhan</v>
      </c>
      <c r="S4725" t="str">
        <f>INDEX(B:B,MATCH(A4725,A:A,0))</f>
        <v>15:16</v>
      </c>
      <c r="T4725" t="str">
        <f>IF(OR(B4725&gt;0,C4725&gt;0),"Acceptable","Check")</f>
        <v>Acceptable</v>
      </c>
      <c r="U4725">
        <f>COUNTIF(D:D, "Military - U.S. Army")</f>
        <v>23</v>
      </c>
      <c r="V4725">
        <f>AVERAGEIF(C:C,"Fort Myer, Virginia", I:I)</f>
        <v>2</v>
      </c>
      <c r="X4725" t="str">
        <f>IFERROR(VLOOKUP("FlightNumber", A:D, 4, FALSE), "Flight Not Found")</f>
        <v>Flight Not Found</v>
      </c>
      <c r="Y4725" t="str" cm="1">
        <f t="array" ref="Y4725">IF(AND(B:B &gt; TIME(6, 0, 0), B:B &lt;= TIME(18, 0, 0)), "Day", "Night")</f>
        <v>Night</v>
      </c>
      <c r="Z4725">
        <f>COUNTIFS(D:D, "Military - U.S. Army", C:C, "Fort Myer, Virginia")</f>
        <v>1</v>
      </c>
    </row>
    <row r="4726" spans="1:26" x14ac:dyDescent="0.2">
      <c r="A4726">
        <v>36704</v>
      </c>
      <c r="C4726" t="s">
        <v>23595</v>
      </c>
      <c r="D4726" t="s">
        <v>23596</v>
      </c>
      <c r="E4726" t="s">
        <v>994</v>
      </c>
      <c r="F4726" t="s">
        <v>23597</v>
      </c>
      <c r="G4726" t="s">
        <v>23598</v>
      </c>
      <c r="H4726" t="s">
        <v>23599</v>
      </c>
      <c r="I4726">
        <v>5</v>
      </c>
      <c r="J4726">
        <v>5</v>
      </c>
      <c r="K4726">
        <v>0</v>
      </c>
      <c r="L4726" t="s">
        <v>23600</v>
      </c>
      <c r="M4726">
        <f>SUM(B4726,C4726)</f>
        <v>0</v>
      </c>
      <c r="N4726" t="str">
        <f t="shared" si="146"/>
        <v>No</v>
      </c>
      <c r="O4726">
        <f>COUNTIF(C:C,"&lt;0")</f>
        <v>0</v>
      </c>
      <c r="P4726" t="e">
        <f>SUMIF(#REF!,"&gt;"&amp;AVERAGE(#REF!))</f>
        <v>#REF!</v>
      </c>
      <c r="Q4726">
        <f t="shared" si="147"/>
        <v>27.565026697177728</v>
      </c>
      <c r="R4726" t="str">
        <f>CONCATENATE("ID-",A4726,"-",E4726)</f>
        <v>ID-36704-Training</v>
      </c>
      <c r="S4726">
        <f>INDEX(B:B,MATCH(A4726,A:A,0))</f>
        <v>0</v>
      </c>
      <c r="T4726" t="str">
        <f>IF(OR(B4726&gt;0,C4726&gt;0),"Acceptable","Check")</f>
        <v>Acceptable</v>
      </c>
      <c r="U4726">
        <f>COUNTIF(D:D, "Military - U.S. Army")</f>
        <v>23</v>
      </c>
      <c r="V4726">
        <f>AVERAGEIF(C:C,"Fort Myer, Virginia", I:I)</f>
        <v>2</v>
      </c>
      <c r="X4726" t="str">
        <f>IFERROR(VLOOKUP("FlightNumber", A:D, 4, FALSE), "Flight Not Found")</f>
        <v>Flight Not Found</v>
      </c>
      <c r="Y4726" t="str" cm="1">
        <f t="array" ref="Y4726">IF(AND(B:B &gt; TIME(6, 0, 0), B:B &lt;= TIME(18, 0, 0)), "Day", "Night")</f>
        <v>Night</v>
      </c>
      <c r="Z4726">
        <f>COUNTIFS(D:D, "Military - U.S. Army", C:C, "Fort Myer, Virginia")</f>
        <v>1</v>
      </c>
    </row>
    <row r="4727" spans="1:26" x14ac:dyDescent="0.2">
      <c r="A4727">
        <v>36715</v>
      </c>
      <c r="B4727" t="s">
        <v>8088</v>
      </c>
      <c r="C4727" t="s">
        <v>23601</v>
      </c>
      <c r="D4727" t="s">
        <v>18603</v>
      </c>
      <c r="E4727" t="s">
        <v>23602</v>
      </c>
      <c r="F4727" t="s">
        <v>23603</v>
      </c>
      <c r="G4727" t="s">
        <v>23604</v>
      </c>
      <c r="H4727" t="s">
        <v>23605</v>
      </c>
      <c r="I4727">
        <v>19</v>
      </c>
      <c r="J4727">
        <v>19</v>
      </c>
      <c r="K4727">
        <v>0</v>
      </c>
      <c r="L4727" t="s">
        <v>23606</v>
      </c>
      <c r="M4727">
        <f>SUM(B4727,C4727)</f>
        <v>0</v>
      </c>
      <c r="N4727" t="str">
        <f t="shared" si="146"/>
        <v>No</v>
      </c>
      <c r="O4727">
        <f>COUNTIF(C:C,"&lt;0")</f>
        <v>0</v>
      </c>
      <c r="P4727" t="e">
        <f>SUMIF(#REF!,"&gt;"&amp;AVERAGE(#REF!))</f>
        <v>#REF!</v>
      </c>
      <c r="Q4727">
        <f t="shared" si="147"/>
        <v>27.565026697177728</v>
      </c>
      <c r="R4727" t="str">
        <f>CONCATENATE("ID-",A4727,"-",E4727)</f>
        <v>ID-36715-Tuxtla Gutierrez - Villahermosa</v>
      </c>
      <c r="S4727" t="str">
        <f>INDEX(B:B,MATCH(A4727,A:A,0))</f>
        <v>19:50</v>
      </c>
      <c r="T4727" t="str">
        <f>IF(OR(B4727&gt;0,C4727&gt;0),"Acceptable","Check")</f>
        <v>Acceptable</v>
      </c>
      <c r="U4727">
        <f>COUNTIF(D:D, "Military - U.S. Army")</f>
        <v>23</v>
      </c>
      <c r="V4727">
        <f>AVERAGEIF(C:C,"Fort Myer, Virginia", I:I)</f>
        <v>2</v>
      </c>
      <c r="X4727" t="str">
        <f>IFERROR(VLOOKUP("FlightNumber", A:D, 4, FALSE), "Flight Not Found")</f>
        <v>Flight Not Found</v>
      </c>
      <c r="Y4727" t="str" cm="1">
        <f t="array" ref="Y4727">IF(AND(B:B &gt; TIME(6, 0, 0), B:B &lt;= TIME(18, 0, 0)), "Day", "Night")</f>
        <v>Night</v>
      </c>
      <c r="Z4727">
        <f>COUNTIFS(D:D, "Military - U.S. Army", C:C, "Fort Myer, Virginia")</f>
        <v>1</v>
      </c>
    </row>
    <row r="4728" spans="1:26" x14ac:dyDescent="0.2">
      <c r="A4728">
        <v>36716</v>
      </c>
      <c r="B4728" t="s">
        <v>19203</v>
      </c>
      <c r="C4728" t="s">
        <v>12588</v>
      </c>
      <c r="D4728" t="s">
        <v>19939</v>
      </c>
      <c r="E4728" t="s">
        <v>20387</v>
      </c>
      <c r="F4728" t="s">
        <v>23607</v>
      </c>
      <c r="G4728" t="s">
        <v>23608</v>
      </c>
      <c r="H4728" t="s">
        <v>9695</v>
      </c>
      <c r="I4728">
        <v>19</v>
      </c>
      <c r="J4728">
        <v>13</v>
      </c>
      <c r="K4728">
        <v>0</v>
      </c>
      <c r="L4728" t="s">
        <v>23609</v>
      </c>
      <c r="M4728">
        <f>SUM(B4728,C4728)</f>
        <v>0</v>
      </c>
      <c r="N4728" t="str">
        <f t="shared" si="146"/>
        <v>No</v>
      </c>
      <c r="O4728">
        <f>COUNTIF(C:C,"&lt;0")</f>
        <v>0</v>
      </c>
      <c r="P4728" t="e">
        <f>SUMIF(#REF!,"&gt;"&amp;AVERAGE(#REF!))</f>
        <v>#REF!</v>
      </c>
      <c r="Q4728">
        <f t="shared" si="147"/>
        <v>27.565026697177728</v>
      </c>
      <c r="R4728" t="str">
        <f>CONCATENATE("ID-",A4728,"-",E4728)</f>
        <v>ID-36716-Villavicencio - Mitu</v>
      </c>
      <c r="S4728" t="str">
        <f>INDEX(B:B,MATCH(A4728,A:A,0))</f>
        <v>08:37</v>
      </c>
      <c r="T4728" t="str">
        <f>IF(OR(B4728&gt;0,C4728&gt;0),"Acceptable","Check")</f>
        <v>Acceptable</v>
      </c>
      <c r="U4728">
        <f>COUNTIF(D:D, "Military - U.S. Army")</f>
        <v>23</v>
      </c>
      <c r="V4728">
        <f>AVERAGEIF(C:C,"Fort Myer, Virginia", I:I)</f>
        <v>2</v>
      </c>
      <c r="X4728" t="str">
        <f>IFERROR(VLOOKUP("FlightNumber", A:D, 4, FALSE), "Flight Not Found")</f>
        <v>Flight Not Found</v>
      </c>
      <c r="Y4728" t="str" cm="1">
        <f t="array" ref="Y4728">IF(AND(B:B &gt; TIME(6, 0, 0), B:B &lt;= TIME(18, 0, 0)), "Day", "Night")</f>
        <v>Night</v>
      </c>
      <c r="Z4728">
        <f>COUNTIFS(D:D, "Military - U.S. Army", C:C, "Fort Myer, Virginia")</f>
        <v>1</v>
      </c>
    </row>
    <row r="4729" spans="1:26" x14ac:dyDescent="0.2">
      <c r="A4729">
        <v>36720</v>
      </c>
      <c r="B4729" t="s">
        <v>19489</v>
      </c>
      <c r="C4729" t="s">
        <v>12271</v>
      </c>
      <c r="D4729" t="s">
        <v>23610</v>
      </c>
      <c r="E4729" t="s">
        <v>23611</v>
      </c>
      <c r="F4729" t="s">
        <v>10998</v>
      </c>
      <c r="G4729" t="s">
        <v>23612</v>
      </c>
      <c r="H4729" t="s">
        <v>12301</v>
      </c>
      <c r="I4729">
        <v>3</v>
      </c>
      <c r="J4729">
        <v>1</v>
      </c>
      <c r="K4729">
        <v>0</v>
      </c>
      <c r="L4729" t="s">
        <v>23613</v>
      </c>
      <c r="M4729">
        <f>SUM(B4729,C4729)</f>
        <v>0</v>
      </c>
      <c r="N4729" t="str">
        <f t="shared" si="146"/>
        <v>No</v>
      </c>
      <c r="O4729">
        <f>COUNTIF(C:C,"&lt;0")</f>
        <v>0</v>
      </c>
      <c r="P4729" t="e">
        <f>SUMIF(#REF!,"&gt;"&amp;AVERAGE(#REF!))</f>
        <v>#REF!</v>
      </c>
      <c r="Q4729">
        <f t="shared" si="147"/>
        <v>27.565026697177728</v>
      </c>
      <c r="R4729" t="str">
        <f>CONCATENATE("ID-",A4729,"-",E4729)</f>
        <v>ID-36720-Hinckley, IL - Louisburg, NC</v>
      </c>
      <c r="S4729" t="str">
        <f>INDEX(B:B,MATCH(A4729,A:A,0))</f>
        <v>00:34</v>
      </c>
      <c r="T4729" t="str">
        <f>IF(OR(B4729&gt;0,C4729&gt;0),"Acceptable","Check")</f>
        <v>Acceptable</v>
      </c>
      <c r="U4729">
        <f>COUNTIF(D:D, "Military - U.S. Army")</f>
        <v>23</v>
      </c>
      <c r="V4729">
        <f>AVERAGEIF(C:C,"Fort Myer, Virginia", I:I)</f>
        <v>2</v>
      </c>
      <c r="X4729" t="str">
        <f>IFERROR(VLOOKUP("FlightNumber", A:D, 4, FALSE), "Flight Not Found")</f>
        <v>Flight Not Found</v>
      </c>
      <c r="Y4729" t="str" cm="1">
        <f t="array" ref="Y4729">IF(AND(B:B &gt; TIME(6, 0, 0), B:B &lt;= TIME(18, 0, 0)), "Day", "Night")</f>
        <v>Night</v>
      </c>
      <c r="Z4729">
        <f>COUNTIFS(D:D, "Military - U.S. Army", C:C, "Fort Myer, Virginia")</f>
        <v>1</v>
      </c>
    </row>
    <row r="4730" spans="1:26" x14ac:dyDescent="0.2">
      <c r="A4730">
        <v>36724</v>
      </c>
      <c r="B4730" t="s">
        <v>13488</v>
      </c>
      <c r="C4730" t="s">
        <v>23614</v>
      </c>
      <c r="D4730" t="s">
        <v>23615</v>
      </c>
      <c r="E4730" t="s">
        <v>23616</v>
      </c>
      <c r="F4730" t="s">
        <v>23617</v>
      </c>
      <c r="G4730" t="s">
        <v>23618</v>
      </c>
      <c r="H4730" t="s">
        <v>23619</v>
      </c>
      <c r="I4730">
        <v>58</v>
      </c>
      <c r="J4730">
        <v>55</v>
      </c>
      <c r="K4730">
        <v>5</v>
      </c>
      <c r="L4730" t="s">
        <v>23620</v>
      </c>
      <c r="M4730">
        <f>SUM(B4730,C4730)</f>
        <v>0</v>
      </c>
      <c r="N4730" t="str">
        <f t="shared" si="146"/>
        <v>No</v>
      </c>
      <c r="O4730">
        <f>COUNTIF(C:C,"&lt;0")</f>
        <v>0</v>
      </c>
      <c r="P4730" t="e">
        <f>SUMIF(#REF!,"&gt;"&amp;AVERAGE(#REF!))</f>
        <v>#REF!</v>
      </c>
      <c r="Q4730">
        <f t="shared" si="147"/>
        <v>27.565026697177728</v>
      </c>
      <c r="R4730" t="str">
        <f>CONCATENATE("ID-",A4730,"-",E4730)</f>
        <v>ID-36724-Calcutta - Patna - Lucknow - New Delhi</v>
      </c>
      <c r="S4730" t="str">
        <f>INDEX(B:B,MATCH(A4730,A:A,0))</f>
        <v>07:34</v>
      </c>
      <c r="T4730" t="str">
        <f>IF(OR(B4730&gt;0,C4730&gt;0),"Acceptable","Check")</f>
        <v>Acceptable</v>
      </c>
      <c r="U4730">
        <f>COUNTIF(D:D, "Military - U.S. Army")</f>
        <v>23</v>
      </c>
      <c r="V4730">
        <f>AVERAGEIF(C:C,"Fort Myer, Virginia", I:I)</f>
        <v>2</v>
      </c>
      <c r="X4730" t="str">
        <f>IFERROR(VLOOKUP("FlightNumber", A:D, 4, FALSE), "Flight Not Found")</f>
        <v>Flight Not Found</v>
      </c>
      <c r="Y4730" t="str" cm="1">
        <f t="array" ref="Y4730">IF(AND(B:B &gt; TIME(6, 0, 0), B:B &lt;= TIME(18, 0, 0)), "Day", "Night")</f>
        <v>Night</v>
      </c>
      <c r="Z4730">
        <f>COUNTIFS(D:D, "Military - U.S. Army", C:C, "Fort Myer, Virginia")</f>
        <v>1</v>
      </c>
    </row>
    <row r="4731" spans="1:26" x14ac:dyDescent="0.2">
      <c r="A4731">
        <v>36726</v>
      </c>
      <c r="B4731" t="s">
        <v>3078</v>
      </c>
      <c r="C4731" t="s">
        <v>23621</v>
      </c>
      <c r="D4731" t="s">
        <v>23622</v>
      </c>
      <c r="E4731" t="s">
        <v>23623</v>
      </c>
      <c r="F4731" t="s">
        <v>17457</v>
      </c>
      <c r="G4731" t="s">
        <v>23624</v>
      </c>
      <c r="H4731" t="s">
        <v>5970</v>
      </c>
      <c r="I4731">
        <v>2</v>
      </c>
      <c r="J4731">
        <v>2</v>
      </c>
      <c r="K4731">
        <v>0</v>
      </c>
      <c r="L4731" t="s">
        <v>23625</v>
      </c>
      <c r="M4731">
        <f>SUM(B4731,C4731)</f>
        <v>0</v>
      </c>
      <c r="N4731" t="str">
        <f t="shared" si="146"/>
        <v>No</v>
      </c>
      <c r="O4731">
        <f>COUNTIF(C:C,"&lt;0")</f>
        <v>0</v>
      </c>
      <c r="P4731" t="e">
        <f>SUMIF(#REF!,"&gt;"&amp;AVERAGE(#REF!))</f>
        <v>#REF!</v>
      </c>
      <c r="Q4731">
        <f t="shared" si="147"/>
        <v>27.565026697177728</v>
      </c>
      <c r="R4731" t="str">
        <f>CONCATENATE("ID-",A4731,"-",E4731)</f>
        <v>ID-36726-Moncton - Montreal</v>
      </c>
      <c r="S4731" t="str">
        <f>INDEX(B:B,MATCH(A4731,A:A,0))</f>
        <v>00:30</v>
      </c>
      <c r="T4731" t="str">
        <f>IF(OR(B4731&gt;0,C4731&gt;0),"Acceptable","Check")</f>
        <v>Acceptable</v>
      </c>
      <c r="U4731">
        <f>COUNTIF(D:D, "Military - U.S. Army")</f>
        <v>23</v>
      </c>
      <c r="V4731">
        <f>AVERAGEIF(C:C,"Fort Myer, Virginia", I:I)</f>
        <v>2</v>
      </c>
      <c r="X4731" t="str">
        <f>IFERROR(VLOOKUP("FlightNumber", A:D, 4, FALSE), "Flight Not Found")</f>
        <v>Flight Not Found</v>
      </c>
      <c r="Y4731" t="str" cm="1">
        <f t="array" ref="Y4731">IF(AND(B:B &gt; TIME(6, 0, 0), B:B &lt;= TIME(18, 0, 0)), "Day", "Night")</f>
        <v>Night</v>
      </c>
      <c r="Z4731">
        <f>COUNTIFS(D:D, "Military - U.S. Army", C:C, "Fort Myer, Virginia")</f>
        <v>1</v>
      </c>
    </row>
    <row r="4732" spans="1:26" x14ac:dyDescent="0.2">
      <c r="A4732">
        <v>36727</v>
      </c>
      <c r="B4732" t="s">
        <v>7109</v>
      </c>
      <c r="C4732" t="s">
        <v>23626</v>
      </c>
      <c r="D4732" t="s">
        <v>23627</v>
      </c>
      <c r="F4732" t="s">
        <v>3360</v>
      </c>
      <c r="G4732" t="s">
        <v>23628</v>
      </c>
      <c r="H4732" t="s">
        <v>23629</v>
      </c>
      <c r="I4732">
        <v>2</v>
      </c>
      <c r="J4732">
        <v>2</v>
      </c>
      <c r="K4732">
        <v>0</v>
      </c>
      <c r="L4732" t="s">
        <v>23630</v>
      </c>
      <c r="M4732">
        <f>SUM(B4732,C4732)</f>
        <v>0</v>
      </c>
      <c r="N4732" t="str">
        <f t="shared" si="146"/>
        <v>No</v>
      </c>
      <c r="O4732">
        <f>COUNTIF(C:C,"&lt;0")</f>
        <v>0</v>
      </c>
      <c r="P4732" t="e">
        <f>SUMIF(#REF!,"&gt;"&amp;AVERAGE(#REF!))</f>
        <v>#REF!</v>
      </c>
      <c r="Q4732">
        <f t="shared" si="147"/>
        <v>27.565026697177728</v>
      </c>
      <c r="R4732" t="str">
        <f>CONCATENATE("ID-",A4732,"-",E4732)</f>
        <v>ID-36727-</v>
      </c>
      <c r="S4732" t="str">
        <f>INDEX(B:B,MATCH(A4732,A:A,0))</f>
        <v>13:12</v>
      </c>
      <c r="T4732" t="str">
        <f>IF(OR(B4732&gt;0,C4732&gt;0),"Acceptable","Check")</f>
        <v>Acceptable</v>
      </c>
      <c r="U4732">
        <f>COUNTIF(D:D, "Military - U.S. Army")</f>
        <v>23</v>
      </c>
      <c r="V4732">
        <f>AVERAGEIF(C:C,"Fort Myer, Virginia", I:I)</f>
        <v>2</v>
      </c>
      <c r="X4732" t="str">
        <f>IFERROR(VLOOKUP("FlightNumber", A:D, 4, FALSE), "Flight Not Found")</f>
        <v>Flight Not Found</v>
      </c>
      <c r="Y4732" t="str" cm="1">
        <f t="array" ref="Y4732">IF(AND(B:B &gt; TIME(6, 0, 0), B:B &lt;= TIME(18, 0, 0)), "Day", "Night")</f>
        <v>Night</v>
      </c>
      <c r="Z4732">
        <f>COUNTIFS(D:D, "Military - U.S. Army", C:C, "Fort Myer, Virginia")</f>
        <v>1</v>
      </c>
    </row>
    <row r="4733" spans="1:26" x14ac:dyDescent="0.2">
      <c r="A4733">
        <v>36728</v>
      </c>
      <c r="B4733" t="s">
        <v>1556</v>
      </c>
      <c r="C4733" t="s">
        <v>9708</v>
      </c>
      <c r="D4733" t="s">
        <v>23631</v>
      </c>
      <c r="E4733" t="s">
        <v>23632</v>
      </c>
      <c r="F4733" t="s">
        <v>23633</v>
      </c>
      <c r="G4733" t="s">
        <v>23634</v>
      </c>
      <c r="H4733" t="s">
        <v>23635</v>
      </c>
      <c r="I4733">
        <v>7</v>
      </c>
      <c r="J4733">
        <v>7</v>
      </c>
      <c r="K4733">
        <v>0</v>
      </c>
      <c r="L4733" t="s">
        <v>23636</v>
      </c>
      <c r="M4733">
        <f>SUM(B4733,C4733)</f>
        <v>0</v>
      </c>
      <c r="N4733" t="str">
        <f t="shared" si="146"/>
        <v>No</v>
      </c>
      <c r="O4733">
        <f>COUNTIF(C:C,"&lt;0")</f>
        <v>0</v>
      </c>
      <c r="P4733" t="e">
        <f>SUMIF(#REF!,"&gt;"&amp;AVERAGE(#REF!))</f>
        <v>#REF!</v>
      </c>
      <c r="Q4733">
        <f t="shared" si="147"/>
        <v>27.565026697177728</v>
      </c>
      <c r="R4733" t="str">
        <f>CONCATENATE("ID-",A4733,"-",E4733)</f>
        <v>ID-36728-Sight seeing</v>
      </c>
      <c r="S4733" t="str">
        <f>INDEX(B:B,MATCH(A4733,A:A,0))</f>
        <v>10:20</v>
      </c>
      <c r="T4733" t="str">
        <f>IF(OR(B4733&gt;0,C4733&gt;0),"Acceptable","Check")</f>
        <v>Acceptable</v>
      </c>
      <c r="U4733">
        <f>COUNTIF(D:D, "Military - U.S. Army")</f>
        <v>23</v>
      </c>
      <c r="V4733">
        <f>AVERAGEIF(C:C,"Fort Myer, Virginia", I:I)</f>
        <v>2</v>
      </c>
      <c r="X4733" t="str">
        <f>IFERROR(VLOOKUP("FlightNumber", A:D, 4, FALSE), "Flight Not Found")</f>
        <v>Flight Not Found</v>
      </c>
      <c r="Y4733" t="str" cm="1">
        <f t="array" ref="Y4733">IF(AND(B:B &gt; TIME(6, 0, 0), B:B &lt;= TIME(18, 0, 0)), "Day", "Night")</f>
        <v>Night</v>
      </c>
      <c r="Z4733">
        <f>COUNTIFS(D:D, "Military - U.S. Army", C:C, "Fort Myer, Virginia")</f>
        <v>1</v>
      </c>
    </row>
    <row r="4734" spans="1:26" x14ac:dyDescent="0.2">
      <c r="A4734">
        <v>36732</v>
      </c>
      <c r="B4734" t="s">
        <v>23637</v>
      </c>
      <c r="C4734" t="s">
        <v>23638</v>
      </c>
      <c r="D4734" t="s">
        <v>1150</v>
      </c>
      <c r="E4734" t="s">
        <v>8523</v>
      </c>
      <c r="F4734" t="s">
        <v>23639</v>
      </c>
      <c r="G4734" t="s">
        <v>23640</v>
      </c>
      <c r="H4734" t="s">
        <v>2351</v>
      </c>
      <c r="I4734">
        <v>109</v>
      </c>
      <c r="J4734">
        <v>109</v>
      </c>
      <c r="K4734">
        <v>4</v>
      </c>
      <c r="L4734" t="s">
        <v>23641</v>
      </c>
      <c r="M4734">
        <f>SUM(B4734,C4734)</f>
        <v>0</v>
      </c>
      <c r="N4734" t="str">
        <f t="shared" si="146"/>
        <v>No</v>
      </c>
      <c r="O4734">
        <f>COUNTIF(C:C,"&lt;0")</f>
        <v>0</v>
      </c>
      <c r="P4734" t="e">
        <f>SUMIF(#REF!,"&gt;"&amp;AVERAGE(#REF!))</f>
        <v>#REF!</v>
      </c>
      <c r="Q4734">
        <f t="shared" si="147"/>
        <v>27.565026697177728</v>
      </c>
      <c r="R4734" t="str">
        <f>CONCATENATE("ID-",A4734,"-",E4734)</f>
        <v>ID-36732-Paris - New York City</v>
      </c>
      <c r="S4734" t="str">
        <f>INDEX(B:B,MATCH(A4734,A:A,0))</f>
        <v>16:44</v>
      </c>
      <c r="T4734" t="str">
        <f>IF(OR(B4734&gt;0,C4734&gt;0),"Acceptable","Check")</f>
        <v>Acceptable</v>
      </c>
      <c r="U4734">
        <f>COUNTIF(D:D, "Military - U.S. Army")</f>
        <v>23</v>
      </c>
      <c r="V4734">
        <f>AVERAGEIF(C:C,"Fort Myer, Virginia", I:I)</f>
        <v>2</v>
      </c>
      <c r="X4734" t="str">
        <f>IFERROR(VLOOKUP("FlightNumber", A:D, 4, FALSE), "Flight Not Found")</f>
        <v>Flight Not Found</v>
      </c>
      <c r="Y4734" t="str" cm="1">
        <f t="array" ref="Y4734">IF(AND(B:B &gt; TIME(6, 0, 0), B:B &lt;= TIME(18, 0, 0)), "Day", "Night")</f>
        <v>Night</v>
      </c>
      <c r="Z4734">
        <f>COUNTIFS(D:D, "Military - U.S. Army", C:C, "Fort Myer, Virginia")</f>
        <v>1</v>
      </c>
    </row>
    <row r="4735" spans="1:26" x14ac:dyDescent="0.2">
      <c r="A4735">
        <v>36733</v>
      </c>
      <c r="C4735" t="s">
        <v>23642</v>
      </c>
      <c r="D4735" t="s">
        <v>16969</v>
      </c>
      <c r="F4735" t="s">
        <v>15968</v>
      </c>
      <c r="G4735" t="s">
        <v>23643</v>
      </c>
      <c r="H4735" t="s">
        <v>23644</v>
      </c>
      <c r="I4735">
        <v>13</v>
      </c>
      <c r="J4735">
        <v>13</v>
      </c>
      <c r="K4735">
        <v>0</v>
      </c>
      <c r="L4735" t="s">
        <v>23645</v>
      </c>
      <c r="M4735">
        <f>SUM(B4735,C4735)</f>
        <v>0</v>
      </c>
      <c r="N4735" t="str">
        <f t="shared" si="146"/>
        <v>No</v>
      </c>
      <c r="O4735">
        <f>COUNTIF(C:C,"&lt;0")</f>
        <v>0</v>
      </c>
      <c r="P4735" t="e">
        <f>SUMIF(#REF!,"&gt;"&amp;AVERAGE(#REF!))</f>
        <v>#REF!</v>
      </c>
      <c r="Q4735">
        <f t="shared" si="147"/>
        <v>27.565026697177728</v>
      </c>
      <c r="R4735" t="str">
        <f>CONCATENATE("ID-",A4735,"-",E4735)</f>
        <v>ID-36733-</v>
      </c>
      <c r="S4735">
        <f>INDEX(B:B,MATCH(A4735,A:A,0))</f>
        <v>0</v>
      </c>
      <c r="T4735" t="str">
        <f>IF(OR(B4735&gt;0,C4735&gt;0),"Acceptable","Check")</f>
        <v>Acceptable</v>
      </c>
      <c r="U4735">
        <f>COUNTIF(D:D, "Military - U.S. Army")</f>
        <v>23</v>
      </c>
      <c r="V4735">
        <f>AVERAGEIF(C:C,"Fort Myer, Virginia", I:I)</f>
        <v>2</v>
      </c>
      <c r="X4735" t="str">
        <f>IFERROR(VLOOKUP("FlightNumber", A:D, 4, FALSE), "Flight Not Found")</f>
        <v>Flight Not Found</v>
      </c>
      <c r="Y4735" t="str" cm="1">
        <f t="array" ref="Y4735">IF(AND(B:B &gt; TIME(6, 0, 0), B:B &lt;= TIME(18, 0, 0)), "Day", "Night")</f>
        <v>Night</v>
      </c>
      <c r="Z4735">
        <f>COUNTIFS(D:D, "Military - U.S. Army", C:C, "Fort Myer, Virginia")</f>
        <v>1</v>
      </c>
    </row>
    <row r="4736" spans="1:26" x14ac:dyDescent="0.2">
      <c r="A4736">
        <v>36734</v>
      </c>
      <c r="B4736" t="s">
        <v>10697</v>
      </c>
      <c r="C4736" t="s">
        <v>23646</v>
      </c>
      <c r="D4736" t="s">
        <v>8072</v>
      </c>
      <c r="E4736" t="s">
        <v>23647</v>
      </c>
      <c r="F4736" t="s">
        <v>12795</v>
      </c>
      <c r="G4736" t="s">
        <v>23648</v>
      </c>
      <c r="H4736" t="s">
        <v>23649</v>
      </c>
      <c r="I4736">
        <v>25</v>
      </c>
      <c r="J4736">
        <v>25</v>
      </c>
      <c r="K4736">
        <v>0</v>
      </c>
      <c r="L4736" t="s">
        <v>23650</v>
      </c>
      <c r="M4736">
        <f>SUM(B4736,C4736)</f>
        <v>0</v>
      </c>
      <c r="N4736" t="str">
        <f t="shared" si="146"/>
        <v>No</v>
      </c>
      <c r="O4736">
        <f>COUNTIF(C:C,"&lt;0")</f>
        <v>0</v>
      </c>
      <c r="P4736" t="e">
        <f>SUMIF(#REF!,"&gt;"&amp;AVERAGE(#REF!))</f>
        <v>#REF!</v>
      </c>
      <c r="Q4736">
        <f t="shared" si="147"/>
        <v>27.565026697177728</v>
      </c>
      <c r="R4736" t="str">
        <f>CONCATENATE("ID-",A4736,"-",E4736)</f>
        <v>ID-36734-Bajhang - Dhangadhi</v>
      </c>
      <c r="S4736" t="str">
        <f>INDEX(B:B,MATCH(A4736,A:A,0))</f>
        <v>10:31</v>
      </c>
      <c r="T4736" t="str">
        <f>IF(OR(B4736&gt;0,C4736&gt;0),"Acceptable","Check")</f>
        <v>Acceptable</v>
      </c>
      <c r="U4736">
        <f>COUNTIF(D:D, "Military - U.S. Army")</f>
        <v>23</v>
      </c>
      <c r="V4736">
        <f>AVERAGEIF(C:C,"Fort Myer, Virginia", I:I)</f>
        <v>2</v>
      </c>
      <c r="X4736" t="str">
        <f>IFERROR(VLOOKUP("FlightNumber", A:D, 4, FALSE), "Flight Not Found")</f>
        <v>Flight Not Found</v>
      </c>
      <c r="Y4736" t="str" cm="1">
        <f t="array" ref="Y4736">IF(AND(B:B &gt; TIME(6, 0, 0), B:B &lt;= TIME(18, 0, 0)), "Day", "Night")</f>
        <v>Night</v>
      </c>
      <c r="Z4736">
        <f>COUNTIFS(D:D, "Military - U.S. Army", C:C, "Fort Myer, Virginia")</f>
        <v>1</v>
      </c>
    </row>
    <row r="4737" spans="1:26" x14ac:dyDescent="0.2">
      <c r="A4737">
        <v>36740</v>
      </c>
      <c r="B4737" t="s">
        <v>81</v>
      </c>
      <c r="C4737" t="s">
        <v>23651</v>
      </c>
      <c r="D4737" t="s">
        <v>23652</v>
      </c>
      <c r="E4737" t="s">
        <v>23653</v>
      </c>
      <c r="F4737" t="s">
        <v>15751</v>
      </c>
      <c r="G4737" t="s">
        <v>23654</v>
      </c>
      <c r="I4737">
        <v>6</v>
      </c>
      <c r="J4737">
        <v>6</v>
      </c>
      <c r="K4737">
        <v>0</v>
      </c>
      <c r="L4737" t="s">
        <v>23655</v>
      </c>
      <c r="M4737">
        <f>SUM(B4737,C4737)</f>
        <v>0</v>
      </c>
      <c r="N4737" t="str">
        <f t="shared" si="146"/>
        <v>No</v>
      </c>
      <c r="O4737">
        <f>COUNTIF(C:C,"&lt;0")</f>
        <v>0</v>
      </c>
      <c r="P4737" t="e">
        <f>SUMIF(#REF!,"&gt;"&amp;AVERAGE(#REF!))</f>
        <v>#REF!</v>
      </c>
      <c r="Q4737">
        <f t="shared" si="147"/>
        <v>27.565026697177728</v>
      </c>
      <c r="R4737" t="str">
        <f>CONCATENATE("ID-",A4737,"-",E4737)</f>
        <v>ID-36740-Cubatao - Navegantes</v>
      </c>
      <c r="S4737" t="str">
        <f>INDEX(B:B,MATCH(A4737,A:A,0))</f>
        <v>08:45</v>
      </c>
      <c r="T4737" t="str">
        <f>IF(OR(B4737&gt;0,C4737&gt;0),"Acceptable","Check")</f>
        <v>Acceptable</v>
      </c>
      <c r="U4737">
        <f>COUNTIF(D:D, "Military - U.S. Army")</f>
        <v>23</v>
      </c>
      <c r="V4737">
        <f>AVERAGEIF(C:C,"Fort Myer, Virginia", I:I)</f>
        <v>2</v>
      </c>
      <c r="X4737" t="str">
        <f>IFERROR(VLOOKUP("FlightNumber", A:D, 4, FALSE), "Flight Not Found")</f>
        <v>Flight Not Found</v>
      </c>
      <c r="Y4737" t="str" cm="1">
        <f t="array" ref="Y4737">IF(AND(B:B &gt; TIME(6, 0, 0), B:B &lt;= TIME(18, 0, 0)), "Day", "Night")</f>
        <v>Night</v>
      </c>
      <c r="Z4737">
        <f>COUNTIFS(D:D, "Military - U.S. Army", C:C, "Fort Myer, Virginia")</f>
        <v>1</v>
      </c>
    </row>
    <row r="4738" spans="1:26" x14ac:dyDescent="0.2">
      <c r="A4738">
        <v>36744</v>
      </c>
      <c r="B4738" t="s">
        <v>6388</v>
      </c>
      <c r="C4738" t="s">
        <v>23656</v>
      </c>
      <c r="D4738" t="s">
        <v>23657</v>
      </c>
      <c r="E4738" t="s">
        <v>23658</v>
      </c>
      <c r="F4738" t="s">
        <v>23659</v>
      </c>
      <c r="G4738" t="s">
        <v>10872</v>
      </c>
      <c r="H4738" t="s">
        <v>23660</v>
      </c>
      <c r="I4738">
        <v>14</v>
      </c>
      <c r="J4738">
        <v>14</v>
      </c>
      <c r="K4738">
        <v>0</v>
      </c>
      <c r="L4738" t="s">
        <v>23661</v>
      </c>
      <c r="M4738">
        <f>SUM(B4738,C4738)</f>
        <v>0</v>
      </c>
      <c r="N4738" t="str">
        <f t="shared" ref="N4738:N4801" si="148">IF(E4738="good","Yes","No")</f>
        <v>No</v>
      </c>
      <c r="O4738">
        <f>COUNTIF(C:C,"&lt;0")</f>
        <v>0</v>
      </c>
      <c r="P4738" t="e">
        <f>SUMIF(#REF!,"&gt;"&amp;AVERAGE(#REF!))</f>
        <v>#REF!</v>
      </c>
      <c r="Q4738">
        <f t="shared" si="147"/>
        <v>27.565026697177728</v>
      </c>
      <c r="R4738" t="str">
        <f>CONCATENATE("ID-",A4738,"-",E4738)</f>
        <v>ID-36744-Santiago - Coihaique</v>
      </c>
      <c r="S4738" t="str">
        <f>INDEX(B:B,MATCH(A4738,A:A,0))</f>
        <v>15:55</v>
      </c>
      <c r="T4738" t="str">
        <f>IF(OR(B4738&gt;0,C4738&gt;0),"Acceptable","Check")</f>
        <v>Acceptable</v>
      </c>
      <c r="U4738">
        <f>COUNTIF(D:D, "Military - U.S. Army")</f>
        <v>23</v>
      </c>
      <c r="V4738">
        <f>AVERAGEIF(C:C,"Fort Myer, Virginia", I:I)</f>
        <v>2</v>
      </c>
      <c r="X4738" t="str">
        <f>IFERROR(VLOOKUP("FlightNumber", A:D, 4, FALSE), "Flight Not Found")</f>
        <v>Flight Not Found</v>
      </c>
      <c r="Y4738" t="str" cm="1">
        <f t="array" ref="Y4738">IF(AND(B:B &gt; TIME(6, 0, 0), B:B &lt;= TIME(18, 0, 0)), "Day", "Night")</f>
        <v>Night</v>
      </c>
      <c r="Z4738">
        <f>COUNTIFS(D:D, "Military - U.S. Army", C:C, "Fort Myer, Virginia")</f>
        <v>1</v>
      </c>
    </row>
    <row r="4739" spans="1:26" x14ac:dyDescent="0.2">
      <c r="A4739">
        <v>36747</v>
      </c>
      <c r="B4739" t="s">
        <v>538</v>
      </c>
      <c r="C4739" t="s">
        <v>23662</v>
      </c>
      <c r="D4739" t="s">
        <v>23663</v>
      </c>
      <c r="E4739" t="s">
        <v>23664</v>
      </c>
      <c r="F4739" t="s">
        <v>23665</v>
      </c>
      <c r="G4739" t="s">
        <v>23666</v>
      </c>
      <c r="H4739" t="s">
        <v>23667</v>
      </c>
      <c r="I4739">
        <v>11</v>
      </c>
      <c r="J4739">
        <v>11</v>
      </c>
      <c r="K4739">
        <v>0</v>
      </c>
      <c r="L4739" t="s">
        <v>23668</v>
      </c>
      <c r="M4739">
        <f>SUM(B4739,C4739)</f>
        <v>0</v>
      </c>
      <c r="N4739" t="str">
        <f t="shared" si="148"/>
        <v>No</v>
      </c>
      <c r="O4739">
        <f>COUNTIF(C:C,"&lt;0")</f>
        <v>0</v>
      </c>
      <c r="P4739" t="e">
        <f>SUMIF(#REF!,"&gt;"&amp;AVERAGE(#REF!))</f>
        <v>#REF!</v>
      </c>
      <c r="Q4739">
        <f t="shared" ref="Q4739:Q4802" si="149">AVERAGEIF(I:I,"&gt;0")</f>
        <v>27.565026697177728</v>
      </c>
      <c r="R4739" t="str">
        <f>CONCATENATE("ID-",A4739,"-",E4739)</f>
        <v>ID-36747-Lakehurst, NY - Patuxent River, MD</v>
      </c>
      <c r="S4739" t="str">
        <f>INDEX(B:B,MATCH(A4739,A:A,0))</f>
        <v>08:00</v>
      </c>
      <c r="T4739" t="str">
        <f>IF(OR(B4739&gt;0,C4739&gt;0),"Acceptable","Check")</f>
        <v>Acceptable</v>
      </c>
      <c r="U4739">
        <f>COUNTIF(D:D, "Military - U.S. Army")</f>
        <v>23</v>
      </c>
      <c r="V4739">
        <f>AVERAGEIF(C:C,"Fort Myer, Virginia", I:I)</f>
        <v>2</v>
      </c>
      <c r="X4739" t="str">
        <f>IFERROR(VLOOKUP("FlightNumber", A:D, 4, FALSE), "Flight Not Found")</f>
        <v>Flight Not Found</v>
      </c>
      <c r="Y4739" t="str" cm="1">
        <f t="array" ref="Y4739">IF(AND(B:B &gt; TIME(6, 0, 0), B:B &lt;= TIME(18, 0, 0)), "Day", "Night")</f>
        <v>Night</v>
      </c>
      <c r="Z4739">
        <f>COUNTIFS(D:D, "Military - U.S. Army", C:C, "Fort Myer, Virginia")</f>
        <v>1</v>
      </c>
    </row>
    <row r="4740" spans="1:26" x14ac:dyDescent="0.2">
      <c r="A4740">
        <v>36750</v>
      </c>
      <c r="C4740" t="s">
        <v>23669</v>
      </c>
      <c r="D4740" t="s">
        <v>23670</v>
      </c>
      <c r="E4740" t="s">
        <v>23671</v>
      </c>
      <c r="F4740" t="s">
        <v>20622</v>
      </c>
      <c r="I4740">
        <v>27</v>
      </c>
      <c r="J4740">
        <v>27</v>
      </c>
      <c r="K4740">
        <v>0</v>
      </c>
      <c r="L4740" t="s">
        <v>23672</v>
      </c>
      <c r="M4740">
        <f>SUM(B4740,C4740)</f>
        <v>0</v>
      </c>
      <c r="N4740" t="str">
        <f t="shared" si="148"/>
        <v>No</v>
      </c>
      <c r="O4740">
        <f>COUNTIF(C:C,"&lt;0")</f>
        <v>0</v>
      </c>
      <c r="P4740" t="e">
        <f>SUMIF(#REF!,"&gt;"&amp;AVERAGE(#REF!))</f>
        <v>#REF!</v>
      </c>
      <c r="Q4740">
        <f t="shared" si="149"/>
        <v>27.565026697177728</v>
      </c>
      <c r="R4740" t="str">
        <f>CONCATENATE("ID-",A4740,"-",E4740)</f>
        <v>ID-36750-Kinshasa - Tshikapa</v>
      </c>
      <c r="S4740">
        <f>INDEX(B:B,MATCH(A4740,A:A,0))</f>
        <v>0</v>
      </c>
      <c r="T4740" t="str">
        <f>IF(OR(B4740&gt;0,C4740&gt;0),"Acceptable","Check")</f>
        <v>Acceptable</v>
      </c>
      <c r="U4740">
        <f>COUNTIF(D:D, "Military - U.S. Army")</f>
        <v>23</v>
      </c>
      <c r="V4740">
        <f>AVERAGEIF(C:C,"Fort Myer, Virginia", I:I)</f>
        <v>2</v>
      </c>
      <c r="X4740" t="str">
        <f>IFERROR(VLOOKUP("FlightNumber", A:D, 4, FALSE), "Flight Not Found")</f>
        <v>Flight Not Found</v>
      </c>
      <c r="Y4740" t="str" cm="1">
        <f t="array" ref="Y4740">IF(AND(B:B &gt; TIME(6, 0, 0), B:B &lt;= TIME(18, 0, 0)), "Day", "Night")</f>
        <v>Night</v>
      </c>
      <c r="Z4740">
        <f>COUNTIFS(D:D, "Military - U.S. Army", C:C, "Fort Myer, Virginia")</f>
        <v>1</v>
      </c>
    </row>
    <row r="4741" spans="1:26" x14ac:dyDescent="0.2">
      <c r="A4741">
        <v>36752</v>
      </c>
      <c r="B4741" t="s">
        <v>8095</v>
      </c>
      <c r="C4741" t="s">
        <v>23673</v>
      </c>
      <c r="D4741" t="s">
        <v>23674</v>
      </c>
      <c r="E4741" t="s">
        <v>23675</v>
      </c>
      <c r="F4741" t="s">
        <v>17568</v>
      </c>
      <c r="G4741" t="s">
        <v>23676</v>
      </c>
      <c r="H4741" t="s">
        <v>23677</v>
      </c>
      <c r="I4741">
        <v>2</v>
      </c>
      <c r="J4741">
        <v>2</v>
      </c>
      <c r="K4741">
        <v>0</v>
      </c>
      <c r="L4741" t="s">
        <v>23678</v>
      </c>
      <c r="M4741">
        <f>SUM(B4741,C4741)</f>
        <v>0</v>
      </c>
      <c r="N4741" t="str">
        <f t="shared" si="148"/>
        <v>No</v>
      </c>
      <c r="O4741">
        <f>COUNTIF(C:C,"&lt;0")</f>
        <v>0</v>
      </c>
      <c r="P4741" t="e">
        <f>SUMIF(#REF!,"&gt;"&amp;AVERAGE(#REF!))</f>
        <v>#REF!</v>
      </c>
      <c r="Q4741">
        <f t="shared" si="149"/>
        <v>27.565026697177728</v>
      </c>
      <c r="R4741" t="str">
        <f>CONCATENATE("ID-",A4741,"-",E4741)</f>
        <v>ID-36752-Teslin - Dease Lake</v>
      </c>
      <c r="S4741" t="str">
        <f>INDEX(B:B,MATCH(A4741,A:A,0))</f>
        <v>23:57</v>
      </c>
      <c r="T4741" t="str">
        <f>IF(OR(B4741&gt;0,C4741&gt;0),"Acceptable","Check")</f>
        <v>Acceptable</v>
      </c>
      <c r="U4741">
        <f>COUNTIF(D:D, "Military - U.S. Army")</f>
        <v>23</v>
      </c>
      <c r="V4741">
        <f>AVERAGEIF(C:C,"Fort Myer, Virginia", I:I)</f>
        <v>2</v>
      </c>
      <c r="X4741" t="str">
        <f>IFERROR(VLOOKUP("FlightNumber", A:D, 4, FALSE), "Flight Not Found")</f>
        <v>Flight Not Found</v>
      </c>
      <c r="Y4741" t="str" cm="1">
        <f t="array" ref="Y4741">IF(AND(B:B &gt; TIME(6, 0, 0), B:B &lt;= TIME(18, 0, 0)), "Day", "Night")</f>
        <v>Night</v>
      </c>
      <c r="Z4741">
        <f>COUNTIFS(D:D, "Military - U.S. Army", C:C, "Fort Myer, Virginia")</f>
        <v>1</v>
      </c>
    </row>
    <row r="4742" spans="1:26" x14ac:dyDescent="0.2">
      <c r="A4742">
        <v>36753</v>
      </c>
      <c r="B4742" t="s">
        <v>5492</v>
      </c>
      <c r="C4742" t="s">
        <v>23679</v>
      </c>
      <c r="D4742" t="s">
        <v>9454</v>
      </c>
      <c r="E4742" t="s">
        <v>23680</v>
      </c>
      <c r="F4742" t="s">
        <v>15868</v>
      </c>
      <c r="G4742" t="s">
        <v>23681</v>
      </c>
      <c r="H4742" t="s">
        <v>23682</v>
      </c>
      <c r="I4742">
        <v>3</v>
      </c>
      <c r="J4742">
        <v>3</v>
      </c>
      <c r="K4742">
        <v>0</v>
      </c>
      <c r="L4742" t="s">
        <v>23683</v>
      </c>
      <c r="M4742">
        <f>SUM(B4742,C4742)</f>
        <v>0</v>
      </c>
      <c r="N4742" t="str">
        <f t="shared" si="148"/>
        <v>No</v>
      </c>
      <c r="O4742">
        <f>COUNTIF(C:C,"&lt;0")</f>
        <v>0</v>
      </c>
      <c r="P4742" t="e">
        <f>SUMIF(#REF!,"&gt;"&amp;AVERAGE(#REF!))</f>
        <v>#REF!</v>
      </c>
      <c r="Q4742">
        <f t="shared" si="149"/>
        <v>27.565026697177728</v>
      </c>
      <c r="R4742" t="str">
        <f>CONCATENATE("ID-",A4742,"-",E4742)</f>
        <v>ID-36753-Dothan, AL - Hazelhurst, GA</v>
      </c>
      <c r="S4742" t="str">
        <f>INDEX(B:B,MATCH(A4742,A:A,0))</f>
        <v>08:25</v>
      </c>
      <c r="T4742" t="str">
        <f>IF(OR(B4742&gt;0,C4742&gt;0),"Acceptable","Check")</f>
        <v>Acceptable</v>
      </c>
      <c r="U4742">
        <f>COUNTIF(D:D, "Military - U.S. Army")</f>
        <v>23</v>
      </c>
      <c r="V4742">
        <f>AVERAGEIF(C:C,"Fort Myer, Virginia", I:I)</f>
        <v>2</v>
      </c>
      <c r="X4742" t="str">
        <f>IFERROR(VLOOKUP("FlightNumber", A:D, 4, FALSE), "Flight Not Found")</f>
        <v>Flight Not Found</v>
      </c>
      <c r="Y4742" t="str" cm="1">
        <f t="array" ref="Y4742">IF(AND(B:B &gt; TIME(6, 0, 0), B:B &lt;= TIME(18, 0, 0)), "Day", "Night")</f>
        <v>Night</v>
      </c>
      <c r="Z4742">
        <f>COUNTIFS(D:D, "Military - U.S. Army", C:C, "Fort Myer, Virginia")</f>
        <v>1</v>
      </c>
    </row>
    <row r="4743" spans="1:26" x14ac:dyDescent="0.2">
      <c r="A4743">
        <v>36761</v>
      </c>
      <c r="B4743" t="s">
        <v>8489</v>
      </c>
      <c r="C4743" t="s">
        <v>23684</v>
      </c>
      <c r="D4743" t="s">
        <v>16871</v>
      </c>
      <c r="E4743" t="s">
        <v>23685</v>
      </c>
      <c r="F4743" t="s">
        <v>23686</v>
      </c>
      <c r="G4743" t="s">
        <v>23687</v>
      </c>
      <c r="H4743" t="s">
        <v>23688</v>
      </c>
      <c r="I4743">
        <v>143</v>
      </c>
      <c r="J4743">
        <v>143</v>
      </c>
      <c r="K4743">
        <v>0</v>
      </c>
      <c r="L4743" t="s">
        <v>23689</v>
      </c>
      <c r="M4743">
        <f>SUM(B4743,C4743)</f>
        <v>0</v>
      </c>
      <c r="N4743" t="str">
        <f t="shared" si="148"/>
        <v>No</v>
      </c>
      <c r="O4743">
        <f>COUNTIF(C:C,"&lt;0")</f>
        <v>0</v>
      </c>
      <c r="P4743" t="e">
        <f>SUMIF(#REF!,"&gt;"&amp;AVERAGE(#REF!))</f>
        <v>#REF!</v>
      </c>
      <c r="Q4743">
        <f t="shared" si="149"/>
        <v>27.565026697177728</v>
      </c>
      <c r="R4743" t="str">
        <f>CONCATENATE("ID-",A4743,"-",E4743)</f>
        <v>ID-36761-Cairo - Manama</v>
      </c>
      <c r="S4743" t="str">
        <f>INDEX(B:B,MATCH(A4743,A:A,0))</f>
        <v>19:30</v>
      </c>
      <c r="T4743" t="str">
        <f>IF(OR(B4743&gt;0,C4743&gt;0),"Acceptable","Check")</f>
        <v>Acceptable</v>
      </c>
      <c r="U4743">
        <f>COUNTIF(D:D, "Military - U.S. Army")</f>
        <v>23</v>
      </c>
      <c r="V4743">
        <f>AVERAGEIF(C:C,"Fort Myer, Virginia", I:I)</f>
        <v>2</v>
      </c>
      <c r="X4743" t="str">
        <f>IFERROR(VLOOKUP("FlightNumber", A:D, 4, FALSE), "Flight Not Found")</f>
        <v>Flight Not Found</v>
      </c>
      <c r="Y4743" t="str" cm="1">
        <f t="array" ref="Y4743">IF(AND(B:B &gt; TIME(6, 0, 0), B:B &lt;= TIME(18, 0, 0)), "Day", "Night")</f>
        <v>Night</v>
      </c>
      <c r="Z4743">
        <f>COUNTIFS(D:D, "Military - U.S. Army", C:C, "Fort Myer, Virginia")</f>
        <v>1</v>
      </c>
    </row>
    <row r="4744" spans="1:26" x14ac:dyDescent="0.2">
      <c r="A4744">
        <v>36763</v>
      </c>
      <c r="B4744" t="s">
        <v>729</v>
      </c>
      <c r="C4744" t="s">
        <v>23690</v>
      </c>
      <c r="D4744" t="s">
        <v>23257</v>
      </c>
      <c r="E4744" t="s">
        <v>409</v>
      </c>
      <c r="F4744" t="s">
        <v>22109</v>
      </c>
      <c r="G4744" t="s">
        <v>23691</v>
      </c>
      <c r="H4744" t="s">
        <v>23692</v>
      </c>
      <c r="I4744">
        <v>9</v>
      </c>
      <c r="J4744">
        <v>1</v>
      </c>
      <c r="K4744">
        <v>0</v>
      </c>
      <c r="L4744" t="s">
        <v>23693</v>
      </c>
      <c r="M4744">
        <f>SUM(B4744,C4744)</f>
        <v>0</v>
      </c>
      <c r="N4744" t="str">
        <f t="shared" si="148"/>
        <v>No</v>
      </c>
      <c r="O4744">
        <f>COUNTIF(C:C,"&lt;0")</f>
        <v>0</v>
      </c>
      <c r="P4744" t="e">
        <f>SUMIF(#REF!,"&gt;"&amp;AVERAGE(#REF!))</f>
        <v>#REF!</v>
      </c>
      <c r="Q4744">
        <f t="shared" si="149"/>
        <v>27.565026697177728</v>
      </c>
      <c r="R4744" t="str">
        <f>CONCATENATE("ID-",A4744,"-",E4744)</f>
        <v>ID-36763-Sightseeing</v>
      </c>
      <c r="S4744" t="str">
        <f>INDEX(B:B,MATCH(A4744,A:A,0))</f>
        <v>17:30</v>
      </c>
      <c r="T4744" t="str">
        <f>IF(OR(B4744&gt;0,C4744&gt;0),"Acceptable","Check")</f>
        <v>Acceptable</v>
      </c>
      <c r="U4744">
        <f>COUNTIF(D:D, "Military - U.S. Army")</f>
        <v>23</v>
      </c>
      <c r="V4744">
        <f>AVERAGEIF(C:C,"Fort Myer, Virginia", I:I)</f>
        <v>2</v>
      </c>
      <c r="X4744" t="str">
        <f>IFERROR(VLOOKUP("FlightNumber", A:D, 4, FALSE), "Flight Not Found")</f>
        <v>Flight Not Found</v>
      </c>
      <c r="Y4744" t="str" cm="1">
        <f t="array" ref="Y4744">IF(AND(B:B &gt; TIME(6, 0, 0), B:B &lt;= TIME(18, 0, 0)), "Day", "Night")</f>
        <v>Night</v>
      </c>
      <c r="Z4744">
        <f>COUNTIFS(D:D, "Military - U.S. Army", C:C, "Fort Myer, Virginia")</f>
        <v>1</v>
      </c>
    </row>
    <row r="4745" spans="1:26" x14ac:dyDescent="0.2">
      <c r="A4745">
        <v>36764</v>
      </c>
      <c r="B4745" t="s">
        <v>9254</v>
      </c>
      <c r="C4745" t="s">
        <v>23694</v>
      </c>
      <c r="D4745" t="s">
        <v>19238</v>
      </c>
      <c r="E4745" t="s">
        <v>23695</v>
      </c>
      <c r="F4745" t="s">
        <v>23696</v>
      </c>
      <c r="G4745" t="s">
        <v>23697</v>
      </c>
      <c r="H4745" t="s">
        <v>23698</v>
      </c>
      <c r="I4745">
        <v>10</v>
      </c>
      <c r="J4745">
        <v>10</v>
      </c>
      <c r="K4745">
        <v>0</v>
      </c>
      <c r="L4745" t="s">
        <v>23699</v>
      </c>
      <c r="M4745">
        <f>SUM(B4745,C4745)</f>
        <v>0</v>
      </c>
      <c r="N4745" t="str">
        <f t="shared" si="148"/>
        <v>No</v>
      </c>
      <c r="O4745">
        <f>COUNTIF(C:C,"&lt;0")</f>
        <v>0</v>
      </c>
      <c r="P4745" t="e">
        <f>SUMIF(#REF!,"&gt;"&amp;AVERAGE(#REF!))</f>
        <v>#REF!</v>
      </c>
      <c r="Q4745">
        <f t="shared" si="149"/>
        <v>27.565026697177728</v>
      </c>
      <c r="R4745" t="str">
        <f>CONCATENATE("ID-",A4745,"-",E4745)</f>
        <v>ID-36764-San Jose  - La Fortuna - Tamarindo</v>
      </c>
      <c r="S4745" t="str">
        <f>INDEX(B:B,MATCH(A4745,A:A,0))</f>
        <v>12:10</v>
      </c>
      <c r="T4745" t="str">
        <f>IF(OR(B4745&gt;0,C4745&gt;0),"Acceptable","Check")</f>
        <v>Acceptable</v>
      </c>
      <c r="U4745">
        <f>COUNTIF(D:D, "Military - U.S. Army")</f>
        <v>23</v>
      </c>
      <c r="V4745">
        <f>AVERAGEIF(C:C,"Fort Myer, Virginia", I:I)</f>
        <v>2</v>
      </c>
      <c r="X4745" t="str">
        <f>IFERROR(VLOOKUP("FlightNumber", A:D, 4, FALSE), "Flight Not Found")</f>
        <v>Flight Not Found</v>
      </c>
      <c r="Y4745" t="str" cm="1">
        <f t="array" ref="Y4745">IF(AND(B:B &gt; TIME(6, 0, 0), B:B &lt;= TIME(18, 0, 0)), "Day", "Night")</f>
        <v>Night</v>
      </c>
      <c r="Z4745">
        <f>COUNTIFS(D:D, "Military - U.S. Army", C:C, "Fort Myer, Virginia")</f>
        <v>1</v>
      </c>
    </row>
    <row r="4746" spans="1:26" x14ac:dyDescent="0.2">
      <c r="A4746">
        <v>36771</v>
      </c>
      <c r="C4746" t="s">
        <v>23700</v>
      </c>
      <c r="D4746" t="s">
        <v>23701</v>
      </c>
      <c r="F4746" t="s">
        <v>2465</v>
      </c>
      <c r="G4746" t="s">
        <v>23702</v>
      </c>
      <c r="H4746" t="s">
        <v>23703</v>
      </c>
      <c r="I4746">
        <v>7</v>
      </c>
      <c r="J4746">
        <v>7</v>
      </c>
      <c r="K4746">
        <v>0</v>
      </c>
      <c r="L4746" t="s">
        <v>23704</v>
      </c>
      <c r="M4746">
        <f>SUM(B4746,C4746)</f>
        <v>0</v>
      </c>
      <c r="N4746" t="str">
        <f t="shared" si="148"/>
        <v>No</v>
      </c>
      <c r="O4746">
        <f>COUNTIF(C:C,"&lt;0")</f>
        <v>0</v>
      </c>
      <c r="P4746" t="e">
        <f>SUMIF(#REF!,"&gt;"&amp;AVERAGE(#REF!))</f>
        <v>#REF!</v>
      </c>
      <c r="Q4746">
        <f t="shared" si="149"/>
        <v>27.565026697177728</v>
      </c>
      <c r="R4746" t="str">
        <f>CONCATENATE("ID-",A4746,"-",E4746)</f>
        <v>ID-36771-</v>
      </c>
      <c r="S4746">
        <f>INDEX(B:B,MATCH(A4746,A:A,0))</f>
        <v>0</v>
      </c>
      <c r="T4746" t="str">
        <f>IF(OR(B4746&gt;0,C4746&gt;0),"Acceptable","Check")</f>
        <v>Acceptable</v>
      </c>
      <c r="U4746">
        <f>COUNTIF(D:D, "Military - U.S. Army")</f>
        <v>23</v>
      </c>
      <c r="V4746">
        <f>AVERAGEIF(C:C,"Fort Myer, Virginia", I:I)</f>
        <v>2</v>
      </c>
      <c r="X4746" t="str">
        <f>IFERROR(VLOOKUP("FlightNumber", A:D, 4, FALSE), "Flight Not Found")</f>
        <v>Flight Not Found</v>
      </c>
      <c r="Y4746" t="str" cm="1">
        <f t="array" ref="Y4746">IF(AND(B:B &gt; TIME(6, 0, 0), B:B &lt;= TIME(18, 0, 0)), "Day", "Night")</f>
        <v>Night</v>
      </c>
      <c r="Z4746">
        <f>COUNTIFS(D:D, "Military - U.S. Army", C:C, "Fort Myer, Virginia")</f>
        <v>1</v>
      </c>
    </row>
    <row r="4747" spans="1:26" x14ac:dyDescent="0.2">
      <c r="A4747">
        <v>36773</v>
      </c>
      <c r="B4747" t="s">
        <v>2846</v>
      </c>
      <c r="C4747" t="s">
        <v>23705</v>
      </c>
      <c r="D4747" t="s">
        <v>23706</v>
      </c>
      <c r="E4747" t="s">
        <v>23707</v>
      </c>
      <c r="F4747" t="s">
        <v>23708</v>
      </c>
      <c r="G4747" t="s">
        <v>23709</v>
      </c>
      <c r="H4747" t="s">
        <v>23710</v>
      </c>
      <c r="I4747">
        <v>8</v>
      </c>
      <c r="J4747">
        <v>8</v>
      </c>
      <c r="K4747">
        <v>0</v>
      </c>
      <c r="L4747" t="s">
        <v>23711</v>
      </c>
      <c r="M4747">
        <f>SUM(B4747,C4747)</f>
        <v>0</v>
      </c>
      <c r="N4747" t="str">
        <f t="shared" si="148"/>
        <v>No</v>
      </c>
      <c r="O4747">
        <f>COUNTIF(C:C,"&lt;0")</f>
        <v>0</v>
      </c>
      <c r="P4747" t="e">
        <f>SUMIF(#REF!,"&gt;"&amp;AVERAGE(#REF!))</f>
        <v>#REF!</v>
      </c>
      <c r="Q4747">
        <f t="shared" si="149"/>
        <v>27.565026697177728</v>
      </c>
      <c r="R4747" t="str">
        <f>CONCATENATE("ID-",A4747,"-",E4747)</f>
        <v xml:space="preserve">ID-36773-Perth - </v>
      </c>
      <c r="S4747" t="str">
        <f>INDEX(B:B,MATCH(A4747,A:A,0))</f>
        <v>15:10</v>
      </c>
      <c r="T4747" t="str">
        <f>IF(OR(B4747&gt;0,C4747&gt;0),"Acceptable","Check")</f>
        <v>Acceptable</v>
      </c>
      <c r="U4747">
        <f>COUNTIF(D:D, "Military - U.S. Army")</f>
        <v>23</v>
      </c>
      <c r="V4747">
        <f>AVERAGEIF(C:C,"Fort Myer, Virginia", I:I)</f>
        <v>2</v>
      </c>
      <c r="X4747" t="str">
        <f>IFERROR(VLOOKUP("FlightNumber", A:D, 4, FALSE), "Flight Not Found")</f>
        <v>Flight Not Found</v>
      </c>
      <c r="Y4747" t="str" cm="1">
        <f t="array" ref="Y4747">IF(AND(B:B &gt; TIME(6, 0, 0), B:B &lt;= TIME(18, 0, 0)), "Day", "Night")</f>
        <v>Night</v>
      </c>
      <c r="Z4747">
        <f>COUNTIFS(D:D, "Military - U.S. Army", C:C, "Fort Myer, Virginia")</f>
        <v>1</v>
      </c>
    </row>
    <row r="4748" spans="1:26" x14ac:dyDescent="0.2">
      <c r="A4748">
        <v>36785</v>
      </c>
      <c r="B4748" t="s">
        <v>5258</v>
      </c>
      <c r="C4748" t="s">
        <v>23712</v>
      </c>
      <c r="D4748" t="s">
        <v>20245</v>
      </c>
      <c r="E4748" t="s">
        <v>23713</v>
      </c>
      <c r="F4748" t="s">
        <v>21882</v>
      </c>
      <c r="I4748">
        <v>14</v>
      </c>
      <c r="J4748">
        <v>14</v>
      </c>
      <c r="K4748">
        <v>0</v>
      </c>
      <c r="L4748" t="s">
        <v>23714</v>
      </c>
      <c r="M4748">
        <f>SUM(B4748,C4748)</f>
        <v>0</v>
      </c>
      <c r="N4748" t="str">
        <f t="shared" si="148"/>
        <v>No</v>
      </c>
      <c r="O4748">
        <f>COUNTIF(C:C,"&lt;0")</f>
        <v>0</v>
      </c>
      <c r="P4748" t="e">
        <f>SUMIF(#REF!,"&gt;"&amp;AVERAGE(#REF!))</f>
        <v>#REF!</v>
      </c>
      <c r="Q4748">
        <f t="shared" si="149"/>
        <v>27.565026697177728</v>
      </c>
      <c r="R4748" t="str">
        <f>CONCATENATE("ID-",A4748,"-",E4748)</f>
        <v>ID-36785-Colombo - Kalmunai</v>
      </c>
      <c r="S4748" t="str">
        <f>INDEX(B:B,MATCH(A4748,A:A,0))</f>
        <v>09:25</v>
      </c>
      <c r="T4748" t="str">
        <f>IF(OR(B4748&gt;0,C4748&gt;0),"Acceptable","Check")</f>
        <v>Acceptable</v>
      </c>
      <c r="U4748">
        <f>COUNTIF(D:D, "Military - U.S. Army")</f>
        <v>23</v>
      </c>
      <c r="V4748">
        <f>AVERAGEIF(C:C,"Fort Myer, Virginia", I:I)</f>
        <v>2</v>
      </c>
      <c r="X4748" t="str">
        <f>IFERROR(VLOOKUP("FlightNumber", A:D, 4, FALSE), "Flight Not Found")</f>
        <v>Flight Not Found</v>
      </c>
      <c r="Y4748" t="str" cm="1">
        <f t="array" ref="Y4748">IF(AND(B:B &gt; TIME(6, 0, 0), B:B &lt;= TIME(18, 0, 0)), "Day", "Night")</f>
        <v>Night</v>
      </c>
      <c r="Z4748">
        <f>COUNTIFS(D:D, "Military - U.S. Army", C:C, "Fort Myer, Virginia")</f>
        <v>1</v>
      </c>
    </row>
    <row r="4749" spans="1:26" x14ac:dyDescent="0.2">
      <c r="A4749">
        <v>36787</v>
      </c>
      <c r="B4749" t="s">
        <v>2846</v>
      </c>
      <c r="C4749" t="s">
        <v>23715</v>
      </c>
      <c r="D4749" t="s">
        <v>23716</v>
      </c>
      <c r="E4749" t="s">
        <v>23717</v>
      </c>
      <c r="F4749" t="s">
        <v>14843</v>
      </c>
      <c r="G4749" t="s">
        <v>23718</v>
      </c>
      <c r="H4749" t="s">
        <v>23719</v>
      </c>
      <c r="I4749">
        <v>10</v>
      </c>
      <c r="J4749">
        <v>5</v>
      </c>
      <c r="K4749">
        <v>0</v>
      </c>
      <c r="L4749" t="s">
        <v>23720</v>
      </c>
      <c r="M4749">
        <f>SUM(B4749,C4749)</f>
        <v>0</v>
      </c>
      <c r="N4749" t="str">
        <f t="shared" si="148"/>
        <v>No</v>
      </c>
      <c r="O4749">
        <f>COUNTIF(C:C,"&lt;0")</f>
        <v>0</v>
      </c>
      <c r="P4749" t="e">
        <f>SUMIF(#REF!,"&gt;"&amp;AVERAGE(#REF!))</f>
        <v>#REF!</v>
      </c>
      <c r="Q4749">
        <f t="shared" si="149"/>
        <v>27.565026697177728</v>
      </c>
      <c r="R4749" t="str">
        <f>CONCATENATE("ID-",A4749,"-",E4749)</f>
        <v>ID-36787-Deadhorse - Nuiqsut</v>
      </c>
      <c r="S4749" t="str">
        <f>INDEX(B:B,MATCH(A4749,A:A,0))</f>
        <v>15:10</v>
      </c>
      <c r="T4749" t="str">
        <f>IF(OR(B4749&gt;0,C4749&gt;0),"Acceptable","Check")</f>
        <v>Acceptable</v>
      </c>
      <c r="U4749">
        <f>COUNTIF(D:D, "Military - U.S. Army")</f>
        <v>23</v>
      </c>
      <c r="V4749">
        <f>AVERAGEIF(C:C,"Fort Myer, Virginia", I:I)</f>
        <v>2</v>
      </c>
      <c r="X4749" t="str">
        <f>IFERROR(VLOOKUP("FlightNumber", A:D, 4, FALSE), "Flight Not Found")</f>
        <v>Flight Not Found</v>
      </c>
      <c r="Y4749" t="str" cm="1">
        <f t="array" ref="Y4749">IF(AND(B:B &gt; TIME(6, 0, 0), B:B &lt;= TIME(18, 0, 0)), "Day", "Night")</f>
        <v>Night</v>
      </c>
      <c r="Z4749">
        <f>COUNTIFS(D:D, "Military - U.S. Army", C:C, "Fort Myer, Virginia")</f>
        <v>1</v>
      </c>
    </row>
    <row r="4750" spans="1:26" x14ac:dyDescent="0.2">
      <c r="A4750">
        <v>36805</v>
      </c>
      <c r="B4750" t="s">
        <v>8617</v>
      </c>
      <c r="C4750" t="s">
        <v>23721</v>
      </c>
      <c r="D4750" t="s">
        <v>12999</v>
      </c>
      <c r="E4750" t="s">
        <v>23722</v>
      </c>
      <c r="F4750" t="s">
        <v>11862</v>
      </c>
      <c r="G4750" t="s">
        <v>23723</v>
      </c>
      <c r="H4750" t="s">
        <v>23724</v>
      </c>
      <c r="I4750">
        <v>88</v>
      </c>
      <c r="J4750">
        <v>0</v>
      </c>
      <c r="K4750">
        <v>4</v>
      </c>
      <c r="L4750" t="s">
        <v>23725</v>
      </c>
      <c r="M4750">
        <f>SUM(B4750,C4750)</f>
        <v>0</v>
      </c>
      <c r="N4750" t="str">
        <f t="shared" si="148"/>
        <v>No</v>
      </c>
      <c r="O4750">
        <f>COUNTIF(C:C,"&lt;0")</f>
        <v>0</v>
      </c>
      <c r="P4750" t="e">
        <f>SUMIF(#REF!,"&gt;"&amp;AVERAGE(#REF!))</f>
        <v>#REF!</v>
      </c>
      <c r="Q4750">
        <f t="shared" si="149"/>
        <v>27.565026697177728</v>
      </c>
      <c r="R4750" t="str">
        <f>CONCATENATE("ID-",A4750,"-",E4750)</f>
        <v>ID-36805-Mexico City - Reynosa - Matamoros</v>
      </c>
      <c r="S4750" t="str">
        <f>INDEX(B:B,MATCH(A4750,A:A,0))</f>
        <v>16:55</v>
      </c>
      <c r="T4750" t="str">
        <f>IF(OR(B4750&gt;0,C4750&gt;0),"Acceptable","Check")</f>
        <v>Acceptable</v>
      </c>
      <c r="U4750">
        <f>COUNTIF(D:D, "Military - U.S. Army")</f>
        <v>23</v>
      </c>
      <c r="V4750">
        <f>AVERAGEIF(C:C,"Fort Myer, Virginia", I:I)</f>
        <v>2</v>
      </c>
      <c r="X4750" t="str">
        <f>IFERROR(VLOOKUP("FlightNumber", A:D, 4, FALSE), "Flight Not Found")</f>
        <v>Flight Not Found</v>
      </c>
      <c r="Y4750" t="str" cm="1">
        <f t="array" ref="Y4750">IF(AND(B:B &gt; TIME(6, 0, 0), B:B &lt;= TIME(18, 0, 0)), "Day", "Night")</f>
        <v>Night</v>
      </c>
      <c r="Z4750">
        <f>COUNTIFS(D:D, "Military - U.S. Army", C:C, "Fort Myer, Virginia")</f>
        <v>1</v>
      </c>
    </row>
    <row r="4751" spans="1:26" x14ac:dyDescent="0.2">
      <c r="A4751">
        <v>36871</v>
      </c>
      <c r="B4751" t="s">
        <v>5649</v>
      </c>
      <c r="C4751" t="s">
        <v>23726</v>
      </c>
      <c r="D4751" t="s">
        <v>23727</v>
      </c>
      <c r="E4751" t="s">
        <v>23728</v>
      </c>
      <c r="F4751" t="s">
        <v>9366</v>
      </c>
      <c r="G4751" t="s">
        <v>23729</v>
      </c>
      <c r="I4751">
        <v>6</v>
      </c>
      <c r="J4751">
        <v>6</v>
      </c>
      <c r="K4751">
        <v>0</v>
      </c>
      <c r="L4751" t="s">
        <v>23730</v>
      </c>
      <c r="M4751">
        <f>SUM(B4751,C4751)</f>
        <v>0</v>
      </c>
      <c r="N4751" t="str">
        <f t="shared" si="148"/>
        <v>No</v>
      </c>
      <c r="O4751">
        <f>COUNTIF(C:C,"&lt;0")</f>
        <v>0</v>
      </c>
      <c r="P4751" t="e">
        <f>SUMIF(#REF!,"&gt;"&amp;AVERAGE(#REF!))</f>
        <v>#REF!</v>
      </c>
      <c r="Q4751">
        <f t="shared" si="149"/>
        <v>27.565026697177728</v>
      </c>
      <c r="R4751" t="str">
        <f>CONCATENATE("ID-",A4751,"-",E4751)</f>
        <v>ID-36871-Cashaschanes - Sumacal</v>
      </c>
      <c r="S4751" t="str">
        <f>INDEX(B:B,MATCH(A4751,A:A,0))</f>
        <v>14:45</v>
      </c>
      <c r="T4751" t="str">
        <f>IF(OR(B4751&gt;0,C4751&gt;0),"Acceptable","Check")</f>
        <v>Acceptable</v>
      </c>
      <c r="U4751">
        <f>COUNTIF(D:D, "Military - U.S. Army")</f>
        <v>23</v>
      </c>
      <c r="V4751">
        <f>AVERAGEIF(C:C,"Fort Myer, Virginia", I:I)</f>
        <v>2</v>
      </c>
      <c r="X4751" t="str">
        <f>IFERROR(VLOOKUP("FlightNumber", A:D, 4, FALSE), "Flight Not Found")</f>
        <v>Flight Not Found</v>
      </c>
      <c r="Y4751" t="str" cm="1">
        <f t="array" ref="Y4751">IF(AND(B:B &gt; TIME(6, 0, 0), B:B &lt;= TIME(18, 0, 0)), "Day", "Night")</f>
        <v>Night</v>
      </c>
      <c r="Z4751">
        <f>COUNTIFS(D:D, "Military - U.S. Army", C:C, "Fort Myer, Virginia")</f>
        <v>1</v>
      </c>
    </row>
    <row r="4752" spans="1:26" x14ac:dyDescent="0.2">
      <c r="A4752">
        <v>36807</v>
      </c>
      <c r="B4752" t="s">
        <v>50</v>
      </c>
      <c r="C4752" t="s">
        <v>23731</v>
      </c>
      <c r="D4752" t="s">
        <v>23732</v>
      </c>
      <c r="E4752" t="s">
        <v>23733</v>
      </c>
      <c r="F4752" t="s">
        <v>23734</v>
      </c>
      <c r="G4752" t="s">
        <v>23735</v>
      </c>
      <c r="H4752" t="s">
        <v>23736</v>
      </c>
      <c r="I4752">
        <v>3</v>
      </c>
      <c r="J4752">
        <v>3</v>
      </c>
      <c r="K4752">
        <v>0</v>
      </c>
      <c r="L4752" t="s">
        <v>23737</v>
      </c>
      <c r="M4752">
        <f>SUM(B4752,C4752)</f>
        <v>0</v>
      </c>
      <c r="N4752" t="str">
        <f t="shared" si="148"/>
        <v>No</v>
      </c>
      <c r="O4752">
        <f>COUNTIF(C:C,"&lt;0")</f>
        <v>0</v>
      </c>
      <c r="P4752" t="e">
        <f>SUMIF(#REF!,"&gt;"&amp;AVERAGE(#REF!))</f>
        <v>#REF!</v>
      </c>
      <c r="Q4752">
        <f t="shared" si="149"/>
        <v>27.565026697177728</v>
      </c>
      <c r="R4752" t="str">
        <f>CONCATENATE("ID-",A4752,"-",E4752)</f>
        <v>ID-36807-Kuglluktuk - Yellowknife</v>
      </c>
      <c r="S4752" t="str">
        <f>INDEX(B:B,MATCH(A4752,A:A,0))</f>
        <v>15:20</v>
      </c>
      <c r="T4752" t="str">
        <f>IF(OR(B4752&gt;0,C4752&gt;0),"Acceptable","Check")</f>
        <v>Acceptable</v>
      </c>
      <c r="U4752">
        <f>COUNTIF(D:D, "Military - U.S. Army")</f>
        <v>23</v>
      </c>
      <c r="V4752">
        <f>AVERAGEIF(C:C,"Fort Myer, Virginia", I:I)</f>
        <v>2</v>
      </c>
      <c r="X4752" t="str">
        <f>IFERROR(VLOOKUP("FlightNumber", A:D, 4, FALSE), "Flight Not Found")</f>
        <v>Flight Not Found</v>
      </c>
      <c r="Y4752" t="str" cm="1">
        <f t="array" ref="Y4752">IF(AND(B:B &gt; TIME(6, 0, 0), B:B &lt;= TIME(18, 0, 0)), "Day", "Night")</f>
        <v>Night</v>
      </c>
      <c r="Z4752">
        <f>COUNTIFS(D:D, "Military - U.S. Army", C:C, "Fort Myer, Virginia")</f>
        <v>1</v>
      </c>
    </row>
    <row r="4753" spans="1:26" x14ac:dyDescent="0.2">
      <c r="A4753">
        <v>36808</v>
      </c>
      <c r="B4753" t="s">
        <v>4439</v>
      </c>
      <c r="C4753" t="s">
        <v>23738</v>
      </c>
      <c r="D4753" t="s">
        <v>21350</v>
      </c>
      <c r="E4753" t="s">
        <v>23739</v>
      </c>
      <c r="F4753" t="s">
        <v>19288</v>
      </c>
      <c r="G4753" t="s">
        <v>23740</v>
      </c>
      <c r="H4753" t="s">
        <v>23741</v>
      </c>
      <c r="I4753">
        <v>1</v>
      </c>
      <c r="J4753">
        <v>1</v>
      </c>
      <c r="K4753">
        <v>0</v>
      </c>
      <c r="L4753" t="s">
        <v>23742</v>
      </c>
      <c r="M4753">
        <f>SUM(B4753,C4753)</f>
        <v>0</v>
      </c>
      <c r="N4753" t="str">
        <f t="shared" si="148"/>
        <v>No</v>
      </c>
      <c r="O4753">
        <f>COUNTIF(C:C,"&lt;0")</f>
        <v>0</v>
      </c>
      <c r="P4753" t="e">
        <f>SUMIF(#REF!,"&gt;"&amp;AVERAGE(#REF!))</f>
        <v>#REF!</v>
      </c>
      <c r="Q4753">
        <f t="shared" si="149"/>
        <v>27.565026697177728</v>
      </c>
      <c r="R4753" t="str">
        <f>CONCATENATE("ID-",A4753,"-",E4753)</f>
        <v>ID-36808-Bellingham - Eastsound-Orcas Island</v>
      </c>
      <c r="S4753" t="str">
        <f>INDEX(B:B,MATCH(A4753,A:A,0))</f>
        <v>09:50</v>
      </c>
      <c r="T4753" t="str">
        <f>IF(OR(B4753&gt;0,C4753&gt;0),"Acceptable","Check")</f>
        <v>Acceptable</v>
      </c>
      <c r="U4753">
        <f>COUNTIF(D:D, "Military - U.S. Army")</f>
        <v>23</v>
      </c>
      <c r="V4753">
        <f>AVERAGEIF(C:C,"Fort Myer, Virginia", I:I)</f>
        <v>2</v>
      </c>
      <c r="X4753" t="str">
        <f>IFERROR(VLOOKUP("FlightNumber", A:D, 4, FALSE), "Flight Not Found")</f>
        <v>Flight Not Found</v>
      </c>
      <c r="Y4753" t="str" cm="1">
        <f t="array" ref="Y4753">IF(AND(B:B &gt; TIME(6, 0, 0), B:B &lt;= TIME(18, 0, 0)), "Day", "Night")</f>
        <v>Night</v>
      </c>
      <c r="Z4753">
        <f>COUNTIFS(D:D, "Military - U.S. Army", C:C, "Fort Myer, Virginia")</f>
        <v>1</v>
      </c>
    </row>
    <row r="4754" spans="1:26" x14ac:dyDescent="0.2">
      <c r="A4754">
        <v>36809</v>
      </c>
      <c r="B4754" t="s">
        <v>14676</v>
      </c>
      <c r="C4754" t="s">
        <v>9418</v>
      </c>
      <c r="D4754" t="s">
        <v>23743</v>
      </c>
      <c r="E4754" t="s">
        <v>30</v>
      </c>
      <c r="F4754" t="s">
        <v>23744</v>
      </c>
      <c r="G4754" t="s">
        <v>23745</v>
      </c>
      <c r="H4754" t="s">
        <v>23746</v>
      </c>
      <c r="I4754">
        <v>3</v>
      </c>
      <c r="J4754">
        <v>2</v>
      </c>
      <c r="K4754">
        <v>0</v>
      </c>
      <c r="L4754" t="s">
        <v>23747</v>
      </c>
      <c r="M4754">
        <f>SUM(B4754,C4754)</f>
        <v>0</v>
      </c>
      <c r="N4754" t="str">
        <f t="shared" si="148"/>
        <v>No</v>
      </c>
      <c r="O4754">
        <f>COUNTIF(C:C,"&lt;0")</f>
        <v>0</v>
      </c>
      <c r="P4754" t="e">
        <f>SUMIF(#REF!,"&gt;"&amp;AVERAGE(#REF!))</f>
        <v>#REF!</v>
      </c>
      <c r="Q4754">
        <f t="shared" si="149"/>
        <v>27.565026697177728</v>
      </c>
      <c r="R4754" t="str">
        <f>CONCATENATE("ID-",A4754,"-",E4754)</f>
        <v>ID-36809-Test flight</v>
      </c>
      <c r="S4754" t="str">
        <f>INDEX(B:B,MATCH(A4754,A:A,0))</f>
        <v>14:52</v>
      </c>
      <c r="T4754" t="str">
        <f>IF(OR(B4754&gt;0,C4754&gt;0),"Acceptable","Check")</f>
        <v>Acceptable</v>
      </c>
      <c r="U4754">
        <f>COUNTIF(D:D, "Military - U.S. Army")</f>
        <v>23</v>
      </c>
      <c r="V4754">
        <f>AVERAGEIF(C:C,"Fort Myer, Virginia", I:I)</f>
        <v>2</v>
      </c>
      <c r="X4754" t="str">
        <f>IFERROR(VLOOKUP("FlightNumber", A:D, 4, FALSE), "Flight Not Found")</f>
        <v>Flight Not Found</v>
      </c>
      <c r="Y4754" t="str" cm="1">
        <f t="array" ref="Y4754">IF(AND(B:B &gt; TIME(6, 0, 0), B:B &lt;= TIME(18, 0, 0)), "Day", "Night")</f>
        <v>Night</v>
      </c>
      <c r="Z4754">
        <f>COUNTIFS(D:D, "Military - U.S. Army", C:C, "Fort Myer, Virginia")</f>
        <v>1</v>
      </c>
    </row>
    <row r="4755" spans="1:26" x14ac:dyDescent="0.2">
      <c r="A4755">
        <v>36815</v>
      </c>
      <c r="B4755" t="s">
        <v>20847</v>
      </c>
      <c r="C4755" t="s">
        <v>23748</v>
      </c>
      <c r="D4755" t="s">
        <v>34</v>
      </c>
      <c r="E4755" t="s">
        <v>23749</v>
      </c>
      <c r="F4755" t="s">
        <v>23750</v>
      </c>
      <c r="G4755" t="s">
        <v>23751</v>
      </c>
      <c r="H4755" t="s">
        <v>23752</v>
      </c>
      <c r="I4755">
        <v>3</v>
      </c>
      <c r="J4755">
        <v>3</v>
      </c>
      <c r="K4755">
        <v>0</v>
      </c>
      <c r="L4755" t="s">
        <v>23753</v>
      </c>
      <c r="M4755">
        <f>SUM(B4755,C4755)</f>
        <v>0</v>
      </c>
      <c r="N4755" t="str">
        <f t="shared" si="148"/>
        <v>No</v>
      </c>
      <c r="O4755">
        <f>COUNTIF(C:C,"&lt;0")</f>
        <v>0</v>
      </c>
      <c r="P4755" t="e">
        <f>SUMIF(#REF!,"&gt;"&amp;AVERAGE(#REF!))</f>
        <v>#REF!</v>
      </c>
      <c r="Q4755">
        <f t="shared" si="149"/>
        <v>27.565026697177728</v>
      </c>
      <c r="R4755" t="str">
        <f>CONCATENATE("ID-",A4755,"-",E4755)</f>
        <v>ID-36815-St. Louis - New Madrid</v>
      </c>
      <c r="S4755" t="str">
        <f>INDEX(B:B,MATCH(A4755,A:A,0))</f>
        <v>17:33</v>
      </c>
      <c r="T4755" t="str">
        <f>IF(OR(B4755&gt;0,C4755&gt;0),"Acceptable","Check")</f>
        <v>Acceptable</v>
      </c>
      <c r="U4755">
        <f>COUNTIF(D:D, "Military - U.S. Army")</f>
        <v>23</v>
      </c>
      <c r="V4755">
        <f>AVERAGEIF(C:C,"Fort Myer, Virginia", I:I)</f>
        <v>2</v>
      </c>
      <c r="X4755" t="str">
        <f>IFERROR(VLOOKUP("FlightNumber", A:D, 4, FALSE), "Flight Not Found")</f>
        <v>Flight Not Found</v>
      </c>
      <c r="Y4755" t="str" cm="1">
        <f t="array" ref="Y4755">IF(AND(B:B &gt; TIME(6, 0, 0), B:B &lt;= TIME(18, 0, 0)), "Day", "Night")</f>
        <v>Night</v>
      </c>
      <c r="Z4755">
        <f>COUNTIFS(D:D, "Military - U.S. Army", C:C, "Fort Myer, Virginia")</f>
        <v>1</v>
      </c>
    </row>
    <row r="4756" spans="1:26" x14ac:dyDescent="0.2">
      <c r="A4756">
        <v>36818</v>
      </c>
      <c r="B4756" t="s">
        <v>22105</v>
      </c>
      <c r="C4756" t="s">
        <v>23754</v>
      </c>
      <c r="D4756" t="s">
        <v>20838</v>
      </c>
      <c r="E4756" t="s">
        <v>23755</v>
      </c>
      <c r="F4756" t="s">
        <v>21974</v>
      </c>
      <c r="G4756" t="s">
        <v>23756</v>
      </c>
      <c r="H4756" t="s">
        <v>382</v>
      </c>
      <c r="I4756">
        <v>17</v>
      </c>
      <c r="J4756">
        <v>8</v>
      </c>
      <c r="K4756">
        <v>0</v>
      </c>
      <c r="L4756" t="s">
        <v>23757</v>
      </c>
      <c r="M4756">
        <f>SUM(B4756,C4756)</f>
        <v>0</v>
      </c>
      <c r="N4756" t="str">
        <f t="shared" si="148"/>
        <v>No</v>
      </c>
      <c r="O4756">
        <f>COUNTIF(C:C,"&lt;0")</f>
        <v>0</v>
      </c>
      <c r="P4756" t="e">
        <f>SUMIF(#REF!,"&gt;"&amp;AVERAGE(#REF!))</f>
        <v>#REF!</v>
      </c>
      <c r="Q4756">
        <f t="shared" si="149"/>
        <v>27.565026697177728</v>
      </c>
      <c r="R4756" t="str">
        <f>CONCATENATE("ID-",A4756,"-",E4756)</f>
        <v>ID-36818-Vientiane - Sam Neua</v>
      </c>
      <c r="S4756" t="str">
        <f>INDEX(B:B,MATCH(A4756,A:A,0))</f>
        <v>12:12</v>
      </c>
      <c r="T4756" t="str">
        <f>IF(OR(B4756&gt;0,C4756&gt;0),"Acceptable","Check")</f>
        <v>Acceptable</v>
      </c>
      <c r="U4756">
        <f>COUNTIF(D:D, "Military - U.S. Army")</f>
        <v>23</v>
      </c>
      <c r="V4756">
        <f>AVERAGEIF(C:C,"Fort Myer, Virginia", I:I)</f>
        <v>2</v>
      </c>
      <c r="X4756" t="str">
        <f>IFERROR(VLOOKUP("FlightNumber", A:D, 4, FALSE), "Flight Not Found")</f>
        <v>Flight Not Found</v>
      </c>
      <c r="Y4756" t="str" cm="1">
        <f t="array" ref="Y4756">IF(AND(B:B &gt; TIME(6, 0, 0), B:B &lt;= TIME(18, 0, 0)), "Day", "Night")</f>
        <v>Night</v>
      </c>
      <c r="Z4756">
        <f>COUNTIFS(D:D, "Military - U.S. Army", C:C, "Fort Myer, Virginia")</f>
        <v>1</v>
      </c>
    </row>
    <row r="4757" spans="1:26" x14ac:dyDescent="0.2">
      <c r="A4757">
        <v>36824</v>
      </c>
      <c r="B4757" t="s">
        <v>1185</v>
      </c>
      <c r="C4757" t="s">
        <v>23758</v>
      </c>
      <c r="D4757" t="s">
        <v>10698</v>
      </c>
      <c r="E4757" t="s">
        <v>23759</v>
      </c>
      <c r="F4757" t="s">
        <v>8696</v>
      </c>
      <c r="G4757" t="s">
        <v>23760</v>
      </c>
      <c r="H4757" t="s">
        <v>23761</v>
      </c>
      <c r="I4757">
        <v>86</v>
      </c>
      <c r="J4757">
        <v>86</v>
      </c>
      <c r="K4757">
        <v>0</v>
      </c>
      <c r="L4757" t="s">
        <v>23762</v>
      </c>
      <c r="M4757">
        <f>SUM(B4757,C4757)</f>
        <v>0</v>
      </c>
      <c r="N4757" t="str">
        <f t="shared" si="148"/>
        <v>No</v>
      </c>
      <c r="O4757">
        <f>COUNTIF(C:C,"&lt;0")</f>
        <v>0</v>
      </c>
      <c r="P4757" t="e">
        <f>SUMIF(#REF!,"&gt;"&amp;AVERAGE(#REF!))</f>
        <v>#REF!</v>
      </c>
      <c r="Q4757">
        <f t="shared" si="149"/>
        <v>27.565026697177728</v>
      </c>
      <c r="R4757" t="str">
        <f>CONCATENATE("ID-",A4757,"-",E4757)</f>
        <v>ID-36824-Moscow - Batumi</v>
      </c>
      <c r="S4757" t="str">
        <f>INDEX(B:B,MATCH(A4757,A:A,0))</f>
        <v>18:15</v>
      </c>
      <c r="T4757" t="str">
        <f>IF(OR(B4757&gt;0,C4757&gt;0),"Acceptable","Check")</f>
        <v>Acceptable</v>
      </c>
      <c r="U4757">
        <f>COUNTIF(D:D, "Military - U.S. Army")</f>
        <v>23</v>
      </c>
      <c r="V4757">
        <f>AVERAGEIF(C:C,"Fort Myer, Virginia", I:I)</f>
        <v>2</v>
      </c>
      <c r="X4757" t="str">
        <f>IFERROR(VLOOKUP("FlightNumber", A:D, 4, FALSE), "Flight Not Found")</f>
        <v>Flight Not Found</v>
      </c>
      <c r="Y4757" t="str" cm="1">
        <f t="array" ref="Y4757">IF(AND(B:B &gt; TIME(6, 0, 0), B:B &lt;= TIME(18, 0, 0)), "Day", "Night")</f>
        <v>Night</v>
      </c>
      <c r="Z4757">
        <f>COUNTIFS(D:D, "Military - U.S. Army", C:C, "Fort Myer, Virginia")</f>
        <v>1</v>
      </c>
    </row>
    <row r="4758" spans="1:26" x14ac:dyDescent="0.2">
      <c r="A4758">
        <v>36830</v>
      </c>
      <c r="B4758" t="s">
        <v>2633</v>
      </c>
      <c r="C4758" t="s">
        <v>4364</v>
      </c>
      <c r="D4758" t="s">
        <v>22402</v>
      </c>
      <c r="E4758" t="s">
        <v>17361</v>
      </c>
      <c r="F4758" t="s">
        <v>23763</v>
      </c>
      <c r="G4758" t="s">
        <v>23764</v>
      </c>
      <c r="H4758" t="s">
        <v>23765</v>
      </c>
      <c r="I4758">
        <v>179</v>
      </c>
      <c r="J4758">
        <v>83</v>
      </c>
      <c r="K4758">
        <v>0</v>
      </c>
      <c r="L4758" t="s">
        <v>23766</v>
      </c>
      <c r="M4758">
        <f>SUM(B4758,C4758)</f>
        <v>0</v>
      </c>
      <c r="N4758" t="str">
        <f t="shared" si="148"/>
        <v>No</v>
      </c>
      <c r="O4758">
        <f>COUNTIF(C:C,"&lt;0")</f>
        <v>0</v>
      </c>
      <c r="P4758" t="e">
        <f>SUMIF(#REF!,"&gt;"&amp;AVERAGE(#REF!))</f>
        <v>#REF!</v>
      </c>
      <c r="Q4758">
        <f t="shared" si="149"/>
        <v>27.565026697177728</v>
      </c>
      <c r="R4758" t="str">
        <f>CONCATENATE("ID-",A4758,"-",E4758)</f>
        <v>ID-36830-Taipei - Los Angeles</v>
      </c>
      <c r="S4758" t="str">
        <f>INDEX(B:B,MATCH(A4758,A:A,0))</f>
        <v>23:17</v>
      </c>
      <c r="T4758" t="str">
        <f>IF(OR(B4758&gt;0,C4758&gt;0),"Acceptable","Check")</f>
        <v>Acceptable</v>
      </c>
      <c r="U4758">
        <f>COUNTIF(D:D, "Military - U.S. Army")</f>
        <v>23</v>
      </c>
      <c r="V4758">
        <f>AVERAGEIF(C:C,"Fort Myer, Virginia", I:I)</f>
        <v>2</v>
      </c>
      <c r="X4758" t="str">
        <f>IFERROR(VLOOKUP("FlightNumber", A:D, 4, FALSE), "Flight Not Found")</f>
        <v>Flight Not Found</v>
      </c>
      <c r="Y4758" t="str" cm="1">
        <f t="array" ref="Y4758">IF(AND(B:B &gt; TIME(6, 0, 0), B:B &lt;= TIME(18, 0, 0)), "Day", "Night")</f>
        <v>Night</v>
      </c>
      <c r="Z4758">
        <f>COUNTIFS(D:D, "Military - U.S. Army", C:C, "Fort Myer, Virginia")</f>
        <v>1</v>
      </c>
    </row>
    <row r="4759" spans="1:26" x14ac:dyDescent="0.2">
      <c r="A4759">
        <v>36830</v>
      </c>
      <c r="B4759" t="s">
        <v>16022</v>
      </c>
      <c r="C4759" t="s">
        <v>23767</v>
      </c>
      <c r="D4759" t="s">
        <v>23768</v>
      </c>
      <c r="E4759" t="s">
        <v>23769</v>
      </c>
      <c r="F4759" t="s">
        <v>12279</v>
      </c>
      <c r="G4759" t="s">
        <v>23770</v>
      </c>
      <c r="H4759" t="s">
        <v>23771</v>
      </c>
      <c r="I4759">
        <v>44</v>
      </c>
      <c r="J4759">
        <v>44</v>
      </c>
      <c r="K4759">
        <v>0</v>
      </c>
      <c r="L4759" t="s">
        <v>23772</v>
      </c>
      <c r="M4759">
        <f>SUM(B4759,C4759)</f>
        <v>0</v>
      </c>
      <c r="N4759" t="str">
        <f t="shared" si="148"/>
        <v>No</v>
      </c>
      <c r="O4759">
        <f>COUNTIF(C:C,"&lt;0")</f>
        <v>0</v>
      </c>
      <c r="P4759" t="e">
        <f>SUMIF(#REF!,"&gt;"&amp;AVERAGE(#REF!))</f>
        <v>#REF!</v>
      </c>
      <c r="Q4759">
        <f t="shared" si="149"/>
        <v>27.565026697177728</v>
      </c>
      <c r="R4759" t="str">
        <f>CONCATENATE("ID-",A4759,"-",E4759)</f>
        <v>ID-36830-Saurimo - Luanda</v>
      </c>
      <c r="S4759" t="str">
        <f>INDEX(B:B,MATCH(A4759,A:A,0))</f>
        <v>23:17</v>
      </c>
      <c r="T4759" t="str">
        <f>IF(OR(B4759&gt;0,C4759&gt;0),"Acceptable","Check")</f>
        <v>Acceptable</v>
      </c>
      <c r="U4759">
        <f>COUNTIF(D:D, "Military - U.S. Army")</f>
        <v>23</v>
      </c>
      <c r="V4759">
        <f>AVERAGEIF(C:C,"Fort Myer, Virginia", I:I)</f>
        <v>2</v>
      </c>
      <c r="X4759" t="str">
        <f>IFERROR(VLOOKUP("FlightNumber", A:D, 4, FALSE), "Flight Not Found")</f>
        <v>Flight Not Found</v>
      </c>
      <c r="Y4759" t="str" cm="1">
        <f t="array" ref="Y4759">IF(AND(B:B &gt; TIME(6, 0, 0), B:B &lt;= TIME(18, 0, 0)), "Day", "Night")</f>
        <v>Night</v>
      </c>
      <c r="Z4759">
        <f>COUNTIFS(D:D, "Military - U.S. Army", C:C, "Fort Myer, Virginia")</f>
        <v>1</v>
      </c>
    </row>
    <row r="4760" spans="1:26" x14ac:dyDescent="0.2">
      <c r="A4760">
        <v>36837</v>
      </c>
      <c r="C4760" t="s">
        <v>23773</v>
      </c>
      <c r="D4760" t="s">
        <v>22086</v>
      </c>
      <c r="F4760" t="s">
        <v>22978</v>
      </c>
      <c r="G4760" t="s">
        <v>23774</v>
      </c>
      <c r="H4760" t="s">
        <v>23775</v>
      </c>
      <c r="I4760">
        <v>11</v>
      </c>
      <c r="J4760">
        <v>2</v>
      </c>
      <c r="K4760">
        <v>0</v>
      </c>
      <c r="L4760" t="s">
        <v>23776</v>
      </c>
      <c r="M4760">
        <f>SUM(B4760,C4760)</f>
        <v>0</v>
      </c>
      <c r="N4760" t="str">
        <f t="shared" si="148"/>
        <v>No</v>
      </c>
      <c r="O4760">
        <f>COUNTIF(C:C,"&lt;0")</f>
        <v>0</v>
      </c>
      <c r="P4760" t="e">
        <f>SUMIF(#REF!,"&gt;"&amp;AVERAGE(#REF!))</f>
        <v>#REF!</v>
      </c>
      <c r="Q4760">
        <f t="shared" si="149"/>
        <v>27.565026697177728</v>
      </c>
      <c r="R4760" t="str">
        <f>CONCATENATE("ID-",A4760,"-",E4760)</f>
        <v>ID-36837-</v>
      </c>
      <c r="S4760">
        <f>INDEX(B:B,MATCH(A4760,A:A,0))</f>
        <v>0</v>
      </c>
      <c r="T4760" t="str">
        <f>IF(OR(B4760&gt;0,C4760&gt;0),"Acceptable","Check")</f>
        <v>Acceptable</v>
      </c>
      <c r="U4760">
        <f>COUNTIF(D:D, "Military - U.S. Army")</f>
        <v>23</v>
      </c>
      <c r="V4760">
        <f>AVERAGEIF(C:C,"Fort Myer, Virginia", I:I)</f>
        <v>2</v>
      </c>
      <c r="X4760" t="str">
        <f>IFERROR(VLOOKUP("FlightNumber", A:D, 4, FALSE), "Flight Not Found")</f>
        <v>Flight Not Found</v>
      </c>
      <c r="Y4760" t="str" cm="1">
        <f t="array" ref="Y4760">IF(AND(B:B &gt; TIME(6, 0, 0), B:B &lt;= TIME(18, 0, 0)), "Day", "Night")</f>
        <v>Night</v>
      </c>
      <c r="Z4760">
        <f>COUNTIFS(D:D, "Military - U.S. Army", C:C, "Fort Myer, Virginia")</f>
        <v>1</v>
      </c>
    </row>
    <row r="4761" spans="1:26" x14ac:dyDescent="0.2">
      <c r="A4761">
        <v>36839</v>
      </c>
      <c r="B4761" t="s">
        <v>9673</v>
      </c>
      <c r="C4761" t="s">
        <v>1009</v>
      </c>
      <c r="D4761" t="s">
        <v>23777</v>
      </c>
      <c r="E4761" t="s">
        <v>23778</v>
      </c>
      <c r="F4761" t="s">
        <v>16997</v>
      </c>
      <c r="G4761" t="s">
        <v>23779</v>
      </c>
      <c r="H4761" t="s">
        <v>23780</v>
      </c>
      <c r="I4761">
        <v>1</v>
      </c>
      <c r="J4761">
        <v>1</v>
      </c>
      <c r="K4761">
        <v>0</v>
      </c>
      <c r="L4761" t="s">
        <v>23781</v>
      </c>
      <c r="M4761">
        <f>SUM(B4761,C4761)</f>
        <v>0</v>
      </c>
      <c r="N4761" t="str">
        <f t="shared" si="148"/>
        <v>No</v>
      </c>
      <c r="O4761">
        <f>COUNTIF(C:C,"&lt;0")</f>
        <v>0</v>
      </c>
      <c r="P4761" t="e">
        <f>SUMIF(#REF!,"&gt;"&amp;AVERAGE(#REF!))</f>
        <v>#REF!</v>
      </c>
      <c r="Q4761">
        <f t="shared" si="149"/>
        <v>27.565026697177728</v>
      </c>
      <c r="R4761" t="str">
        <f>CONCATENATE("ID-",A4761,"-",E4761)</f>
        <v>ID-36839-Fort Wayne, IN - Milwaukee, WI</v>
      </c>
      <c r="S4761" t="str">
        <f>INDEX(B:B,MATCH(A4761,A:A,0))</f>
        <v>01:23</v>
      </c>
      <c r="T4761" t="str">
        <f>IF(OR(B4761&gt;0,C4761&gt;0),"Acceptable","Check")</f>
        <v>Acceptable</v>
      </c>
      <c r="U4761">
        <f>COUNTIF(D:D, "Military - U.S. Army")</f>
        <v>23</v>
      </c>
      <c r="V4761">
        <f>AVERAGEIF(C:C,"Fort Myer, Virginia", I:I)</f>
        <v>2</v>
      </c>
      <c r="X4761" t="str">
        <f>IFERROR(VLOOKUP("FlightNumber", A:D, 4, FALSE), "Flight Not Found")</f>
        <v>Flight Not Found</v>
      </c>
      <c r="Y4761" t="str" cm="1">
        <f t="array" ref="Y4761">IF(AND(B:B &gt; TIME(6, 0, 0), B:B &lt;= TIME(18, 0, 0)), "Day", "Night")</f>
        <v>Night</v>
      </c>
      <c r="Z4761">
        <f>COUNTIFS(D:D, "Military - U.S. Army", C:C, "Fort Myer, Virginia")</f>
        <v>1</v>
      </c>
    </row>
    <row r="4762" spans="1:26" x14ac:dyDescent="0.2">
      <c r="A4762">
        <v>36845</v>
      </c>
      <c r="B4762" t="s">
        <v>10865</v>
      </c>
      <c r="C4762" t="s">
        <v>23782</v>
      </c>
      <c r="D4762" t="s">
        <v>23783</v>
      </c>
      <c r="E4762" t="s">
        <v>23784</v>
      </c>
      <c r="F4762" t="s">
        <v>12279</v>
      </c>
      <c r="G4762" t="s">
        <v>23785</v>
      </c>
      <c r="H4762" t="s">
        <v>23786</v>
      </c>
      <c r="I4762">
        <v>57</v>
      </c>
      <c r="J4762">
        <v>57</v>
      </c>
      <c r="K4762">
        <v>0</v>
      </c>
      <c r="L4762" t="s">
        <v>23787</v>
      </c>
      <c r="M4762">
        <f>SUM(B4762,C4762)</f>
        <v>0</v>
      </c>
      <c r="N4762" t="str">
        <f t="shared" si="148"/>
        <v>No</v>
      </c>
      <c r="O4762">
        <f>COUNTIF(C:C,"&lt;0")</f>
        <v>0</v>
      </c>
      <c r="P4762" t="e">
        <f>SUMIF(#REF!,"&gt;"&amp;AVERAGE(#REF!))</f>
        <v>#REF!</v>
      </c>
      <c r="Q4762">
        <f t="shared" si="149"/>
        <v>27.565026697177728</v>
      </c>
      <c r="R4762" t="str">
        <f>CONCATENATE("ID-",A4762,"-",E4762)</f>
        <v>ID-36845-Luanda - Namibe</v>
      </c>
      <c r="S4762" t="str">
        <f>INDEX(B:B,MATCH(A4762,A:A,0))</f>
        <v>13:05</v>
      </c>
      <c r="T4762" t="str">
        <f>IF(OR(B4762&gt;0,C4762&gt;0),"Acceptable","Check")</f>
        <v>Acceptable</v>
      </c>
      <c r="U4762">
        <f>COUNTIF(D:D, "Military - U.S. Army")</f>
        <v>23</v>
      </c>
      <c r="V4762">
        <f>AVERAGEIF(C:C,"Fort Myer, Virginia", I:I)</f>
        <v>2</v>
      </c>
      <c r="X4762" t="str">
        <f>IFERROR(VLOOKUP("FlightNumber", A:D, 4, FALSE), "Flight Not Found")</f>
        <v>Flight Not Found</v>
      </c>
      <c r="Y4762" t="str" cm="1">
        <f t="array" ref="Y4762">IF(AND(B:B &gt; TIME(6, 0, 0), B:B &lt;= TIME(18, 0, 0)), "Day", "Night")</f>
        <v>Night</v>
      </c>
      <c r="Z4762">
        <f>COUNTIFS(D:D, "Military - U.S. Army", C:C, "Fort Myer, Virginia")</f>
        <v>1</v>
      </c>
    </row>
    <row r="4763" spans="1:26" x14ac:dyDescent="0.2">
      <c r="A4763">
        <v>36850</v>
      </c>
      <c r="B4763" t="s">
        <v>21643</v>
      </c>
      <c r="C4763" t="s">
        <v>2373</v>
      </c>
      <c r="D4763" t="s">
        <v>1326</v>
      </c>
      <c r="E4763" t="s">
        <v>23788</v>
      </c>
      <c r="F4763" t="s">
        <v>23789</v>
      </c>
      <c r="G4763" t="s">
        <v>23790</v>
      </c>
      <c r="H4763" t="s">
        <v>14452</v>
      </c>
      <c r="I4763">
        <v>114</v>
      </c>
      <c r="J4763">
        <v>1</v>
      </c>
      <c r="K4763">
        <v>0</v>
      </c>
      <c r="L4763" t="s">
        <v>23791</v>
      </c>
      <c r="M4763">
        <f>SUM(B4763,C4763)</f>
        <v>0</v>
      </c>
      <c r="N4763" t="str">
        <f t="shared" si="148"/>
        <v>No</v>
      </c>
      <c r="O4763">
        <f>COUNTIF(C:C,"&lt;0")</f>
        <v>0</v>
      </c>
      <c r="P4763" t="e">
        <f>SUMIF(#REF!,"&gt;"&amp;AVERAGE(#REF!))</f>
        <v>#REF!</v>
      </c>
      <c r="Q4763">
        <f t="shared" si="149"/>
        <v>27.565026697177728</v>
      </c>
      <c r="R4763" t="str">
        <f>CONCATENATE("ID-",A4763,"-",E4763)</f>
        <v>ID-36850-Miami, FL - Port au Prince</v>
      </c>
      <c r="S4763" t="str">
        <f>INDEX(B:B,MATCH(A4763,A:A,0))</f>
        <v>12:22</v>
      </c>
      <c r="T4763" t="str">
        <f>IF(OR(B4763&gt;0,C4763&gt;0),"Acceptable","Check")</f>
        <v>Acceptable</v>
      </c>
      <c r="U4763">
        <f>COUNTIF(D:D, "Military - U.S. Army")</f>
        <v>23</v>
      </c>
      <c r="V4763">
        <f>AVERAGEIF(C:C,"Fort Myer, Virginia", I:I)</f>
        <v>2</v>
      </c>
      <c r="X4763" t="str">
        <f>IFERROR(VLOOKUP("FlightNumber", A:D, 4, FALSE), "Flight Not Found")</f>
        <v>Flight Not Found</v>
      </c>
      <c r="Y4763" t="str" cm="1">
        <f t="array" ref="Y4763">IF(AND(B:B &gt; TIME(6, 0, 0), B:B &lt;= TIME(18, 0, 0)), "Day", "Night")</f>
        <v>Night</v>
      </c>
      <c r="Z4763">
        <f>COUNTIFS(D:D, "Military - U.S. Army", C:C, "Fort Myer, Virginia")</f>
        <v>1</v>
      </c>
    </row>
    <row r="4764" spans="1:26" x14ac:dyDescent="0.2">
      <c r="A4764">
        <v>36855</v>
      </c>
      <c r="B4764" t="s">
        <v>12470</v>
      </c>
      <c r="C4764" t="s">
        <v>23792</v>
      </c>
      <c r="D4764" t="s">
        <v>23793</v>
      </c>
      <c r="E4764" t="s">
        <v>23794</v>
      </c>
      <c r="F4764" t="s">
        <v>23795</v>
      </c>
      <c r="G4764" t="s">
        <v>23796</v>
      </c>
      <c r="H4764" t="s">
        <v>13178</v>
      </c>
      <c r="I4764">
        <v>2</v>
      </c>
      <c r="J4764">
        <v>1</v>
      </c>
      <c r="K4764">
        <v>0</v>
      </c>
      <c r="L4764" t="s">
        <v>23797</v>
      </c>
      <c r="M4764">
        <f>SUM(B4764,C4764)</f>
        <v>0</v>
      </c>
      <c r="N4764" t="str">
        <f t="shared" si="148"/>
        <v>No</v>
      </c>
      <c r="O4764">
        <f>COUNTIF(C:C,"&lt;0")</f>
        <v>0</v>
      </c>
      <c r="P4764" t="e">
        <f>SUMIF(#REF!,"&gt;"&amp;AVERAGE(#REF!))</f>
        <v>#REF!</v>
      </c>
      <c r="Q4764">
        <f t="shared" si="149"/>
        <v>27.565026697177728</v>
      </c>
      <c r="R4764" t="str">
        <f>CONCATENATE("ID-",A4764,"-",E4764)</f>
        <v>ID-36855-Malaga - Cordoba</v>
      </c>
      <c r="S4764" t="str">
        <f>INDEX(B:B,MATCH(A4764,A:A,0))</f>
        <v>06:04</v>
      </c>
      <c r="T4764" t="str">
        <f>IF(OR(B4764&gt;0,C4764&gt;0),"Acceptable","Check")</f>
        <v>Acceptable</v>
      </c>
      <c r="U4764">
        <f>COUNTIF(D:D, "Military - U.S. Army")</f>
        <v>23</v>
      </c>
      <c r="V4764">
        <f>AVERAGEIF(C:C,"Fort Myer, Virginia", I:I)</f>
        <v>2</v>
      </c>
      <c r="X4764" t="str">
        <f>IFERROR(VLOOKUP("FlightNumber", A:D, 4, FALSE), "Flight Not Found")</f>
        <v>Flight Not Found</v>
      </c>
      <c r="Y4764" t="str" cm="1">
        <f t="array" ref="Y4764">IF(AND(B:B &gt; TIME(6, 0, 0), B:B &lt;= TIME(18, 0, 0)), "Day", "Night")</f>
        <v>Night</v>
      </c>
      <c r="Z4764">
        <f>COUNTIFS(D:D, "Military - U.S. Army", C:C, "Fort Myer, Virginia")</f>
        <v>1</v>
      </c>
    </row>
    <row r="4765" spans="1:26" x14ac:dyDescent="0.2">
      <c r="A4765">
        <v>36905</v>
      </c>
      <c r="B4765" t="s">
        <v>23798</v>
      </c>
      <c r="C4765" t="s">
        <v>23799</v>
      </c>
      <c r="D4765" t="s">
        <v>23800</v>
      </c>
      <c r="E4765" t="s">
        <v>23801</v>
      </c>
      <c r="F4765" t="s">
        <v>23802</v>
      </c>
      <c r="G4765" t="s">
        <v>23803</v>
      </c>
      <c r="H4765" t="s">
        <v>23804</v>
      </c>
      <c r="I4765">
        <v>9</v>
      </c>
      <c r="J4765">
        <v>9</v>
      </c>
      <c r="K4765">
        <v>0</v>
      </c>
      <c r="L4765" t="s">
        <v>23805</v>
      </c>
      <c r="M4765">
        <f>SUM(B4765,C4765)</f>
        <v>0</v>
      </c>
      <c r="N4765" t="str">
        <f t="shared" si="148"/>
        <v>No</v>
      </c>
      <c r="O4765">
        <f>COUNTIF(C:C,"&lt;0")</f>
        <v>0</v>
      </c>
      <c r="P4765" t="e">
        <f>SUMIF(#REF!,"&gt;"&amp;AVERAGE(#REF!))</f>
        <v>#REF!</v>
      </c>
      <c r="Q4765">
        <f t="shared" si="149"/>
        <v>27.565026697177728</v>
      </c>
      <c r="R4765" t="str">
        <f>CONCATENATE("ID-",A4765,"-",E4765)</f>
        <v>ID-36905-Skydiving</v>
      </c>
      <c r="S4765" t="str">
        <f>INDEX(B:B,MATCH(A4765,A:A,0))</f>
        <v>17:29</v>
      </c>
      <c r="T4765" t="str">
        <f>IF(OR(B4765&gt;0,C4765&gt;0),"Acceptable","Check")</f>
        <v>Acceptable</v>
      </c>
      <c r="U4765">
        <f>COUNTIF(D:D, "Military - U.S. Army")</f>
        <v>23</v>
      </c>
      <c r="V4765">
        <f>AVERAGEIF(C:C,"Fort Myer, Virginia", I:I)</f>
        <v>2</v>
      </c>
      <c r="X4765" t="str">
        <f>IFERROR(VLOOKUP("FlightNumber", A:D, 4, FALSE), "Flight Not Found")</f>
        <v>Flight Not Found</v>
      </c>
      <c r="Y4765" t="str" cm="1">
        <f t="array" ref="Y4765">IF(AND(B:B &gt; TIME(6, 0, 0), B:B &lt;= TIME(18, 0, 0)), "Day", "Night")</f>
        <v>Night</v>
      </c>
      <c r="Z4765">
        <f>COUNTIFS(D:D, "Military - U.S. Army", C:C, "Fort Myer, Virginia")</f>
        <v>1</v>
      </c>
    </row>
    <row r="4766" spans="1:26" x14ac:dyDescent="0.2">
      <c r="A4766">
        <v>36914</v>
      </c>
      <c r="B4766" t="s">
        <v>15990</v>
      </c>
      <c r="C4766" t="s">
        <v>23806</v>
      </c>
      <c r="D4766" t="s">
        <v>23807</v>
      </c>
      <c r="F4766" t="s">
        <v>23808</v>
      </c>
      <c r="G4766" t="s">
        <v>23809</v>
      </c>
      <c r="H4766" t="s">
        <v>23810</v>
      </c>
      <c r="I4766">
        <v>2</v>
      </c>
      <c r="J4766">
        <v>2</v>
      </c>
      <c r="K4766">
        <v>0</v>
      </c>
      <c r="L4766" t="s">
        <v>23811</v>
      </c>
      <c r="M4766">
        <f>SUM(B4766,C4766)</f>
        <v>0</v>
      </c>
      <c r="N4766" t="str">
        <f t="shared" si="148"/>
        <v>No</v>
      </c>
      <c r="O4766">
        <f>COUNTIF(C:C,"&lt;0")</f>
        <v>0</v>
      </c>
      <c r="P4766" t="e">
        <f>SUMIF(#REF!,"&gt;"&amp;AVERAGE(#REF!))</f>
        <v>#REF!</v>
      </c>
      <c r="Q4766">
        <f t="shared" si="149"/>
        <v>27.565026697177728</v>
      </c>
      <c r="R4766" t="str">
        <f>CONCATENATE("ID-",A4766,"-",E4766)</f>
        <v>ID-36914-</v>
      </c>
      <c r="S4766" t="str">
        <f>INDEX(B:B,MATCH(A4766,A:A,0))</f>
        <v>21:35</v>
      </c>
      <c r="T4766" t="str">
        <f>IF(OR(B4766&gt;0,C4766&gt;0),"Acceptable","Check")</f>
        <v>Acceptable</v>
      </c>
      <c r="U4766">
        <f>COUNTIF(D:D, "Military - U.S. Army")</f>
        <v>23</v>
      </c>
      <c r="V4766">
        <f>AVERAGEIF(C:C,"Fort Myer, Virginia", I:I)</f>
        <v>2</v>
      </c>
      <c r="X4766" t="str">
        <f>IFERROR(VLOOKUP("FlightNumber", A:D, 4, FALSE), "Flight Not Found")</f>
        <v>Flight Not Found</v>
      </c>
      <c r="Y4766" t="str" cm="1">
        <f t="array" ref="Y4766">IF(AND(B:B &gt; TIME(6, 0, 0), B:B &lt;= TIME(18, 0, 0)), "Day", "Night")</f>
        <v>Night</v>
      </c>
      <c r="Z4766">
        <f>COUNTIFS(D:D, "Military - U.S. Army", C:C, "Fort Myer, Virginia")</f>
        <v>1</v>
      </c>
    </row>
    <row r="4767" spans="1:26" x14ac:dyDescent="0.2">
      <c r="A4767">
        <v>36916</v>
      </c>
      <c r="B4767" t="s">
        <v>1185</v>
      </c>
      <c r="C4767" t="s">
        <v>23812</v>
      </c>
      <c r="D4767" t="s">
        <v>23813</v>
      </c>
      <c r="E4767" t="s">
        <v>23814</v>
      </c>
      <c r="F4767" t="s">
        <v>23815</v>
      </c>
      <c r="G4767" t="s">
        <v>23816</v>
      </c>
      <c r="H4767" t="s">
        <v>23817</v>
      </c>
      <c r="I4767">
        <v>24</v>
      </c>
      <c r="J4767">
        <v>24</v>
      </c>
      <c r="K4767">
        <v>0</v>
      </c>
      <c r="L4767" t="s">
        <v>23818</v>
      </c>
      <c r="M4767">
        <f>SUM(B4767,C4767)</f>
        <v>0</v>
      </c>
      <c r="N4767" t="str">
        <f t="shared" si="148"/>
        <v>No</v>
      </c>
      <c r="O4767">
        <f>COUNTIF(C:C,"&lt;0")</f>
        <v>0</v>
      </c>
      <c r="P4767" t="e">
        <f>SUMIF(#REF!,"&gt;"&amp;AVERAGE(#REF!))</f>
        <v>#REF!</v>
      </c>
      <c r="Q4767">
        <f t="shared" si="149"/>
        <v>27.565026697177728</v>
      </c>
      <c r="R4767" t="str">
        <f>CONCATENATE("ID-",A4767,"-",E4767)</f>
        <v>ID-36916-Canaina - Ciudad Bolivar - Por La Mar</v>
      </c>
      <c r="S4767" t="str">
        <f>INDEX(B:B,MATCH(A4767,A:A,0))</f>
        <v>18:15</v>
      </c>
      <c r="T4767" t="str">
        <f>IF(OR(B4767&gt;0,C4767&gt;0),"Acceptable","Check")</f>
        <v>Acceptable</v>
      </c>
      <c r="U4767">
        <f>COUNTIF(D:D, "Military - U.S. Army")</f>
        <v>23</v>
      </c>
      <c r="V4767">
        <f>AVERAGEIF(C:C,"Fort Myer, Virginia", I:I)</f>
        <v>2</v>
      </c>
      <c r="X4767" t="str">
        <f>IFERROR(VLOOKUP("FlightNumber", A:D, 4, FALSE), "Flight Not Found")</f>
        <v>Flight Not Found</v>
      </c>
      <c r="Y4767" t="str" cm="1">
        <f t="array" ref="Y4767">IF(AND(B:B &gt; TIME(6, 0, 0), B:B &lt;= TIME(18, 0, 0)), "Day", "Night")</f>
        <v>Night</v>
      </c>
      <c r="Z4767">
        <f>COUNTIFS(D:D, "Military - U.S. Army", C:C, "Fort Myer, Virginia")</f>
        <v>1</v>
      </c>
    </row>
    <row r="4768" spans="1:26" x14ac:dyDescent="0.2">
      <c r="A4768">
        <v>36918</v>
      </c>
      <c r="B4768" t="s">
        <v>16757</v>
      </c>
      <c r="C4768" t="s">
        <v>23819</v>
      </c>
      <c r="D4768" t="s">
        <v>23820</v>
      </c>
      <c r="E4768" t="s">
        <v>23821</v>
      </c>
      <c r="F4768" t="s">
        <v>23822</v>
      </c>
      <c r="G4768" t="s">
        <v>23823</v>
      </c>
      <c r="H4768" t="s">
        <v>23824</v>
      </c>
      <c r="I4768">
        <v>10</v>
      </c>
      <c r="J4768">
        <v>10</v>
      </c>
      <c r="K4768">
        <v>0</v>
      </c>
      <c r="M4768">
        <f>SUM(B4768,C4768)</f>
        <v>0</v>
      </c>
      <c r="N4768" t="str">
        <f t="shared" si="148"/>
        <v>No</v>
      </c>
      <c r="O4768">
        <f>COUNTIF(C:C,"&lt;0")</f>
        <v>0</v>
      </c>
      <c r="P4768" t="e">
        <f>SUMIF(#REF!,"&gt;"&amp;AVERAGE(#REF!))</f>
        <v>#REF!</v>
      </c>
      <c r="Q4768">
        <f t="shared" si="149"/>
        <v>27.565026697177728</v>
      </c>
      <c r="R4768" t="str">
        <f>CONCATENATE("ID-",A4768,"-",E4768)</f>
        <v>ID-36918-Broomfield, CO - Stillwater, OK</v>
      </c>
      <c r="S4768" t="str">
        <f>INDEX(B:B,MATCH(A4768,A:A,0))</f>
        <v>17:37</v>
      </c>
      <c r="T4768" t="str">
        <f>IF(OR(B4768&gt;0,C4768&gt;0),"Acceptable","Check")</f>
        <v>Acceptable</v>
      </c>
      <c r="U4768">
        <f>COUNTIF(D:D, "Military - U.S. Army")</f>
        <v>23</v>
      </c>
      <c r="V4768">
        <f>AVERAGEIF(C:C,"Fort Myer, Virginia", I:I)</f>
        <v>2</v>
      </c>
      <c r="X4768" t="str">
        <f>IFERROR(VLOOKUP("FlightNumber", A:D, 4, FALSE), "Flight Not Found")</f>
        <v>Flight Not Found</v>
      </c>
      <c r="Y4768" t="str" cm="1">
        <f t="array" ref="Y4768">IF(AND(B:B &gt; TIME(6, 0, 0), B:B &lt;= TIME(18, 0, 0)), "Day", "Night")</f>
        <v>Night</v>
      </c>
      <c r="Z4768">
        <f>COUNTIFS(D:D, "Military - U.S. Army", C:C, "Fort Myer, Virginia")</f>
        <v>1</v>
      </c>
    </row>
    <row r="4769" spans="1:26" x14ac:dyDescent="0.2">
      <c r="A4769">
        <v>36922</v>
      </c>
      <c r="B4769" t="s">
        <v>4322</v>
      </c>
      <c r="C4769" t="s">
        <v>13066</v>
      </c>
      <c r="D4769" t="s">
        <v>23825</v>
      </c>
      <c r="E4769" t="s">
        <v>23826</v>
      </c>
      <c r="F4769" t="s">
        <v>23827</v>
      </c>
      <c r="G4769" t="s">
        <v>23828</v>
      </c>
      <c r="H4769" t="s">
        <v>5578</v>
      </c>
      <c r="I4769">
        <v>6</v>
      </c>
      <c r="J4769">
        <v>3</v>
      </c>
      <c r="K4769">
        <v>0</v>
      </c>
      <c r="L4769" t="s">
        <v>23829</v>
      </c>
      <c r="M4769">
        <f>SUM(B4769,C4769)</f>
        <v>0</v>
      </c>
      <c r="N4769" t="str">
        <f t="shared" si="148"/>
        <v>No</v>
      </c>
      <c r="O4769">
        <f>COUNTIF(C:C,"&lt;0")</f>
        <v>0</v>
      </c>
      <c r="P4769" t="e">
        <f>SUMIF(#REF!,"&gt;"&amp;AVERAGE(#REF!))</f>
        <v>#REF!</v>
      </c>
      <c r="Q4769">
        <f t="shared" si="149"/>
        <v>27.565026697177728</v>
      </c>
      <c r="R4769" t="str">
        <f>CONCATENATE("ID-",A4769,"-",E4769)</f>
        <v>ID-36922-El Yopal - Mitu</v>
      </c>
      <c r="S4769" t="str">
        <f>INDEX(B:B,MATCH(A4769,A:A,0))</f>
        <v>16:50</v>
      </c>
      <c r="T4769" t="str">
        <f>IF(OR(B4769&gt;0,C4769&gt;0),"Acceptable","Check")</f>
        <v>Acceptable</v>
      </c>
      <c r="U4769">
        <f>COUNTIF(D:D, "Military - U.S. Army")</f>
        <v>23</v>
      </c>
      <c r="V4769">
        <f>AVERAGEIF(C:C,"Fort Myer, Virginia", I:I)</f>
        <v>2</v>
      </c>
      <c r="X4769" t="str">
        <f>IFERROR(VLOOKUP("FlightNumber", A:D, 4, FALSE), "Flight Not Found")</f>
        <v>Flight Not Found</v>
      </c>
      <c r="Y4769" t="str" cm="1">
        <f t="array" ref="Y4769">IF(AND(B:B &gt; TIME(6, 0, 0), B:B &lt;= TIME(18, 0, 0)), "Day", "Night")</f>
        <v>Night</v>
      </c>
      <c r="Z4769">
        <f>COUNTIFS(D:D, "Military - U.S. Army", C:C, "Fort Myer, Virginia")</f>
        <v>1</v>
      </c>
    </row>
    <row r="4770" spans="1:26" x14ac:dyDescent="0.2">
      <c r="A4770">
        <v>36930</v>
      </c>
      <c r="B4770" t="s">
        <v>6638</v>
      </c>
      <c r="C4770" t="s">
        <v>23830</v>
      </c>
      <c r="D4770" t="s">
        <v>23831</v>
      </c>
      <c r="E4770" t="s">
        <v>23832</v>
      </c>
      <c r="F4770" t="s">
        <v>23833</v>
      </c>
      <c r="G4770" t="s">
        <v>23834</v>
      </c>
      <c r="H4770" t="s">
        <v>23835</v>
      </c>
      <c r="I4770">
        <v>6</v>
      </c>
      <c r="J4770">
        <v>2</v>
      </c>
      <c r="K4770">
        <v>0</v>
      </c>
      <c r="L4770" t="s">
        <v>23836</v>
      </c>
      <c r="M4770">
        <f>SUM(B4770,C4770)</f>
        <v>0</v>
      </c>
      <c r="N4770" t="str">
        <f t="shared" si="148"/>
        <v>No</v>
      </c>
      <c r="O4770">
        <f>COUNTIF(C:C,"&lt;0")</f>
        <v>0</v>
      </c>
      <c r="P4770" t="e">
        <f>SUMIF(#REF!,"&gt;"&amp;AVERAGE(#REF!))</f>
        <v>#REF!</v>
      </c>
      <c r="Q4770">
        <f t="shared" si="149"/>
        <v>27.565026697177728</v>
      </c>
      <c r="R4770" t="str">
        <f>CONCATENATE("ID-",A4770,"-",E4770)</f>
        <v>ID-36930-Chicago - Beaver Island</v>
      </c>
      <c r="S4770" t="str">
        <f>INDEX(B:B,MATCH(A4770,A:A,0))</f>
        <v>19:20</v>
      </c>
      <c r="T4770" t="str">
        <f>IF(OR(B4770&gt;0,C4770&gt;0),"Acceptable","Check")</f>
        <v>Acceptable</v>
      </c>
      <c r="U4770">
        <f>COUNTIF(D:D, "Military - U.S. Army")</f>
        <v>23</v>
      </c>
      <c r="V4770">
        <f>AVERAGEIF(C:C,"Fort Myer, Virginia", I:I)</f>
        <v>2</v>
      </c>
      <c r="X4770" t="str">
        <f>IFERROR(VLOOKUP("FlightNumber", A:D, 4, FALSE), "Flight Not Found")</f>
        <v>Flight Not Found</v>
      </c>
      <c r="Y4770" t="str" cm="1">
        <f t="array" ref="Y4770">IF(AND(B:B &gt; TIME(6, 0, 0), B:B &lt;= TIME(18, 0, 0)), "Day", "Night")</f>
        <v>Night</v>
      </c>
      <c r="Z4770">
        <f>COUNTIFS(D:D, "Military - U.S. Army", C:C, "Fort Myer, Virginia")</f>
        <v>1</v>
      </c>
    </row>
    <row r="4771" spans="1:26" x14ac:dyDescent="0.2">
      <c r="A4771">
        <v>36930</v>
      </c>
      <c r="B4771" t="s">
        <v>2833</v>
      </c>
      <c r="C4771" t="s">
        <v>1649</v>
      </c>
      <c r="D4771" t="s">
        <v>23837</v>
      </c>
      <c r="E4771" t="s">
        <v>23838</v>
      </c>
      <c r="F4771" t="s">
        <v>15899</v>
      </c>
      <c r="G4771" t="s">
        <v>23839</v>
      </c>
      <c r="H4771" t="s">
        <v>23840</v>
      </c>
      <c r="I4771">
        <v>3</v>
      </c>
      <c r="J4771">
        <v>3</v>
      </c>
      <c r="K4771">
        <v>0</v>
      </c>
      <c r="L4771" t="s">
        <v>23841</v>
      </c>
      <c r="M4771">
        <f>SUM(B4771,C4771)</f>
        <v>0</v>
      </c>
      <c r="N4771" t="str">
        <f t="shared" si="148"/>
        <v>No</v>
      </c>
      <c r="O4771">
        <f>COUNTIF(C:C,"&lt;0")</f>
        <v>0</v>
      </c>
      <c r="P4771" t="e">
        <f>SUMIF(#REF!,"&gt;"&amp;AVERAGE(#REF!))</f>
        <v>#REF!</v>
      </c>
      <c r="Q4771">
        <f t="shared" si="149"/>
        <v>27.565026697177728</v>
      </c>
      <c r="R4771" t="str">
        <f>CONCATENATE("ID-",A4771,"-",E4771)</f>
        <v>ID-36930-Nurnberg - Rome, Italy</v>
      </c>
      <c r="S4771" t="str">
        <f>INDEX(B:B,MATCH(A4771,A:A,0))</f>
        <v>19:20</v>
      </c>
      <c r="T4771" t="str">
        <f>IF(OR(B4771&gt;0,C4771&gt;0),"Acceptable","Check")</f>
        <v>Acceptable</v>
      </c>
      <c r="U4771">
        <f>COUNTIF(D:D, "Military - U.S. Army")</f>
        <v>23</v>
      </c>
      <c r="V4771">
        <f>AVERAGEIF(C:C,"Fort Myer, Virginia", I:I)</f>
        <v>2</v>
      </c>
      <c r="X4771" t="str">
        <f>IFERROR(VLOOKUP("FlightNumber", A:D, 4, FALSE), "Flight Not Found")</f>
        <v>Flight Not Found</v>
      </c>
      <c r="Y4771" t="str" cm="1">
        <f t="array" ref="Y4771">IF(AND(B:B &gt; TIME(6, 0, 0), B:B &lt;= TIME(18, 0, 0)), "Day", "Night")</f>
        <v>Night</v>
      </c>
      <c r="Z4771">
        <f>COUNTIFS(D:D, "Military - U.S. Army", C:C, "Fort Myer, Virginia")</f>
        <v>1</v>
      </c>
    </row>
    <row r="4772" spans="1:26" x14ac:dyDescent="0.2">
      <c r="A4772">
        <v>36932</v>
      </c>
      <c r="C4772" t="s">
        <v>23842</v>
      </c>
      <c r="D4772" t="s">
        <v>23843</v>
      </c>
      <c r="E4772" t="s">
        <v>23844</v>
      </c>
      <c r="F4772" t="s">
        <v>19791</v>
      </c>
      <c r="G4772" t="s">
        <v>23845</v>
      </c>
      <c r="H4772" t="s">
        <v>23846</v>
      </c>
      <c r="I4772">
        <v>10</v>
      </c>
      <c r="J4772">
        <v>10</v>
      </c>
      <c r="K4772">
        <v>0</v>
      </c>
      <c r="L4772" t="s">
        <v>23847</v>
      </c>
      <c r="M4772">
        <f>SUM(B4772,C4772)</f>
        <v>0</v>
      </c>
      <c r="N4772" t="str">
        <f t="shared" si="148"/>
        <v>No</v>
      </c>
      <c r="O4772">
        <f>COUNTIF(C:C,"&lt;0")</f>
        <v>0</v>
      </c>
      <c r="P4772" t="e">
        <f>SUMIF(#REF!,"&gt;"&amp;AVERAGE(#REF!))</f>
        <v>#REF!</v>
      </c>
      <c r="Q4772">
        <f t="shared" si="149"/>
        <v>27.565026697177728</v>
      </c>
      <c r="R4772" t="str">
        <f>CONCATENATE("ID-",A4772,"-",E4772)</f>
        <v>ID-36932-Paramaribo - Jakobkondre</v>
      </c>
      <c r="S4772">
        <f>INDEX(B:B,MATCH(A4772,A:A,0))</f>
        <v>0</v>
      </c>
      <c r="T4772" t="str">
        <f>IF(OR(B4772&gt;0,C4772&gt;0),"Acceptable","Check")</f>
        <v>Acceptable</v>
      </c>
      <c r="U4772">
        <f>COUNTIF(D:D, "Military - U.S. Army")</f>
        <v>23</v>
      </c>
      <c r="V4772">
        <f>AVERAGEIF(C:C,"Fort Myer, Virginia", I:I)</f>
        <v>2</v>
      </c>
      <c r="X4772" t="str">
        <f>IFERROR(VLOOKUP("FlightNumber", A:D, 4, FALSE), "Flight Not Found")</f>
        <v>Flight Not Found</v>
      </c>
      <c r="Y4772" t="str" cm="1">
        <f t="array" ref="Y4772">IF(AND(B:B &gt; TIME(6, 0, 0), B:B &lt;= TIME(18, 0, 0)), "Day", "Night")</f>
        <v>Night</v>
      </c>
      <c r="Z4772">
        <f>COUNTIFS(D:D, "Military - U.S. Army", C:C, "Fort Myer, Virginia")</f>
        <v>1</v>
      </c>
    </row>
    <row r="4773" spans="1:26" x14ac:dyDescent="0.2">
      <c r="A4773">
        <v>36949</v>
      </c>
      <c r="B4773" t="s">
        <v>729</v>
      </c>
      <c r="C4773" t="s">
        <v>23848</v>
      </c>
      <c r="D4773" t="s">
        <v>17783</v>
      </c>
      <c r="E4773" t="s">
        <v>23849</v>
      </c>
      <c r="F4773" t="s">
        <v>23850</v>
      </c>
      <c r="G4773" t="s">
        <v>23851</v>
      </c>
      <c r="H4773" t="s">
        <v>23852</v>
      </c>
      <c r="I4773">
        <v>2</v>
      </c>
      <c r="J4773">
        <v>2</v>
      </c>
      <c r="K4773">
        <v>0</v>
      </c>
      <c r="L4773" t="s">
        <v>23853</v>
      </c>
      <c r="M4773">
        <f>SUM(B4773,C4773)</f>
        <v>0</v>
      </c>
      <c r="N4773" t="str">
        <f t="shared" si="148"/>
        <v>No</v>
      </c>
      <c r="O4773">
        <f>COUNTIF(C:C,"&lt;0")</f>
        <v>0</v>
      </c>
      <c r="P4773" t="e">
        <f>SUMIF(#REF!,"&gt;"&amp;AVERAGE(#REF!))</f>
        <v>#REF!</v>
      </c>
      <c r="Q4773">
        <f t="shared" si="149"/>
        <v>27.565026697177728</v>
      </c>
      <c r="R4773" t="str">
        <f>CONCATENATE("ID-",A4773,"-",E4773)</f>
        <v>ID-36949-Edinburgh - Belfast</v>
      </c>
      <c r="S4773" t="str">
        <f>INDEX(B:B,MATCH(A4773,A:A,0))</f>
        <v>17:30</v>
      </c>
      <c r="T4773" t="str">
        <f>IF(OR(B4773&gt;0,C4773&gt;0),"Acceptable","Check")</f>
        <v>Acceptable</v>
      </c>
      <c r="U4773">
        <f>COUNTIF(D:D, "Military - U.S. Army")</f>
        <v>23</v>
      </c>
      <c r="V4773">
        <f>AVERAGEIF(C:C,"Fort Myer, Virginia", I:I)</f>
        <v>2</v>
      </c>
      <c r="X4773" t="str">
        <f>IFERROR(VLOOKUP("FlightNumber", A:D, 4, FALSE), "Flight Not Found")</f>
        <v>Flight Not Found</v>
      </c>
      <c r="Y4773" t="str" cm="1">
        <f t="array" ref="Y4773">IF(AND(B:B &gt; TIME(6, 0, 0), B:B &lt;= TIME(18, 0, 0)), "Day", "Night")</f>
        <v>Night</v>
      </c>
      <c r="Z4773">
        <f>COUNTIFS(D:D, "Military - U.S. Army", C:C, "Fort Myer, Virginia")</f>
        <v>1</v>
      </c>
    </row>
    <row r="4774" spans="1:26" x14ac:dyDescent="0.2">
      <c r="A4774">
        <v>36952</v>
      </c>
      <c r="C4774" t="s">
        <v>23854</v>
      </c>
      <c r="D4774" t="s">
        <v>23855</v>
      </c>
      <c r="F4774" t="s">
        <v>23856</v>
      </c>
      <c r="G4774" t="s">
        <v>23857</v>
      </c>
      <c r="I4774">
        <v>6</v>
      </c>
      <c r="J4774">
        <v>6</v>
      </c>
      <c r="K4774">
        <v>0</v>
      </c>
      <c r="L4774" t="s">
        <v>23858</v>
      </c>
      <c r="M4774">
        <f>SUM(B4774,C4774)</f>
        <v>0</v>
      </c>
      <c r="N4774" t="str">
        <f t="shared" si="148"/>
        <v>No</v>
      </c>
      <c r="O4774">
        <f>COUNTIF(C:C,"&lt;0")</f>
        <v>0</v>
      </c>
      <c r="P4774" t="e">
        <f>SUMIF(#REF!,"&gt;"&amp;AVERAGE(#REF!))</f>
        <v>#REF!</v>
      </c>
      <c r="Q4774">
        <f t="shared" si="149"/>
        <v>27.565026697177728</v>
      </c>
      <c r="R4774" t="str">
        <f>CONCATENATE("ID-",A4774,"-",E4774)</f>
        <v>ID-36952-</v>
      </c>
      <c r="S4774">
        <f>INDEX(B:B,MATCH(A4774,A:A,0))</f>
        <v>0</v>
      </c>
      <c r="T4774" t="str">
        <f>IF(OR(B4774&gt;0,C4774&gt;0),"Acceptable","Check")</f>
        <v>Acceptable</v>
      </c>
      <c r="U4774">
        <f>COUNTIF(D:D, "Military - U.S. Army")</f>
        <v>23</v>
      </c>
      <c r="V4774">
        <f>AVERAGEIF(C:C,"Fort Myer, Virginia", I:I)</f>
        <v>2</v>
      </c>
      <c r="X4774" t="str">
        <f>IFERROR(VLOOKUP("FlightNumber", A:D, 4, FALSE), "Flight Not Found")</f>
        <v>Flight Not Found</v>
      </c>
      <c r="Y4774" t="str" cm="1">
        <f t="array" ref="Y4774">IF(AND(B:B &gt; TIME(6, 0, 0), B:B &lt;= TIME(18, 0, 0)), "Day", "Night")</f>
        <v>Night</v>
      </c>
      <c r="Z4774">
        <f>COUNTIFS(D:D, "Military - U.S. Army", C:C, "Fort Myer, Virginia")</f>
        <v>1</v>
      </c>
    </row>
    <row r="4775" spans="1:26" x14ac:dyDescent="0.2">
      <c r="A4775">
        <v>36953</v>
      </c>
      <c r="B4775" t="s">
        <v>2126</v>
      </c>
      <c r="C4775" t="s">
        <v>953</v>
      </c>
      <c r="D4775" t="s">
        <v>10555</v>
      </c>
      <c r="E4775" t="s">
        <v>23859</v>
      </c>
      <c r="F4775" t="s">
        <v>23860</v>
      </c>
      <c r="G4775" t="s">
        <v>23861</v>
      </c>
      <c r="H4775" t="s">
        <v>23862</v>
      </c>
      <c r="I4775">
        <v>5</v>
      </c>
      <c r="J4775">
        <v>1</v>
      </c>
      <c r="K4775">
        <v>0</v>
      </c>
      <c r="L4775" t="s">
        <v>23863</v>
      </c>
      <c r="M4775">
        <f>SUM(B4775,C4775)</f>
        <v>0</v>
      </c>
      <c r="N4775" t="str">
        <f t="shared" si="148"/>
        <v>No</v>
      </c>
      <c r="O4775">
        <f>COUNTIF(C:C,"&lt;0")</f>
        <v>0</v>
      </c>
      <c r="P4775" t="e">
        <f>SUMIF(#REF!,"&gt;"&amp;AVERAGE(#REF!))</f>
        <v>#REF!</v>
      </c>
      <c r="Q4775">
        <f t="shared" si="149"/>
        <v>27.565026697177728</v>
      </c>
      <c r="R4775" t="str">
        <f>CONCATENATE("ID-",A4775,"-",E4775)</f>
        <v>ID-36953-Bangkok - Chiang Mai.</v>
      </c>
      <c r="S4775" t="str">
        <f>INDEX(B:B,MATCH(A4775,A:A,0))</f>
        <v>14:48</v>
      </c>
      <c r="T4775" t="str">
        <f>IF(OR(B4775&gt;0,C4775&gt;0),"Acceptable","Check")</f>
        <v>Acceptable</v>
      </c>
      <c r="U4775">
        <f>COUNTIF(D:D, "Military - U.S. Army")</f>
        <v>23</v>
      </c>
      <c r="V4775">
        <f>AVERAGEIF(C:C,"Fort Myer, Virginia", I:I)</f>
        <v>2</v>
      </c>
      <c r="X4775" t="str">
        <f>IFERROR(VLOOKUP("FlightNumber", A:D, 4, FALSE), "Flight Not Found")</f>
        <v>Flight Not Found</v>
      </c>
      <c r="Y4775" t="str" cm="1">
        <f t="array" ref="Y4775">IF(AND(B:B &gt; TIME(6, 0, 0), B:B &lt;= TIME(18, 0, 0)), "Day", "Night")</f>
        <v>Night</v>
      </c>
      <c r="Z4775">
        <f>COUNTIFS(D:D, "Military - U.S. Army", C:C, "Fort Myer, Virginia")</f>
        <v>1</v>
      </c>
    </row>
    <row r="4776" spans="1:26" x14ac:dyDescent="0.2">
      <c r="A4776">
        <v>36953</v>
      </c>
      <c r="B4776" t="s">
        <v>13505</v>
      </c>
      <c r="C4776" t="s">
        <v>23864</v>
      </c>
      <c r="D4776" t="s">
        <v>23865</v>
      </c>
      <c r="E4776" t="s">
        <v>23866</v>
      </c>
      <c r="F4776" t="s">
        <v>23867</v>
      </c>
      <c r="G4776" t="s">
        <v>23868</v>
      </c>
      <c r="H4776" t="s">
        <v>23869</v>
      </c>
      <c r="I4776">
        <v>21</v>
      </c>
      <c r="J4776">
        <v>21</v>
      </c>
      <c r="K4776">
        <v>0</v>
      </c>
      <c r="L4776" t="s">
        <v>23870</v>
      </c>
      <c r="M4776">
        <f>SUM(B4776,C4776)</f>
        <v>0</v>
      </c>
      <c r="N4776" t="str">
        <f t="shared" si="148"/>
        <v>No</v>
      </c>
      <c r="O4776">
        <f>COUNTIF(C:C,"&lt;0")</f>
        <v>0</v>
      </c>
      <c r="P4776" t="e">
        <f>SUMIF(#REF!,"&gt;"&amp;AVERAGE(#REF!))</f>
        <v>#REF!</v>
      </c>
      <c r="Q4776">
        <f t="shared" si="149"/>
        <v>27.565026697177728</v>
      </c>
      <c r="R4776" t="str">
        <f>CONCATENATE("ID-",A4776,"-",E4776)</f>
        <v>ID-36953-Fort Walton Beach, Fl - Oceana Naval Air Station, VA</v>
      </c>
      <c r="S4776" t="str">
        <f>INDEX(B:B,MATCH(A4776,A:A,0))</f>
        <v>14:48</v>
      </c>
      <c r="T4776" t="str">
        <f>IF(OR(B4776&gt;0,C4776&gt;0),"Acceptable","Check")</f>
        <v>Acceptable</v>
      </c>
      <c r="U4776">
        <f>COUNTIF(D:D, "Military - U.S. Army")</f>
        <v>23</v>
      </c>
      <c r="V4776">
        <f>AVERAGEIF(C:C,"Fort Myer, Virginia", I:I)</f>
        <v>2</v>
      </c>
      <c r="X4776" t="str">
        <f>IFERROR(VLOOKUP("FlightNumber", A:D, 4, FALSE), "Flight Not Found")</f>
        <v>Flight Not Found</v>
      </c>
      <c r="Y4776" t="str" cm="1">
        <f t="array" ref="Y4776">IF(AND(B:B &gt; TIME(6, 0, 0), B:B &lt;= TIME(18, 0, 0)), "Day", "Night")</f>
        <v>Night</v>
      </c>
      <c r="Z4776">
        <f>COUNTIFS(D:D, "Military - U.S. Army", C:C, "Fort Myer, Virginia")</f>
        <v>1</v>
      </c>
    </row>
    <row r="4777" spans="1:26" x14ac:dyDescent="0.2">
      <c r="A4777">
        <v>36965</v>
      </c>
      <c r="C4777" t="s">
        <v>23871</v>
      </c>
      <c r="D4777" t="s">
        <v>23872</v>
      </c>
      <c r="E4777" t="s">
        <v>23873</v>
      </c>
      <c r="F4777" t="s">
        <v>23874</v>
      </c>
      <c r="G4777" t="s">
        <v>23875</v>
      </c>
      <c r="H4777" t="s">
        <v>23876</v>
      </c>
      <c r="I4777">
        <v>174</v>
      </c>
      <c r="J4777">
        <v>3</v>
      </c>
      <c r="K4777">
        <v>0</v>
      </c>
      <c r="L4777" t="s">
        <v>23877</v>
      </c>
      <c r="M4777">
        <f>SUM(B4777,C4777)</f>
        <v>0</v>
      </c>
      <c r="N4777" t="str">
        <f t="shared" si="148"/>
        <v>No</v>
      </c>
      <c r="O4777">
        <f>COUNTIF(C:C,"&lt;0")</f>
        <v>0</v>
      </c>
      <c r="P4777" t="e">
        <f>SUMIF(#REF!,"&gt;"&amp;AVERAGE(#REF!))</f>
        <v>#REF!</v>
      </c>
      <c r="Q4777">
        <f t="shared" si="149"/>
        <v>27.565026697177728</v>
      </c>
      <c r="R4777" t="str">
        <f>CONCATENATE("ID-",A4777,"-",E4777)</f>
        <v>ID-36965-Istanbul, Turky - Moscow, Russia</v>
      </c>
      <c r="S4777">
        <f>INDEX(B:B,MATCH(A4777,A:A,0))</f>
        <v>0</v>
      </c>
      <c r="T4777" t="str">
        <f>IF(OR(B4777&gt;0,C4777&gt;0),"Acceptable","Check")</f>
        <v>Acceptable</v>
      </c>
      <c r="U4777">
        <f>COUNTIF(D:D, "Military - U.S. Army")</f>
        <v>23</v>
      </c>
      <c r="V4777">
        <f>AVERAGEIF(C:C,"Fort Myer, Virginia", I:I)</f>
        <v>2</v>
      </c>
      <c r="X4777" t="str">
        <f>IFERROR(VLOOKUP("FlightNumber", A:D, 4, FALSE), "Flight Not Found")</f>
        <v>Flight Not Found</v>
      </c>
      <c r="Y4777" t="str" cm="1">
        <f t="array" ref="Y4777">IF(AND(B:B &gt; TIME(6, 0, 0), B:B &lt;= TIME(18, 0, 0)), "Day", "Night")</f>
        <v>Night</v>
      </c>
      <c r="Z4777">
        <f>COUNTIFS(D:D, "Military - U.S. Army", C:C, "Fort Myer, Virginia")</f>
        <v>1</v>
      </c>
    </row>
    <row r="4778" spans="1:26" x14ac:dyDescent="0.2">
      <c r="A4778">
        <v>36967</v>
      </c>
      <c r="B4778" t="s">
        <v>99</v>
      </c>
      <c r="C4778" t="s">
        <v>23878</v>
      </c>
      <c r="D4778" t="s">
        <v>23879</v>
      </c>
      <c r="E4778" t="s">
        <v>23880</v>
      </c>
      <c r="F4778" t="s">
        <v>18256</v>
      </c>
      <c r="G4778" t="s">
        <v>23881</v>
      </c>
      <c r="H4778" t="s">
        <v>23882</v>
      </c>
      <c r="I4778">
        <v>17</v>
      </c>
      <c r="J4778">
        <v>16</v>
      </c>
      <c r="K4778">
        <v>0</v>
      </c>
      <c r="L4778" t="s">
        <v>23883</v>
      </c>
      <c r="M4778">
        <f>SUM(B4778,C4778)</f>
        <v>0</v>
      </c>
      <c r="N4778" t="str">
        <f t="shared" si="148"/>
        <v>No</v>
      </c>
      <c r="O4778">
        <f>COUNTIF(C:C,"&lt;0")</f>
        <v>0</v>
      </c>
      <c r="P4778" t="e">
        <f>SUMIF(#REF!,"&gt;"&amp;AVERAGE(#REF!))</f>
        <v>#REF!</v>
      </c>
      <c r="Q4778">
        <f t="shared" si="149"/>
        <v>27.565026697177728</v>
      </c>
      <c r="R4778" t="str">
        <f>CONCATENATE("ID-",A4778,"-",E4778)</f>
        <v>ID-36967-Luanda - Lubango</v>
      </c>
      <c r="S4778" t="str">
        <f>INDEX(B:B,MATCH(A4778,A:A,0))</f>
        <v>10:00</v>
      </c>
      <c r="T4778" t="str">
        <f>IF(OR(B4778&gt;0,C4778&gt;0),"Acceptable","Check")</f>
        <v>Acceptable</v>
      </c>
      <c r="U4778">
        <f>COUNTIF(D:D, "Military - U.S. Army")</f>
        <v>23</v>
      </c>
      <c r="V4778">
        <f>AVERAGEIF(C:C,"Fort Myer, Virginia", I:I)</f>
        <v>2</v>
      </c>
      <c r="X4778" t="str">
        <f>IFERROR(VLOOKUP("FlightNumber", A:D, 4, FALSE), "Flight Not Found")</f>
        <v>Flight Not Found</v>
      </c>
      <c r="Y4778" t="str" cm="1">
        <f t="array" ref="Y4778">IF(AND(B:B &gt; TIME(6, 0, 0), B:B &lt;= TIME(18, 0, 0)), "Day", "Night")</f>
        <v>Night</v>
      </c>
      <c r="Z4778">
        <f>COUNTIFS(D:D, "Military - U.S. Army", C:C, "Fort Myer, Virginia")</f>
        <v>1</v>
      </c>
    </row>
    <row r="4779" spans="1:26" x14ac:dyDescent="0.2">
      <c r="A4779">
        <v>36974</v>
      </c>
      <c r="B4779" t="s">
        <v>10082</v>
      </c>
      <c r="C4779" t="s">
        <v>23884</v>
      </c>
      <c r="D4779" t="s">
        <v>23885</v>
      </c>
      <c r="E4779" t="s">
        <v>23886</v>
      </c>
      <c r="F4779" t="s">
        <v>12467</v>
      </c>
      <c r="G4779" t="s">
        <v>23887</v>
      </c>
      <c r="H4779" t="s">
        <v>11674</v>
      </c>
      <c r="I4779">
        <v>19</v>
      </c>
      <c r="J4779">
        <v>19</v>
      </c>
      <c r="K4779">
        <v>1</v>
      </c>
      <c r="L4779" t="s">
        <v>23888</v>
      </c>
      <c r="M4779">
        <f>SUM(B4779,C4779)</f>
        <v>0</v>
      </c>
      <c r="N4779" t="str">
        <f t="shared" si="148"/>
        <v>No</v>
      </c>
      <c r="O4779">
        <f>COUNTIF(C:C,"&lt;0")</f>
        <v>0</v>
      </c>
      <c r="P4779" t="e">
        <f>SUMIF(#REF!,"&gt;"&amp;AVERAGE(#REF!))</f>
        <v>#REF!</v>
      </c>
      <c r="Q4779">
        <f t="shared" si="149"/>
        <v>27.565026697177728</v>
      </c>
      <c r="R4779" t="str">
        <f>CONCATENATE("ID-",A4779,"-",E4779)</f>
        <v>ID-36974-St. Maarten - St. Barthélémy</v>
      </c>
      <c r="S4779" t="str">
        <f>INDEX(B:B,MATCH(A4779,A:A,0))</f>
        <v>16:30</v>
      </c>
      <c r="T4779" t="str">
        <f>IF(OR(B4779&gt;0,C4779&gt;0),"Acceptable","Check")</f>
        <v>Acceptable</v>
      </c>
      <c r="U4779">
        <f>COUNTIF(D:D, "Military - U.S. Army")</f>
        <v>23</v>
      </c>
      <c r="V4779">
        <f>AVERAGEIF(C:C,"Fort Myer, Virginia", I:I)</f>
        <v>2</v>
      </c>
      <c r="X4779" t="str">
        <f>IFERROR(VLOOKUP("FlightNumber", A:D, 4, FALSE), "Flight Not Found")</f>
        <v>Flight Not Found</v>
      </c>
      <c r="Y4779" t="str" cm="1">
        <f t="array" ref="Y4779">IF(AND(B:B &gt; TIME(6, 0, 0), B:B &lt;= TIME(18, 0, 0)), "Day", "Night")</f>
        <v>Night</v>
      </c>
      <c r="Z4779">
        <f>COUNTIFS(D:D, "Military - U.S. Army", C:C, "Fort Myer, Virginia")</f>
        <v>1</v>
      </c>
    </row>
    <row r="4780" spans="1:26" x14ac:dyDescent="0.2">
      <c r="A4780">
        <v>36976</v>
      </c>
      <c r="B4780" t="s">
        <v>3194</v>
      </c>
      <c r="C4780" t="s">
        <v>23889</v>
      </c>
      <c r="D4780" t="s">
        <v>12247</v>
      </c>
      <c r="E4780" t="s">
        <v>994</v>
      </c>
      <c r="F4780" t="s">
        <v>21071</v>
      </c>
      <c r="G4780" t="s">
        <v>23890</v>
      </c>
      <c r="H4780" t="s">
        <v>23891</v>
      </c>
      <c r="I4780">
        <v>3</v>
      </c>
      <c r="J4780">
        <v>3</v>
      </c>
      <c r="K4780">
        <v>0</v>
      </c>
      <c r="L4780" t="s">
        <v>23892</v>
      </c>
      <c r="M4780">
        <f>SUM(B4780,C4780)</f>
        <v>0</v>
      </c>
      <c r="N4780" t="str">
        <f t="shared" si="148"/>
        <v>No</v>
      </c>
      <c r="O4780">
        <f>COUNTIF(C:C,"&lt;0")</f>
        <v>0</v>
      </c>
      <c r="P4780" t="e">
        <f>SUMIF(#REF!,"&gt;"&amp;AVERAGE(#REF!))</f>
        <v>#REF!</v>
      </c>
      <c r="Q4780">
        <f t="shared" si="149"/>
        <v>27.565026697177728</v>
      </c>
      <c r="R4780" t="str">
        <f>CONCATENATE("ID-",A4780,"-",E4780)</f>
        <v>ID-36976-Training</v>
      </c>
      <c r="S4780" t="str">
        <f>INDEX(B:B,MATCH(A4780,A:A,0))</f>
        <v>18:25</v>
      </c>
      <c r="T4780" t="str">
        <f>IF(OR(B4780&gt;0,C4780&gt;0),"Acceptable","Check")</f>
        <v>Acceptable</v>
      </c>
      <c r="U4780">
        <f>COUNTIF(D:D, "Military - U.S. Army")</f>
        <v>23</v>
      </c>
      <c r="V4780">
        <f>AVERAGEIF(C:C,"Fort Myer, Virginia", I:I)</f>
        <v>2</v>
      </c>
      <c r="X4780" t="str">
        <f>IFERROR(VLOOKUP("FlightNumber", A:D, 4, FALSE), "Flight Not Found")</f>
        <v>Flight Not Found</v>
      </c>
      <c r="Y4780" t="str" cm="1">
        <f t="array" ref="Y4780">IF(AND(B:B &gt; TIME(6, 0, 0), B:B &lt;= TIME(18, 0, 0)), "Day", "Night")</f>
        <v>Night</v>
      </c>
      <c r="Z4780">
        <f>COUNTIFS(D:D, "Military - U.S. Army", C:C, "Fort Myer, Virginia")</f>
        <v>1</v>
      </c>
    </row>
    <row r="4781" spans="1:26" x14ac:dyDescent="0.2">
      <c r="A4781">
        <v>36979</v>
      </c>
      <c r="B4781" t="s">
        <v>23893</v>
      </c>
      <c r="C4781" t="s">
        <v>23894</v>
      </c>
      <c r="D4781" t="s">
        <v>23895</v>
      </c>
      <c r="E4781" t="s">
        <v>23896</v>
      </c>
      <c r="F4781" t="s">
        <v>23897</v>
      </c>
      <c r="G4781" t="s">
        <v>23898</v>
      </c>
      <c r="H4781" t="s">
        <v>17177</v>
      </c>
      <c r="I4781">
        <v>18</v>
      </c>
      <c r="J4781">
        <v>18</v>
      </c>
      <c r="K4781">
        <v>0</v>
      </c>
      <c r="L4781" t="s">
        <v>23899</v>
      </c>
      <c r="M4781">
        <f>SUM(B4781,C4781)</f>
        <v>0</v>
      </c>
      <c r="N4781" t="str">
        <f t="shared" si="148"/>
        <v>No</v>
      </c>
      <c r="O4781">
        <f>COUNTIF(C:C,"&lt;0")</f>
        <v>0</v>
      </c>
      <c r="P4781" t="e">
        <f>SUMIF(#REF!,"&gt;"&amp;AVERAGE(#REF!))</f>
        <v>#REF!</v>
      </c>
      <c r="Q4781">
        <f t="shared" si="149"/>
        <v>27.565026697177728</v>
      </c>
      <c r="R4781" t="str">
        <f>CONCATENATE("ID-",A4781,"-",E4781)</f>
        <v>ID-36979-Los Angeles - Aspen</v>
      </c>
      <c r="S4781" t="str">
        <f>INDEX(B:B,MATCH(A4781,A:A,0))</f>
        <v>19:01</v>
      </c>
      <c r="T4781" t="str">
        <f>IF(OR(B4781&gt;0,C4781&gt;0),"Acceptable","Check")</f>
        <v>Acceptable</v>
      </c>
      <c r="U4781">
        <f>COUNTIF(D:D, "Military - U.S. Army")</f>
        <v>23</v>
      </c>
      <c r="V4781">
        <f>AVERAGEIF(C:C,"Fort Myer, Virginia", I:I)</f>
        <v>2</v>
      </c>
      <c r="X4781" t="str">
        <f>IFERROR(VLOOKUP("FlightNumber", A:D, 4, FALSE), "Flight Not Found")</f>
        <v>Flight Not Found</v>
      </c>
      <c r="Y4781" t="str" cm="1">
        <f t="array" ref="Y4781">IF(AND(B:B &gt; TIME(6, 0, 0), B:B &lt;= TIME(18, 0, 0)), "Day", "Night")</f>
        <v>Night</v>
      </c>
      <c r="Z4781">
        <f>COUNTIFS(D:D, "Military - U.S. Army", C:C, "Fort Myer, Virginia")</f>
        <v>1</v>
      </c>
    </row>
    <row r="4782" spans="1:26" x14ac:dyDescent="0.2">
      <c r="A4782">
        <v>36983</v>
      </c>
      <c r="B4782" t="s">
        <v>10082</v>
      </c>
      <c r="C4782" t="s">
        <v>23900</v>
      </c>
      <c r="D4782" t="s">
        <v>23901</v>
      </c>
      <c r="E4782" t="s">
        <v>23902</v>
      </c>
      <c r="F4782" t="s">
        <v>23903</v>
      </c>
      <c r="G4782" t="s">
        <v>23904</v>
      </c>
      <c r="H4782" t="s">
        <v>23905</v>
      </c>
      <c r="I4782">
        <v>1</v>
      </c>
      <c r="J4782">
        <v>1</v>
      </c>
      <c r="K4782">
        <v>0</v>
      </c>
      <c r="L4782" t="s">
        <v>23906</v>
      </c>
      <c r="M4782">
        <f>SUM(B4782,C4782)</f>
        <v>0</v>
      </c>
      <c r="N4782" t="str">
        <f t="shared" si="148"/>
        <v>No</v>
      </c>
      <c r="O4782">
        <f>COUNTIF(C:C,"&lt;0")</f>
        <v>0</v>
      </c>
      <c r="P4782" t="e">
        <f>SUMIF(#REF!,"&gt;"&amp;AVERAGE(#REF!))</f>
        <v>#REF!</v>
      </c>
      <c r="Q4782">
        <f t="shared" si="149"/>
        <v>27.565026697177728</v>
      </c>
      <c r="R4782" t="str">
        <f>CONCATENATE("ID-",A4782,"-",E4782)</f>
        <v>ID-36983-Green Bay - Ft. Myers, Fl</v>
      </c>
      <c r="S4782" t="str">
        <f>INDEX(B:B,MATCH(A4782,A:A,0))</f>
        <v>16:30</v>
      </c>
      <c r="T4782" t="str">
        <f>IF(OR(B4782&gt;0,C4782&gt;0),"Acceptable","Check")</f>
        <v>Acceptable</v>
      </c>
      <c r="U4782">
        <f>COUNTIF(D:D, "Military - U.S. Army")</f>
        <v>23</v>
      </c>
      <c r="V4782">
        <f>AVERAGEIF(C:C,"Fort Myer, Virginia", I:I)</f>
        <v>2</v>
      </c>
      <c r="X4782" t="str">
        <f>IFERROR(VLOOKUP("FlightNumber", A:D, 4, FALSE), "Flight Not Found")</f>
        <v>Flight Not Found</v>
      </c>
      <c r="Y4782" t="str" cm="1">
        <f t="array" ref="Y4782">IF(AND(B:B &gt; TIME(6, 0, 0), B:B &lt;= TIME(18, 0, 0)), "Day", "Night")</f>
        <v>Night</v>
      </c>
      <c r="Z4782">
        <f>COUNTIFS(D:D, "Military - U.S. Army", C:C, "Fort Myer, Virginia")</f>
        <v>1</v>
      </c>
    </row>
    <row r="4783" spans="1:26" x14ac:dyDescent="0.2">
      <c r="A4783">
        <v>36985</v>
      </c>
      <c r="C4783" t="s">
        <v>23907</v>
      </c>
      <c r="D4783" t="s">
        <v>22626</v>
      </c>
      <c r="E4783" t="s">
        <v>23908</v>
      </c>
      <c r="F4783" t="s">
        <v>10036</v>
      </c>
      <c r="I4783">
        <v>30</v>
      </c>
      <c r="J4783">
        <v>14</v>
      </c>
      <c r="K4783">
        <v>0</v>
      </c>
      <c r="L4783" t="s">
        <v>23909</v>
      </c>
      <c r="M4783">
        <f>SUM(B4783,C4783)</f>
        <v>0</v>
      </c>
      <c r="N4783" t="str">
        <f t="shared" si="148"/>
        <v>No</v>
      </c>
      <c r="O4783">
        <f>COUNTIF(C:C,"&lt;0")</f>
        <v>0</v>
      </c>
      <c r="P4783" t="e">
        <f>SUMIF(#REF!,"&gt;"&amp;AVERAGE(#REF!))</f>
        <v>#REF!</v>
      </c>
      <c r="Q4783">
        <f t="shared" si="149"/>
        <v>27.565026697177728</v>
      </c>
      <c r="R4783" t="str">
        <f>CONCATENATE("ID-",A4783,"-",E4783)</f>
        <v>ID-36985-Adar Yeil - Khartoum</v>
      </c>
      <c r="S4783">
        <f>INDEX(B:B,MATCH(A4783,A:A,0))</f>
        <v>0</v>
      </c>
      <c r="T4783" t="str">
        <f>IF(OR(B4783&gt;0,C4783&gt;0),"Acceptable","Check")</f>
        <v>Acceptable</v>
      </c>
      <c r="U4783">
        <f>COUNTIF(D:D, "Military - U.S. Army")</f>
        <v>23</v>
      </c>
      <c r="V4783">
        <f>AVERAGEIF(C:C,"Fort Myer, Virginia", I:I)</f>
        <v>2</v>
      </c>
      <c r="X4783" t="str">
        <f>IFERROR(VLOOKUP("FlightNumber", A:D, 4, FALSE), "Flight Not Found")</f>
        <v>Flight Not Found</v>
      </c>
      <c r="Y4783" t="str" cm="1">
        <f t="array" ref="Y4783">IF(AND(B:B &gt; TIME(6, 0, 0), B:B &lt;= TIME(18, 0, 0)), "Day", "Night")</f>
        <v>Night</v>
      </c>
      <c r="Z4783">
        <f>COUNTIFS(D:D, "Military - U.S. Army", C:C, "Fort Myer, Virginia")</f>
        <v>1</v>
      </c>
    </row>
    <row r="4784" spans="1:26" x14ac:dyDescent="0.2">
      <c r="A4784">
        <v>36988</v>
      </c>
      <c r="B4784" t="s">
        <v>3119</v>
      </c>
      <c r="C4784" t="s">
        <v>23910</v>
      </c>
      <c r="D4784" t="s">
        <v>23911</v>
      </c>
      <c r="E4784" t="s">
        <v>23912</v>
      </c>
      <c r="F4784" t="s">
        <v>23913</v>
      </c>
      <c r="G4784" t="s">
        <v>23914</v>
      </c>
      <c r="H4784" t="s">
        <v>23915</v>
      </c>
      <c r="I4784">
        <v>16</v>
      </c>
      <c r="J4784">
        <v>16</v>
      </c>
      <c r="K4784">
        <v>0</v>
      </c>
      <c r="L4784" t="s">
        <v>23916</v>
      </c>
      <c r="M4784">
        <f>SUM(B4784,C4784)</f>
        <v>0</v>
      </c>
      <c r="N4784" t="str">
        <f t="shared" si="148"/>
        <v>No</v>
      </c>
      <c r="O4784">
        <f>COUNTIF(C:C,"&lt;0")</f>
        <v>0</v>
      </c>
      <c r="P4784" t="e">
        <f>SUMIF(#REF!,"&gt;"&amp;AVERAGE(#REF!))</f>
        <v>#REF!</v>
      </c>
      <c r="Q4784">
        <f t="shared" si="149"/>
        <v>27.565026697177728</v>
      </c>
      <c r="R4784" t="str">
        <f>CONCATENATE("ID-",A4784,"-",E4784)</f>
        <v>ID-36988-Vinh - Dong Hoi - Hue</v>
      </c>
      <c r="S4784" t="str">
        <f>INDEX(B:B,MATCH(A4784,A:A,0))</f>
        <v>15:30</v>
      </c>
      <c r="T4784" t="str">
        <f>IF(OR(B4784&gt;0,C4784&gt;0),"Acceptable","Check")</f>
        <v>Acceptable</v>
      </c>
      <c r="U4784">
        <f>COUNTIF(D:D, "Military - U.S. Army")</f>
        <v>23</v>
      </c>
      <c r="V4784">
        <f>AVERAGEIF(C:C,"Fort Myer, Virginia", I:I)</f>
        <v>2</v>
      </c>
      <c r="X4784" t="str">
        <f>IFERROR(VLOOKUP("FlightNumber", A:D, 4, FALSE), "Flight Not Found")</f>
        <v>Flight Not Found</v>
      </c>
      <c r="Y4784" t="str" cm="1">
        <f t="array" ref="Y4784">IF(AND(B:B &gt; TIME(6, 0, 0), B:B &lt;= TIME(18, 0, 0)), "Day", "Night")</f>
        <v>Night</v>
      </c>
      <c r="Z4784">
        <f>COUNTIFS(D:D, "Military - U.S. Army", C:C, "Fort Myer, Virginia")</f>
        <v>1</v>
      </c>
    </row>
    <row r="4785" spans="1:26" x14ac:dyDescent="0.2">
      <c r="A4785">
        <v>37009</v>
      </c>
      <c r="B4785" t="s">
        <v>77</v>
      </c>
      <c r="C4785" t="s">
        <v>23917</v>
      </c>
      <c r="D4785" t="s">
        <v>23918</v>
      </c>
      <c r="E4785" t="s">
        <v>23919</v>
      </c>
      <c r="F4785" t="s">
        <v>23920</v>
      </c>
      <c r="G4785" t="s">
        <v>23921</v>
      </c>
      <c r="H4785" t="s">
        <v>23922</v>
      </c>
      <c r="I4785">
        <v>10</v>
      </c>
      <c r="J4785">
        <v>10</v>
      </c>
      <c r="K4785">
        <v>0</v>
      </c>
      <c r="L4785" t="s">
        <v>23923</v>
      </c>
      <c r="M4785">
        <f>SUM(B4785,C4785)</f>
        <v>0</v>
      </c>
      <c r="N4785" t="str">
        <f t="shared" si="148"/>
        <v>No</v>
      </c>
      <c r="O4785">
        <f>COUNTIF(C:C,"&lt;0")</f>
        <v>0</v>
      </c>
      <c r="P4785" t="e">
        <f>SUMIF(#REF!,"&gt;"&amp;AVERAGE(#REF!))</f>
        <v>#REF!</v>
      </c>
      <c r="Q4785">
        <f t="shared" si="149"/>
        <v>27.565026697177728</v>
      </c>
      <c r="R4785" t="str">
        <f>CONCATENATE("ID-",A4785,"-",E4785)</f>
        <v>ID-37009-San Fernando - El Calafate</v>
      </c>
      <c r="S4785" t="str">
        <f>INDEX(B:B,MATCH(A4785,A:A,0))</f>
        <v>05:15</v>
      </c>
      <c r="T4785" t="str">
        <f>IF(OR(B4785&gt;0,C4785&gt;0),"Acceptable","Check")</f>
        <v>Acceptable</v>
      </c>
      <c r="U4785">
        <f>COUNTIF(D:D, "Military - U.S. Army")</f>
        <v>23</v>
      </c>
      <c r="V4785">
        <f>AVERAGEIF(C:C,"Fort Myer, Virginia", I:I)</f>
        <v>2</v>
      </c>
      <c r="X4785" t="str">
        <f>IFERROR(VLOOKUP("FlightNumber", A:D, 4, FALSE), "Flight Not Found")</f>
        <v>Flight Not Found</v>
      </c>
      <c r="Y4785" t="str" cm="1">
        <f t="array" ref="Y4785">IF(AND(B:B &gt; TIME(6, 0, 0), B:B &lt;= TIME(18, 0, 0)), "Day", "Night")</f>
        <v>Night</v>
      </c>
      <c r="Z4785">
        <f>COUNTIFS(D:D, "Military - U.S. Army", C:C, "Fort Myer, Virginia")</f>
        <v>1</v>
      </c>
    </row>
    <row r="4786" spans="1:26" x14ac:dyDescent="0.2">
      <c r="A4786">
        <v>37027</v>
      </c>
      <c r="B4786" t="s">
        <v>364</v>
      </c>
      <c r="C4786" t="s">
        <v>23924</v>
      </c>
      <c r="D4786" t="s">
        <v>10962</v>
      </c>
      <c r="E4786" t="s">
        <v>23925</v>
      </c>
      <c r="F4786" t="s">
        <v>23926</v>
      </c>
      <c r="H4786" t="s">
        <v>23927</v>
      </c>
      <c r="I4786">
        <v>34</v>
      </c>
      <c r="J4786">
        <v>34</v>
      </c>
      <c r="K4786">
        <v>0</v>
      </c>
      <c r="L4786" t="s">
        <v>23928</v>
      </c>
      <c r="M4786">
        <f>SUM(B4786,C4786)</f>
        <v>0</v>
      </c>
      <c r="N4786" t="str">
        <f t="shared" si="148"/>
        <v>No</v>
      </c>
      <c r="O4786">
        <f>COUNTIF(C:C,"&lt;0")</f>
        <v>0</v>
      </c>
      <c r="P4786" t="e">
        <f>SUMIF(#REF!,"&gt;"&amp;AVERAGE(#REF!))</f>
        <v>#REF!</v>
      </c>
      <c r="Q4786">
        <f t="shared" si="149"/>
        <v>27.565026697177728</v>
      </c>
      <c r="R4786" t="str">
        <f>CONCATENATE("ID-",A4786,"-",E4786)</f>
        <v>ID-37027-Diyarbakir - Ankara</v>
      </c>
      <c r="S4786" t="str">
        <f>INDEX(B:B,MATCH(A4786,A:A,0))</f>
        <v>13:15</v>
      </c>
      <c r="T4786" t="str">
        <f>IF(OR(B4786&gt;0,C4786&gt;0),"Acceptable","Check")</f>
        <v>Acceptable</v>
      </c>
      <c r="U4786">
        <f>COUNTIF(D:D, "Military - U.S. Army")</f>
        <v>23</v>
      </c>
      <c r="V4786">
        <f>AVERAGEIF(C:C,"Fort Myer, Virginia", I:I)</f>
        <v>2</v>
      </c>
      <c r="X4786" t="str">
        <f>IFERROR(VLOOKUP("FlightNumber", A:D, 4, FALSE), "Flight Not Found")</f>
        <v>Flight Not Found</v>
      </c>
      <c r="Y4786" t="str" cm="1">
        <f t="array" ref="Y4786">IF(AND(B:B &gt; TIME(6, 0, 0), B:B &lt;= TIME(18, 0, 0)), "Day", "Night")</f>
        <v>Night</v>
      </c>
      <c r="Z4786">
        <f>COUNTIFS(D:D, "Military - U.S. Army", C:C, "Fort Myer, Virginia")</f>
        <v>1</v>
      </c>
    </row>
    <row r="4787" spans="1:26" x14ac:dyDescent="0.2">
      <c r="A4787">
        <v>37028</v>
      </c>
      <c r="B4787" t="s">
        <v>23929</v>
      </c>
      <c r="C4787" t="s">
        <v>23930</v>
      </c>
      <c r="D4787" t="s">
        <v>3540</v>
      </c>
      <c r="E4787" t="s">
        <v>23931</v>
      </c>
      <c r="F4787" t="s">
        <v>11698</v>
      </c>
      <c r="G4787" t="s">
        <v>23932</v>
      </c>
      <c r="H4787" t="s">
        <v>23933</v>
      </c>
      <c r="I4787">
        <v>5</v>
      </c>
      <c r="J4787">
        <v>5</v>
      </c>
      <c r="K4787">
        <v>0</v>
      </c>
      <c r="L4787" t="s">
        <v>23934</v>
      </c>
      <c r="M4787">
        <f>SUM(B4787,C4787)</f>
        <v>0</v>
      </c>
      <c r="N4787" t="str">
        <f t="shared" si="148"/>
        <v>No</v>
      </c>
      <c r="O4787">
        <f>COUNTIF(C:C,"&lt;0")</f>
        <v>0</v>
      </c>
      <c r="P4787" t="e">
        <f>SUMIF(#REF!,"&gt;"&amp;AVERAGE(#REF!))</f>
        <v>#REF!</v>
      </c>
      <c r="Q4787">
        <f t="shared" si="149"/>
        <v>27.565026697177728</v>
      </c>
      <c r="R4787" t="str">
        <f>CONCATENATE("ID-",A4787,"-",E4787)</f>
        <v>ID-37028-Mendoza - Parana</v>
      </c>
      <c r="S4787" t="str">
        <f>INDEX(B:B,MATCH(A4787,A:A,0))</f>
        <v>12:21</v>
      </c>
      <c r="T4787" t="str">
        <f>IF(OR(B4787&gt;0,C4787&gt;0),"Acceptable","Check")</f>
        <v>Acceptable</v>
      </c>
      <c r="U4787">
        <f>COUNTIF(D:D, "Military - U.S. Army")</f>
        <v>23</v>
      </c>
      <c r="V4787">
        <f>AVERAGEIF(C:C,"Fort Myer, Virginia", I:I)</f>
        <v>2</v>
      </c>
      <c r="X4787" t="str">
        <f>IFERROR(VLOOKUP("FlightNumber", A:D, 4, FALSE), "Flight Not Found")</f>
        <v>Flight Not Found</v>
      </c>
      <c r="Y4787" t="str" cm="1">
        <f t="array" ref="Y4787">IF(AND(B:B &gt; TIME(6, 0, 0), B:B &lt;= TIME(18, 0, 0)), "Day", "Night")</f>
        <v>Night</v>
      </c>
      <c r="Z4787">
        <f>COUNTIFS(D:D, "Military - U.S. Army", C:C, "Fort Myer, Virginia")</f>
        <v>1</v>
      </c>
    </row>
    <row r="4788" spans="1:26" x14ac:dyDescent="0.2">
      <c r="A4788">
        <v>37028</v>
      </c>
      <c r="B4788" t="s">
        <v>88</v>
      </c>
      <c r="C4788" t="s">
        <v>23935</v>
      </c>
      <c r="D4788" t="s">
        <v>23936</v>
      </c>
      <c r="E4788" t="s">
        <v>23937</v>
      </c>
      <c r="F4788" t="s">
        <v>11779</v>
      </c>
      <c r="G4788" t="s">
        <v>23938</v>
      </c>
      <c r="H4788" t="s">
        <v>23939</v>
      </c>
      <c r="I4788">
        <v>30</v>
      </c>
      <c r="J4788">
        <v>30</v>
      </c>
      <c r="K4788">
        <v>0</v>
      </c>
      <c r="L4788" t="s">
        <v>23940</v>
      </c>
      <c r="M4788">
        <f>SUM(B4788,C4788)</f>
        <v>0</v>
      </c>
      <c r="N4788" t="str">
        <f t="shared" si="148"/>
        <v>No</v>
      </c>
      <c r="O4788">
        <f>COUNTIF(C:C,"&lt;0")</f>
        <v>0</v>
      </c>
      <c r="P4788" t="e">
        <f>SUMIF(#REF!,"&gt;"&amp;AVERAGE(#REF!))</f>
        <v>#REF!</v>
      </c>
      <c r="Q4788">
        <f t="shared" si="149"/>
        <v>27.565026697177728</v>
      </c>
      <c r="R4788" t="str">
        <f>CONCATENATE("ID-",A4788,"-",E4788)</f>
        <v>ID-37028-Tehran - Gorgan</v>
      </c>
      <c r="S4788" t="str">
        <f>INDEX(B:B,MATCH(A4788,A:A,0))</f>
        <v>12:21</v>
      </c>
      <c r="T4788" t="str">
        <f>IF(OR(B4788&gt;0,C4788&gt;0),"Acceptable","Check")</f>
        <v>Acceptable</v>
      </c>
      <c r="U4788">
        <f>COUNTIF(D:D, "Military - U.S. Army")</f>
        <v>23</v>
      </c>
      <c r="V4788">
        <f>AVERAGEIF(C:C,"Fort Myer, Virginia", I:I)</f>
        <v>2</v>
      </c>
      <c r="X4788" t="str">
        <f>IFERROR(VLOOKUP("FlightNumber", A:D, 4, FALSE), "Flight Not Found")</f>
        <v>Flight Not Found</v>
      </c>
      <c r="Y4788" t="str" cm="1">
        <f t="array" ref="Y4788">IF(AND(B:B &gt; TIME(6, 0, 0), B:B &lt;= TIME(18, 0, 0)), "Day", "Night")</f>
        <v>Night</v>
      </c>
      <c r="Z4788">
        <f>COUNTIFS(D:D, "Military - U.S. Army", C:C, "Fort Myer, Virginia")</f>
        <v>1</v>
      </c>
    </row>
    <row r="4789" spans="1:26" x14ac:dyDescent="0.2">
      <c r="A4789">
        <v>37033</v>
      </c>
      <c r="B4789" t="s">
        <v>2159</v>
      </c>
      <c r="C4789" t="s">
        <v>23941</v>
      </c>
      <c r="D4789" t="s">
        <v>10698</v>
      </c>
      <c r="E4789" t="s">
        <v>23942</v>
      </c>
      <c r="F4789" t="s">
        <v>23943</v>
      </c>
      <c r="G4789" t="s">
        <v>23944</v>
      </c>
      <c r="H4789" t="s">
        <v>23945</v>
      </c>
      <c r="I4789">
        <v>7</v>
      </c>
      <c r="J4789">
        <v>7</v>
      </c>
      <c r="K4789">
        <v>0</v>
      </c>
      <c r="L4789" t="s">
        <v>341</v>
      </c>
      <c r="M4789">
        <f>SUM(B4789,C4789)</f>
        <v>0</v>
      </c>
      <c r="N4789" t="str">
        <f t="shared" si="148"/>
        <v>No</v>
      </c>
      <c r="O4789">
        <f>COUNTIF(C:C,"&lt;0")</f>
        <v>0</v>
      </c>
      <c r="P4789" t="e">
        <f>SUMIF(#REF!,"&gt;"&amp;AVERAGE(#REF!))</f>
        <v>#REF!</v>
      </c>
      <c r="Q4789">
        <f t="shared" si="149"/>
        <v>27.565026697177728</v>
      </c>
      <c r="R4789" t="str">
        <f>CONCATENATE("ID-",A4789,"-",E4789)</f>
        <v>ID-37033-Rzhevsk - Morsansk</v>
      </c>
      <c r="S4789" t="str">
        <f>INDEX(B:B,MATCH(A4789,A:A,0))</f>
        <v>16:35</v>
      </c>
      <c r="T4789" t="str">
        <f>IF(OR(B4789&gt;0,C4789&gt;0),"Acceptable","Check")</f>
        <v>Acceptable</v>
      </c>
      <c r="U4789">
        <f>COUNTIF(D:D, "Military - U.S. Army")</f>
        <v>23</v>
      </c>
      <c r="V4789">
        <f>AVERAGEIF(C:C,"Fort Myer, Virginia", I:I)</f>
        <v>2</v>
      </c>
      <c r="X4789" t="str">
        <f>IFERROR(VLOOKUP("FlightNumber", A:D, 4, FALSE), "Flight Not Found")</f>
        <v>Flight Not Found</v>
      </c>
      <c r="Y4789" t="str" cm="1">
        <f t="array" ref="Y4789">IF(AND(B:B &gt; TIME(6, 0, 0), B:B &lt;= TIME(18, 0, 0)), "Day", "Night")</f>
        <v>Night</v>
      </c>
      <c r="Z4789">
        <f>COUNTIFS(D:D, "Military - U.S. Army", C:C, "Fort Myer, Virginia")</f>
        <v>1</v>
      </c>
    </row>
    <row r="4790" spans="1:26" x14ac:dyDescent="0.2">
      <c r="A4790">
        <v>37057</v>
      </c>
      <c r="B4790" t="s">
        <v>1100</v>
      </c>
      <c r="C4790" t="s">
        <v>23946</v>
      </c>
      <c r="D4790" t="s">
        <v>23947</v>
      </c>
      <c r="E4790" t="s">
        <v>23948</v>
      </c>
      <c r="F4790" t="s">
        <v>23949</v>
      </c>
      <c r="G4790" t="s">
        <v>23950</v>
      </c>
      <c r="H4790" t="s">
        <v>23951</v>
      </c>
      <c r="I4790">
        <v>19</v>
      </c>
      <c r="J4790">
        <v>1</v>
      </c>
      <c r="K4790">
        <v>0</v>
      </c>
      <c r="L4790" t="s">
        <v>23952</v>
      </c>
      <c r="M4790">
        <f>SUM(B4790,C4790)</f>
        <v>0</v>
      </c>
      <c r="N4790" t="str">
        <f t="shared" si="148"/>
        <v>No</v>
      </c>
      <c r="O4790">
        <f>COUNTIF(C:C,"&lt;0")</f>
        <v>0</v>
      </c>
      <c r="P4790" t="e">
        <f>SUMIF(#REF!,"&gt;"&amp;AVERAGE(#REF!))</f>
        <v>#REF!</v>
      </c>
      <c r="Q4790">
        <f t="shared" si="149"/>
        <v>27.565026697177728</v>
      </c>
      <c r="R4790" t="str">
        <f>CONCATENATE("ID-",A4790,"-",E4790)</f>
        <v>ID-37057-Jayapura - Wamena</v>
      </c>
      <c r="S4790" t="str">
        <f>INDEX(B:B,MATCH(A4790,A:A,0))</f>
        <v>14:30</v>
      </c>
      <c r="T4790" t="str">
        <f>IF(OR(B4790&gt;0,C4790&gt;0),"Acceptable","Check")</f>
        <v>Acceptable</v>
      </c>
      <c r="U4790">
        <f>COUNTIF(D:D, "Military - U.S. Army")</f>
        <v>23</v>
      </c>
      <c r="V4790">
        <f>AVERAGEIF(C:C,"Fort Myer, Virginia", I:I)</f>
        <v>2</v>
      </c>
      <c r="X4790" t="str">
        <f>IFERROR(VLOOKUP("FlightNumber", A:D, 4, FALSE), "Flight Not Found")</f>
        <v>Flight Not Found</v>
      </c>
      <c r="Y4790" t="str" cm="1">
        <f t="array" ref="Y4790">IF(AND(B:B &gt; TIME(6, 0, 0), B:B &lt;= TIME(18, 0, 0)), "Day", "Night")</f>
        <v>Night</v>
      </c>
      <c r="Z4790">
        <f>COUNTIFS(D:D, "Military - U.S. Army", C:C, "Fort Myer, Virginia")</f>
        <v>1</v>
      </c>
    </row>
    <row r="4791" spans="1:26" x14ac:dyDescent="0.2">
      <c r="A4791">
        <v>37076</v>
      </c>
      <c r="B4791" t="s">
        <v>23953</v>
      </c>
      <c r="C4791" t="s">
        <v>8944</v>
      </c>
      <c r="D4791" t="s">
        <v>23954</v>
      </c>
      <c r="E4791" t="s">
        <v>23955</v>
      </c>
      <c r="F4791" t="s">
        <v>20861</v>
      </c>
      <c r="G4791" t="s">
        <v>23956</v>
      </c>
      <c r="H4791" t="s">
        <v>23957</v>
      </c>
      <c r="I4791">
        <v>145</v>
      </c>
      <c r="J4791">
        <v>145</v>
      </c>
      <c r="K4791">
        <v>0</v>
      </c>
      <c r="L4791" t="s">
        <v>23958</v>
      </c>
      <c r="M4791">
        <f>SUM(B4791,C4791)</f>
        <v>0</v>
      </c>
      <c r="N4791" t="str">
        <f t="shared" si="148"/>
        <v>No</v>
      </c>
      <c r="O4791">
        <f>COUNTIF(C:C,"&lt;0")</f>
        <v>0</v>
      </c>
      <c r="P4791" t="e">
        <f>SUMIF(#REF!,"&gt;"&amp;AVERAGE(#REF!))</f>
        <v>#REF!</v>
      </c>
      <c r="Q4791">
        <f t="shared" si="149"/>
        <v>27.565026697177728</v>
      </c>
      <c r="R4791" t="str">
        <f>CONCATENATE("ID-",A4791,"-",E4791)</f>
        <v>ID-37076-Yekaterinburg - Irkutsk - Vladivostok</v>
      </c>
      <c r="S4791" t="str">
        <f>INDEX(B:B,MATCH(A4791,A:A,0))</f>
        <v>02:08</v>
      </c>
      <c r="T4791" t="str">
        <f>IF(OR(B4791&gt;0,C4791&gt;0),"Acceptable","Check")</f>
        <v>Acceptable</v>
      </c>
      <c r="U4791">
        <f>COUNTIF(D:D, "Military - U.S. Army")</f>
        <v>23</v>
      </c>
      <c r="V4791">
        <f>AVERAGEIF(C:C,"Fort Myer, Virginia", I:I)</f>
        <v>2</v>
      </c>
      <c r="X4791" t="str">
        <f>IFERROR(VLOOKUP("FlightNumber", A:D, 4, FALSE), "Flight Not Found")</f>
        <v>Flight Not Found</v>
      </c>
      <c r="Y4791" t="str" cm="1">
        <f t="array" ref="Y4791">IF(AND(B:B &gt; TIME(6, 0, 0), B:B &lt;= TIME(18, 0, 0)), "Day", "Night")</f>
        <v>Night</v>
      </c>
      <c r="Z4791">
        <f>COUNTIFS(D:D, "Military - U.S. Army", C:C, "Fort Myer, Virginia")</f>
        <v>1</v>
      </c>
    </row>
    <row r="4792" spans="1:26" x14ac:dyDescent="0.2">
      <c r="A4792">
        <v>37077</v>
      </c>
      <c r="B4792" t="s">
        <v>8508</v>
      </c>
      <c r="C4792" t="s">
        <v>23959</v>
      </c>
      <c r="D4792" t="s">
        <v>23960</v>
      </c>
      <c r="E4792" t="s">
        <v>23961</v>
      </c>
      <c r="F4792" t="s">
        <v>23962</v>
      </c>
      <c r="G4792" t="s">
        <v>23963</v>
      </c>
      <c r="H4792" t="s">
        <v>23964</v>
      </c>
      <c r="I4792">
        <v>12</v>
      </c>
      <c r="J4792">
        <v>8</v>
      </c>
      <c r="K4792">
        <v>0</v>
      </c>
      <c r="L4792" t="s">
        <v>23965</v>
      </c>
      <c r="M4792">
        <f>SUM(B4792,C4792)</f>
        <v>0</v>
      </c>
      <c r="N4792" t="str">
        <f t="shared" si="148"/>
        <v>No</v>
      </c>
      <c r="O4792">
        <f>COUNTIF(C:C,"&lt;0")</f>
        <v>0</v>
      </c>
      <c r="P4792" t="e">
        <f>SUMIF(#REF!,"&gt;"&amp;AVERAGE(#REF!))</f>
        <v>#REF!</v>
      </c>
      <c r="Q4792">
        <f t="shared" si="149"/>
        <v>27.565026697177728</v>
      </c>
      <c r="R4792" t="str">
        <f>CONCATENATE("ID-",A4792,"-",E4792)</f>
        <v>ID-37077-Jinhae - Ockpo</v>
      </c>
      <c r="S4792" t="str">
        <f>INDEX(B:B,MATCH(A4792,A:A,0))</f>
        <v>11:40</v>
      </c>
      <c r="T4792" t="str">
        <f>IF(OR(B4792&gt;0,C4792&gt;0),"Acceptable","Check")</f>
        <v>Acceptable</v>
      </c>
      <c r="U4792">
        <f>COUNTIF(D:D, "Military - U.S. Army")</f>
        <v>23</v>
      </c>
      <c r="V4792">
        <f>AVERAGEIF(C:C,"Fort Myer, Virginia", I:I)</f>
        <v>2</v>
      </c>
      <c r="X4792" t="str">
        <f>IFERROR(VLOOKUP("FlightNumber", A:D, 4, FALSE), "Flight Not Found")</f>
        <v>Flight Not Found</v>
      </c>
      <c r="Y4792" t="str" cm="1">
        <f t="array" ref="Y4792">IF(AND(B:B &gt; TIME(6, 0, 0), B:B &lt;= TIME(18, 0, 0)), "Day", "Night")</f>
        <v>Night</v>
      </c>
      <c r="Z4792">
        <f>COUNTIFS(D:D, "Military - U.S. Army", C:C, "Fort Myer, Virginia")</f>
        <v>1</v>
      </c>
    </row>
    <row r="4793" spans="1:26" x14ac:dyDescent="0.2">
      <c r="A4793">
        <v>37084</v>
      </c>
      <c r="B4793" t="s">
        <v>15796</v>
      </c>
      <c r="C4793" t="s">
        <v>23966</v>
      </c>
      <c r="D4793" t="s">
        <v>23967</v>
      </c>
      <c r="E4793" t="s">
        <v>23968</v>
      </c>
      <c r="F4793" t="s">
        <v>23969</v>
      </c>
      <c r="G4793" t="s">
        <v>23970</v>
      </c>
      <c r="H4793" t="s">
        <v>23971</v>
      </c>
      <c r="I4793">
        <v>13</v>
      </c>
      <c r="J4793">
        <v>13</v>
      </c>
      <c r="K4793">
        <v>0</v>
      </c>
      <c r="L4793" t="s">
        <v>23972</v>
      </c>
      <c r="M4793">
        <f>SUM(B4793,C4793)</f>
        <v>0</v>
      </c>
      <c r="N4793" t="str">
        <f t="shared" si="148"/>
        <v>No</v>
      </c>
      <c r="O4793">
        <f>COUNTIF(C:C,"&lt;0")</f>
        <v>0</v>
      </c>
      <c r="P4793" t="e">
        <f>SUMIF(#REF!,"&gt;"&amp;AVERAGE(#REF!))</f>
        <v>#REF!</v>
      </c>
      <c r="Q4793">
        <f t="shared" si="149"/>
        <v>27.565026697177728</v>
      </c>
      <c r="R4793" t="str">
        <f>CONCATENATE("ID-",A4793,"-",E4793)</f>
        <v>ID-37084-Puerto Cabello - Caracas</v>
      </c>
      <c r="S4793" t="str">
        <f>INDEX(B:B,MATCH(A4793,A:A,0))</f>
        <v>12:05</v>
      </c>
      <c r="T4793" t="str">
        <f>IF(OR(B4793&gt;0,C4793&gt;0),"Acceptable","Check")</f>
        <v>Acceptable</v>
      </c>
      <c r="U4793">
        <f>COUNTIF(D:D, "Military - U.S. Army")</f>
        <v>23</v>
      </c>
      <c r="V4793">
        <f>AVERAGEIF(C:C,"Fort Myer, Virginia", I:I)</f>
        <v>2</v>
      </c>
      <c r="X4793" t="str">
        <f>IFERROR(VLOOKUP("FlightNumber", A:D, 4, FALSE), "Flight Not Found")</f>
        <v>Flight Not Found</v>
      </c>
      <c r="Y4793" t="str" cm="1">
        <f t="array" ref="Y4793">IF(AND(B:B &gt; TIME(6, 0, 0), B:B &lt;= TIME(18, 0, 0)), "Day", "Night")</f>
        <v>Night</v>
      </c>
      <c r="Z4793">
        <f>COUNTIFS(D:D, "Military - U.S. Army", C:C, "Fort Myer, Virginia")</f>
        <v>1</v>
      </c>
    </row>
    <row r="4794" spans="1:26" x14ac:dyDescent="0.2">
      <c r="A4794">
        <v>37086</v>
      </c>
      <c r="B4794" t="s">
        <v>16313</v>
      </c>
      <c r="C4794" t="s">
        <v>1385</v>
      </c>
      <c r="D4794" t="s">
        <v>23973</v>
      </c>
      <c r="E4794" t="s">
        <v>23974</v>
      </c>
      <c r="F4794" t="s">
        <v>19532</v>
      </c>
      <c r="G4794" t="s">
        <v>23975</v>
      </c>
      <c r="H4794" t="s">
        <v>23976</v>
      </c>
      <c r="I4794">
        <v>10</v>
      </c>
      <c r="J4794">
        <v>10</v>
      </c>
      <c r="K4794">
        <v>0</v>
      </c>
      <c r="L4794" t="s">
        <v>23977</v>
      </c>
      <c r="M4794">
        <f>SUM(B4794,C4794)</f>
        <v>0</v>
      </c>
      <c r="N4794" t="str">
        <f t="shared" si="148"/>
        <v>No</v>
      </c>
      <c r="O4794">
        <f>COUNTIF(C:C,"&lt;0")</f>
        <v>0</v>
      </c>
      <c r="P4794" t="e">
        <f>SUMIF(#REF!,"&gt;"&amp;AVERAGE(#REF!))</f>
        <v>#REF!</v>
      </c>
      <c r="Q4794">
        <f t="shared" si="149"/>
        <v>27.565026697177728</v>
      </c>
      <c r="R4794" t="str">
        <f>CONCATENATE("ID-",A4794,"-",E4794)</f>
        <v>ID-37086-Moscow - Norilsk</v>
      </c>
      <c r="S4794" t="str">
        <f>INDEX(B:B,MATCH(A4794,A:A,0))</f>
        <v>08:53</v>
      </c>
      <c r="T4794" t="str">
        <f>IF(OR(B4794&gt;0,C4794&gt;0),"Acceptable","Check")</f>
        <v>Acceptable</v>
      </c>
      <c r="U4794">
        <f>COUNTIF(D:D, "Military - U.S. Army")</f>
        <v>23</v>
      </c>
      <c r="V4794">
        <f>AVERAGEIF(C:C,"Fort Myer, Virginia", I:I)</f>
        <v>2</v>
      </c>
      <c r="X4794" t="str">
        <f>IFERROR(VLOOKUP("FlightNumber", A:D, 4, FALSE), "Flight Not Found")</f>
        <v>Flight Not Found</v>
      </c>
      <c r="Y4794" t="str" cm="1">
        <f t="array" ref="Y4794">IF(AND(B:B &gt; TIME(6, 0, 0), B:B &lt;= TIME(18, 0, 0)), "Day", "Night")</f>
        <v>Night</v>
      </c>
      <c r="Z4794">
        <f>COUNTIFS(D:D, "Military - U.S. Army", C:C, "Fort Myer, Virginia")</f>
        <v>1</v>
      </c>
    </row>
    <row r="4795" spans="1:26" x14ac:dyDescent="0.2">
      <c r="A4795">
        <v>37102</v>
      </c>
      <c r="B4795" t="s">
        <v>2618</v>
      </c>
      <c r="C4795" t="s">
        <v>21546</v>
      </c>
      <c r="D4795" t="s">
        <v>9454</v>
      </c>
      <c r="E4795" t="s">
        <v>23978</v>
      </c>
      <c r="F4795" t="s">
        <v>14401</v>
      </c>
      <c r="G4795" t="s">
        <v>23979</v>
      </c>
      <c r="H4795" t="s">
        <v>23980</v>
      </c>
      <c r="I4795">
        <v>6</v>
      </c>
      <c r="J4795">
        <v>6</v>
      </c>
      <c r="K4795">
        <v>0</v>
      </c>
      <c r="L4795" t="s">
        <v>23981</v>
      </c>
      <c r="M4795">
        <f>SUM(B4795,C4795)</f>
        <v>0</v>
      </c>
      <c r="N4795" t="str">
        <f t="shared" si="148"/>
        <v>No</v>
      </c>
      <c r="O4795">
        <f>COUNTIF(C:C,"&lt;0")</f>
        <v>0</v>
      </c>
      <c r="P4795" t="e">
        <f>SUMIF(#REF!,"&gt;"&amp;AVERAGE(#REF!))</f>
        <v>#REF!</v>
      </c>
      <c r="Q4795">
        <f t="shared" si="149"/>
        <v>27.565026697177728</v>
      </c>
      <c r="R4795" t="str">
        <f>CONCATENATE("ID-",A4795,"-",E4795)</f>
        <v>ID-37102-Shagway, AK - Return</v>
      </c>
      <c r="S4795" t="str">
        <f>INDEX(B:B,MATCH(A4795,A:A,0))</f>
        <v>16:00</v>
      </c>
      <c r="T4795" t="str">
        <f>IF(OR(B4795&gt;0,C4795&gt;0),"Acceptable","Check")</f>
        <v>Acceptable</v>
      </c>
      <c r="U4795">
        <f>COUNTIF(D:D, "Military - U.S. Army")</f>
        <v>23</v>
      </c>
      <c r="V4795">
        <f>AVERAGEIF(C:C,"Fort Myer, Virginia", I:I)</f>
        <v>2</v>
      </c>
      <c r="X4795" t="str">
        <f>IFERROR(VLOOKUP("FlightNumber", A:D, 4, FALSE), "Flight Not Found")</f>
        <v>Flight Not Found</v>
      </c>
      <c r="Y4795" t="str" cm="1">
        <f t="array" ref="Y4795">IF(AND(B:B &gt; TIME(6, 0, 0), B:B &lt;= TIME(18, 0, 0)), "Day", "Night")</f>
        <v>Night</v>
      </c>
      <c r="Z4795">
        <f>COUNTIFS(D:D, "Military - U.S. Army", C:C, "Fort Myer, Virginia")</f>
        <v>1</v>
      </c>
    </row>
    <row r="4796" spans="1:26" x14ac:dyDescent="0.2">
      <c r="A4796">
        <v>37108</v>
      </c>
      <c r="B4796" t="s">
        <v>23982</v>
      </c>
      <c r="C4796" t="s">
        <v>23983</v>
      </c>
      <c r="D4796" t="s">
        <v>23984</v>
      </c>
      <c r="E4796" t="s">
        <v>23985</v>
      </c>
      <c r="F4796" t="s">
        <v>23986</v>
      </c>
      <c r="G4796" t="s">
        <v>23987</v>
      </c>
      <c r="H4796" t="s">
        <v>2596</v>
      </c>
      <c r="I4796">
        <v>3</v>
      </c>
      <c r="J4796">
        <v>3</v>
      </c>
      <c r="K4796">
        <v>0</v>
      </c>
      <c r="L4796" t="s">
        <v>23988</v>
      </c>
      <c r="M4796">
        <f>SUM(B4796,C4796)</f>
        <v>0</v>
      </c>
      <c r="N4796" t="str">
        <f t="shared" si="148"/>
        <v>No</v>
      </c>
      <c r="O4796">
        <f>COUNTIF(C:C,"&lt;0")</f>
        <v>0</v>
      </c>
      <c r="P4796" t="e">
        <f>SUMIF(#REF!,"&gt;"&amp;AVERAGE(#REF!))</f>
        <v>#REF!</v>
      </c>
      <c r="Q4796">
        <f t="shared" si="149"/>
        <v>27.565026697177728</v>
      </c>
      <c r="R4796" t="str">
        <f>CONCATENATE("ID-",A4796,"-",E4796)</f>
        <v>ID-37108-Reykjavík, Iceland - Narsarsua, Greenland</v>
      </c>
      <c r="S4796" t="str">
        <f>INDEX(B:B,MATCH(A4796,A:A,0))</f>
        <v>04:43</v>
      </c>
      <c r="T4796" t="str">
        <f>IF(OR(B4796&gt;0,C4796&gt;0),"Acceptable","Check")</f>
        <v>Acceptable</v>
      </c>
      <c r="U4796">
        <f>COUNTIF(D:D, "Military - U.S. Army")</f>
        <v>23</v>
      </c>
      <c r="V4796">
        <f>AVERAGEIF(C:C,"Fort Myer, Virginia", I:I)</f>
        <v>2</v>
      </c>
      <c r="X4796" t="str">
        <f>IFERROR(VLOOKUP("FlightNumber", A:D, 4, FALSE), "Flight Not Found")</f>
        <v>Flight Not Found</v>
      </c>
      <c r="Y4796" t="str" cm="1">
        <f t="array" ref="Y4796">IF(AND(B:B &gt; TIME(6, 0, 0), B:B &lt;= TIME(18, 0, 0)), "Day", "Night")</f>
        <v>Night</v>
      </c>
      <c r="Z4796">
        <f>COUNTIFS(D:D, "Military - U.S. Army", C:C, "Fort Myer, Virginia")</f>
        <v>1</v>
      </c>
    </row>
    <row r="4797" spans="1:26" x14ac:dyDescent="0.2">
      <c r="A4797">
        <v>37113</v>
      </c>
      <c r="B4797" t="s">
        <v>8404</v>
      </c>
      <c r="C4797" t="s">
        <v>23989</v>
      </c>
      <c r="D4797" t="s">
        <v>23990</v>
      </c>
      <c r="E4797" t="s">
        <v>23991</v>
      </c>
      <c r="F4797" t="s">
        <v>23992</v>
      </c>
      <c r="G4797" t="s">
        <v>23993</v>
      </c>
      <c r="H4797" t="s">
        <v>23994</v>
      </c>
      <c r="I4797">
        <v>7</v>
      </c>
      <c r="J4797">
        <v>6</v>
      </c>
      <c r="K4797">
        <v>0</v>
      </c>
      <c r="L4797" t="s">
        <v>23995</v>
      </c>
      <c r="M4797">
        <f>SUM(B4797,C4797)</f>
        <v>0</v>
      </c>
      <c r="N4797" t="str">
        <f t="shared" si="148"/>
        <v>No</v>
      </c>
      <c r="O4797">
        <f>COUNTIF(C:C,"&lt;0")</f>
        <v>0</v>
      </c>
      <c r="P4797" t="e">
        <f>SUMIF(#REF!,"&gt;"&amp;AVERAGE(#REF!))</f>
        <v>#REF!</v>
      </c>
      <c r="Q4797">
        <f t="shared" si="149"/>
        <v>27.565026697177728</v>
      </c>
      <c r="R4797" t="str">
        <f>CONCATENATE("ID-",A4797,"-",E4797)</f>
        <v>ID-37113-Grand Canyon NP - Las Vegas</v>
      </c>
      <c r="S4797" t="str">
        <f>INDEX(B:B,MATCH(A4797,A:A,0))</f>
        <v>14:35</v>
      </c>
      <c r="T4797" t="str">
        <f>IF(OR(B4797&gt;0,C4797&gt;0),"Acceptable","Check")</f>
        <v>Acceptable</v>
      </c>
      <c r="U4797">
        <f>COUNTIF(D:D, "Military - U.S. Army")</f>
        <v>23</v>
      </c>
      <c r="V4797">
        <f>AVERAGEIF(C:C,"Fort Myer, Virginia", I:I)</f>
        <v>2</v>
      </c>
      <c r="X4797" t="str">
        <f>IFERROR(VLOOKUP("FlightNumber", A:D, 4, FALSE), "Flight Not Found")</f>
        <v>Flight Not Found</v>
      </c>
      <c r="Y4797" t="str" cm="1">
        <f t="array" ref="Y4797">IF(AND(B:B &gt; TIME(6, 0, 0), B:B &lt;= TIME(18, 0, 0)), "Day", "Night")</f>
        <v>Night</v>
      </c>
      <c r="Z4797">
        <f>COUNTIFS(D:D, "Military - U.S. Army", C:C, "Fort Myer, Virginia")</f>
        <v>1</v>
      </c>
    </row>
    <row r="4798" spans="1:26" x14ac:dyDescent="0.2">
      <c r="A4798">
        <v>37126</v>
      </c>
      <c r="C4798" t="s">
        <v>23996</v>
      </c>
      <c r="D4798" t="s">
        <v>23997</v>
      </c>
      <c r="E4798" t="s">
        <v>23998</v>
      </c>
      <c r="F4798" t="s">
        <v>23405</v>
      </c>
      <c r="G4798" t="s">
        <v>23999</v>
      </c>
      <c r="H4798" t="s">
        <v>24000</v>
      </c>
      <c r="I4798">
        <v>11</v>
      </c>
      <c r="J4798">
        <v>4</v>
      </c>
      <c r="K4798">
        <v>0</v>
      </c>
      <c r="L4798" t="s">
        <v>24001</v>
      </c>
      <c r="M4798">
        <f>SUM(B4798,C4798)</f>
        <v>0</v>
      </c>
      <c r="N4798" t="str">
        <f t="shared" si="148"/>
        <v>No</v>
      </c>
      <c r="O4798">
        <f>COUNTIF(C:C,"&lt;0")</f>
        <v>0</v>
      </c>
      <c r="P4798" t="e">
        <f>SUMIF(#REF!,"&gt;"&amp;AVERAGE(#REF!))</f>
        <v>#REF!</v>
      </c>
      <c r="Q4798">
        <f t="shared" si="149"/>
        <v>27.565026697177728</v>
      </c>
      <c r="R4798" t="str">
        <f>CONCATENATE("ID-",A4798,"-",E4798)</f>
        <v>ID-37126-Kama - Kapmene</v>
      </c>
      <c r="S4798">
        <f>INDEX(B:B,MATCH(A4798,A:A,0))</f>
        <v>0</v>
      </c>
      <c r="T4798" t="str">
        <f>IF(OR(B4798&gt;0,C4798&gt;0),"Acceptable","Check")</f>
        <v>Acceptable</v>
      </c>
      <c r="U4798">
        <f>COUNTIF(D:D, "Military - U.S. Army")</f>
        <v>23</v>
      </c>
      <c r="V4798">
        <f>AVERAGEIF(C:C,"Fort Myer, Virginia", I:I)</f>
        <v>2</v>
      </c>
      <c r="X4798" t="str">
        <f>IFERROR(VLOOKUP("FlightNumber", A:D, 4, FALSE), "Flight Not Found")</f>
        <v>Flight Not Found</v>
      </c>
      <c r="Y4798" t="str" cm="1">
        <f t="array" ref="Y4798">IF(AND(B:B &gt; TIME(6, 0, 0), B:B &lt;= TIME(18, 0, 0)), "Day", "Night")</f>
        <v>Night</v>
      </c>
      <c r="Z4798">
        <f>COUNTIFS(D:D, "Military - U.S. Army", C:C, "Fort Myer, Virginia")</f>
        <v>1</v>
      </c>
    </row>
    <row r="4799" spans="1:26" x14ac:dyDescent="0.2">
      <c r="A4799">
        <v>37127</v>
      </c>
      <c r="B4799" t="s">
        <v>24002</v>
      </c>
      <c r="C4799" t="s">
        <v>24003</v>
      </c>
      <c r="D4799" t="s">
        <v>24004</v>
      </c>
      <c r="E4799" t="s">
        <v>24005</v>
      </c>
      <c r="F4799" t="s">
        <v>24006</v>
      </c>
      <c r="G4799" t="s">
        <v>24007</v>
      </c>
      <c r="H4799" t="s">
        <v>24008</v>
      </c>
      <c r="I4799">
        <v>304</v>
      </c>
      <c r="J4799">
        <v>0</v>
      </c>
      <c r="K4799">
        <v>0</v>
      </c>
      <c r="L4799" t="s">
        <v>24009</v>
      </c>
      <c r="M4799">
        <f>SUM(B4799,C4799)</f>
        <v>0</v>
      </c>
      <c r="N4799" t="str">
        <f t="shared" si="148"/>
        <v>No</v>
      </c>
      <c r="O4799">
        <f>COUNTIF(C:C,"&lt;0")</f>
        <v>0</v>
      </c>
      <c r="P4799" t="e">
        <f>SUMIF(#REF!,"&gt;"&amp;AVERAGE(#REF!))</f>
        <v>#REF!</v>
      </c>
      <c r="Q4799">
        <f t="shared" si="149"/>
        <v>27.565026697177728</v>
      </c>
      <c r="R4799" t="str">
        <f>CONCATENATE("ID-",A4799,"-",E4799)</f>
        <v>ID-37127-Toronto - Lisbon</v>
      </c>
      <c r="S4799" t="str">
        <f>INDEX(B:B,MATCH(A4799,A:A,0))</f>
        <v>18:46</v>
      </c>
      <c r="T4799" t="str">
        <f>IF(OR(B4799&gt;0,C4799&gt;0),"Acceptable","Check")</f>
        <v>Acceptable</v>
      </c>
      <c r="U4799">
        <f>COUNTIF(D:D, "Military - U.S. Army")</f>
        <v>23</v>
      </c>
      <c r="V4799">
        <f>AVERAGEIF(C:C,"Fort Myer, Virginia", I:I)</f>
        <v>2</v>
      </c>
      <c r="X4799" t="str">
        <f>IFERROR(VLOOKUP("FlightNumber", A:D, 4, FALSE), "Flight Not Found")</f>
        <v>Flight Not Found</v>
      </c>
      <c r="Y4799" t="str" cm="1">
        <f t="array" ref="Y4799">IF(AND(B:B &gt; TIME(6, 0, 0), B:B &lt;= TIME(18, 0, 0)), "Day", "Night")</f>
        <v>Night</v>
      </c>
      <c r="Z4799">
        <f>COUNTIFS(D:D, "Military - U.S. Army", C:C, "Fort Myer, Virginia")</f>
        <v>1</v>
      </c>
    </row>
    <row r="4800" spans="1:26" x14ac:dyDescent="0.2">
      <c r="A4800">
        <v>37127</v>
      </c>
      <c r="B4800" t="s">
        <v>14064</v>
      </c>
      <c r="C4800" t="s">
        <v>24010</v>
      </c>
      <c r="D4800" t="s">
        <v>24011</v>
      </c>
      <c r="E4800" t="s">
        <v>24012</v>
      </c>
      <c r="F4800" t="s">
        <v>16728</v>
      </c>
      <c r="G4800" t="s">
        <v>24013</v>
      </c>
      <c r="H4800" t="s">
        <v>24014</v>
      </c>
      <c r="I4800">
        <v>2</v>
      </c>
      <c r="J4800">
        <v>2</v>
      </c>
      <c r="K4800">
        <v>0</v>
      </c>
      <c r="L4800" t="s">
        <v>24015</v>
      </c>
      <c r="M4800">
        <f>SUM(B4800,C4800)</f>
        <v>0</v>
      </c>
      <c r="N4800" t="str">
        <f t="shared" si="148"/>
        <v>No</v>
      </c>
      <c r="O4800">
        <f>COUNTIF(C:C,"&lt;0")</f>
        <v>0</v>
      </c>
      <c r="P4800" t="e">
        <f>SUMIF(#REF!,"&gt;"&amp;AVERAGE(#REF!))</f>
        <v>#REF!</v>
      </c>
      <c r="Q4800">
        <f t="shared" si="149"/>
        <v>27.565026697177728</v>
      </c>
      <c r="R4800" t="str">
        <f>CONCATENATE("ID-",A4800,"-",E4800)</f>
        <v>ID-37127-Ithaca, NY - Jackson, MI</v>
      </c>
      <c r="S4800" t="str">
        <f>INDEX(B:B,MATCH(A4800,A:A,0))</f>
        <v>18:46</v>
      </c>
      <c r="T4800" t="str">
        <f>IF(OR(B4800&gt;0,C4800&gt;0),"Acceptable","Check")</f>
        <v>Acceptable</v>
      </c>
      <c r="U4800">
        <f>COUNTIF(D:D, "Military - U.S. Army")</f>
        <v>23</v>
      </c>
      <c r="V4800">
        <f>AVERAGEIF(C:C,"Fort Myer, Virginia", I:I)</f>
        <v>2</v>
      </c>
      <c r="X4800" t="str">
        <f>IFERROR(VLOOKUP("FlightNumber", A:D, 4, FALSE), "Flight Not Found")</f>
        <v>Flight Not Found</v>
      </c>
      <c r="Y4800" t="str" cm="1">
        <f t="array" ref="Y4800">IF(AND(B:B &gt; TIME(6, 0, 0), B:B &lt;= TIME(18, 0, 0)), "Day", "Night")</f>
        <v>Night</v>
      </c>
      <c r="Z4800">
        <f>COUNTIFS(D:D, "Military - U.S. Army", C:C, "Fort Myer, Virginia")</f>
        <v>1</v>
      </c>
    </row>
    <row r="4801" spans="1:26" x14ac:dyDescent="0.2">
      <c r="A4801">
        <v>37128</v>
      </c>
      <c r="B4801" t="s">
        <v>8079</v>
      </c>
      <c r="C4801" t="s">
        <v>21637</v>
      </c>
      <c r="D4801" t="s">
        <v>24016</v>
      </c>
      <c r="E4801" t="s">
        <v>24017</v>
      </c>
      <c r="F4801" t="s">
        <v>12957</v>
      </c>
      <c r="G4801" t="s">
        <v>24018</v>
      </c>
      <c r="H4801" t="s">
        <v>24019</v>
      </c>
      <c r="I4801">
        <v>9</v>
      </c>
      <c r="J4801">
        <v>9</v>
      </c>
      <c r="K4801">
        <v>0</v>
      </c>
      <c r="L4801" t="s">
        <v>24020</v>
      </c>
      <c r="M4801">
        <f>SUM(B4801,C4801)</f>
        <v>0</v>
      </c>
      <c r="N4801" t="str">
        <f t="shared" si="148"/>
        <v>No</v>
      </c>
      <c r="O4801">
        <f>COUNTIF(C:C,"&lt;0")</f>
        <v>0</v>
      </c>
      <c r="P4801" t="e">
        <f>SUMIF(#REF!,"&gt;"&amp;AVERAGE(#REF!))</f>
        <v>#REF!</v>
      </c>
      <c r="Q4801">
        <f t="shared" si="149"/>
        <v>27.565026697177728</v>
      </c>
      <c r="R4801" t="str">
        <f>CONCATENATE("ID-",A4801,"-",E4801)</f>
        <v>ID-37128-Abaco - Miami</v>
      </c>
      <c r="S4801" t="str">
        <f>INDEX(B:B,MATCH(A4801,A:A,0))</f>
        <v>18:45</v>
      </c>
      <c r="T4801" t="str">
        <f>IF(OR(B4801&gt;0,C4801&gt;0),"Acceptable","Check")</f>
        <v>Acceptable</v>
      </c>
      <c r="U4801">
        <f>COUNTIF(D:D, "Military - U.S. Army")</f>
        <v>23</v>
      </c>
      <c r="V4801">
        <f>AVERAGEIF(C:C,"Fort Myer, Virginia", I:I)</f>
        <v>2</v>
      </c>
      <c r="X4801" t="str">
        <f>IFERROR(VLOOKUP("FlightNumber", A:D, 4, FALSE), "Flight Not Found")</f>
        <v>Flight Not Found</v>
      </c>
      <c r="Y4801" t="str" cm="1">
        <f t="array" ref="Y4801">IF(AND(B:B &gt; TIME(6, 0, 0), B:B &lt;= TIME(18, 0, 0)), "Day", "Night")</f>
        <v>Night</v>
      </c>
      <c r="Z4801">
        <f>COUNTIFS(D:D, "Military - U.S. Army", C:C, "Fort Myer, Virginia")</f>
        <v>1</v>
      </c>
    </row>
    <row r="4802" spans="1:26" x14ac:dyDescent="0.2">
      <c r="A4802">
        <v>37132</v>
      </c>
      <c r="B4802" t="s">
        <v>2232</v>
      </c>
      <c r="C4802" t="s">
        <v>16590</v>
      </c>
      <c r="D4802" t="s">
        <v>24021</v>
      </c>
      <c r="E4802" t="s">
        <v>24022</v>
      </c>
      <c r="F4802" t="s">
        <v>24023</v>
      </c>
      <c r="G4802" t="s">
        <v>24024</v>
      </c>
      <c r="H4802" t="s">
        <v>24025</v>
      </c>
      <c r="I4802">
        <v>47</v>
      </c>
      <c r="J4802">
        <v>4</v>
      </c>
      <c r="K4802">
        <v>0</v>
      </c>
      <c r="L4802" t="s">
        <v>24026</v>
      </c>
      <c r="M4802">
        <f>SUM(B4802,C4802)</f>
        <v>0</v>
      </c>
      <c r="N4802" t="str">
        <f t="shared" ref="N4802:N4865" si="150">IF(E4802="good","Yes","No")</f>
        <v>No</v>
      </c>
      <c r="O4802">
        <f>COUNTIF(C:C,"&lt;0")</f>
        <v>0</v>
      </c>
      <c r="P4802" t="e">
        <f>SUMIF(#REF!,"&gt;"&amp;AVERAGE(#REF!))</f>
        <v>#REF!</v>
      </c>
      <c r="Q4802">
        <f t="shared" si="149"/>
        <v>27.565026697177728</v>
      </c>
      <c r="R4802" t="str">
        <f>CONCATENATE("ID-",A4802,"-",E4802)</f>
        <v>ID-37132-Melilla - Málaga</v>
      </c>
      <c r="S4802" t="str">
        <f>INDEX(B:B,MATCH(A4802,A:A,0))</f>
        <v>10:15</v>
      </c>
      <c r="T4802" t="str">
        <f>IF(OR(B4802&gt;0,C4802&gt;0),"Acceptable","Check")</f>
        <v>Acceptable</v>
      </c>
      <c r="U4802">
        <f>COUNTIF(D:D, "Military - U.S. Army")</f>
        <v>23</v>
      </c>
      <c r="V4802">
        <f>AVERAGEIF(C:C,"Fort Myer, Virginia", I:I)</f>
        <v>2</v>
      </c>
      <c r="X4802" t="str">
        <f>IFERROR(VLOOKUP("FlightNumber", A:D, 4, FALSE), "Flight Not Found")</f>
        <v>Flight Not Found</v>
      </c>
      <c r="Y4802" t="str" cm="1">
        <f t="array" ref="Y4802">IF(AND(B:B &gt; TIME(6, 0, 0), B:B &lt;= TIME(18, 0, 0)), "Day", "Night")</f>
        <v>Night</v>
      </c>
      <c r="Z4802">
        <f>COUNTIFS(D:D, "Military - U.S. Army", C:C, "Fort Myer, Virginia")</f>
        <v>1</v>
      </c>
    </row>
    <row r="4803" spans="1:26" x14ac:dyDescent="0.2">
      <c r="A4803">
        <v>37145</v>
      </c>
      <c r="B4803" t="s">
        <v>6118</v>
      </c>
      <c r="C4803" t="s">
        <v>24027</v>
      </c>
      <c r="D4803" t="s">
        <v>1144</v>
      </c>
      <c r="E4803" t="s">
        <v>24028</v>
      </c>
      <c r="F4803" t="s">
        <v>24029</v>
      </c>
      <c r="G4803" t="s">
        <v>24030</v>
      </c>
      <c r="H4803" t="s">
        <v>24031</v>
      </c>
      <c r="I4803">
        <v>44</v>
      </c>
      <c r="J4803">
        <v>44</v>
      </c>
      <c r="K4803">
        <v>0</v>
      </c>
      <c r="L4803" t="s">
        <v>24032</v>
      </c>
      <c r="M4803">
        <f>SUM(B4803,C4803)</f>
        <v>0</v>
      </c>
      <c r="N4803" t="str">
        <f t="shared" si="150"/>
        <v>No</v>
      </c>
      <c r="O4803">
        <f>COUNTIF(C:C,"&lt;0")</f>
        <v>0</v>
      </c>
      <c r="P4803" t="e">
        <f>SUMIF(#REF!,"&gt;"&amp;AVERAGE(#REF!))</f>
        <v>#REF!</v>
      </c>
      <c r="Q4803">
        <f t="shared" ref="Q4803:Q4866" si="151">AVERAGEIF(I:I,"&gt;0")</f>
        <v>27.565026697177728</v>
      </c>
      <c r="R4803" t="str">
        <f>CONCATENATE("ID-",A4803,"-",E4803)</f>
        <v>ID-37145-Newark - San Francisco</v>
      </c>
      <c r="S4803" t="str">
        <f>INDEX(B:B,MATCH(A4803,A:A,0))</f>
        <v>10:03</v>
      </c>
      <c r="T4803" t="str">
        <f>IF(OR(B4803&gt;0,C4803&gt;0),"Acceptable","Check")</f>
        <v>Acceptable</v>
      </c>
      <c r="U4803">
        <f>COUNTIF(D:D, "Military - U.S. Army")</f>
        <v>23</v>
      </c>
      <c r="V4803">
        <f>AVERAGEIF(C:C,"Fort Myer, Virginia", I:I)</f>
        <v>2</v>
      </c>
      <c r="X4803" t="str">
        <f>IFERROR(VLOOKUP("FlightNumber", A:D, 4, FALSE), "Flight Not Found")</f>
        <v>Flight Not Found</v>
      </c>
      <c r="Y4803" t="str" cm="1">
        <f t="array" ref="Y4803">IF(AND(B:B &gt; TIME(6, 0, 0), B:B &lt;= TIME(18, 0, 0)), "Day", "Night")</f>
        <v>Night</v>
      </c>
      <c r="Z4803">
        <f>COUNTIFS(D:D, "Military - U.S. Army", C:C, "Fort Myer, Virginia")</f>
        <v>1</v>
      </c>
    </row>
    <row r="4804" spans="1:26" x14ac:dyDescent="0.2">
      <c r="A4804">
        <v>37145</v>
      </c>
      <c r="B4804" t="s">
        <v>787</v>
      </c>
      <c r="C4804" t="s">
        <v>24033</v>
      </c>
      <c r="D4804" t="s">
        <v>1326</v>
      </c>
      <c r="E4804" t="s">
        <v>24034</v>
      </c>
      <c r="F4804" t="s">
        <v>21771</v>
      </c>
      <c r="G4804" t="s">
        <v>24035</v>
      </c>
      <c r="H4804" t="s">
        <v>24036</v>
      </c>
      <c r="I4804">
        <v>64</v>
      </c>
      <c r="J4804">
        <v>64</v>
      </c>
      <c r="K4804">
        <v>125</v>
      </c>
      <c r="L4804" t="s">
        <v>24037</v>
      </c>
      <c r="M4804">
        <f>SUM(B4804,C4804)</f>
        <v>0</v>
      </c>
      <c r="N4804" t="str">
        <f t="shared" si="150"/>
        <v>No</v>
      </c>
      <c r="O4804">
        <f>COUNTIF(C:C,"&lt;0")</f>
        <v>0</v>
      </c>
      <c r="P4804" t="e">
        <f>SUMIF(#REF!,"&gt;"&amp;AVERAGE(#REF!))</f>
        <v>#REF!</v>
      </c>
      <c r="Q4804">
        <f t="shared" si="151"/>
        <v>27.565026697177728</v>
      </c>
      <c r="R4804" t="str">
        <f>CONCATENATE("ID-",A4804,"-",E4804)</f>
        <v>ID-37145-Washington D.C. - Los Angeles</v>
      </c>
      <c r="S4804" t="str">
        <f>INDEX(B:B,MATCH(A4804,A:A,0))</f>
        <v>10:03</v>
      </c>
      <c r="T4804" t="str">
        <f>IF(OR(B4804&gt;0,C4804&gt;0),"Acceptable","Check")</f>
        <v>Acceptable</v>
      </c>
      <c r="U4804">
        <f>COUNTIF(D:D, "Military - U.S. Army")</f>
        <v>23</v>
      </c>
      <c r="V4804">
        <f>AVERAGEIF(C:C,"Fort Myer, Virginia", I:I)</f>
        <v>2</v>
      </c>
      <c r="X4804" t="str">
        <f>IFERROR(VLOOKUP("FlightNumber", A:D, 4, FALSE), "Flight Not Found")</f>
        <v>Flight Not Found</v>
      </c>
      <c r="Y4804" t="str" cm="1">
        <f t="array" ref="Y4804">IF(AND(B:B &gt; TIME(6, 0, 0), B:B &lt;= TIME(18, 0, 0)), "Day", "Night")</f>
        <v>Night</v>
      </c>
      <c r="Z4804">
        <f>COUNTIFS(D:D, "Military - U.S. Army", C:C, "Fort Myer, Virginia")</f>
        <v>1</v>
      </c>
    </row>
    <row r="4805" spans="1:26" x14ac:dyDescent="0.2">
      <c r="A4805">
        <v>37145</v>
      </c>
      <c r="B4805" t="s">
        <v>16389</v>
      </c>
      <c r="C4805" t="s">
        <v>3180</v>
      </c>
      <c r="D4805" t="s">
        <v>1326</v>
      </c>
      <c r="E4805" t="s">
        <v>24038</v>
      </c>
      <c r="F4805" t="s">
        <v>24039</v>
      </c>
      <c r="G4805" t="s">
        <v>24040</v>
      </c>
      <c r="H4805" t="s">
        <v>24041</v>
      </c>
      <c r="I4805">
        <v>92</v>
      </c>
      <c r="J4805">
        <v>92</v>
      </c>
      <c r="K4805">
        <v>2750</v>
      </c>
      <c r="L4805" t="s">
        <v>24042</v>
      </c>
      <c r="M4805">
        <f>SUM(B4805,C4805)</f>
        <v>0</v>
      </c>
      <c r="N4805" t="str">
        <f t="shared" si="150"/>
        <v>No</v>
      </c>
      <c r="O4805">
        <f>COUNTIF(C:C,"&lt;0")</f>
        <v>0</v>
      </c>
      <c r="P4805" t="e">
        <f>SUMIF(#REF!,"&gt;"&amp;AVERAGE(#REF!))</f>
        <v>#REF!</v>
      </c>
      <c r="Q4805">
        <f t="shared" si="151"/>
        <v>27.565026697177728</v>
      </c>
      <c r="R4805" t="str">
        <f>CONCATENATE("ID-",A4805,"-",E4805)</f>
        <v>ID-37145-Boston - Los Angeles</v>
      </c>
      <c r="S4805" t="str">
        <f>INDEX(B:B,MATCH(A4805,A:A,0))</f>
        <v>10:03</v>
      </c>
      <c r="T4805" t="str">
        <f>IF(OR(B4805&gt;0,C4805&gt;0),"Acceptable","Check")</f>
        <v>Acceptable</v>
      </c>
      <c r="U4805">
        <f>COUNTIF(D:D, "Military - U.S. Army")</f>
        <v>23</v>
      </c>
      <c r="V4805">
        <f>AVERAGEIF(C:C,"Fort Myer, Virginia", I:I)</f>
        <v>2</v>
      </c>
      <c r="X4805" t="str">
        <f>IFERROR(VLOOKUP("FlightNumber", A:D, 4, FALSE), "Flight Not Found")</f>
        <v>Flight Not Found</v>
      </c>
      <c r="Y4805" t="str" cm="1">
        <f t="array" ref="Y4805">IF(AND(B:B &gt; TIME(6, 0, 0), B:B &lt;= TIME(18, 0, 0)), "Day", "Night")</f>
        <v>Night</v>
      </c>
      <c r="Z4805">
        <f>COUNTIFS(D:D, "Military - U.S. Army", C:C, "Fort Myer, Virginia")</f>
        <v>1</v>
      </c>
    </row>
    <row r="4806" spans="1:26" x14ac:dyDescent="0.2">
      <c r="A4806">
        <v>37145</v>
      </c>
      <c r="B4806" t="s">
        <v>15187</v>
      </c>
      <c r="C4806" t="s">
        <v>3180</v>
      </c>
      <c r="D4806" t="s">
        <v>1144</v>
      </c>
      <c r="E4806" t="s">
        <v>24038</v>
      </c>
      <c r="F4806" t="s">
        <v>24043</v>
      </c>
      <c r="G4806" t="s">
        <v>24044</v>
      </c>
      <c r="H4806" t="s">
        <v>24045</v>
      </c>
      <c r="I4806">
        <v>65</v>
      </c>
      <c r="J4806">
        <v>65</v>
      </c>
      <c r="K4806">
        <v>2750</v>
      </c>
      <c r="L4806" t="s">
        <v>24046</v>
      </c>
      <c r="M4806">
        <f>SUM(B4806,C4806)</f>
        <v>0</v>
      </c>
      <c r="N4806" t="str">
        <f t="shared" si="150"/>
        <v>No</v>
      </c>
      <c r="O4806">
        <f>COUNTIF(C:C,"&lt;0")</f>
        <v>0</v>
      </c>
      <c r="P4806" t="e">
        <f>SUMIF(#REF!,"&gt;"&amp;AVERAGE(#REF!))</f>
        <v>#REF!</v>
      </c>
      <c r="Q4806">
        <f t="shared" si="151"/>
        <v>27.565026697177728</v>
      </c>
      <c r="R4806" t="str">
        <f>CONCATENATE("ID-",A4806,"-",E4806)</f>
        <v>ID-37145-Boston - Los Angeles</v>
      </c>
      <c r="S4806" t="str">
        <f>INDEX(B:B,MATCH(A4806,A:A,0))</f>
        <v>10:03</v>
      </c>
      <c r="T4806" t="str">
        <f>IF(OR(B4806&gt;0,C4806&gt;0),"Acceptable","Check")</f>
        <v>Acceptable</v>
      </c>
      <c r="U4806">
        <f>COUNTIF(D:D, "Military - U.S. Army")</f>
        <v>23</v>
      </c>
      <c r="V4806">
        <f>AVERAGEIF(C:C,"Fort Myer, Virginia", I:I)</f>
        <v>2</v>
      </c>
      <c r="X4806" t="str">
        <f>IFERROR(VLOOKUP("FlightNumber", A:D, 4, FALSE), "Flight Not Found")</f>
        <v>Flight Not Found</v>
      </c>
      <c r="Y4806" t="str" cm="1">
        <f t="array" ref="Y4806">IF(AND(B:B &gt; TIME(6, 0, 0), B:B &lt;= TIME(18, 0, 0)), "Day", "Night")</f>
        <v>Night</v>
      </c>
      <c r="Z4806">
        <f>COUNTIFS(D:D, "Military - U.S. Army", C:C, "Fort Myer, Virginia")</f>
        <v>1</v>
      </c>
    </row>
    <row r="4807" spans="1:26" x14ac:dyDescent="0.2">
      <c r="A4807">
        <v>37146</v>
      </c>
      <c r="B4807" t="s">
        <v>6309</v>
      </c>
      <c r="C4807" t="s">
        <v>24047</v>
      </c>
      <c r="D4807" t="s">
        <v>24048</v>
      </c>
      <c r="E4807" t="s">
        <v>18868</v>
      </c>
      <c r="F4807" t="s">
        <v>24049</v>
      </c>
      <c r="G4807" t="s">
        <v>24050</v>
      </c>
      <c r="H4807" t="s">
        <v>24051</v>
      </c>
      <c r="I4807">
        <v>19</v>
      </c>
      <c r="J4807">
        <v>19</v>
      </c>
      <c r="K4807">
        <v>0</v>
      </c>
      <c r="L4807" t="s">
        <v>24052</v>
      </c>
      <c r="M4807">
        <f>SUM(B4807,C4807)</f>
        <v>0</v>
      </c>
      <c r="N4807" t="str">
        <f t="shared" si="150"/>
        <v>No</v>
      </c>
      <c r="O4807">
        <f>COUNTIF(C:C,"&lt;0")</f>
        <v>0</v>
      </c>
      <c r="P4807" t="e">
        <f>SUMIF(#REF!,"&gt;"&amp;AVERAGE(#REF!))</f>
        <v>#REF!</v>
      </c>
      <c r="Q4807">
        <f t="shared" si="151"/>
        <v>27.565026697177728</v>
      </c>
      <c r="R4807" t="str">
        <f>CONCATENATE("ID-",A4807,"-",E4807)</f>
        <v>ID-37146-Chichen Itza - Cozumel</v>
      </c>
      <c r="S4807" t="str">
        <f>INDEX(B:B,MATCH(A4807,A:A,0))</f>
        <v>16:25</v>
      </c>
      <c r="T4807" t="str">
        <f>IF(OR(B4807&gt;0,C4807&gt;0),"Acceptable","Check")</f>
        <v>Acceptable</v>
      </c>
      <c r="U4807">
        <f>COUNTIF(D:D, "Military - U.S. Army")</f>
        <v>23</v>
      </c>
      <c r="V4807">
        <f>AVERAGEIF(C:C,"Fort Myer, Virginia", I:I)</f>
        <v>2</v>
      </c>
      <c r="X4807" t="str">
        <f>IFERROR(VLOOKUP("FlightNumber", A:D, 4, FALSE), "Flight Not Found")</f>
        <v>Flight Not Found</v>
      </c>
      <c r="Y4807" t="str" cm="1">
        <f t="array" ref="Y4807">IF(AND(B:B &gt; TIME(6, 0, 0), B:B &lt;= TIME(18, 0, 0)), "Day", "Night")</f>
        <v>Night</v>
      </c>
      <c r="Z4807">
        <f>COUNTIFS(D:D, "Military - U.S. Army", C:C, "Fort Myer, Virginia")</f>
        <v>1</v>
      </c>
    </row>
    <row r="4808" spans="1:26" x14ac:dyDescent="0.2">
      <c r="A4808">
        <v>37149</v>
      </c>
      <c r="C4808" t="s">
        <v>24053</v>
      </c>
      <c r="D4808" t="s">
        <v>6256</v>
      </c>
      <c r="E4808" t="s">
        <v>24054</v>
      </c>
      <c r="F4808" t="s">
        <v>20566</v>
      </c>
      <c r="G4808" t="s">
        <v>24055</v>
      </c>
      <c r="H4808" t="s">
        <v>24056</v>
      </c>
      <c r="I4808">
        <v>82</v>
      </c>
      <c r="J4808">
        <v>1</v>
      </c>
      <c r="K4808">
        <v>0</v>
      </c>
      <c r="L4808" t="s">
        <v>24057</v>
      </c>
      <c r="M4808">
        <f>SUM(B4808,C4808)</f>
        <v>0</v>
      </c>
      <c r="N4808" t="str">
        <f t="shared" si="150"/>
        <v>No</v>
      </c>
      <c r="O4808">
        <f>COUNTIF(C:C,"&lt;0")</f>
        <v>0</v>
      </c>
      <c r="P4808" t="e">
        <f>SUMIF(#REF!,"&gt;"&amp;AVERAGE(#REF!))</f>
        <v>#REF!</v>
      </c>
      <c r="Q4808">
        <f t="shared" si="151"/>
        <v>27.565026697177728</v>
      </c>
      <c r="R4808" t="str">
        <f>CONCATENATE("ID-",A4808,"-",E4808)</f>
        <v>ID-37149-Recife  - Sao Paulo</v>
      </c>
      <c r="S4808">
        <f>INDEX(B:B,MATCH(A4808,A:A,0))</f>
        <v>0</v>
      </c>
      <c r="T4808" t="str">
        <f>IF(OR(B4808&gt;0,C4808&gt;0),"Acceptable","Check")</f>
        <v>Acceptable</v>
      </c>
      <c r="U4808">
        <f>COUNTIF(D:D, "Military - U.S. Army")</f>
        <v>23</v>
      </c>
      <c r="V4808">
        <f>AVERAGEIF(C:C,"Fort Myer, Virginia", I:I)</f>
        <v>2</v>
      </c>
      <c r="X4808" t="str">
        <f>IFERROR(VLOOKUP("FlightNumber", A:D, 4, FALSE), "Flight Not Found")</f>
        <v>Flight Not Found</v>
      </c>
      <c r="Y4808" t="str" cm="1">
        <f t="array" ref="Y4808">IF(AND(B:B &gt; TIME(6, 0, 0), B:B &lt;= TIME(18, 0, 0)), "Day", "Night")</f>
        <v>Night</v>
      </c>
      <c r="Z4808">
        <f>COUNTIFS(D:D, "Military - U.S. Army", C:C, "Fort Myer, Virginia")</f>
        <v>1</v>
      </c>
    </row>
    <row r="4809" spans="1:26" x14ac:dyDescent="0.2">
      <c r="A4809">
        <v>37152</v>
      </c>
      <c r="B4809" t="s">
        <v>1310</v>
      </c>
      <c r="C4809" t="s">
        <v>6670</v>
      </c>
      <c r="D4809" t="s">
        <v>24058</v>
      </c>
      <c r="E4809" t="s">
        <v>24059</v>
      </c>
      <c r="F4809" t="s">
        <v>24060</v>
      </c>
      <c r="G4809" t="s">
        <v>24061</v>
      </c>
      <c r="H4809" t="s">
        <v>24062</v>
      </c>
      <c r="I4809">
        <v>13</v>
      </c>
      <c r="J4809">
        <v>9</v>
      </c>
      <c r="K4809">
        <v>0</v>
      </c>
      <c r="L4809" t="s">
        <v>24063</v>
      </c>
      <c r="M4809">
        <f>SUM(B4809,C4809)</f>
        <v>0</v>
      </c>
      <c r="N4809" t="str">
        <f t="shared" si="150"/>
        <v>No</v>
      </c>
      <c r="O4809">
        <f>COUNTIF(C:C,"&lt;0")</f>
        <v>0</v>
      </c>
      <c r="P4809" t="e">
        <f>SUMIF(#REF!,"&gt;"&amp;AVERAGE(#REF!))</f>
        <v>#REF!</v>
      </c>
      <c r="Q4809">
        <f t="shared" si="151"/>
        <v>27.565026697177728</v>
      </c>
      <c r="R4809" t="str">
        <f>CONCATENATE("ID-",A4809,"-",E4809)</f>
        <v>ID-37152-Guatemala City - San Pedro Sula, Honduras</v>
      </c>
      <c r="S4809" t="str">
        <f>INDEX(B:B,MATCH(A4809,A:A,0))</f>
        <v>07:30</v>
      </c>
      <c r="T4809" t="str">
        <f>IF(OR(B4809&gt;0,C4809&gt;0),"Acceptable","Check")</f>
        <v>Acceptable</v>
      </c>
      <c r="U4809">
        <f>COUNTIF(D:D, "Military - U.S. Army")</f>
        <v>23</v>
      </c>
      <c r="V4809">
        <f>AVERAGEIF(C:C,"Fort Myer, Virginia", I:I)</f>
        <v>2</v>
      </c>
      <c r="X4809" t="str">
        <f>IFERROR(VLOOKUP("FlightNumber", A:D, 4, FALSE), "Flight Not Found")</f>
        <v>Flight Not Found</v>
      </c>
      <c r="Y4809" t="str" cm="1">
        <f t="array" ref="Y4809">IF(AND(B:B &gt; TIME(6, 0, 0), B:B &lt;= TIME(18, 0, 0)), "Day", "Night")</f>
        <v>Night</v>
      </c>
      <c r="Z4809">
        <f>COUNTIFS(D:D, "Military - U.S. Army", C:C, "Fort Myer, Virginia")</f>
        <v>1</v>
      </c>
    </row>
    <row r="4810" spans="1:26" x14ac:dyDescent="0.2">
      <c r="A4810">
        <v>37167</v>
      </c>
      <c r="B4810" t="s">
        <v>24064</v>
      </c>
      <c r="C4810" t="s">
        <v>24065</v>
      </c>
      <c r="D4810" t="s">
        <v>24066</v>
      </c>
      <c r="E4810" t="s">
        <v>24067</v>
      </c>
      <c r="F4810" t="s">
        <v>21369</v>
      </c>
      <c r="G4810" t="s">
        <v>24068</v>
      </c>
      <c r="H4810" t="s">
        <v>24069</v>
      </c>
      <c r="I4810">
        <v>3</v>
      </c>
      <c r="J4810">
        <v>3</v>
      </c>
      <c r="K4810">
        <v>0</v>
      </c>
      <c r="L4810" t="s">
        <v>24070</v>
      </c>
      <c r="M4810">
        <f>SUM(B4810,C4810)</f>
        <v>0</v>
      </c>
      <c r="N4810" t="str">
        <f t="shared" si="150"/>
        <v>No</v>
      </c>
      <c r="O4810">
        <f>COUNTIF(C:C,"&lt;0")</f>
        <v>0</v>
      </c>
      <c r="P4810" t="e">
        <f>SUMIF(#REF!,"&gt;"&amp;AVERAGE(#REF!))</f>
        <v>#REF!</v>
      </c>
      <c r="Q4810">
        <f t="shared" si="151"/>
        <v>27.565026697177728</v>
      </c>
      <c r="R4810" t="str">
        <f>CONCATENATE("ID-",A4810,"-",E4810)</f>
        <v>ID-37167-Decatur Island, WAAnacortez, WA</v>
      </c>
      <c r="S4810" t="str">
        <f>INDEX(B:B,MATCH(A4810,A:A,0))</f>
        <v>13:38</v>
      </c>
      <c r="T4810" t="str">
        <f>IF(OR(B4810&gt;0,C4810&gt;0),"Acceptable","Check")</f>
        <v>Acceptable</v>
      </c>
      <c r="U4810">
        <f>COUNTIF(D:D, "Military - U.S. Army")</f>
        <v>23</v>
      </c>
      <c r="V4810">
        <f>AVERAGEIF(C:C,"Fort Myer, Virginia", I:I)</f>
        <v>2</v>
      </c>
      <c r="X4810" t="str">
        <f>IFERROR(VLOOKUP("FlightNumber", A:D, 4, FALSE), "Flight Not Found")</f>
        <v>Flight Not Found</v>
      </c>
      <c r="Y4810" t="str" cm="1">
        <f t="array" ref="Y4810">IF(AND(B:B &gt; TIME(6, 0, 0), B:B &lt;= TIME(18, 0, 0)), "Day", "Night")</f>
        <v>Night</v>
      </c>
      <c r="Z4810">
        <f>COUNTIFS(D:D, "Military - U.S. Army", C:C, "Fort Myer, Virginia")</f>
        <v>1</v>
      </c>
    </row>
    <row r="4811" spans="1:26" x14ac:dyDescent="0.2">
      <c r="A4811">
        <v>37168</v>
      </c>
      <c r="B4811" t="s">
        <v>24071</v>
      </c>
      <c r="C4811" t="s">
        <v>24072</v>
      </c>
      <c r="D4811" t="s">
        <v>24073</v>
      </c>
      <c r="E4811" t="s">
        <v>24074</v>
      </c>
      <c r="F4811" t="s">
        <v>24075</v>
      </c>
      <c r="G4811" t="s">
        <v>24076</v>
      </c>
      <c r="H4811" t="s">
        <v>24077</v>
      </c>
      <c r="I4811">
        <v>78</v>
      </c>
      <c r="J4811">
        <v>78</v>
      </c>
      <c r="K4811">
        <v>0</v>
      </c>
      <c r="L4811" t="s">
        <v>24078</v>
      </c>
      <c r="M4811">
        <f>SUM(B4811,C4811)</f>
        <v>0</v>
      </c>
      <c r="N4811" t="str">
        <f t="shared" si="150"/>
        <v>No</v>
      </c>
      <c r="O4811">
        <f>COUNTIF(C:C,"&lt;0")</f>
        <v>0</v>
      </c>
      <c r="P4811" t="e">
        <f>SUMIF(#REF!,"&gt;"&amp;AVERAGE(#REF!))</f>
        <v>#REF!</v>
      </c>
      <c r="Q4811">
        <f t="shared" si="151"/>
        <v>27.565026697177728</v>
      </c>
      <c r="R4811" t="str">
        <f>CONCATENATE("ID-",A4811,"-",E4811)</f>
        <v>ID-37168-Tel Aviv -  Novosibirsk, Russia</v>
      </c>
      <c r="S4811" t="str">
        <f>INDEX(B:B,MATCH(A4811,A:A,0))</f>
        <v>13:44</v>
      </c>
      <c r="T4811" t="str">
        <f>IF(OR(B4811&gt;0,C4811&gt;0),"Acceptable","Check")</f>
        <v>Acceptable</v>
      </c>
      <c r="U4811">
        <f>COUNTIF(D:D, "Military - U.S. Army")</f>
        <v>23</v>
      </c>
      <c r="V4811">
        <f>AVERAGEIF(C:C,"Fort Myer, Virginia", I:I)</f>
        <v>2</v>
      </c>
      <c r="X4811" t="str">
        <f>IFERROR(VLOOKUP("FlightNumber", A:D, 4, FALSE), "Flight Not Found")</f>
        <v>Flight Not Found</v>
      </c>
      <c r="Y4811" t="str" cm="1">
        <f t="array" ref="Y4811">IF(AND(B:B &gt; TIME(6, 0, 0), B:B &lt;= TIME(18, 0, 0)), "Day", "Night")</f>
        <v>Night</v>
      </c>
      <c r="Z4811">
        <f>COUNTIFS(D:D, "Military - U.S. Army", C:C, "Fort Myer, Virginia")</f>
        <v>1</v>
      </c>
    </row>
    <row r="4812" spans="1:26" x14ac:dyDescent="0.2">
      <c r="A4812">
        <v>37172</v>
      </c>
      <c r="B4812" t="s">
        <v>5453</v>
      </c>
      <c r="C4812" t="s">
        <v>4359</v>
      </c>
      <c r="D4812" t="s">
        <v>24079</v>
      </c>
      <c r="E4812" t="s">
        <v>24080</v>
      </c>
      <c r="F4812" t="s">
        <v>24081</v>
      </c>
      <c r="G4812" t="s">
        <v>24082</v>
      </c>
      <c r="H4812" t="s">
        <v>24083</v>
      </c>
      <c r="I4812">
        <v>114</v>
      </c>
      <c r="J4812">
        <v>114</v>
      </c>
      <c r="K4812">
        <v>4</v>
      </c>
      <c r="L4812" t="s">
        <v>24084</v>
      </c>
      <c r="M4812">
        <f>SUM(B4812,C4812)</f>
        <v>0</v>
      </c>
      <c r="N4812" t="str">
        <f t="shared" si="150"/>
        <v>No</v>
      </c>
      <c r="O4812">
        <f>COUNTIF(C:C,"&lt;0")</f>
        <v>0</v>
      </c>
      <c r="P4812" t="e">
        <f>SUMIF(#REF!,"&gt;"&amp;AVERAGE(#REF!))</f>
        <v>#REF!</v>
      </c>
      <c r="Q4812">
        <f t="shared" si="151"/>
        <v>27.565026697177728</v>
      </c>
      <c r="R4812" t="str">
        <f>CONCATENATE("ID-",A4812,"-",E4812)</f>
        <v>ID-37172-Milan - Copenhagen / Milan - Paris</v>
      </c>
      <c r="S4812" t="str">
        <f>INDEX(B:B,MATCH(A4812,A:A,0))</f>
        <v>08:10</v>
      </c>
      <c r="T4812" t="str">
        <f>IF(OR(B4812&gt;0,C4812&gt;0),"Acceptable","Check")</f>
        <v>Acceptable</v>
      </c>
      <c r="U4812">
        <f>COUNTIF(D:D, "Military - U.S. Army")</f>
        <v>23</v>
      </c>
      <c r="V4812">
        <f>AVERAGEIF(C:C,"Fort Myer, Virginia", I:I)</f>
        <v>2</v>
      </c>
      <c r="X4812" t="str">
        <f>IFERROR(VLOOKUP("FlightNumber", A:D, 4, FALSE), "Flight Not Found")</f>
        <v>Flight Not Found</v>
      </c>
      <c r="Y4812" t="str" cm="1">
        <f t="array" ref="Y4812">IF(AND(B:B &gt; TIME(6, 0, 0), B:B &lt;= TIME(18, 0, 0)), "Day", "Night")</f>
        <v>Night</v>
      </c>
      <c r="Z4812">
        <f>COUNTIFS(D:D, "Military - U.S. Army", C:C, "Fort Myer, Virginia")</f>
        <v>1</v>
      </c>
    </row>
    <row r="4813" spans="1:26" x14ac:dyDescent="0.2">
      <c r="A4813">
        <v>37172</v>
      </c>
      <c r="B4813" t="s">
        <v>6234</v>
      </c>
      <c r="C4813" t="s">
        <v>24085</v>
      </c>
      <c r="D4813" t="s">
        <v>24086</v>
      </c>
      <c r="E4813" t="s">
        <v>24087</v>
      </c>
      <c r="F4813" t="s">
        <v>24088</v>
      </c>
      <c r="G4813" t="s">
        <v>24089</v>
      </c>
      <c r="H4813" t="s">
        <v>8708</v>
      </c>
      <c r="I4813">
        <v>7</v>
      </c>
      <c r="J4813">
        <v>3</v>
      </c>
      <c r="K4813">
        <v>0</v>
      </c>
      <c r="L4813" t="s">
        <v>24090</v>
      </c>
      <c r="M4813">
        <f>SUM(B4813,C4813)</f>
        <v>0</v>
      </c>
      <c r="N4813" t="str">
        <f t="shared" si="150"/>
        <v>No</v>
      </c>
      <c r="O4813">
        <f>COUNTIF(C:C,"&lt;0")</f>
        <v>0</v>
      </c>
      <c r="P4813" t="e">
        <f>SUMIF(#REF!,"&gt;"&amp;AVERAGE(#REF!))</f>
        <v>#REF!</v>
      </c>
      <c r="Q4813">
        <f t="shared" si="151"/>
        <v>27.565026697177728</v>
      </c>
      <c r="R4813" t="str">
        <f>CONCATENATE("ID-",A4813,"-",E4813)</f>
        <v>ID-37172-Iyachisakus Lake - Mollet Lake</v>
      </c>
      <c r="S4813" t="str">
        <f>INDEX(B:B,MATCH(A4813,A:A,0))</f>
        <v>08:10</v>
      </c>
      <c r="T4813" t="str">
        <f>IF(OR(B4813&gt;0,C4813&gt;0),"Acceptable","Check")</f>
        <v>Acceptable</v>
      </c>
      <c r="U4813">
        <f>COUNTIF(D:D, "Military - U.S. Army")</f>
        <v>23</v>
      </c>
      <c r="V4813">
        <f>AVERAGEIF(C:C,"Fort Myer, Virginia", I:I)</f>
        <v>2</v>
      </c>
      <c r="X4813" t="str">
        <f>IFERROR(VLOOKUP("FlightNumber", A:D, 4, FALSE), "Flight Not Found")</f>
        <v>Flight Not Found</v>
      </c>
      <c r="Y4813" t="str" cm="1">
        <f t="array" ref="Y4813">IF(AND(B:B &gt; TIME(6, 0, 0), B:B &lt;= TIME(18, 0, 0)), "Day", "Night")</f>
        <v>Night</v>
      </c>
      <c r="Z4813">
        <f>COUNTIFS(D:D, "Military - U.S. Army", C:C, "Fort Myer, Virginia")</f>
        <v>1</v>
      </c>
    </row>
    <row r="4814" spans="1:26" x14ac:dyDescent="0.2">
      <c r="A4814">
        <v>37174</v>
      </c>
      <c r="B4814" t="s">
        <v>24091</v>
      </c>
      <c r="C4814" t="s">
        <v>24092</v>
      </c>
      <c r="D4814" t="s">
        <v>24093</v>
      </c>
      <c r="E4814" t="s">
        <v>24094</v>
      </c>
      <c r="F4814" t="s">
        <v>23510</v>
      </c>
      <c r="G4814" t="s">
        <v>24095</v>
      </c>
      <c r="H4814" t="s">
        <v>24096</v>
      </c>
      <c r="I4814">
        <v>10</v>
      </c>
      <c r="J4814">
        <v>10</v>
      </c>
      <c r="K4814">
        <v>0</v>
      </c>
      <c r="L4814" t="s">
        <v>24097</v>
      </c>
      <c r="M4814">
        <f>SUM(B4814,C4814)</f>
        <v>0</v>
      </c>
      <c r="N4814" t="str">
        <f t="shared" si="150"/>
        <v>No</v>
      </c>
      <c r="O4814">
        <f>COUNTIF(C:C,"&lt;0")</f>
        <v>0</v>
      </c>
      <c r="P4814" t="e">
        <f>SUMIF(#REF!,"&gt;"&amp;AVERAGE(#REF!))</f>
        <v>#REF!</v>
      </c>
      <c r="Q4814">
        <f t="shared" si="151"/>
        <v>27.565026697177728</v>
      </c>
      <c r="R4814" t="str">
        <f>CONCATENATE("ID-",A4814,"-",E4814)</f>
        <v>ID-37174-Dillingham - King Salmon</v>
      </c>
      <c r="S4814" t="str">
        <f>INDEX(B:B,MATCH(A4814,A:A,0))</f>
        <v>09:26</v>
      </c>
      <c r="T4814" t="str">
        <f>IF(OR(B4814&gt;0,C4814&gt;0),"Acceptable","Check")</f>
        <v>Acceptable</v>
      </c>
      <c r="U4814">
        <f>COUNTIF(D:D, "Military - U.S. Army")</f>
        <v>23</v>
      </c>
      <c r="V4814">
        <f>AVERAGEIF(C:C,"Fort Myer, Virginia", I:I)</f>
        <v>2</v>
      </c>
      <c r="X4814" t="str">
        <f>IFERROR(VLOOKUP("FlightNumber", A:D, 4, FALSE), "Flight Not Found")</f>
        <v>Flight Not Found</v>
      </c>
      <c r="Y4814" t="str" cm="1">
        <f t="array" ref="Y4814">IF(AND(B:B &gt; TIME(6, 0, 0), B:B &lt;= TIME(18, 0, 0)), "Day", "Night")</f>
        <v>Night</v>
      </c>
      <c r="Z4814">
        <f>COUNTIFS(D:D, "Military - U.S. Army", C:C, "Fort Myer, Virginia")</f>
        <v>1</v>
      </c>
    </row>
    <row r="4815" spans="1:26" x14ac:dyDescent="0.2">
      <c r="A4815">
        <v>37174</v>
      </c>
      <c r="B4815" t="s">
        <v>24098</v>
      </c>
      <c r="C4815" t="s">
        <v>24099</v>
      </c>
      <c r="D4815" t="s">
        <v>24100</v>
      </c>
      <c r="E4815" t="s">
        <v>24101</v>
      </c>
      <c r="F4815" t="s">
        <v>24102</v>
      </c>
      <c r="G4815" t="s">
        <v>24103</v>
      </c>
      <c r="H4815" t="s">
        <v>24104</v>
      </c>
      <c r="I4815">
        <v>10</v>
      </c>
      <c r="J4815">
        <v>10</v>
      </c>
      <c r="K4815">
        <v>0</v>
      </c>
      <c r="L4815" t="s">
        <v>24105</v>
      </c>
      <c r="M4815">
        <f>SUM(B4815,C4815)</f>
        <v>0</v>
      </c>
      <c r="N4815" t="str">
        <f t="shared" si="150"/>
        <v>No</v>
      </c>
      <c r="O4815">
        <f>COUNTIF(C:C,"&lt;0")</f>
        <v>0</v>
      </c>
      <c r="P4815" t="e">
        <f>SUMIF(#REF!,"&gt;"&amp;AVERAGE(#REF!))</f>
        <v>#REF!</v>
      </c>
      <c r="Q4815">
        <f t="shared" si="151"/>
        <v>27.565026697177728</v>
      </c>
      <c r="R4815" t="str">
        <f>CONCATENATE("ID-",A4815,"-",E4815)</f>
        <v>ID-37174-Barcelona - Oran, Algeria</v>
      </c>
      <c r="S4815" t="str">
        <f>INDEX(B:B,MATCH(A4815,A:A,0))</f>
        <v>09:26</v>
      </c>
      <c r="T4815" t="str">
        <f>IF(OR(B4815&gt;0,C4815&gt;0),"Acceptable","Check")</f>
        <v>Acceptable</v>
      </c>
      <c r="U4815">
        <f>COUNTIF(D:D, "Military - U.S. Army")</f>
        <v>23</v>
      </c>
      <c r="V4815">
        <f>AVERAGEIF(C:C,"Fort Myer, Virginia", I:I)</f>
        <v>2</v>
      </c>
      <c r="X4815" t="str">
        <f>IFERROR(VLOOKUP("FlightNumber", A:D, 4, FALSE), "Flight Not Found")</f>
        <v>Flight Not Found</v>
      </c>
      <c r="Y4815" t="str" cm="1">
        <f t="array" ref="Y4815">IF(AND(B:B &gt; TIME(6, 0, 0), B:B &lt;= TIME(18, 0, 0)), "Day", "Night")</f>
        <v>Night</v>
      </c>
      <c r="Z4815">
        <f>COUNTIFS(D:D, "Military - U.S. Army", C:C, "Fort Myer, Virginia")</f>
        <v>1</v>
      </c>
    </row>
    <row r="4816" spans="1:26" x14ac:dyDescent="0.2">
      <c r="A4816">
        <v>37175</v>
      </c>
      <c r="B4816" t="s">
        <v>24106</v>
      </c>
      <c r="C4816" t="s">
        <v>24107</v>
      </c>
      <c r="D4816" t="s">
        <v>24108</v>
      </c>
      <c r="E4816" t="s">
        <v>24109</v>
      </c>
      <c r="F4816" t="s">
        <v>24110</v>
      </c>
      <c r="G4816" t="s">
        <v>24111</v>
      </c>
      <c r="H4816" t="s">
        <v>24112</v>
      </c>
      <c r="I4816">
        <v>3</v>
      </c>
      <c r="J4816">
        <v>2</v>
      </c>
      <c r="K4816">
        <v>0</v>
      </c>
      <c r="L4816" t="s">
        <v>24113</v>
      </c>
      <c r="M4816">
        <f>SUM(B4816,C4816)</f>
        <v>0</v>
      </c>
      <c r="N4816" t="str">
        <f t="shared" si="150"/>
        <v>No</v>
      </c>
      <c r="O4816">
        <f>COUNTIF(C:C,"&lt;0")</f>
        <v>0</v>
      </c>
      <c r="P4816" t="e">
        <f>SUMIF(#REF!,"&gt;"&amp;AVERAGE(#REF!))</f>
        <v>#REF!</v>
      </c>
      <c r="Q4816">
        <f t="shared" si="151"/>
        <v>27.565026697177728</v>
      </c>
      <c r="R4816" t="str">
        <f>CONCATENATE("ID-",A4816,"-",E4816)</f>
        <v>ID-37175-Gods Narrows - Shamattawa</v>
      </c>
      <c r="S4816" t="str">
        <f>INDEX(B:B,MATCH(A4816,A:A,0))</f>
        <v>23:35</v>
      </c>
      <c r="T4816" t="str">
        <f>IF(OR(B4816&gt;0,C4816&gt;0),"Acceptable","Check")</f>
        <v>Acceptable</v>
      </c>
      <c r="U4816">
        <f>COUNTIF(D:D, "Military - U.S. Army")</f>
        <v>23</v>
      </c>
      <c r="V4816">
        <f>AVERAGEIF(C:C,"Fort Myer, Virginia", I:I)</f>
        <v>2</v>
      </c>
      <c r="X4816" t="str">
        <f>IFERROR(VLOOKUP("FlightNumber", A:D, 4, FALSE), "Flight Not Found")</f>
        <v>Flight Not Found</v>
      </c>
      <c r="Y4816" t="str" cm="1">
        <f t="array" ref="Y4816">IF(AND(B:B &gt; TIME(6, 0, 0), B:B &lt;= TIME(18, 0, 0)), "Day", "Night")</f>
        <v>Night</v>
      </c>
      <c r="Z4816">
        <f>COUNTIFS(D:D, "Military - U.S. Army", C:C, "Fort Myer, Virginia")</f>
        <v>1</v>
      </c>
    </row>
    <row r="4817" spans="1:26" x14ac:dyDescent="0.2">
      <c r="A4817">
        <v>37177</v>
      </c>
      <c r="B4817" t="s">
        <v>4976</v>
      </c>
      <c r="C4817" t="s">
        <v>24114</v>
      </c>
      <c r="D4817" t="s">
        <v>24115</v>
      </c>
      <c r="E4817" t="s">
        <v>24116</v>
      </c>
      <c r="F4817" t="s">
        <v>24117</v>
      </c>
      <c r="G4817" t="s">
        <v>24118</v>
      </c>
      <c r="I4817">
        <v>6</v>
      </c>
      <c r="J4817">
        <v>3</v>
      </c>
      <c r="K4817">
        <v>0</v>
      </c>
      <c r="L4817" t="s">
        <v>24119</v>
      </c>
      <c r="M4817">
        <f>SUM(B4817,C4817)</f>
        <v>0</v>
      </c>
      <c r="N4817" t="str">
        <f t="shared" si="150"/>
        <v>No</v>
      </c>
      <c r="O4817">
        <f>COUNTIF(C:C,"&lt;0")</f>
        <v>0</v>
      </c>
      <c r="P4817" t="e">
        <f>SUMIF(#REF!,"&gt;"&amp;AVERAGE(#REF!))</f>
        <v>#REF!</v>
      </c>
      <c r="Q4817">
        <f t="shared" si="151"/>
        <v>27.565026697177728</v>
      </c>
      <c r="R4817" t="str">
        <f>CONCATENATE("ID-",A4817,"-",E4817)</f>
        <v>ID-37177-Humiata - Altamira</v>
      </c>
      <c r="S4817" t="str">
        <f>INDEX(B:B,MATCH(A4817,A:A,0))</f>
        <v>18:00</v>
      </c>
      <c r="T4817" t="str">
        <f>IF(OR(B4817&gt;0,C4817&gt;0),"Acceptable","Check")</f>
        <v>Acceptable</v>
      </c>
      <c r="U4817">
        <f>COUNTIF(D:D, "Military - U.S. Army")</f>
        <v>23</v>
      </c>
      <c r="V4817">
        <f>AVERAGEIF(C:C,"Fort Myer, Virginia", I:I)</f>
        <v>2</v>
      </c>
      <c r="X4817" t="str">
        <f>IFERROR(VLOOKUP("FlightNumber", A:D, 4, FALSE), "Flight Not Found")</f>
        <v>Flight Not Found</v>
      </c>
      <c r="Y4817" t="str" cm="1">
        <f t="array" ref="Y4817">IF(AND(B:B &gt; TIME(6, 0, 0), B:B &lt;= TIME(18, 0, 0)), "Day", "Night")</f>
        <v>Night</v>
      </c>
      <c r="Z4817">
        <f>COUNTIFS(D:D, "Military - U.S. Army", C:C, "Fort Myer, Virginia")</f>
        <v>1</v>
      </c>
    </row>
    <row r="4818" spans="1:26" x14ac:dyDescent="0.2">
      <c r="A4818">
        <v>37182</v>
      </c>
      <c r="B4818" t="s">
        <v>5411</v>
      </c>
      <c r="C4818" t="s">
        <v>9967</v>
      </c>
      <c r="D4818" t="s">
        <v>24120</v>
      </c>
      <c r="E4818" t="s">
        <v>24121</v>
      </c>
      <c r="F4818" t="s">
        <v>24122</v>
      </c>
      <c r="G4818" t="s">
        <v>24123</v>
      </c>
      <c r="H4818" t="s">
        <v>24124</v>
      </c>
      <c r="I4818">
        <v>5</v>
      </c>
      <c r="J4818">
        <v>3</v>
      </c>
      <c r="K4818">
        <v>0</v>
      </c>
      <c r="L4818" t="s">
        <v>24125</v>
      </c>
      <c r="M4818">
        <f>SUM(B4818,C4818)</f>
        <v>0</v>
      </c>
      <c r="N4818" t="str">
        <f t="shared" si="150"/>
        <v>No</v>
      </c>
      <c r="O4818">
        <f>COUNTIF(C:C,"&lt;0")</f>
        <v>0</v>
      </c>
      <c r="P4818" t="e">
        <f>SUMIF(#REF!,"&gt;"&amp;AVERAGE(#REF!))</f>
        <v>#REF!</v>
      </c>
      <c r="Q4818">
        <f t="shared" si="151"/>
        <v>27.565026697177728</v>
      </c>
      <c r="R4818" t="str">
        <f>CONCATENATE("ID-",A4818,"-",E4818)</f>
        <v>ID-37182-Fire Island, AK - Anchorage, AK</v>
      </c>
      <c r="S4818" t="str">
        <f>INDEX(B:B,MATCH(A4818,A:A,0))</f>
        <v>15:43</v>
      </c>
      <c r="T4818" t="str">
        <f>IF(OR(B4818&gt;0,C4818&gt;0),"Acceptable","Check")</f>
        <v>Acceptable</v>
      </c>
      <c r="U4818">
        <f>COUNTIF(D:D, "Military - U.S. Army")</f>
        <v>23</v>
      </c>
      <c r="V4818">
        <f>AVERAGEIF(C:C,"Fort Myer, Virginia", I:I)</f>
        <v>2</v>
      </c>
      <c r="X4818" t="str">
        <f>IFERROR(VLOOKUP("FlightNumber", A:D, 4, FALSE), "Flight Not Found")</f>
        <v>Flight Not Found</v>
      </c>
      <c r="Y4818" t="str" cm="1">
        <f t="array" ref="Y4818">IF(AND(B:B &gt; TIME(6, 0, 0), B:B &lt;= TIME(18, 0, 0)), "Day", "Night")</f>
        <v>Night</v>
      </c>
      <c r="Z4818">
        <f>COUNTIFS(D:D, "Military - U.S. Army", C:C, "Fort Myer, Virginia")</f>
        <v>1</v>
      </c>
    </row>
    <row r="4819" spans="1:26" x14ac:dyDescent="0.2">
      <c r="A4819">
        <v>37207</v>
      </c>
      <c r="B4819" t="s">
        <v>24126</v>
      </c>
      <c r="C4819" t="s">
        <v>24127</v>
      </c>
      <c r="D4819" t="s">
        <v>1326</v>
      </c>
      <c r="E4819" t="s">
        <v>24128</v>
      </c>
      <c r="F4819" t="s">
        <v>24129</v>
      </c>
      <c r="G4819" t="s">
        <v>24130</v>
      </c>
      <c r="H4819" t="s">
        <v>22711</v>
      </c>
      <c r="I4819">
        <v>260</v>
      </c>
      <c r="J4819">
        <v>260</v>
      </c>
      <c r="K4819">
        <v>5</v>
      </c>
      <c r="L4819" t="s">
        <v>24131</v>
      </c>
      <c r="M4819">
        <f>SUM(B4819,C4819)</f>
        <v>0</v>
      </c>
      <c r="N4819" t="str">
        <f t="shared" si="150"/>
        <v>No</v>
      </c>
      <c r="O4819">
        <f>COUNTIF(C:C,"&lt;0")</f>
        <v>0</v>
      </c>
      <c r="P4819" t="e">
        <f>SUMIF(#REF!,"&gt;"&amp;AVERAGE(#REF!))</f>
        <v>#REF!</v>
      </c>
      <c r="Q4819">
        <f t="shared" si="151"/>
        <v>27.565026697177728</v>
      </c>
      <c r="R4819" t="str">
        <f>CONCATENATE("ID-",A4819,"-",E4819)</f>
        <v>ID-37207-New York City - Santo Domingo, Dominican Rep.</v>
      </c>
      <c r="S4819" t="str">
        <f>INDEX(B:B,MATCH(A4819,A:A,0))</f>
        <v>09:16</v>
      </c>
      <c r="T4819" t="str">
        <f>IF(OR(B4819&gt;0,C4819&gt;0),"Acceptable","Check")</f>
        <v>Acceptable</v>
      </c>
      <c r="U4819">
        <f>COUNTIF(D:D, "Military - U.S. Army")</f>
        <v>23</v>
      </c>
      <c r="V4819">
        <f>AVERAGEIF(C:C,"Fort Myer, Virginia", I:I)</f>
        <v>2</v>
      </c>
      <c r="X4819" t="str">
        <f>IFERROR(VLOOKUP("FlightNumber", A:D, 4, FALSE), "Flight Not Found")</f>
        <v>Flight Not Found</v>
      </c>
      <c r="Y4819" t="str" cm="1">
        <f t="array" ref="Y4819">IF(AND(B:B &gt; TIME(6, 0, 0), B:B &lt;= TIME(18, 0, 0)), "Day", "Night")</f>
        <v>Night</v>
      </c>
      <c r="Z4819">
        <f>COUNTIFS(D:D, "Military - U.S. Army", C:C, "Fort Myer, Virginia")</f>
        <v>1</v>
      </c>
    </row>
    <row r="4820" spans="1:26" x14ac:dyDescent="0.2">
      <c r="A4820">
        <v>37214</v>
      </c>
      <c r="B4820" t="s">
        <v>18931</v>
      </c>
      <c r="C4820" t="s">
        <v>24132</v>
      </c>
      <c r="D4820" t="s">
        <v>24133</v>
      </c>
      <c r="E4820" t="s">
        <v>24134</v>
      </c>
      <c r="F4820" t="s">
        <v>24135</v>
      </c>
      <c r="G4820" t="s">
        <v>24136</v>
      </c>
      <c r="H4820" t="s">
        <v>24137</v>
      </c>
      <c r="I4820">
        <v>27</v>
      </c>
      <c r="J4820">
        <v>27</v>
      </c>
      <c r="K4820">
        <v>0</v>
      </c>
      <c r="L4820" t="s">
        <v>24138</v>
      </c>
      <c r="M4820">
        <f>SUM(B4820,C4820)</f>
        <v>0</v>
      </c>
      <c r="N4820" t="str">
        <f t="shared" si="150"/>
        <v>No</v>
      </c>
      <c r="O4820">
        <f>COUNTIF(C:C,"&lt;0")</f>
        <v>0</v>
      </c>
      <c r="P4820" t="e">
        <f>SUMIF(#REF!,"&gt;"&amp;AVERAGE(#REF!))</f>
        <v>#REF!</v>
      </c>
      <c r="Q4820">
        <f t="shared" si="151"/>
        <v>27.565026697177728</v>
      </c>
      <c r="R4820" t="str">
        <f>CONCATENATE("ID-",A4820,"-",E4820)</f>
        <v>ID-37214-Khatanga - Moscow</v>
      </c>
      <c r="S4820" t="str">
        <f>INDEX(B:B,MATCH(A4820,A:A,0))</f>
        <v>21:19</v>
      </c>
      <c r="T4820" t="str">
        <f>IF(OR(B4820&gt;0,C4820&gt;0),"Acceptable","Check")</f>
        <v>Acceptable</v>
      </c>
      <c r="U4820">
        <f>COUNTIF(D:D, "Military - U.S. Army")</f>
        <v>23</v>
      </c>
      <c r="V4820">
        <f>AVERAGEIF(C:C,"Fort Myer, Virginia", I:I)</f>
        <v>2</v>
      </c>
      <c r="X4820" t="str">
        <f>IFERROR(VLOOKUP("FlightNumber", A:D, 4, FALSE), "Flight Not Found")</f>
        <v>Flight Not Found</v>
      </c>
      <c r="Y4820" t="str" cm="1">
        <f t="array" ref="Y4820">IF(AND(B:B &gt; TIME(6, 0, 0), B:B &lt;= TIME(18, 0, 0)), "Day", "Night")</f>
        <v>Night</v>
      </c>
      <c r="Z4820">
        <f>COUNTIFS(D:D, "Military - U.S. Army", C:C, "Fort Myer, Virginia")</f>
        <v>1</v>
      </c>
    </row>
    <row r="4821" spans="1:26" x14ac:dyDescent="0.2">
      <c r="A4821">
        <v>37217</v>
      </c>
      <c r="B4821" t="s">
        <v>10865</v>
      </c>
      <c r="C4821" t="s">
        <v>1331</v>
      </c>
      <c r="D4821" t="s">
        <v>23515</v>
      </c>
      <c r="E4821" t="s">
        <v>24139</v>
      </c>
      <c r="F4821" t="s">
        <v>20209</v>
      </c>
      <c r="G4821" t="s">
        <v>24140</v>
      </c>
      <c r="H4821" t="s">
        <v>24141</v>
      </c>
      <c r="I4821">
        <v>2</v>
      </c>
      <c r="J4821">
        <v>2</v>
      </c>
      <c r="K4821">
        <v>0</v>
      </c>
      <c r="L4821" t="s">
        <v>24142</v>
      </c>
      <c r="M4821">
        <f>SUM(B4821,C4821)</f>
        <v>0</v>
      </c>
      <c r="N4821" t="str">
        <f t="shared" si="150"/>
        <v>No</v>
      </c>
      <c r="O4821">
        <f>COUNTIF(C:C,"&lt;0")</f>
        <v>0</v>
      </c>
      <c r="P4821" t="e">
        <f>SUMIF(#REF!,"&gt;"&amp;AVERAGE(#REF!))</f>
        <v>#REF!</v>
      </c>
      <c r="Q4821">
        <f t="shared" si="151"/>
        <v>27.565026697177728</v>
      </c>
      <c r="R4821" t="str">
        <f>CONCATENATE("ID-",A4821,"-",E4821)</f>
        <v>ID-37217-Pittsburgh, PA - Baca Raton, Fl</v>
      </c>
      <c r="S4821" t="str">
        <f>INDEX(B:B,MATCH(A4821,A:A,0))</f>
        <v>13:05</v>
      </c>
      <c r="T4821" t="str">
        <f>IF(OR(B4821&gt;0,C4821&gt;0),"Acceptable","Check")</f>
        <v>Acceptable</v>
      </c>
      <c r="U4821">
        <f>COUNTIF(D:D, "Military - U.S. Army")</f>
        <v>23</v>
      </c>
      <c r="V4821">
        <f>AVERAGEIF(C:C,"Fort Myer, Virginia", I:I)</f>
        <v>2</v>
      </c>
      <c r="X4821" t="str">
        <f>IFERROR(VLOOKUP("FlightNumber", A:D, 4, FALSE), "Flight Not Found")</f>
        <v>Flight Not Found</v>
      </c>
      <c r="Y4821" t="str" cm="1">
        <f t="array" ref="Y4821">IF(AND(B:B &gt; TIME(6, 0, 0), B:B &lt;= TIME(18, 0, 0)), "Day", "Night")</f>
        <v>Night</v>
      </c>
      <c r="Z4821">
        <f>COUNTIFS(D:D, "Military - U.S. Army", C:C, "Fort Myer, Virginia")</f>
        <v>1</v>
      </c>
    </row>
    <row r="4822" spans="1:26" x14ac:dyDescent="0.2">
      <c r="A4822">
        <v>37218</v>
      </c>
      <c r="B4822" t="s">
        <v>1377</v>
      </c>
      <c r="C4822" t="s">
        <v>24143</v>
      </c>
      <c r="D4822" t="s">
        <v>24144</v>
      </c>
      <c r="E4822" t="s">
        <v>24145</v>
      </c>
      <c r="F4822" t="s">
        <v>20431</v>
      </c>
      <c r="G4822" t="s">
        <v>24146</v>
      </c>
      <c r="H4822" t="s">
        <v>24147</v>
      </c>
      <c r="I4822">
        <v>17</v>
      </c>
      <c r="J4822">
        <v>2</v>
      </c>
      <c r="K4822">
        <v>0</v>
      </c>
      <c r="L4822" t="s">
        <v>24148</v>
      </c>
      <c r="M4822">
        <f>SUM(B4822,C4822)</f>
        <v>0</v>
      </c>
      <c r="N4822" t="str">
        <f t="shared" si="150"/>
        <v>No</v>
      </c>
      <c r="O4822">
        <f>COUNTIF(C:C,"&lt;0")</f>
        <v>0</v>
      </c>
      <c r="P4822" t="e">
        <f>SUMIF(#REF!,"&gt;"&amp;AVERAGE(#REF!))</f>
        <v>#REF!</v>
      </c>
      <c r="Q4822">
        <f t="shared" si="151"/>
        <v>27.565026697177728</v>
      </c>
      <c r="R4822" t="str">
        <f>CONCATENATE("ID-",A4822,"-",E4822)</f>
        <v>ID-37218-Tallinn - Kardla</v>
      </c>
      <c r="S4822" t="str">
        <f>INDEX(B:B,MATCH(A4822,A:A,0))</f>
        <v>18:35</v>
      </c>
      <c r="T4822" t="str">
        <f>IF(OR(B4822&gt;0,C4822&gt;0),"Acceptable","Check")</f>
        <v>Acceptable</v>
      </c>
      <c r="U4822">
        <f>COUNTIF(D:D, "Military - U.S. Army")</f>
        <v>23</v>
      </c>
      <c r="V4822">
        <f>AVERAGEIF(C:C,"Fort Myer, Virginia", I:I)</f>
        <v>2</v>
      </c>
      <c r="X4822" t="str">
        <f>IFERROR(VLOOKUP("FlightNumber", A:D, 4, FALSE), "Flight Not Found")</f>
        <v>Flight Not Found</v>
      </c>
      <c r="Y4822" t="str" cm="1">
        <f t="array" ref="Y4822">IF(AND(B:B &gt; TIME(6, 0, 0), B:B &lt;= TIME(18, 0, 0)), "Day", "Night")</f>
        <v>Night</v>
      </c>
      <c r="Z4822">
        <f>COUNTIFS(D:D, "Military - U.S. Army", C:C, "Fort Myer, Virginia")</f>
        <v>1</v>
      </c>
    </row>
    <row r="4823" spans="1:26" x14ac:dyDescent="0.2">
      <c r="A4823">
        <v>37219</v>
      </c>
      <c r="B4823" t="s">
        <v>5380</v>
      </c>
      <c r="C4823" t="s">
        <v>24149</v>
      </c>
      <c r="D4823" t="s">
        <v>23414</v>
      </c>
      <c r="E4823" t="s">
        <v>24150</v>
      </c>
      <c r="F4823" t="s">
        <v>24151</v>
      </c>
      <c r="G4823" t="s">
        <v>24152</v>
      </c>
      <c r="H4823" t="s">
        <v>24153</v>
      </c>
      <c r="I4823">
        <v>33</v>
      </c>
      <c r="J4823">
        <v>24</v>
      </c>
      <c r="K4823">
        <v>0</v>
      </c>
      <c r="L4823" t="s">
        <v>24154</v>
      </c>
      <c r="M4823">
        <f>SUM(B4823,C4823)</f>
        <v>0</v>
      </c>
      <c r="N4823" t="str">
        <f t="shared" si="150"/>
        <v>No</v>
      </c>
      <c r="O4823">
        <f>COUNTIF(C:C,"&lt;0")</f>
        <v>0</v>
      </c>
      <c r="P4823" t="e">
        <f>SUMIF(#REF!,"&gt;"&amp;AVERAGE(#REF!))</f>
        <v>#REF!</v>
      </c>
      <c r="Q4823">
        <f t="shared" si="151"/>
        <v>27.565026697177728</v>
      </c>
      <c r="R4823" t="str">
        <f>CONCATENATE("ID-",A4823,"-",E4823)</f>
        <v>ID-37219-Berlin - Zurich</v>
      </c>
      <c r="S4823" t="str">
        <f>INDEX(B:B,MATCH(A4823,A:A,0))</f>
        <v>22:07</v>
      </c>
      <c r="T4823" t="str">
        <f>IF(OR(B4823&gt;0,C4823&gt;0),"Acceptable","Check")</f>
        <v>Acceptable</v>
      </c>
      <c r="U4823">
        <f>COUNTIF(D:D, "Military - U.S. Army")</f>
        <v>23</v>
      </c>
      <c r="V4823">
        <f>AVERAGEIF(C:C,"Fort Myer, Virginia", I:I)</f>
        <v>2</v>
      </c>
      <c r="X4823" t="str">
        <f>IFERROR(VLOOKUP("FlightNumber", A:D, 4, FALSE), "Flight Not Found")</f>
        <v>Flight Not Found</v>
      </c>
      <c r="Y4823" t="str" cm="1">
        <f t="array" ref="Y4823">IF(AND(B:B &gt; TIME(6, 0, 0), B:B &lt;= TIME(18, 0, 0)), "Day", "Night")</f>
        <v>Night</v>
      </c>
      <c r="Z4823">
        <f>COUNTIFS(D:D, "Military - U.S. Army", C:C, "Fort Myer, Virginia")</f>
        <v>1</v>
      </c>
    </row>
    <row r="4824" spans="1:26" x14ac:dyDescent="0.2">
      <c r="A4824">
        <v>37222</v>
      </c>
      <c r="B4824" t="s">
        <v>20932</v>
      </c>
      <c r="C4824" t="s">
        <v>24155</v>
      </c>
      <c r="D4824" t="s">
        <v>24156</v>
      </c>
      <c r="E4824" t="s">
        <v>24157</v>
      </c>
      <c r="F4824" t="s">
        <v>24158</v>
      </c>
      <c r="G4824" t="s">
        <v>24159</v>
      </c>
      <c r="H4824" t="s">
        <v>24160</v>
      </c>
      <c r="I4824">
        <v>13</v>
      </c>
      <c r="J4824">
        <v>1</v>
      </c>
      <c r="K4824">
        <v>0</v>
      </c>
      <c r="L4824" t="s">
        <v>24161</v>
      </c>
      <c r="M4824">
        <f>SUM(B4824,C4824)</f>
        <v>0</v>
      </c>
      <c r="N4824" t="str">
        <f t="shared" si="150"/>
        <v>No</v>
      </c>
      <c r="O4824">
        <f>COUNTIF(C:C,"&lt;0")</f>
        <v>0</v>
      </c>
      <c r="P4824" t="e">
        <f>SUMIF(#REF!,"&gt;"&amp;AVERAGE(#REF!))</f>
        <v>#REF!</v>
      </c>
      <c r="Q4824">
        <f t="shared" si="151"/>
        <v>27.565026697177728</v>
      </c>
      <c r="R4824" t="str">
        <f>CONCATENATE("ID-",A4824,"-",E4824)</f>
        <v>ID-37222-Luxembourg - Port Harcourt</v>
      </c>
      <c r="S4824" t="str">
        <f>INDEX(B:B,MATCH(A4824,A:A,0))</f>
        <v>01:56</v>
      </c>
      <c r="T4824" t="str">
        <f>IF(OR(B4824&gt;0,C4824&gt;0),"Acceptable","Check")</f>
        <v>Acceptable</v>
      </c>
      <c r="U4824">
        <f>COUNTIF(D:D, "Military - U.S. Army")</f>
        <v>23</v>
      </c>
      <c r="V4824">
        <f>AVERAGEIF(C:C,"Fort Myer, Virginia", I:I)</f>
        <v>2</v>
      </c>
      <c r="X4824" t="str">
        <f>IFERROR(VLOOKUP("FlightNumber", A:D, 4, FALSE), "Flight Not Found")</f>
        <v>Flight Not Found</v>
      </c>
      <c r="Y4824" t="str" cm="1">
        <f t="array" ref="Y4824">IF(AND(B:B &gt; TIME(6, 0, 0), B:B &lt;= TIME(18, 0, 0)), "Day", "Night")</f>
        <v>Night</v>
      </c>
      <c r="Z4824">
        <f>COUNTIFS(D:D, "Military - U.S. Army", C:C, "Fort Myer, Virginia")</f>
        <v>1</v>
      </c>
    </row>
    <row r="4825" spans="1:26" x14ac:dyDescent="0.2">
      <c r="A4825">
        <v>37223</v>
      </c>
      <c r="B4825" t="s">
        <v>21182</v>
      </c>
      <c r="C4825" t="s">
        <v>24162</v>
      </c>
      <c r="D4825" t="s">
        <v>19238</v>
      </c>
      <c r="E4825" t="s">
        <v>24163</v>
      </c>
      <c r="F4825" t="s">
        <v>22237</v>
      </c>
      <c r="G4825" t="s">
        <v>24164</v>
      </c>
      <c r="H4825" t="s">
        <v>24165</v>
      </c>
      <c r="I4825">
        <v>8</v>
      </c>
      <c r="J4825">
        <v>3</v>
      </c>
      <c r="K4825">
        <v>0</v>
      </c>
      <c r="L4825" t="s">
        <v>24166</v>
      </c>
      <c r="M4825">
        <f>SUM(B4825,C4825)</f>
        <v>0</v>
      </c>
      <c r="N4825" t="str">
        <f t="shared" si="150"/>
        <v>No</v>
      </c>
      <c r="O4825">
        <f>COUNTIF(C:C,"&lt;0")</f>
        <v>0</v>
      </c>
      <c r="P4825" t="e">
        <f>SUMIF(#REF!,"&gt;"&amp;AVERAGE(#REF!))</f>
        <v>#REF!</v>
      </c>
      <c r="Q4825">
        <f t="shared" si="151"/>
        <v>27.565026697177728</v>
      </c>
      <c r="R4825" t="str">
        <f>CONCATENATE("ID-",A4825,"-",E4825)</f>
        <v>ID-37223-San Jose - Quepos</v>
      </c>
      <c r="S4825" t="str">
        <f>INDEX(B:B,MATCH(A4825,A:A,0))</f>
        <v>11:48</v>
      </c>
      <c r="T4825" t="str">
        <f>IF(OR(B4825&gt;0,C4825&gt;0),"Acceptable","Check")</f>
        <v>Acceptable</v>
      </c>
      <c r="U4825">
        <f>COUNTIF(D:D, "Military - U.S. Army")</f>
        <v>23</v>
      </c>
      <c r="V4825">
        <f>AVERAGEIF(C:C,"Fort Myer, Virginia", I:I)</f>
        <v>2</v>
      </c>
      <c r="X4825" t="str">
        <f>IFERROR(VLOOKUP("FlightNumber", A:D, 4, FALSE), "Flight Not Found")</f>
        <v>Flight Not Found</v>
      </c>
      <c r="Y4825" t="str" cm="1">
        <f t="array" ref="Y4825">IF(AND(B:B &gt; TIME(6, 0, 0), B:B &lt;= TIME(18, 0, 0)), "Day", "Night")</f>
        <v>Night</v>
      </c>
      <c r="Z4825">
        <f>COUNTIFS(D:D, "Military - U.S. Army", C:C, "Fort Myer, Virginia")</f>
        <v>1</v>
      </c>
    </row>
    <row r="4826" spans="1:26" x14ac:dyDescent="0.2">
      <c r="A4826">
        <v>37226</v>
      </c>
      <c r="B4826" t="s">
        <v>24167</v>
      </c>
      <c r="C4826" t="s">
        <v>24168</v>
      </c>
      <c r="D4826" t="s">
        <v>24169</v>
      </c>
      <c r="E4826" t="s">
        <v>24170</v>
      </c>
      <c r="F4826" t="s">
        <v>24171</v>
      </c>
      <c r="G4826" t="s">
        <v>24172</v>
      </c>
      <c r="H4826" t="s">
        <v>24173</v>
      </c>
      <c r="I4826">
        <v>18</v>
      </c>
      <c r="J4826">
        <v>18</v>
      </c>
      <c r="K4826">
        <v>0</v>
      </c>
      <c r="L4826" t="s">
        <v>24174</v>
      </c>
      <c r="M4826">
        <f>SUM(B4826,C4826)</f>
        <v>0</v>
      </c>
      <c r="N4826" t="str">
        <f t="shared" si="150"/>
        <v>No</v>
      </c>
      <c r="O4826">
        <f>COUNTIF(C:C,"&lt;0")</f>
        <v>0</v>
      </c>
      <c r="P4826" t="e">
        <f>SUMIF(#REF!,"&gt;"&amp;AVERAGE(#REF!))</f>
        <v>#REF!</v>
      </c>
      <c r="Q4826">
        <f t="shared" si="151"/>
        <v>27.565026697177728</v>
      </c>
      <c r="R4826" t="str">
        <f>CONCATENATE("ID-",A4826,"-",E4826)</f>
        <v>ID-37226-Moscow - Bratsk - Anadyr</v>
      </c>
      <c r="S4826" t="str">
        <f>INDEX(B:B,MATCH(A4826,A:A,0))</f>
        <v>12:54</v>
      </c>
      <c r="T4826" t="str">
        <f>IF(OR(B4826&gt;0,C4826&gt;0),"Acceptable","Check")</f>
        <v>Acceptable</v>
      </c>
      <c r="U4826">
        <f>COUNTIF(D:D, "Military - U.S. Army")</f>
        <v>23</v>
      </c>
      <c r="V4826">
        <f>AVERAGEIF(C:C,"Fort Myer, Virginia", I:I)</f>
        <v>2</v>
      </c>
      <c r="X4826" t="str">
        <f>IFERROR(VLOOKUP("FlightNumber", A:D, 4, FALSE), "Flight Not Found")</f>
        <v>Flight Not Found</v>
      </c>
      <c r="Y4826" t="str" cm="1">
        <f t="array" ref="Y4826">IF(AND(B:B &gt; TIME(6, 0, 0), B:B &lt;= TIME(18, 0, 0)), "Day", "Night")</f>
        <v>Night</v>
      </c>
      <c r="Z4826">
        <f>COUNTIFS(D:D, "Military - U.S. Army", C:C, "Fort Myer, Virginia")</f>
        <v>1</v>
      </c>
    </row>
    <row r="4827" spans="1:26" x14ac:dyDescent="0.2">
      <c r="A4827">
        <v>37226</v>
      </c>
      <c r="B4827" t="s">
        <v>10054</v>
      </c>
      <c r="C4827" t="s">
        <v>24175</v>
      </c>
      <c r="D4827" t="s">
        <v>5053</v>
      </c>
      <c r="E4827" t="s">
        <v>24176</v>
      </c>
      <c r="F4827" t="s">
        <v>22237</v>
      </c>
      <c r="G4827" t="s">
        <v>24177</v>
      </c>
      <c r="H4827" t="s">
        <v>24178</v>
      </c>
      <c r="I4827">
        <v>2</v>
      </c>
      <c r="J4827">
        <v>2</v>
      </c>
      <c r="K4827">
        <v>0</v>
      </c>
      <c r="L4827" t="s">
        <v>24179</v>
      </c>
      <c r="M4827">
        <f>SUM(B4827,C4827)</f>
        <v>0</v>
      </c>
      <c r="N4827" t="str">
        <f t="shared" si="150"/>
        <v>No</v>
      </c>
      <c r="O4827">
        <f>COUNTIF(C:C,"&lt;0")</f>
        <v>0</v>
      </c>
      <c r="P4827" t="e">
        <f>SUMIF(#REF!,"&gt;"&amp;AVERAGE(#REF!))</f>
        <v>#REF!</v>
      </c>
      <c r="Q4827">
        <f t="shared" si="151"/>
        <v>27.565026697177728</v>
      </c>
      <c r="R4827" t="str">
        <f>CONCATENATE("ID-",A4827,"-",E4827)</f>
        <v>ID-37226-Little Rock - Bessemer</v>
      </c>
      <c r="S4827" t="str">
        <f>INDEX(B:B,MATCH(A4827,A:A,0))</f>
        <v>12:54</v>
      </c>
      <c r="T4827" t="str">
        <f>IF(OR(B4827&gt;0,C4827&gt;0),"Acceptable","Check")</f>
        <v>Acceptable</v>
      </c>
      <c r="U4827">
        <f>COUNTIF(D:D, "Military - U.S. Army")</f>
        <v>23</v>
      </c>
      <c r="V4827">
        <f>AVERAGEIF(C:C,"Fort Myer, Virginia", I:I)</f>
        <v>2</v>
      </c>
      <c r="X4827" t="str">
        <f>IFERROR(VLOOKUP("FlightNumber", A:D, 4, FALSE), "Flight Not Found")</f>
        <v>Flight Not Found</v>
      </c>
      <c r="Y4827" t="str" cm="1">
        <f t="array" ref="Y4827">IF(AND(B:B &gt; TIME(6, 0, 0), B:B &lt;= TIME(18, 0, 0)), "Day", "Night")</f>
        <v>Night</v>
      </c>
      <c r="Z4827">
        <f>COUNTIFS(D:D, "Military - U.S. Army", C:C, "Fort Myer, Virginia")</f>
        <v>1</v>
      </c>
    </row>
    <row r="4828" spans="1:26" x14ac:dyDescent="0.2">
      <c r="A4828">
        <v>37235</v>
      </c>
      <c r="B4828" t="s">
        <v>11114</v>
      </c>
      <c r="C4828" t="s">
        <v>24180</v>
      </c>
      <c r="D4828" t="s">
        <v>24181</v>
      </c>
      <c r="E4828" t="s">
        <v>24182</v>
      </c>
      <c r="F4828" t="s">
        <v>17519</v>
      </c>
      <c r="G4828" t="s">
        <v>24183</v>
      </c>
      <c r="H4828" t="s">
        <v>24184</v>
      </c>
      <c r="I4828">
        <v>2</v>
      </c>
      <c r="J4828">
        <v>2</v>
      </c>
      <c r="K4828">
        <v>0</v>
      </c>
      <c r="L4828" t="s">
        <v>24185</v>
      </c>
      <c r="M4828">
        <f>SUM(B4828,C4828)</f>
        <v>0</v>
      </c>
      <c r="N4828" t="str">
        <f t="shared" si="150"/>
        <v>No</v>
      </c>
      <c r="O4828">
        <f>COUNTIF(C:C,"&lt;0")</f>
        <v>0</v>
      </c>
      <c r="P4828" t="e">
        <f>SUMIF(#REF!,"&gt;"&amp;AVERAGE(#REF!))</f>
        <v>#REF!</v>
      </c>
      <c r="Q4828">
        <f t="shared" si="151"/>
        <v>27.565026697177728</v>
      </c>
      <c r="R4828" t="str">
        <f>CONCATENATE("ID-",A4828,"-",E4828)</f>
        <v>ID-37235-Harlingen - El Paso</v>
      </c>
      <c r="S4828" t="str">
        <f>INDEX(B:B,MATCH(A4828,A:A,0))</f>
        <v>18:21</v>
      </c>
      <c r="T4828" t="str">
        <f>IF(OR(B4828&gt;0,C4828&gt;0),"Acceptable","Check")</f>
        <v>Acceptable</v>
      </c>
      <c r="U4828">
        <f>COUNTIF(D:D, "Military - U.S. Army")</f>
        <v>23</v>
      </c>
      <c r="V4828">
        <f>AVERAGEIF(C:C,"Fort Myer, Virginia", I:I)</f>
        <v>2</v>
      </c>
      <c r="X4828" t="str">
        <f>IFERROR(VLOOKUP("FlightNumber", A:D, 4, FALSE), "Flight Not Found")</f>
        <v>Flight Not Found</v>
      </c>
      <c r="Y4828" t="str" cm="1">
        <f t="array" ref="Y4828">IF(AND(B:B &gt; TIME(6, 0, 0), B:B &lt;= TIME(18, 0, 0)), "Day", "Night")</f>
        <v>Night</v>
      </c>
      <c r="Z4828">
        <f>COUNTIFS(D:D, "Military - U.S. Army", C:C, "Fort Myer, Virginia")</f>
        <v>1</v>
      </c>
    </row>
    <row r="4829" spans="1:26" x14ac:dyDescent="0.2">
      <c r="A4829">
        <v>37239</v>
      </c>
      <c r="C4829" t="s">
        <v>24186</v>
      </c>
      <c r="D4829" t="s">
        <v>19461</v>
      </c>
      <c r="E4829" t="s">
        <v>24187</v>
      </c>
      <c r="F4829" t="s">
        <v>24188</v>
      </c>
      <c r="G4829" t="s">
        <v>24189</v>
      </c>
      <c r="H4829" t="s">
        <v>24190</v>
      </c>
      <c r="I4829">
        <v>6</v>
      </c>
      <c r="J4829">
        <v>6</v>
      </c>
      <c r="K4829">
        <v>0</v>
      </c>
      <c r="L4829" t="s">
        <v>24191</v>
      </c>
      <c r="M4829">
        <f>SUM(B4829,C4829)</f>
        <v>0</v>
      </c>
      <c r="N4829" t="str">
        <f t="shared" si="150"/>
        <v>No</v>
      </c>
      <c r="O4829">
        <f>COUNTIF(C:C,"&lt;0")</f>
        <v>0</v>
      </c>
      <c r="P4829" t="e">
        <f>SUMIF(#REF!,"&gt;"&amp;AVERAGE(#REF!))</f>
        <v>#REF!</v>
      </c>
      <c r="Q4829">
        <f t="shared" si="151"/>
        <v>27.565026697177728</v>
      </c>
      <c r="R4829" t="str">
        <f>CONCATENATE("ID-",A4829,"-",E4829)</f>
        <v>ID-37239-Bunia - Beni</v>
      </c>
      <c r="S4829">
        <f>INDEX(B:B,MATCH(A4829,A:A,0))</f>
        <v>0</v>
      </c>
      <c r="T4829" t="str">
        <f>IF(OR(B4829&gt;0,C4829&gt;0),"Acceptable","Check")</f>
        <v>Acceptable</v>
      </c>
      <c r="U4829">
        <f>COUNTIF(D:D, "Military - U.S. Army")</f>
        <v>23</v>
      </c>
      <c r="V4829">
        <f>AVERAGEIF(C:C,"Fort Myer, Virginia", I:I)</f>
        <v>2</v>
      </c>
      <c r="X4829" t="str">
        <f>IFERROR(VLOOKUP("FlightNumber", A:D, 4, FALSE), "Flight Not Found")</f>
        <v>Flight Not Found</v>
      </c>
      <c r="Y4829" t="str" cm="1">
        <f t="array" ref="Y4829">IF(AND(B:B &gt; TIME(6, 0, 0), B:B &lt;= TIME(18, 0, 0)), "Day", "Night")</f>
        <v>Night</v>
      </c>
      <c r="Z4829">
        <f>COUNTIFS(D:D, "Military - U.S. Army", C:C, "Fort Myer, Virginia")</f>
        <v>1</v>
      </c>
    </row>
    <row r="4830" spans="1:26" x14ac:dyDescent="0.2">
      <c r="A4830">
        <v>37241</v>
      </c>
      <c r="B4830" t="s">
        <v>15052</v>
      </c>
      <c r="C4830" t="s">
        <v>3738</v>
      </c>
      <c r="D4830" t="s">
        <v>24192</v>
      </c>
      <c r="E4830" t="s">
        <v>17312</v>
      </c>
      <c r="F4830" t="s">
        <v>20736</v>
      </c>
      <c r="G4830" t="s">
        <v>24193</v>
      </c>
      <c r="H4830" t="s">
        <v>24194</v>
      </c>
      <c r="I4830">
        <v>16</v>
      </c>
      <c r="J4830">
        <v>16</v>
      </c>
      <c r="K4830">
        <v>0</v>
      </c>
      <c r="L4830" t="s">
        <v>24195</v>
      </c>
      <c r="M4830">
        <f>SUM(B4830,C4830)</f>
        <v>0</v>
      </c>
      <c r="N4830" t="str">
        <f t="shared" si="150"/>
        <v>No</v>
      </c>
      <c r="O4830">
        <f>COUNTIF(C:C,"&lt;0")</f>
        <v>0</v>
      </c>
      <c r="P4830" t="e">
        <f>SUMIF(#REF!,"&gt;"&amp;AVERAGE(#REF!))</f>
        <v>#REF!</v>
      </c>
      <c r="Q4830">
        <f t="shared" si="151"/>
        <v>27.565026697177728</v>
      </c>
      <c r="R4830" t="str">
        <f>CONCATENATE("ID-",A4830,"-",E4830)</f>
        <v>ID-37241-Medellin - Quibdo</v>
      </c>
      <c r="S4830" t="str">
        <f>INDEX(B:B,MATCH(A4830,A:A,0))</f>
        <v>10:21</v>
      </c>
      <c r="T4830" t="str">
        <f>IF(OR(B4830&gt;0,C4830&gt;0),"Acceptable","Check")</f>
        <v>Acceptable</v>
      </c>
      <c r="U4830">
        <f>COUNTIF(D:D, "Military - U.S. Army")</f>
        <v>23</v>
      </c>
      <c r="V4830">
        <f>AVERAGEIF(C:C,"Fort Myer, Virginia", I:I)</f>
        <v>2</v>
      </c>
      <c r="X4830" t="str">
        <f>IFERROR(VLOOKUP("FlightNumber", A:D, 4, FALSE), "Flight Not Found")</f>
        <v>Flight Not Found</v>
      </c>
      <c r="Y4830" t="str" cm="1">
        <f t="array" ref="Y4830">IF(AND(B:B &gt; TIME(6, 0, 0), B:B &lt;= TIME(18, 0, 0)), "Day", "Night")</f>
        <v>Night</v>
      </c>
      <c r="Z4830">
        <f>COUNTIFS(D:D, "Military - U.S. Army", C:C, "Fort Myer, Virginia")</f>
        <v>1</v>
      </c>
    </row>
    <row r="4831" spans="1:26" x14ac:dyDescent="0.2">
      <c r="A4831">
        <v>37245</v>
      </c>
      <c r="B4831" t="s">
        <v>24196</v>
      </c>
      <c r="C4831" t="s">
        <v>5343</v>
      </c>
      <c r="D4831" t="s">
        <v>19461</v>
      </c>
      <c r="F4831" t="s">
        <v>24197</v>
      </c>
      <c r="G4831" t="s">
        <v>24198</v>
      </c>
      <c r="H4831" t="s">
        <v>24199</v>
      </c>
      <c r="I4831">
        <v>2</v>
      </c>
      <c r="J4831">
        <v>2</v>
      </c>
      <c r="K4831">
        <v>0</v>
      </c>
      <c r="L4831" t="s">
        <v>24200</v>
      </c>
      <c r="M4831">
        <f>SUM(B4831,C4831)</f>
        <v>0</v>
      </c>
      <c r="N4831" t="str">
        <f t="shared" si="150"/>
        <v>No</v>
      </c>
      <c r="O4831">
        <f>COUNTIF(C:C,"&lt;0")</f>
        <v>0</v>
      </c>
      <c r="P4831" t="e">
        <f>SUMIF(#REF!,"&gt;"&amp;AVERAGE(#REF!))</f>
        <v>#REF!</v>
      </c>
      <c r="Q4831">
        <f t="shared" si="151"/>
        <v>27.565026697177728</v>
      </c>
      <c r="R4831" t="str">
        <f>CONCATENATE("ID-",A4831,"-",E4831)</f>
        <v>ID-37245-</v>
      </c>
      <c r="S4831" t="str">
        <f>INDEX(B:B,MATCH(A4831,A:A,0))</f>
        <v>22'08</v>
      </c>
      <c r="T4831" t="str">
        <f>IF(OR(B4831&gt;0,C4831&gt;0),"Acceptable","Check")</f>
        <v>Acceptable</v>
      </c>
      <c r="U4831">
        <f>COUNTIF(D:D, "Military - U.S. Army")</f>
        <v>23</v>
      </c>
      <c r="V4831">
        <f>AVERAGEIF(C:C,"Fort Myer, Virginia", I:I)</f>
        <v>2</v>
      </c>
      <c r="X4831" t="str">
        <f>IFERROR(VLOOKUP("FlightNumber", A:D, 4, FALSE), "Flight Not Found")</f>
        <v>Flight Not Found</v>
      </c>
      <c r="Y4831" t="str" cm="1">
        <f t="array" ref="Y4831">IF(AND(B:B &gt; TIME(6, 0, 0), B:B &lt;= TIME(18, 0, 0)), "Day", "Night")</f>
        <v>Night</v>
      </c>
      <c r="Z4831">
        <f>COUNTIFS(D:D, "Military - U.S. Army", C:C, "Fort Myer, Virginia")</f>
        <v>1</v>
      </c>
    </row>
    <row r="4832" spans="1:26" x14ac:dyDescent="0.2">
      <c r="A4832">
        <v>37251</v>
      </c>
      <c r="B4832" t="s">
        <v>1556</v>
      </c>
      <c r="C4832" t="s">
        <v>24201</v>
      </c>
      <c r="D4832" t="s">
        <v>24202</v>
      </c>
      <c r="E4832" t="s">
        <v>24203</v>
      </c>
      <c r="F4832" t="s">
        <v>24204</v>
      </c>
      <c r="G4832" t="s">
        <v>24205</v>
      </c>
      <c r="H4832" t="s">
        <v>24206</v>
      </c>
      <c r="I4832">
        <v>9</v>
      </c>
      <c r="J4832">
        <v>8</v>
      </c>
      <c r="K4832">
        <v>0</v>
      </c>
      <c r="L4832" t="s">
        <v>24207</v>
      </c>
      <c r="M4832">
        <f>SUM(B4832,C4832)</f>
        <v>0</v>
      </c>
      <c r="N4832" t="str">
        <f t="shared" si="150"/>
        <v>No</v>
      </c>
      <c r="O4832">
        <f>COUNTIF(C:C,"&lt;0")</f>
        <v>0</v>
      </c>
      <c r="P4832" t="e">
        <f>SUMIF(#REF!,"&gt;"&amp;AVERAGE(#REF!))</f>
        <v>#REF!</v>
      </c>
      <c r="Q4832">
        <f t="shared" si="151"/>
        <v>27.565026697177728</v>
      </c>
      <c r="R4832" t="str">
        <f>CONCATENATE("ID-",A4832,"-",E4832)</f>
        <v>ID-37251-Bremerhaven - Wangerooge</v>
      </c>
      <c r="S4832" t="str">
        <f>INDEX(B:B,MATCH(A4832,A:A,0))</f>
        <v>10:20</v>
      </c>
      <c r="T4832" t="str">
        <f>IF(OR(B4832&gt;0,C4832&gt;0),"Acceptable","Check")</f>
        <v>Acceptable</v>
      </c>
      <c r="U4832">
        <f>COUNTIF(D:D, "Military - U.S. Army")</f>
        <v>23</v>
      </c>
      <c r="V4832">
        <f>AVERAGEIF(C:C,"Fort Myer, Virginia", I:I)</f>
        <v>2</v>
      </c>
      <c r="X4832" t="str">
        <f>IFERROR(VLOOKUP("FlightNumber", A:D, 4, FALSE), "Flight Not Found")</f>
        <v>Flight Not Found</v>
      </c>
      <c r="Y4832" t="str" cm="1">
        <f t="array" ref="Y4832">IF(AND(B:B &gt; TIME(6, 0, 0), B:B &lt;= TIME(18, 0, 0)), "Day", "Night")</f>
        <v>Night</v>
      </c>
      <c r="Z4832">
        <f>COUNTIFS(D:D, "Military - U.S. Army", C:C, "Fort Myer, Virginia")</f>
        <v>1</v>
      </c>
    </row>
    <row r="4833" spans="1:26" x14ac:dyDescent="0.2">
      <c r="A4833">
        <v>37257</v>
      </c>
      <c r="B4833" t="s">
        <v>6863</v>
      </c>
      <c r="C4833" t="s">
        <v>24208</v>
      </c>
      <c r="D4833" t="s">
        <v>24209</v>
      </c>
      <c r="F4833" t="s">
        <v>24210</v>
      </c>
      <c r="G4833" t="s">
        <v>24211</v>
      </c>
      <c r="H4833" t="s">
        <v>24212</v>
      </c>
      <c r="I4833">
        <v>5</v>
      </c>
      <c r="J4833">
        <v>5</v>
      </c>
      <c r="K4833">
        <v>0</v>
      </c>
      <c r="L4833" t="s">
        <v>24213</v>
      </c>
      <c r="M4833">
        <f>SUM(B4833,C4833)</f>
        <v>0</v>
      </c>
      <c r="N4833" t="str">
        <f t="shared" si="150"/>
        <v>No</v>
      </c>
      <c r="O4833">
        <f>COUNTIF(C:C,"&lt;0")</f>
        <v>0</v>
      </c>
      <c r="P4833" t="e">
        <f>SUMIF(#REF!,"&gt;"&amp;AVERAGE(#REF!))</f>
        <v>#REF!</v>
      </c>
      <c r="Q4833">
        <f t="shared" si="151"/>
        <v>27.565026697177728</v>
      </c>
      <c r="R4833" t="str">
        <f>CONCATENATE("ID-",A4833,"-",E4833)</f>
        <v>ID-37257-</v>
      </c>
      <c r="S4833" t="str">
        <f>INDEX(B:B,MATCH(A4833,A:A,0))</f>
        <v>18:02</v>
      </c>
      <c r="T4833" t="str">
        <f>IF(OR(B4833&gt;0,C4833&gt;0),"Acceptable","Check")</f>
        <v>Acceptable</v>
      </c>
      <c r="U4833">
        <f>COUNTIF(D:D, "Military - U.S. Army")</f>
        <v>23</v>
      </c>
      <c r="V4833">
        <f>AVERAGEIF(C:C,"Fort Myer, Virginia", I:I)</f>
        <v>2</v>
      </c>
      <c r="X4833" t="str">
        <f>IFERROR(VLOOKUP("FlightNumber", A:D, 4, FALSE), "Flight Not Found")</f>
        <v>Flight Not Found</v>
      </c>
      <c r="Y4833" t="str" cm="1">
        <f t="array" ref="Y4833">IF(AND(B:B &gt; TIME(6, 0, 0), B:B &lt;= TIME(18, 0, 0)), "Day", "Night")</f>
        <v>Night</v>
      </c>
      <c r="Z4833">
        <f>COUNTIFS(D:D, "Military - U.S. Army", C:C, "Fort Myer, Virginia")</f>
        <v>1</v>
      </c>
    </row>
    <row r="4834" spans="1:26" x14ac:dyDescent="0.2">
      <c r="A4834">
        <v>37260</v>
      </c>
      <c r="B4834" t="s">
        <v>8805</v>
      </c>
      <c r="C4834" t="s">
        <v>24214</v>
      </c>
      <c r="D4834" t="s">
        <v>24215</v>
      </c>
      <c r="E4834" t="s">
        <v>24216</v>
      </c>
      <c r="F4834" t="s">
        <v>24217</v>
      </c>
      <c r="G4834" t="s">
        <v>24218</v>
      </c>
      <c r="H4834" t="s">
        <v>24219</v>
      </c>
      <c r="I4834">
        <v>5</v>
      </c>
      <c r="J4834">
        <v>5</v>
      </c>
      <c r="K4834">
        <v>0</v>
      </c>
      <c r="L4834" t="s">
        <v>24220</v>
      </c>
      <c r="M4834">
        <f>SUM(B4834,C4834)</f>
        <v>0</v>
      </c>
      <c r="N4834" t="str">
        <f t="shared" si="150"/>
        <v>No</v>
      </c>
      <c r="O4834">
        <f>COUNTIF(C:C,"&lt;0")</f>
        <v>0</v>
      </c>
      <c r="P4834" t="e">
        <f>SUMIF(#REF!,"&gt;"&amp;AVERAGE(#REF!))</f>
        <v>#REF!</v>
      </c>
      <c r="Q4834">
        <f t="shared" si="151"/>
        <v>27.565026697177728</v>
      </c>
      <c r="R4834" t="str">
        <f>CONCATENATE("ID-",A4834,"-",E4834)</f>
        <v>ID-37260-Birmingham, England - Bangor, MA</v>
      </c>
      <c r="S4834" t="str">
        <f>INDEX(B:B,MATCH(A4834,A:A,0))</f>
        <v>12:07</v>
      </c>
      <c r="T4834" t="str">
        <f>IF(OR(B4834&gt;0,C4834&gt;0),"Acceptable","Check")</f>
        <v>Acceptable</v>
      </c>
      <c r="U4834">
        <f>COUNTIF(D:D, "Military - U.S. Army")</f>
        <v>23</v>
      </c>
      <c r="V4834">
        <f>AVERAGEIF(C:C,"Fort Myer, Virginia", I:I)</f>
        <v>2</v>
      </c>
      <c r="X4834" t="str">
        <f>IFERROR(VLOOKUP("FlightNumber", A:D, 4, FALSE), "Flight Not Found")</f>
        <v>Flight Not Found</v>
      </c>
      <c r="Y4834" t="str" cm="1">
        <f t="array" ref="Y4834">IF(AND(B:B &gt; TIME(6, 0, 0), B:B &lt;= TIME(18, 0, 0)), "Day", "Night")</f>
        <v>Night</v>
      </c>
      <c r="Z4834">
        <f>COUNTIFS(D:D, "Military - U.S. Army", C:C, "Fort Myer, Virginia")</f>
        <v>1</v>
      </c>
    </row>
    <row r="4835" spans="1:26" x14ac:dyDescent="0.2">
      <c r="A4835">
        <v>37265</v>
      </c>
      <c r="C4835" t="s">
        <v>24221</v>
      </c>
      <c r="D4835" t="s">
        <v>2606</v>
      </c>
      <c r="E4835" t="s">
        <v>24222</v>
      </c>
      <c r="F4835" t="s">
        <v>24223</v>
      </c>
      <c r="G4835" t="s">
        <v>24224</v>
      </c>
      <c r="H4835" t="s">
        <v>24225</v>
      </c>
      <c r="I4835">
        <v>7</v>
      </c>
      <c r="J4835">
        <v>7</v>
      </c>
      <c r="K4835">
        <v>0</v>
      </c>
      <c r="L4835" t="s">
        <v>24226</v>
      </c>
      <c r="M4835">
        <f>SUM(B4835,C4835)</f>
        <v>0</v>
      </c>
      <c r="N4835" t="str">
        <f t="shared" si="150"/>
        <v>No</v>
      </c>
      <c r="O4835">
        <f>COUNTIF(C:C,"&lt;0")</f>
        <v>0</v>
      </c>
      <c r="P4835" t="e">
        <f>SUMIF(#REF!,"&gt;"&amp;AVERAGE(#REF!))</f>
        <v>#REF!</v>
      </c>
      <c r="Q4835">
        <f t="shared" si="151"/>
        <v>27.565026697177728</v>
      </c>
      <c r="R4835" t="str">
        <f>CONCATENATE("ID-",A4835,"-",E4835)</f>
        <v>ID-37265-Jacobabad - Shamsi</v>
      </c>
      <c r="S4835">
        <f>INDEX(B:B,MATCH(A4835,A:A,0))</f>
        <v>0</v>
      </c>
      <c r="T4835" t="str">
        <f>IF(OR(B4835&gt;0,C4835&gt;0),"Acceptable","Check")</f>
        <v>Acceptable</v>
      </c>
      <c r="U4835">
        <f>COUNTIF(D:D, "Military - U.S. Army")</f>
        <v>23</v>
      </c>
      <c r="V4835">
        <f>AVERAGEIF(C:C,"Fort Myer, Virginia", I:I)</f>
        <v>2</v>
      </c>
      <c r="X4835" t="str">
        <f>IFERROR(VLOOKUP("FlightNumber", A:D, 4, FALSE), "Flight Not Found")</f>
        <v>Flight Not Found</v>
      </c>
      <c r="Y4835" t="str" cm="1">
        <f t="array" ref="Y4835">IF(AND(B:B &gt; TIME(6, 0, 0), B:B &lt;= TIME(18, 0, 0)), "Day", "Night")</f>
        <v>Night</v>
      </c>
      <c r="Z4835">
        <f>COUNTIFS(D:D, "Military - U.S. Army", C:C, "Fort Myer, Virginia")</f>
        <v>1</v>
      </c>
    </row>
    <row r="4836" spans="1:26" x14ac:dyDescent="0.2">
      <c r="A4836">
        <v>37270</v>
      </c>
      <c r="B4836" t="s">
        <v>9659</v>
      </c>
      <c r="C4836" t="s">
        <v>24227</v>
      </c>
      <c r="D4836" t="s">
        <v>24228</v>
      </c>
      <c r="E4836" t="s">
        <v>17355</v>
      </c>
      <c r="F4836" t="s">
        <v>24229</v>
      </c>
      <c r="G4836" t="s">
        <v>24230</v>
      </c>
      <c r="H4836" t="s">
        <v>24231</v>
      </c>
      <c r="I4836">
        <v>3</v>
      </c>
      <c r="J4836">
        <v>3</v>
      </c>
      <c r="K4836">
        <v>0</v>
      </c>
      <c r="L4836" t="s">
        <v>24232</v>
      </c>
      <c r="M4836">
        <f>SUM(B4836,C4836)</f>
        <v>0</v>
      </c>
      <c r="N4836" t="str">
        <f t="shared" si="150"/>
        <v>No</v>
      </c>
      <c r="O4836">
        <f>COUNTIF(C:C,"&lt;0")</f>
        <v>0</v>
      </c>
      <c r="P4836" t="e">
        <f>SUMIF(#REF!,"&gt;"&amp;AVERAGE(#REF!))</f>
        <v>#REF!</v>
      </c>
      <c r="Q4836">
        <f t="shared" si="151"/>
        <v>27.565026697177728</v>
      </c>
      <c r="R4836" t="str">
        <f>CONCATENATE("ID-",A4836,"-",E4836)</f>
        <v>ID-37270-Madrid - Bilbao</v>
      </c>
      <c r="S4836" t="str">
        <f>INDEX(B:B,MATCH(A4836,A:A,0))</f>
        <v>07:28</v>
      </c>
      <c r="T4836" t="str">
        <f>IF(OR(B4836&gt;0,C4836&gt;0),"Acceptable","Check")</f>
        <v>Acceptable</v>
      </c>
      <c r="U4836">
        <f>COUNTIF(D:D, "Military - U.S. Army")</f>
        <v>23</v>
      </c>
      <c r="V4836">
        <f>AVERAGEIF(C:C,"Fort Myer, Virginia", I:I)</f>
        <v>2</v>
      </c>
      <c r="X4836" t="str">
        <f>IFERROR(VLOOKUP("FlightNumber", A:D, 4, FALSE), "Flight Not Found")</f>
        <v>Flight Not Found</v>
      </c>
      <c r="Y4836" t="str" cm="1">
        <f t="array" ref="Y4836">IF(AND(B:B &gt; TIME(6, 0, 0), B:B &lt;= TIME(18, 0, 0)), "Day", "Night")</f>
        <v>Night</v>
      </c>
      <c r="Z4836">
        <f>COUNTIFS(D:D, "Military - U.S. Army", C:C, "Fort Myer, Virginia")</f>
        <v>1</v>
      </c>
    </row>
    <row r="4837" spans="1:26" x14ac:dyDescent="0.2">
      <c r="A4837">
        <v>37271</v>
      </c>
      <c r="B4837" t="s">
        <v>81</v>
      </c>
      <c r="C4837" t="s">
        <v>24233</v>
      </c>
      <c r="D4837" t="s">
        <v>24234</v>
      </c>
      <c r="E4837" t="s">
        <v>24235</v>
      </c>
      <c r="F4837" t="s">
        <v>18995</v>
      </c>
      <c r="G4837" t="s">
        <v>24236</v>
      </c>
      <c r="H4837" t="s">
        <v>24237</v>
      </c>
      <c r="I4837">
        <v>17</v>
      </c>
      <c r="J4837">
        <v>5</v>
      </c>
      <c r="K4837">
        <v>0</v>
      </c>
      <c r="L4837" t="s">
        <v>24238</v>
      </c>
      <c r="M4837">
        <f>SUM(B4837,C4837)</f>
        <v>0</v>
      </c>
      <c r="N4837" t="str">
        <f t="shared" si="150"/>
        <v>No</v>
      </c>
      <c r="O4837">
        <f>COUNTIF(C:C,"&lt;0")</f>
        <v>0</v>
      </c>
      <c r="P4837" t="e">
        <f>SUMIF(#REF!,"&gt;"&amp;AVERAGE(#REF!))</f>
        <v>#REF!</v>
      </c>
      <c r="Q4837">
        <f t="shared" si="151"/>
        <v>27.565026697177728</v>
      </c>
      <c r="R4837" t="str">
        <f>CONCATENATE("ID-",A4837,"-",E4837)</f>
        <v>ID-37271-Mexico City - Chilpancingo</v>
      </c>
      <c r="S4837" t="str">
        <f>INDEX(B:B,MATCH(A4837,A:A,0))</f>
        <v>08:45</v>
      </c>
      <c r="T4837" t="str">
        <f>IF(OR(B4837&gt;0,C4837&gt;0),"Acceptable","Check")</f>
        <v>Acceptable</v>
      </c>
      <c r="U4837">
        <f>COUNTIF(D:D, "Military - U.S. Army")</f>
        <v>23</v>
      </c>
      <c r="V4837">
        <f>AVERAGEIF(C:C,"Fort Myer, Virginia", I:I)</f>
        <v>2</v>
      </c>
      <c r="X4837" t="str">
        <f>IFERROR(VLOOKUP("FlightNumber", A:D, 4, FALSE), "Flight Not Found")</f>
        <v>Flight Not Found</v>
      </c>
      <c r="Y4837" t="str" cm="1">
        <f t="array" ref="Y4837">IF(AND(B:B &gt; TIME(6, 0, 0), B:B &lt;= TIME(18, 0, 0)), "Day", "Night")</f>
        <v>Night</v>
      </c>
      <c r="Z4837">
        <f>COUNTIFS(D:D, "Military - U.S. Army", C:C, "Fort Myer, Virginia")</f>
        <v>1</v>
      </c>
    </row>
    <row r="4838" spans="1:26" x14ac:dyDescent="0.2">
      <c r="A4838">
        <v>37272</v>
      </c>
      <c r="B4838" t="s">
        <v>24239</v>
      </c>
      <c r="C4838" t="s">
        <v>24240</v>
      </c>
      <c r="D4838" t="s">
        <v>4985</v>
      </c>
      <c r="E4838" t="s">
        <v>24241</v>
      </c>
      <c r="F4838" t="s">
        <v>24242</v>
      </c>
      <c r="G4838" t="s">
        <v>24243</v>
      </c>
      <c r="H4838" t="s">
        <v>24244</v>
      </c>
      <c r="I4838">
        <v>62</v>
      </c>
      <c r="J4838">
        <v>1</v>
      </c>
      <c r="K4838">
        <v>0</v>
      </c>
      <c r="L4838" t="s">
        <v>24245</v>
      </c>
      <c r="M4838">
        <f>SUM(B4838,C4838)</f>
        <v>0</v>
      </c>
      <c r="N4838" t="str">
        <f t="shared" si="150"/>
        <v>No</v>
      </c>
      <c r="O4838">
        <f>COUNTIF(C:C,"&lt;0")</f>
        <v>0</v>
      </c>
      <c r="P4838" t="e">
        <f>SUMIF(#REF!,"&gt;"&amp;AVERAGE(#REF!))</f>
        <v>#REF!</v>
      </c>
      <c r="Q4838">
        <f t="shared" si="151"/>
        <v>27.565026697177728</v>
      </c>
      <c r="R4838" t="str">
        <f>CONCATENATE("ID-",A4838,"-",E4838)</f>
        <v>ID-37272-Ampenan - Yogyakarta - Jakarta</v>
      </c>
      <c r="S4838" t="str">
        <f>INDEX(B:B,MATCH(A4838,A:A,0))</f>
        <v>16:29</v>
      </c>
      <c r="T4838" t="str">
        <f>IF(OR(B4838&gt;0,C4838&gt;0),"Acceptable","Check")</f>
        <v>Acceptable</v>
      </c>
      <c r="U4838">
        <f>COUNTIF(D:D, "Military - U.S. Army")</f>
        <v>23</v>
      </c>
      <c r="V4838">
        <f>AVERAGEIF(C:C,"Fort Myer, Virginia", I:I)</f>
        <v>2</v>
      </c>
      <c r="X4838" t="str">
        <f>IFERROR(VLOOKUP("FlightNumber", A:D, 4, FALSE), "Flight Not Found")</f>
        <v>Flight Not Found</v>
      </c>
      <c r="Y4838" t="str" cm="1">
        <f t="array" ref="Y4838">IF(AND(B:B &gt; TIME(6, 0, 0), B:B &lt;= TIME(18, 0, 0)), "Day", "Night")</f>
        <v>Night</v>
      </c>
      <c r="Z4838">
        <f>COUNTIFS(D:D, "Military - U.S. Army", C:C, "Fort Myer, Virginia")</f>
        <v>1</v>
      </c>
    </row>
    <row r="4839" spans="1:26" x14ac:dyDescent="0.2">
      <c r="A4839">
        <v>37273</v>
      </c>
      <c r="B4839" t="s">
        <v>2567</v>
      </c>
      <c r="C4839" t="s">
        <v>24246</v>
      </c>
      <c r="D4839" t="s">
        <v>24247</v>
      </c>
      <c r="E4839" t="s">
        <v>24248</v>
      </c>
      <c r="F4839" t="s">
        <v>24249</v>
      </c>
      <c r="G4839" t="s">
        <v>24250</v>
      </c>
      <c r="H4839" t="s">
        <v>24251</v>
      </c>
      <c r="I4839">
        <v>26</v>
      </c>
      <c r="J4839">
        <v>26</v>
      </c>
      <c r="K4839">
        <v>0</v>
      </c>
      <c r="L4839" t="s">
        <v>24252</v>
      </c>
      <c r="M4839">
        <f>SUM(B4839,C4839)</f>
        <v>0</v>
      </c>
      <c r="N4839" t="str">
        <f t="shared" si="150"/>
        <v>No</v>
      </c>
      <c r="O4839">
        <f>COUNTIF(C:C,"&lt;0")</f>
        <v>0</v>
      </c>
      <c r="P4839" t="e">
        <f>SUMIF(#REF!,"&gt;"&amp;AVERAGE(#REF!))</f>
        <v>#REF!</v>
      </c>
      <c r="Q4839">
        <f t="shared" si="151"/>
        <v>27.565026697177728</v>
      </c>
      <c r="R4839" t="str">
        <f>CONCATENATE("ID-",A4839,"-",E4839)</f>
        <v>ID-37273-Quito - Lago Agrio</v>
      </c>
      <c r="S4839" t="str">
        <f>INDEX(B:B,MATCH(A4839,A:A,0))</f>
        <v>11:00</v>
      </c>
      <c r="T4839" t="str">
        <f>IF(OR(B4839&gt;0,C4839&gt;0),"Acceptable","Check")</f>
        <v>Acceptable</v>
      </c>
      <c r="U4839">
        <f>COUNTIF(D:D, "Military - U.S. Army")</f>
        <v>23</v>
      </c>
      <c r="V4839">
        <f>AVERAGEIF(C:C,"Fort Myer, Virginia", I:I)</f>
        <v>2</v>
      </c>
      <c r="X4839" t="str">
        <f>IFERROR(VLOOKUP("FlightNumber", A:D, 4, FALSE), "Flight Not Found")</f>
        <v>Flight Not Found</v>
      </c>
      <c r="Y4839" t="str" cm="1">
        <f t="array" ref="Y4839">IF(AND(B:B &gt; TIME(6, 0, 0), B:B &lt;= TIME(18, 0, 0)), "Day", "Night")</f>
        <v>Night</v>
      </c>
      <c r="Z4839">
        <f>COUNTIFS(D:D, "Military - U.S. Army", C:C, "Fort Myer, Virginia")</f>
        <v>1</v>
      </c>
    </row>
    <row r="4840" spans="1:26" x14ac:dyDescent="0.2">
      <c r="A4840">
        <v>37275</v>
      </c>
      <c r="B4840" t="s">
        <v>24253</v>
      </c>
      <c r="C4840" t="s">
        <v>24254</v>
      </c>
      <c r="D4840" t="s">
        <v>19222</v>
      </c>
      <c r="E4840" t="s">
        <v>24255</v>
      </c>
      <c r="F4840" t="s">
        <v>22925</v>
      </c>
      <c r="G4840" t="s">
        <v>24256</v>
      </c>
      <c r="H4840" t="s">
        <v>24257</v>
      </c>
      <c r="I4840">
        <v>6</v>
      </c>
      <c r="J4840">
        <v>6</v>
      </c>
      <c r="K4840">
        <v>0</v>
      </c>
      <c r="L4840" t="s">
        <v>24258</v>
      </c>
      <c r="M4840">
        <f>SUM(B4840,C4840)</f>
        <v>0</v>
      </c>
      <c r="N4840" t="str">
        <f t="shared" si="150"/>
        <v>No</v>
      </c>
      <c r="O4840">
        <f>COUNTIF(C:C,"&lt;0")</f>
        <v>0</v>
      </c>
      <c r="P4840" t="e">
        <f>SUMIF(#REF!,"&gt;"&amp;AVERAGE(#REF!))</f>
        <v>#REF!</v>
      </c>
      <c r="Q4840">
        <f t="shared" si="151"/>
        <v>27.565026697177728</v>
      </c>
      <c r="R4840" t="str">
        <f>CONCATENATE("ID-",A4840,"-",E4840)</f>
        <v>ID-37275-Te Anau  - Milford Sound</v>
      </c>
      <c r="S4840" t="str">
        <f>INDEX(B:B,MATCH(A4840,A:A,0))</f>
        <v>c: 9:40</v>
      </c>
      <c r="T4840" t="str">
        <f>IF(OR(B4840&gt;0,C4840&gt;0),"Acceptable","Check")</f>
        <v>Acceptable</v>
      </c>
      <c r="U4840">
        <f>COUNTIF(D:D, "Military - U.S. Army")</f>
        <v>23</v>
      </c>
      <c r="V4840">
        <f>AVERAGEIF(C:C,"Fort Myer, Virginia", I:I)</f>
        <v>2</v>
      </c>
      <c r="X4840" t="str">
        <f>IFERROR(VLOOKUP("FlightNumber", A:D, 4, FALSE), "Flight Not Found")</f>
        <v>Flight Not Found</v>
      </c>
      <c r="Y4840" t="str" cm="1">
        <f t="array" ref="Y4840">IF(AND(B:B &gt; TIME(6, 0, 0), B:B &lt;= TIME(18, 0, 0)), "Day", "Night")</f>
        <v>Night</v>
      </c>
      <c r="Z4840">
        <f>COUNTIFS(D:D, "Military - U.S. Army", C:C, "Fort Myer, Virginia")</f>
        <v>1</v>
      </c>
    </row>
    <row r="4841" spans="1:26" x14ac:dyDescent="0.2">
      <c r="A4841">
        <v>37283</v>
      </c>
      <c r="C4841" t="s">
        <v>24259</v>
      </c>
      <c r="D4841" t="s">
        <v>24260</v>
      </c>
      <c r="F4841" t="s">
        <v>9031</v>
      </c>
      <c r="G4841" t="s">
        <v>24261</v>
      </c>
      <c r="H4841" t="s">
        <v>24262</v>
      </c>
      <c r="I4841">
        <v>40</v>
      </c>
      <c r="J4841">
        <v>5</v>
      </c>
      <c r="K4841">
        <v>0</v>
      </c>
      <c r="L4841" t="s">
        <v>24263</v>
      </c>
      <c r="M4841">
        <f>SUM(B4841,C4841)</f>
        <v>0</v>
      </c>
      <c r="N4841" t="str">
        <f t="shared" si="150"/>
        <v>No</v>
      </c>
      <c r="O4841">
        <f>COUNTIF(C:C,"&lt;0")</f>
        <v>0</v>
      </c>
      <c r="P4841" t="e">
        <f>SUMIF(#REF!,"&gt;"&amp;AVERAGE(#REF!))</f>
        <v>#REF!</v>
      </c>
      <c r="Q4841">
        <f t="shared" si="151"/>
        <v>27.565026697177728</v>
      </c>
      <c r="R4841" t="str">
        <f>CONCATENATE("ID-",A4841,"-",E4841)</f>
        <v>ID-37283-</v>
      </c>
      <c r="S4841">
        <f>INDEX(B:B,MATCH(A4841,A:A,0))</f>
        <v>0</v>
      </c>
      <c r="T4841" t="str">
        <f>IF(OR(B4841&gt;0,C4841&gt;0),"Acceptable","Check")</f>
        <v>Acceptable</v>
      </c>
      <c r="U4841">
        <f>COUNTIF(D:D, "Military - U.S. Army")</f>
        <v>23</v>
      </c>
      <c r="V4841">
        <f>AVERAGEIF(C:C,"Fort Myer, Virginia", I:I)</f>
        <v>2</v>
      </c>
      <c r="X4841" t="str">
        <f>IFERROR(VLOOKUP("FlightNumber", A:D, 4, FALSE), "Flight Not Found")</f>
        <v>Flight Not Found</v>
      </c>
      <c r="Y4841" t="str" cm="1">
        <f t="array" ref="Y4841">IF(AND(B:B &gt; TIME(6, 0, 0), B:B &lt;= TIME(18, 0, 0)), "Day", "Night")</f>
        <v>Night</v>
      </c>
      <c r="Z4841">
        <f>COUNTIFS(D:D, "Military - U.S. Army", C:C, "Fort Myer, Virginia")</f>
        <v>1</v>
      </c>
    </row>
    <row r="4842" spans="1:26" x14ac:dyDescent="0.2">
      <c r="A4842">
        <v>37284</v>
      </c>
      <c r="B4842" t="s">
        <v>2567</v>
      </c>
      <c r="C4842" t="s">
        <v>24264</v>
      </c>
      <c r="D4842" t="s">
        <v>11986</v>
      </c>
      <c r="E4842" t="s">
        <v>24265</v>
      </c>
      <c r="F4842" t="s">
        <v>24266</v>
      </c>
      <c r="G4842" t="s">
        <v>24267</v>
      </c>
      <c r="H4842" t="s">
        <v>24268</v>
      </c>
      <c r="I4842">
        <v>92</v>
      </c>
      <c r="J4842">
        <v>92</v>
      </c>
      <c r="K4842">
        <v>0</v>
      </c>
      <c r="L4842" t="s">
        <v>24269</v>
      </c>
      <c r="M4842">
        <f>SUM(B4842,C4842)</f>
        <v>0</v>
      </c>
      <c r="N4842" t="str">
        <f t="shared" si="150"/>
        <v>No</v>
      </c>
      <c r="O4842">
        <f>COUNTIF(C:C,"&lt;0")</f>
        <v>0</v>
      </c>
      <c r="P4842" t="e">
        <f>SUMIF(#REF!,"&gt;"&amp;AVERAGE(#REF!))</f>
        <v>#REF!</v>
      </c>
      <c r="Q4842">
        <f t="shared" si="151"/>
        <v>27.565026697177728</v>
      </c>
      <c r="R4842" t="str">
        <f>CONCATENATE("ID-",A4842,"-",E4842)</f>
        <v>ID-37284-Quito -  Tulcán - Cali</v>
      </c>
      <c r="S4842" t="str">
        <f>INDEX(B:B,MATCH(A4842,A:A,0))</f>
        <v>11:00</v>
      </c>
      <c r="T4842" t="str">
        <f>IF(OR(B4842&gt;0,C4842&gt;0),"Acceptable","Check")</f>
        <v>Acceptable</v>
      </c>
      <c r="U4842">
        <f>COUNTIF(D:D, "Military - U.S. Army")</f>
        <v>23</v>
      </c>
      <c r="V4842">
        <f>AVERAGEIF(C:C,"Fort Myer, Virginia", I:I)</f>
        <v>2</v>
      </c>
      <c r="X4842" t="str">
        <f>IFERROR(VLOOKUP("FlightNumber", A:D, 4, FALSE), "Flight Not Found")</f>
        <v>Flight Not Found</v>
      </c>
      <c r="Y4842" t="str" cm="1">
        <f t="array" ref="Y4842">IF(AND(B:B &gt; TIME(6, 0, 0), B:B &lt;= TIME(18, 0, 0)), "Day", "Night")</f>
        <v>Night</v>
      </c>
      <c r="Z4842">
        <f>COUNTIFS(D:D, "Military - U.S. Army", C:C, "Fort Myer, Virginia")</f>
        <v>1</v>
      </c>
    </row>
    <row r="4843" spans="1:26" x14ac:dyDescent="0.2">
      <c r="A4843">
        <v>37289</v>
      </c>
      <c r="B4843" t="s">
        <v>2486</v>
      </c>
      <c r="C4843" t="s">
        <v>24270</v>
      </c>
      <c r="D4843" t="s">
        <v>2606</v>
      </c>
      <c r="E4843" t="s">
        <v>994</v>
      </c>
      <c r="F4843" t="s">
        <v>21439</v>
      </c>
      <c r="G4843" t="s">
        <v>24271</v>
      </c>
      <c r="H4843" t="s">
        <v>24272</v>
      </c>
      <c r="I4843">
        <v>2</v>
      </c>
      <c r="J4843">
        <v>2</v>
      </c>
      <c r="K4843">
        <v>0</v>
      </c>
      <c r="L4843" t="s">
        <v>24273</v>
      </c>
      <c r="M4843">
        <f>SUM(B4843,C4843)</f>
        <v>0</v>
      </c>
      <c r="N4843" t="str">
        <f t="shared" si="150"/>
        <v>No</v>
      </c>
      <c r="O4843">
        <f>COUNTIF(C:C,"&lt;0")</f>
        <v>0</v>
      </c>
      <c r="P4843" t="e">
        <f>SUMIF(#REF!,"&gt;"&amp;AVERAGE(#REF!))</f>
        <v>#REF!</v>
      </c>
      <c r="Q4843">
        <f t="shared" si="151"/>
        <v>27.565026697177728</v>
      </c>
      <c r="R4843" t="str">
        <f>CONCATENATE("ID-",A4843,"-",E4843)</f>
        <v>ID-37289-Training</v>
      </c>
      <c r="S4843" t="str">
        <f>INDEX(B:B,MATCH(A4843,A:A,0))</f>
        <v>17:15</v>
      </c>
      <c r="T4843" t="str">
        <f>IF(OR(B4843&gt;0,C4843&gt;0),"Acceptable","Check")</f>
        <v>Acceptable</v>
      </c>
      <c r="U4843">
        <f>COUNTIF(D:D, "Military - U.S. Army")</f>
        <v>23</v>
      </c>
      <c r="V4843">
        <f>AVERAGEIF(C:C,"Fort Myer, Virginia", I:I)</f>
        <v>2</v>
      </c>
      <c r="X4843" t="str">
        <f>IFERROR(VLOOKUP("FlightNumber", A:D, 4, FALSE), "Flight Not Found")</f>
        <v>Flight Not Found</v>
      </c>
      <c r="Y4843" t="str" cm="1">
        <f t="array" ref="Y4843">IF(AND(B:B &gt; TIME(6, 0, 0), B:B &lt;= TIME(18, 0, 0)), "Day", "Night")</f>
        <v>Night</v>
      </c>
      <c r="Z4843">
        <f>COUNTIFS(D:D, "Military - U.S. Army", C:C, "Fort Myer, Virginia")</f>
        <v>1</v>
      </c>
    </row>
    <row r="4844" spans="1:26" x14ac:dyDescent="0.2">
      <c r="A4844">
        <v>37299</v>
      </c>
      <c r="B4844" t="s">
        <v>2999</v>
      </c>
      <c r="C4844" t="s">
        <v>24274</v>
      </c>
      <c r="D4844" t="s">
        <v>24275</v>
      </c>
      <c r="E4844" t="s">
        <v>24276</v>
      </c>
      <c r="F4844" t="s">
        <v>12854</v>
      </c>
      <c r="G4844" t="s">
        <v>24277</v>
      </c>
      <c r="H4844" t="s">
        <v>24278</v>
      </c>
      <c r="I4844">
        <v>117</v>
      </c>
      <c r="J4844">
        <v>117</v>
      </c>
      <c r="K4844">
        <v>0</v>
      </c>
      <c r="L4844" t="s">
        <v>24279</v>
      </c>
      <c r="M4844">
        <f>SUM(B4844,C4844)</f>
        <v>0</v>
      </c>
      <c r="N4844" t="str">
        <f t="shared" si="150"/>
        <v>No</v>
      </c>
      <c r="O4844">
        <f>COUNTIF(C:C,"&lt;0")</f>
        <v>0</v>
      </c>
      <c r="P4844" t="e">
        <f>SUMIF(#REF!,"&gt;"&amp;AVERAGE(#REF!))</f>
        <v>#REF!</v>
      </c>
      <c r="Q4844">
        <f t="shared" si="151"/>
        <v>27.565026697177728</v>
      </c>
      <c r="R4844" t="str">
        <f>CONCATENATE("ID-",A4844,"-",E4844)</f>
        <v>ID-37299-Tehran - Khorramabed</v>
      </c>
      <c r="S4844" t="str">
        <f>INDEX(B:B,MATCH(A4844,A:A,0))</f>
        <v>07:50</v>
      </c>
      <c r="T4844" t="str">
        <f>IF(OR(B4844&gt;0,C4844&gt;0),"Acceptable","Check")</f>
        <v>Acceptable</v>
      </c>
      <c r="U4844">
        <f>COUNTIF(D:D, "Military - U.S. Army")</f>
        <v>23</v>
      </c>
      <c r="V4844">
        <f>AVERAGEIF(C:C,"Fort Myer, Virginia", I:I)</f>
        <v>2</v>
      </c>
      <c r="X4844" t="str">
        <f>IFERROR(VLOOKUP("FlightNumber", A:D, 4, FALSE), "Flight Not Found")</f>
        <v>Flight Not Found</v>
      </c>
      <c r="Y4844" t="str" cm="1">
        <f t="array" ref="Y4844">IF(AND(B:B &gt; TIME(6, 0, 0), B:B &lt;= TIME(18, 0, 0)), "Day", "Night")</f>
        <v>Night</v>
      </c>
      <c r="Z4844">
        <f>COUNTIFS(D:D, "Military - U.S. Army", C:C, "Fort Myer, Virginia")</f>
        <v>1</v>
      </c>
    </row>
    <row r="4845" spans="1:26" x14ac:dyDescent="0.2">
      <c r="A4845">
        <v>37302</v>
      </c>
      <c r="B4845" t="s">
        <v>24280</v>
      </c>
      <c r="C4845" t="s">
        <v>10189</v>
      </c>
      <c r="D4845" t="s">
        <v>24281</v>
      </c>
      <c r="F4845" t="s">
        <v>18083</v>
      </c>
      <c r="G4845" t="s">
        <v>24282</v>
      </c>
      <c r="H4845" t="s">
        <v>24283</v>
      </c>
      <c r="I4845">
        <v>10</v>
      </c>
      <c r="J4845">
        <v>1</v>
      </c>
      <c r="K4845">
        <v>0</v>
      </c>
      <c r="L4845" t="s">
        <v>11857</v>
      </c>
      <c r="M4845">
        <f>SUM(B4845,C4845)</f>
        <v>0</v>
      </c>
      <c r="N4845" t="str">
        <f t="shared" si="150"/>
        <v>No</v>
      </c>
      <c r="O4845">
        <f>COUNTIF(C:C,"&lt;0")</f>
        <v>0</v>
      </c>
      <c r="P4845" t="e">
        <f>SUMIF(#REF!,"&gt;"&amp;AVERAGE(#REF!))</f>
        <v>#REF!</v>
      </c>
      <c r="Q4845">
        <f t="shared" si="151"/>
        <v>27.565026697177728</v>
      </c>
      <c r="R4845" t="str">
        <f>CONCATENATE("ID-",A4845,"-",E4845)</f>
        <v>ID-37302-</v>
      </c>
      <c r="S4845" t="str">
        <f>INDEX(B:B,MATCH(A4845,A:A,0))</f>
        <v>06:08</v>
      </c>
      <c r="T4845" t="str">
        <f>IF(OR(B4845&gt;0,C4845&gt;0),"Acceptable","Check")</f>
        <v>Acceptable</v>
      </c>
      <c r="U4845">
        <f>COUNTIF(D:D, "Military - U.S. Army")</f>
        <v>23</v>
      </c>
      <c r="V4845">
        <f>AVERAGEIF(C:C,"Fort Myer, Virginia", I:I)</f>
        <v>2</v>
      </c>
      <c r="X4845" t="str">
        <f>IFERROR(VLOOKUP("FlightNumber", A:D, 4, FALSE), "Flight Not Found")</f>
        <v>Flight Not Found</v>
      </c>
      <c r="Y4845" t="str" cm="1">
        <f t="array" ref="Y4845">IF(AND(B:B &gt; TIME(6, 0, 0), B:B &lt;= TIME(18, 0, 0)), "Day", "Night")</f>
        <v>Night</v>
      </c>
      <c r="Z4845">
        <f>COUNTIFS(D:D, "Military - U.S. Army", C:C, "Fort Myer, Virginia")</f>
        <v>1</v>
      </c>
    </row>
    <row r="4846" spans="1:26" x14ac:dyDescent="0.2">
      <c r="A4846">
        <v>37308</v>
      </c>
      <c r="B4846" t="s">
        <v>16419</v>
      </c>
      <c r="C4846" t="s">
        <v>24284</v>
      </c>
      <c r="D4846" t="s">
        <v>24285</v>
      </c>
      <c r="E4846" t="s">
        <v>24286</v>
      </c>
      <c r="F4846" t="s">
        <v>12279</v>
      </c>
      <c r="G4846" t="s">
        <v>24287</v>
      </c>
      <c r="H4846" t="s">
        <v>24288</v>
      </c>
      <c r="I4846">
        <v>20</v>
      </c>
      <c r="J4846">
        <v>17</v>
      </c>
      <c r="K4846">
        <v>0</v>
      </c>
      <c r="L4846" t="s">
        <v>24289</v>
      </c>
      <c r="M4846">
        <f>SUM(B4846,C4846)</f>
        <v>0</v>
      </c>
      <c r="N4846" t="str">
        <f t="shared" si="150"/>
        <v>No</v>
      </c>
      <c r="O4846">
        <f>COUNTIF(C:C,"&lt;0")</f>
        <v>0</v>
      </c>
      <c r="P4846" t="e">
        <f>SUMIF(#REF!,"&gt;"&amp;AVERAGE(#REF!))</f>
        <v>#REF!</v>
      </c>
      <c r="Q4846">
        <f t="shared" si="151"/>
        <v>27.565026697177728</v>
      </c>
      <c r="R4846" t="str">
        <f>CONCATENATE("ID-",A4846,"-",E4846)</f>
        <v>ID-37308-Sanofov - Lakhta</v>
      </c>
      <c r="S4846" t="str">
        <f>INDEX(B:B,MATCH(A4846,A:A,0))</f>
        <v>20:44</v>
      </c>
      <c r="T4846" t="str">
        <f>IF(OR(B4846&gt;0,C4846&gt;0),"Acceptable","Check")</f>
        <v>Acceptable</v>
      </c>
      <c r="U4846">
        <f>COUNTIF(D:D, "Military - U.S. Army")</f>
        <v>23</v>
      </c>
      <c r="V4846">
        <f>AVERAGEIF(C:C,"Fort Myer, Virginia", I:I)</f>
        <v>2</v>
      </c>
      <c r="X4846" t="str">
        <f>IFERROR(VLOOKUP("FlightNumber", A:D, 4, FALSE), "Flight Not Found")</f>
        <v>Flight Not Found</v>
      </c>
      <c r="Y4846" t="str" cm="1">
        <f t="array" ref="Y4846">IF(AND(B:B &gt; TIME(6, 0, 0), B:B &lt;= TIME(18, 0, 0)), "Day", "Night")</f>
        <v>Night</v>
      </c>
      <c r="Z4846">
        <f>COUNTIFS(D:D, "Military - U.S. Army", C:C, "Fort Myer, Virginia")</f>
        <v>1</v>
      </c>
    </row>
    <row r="4847" spans="1:26" x14ac:dyDescent="0.2">
      <c r="A4847">
        <v>37309</v>
      </c>
      <c r="B4847" t="s">
        <v>271</v>
      </c>
      <c r="C4847" t="s">
        <v>24290</v>
      </c>
      <c r="D4847" t="s">
        <v>22</v>
      </c>
      <c r="E4847" t="s">
        <v>24291</v>
      </c>
      <c r="F4847" t="s">
        <v>24292</v>
      </c>
      <c r="G4847" t="s">
        <v>24293</v>
      </c>
      <c r="H4847" t="s">
        <v>24294</v>
      </c>
      <c r="I4847">
        <v>10</v>
      </c>
      <c r="J4847">
        <v>10</v>
      </c>
      <c r="K4847">
        <v>0</v>
      </c>
      <c r="L4847" t="s">
        <v>24295</v>
      </c>
      <c r="M4847">
        <f>SUM(B4847,C4847)</f>
        <v>0</v>
      </c>
      <c r="N4847" t="str">
        <f t="shared" si="150"/>
        <v>No</v>
      </c>
      <c r="O4847">
        <f>COUNTIF(C:C,"&lt;0")</f>
        <v>0</v>
      </c>
      <c r="P4847" t="e">
        <f>SUMIF(#REF!,"&gt;"&amp;AVERAGE(#REF!))</f>
        <v>#REF!</v>
      </c>
      <c r="Q4847">
        <f t="shared" si="151"/>
        <v>27.565026697177728</v>
      </c>
      <c r="R4847" t="str">
        <f>CONCATENATE("ID-",A4847,"-",E4847)</f>
        <v>ID-37309-Basilan - Mactan Island</v>
      </c>
      <c r="S4847" t="str">
        <f>INDEX(B:B,MATCH(A4847,A:A,0))</f>
        <v>02:30</v>
      </c>
      <c r="T4847" t="str">
        <f>IF(OR(B4847&gt;0,C4847&gt;0),"Acceptable","Check")</f>
        <v>Acceptable</v>
      </c>
      <c r="U4847">
        <f>COUNTIF(D:D, "Military - U.S. Army")</f>
        <v>23</v>
      </c>
      <c r="V4847">
        <f>AVERAGEIF(C:C,"Fort Myer, Virginia", I:I)</f>
        <v>2</v>
      </c>
      <c r="X4847" t="str">
        <f>IFERROR(VLOOKUP("FlightNumber", A:D, 4, FALSE), "Flight Not Found")</f>
        <v>Flight Not Found</v>
      </c>
      <c r="Y4847" t="str" cm="1">
        <f t="array" ref="Y4847">IF(AND(B:B &gt; TIME(6, 0, 0), B:B &lt;= TIME(18, 0, 0)), "Day", "Night")</f>
        <v>Night</v>
      </c>
      <c r="Z4847">
        <f>COUNTIFS(D:D, "Military - U.S. Army", C:C, "Fort Myer, Virginia")</f>
        <v>1</v>
      </c>
    </row>
    <row r="4848" spans="1:26" x14ac:dyDescent="0.2">
      <c r="A4848">
        <v>37324</v>
      </c>
      <c r="B4848" t="s">
        <v>1720</v>
      </c>
      <c r="C4848" t="s">
        <v>24296</v>
      </c>
      <c r="D4848" t="s">
        <v>24297</v>
      </c>
      <c r="E4848" t="s">
        <v>24298</v>
      </c>
      <c r="F4848" t="s">
        <v>24299</v>
      </c>
      <c r="G4848" t="s">
        <v>24300</v>
      </c>
      <c r="H4848" t="s">
        <v>24301</v>
      </c>
      <c r="I4848">
        <v>3</v>
      </c>
      <c r="J4848">
        <v>3</v>
      </c>
      <c r="K4848">
        <v>0</v>
      </c>
      <c r="L4848" t="s">
        <v>24302</v>
      </c>
      <c r="M4848">
        <f>SUM(B4848,C4848)</f>
        <v>0</v>
      </c>
      <c r="N4848" t="str">
        <f t="shared" si="150"/>
        <v>No</v>
      </c>
      <c r="O4848">
        <f>COUNTIF(C:C,"&lt;0")</f>
        <v>0</v>
      </c>
      <c r="P4848" t="e">
        <f>SUMIF(#REF!,"&gt;"&amp;AVERAGE(#REF!))</f>
        <v>#REF!</v>
      </c>
      <c r="Q4848">
        <f t="shared" si="151"/>
        <v>27.565026697177728</v>
      </c>
      <c r="R4848" t="str">
        <f>CONCATENATE("ID-",A4848,"-",E4848)</f>
        <v>ID-37324-Budapest, Hungary - Tunis, Tunisia</v>
      </c>
      <c r="S4848" t="str">
        <f>INDEX(B:B,MATCH(A4848,A:A,0))</f>
        <v>13:40</v>
      </c>
      <c r="T4848" t="str">
        <f>IF(OR(B4848&gt;0,C4848&gt;0),"Acceptable","Check")</f>
        <v>Acceptable</v>
      </c>
      <c r="U4848">
        <f>COUNTIF(D:D, "Military - U.S. Army")</f>
        <v>23</v>
      </c>
      <c r="V4848">
        <f>AVERAGEIF(C:C,"Fort Myer, Virginia", I:I)</f>
        <v>2</v>
      </c>
      <c r="X4848" t="str">
        <f>IFERROR(VLOOKUP("FlightNumber", A:D, 4, FALSE), "Flight Not Found")</f>
        <v>Flight Not Found</v>
      </c>
      <c r="Y4848" t="str" cm="1">
        <f t="array" ref="Y4848">IF(AND(B:B &gt; TIME(6, 0, 0), B:B &lt;= TIME(18, 0, 0)), "Day", "Night")</f>
        <v>Night</v>
      </c>
      <c r="Z4848">
        <f>COUNTIFS(D:D, "Military - U.S. Army", C:C, "Fort Myer, Virginia")</f>
        <v>1</v>
      </c>
    </row>
    <row r="4849" spans="1:26" x14ac:dyDescent="0.2">
      <c r="A4849">
        <v>37329</v>
      </c>
      <c r="B4849" t="s">
        <v>10082</v>
      </c>
      <c r="C4849" t="s">
        <v>24303</v>
      </c>
      <c r="D4849" t="s">
        <v>24304</v>
      </c>
      <c r="E4849" t="s">
        <v>24305</v>
      </c>
      <c r="F4849" t="s">
        <v>21245</v>
      </c>
      <c r="G4849" t="s">
        <v>24306</v>
      </c>
      <c r="I4849">
        <v>17</v>
      </c>
      <c r="J4849">
        <v>17</v>
      </c>
      <c r="K4849">
        <v>0</v>
      </c>
      <c r="L4849" t="s">
        <v>24307</v>
      </c>
      <c r="M4849">
        <f>SUM(B4849,C4849)</f>
        <v>0</v>
      </c>
      <c r="N4849" t="str">
        <f t="shared" si="150"/>
        <v>No</v>
      </c>
      <c r="O4849">
        <f>COUNTIF(C:C,"&lt;0")</f>
        <v>0</v>
      </c>
      <c r="P4849" t="e">
        <f>SUMIF(#REF!,"&gt;"&amp;AVERAGE(#REF!))</f>
        <v>#REF!</v>
      </c>
      <c r="Q4849">
        <f t="shared" si="151"/>
        <v>27.565026697177728</v>
      </c>
      <c r="R4849" t="str">
        <f>CONCATENATE("ID-",A4849,"-",E4849)</f>
        <v>ID-37329-Cienfuegos -- Cayo Coco</v>
      </c>
      <c r="S4849" t="str">
        <f>INDEX(B:B,MATCH(A4849,A:A,0))</f>
        <v>16:30</v>
      </c>
      <c r="T4849" t="str">
        <f>IF(OR(B4849&gt;0,C4849&gt;0),"Acceptable","Check")</f>
        <v>Acceptable</v>
      </c>
      <c r="U4849">
        <f>COUNTIF(D:D, "Military - U.S. Army")</f>
        <v>23</v>
      </c>
      <c r="V4849">
        <f>AVERAGEIF(C:C,"Fort Myer, Virginia", I:I)</f>
        <v>2</v>
      </c>
      <c r="X4849" t="str">
        <f>IFERROR(VLOOKUP("FlightNumber", A:D, 4, FALSE), "Flight Not Found")</f>
        <v>Flight Not Found</v>
      </c>
      <c r="Y4849" t="str" cm="1">
        <f t="array" ref="Y4849">IF(AND(B:B &gt; TIME(6, 0, 0), B:B &lt;= TIME(18, 0, 0)), "Day", "Night")</f>
        <v>Night</v>
      </c>
      <c r="Z4849">
        <f>COUNTIFS(D:D, "Military - U.S. Army", C:C, "Fort Myer, Virginia")</f>
        <v>1</v>
      </c>
    </row>
    <row r="4850" spans="1:26" x14ac:dyDescent="0.2">
      <c r="A4850">
        <v>37330</v>
      </c>
      <c r="B4850" t="s">
        <v>24308</v>
      </c>
      <c r="C4850" t="s">
        <v>24309</v>
      </c>
      <c r="D4850" t="s">
        <v>24310</v>
      </c>
      <c r="E4850" t="s">
        <v>24311</v>
      </c>
      <c r="F4850" t="s">
        <v>19288</v>
      </c>
      <c r="G4850" t="s">
        <v>24312</v>
      </c>
      <c r="H4850" t="s">
        <v>24313</v>
      </c>
      <c r="I4850">
        <v>1</v>
      </c>
      <c r="J4850">
        <v>1</v>
      </c>
      <c r="K4850">
        <v>0</v>
      </c>
      <c r="L4850" t="s">
        <v>24314</v>
      </c>
      <c r="M4850">
        <f>SUM(B4850,C4850)</f>
        <v>0</v>
      </c>
      <c r="N4850" t="str">
        <f t="shared" si="150"/>
        <v>No</v>
      </c>
      <c r="O4850">
        <f>COUNTIF(C:C,"&lt;0")</f>
        <v>0</v>
      </c>
      <c r="P4850" t="e">
        <f>SUMIF(#REF!,"&gt;"&amp;AVERAGE(#REF!))</f>
        <v>#REF!</v>
      </c>
      <c r="Q4850">
        <f t="shared" si="151"/>
        <v>27.565026697177728</v>
      </c>
      <c r="R4850" t="str">
        <f>CONCATENATE("ID-",A4850,"-",E4850)</f>
        <v>ID-37330-Minneapolis - Detroit</v>
      </c>
      <c r="S4850" t="str">
        <f>INDEX(B:B,MATCH(A4850,A:A,0))</f>
        <v>2:00</v>
      </c>
      <c r="T4850" t="str">
        <f>IF(OR(B4850&gt;0,C4850&gt;0),"Acceptable","Check")</f>
        <v>Acceptable</v>
      </c>
      <c r="U4850">
        <f>COUNTIF(D:D, "Military - U.S. Army")</f>
        <v>23</v>
      </c>
      <c r="V4850">
        <f>AVERAGEIF(C:C,"Fort Myer, Virginia", I:I)</f>
        <v>2</v>
      </c>
      <c r="X4850" t="str">
        <f>IFERROR(VLOOKUP("FlightNumber", A:D, 4, FALSE), "Flight Not Found")</f>
        <v>Flight Not Found</v>
      </c>
      <c r="Y4850" t="str" cm="1">
        <f t="array" ref="Y4850">IF(AND(B:B &gt; TIME(6, 0, 0), B:B &lt;= TIME(18, 0, 0)), "Day", "Night")</f>
        <v>Night</v>
      </c>
      <c r="Z4850">
        <f>COUNTIFS(D:D, "Military - U.S. Army", C:C, "Fort Myer, Virginia")</f>
        <v>1</v>
      </c>
    </row>
    <row r="4851" spans="1:26" x14ac:dyDescent="0.2">
      <c r="A4851">
        <v>37332</v>
      </c>
      <c r="B4851" t="s">
        <v>24315</v>
      </c>
      <c r="C4851" t="s">
        <v>24316</v>
      </c>
      <c r="D4851" t="s">
        <v>24317</v>
      </c>
      <c r="E4851" t="s">
        <v>24318</v>
      </c>
      <c r="F4851" t="s">
        <v>20736</v>
      </c>
      <c r="G4851" t="s">
        <v>24319</v>
      </c>
      <c r="H4851" t="s">
        <v>24320</v>
      </c>
      <c r="I4851">
        <v>4</v>
      </c>
      <c r="J4851">
        <v>4</v>
      </c>
      <c r="K4851">
        <v>0</v>
      </c>
      <c r="L4851" t="s">
        <v>24321</v>
      </c>
      <c r="M4851">
        <f>SUM(B4851,C4851)</f>
        <v>0</v>
      </c>
      <c r="N4851" t="str">
        <f t="shared" si="150"/>
        <v>No</v>
      </c>
      <c r="O4851">
        <f>COUNTIF(C:C,"&lt;0")</f>
        <v>0</v>
      </c>
      <c r="P4851" t="e">
        <f>SUMIF(#REF!,"&gt;"&amp;AVERAGE(#REF!))</f>
        <v>#REF!</v>
      </c>
      <c r="Q4851">
        <f t="shared" si="151"/>
        <v>27.565026697177728</v>
      </c>
      <c r="R4851" t="str">
        <f>CONCATENATE("ID-",A4851,"-",E4851)</f>
        <v>ID-37332-Mogadishu, Somalia - Djibouti</v>
      </c>
      <c r="S4851" t="str">
        <f>INDEX(B:B,MATCH(A4851,A:A,0))</f>
        <v>8:02</v>
      </c>
      <c r="T4851" t="str">
        <f>IF(OR(B4851&gt;0,C4851&gt;0),"Acceptable","Check")</f>
        <v>Acceptable</v>
      </c>
      <c r="U4851">
        <f>COUNTIF(D:D, "Military - U.S. Army")</f>
        <v>23</v>
      </c>
      <c r="V4851">
        <f>AVERAGEIF(C:C,"Fort Myer, Virginia", I:I)</f>
        <v>2</v>
      </c>
      <c r="X4851" t="str">
        <f>IFERROR(VLOOKUP("FlightNumber", A:D, 4, FALSE), "Flight Not Found")</f>
        <v>Flight Not Found</v>
      </c>
      <c r="Y4851" t="str" cm="1">
        <f t="array" ref="Y4851">IF(AND(B:B &gt; TIME(6, 0, 0), B:B &lt;= TIME(18, 0, 0)), "Day", "Night")</f>
        <v>Night</v>
      </c>
      <c r="Z4851">
        <f>COUNTIFS(D:D, "Military - U.S. Army", C:C, "Fort Myer, Virginia")</f>
        <v>1</v>
      </c>
    </row>
    <row r="4852" spans="1:26" x14ac:dyDescent="0.2">
      <c r="A4852">
        <v>37347</v>
      </c>
      <c r="B4852" t="s">
        <v>5354</v>
      </c>
      <c r="C4852" t="s">
        <v>24322</v>
      </c>
      <c r="D4852" t="s">
        <v>9454</v>
      </c>
      <c r="E4852" t="s">
        <v>24323</v>
      </c>
      <c r="F4852" t="s">
        <v>24324</v>
      </c>
      <c r="G4852" t="s">
        <v>24325</v>
      </c>
      <c r="H4852" t="s">
        <v>24326</v>
      </c>
      <c r="I4852">
        <v>4</v>
      </c>
      <c r="J4852">
        <v>4</v>
      </c>
      <c r="K4852">
        <v>0</v>
      </c>
      <c r="L4852" t="s">
        <v>24327</v>
      </c>
      <c r="M4852">
        <f>SUM(B4852,C4852)</f>
        <v>0</v>
      </c>
      <c r="N4852" t="str">
        <f t="shared" si="150"/>
        <v>No</v>
      </c>
      <c r="O4852">
        <f>COUNTIF(C:C,"&lt;0")</f>
        <v>0</v>
      </c>
      <c r="P4852" t="e">
        <f>SUMIF(#REF!,"&gt;"&amp;AVERAGE(#REF!))</f>
        <v>#REF!</v>
      </c>
      <c r="Q4852">
        <f t="shared" si="151"/>
        <v>27.565026697177728</v>
      </c>
      <c r="R4852" t="str">
        <f>CONCATENATE("ID-",A4852,"-",E4852)</f>
        <v>ID-37347-Cairns - Hicks Island</v>
      </c>
      <c r="S4852" t="str">
        <f>INDEX(B:B,MATCH(A4852,A:A,0))</f>
        <v>07:25</v>
      </c>
      <c r="T4852" t="str">
        <f>IF(OR(B4852&gt;0,C4852&gt;0),"Acceptable","Check")</f>
        <v>Acceptable</v>
      </c>
      <c r="U4852">
        <f>COUNTIF(D:D, "Military - U.S. Army")</f>
        <v>23</v>
      </c>
      <c r="V4852">
        <f>AVERAGEIF(C:C,"Fort Myer, Virginia", I:I)</f>
        <v>2</v>
      </c>
      <c r="X4852" t="str">
        <f>IFERROR(VLOOKUP("FlightNumber", A:D, 4, FALSE), "Flight Not Found")</f>
        <v>Flight Not Found</v>
      </c>
      <c r="Y4852" t="str" cm="1">
        <f t="array" ref="Y4852">IF(AND(B:B &gt; TIME(6, 0, 0), B:B &lt;= TIME(18, 0, 0)), "Day", "Night")</f>
        <v>Night</v>
      </c>
      <c r="Z4852">
        <f>COUNTIFS(D:D, "Military - U.S. Army", C:C, "Fort Myer, Virginia")</f>
        <v>1</v>
      </c>
    </row>
    <row r="4853" spans="1:26" x14ac:dyDescent="0.2">
      <c r="A4853">
        <v>37358</v>
      </c>
      <c r="B4853" t="s">
        <v>24328</v>
      </c>
      <c r="C4853" t="s">
        <v>24329</v>
      </c>
      <c r="D4853" t="s">
        <v>24330</v>
      </c>
      <c r="E4853" t="s">
        <v>24331</v>
      </c>
      <c r="F4853" t="s">
        <v>16644</v>
      </c>
      <c r="G4853" t="s">
        <v>24332</v>
      </c>
      <c r="H4853" t="s">
        <v>24333</v>
      </c>
      <c r="I4853">
        <v>2</v>
      </c>
      <c r="J4853">
        <v>2</v>
      </c>
      <c r="K4853">
        <v>0</v>
      </c>
      <c r="L4853" t="s">
        <v>24334</v>
      </c>
      <c r="M4853">
        <f>SUM(B4853,C4853)</f>
        <v>0</v>
      </c>
      <c r="N4853" t="str">
        <f t="shared" si="150"/>
        <v>No</v>
      </c>
      <c r="O4853">
        <f>COUNTIF(C:C,"&lt;0")</f>
        <v>0</v>
      </c>
      <c r="P4853" t="e">
        <f>SUMIF(#REF!,"&gt;"&amp;AVERAGE(#REF!))</f>
        <v>#REF!</v>
      </c>
      <c r="Q4853">
        <f t="shared" si="151"/>
        <v>27.565026697177728</v>
      </c>
      <c r="R4853" t="str">
        <f>CONCATENATE("ID-",A4853,"-",E4853)</f>
        <v>ID-37358-Madrid - Palma de Mallorca</v>
      </c>
      <c r="S4853" t="str">
        <f>INDEX(B:B,MATCH(A4853,A:A,0))</f>
        <v>04:07</v>
      </c>
      <c r="T4853" t="str">
        <f>IF(OR(B4853&gt;0,C4853&gt;0),"Acceptable","Check")</f>
        <v>Acceptable</v>
      </c>
      <c r="U4853">
        <f>COUNTIF(D:D, "Military - U.S. Army")</f>
        <v>23</v>
      </c>
      <c r="V4853">
        <f>AVERAGEIF(C:C,"Fort Myer, Virginia", I:I)</f>
        <v>2</v>
      </c>
      <c r="X4853" t="str">
        <f>IFERROR(VLOOKUP("FlightNumber", A:D, 4, FALSE), "Flight Not Found")</f>
        <v>Flight Not Found</v>
      </c>
      <c r="Y4853" t="str" cm="1">
        <f t="array" ref="Y4853">IF(AND(B:B &gt; TIME(6, 0, 0), B:B &lt;= TIME(18, 0, 0)), "Day", "Night")</f>
        <v>Night</v>
      </c>
      <c r="Z4853">
        <f>COUNTIFS(D:D, "Military - U.S. Army", C:C, "Fort Myer, Virginia")</f>
        <v>1</v>
      </c>
    </row>
    <row r="4854" spans="1:26" x14ac:dyDescent="0.2">
      <c r="A4854">
        <v>37361</v>
      </c>
      <c r="B4854" t="s">
        <v>24335</v>
      </c>
      <c r="C4854" t="s">
        <v>4862</v>
      </c>
      <c r="D4854" t="s">
        <v>24336</v>
      </c>
      <c r="E4854" t="s">
        <v>24337</v>
      </c>
      <c r="F4854" t="s">
        <v>22183</v>
      </c>
      <c r="G4854" t="s">
        <v>24338</v>
      </c>
      <c r="H4854" t="s">
        <v>24339</v>
      </c>
      <c r="I4854">
        <v>166</v>
      </c>
      <c r="J4854">
        <v>128</v>
      </c>
      <c r="K4854">
        <v>0</v>
      </c>
      <c r="L4854" t="s">
        <v>24340</v>
      </c>
      <c r="M4854">
        <f>SUM(B4854,C4854)</f>
        <v>0</v>
      </c>
      <c r="N4854" t="str">
        <f t="shared" si="150"/>
        <v>No</v>
      </c>
      <c r="O4854">
        <f>COUNTIF(C:C,"&lt;0")</f>
        <v>0</v>
      </c>
      <c r="P4854" t="e">
        <f>SUMIF(#REF!,"&gt;"&amp;AVERAGE(#REF!))</f>
        <v>#REF!</v>
      </c>
      <c r="Q4854">
        <f t="shared" si="151"/>
        <v>27.565026697177728</v>
      </c>
      <c r="R4854" t="str">
        <f>CONCATENATE("ID-",A4854,"-",E4854)</f>
        <v>ID-37361-Beijing - Busan</v>
      </c>
      <c r="S4854" t="str">
        <f>INDEX(B:B,MATCH(A4854,A:A,0))</f>
        <v>11:23</v>
      </c>
      <c r="T4854" t="str">
        <f>IF(OR(B4854&gt;0,C4854&gt;0),"Acceptable","Check")</f>
        <v>Acceptable</v>
      </c>
      <c r="U4854">
        <f>COUNTIF(D:D, "Military - U.S. Army")</f>
        <v>23</v>
      </c>
      <c r="V4854">
        <f>AVERAGEIF(C:C,"Fort Myer, Virginia", I:I)</f>
        <v>2</v>
      </c>
      <c r="X4854" t="str">
        <f>IFERROR(VLOOKUP("FlightNumber", A:D, 4, FALSE), "Flight Not Found")</f>
        <v>Flight Not Found</v>
      </c>
      <c r="Y4854" t="str" cm="1">
        <f t="array" ref="Y4854">IF(AND(B:B &gt; TIME(6, 0, 0), B:B &lt;= TIME(18, 0, 0)), "Day", "Night")</f>
        <v>Night</v>
      </c>
      <c r="Z4854">
        <f>COUNTIFS(D:D, "Military - U.S. Army", C:C, "Fort Myer, Virginia")</f>
        <v>1</v>
      </c>
    </row>
    <row r="4855" spans="1:26" x14ac:dyDescent="0.2">
      <c r="A4855">
        <v>37364</v>
      </c>
      <c r="B4855" t="s">
        <v>2468</v>
      </c>
      <c r="C4855" t="s">
        <v>24341</v>
      </c>
      <c r="D4855" t="s">
        <v>20214</v>
      </c>
      <c r="E4855" t="s">
        <v>24342</v>
      </c>
      <c r="F4855" t="s">
        <v>24343</v>
      </c>
      <c r="G4855" t="s">
        <v>24344</v>
      </c>
      <c r="H4855" t="s">
        <v>24345</v>
      </c>
      <c r="I4855">
        <v>6</v>
      </c>
      <c r="J4855">
        <v>6</v>
      </c>
      <c r="K4855">
        <v>0</v>
      </c>
      <c r="L4855" t="s">
        <v>24346</v>
      </c>
      <c r="M4855">
        <f>SUM(B4855,C4855)</f>
        <v>0</v>
      </c>
      <c r="N4855" t="str">
        <f t="shared" si="150"/>
        <v>No</v>
      </c>
      <c r="O4855">
        <f>COUNTIF(C:C,"&lt;0")</f>
        <v>0</v>
      </c>
      <c r="P4855" t="e">
        <f>SUMIF(#REF!,"&gt;"&amp;AVERAGE(#REF!))</f>
        <v>#REF!</v>
      </c>
      <c r="Q4855">
        <f t="shared" si="151"/>
        <v>27.565026697177728</v>
      </c>
      <c r="R4855" t="str">
        <f>CONCATENATE("ID-",A4855,"-",E4855)</f>
        <v>ID-37364-Mornington Island - Normanton</v>
      </c>
      <c r="S4855" t="str">
        <f>INDEX(B:B,MATCH(A4855,A:A,0))</f>
        <v>09:30</v>
      </c>
      <c r="T4855" t="str">
        <f>IF(OR(B4855&gt;0,C4855&gt;0),"Acceptable","Check")</f>
        <v>Acceptable</v>
      </c>
      <c r="U4855">
        <f>COUNTIF(D:D, "Military - U.S. Army")</f>
        <v>23</v>
      </c>
      <c r="V4855">
        <f>AVERAGEIF(C:C,"Fort Myer, Virginia", I:I)</f>
        <v>2</v>
      </c>
      <c r="X4855" t="str">
        <f>IFERROR(VLOOKUP("FlightNumber", A:D, 4, FALSE), "Flight Not Found")</f>
        <v>Flight Not Found</v>
      </c>
      <c r="Y4855" t="str" cm="1">
        <f t="array" ref="Y4855">IF(AND(B:B &gt; TIME(6, 0, 0), B:B &lt;= TIME(18, 0, 0)), "Day", "Night")</f>
        <v>Night</v>
      </c>
      <c r="Z4855">
        <f>COUNTIFS(D:D, "Military - U.S. Army", C:C, "Fort Myer, Virginia")</f>
        <v>1</v>
      </c>
    </row>
    <row r="4856" spans="1:26" x14ac:dyDescent="0.2">
      <c r="A4856">
        <v>37365</v>
      </c>
      <c r="B4856" t="s">
        <v>3394</v>
      </c>
      <c r="C4856" t="s">
        <v>24347</v>
      </c>
      <c r="D4856" t="s">
        <v>24348</v>
      </c>
      <c r="E4856" t="s">
        <v>24349</v>
      </c>
      <c r="F4856" t="s">
        <v>24350</v>
      </c>
      <c r="G4856" t="s">
        <v>24351</v>
      </c>
      <c r="H4856" t="s">
        <v>24352</v>
      </c>
      <c r="I4856">
        <v>8</v>
      </c>
      <c r="J4856">
        <v>3</v>
      </c>
      <c r="K4856">
        <v>0</v>
      </c>
      <c r="L4856" t="s">
        <v>24353</v>
      </c>
      <c r="M4856">
        <f>SUM(B4856,C4856)</f>
        <v>0</v>
      </c>
      <c r="N4856" t="str">
        <f t="shared" si="150"/>
        <v>No</v>
      </c>
      <c r="O4856">
        <f>COUNTIF(C:C,"&lt;0")</f>
        <v>0</v>
      </c>
      <c r="P4856" t="e">
        <f>SUMIF(#REF!,"&gt;"&amp;AVERAGE(#REF!))</f>
        <v>#REF!</v>
      </c>
      <c r="Q4856">
        <f t="shared" si="151"/>
        <v>27.565026697177728</v>
      </c>
      <c r="R4856" t="str">
        <f>CONCATENATE("ID-",A4856,"-",E4856)</f>
        <v>ID-37365-Medellín - Popayán</v>
      </c>
      <c r="S4856" t="str">
        <f>INDEX(B:B,MATCH(A4856,A:A,0))</f>
        <v>09:15</v>
      </c>
      <c r="T4856" t="str">
        <f>IF(OR(B4856&gt;0,C4856&gt;0),"Acceptable","Check")</f>
        <v>Acceptable</v>
      </c>
      <c r="U4856">
        <f>COUNTIF(D:D, "Military - U.S. Army")</f>
        <v>23</v>
      </c>
      <c r="V4856">
        <f>AVERAGEIF(C:C,"Fort Myer, Virginia", I:I)</f>
        <v>2</v>
      </c>
      <c r="X4856" t="str">
        <f>IFERROR(VLOOKUP("FlightNumber", A:D, 4, FALSE), "Flight Not Found")</f>
        <v>Flight Not Found</v>
      </c>
      <c r="Y4856" t="str" cm="1">
        <f t="array" ref="Y4856">IF(AND(B:B &gt; TIME(6, 0, 0), B:B &lt;= TIME(18, 0, 0)), "Day", "Night")</f>
        <v>Night</v>
      </c>
      <c r="Z4856">
        <f>COUNTIFS(D:D, "Military - U.S. Army", C:C, "Fort Myer, Virginia")</f>
        <v>1</v>
      </c>
    </row>
    <row r="4857" spans="1:26" x14ac:dyDescent="0.2">
      <c r="A4857">
        <v>37370</v>
      </c>
      <c r="B4857" t="s">
        <v>1965</v>
      </c>
      <c r="C4857" t="s">
        <v>24354</v>
      </c>
      <c r="D4857" t="s">
        <v>34</v>
      </c>
      <c r="F4857" t="s">
        <v>22067</v>
      </c>
      <c r="G4857" t="s">
        <v>24355</v>
      </c>
      <c r="H4857" t="s">
        <v>24356</v>
      </c>
      <c r="I4857">
        <v>6</v>
      </c>
      <c r="J4857">
        <v>6</v>
      </c>
      <c r="K4857">
        <v>0</v>
      </c>
      <c r="L4857" t="s">
        <v>24357</v>
      </c>
      <c r="M4857">
        <f>SUM(B4857,C4857)</f>
        <v>0</v>
      </c>
      <c r="N4857" t="str">
        <f t="shared" si="150"/>
        <v>No</v>
      </c>
      <c r="O4857">
        <f>COUNTIF(C:C,"&lt;0")</f>
        <v>0</v>
      </c>
      <c r="P4857" t="e">
        <f>SUMIF(#REF!,"&gt;"&amp;AVERAGE(#REF!))</f>
        <v>#REF!</v>
      </c>
      <c r="Q4857">
        <f t="shared" si="151"/>
        <v>27.565026697177728</v>
      </c>
      <c r="R4857" t="str">
        <f>CONCATENATE("ID-",A4857,"-",E4857)</f>
        <v>ID-37370-</v>
      </c>
      <c r="S4857" t="str">
        <f>INDEX(B:B,MATCH(A4857,A:A,0))</f>
        <v>13:00</v>
      </c>
      <c r="T4857" t="str">
        <f>IF(OR(B4857&gt;0,C4857&gt;0),"Acceptable","Check")</f>
        <v>Acceptable</v>
      </c>
      <c r="U4857">
        <f>COUNTIF(D:D, "Military - U.S. Army")</f>
        <v>23</v>
      </c>
      <c r="V4857">
        <f>AVERAGEIF(C:C,"Fort Myer, Virginia", I:I)</f>
        <v>2</v>
      </c>
      <c r="X4857" t="str">
        <f>IFERROR(VLOOKUP("FlightNumber", A:D, 4, FALSE), "Flight Not Found")</f>
        <v>Flight Not Found</v>
      </c>
      <c r="Y4857" t="str" cm="1">
        <f t="array" ref="Y4857">IF(AND(B:B &gt; TIME(6, 0, 0), B:B &lt;= TIME(18, 0, 0)), "Day", "Night")</f>
        <v>Night</v>
      </c>
      <c r="Z4857">
        <f>COUNTIFS(D:D, "Military - U.S. Army", C:C, "Fort Myer, Virginia")</f>
        <v>1</v>
      </c>
    </row>
    <row r="4858" spans="1:26" x14ac:dyDescent="0.2">
      <c r="A4858">
        <v>37374</v>
      </c>
      <c r="B4858" t="s">
        <v>6744</v>
      </c>
      <c r="C4858" t="s">
        <v>24358</v>
      </c>
      <c r="D4858" t="s">
        <v>34</v>
      </c>
      <c r="F4858" t="s">
        <v>24359</v>
      </c>
      <c r="I4858">
        <v>20</v>
      </c>
      <c r="J4858">
        <v>8</v>
      </c>
      <c r="K4858">
        <v>0</v>
      </c>
      <c r="L4858" t="s">
        <v>24360</v>
      </c>
      <c r="M4858">
        <f>SUM(B4858,C4858)</f>
        <v>0</v>
      </c>
      <c r="N4858" t="str">
        <f t="shared" si="150"/>
        <v>No</v>
      </c>
      <c r="O4858">
        <f>COUNTIF(C:C,"&lt;0")</f>
        <v>0</v>
      </c>
      <c r="P4858" t="e">
        <f>SUMIF(#REF!,"&gt;"&amp;AVERAGE(#REF!))</f>
        <v>#REF!</v>
      </c>
      <c r="Q4858">
        <f t="shared" si="151"/>
        <v>27.565026697177728</v>
      </c>
      <c r="R4858" t="str">
        <f>CONCATENATE("ID-",A4858,"-",E4858)</f>
        <v>ID-37374-</v>
      </c>
      <c r="S4858" t="str">
        <f>INDEX(B:B,MATCH(A4858,A:A,0))</f>
        <v>06:15</v>
      </c>
      <c r="T4858" t="str">
        <f>IF(OR(B4858&gt;0,C4858&gt;0),"Acceptable","Check")</f>
        <v>Acceptable</v>
      </c>
      <c r="U4858">
        <f>COUNTIF(D:D, "Military - U.S. Army")</f>
        <v>23</v>
      </c>
      <c r="V4858">
        <f>AVERAGEIF(C:C,"Fort Myer, Virginia", I:I)</f>
        <v>2</v>
      </c>
      <c r="X4858" t="str">
        <f>IFERROR(VLOOKUP("FlightNumber", A:D, 4, FALSE), "Flight Not Found")</f>
        <v>Flight Not Found</v>
      </c>
      <c r="Y4858" t="str" cm="1">
        <f t="array" ref="Y4858">IF(AND(B:B &gt; TIME(6, 0, 0), B:B &lt;= TIME(18, 0, 0)), "Day", "Night")</f>
        <v>Night</v>
      </c>
      <c r="Z4858">
        <f>COUNTIFS(D:D, "Military - U.S. Army", C:C, "Fort Myer, Virginia")</f>
        <v>1</v>
      </c>
    </row>
    <row r="4859" spans="1:26" x14ac:dyDescent="0.2">
      <c r="A4859">
        <v>37380</v>
      </c>
      <c r="B4859" t="s">
        <v>3160</v>
      </c>
      <c r="C4859" t="s">
        <v>6682</v>
      </c>
      <c r="D4859" t="s">
        <v>24361</v>
      </c>
      <c r="E4859" t="s">
        <v>24362</v>
      </c>
      <c r="F4859" t="s">
        <v>24363</v>
      </c>
      <c r="G4859" t="s">
        <v>24364</v>
      </c>
      <c r="H4859" t="s">
        <v>11115</v>
      </c>
      <c r="I4859">
        <v>77</v>
      </c>
      <c r="J4859">
        <v>74</v>
      </c>
      <c r="K4859">
        <v>75</v>
      </c>
      <c r="L4859" t="s">
        <v>24365</v>
      </c>
      <c r="M4859">
        <f>SUM(B4859,C4859)</f>
        <v>0</v>
      </c>
      <c r="N4859" t="str">
        <f t="shared" si="150"/>
        <v>No</v>
      </c>
      <c r="O4859">
        <f>COUNTIF(C:C,"&lt;0")</f>
        <v>0</v>
      </c>
      <c r="P4859" t="e">
        <f>SUMIF(#REF!,"&gt;"&amp;AVERAGE(#REF!))</f>
        <v>#REF!</v>
      </c>
      <c r="Q4859">
        <f t="shared" si="151"/>
        <v>27.565026697177728</v>
      </c>
      <c r="R4859" t="str">
        <f>CONCATENATE("ID-",A4859,"-",E4859)</f>
        <v>ID-37380-Abuja - Jos - Kano - Lagos</v>
      </c>
      <c r="S4859" t="str">
        <f>INDEX(B:B,MATCH(A4859,A:A,0))</f>
        <v>13:30</v>
      </c>
      <c r="T4859" t="str">
        <f>IF(OR(B4859&gt;0,C4859&gt;0),"Acceptable","Check")</f>
        <v>Acceptable</v>
      </c>
      <c r="U4859">
        <f>COUNTIF(D:D, "Military - U.S. Army")</f>
        <v>23</v>
      </c>
      <c r="V4859">
        <f>AVERAGEIF(C:C,"Fort Myer, Virginia", I:I)</f>
        <v>2</v>
      </c>
      <c r="X4859" t="str">
        <f>IFERROR(VLOOKUP("FlightNumber", A:D, 4, FALSE), "Flight Not Found")</f>
        <v>Flight Not Found</v>
      </c>
      <c r="Y4859" t="str" cm="1">
        <f t="array" ref="Y4859">IF(AND(B:B &gt; TIME(6, 0, 0), B:B &lt;= TIME(18, 0, 0)), "Day", "Night")</f>
        <v>Night</v>
      </c>
      <c r="Z4859">
        <f>COUNTIFS(D:D, "Military - U.S. Army", C:C, "Fort Myer, Virginia")</f>
        <v>1</v>
      </c>
    </row>
    <row r="4860" spans="1:26" x14ac:dyDescent="0.2">
      <c r="A4860">
        <v>37383</v>
      </c>
      <c r="B4860" t="s">
        <v>24366</v>
      </c>
      <c r="C4860" t="s">
        <v>24367</v>
      </c>
      <c r="D4860" t="s">
        <v>12395</v>
      </c>
      <c r="E4860" t="s">
        <v>24368</v>
      </c>
      <c r="F4860" t="s">
        <v>24369</v>
      </c>
      <c r="G4860" t="s">
        <v>24370</v>
      </c>
      <c r="H4860" t="s">
        <v>24371</v>
      </c>
      <c r="I4860">
        <v>62</v>
      </c>
      <c r="J4860">
        <v>14</v>
      </c>
      <c r="K4860">
        <v>0</v>
      </c>
      <c r="L4860" t="s">
        <v>24372</v>
      </c>
      <c r="M4860">
        <f>SUM(B4860,C4860)</f>
        <v>0</v>
      </c>
      <c r="N4860" t="str">
        <f t="shared" si="150"/>
        <v>No</v>
      </c>
      <c r="O4860">
        <f>COUNTIF(C:C,"&lt;0")</f>
        <v>0</v>
      </c>
      <c r="P4860" t="e">
        <f>SUMIF(#REF!,"&gt;"&amp;AVERAGE(#REF!))</f>
        <v>#REF!</v>
      </c>
      <c r="Q4860">
        <f t="shared" si="151"/>
        <v>27.565026697177728</v>
      </c>
      <c r="R4860" t="str">
        <f>CONCATENATE("ID-",A4860,"-",E4860)</f>
        <v>ID-37383-Cairo - Tunis</v>
      </c>
      <c r="S4860" t="str">
        <f>INDEX(B:B,MATCH(A4860,A:A,0))</f>
        <v>15:17</v>
      </c>
      <c r="T4860" t="str">
        <f>IF(OR(B4860&gt;0,C4860&gt;0),"Acceptable","Check")</f>
        <v>Acceptable</v>
      </c>
      <c r="U4860">
        <f>COUNTIF(D:D, "Military - U.S. Army")</f>
        <v>23</v>
      </c>
      <c r="V4860">
        <f>AVERAGEIF(C:C,"Fort Myer, Virginia", I:I)</f>
        <v>2</v>
      </c>
      <c r="X4860" t="str">
        <f>IFERROR(VLOOKUP("FlightNumber", A:D, 4, FALSE), "Flight Not Found")</f>
        <v>Flight Not Found</v>
      </c>
      <c r="Y4860" t="str" cm="1">
        <f t="array" ref="Y4860">IF(AND(B:B &gt; TIME(6, 0, 0), B:B &lt;= TIME(18, 0, 0)), "Day", "Night")</f>
        <v>Night</v>
      </c>
      <c r="Z4860">
        <f>COUNTIFS(D:D, "Military - U.S. Army", C:C, "Fort Myer, Virginia")</f>
        <v>1</v>
      </c>
    </row>
    <row r="4861" spans="1:26" x14ac:dyDescent="0.2">
      <c r="A4861">
        <v>37383</v>
      </c>
      <c r="B4861" t="s">
        <v>24373</v>
      </c>
      <c r="C4861" t="s">
        <v>24374</v>
      </c>
      <c r="D4861" t="s">
        <v>20796</v>
      </c>
      <c r="E4861" t="s">
        <v>24375</v>
      </c>
      <c r="F4861" t="s">
        <v>18182</v>
      </c>
      <c r="G4861" t="s">
        <v>24376</v>
      </c>
      <c r="H4861" t="s">
        <v>24377</v>
      </c>
      <c r="I4861">
        <v>112</v>
      </c>
      <c r="J4861">
        <v>112</v>
      </c>
      <c r="K4861">
        <v>0</v>
      </c>
      <c r="L4861" t="s">
        <v>24378</v>
      </c>
      <c r="M4861">
        <f>SUM(B4861,C4861)</f>
        <v>0</v>
      </c>
      <c r="N4861" t="str">
        <f t="shared" si="150"/>
        <v>No</v>
      </c>
      <c r="O4861">
        <f>COUNTIF(C:C,"&lt;0")</f>
        <v>0</v>
      </c>
      <c r="P4861" t="e">
        <f>SUMIF(#REF!,"&gt;"&amp;AVERAGE(#REF!))</f>
        <v>#REF!</v>
      </c>
      <c r="Q4861">
        <f t="shared" si="151"/>
        <v>27.565026697177728</v>
      </c>
      <c r="R4861" t="str">
        <f>CONCATENATE("ID-",A4861,"-",E4861)</f>
        <v>ID-37383-Beijing - Dalian</v>
      </c>
      <c r="S4861" t="str">
        <f>INDEX(B:B,MATCH(A4861,A:A,0))</f>
        <v>15:17</v>
      </c>
      <c r="T4861" t="str">
        <f>IF(OR(B4861&gt;0,C4861&gt;0),"Acceptable","Check")</f>
        <v>Acceptable</v>
      </c>
      <c r="U4861">
        <f>COUNTIF(D:D, "Military - U.S. Army")</f>
        <v>23</v>
      </c>
      <c r="V4861">
        <f>AVERAGEIF(C:C,"Fort Myer, Virginia", I:I)</f>
        <v>2</v>
      </c>
      <c r="X4861" t="str">
        <f>IFERROR(VLOOKUP("FlightNumber", A:D, 4, FALSE), "Flight Not Found")</f>
        <v>Flight Not Found</v>
      </c>
      <c r="Y4861" t="str" cm="1">
        <f t="array" ref="Y4861">IF(AND(B:B &gt; TIME(6, 0, 0), B:B &lt;= TIME(18, 0, 0)), "Day", "Night")</f>
        <v>Night</v>
      </c>
      <c r="Z4861">
        <f>COUNTIFS(D:D, "Military - U.S. Army", C:C, "Fort Myer, Virginia")</f>
        <v>1</v>
      </c>
    </row>
    <row r="4862" spans="1:26" x14ac:dyDescent="0.2">
      <c r="A4862">
        <v>37397</v>
      </c>
      <c r="B4862" t="s">
        <v>8489</v>
      </c>
      <c r="C4862" t="s">
        <v>6327</v>
      </c>
      <c r="D4862" t="s">
        <v>24379</v>
      </c>
      <c r="E4862" t="s">
        <v>24380</v>
      </c>
      <c r="F4862" t="s">
        <v>24049</v>
      </c>
      <c r="G4862" t="s">
        <v>24381</v>
      </c>
      <c r="H4862" t="s">
        <v>24382</v>
      </c>
      <c r="I4862">
        <v>5</v>
      </c>
      <c r="J4862">
        <v>5</v>
      </c>
      <c r="K4862">
        <v>0</v>
      </c>
      <c r="L4862" t="s">
        <v>24383</v>
      </c>
      <c r="M4862">
        <f>SUM(B4862,C4862)</f>
        <v>0</v>
      </c>
      <c r="N4862" t="str">
        <f t="shared" si="150"/>
        <v>No</v>
      </c>
      <c r="O4862">
        <f>COUNTIF(C:C,"&lt;0")</f>
        <v>0</v>
      </c>
      <c r="P4862" t="e">
        <f>SUMIF(#REF!,"&gt;"&amp;AVERAGE(#REF!))</f>
        <v>#REF!</v>
      </c>
      <c r="Q4862">
        <f t="shared" si="151"/>
        <v>27.565026697177728</v>
      </c>
      <c r="R4862" t="str">
        <f>CONCATENATE("ID-",A4862,"-",E4862)</f>
        <v>ID-37397-Port Harcourt - Calabar</v>
      </c>
      <c r="S4862" t="str">
        <f>INDEX(B:B,MATCH(A4862,A:A,0))</f>
        <v>19:30</v>
      </c>
      <c r="T4862" t="str">
        <f>IF(OR(B4862&gt;0,C4862&gt;0),"Acceptable","Check")</f>
        <v>Acceptable</v>
      </c>
      <c r="U4862">
        <f>COUNTIF(D:D, "Military - U.S. Army")</f>
        <v>23</v>
      </c>
      <c r="V4862">
        <f>AVERAGEIF(C:C,"Fort Myer, Virginia", I:I)</f>
        <v>2</v>
      </c>
      <c r="X4862" t="str">
        <f>IFERROR(VLOOKUP("FlightNumber", A:D, 4, FALSE), "Flight Not Found")</f>
        <v>Flight Not Found</v>
      </c>
      <c r="Y4862" t="str" cm="1">
        <f t="array" ref="Y4862">IF(AND(B:B &gt; TIME(6, 0, 0), B:B &lt;= TIME(18, 0, 0)), "Day", "Night")</f>
        <v>Night</v>
      </c>
      <c r="Z4862">
        <f>COUNTIFS(D:D, "Military - U.S. Army", C:C, "Fort Myer, Virginia")</f>
        <v>1</v>
      </c>
    </row>
    <row r="4863" spans="1:26" x14ac:dyDescent="0.2">
      <c r="A4863">
        <v>37401</v>
      </c>
      <c r="B4863" t="s">
        <v>7576</v>
      </c>
      <c r="C4863" t="s">
        <v>24384</v>
      </c>
      <c r="D4863" t="s">
        <v>10471</v>
      </c>
      <c r="E4863" t="s">
        <v>12258</v>
      </c>
      <c r="F4863" t="s">
        <v>24385</v>
      </c>
      <c r="G4863" t="s">
        <v>24386</v>
      </c>
      <c r="H4863" t="s">
        <v>24387</v>
      </c>
      <c r="I4863">
        <v>225</v>
      </c>
      <c r="J4863">
        <v>225</v>
      </c>
      <c r="K4863">
        <v>0</v>
      </c>
      <c r="L4863" t="s">
        <v>24388</v>
      </c>
      <c r="M4863">
        <f>SUM(B4863,C4863)</f>
        <v>0</v>
      </c>
      <c r="N4863" t="str">
        <f t="shared" si="150"/>
        <v>No</v>
      </c>
      <c r="O4863">
        <f>COUNTIF(C:C,"&lt;0")</f>
        <v>0</v>
      </c>
      <c r="P4863" t="e">
        <f>SUMIF(#REF!,"&gt;"&amp;AVERAGE(#REF!))</f>
        <v>#REF!</v>
      </c>
      <c r="Q4863">
        <f t="shared" si="151"/>
        <v>27.565026697177728</v>
      </c>
      <c r="R4863" t="str">
        <f>CONCATENATE("ID-",A4863,"-",E4863)</f>
        <v>ID-37401-Taipei - Hong Kong</v>
      </c>
      <c r="S4863" t="str">
        <f>INDEX(B:B,MATCH(A4863,A:A,0))</f>
        <v>15:29</v>
      </c>
      <c r="T4863" t="str">
        <f>IF(OR(B4863&gt;0,C4863&gt;0),"Acceptable","Check")</f>
        <v>Acceptable</v>
      </c>
      <c r="U4863">
        <f>COUNTIF(D:D, "Military - U.S. Army")</f>
        <v>23</v>
      </c>
      <c r="V4863">
        <f>AVERAGEIF(C:C,"Fort Myer, Virginia", I:I)</f>
        <v>2</v>
      </c>
      <c r="X4863" t="str">
        <f>IFERROR(VLOOKUP("FlightNumber", A:D, 4, FALSE), "Flight Not Found")</f>
        <v>Flight Not Found</v>
      </c>
      <c r="Y4863" t="str" cm="1">
        <f t="array" ref="Y4863">IF(AND(B:B &gt; TIME(6, 0, 0), B:B &lt;= TIME(18, 0, 0)), "Day", "Night")</f>
        <v>Night</v>
      </c>
      <c r="Z4863">
        <f>COUNTIFS(D:D, "Military - U.S. Army", C:C, "Fort Myer, Virginia")</f>
        <v>1</v>
      </c>
    </row>
    <row r="4864" spans="1:26" x14ac:dyDescent="0.2">
      <c r="A4864">
        <v>37401</v>
      </c>
      <c r="C4864" t="s">
        <v>12895</v>
      </c>
      <c r="D4864" t="s">
        <v>21265</v>
      </c>
      <c r="E4864" t="s">
        <v>24389</v>
      </c>
      <c r="F4864" t="s">
        <v>12795</v>
      </c>
      <c r="G4864" t="s">
        <v>24390</v>
      </c>
      <c r="H4864" t="s">
        <v>11054</v>
      </c>
      <c r="I4864">
        <v>6</v>
      </c>
      <c r="J4864">
        <v>6</v>
      </c>
      <c r="K4864">
        <v>0</v>
      </c>
      <c r="L4864" t="s">
        <v>24391</v>
      </c>
      <c r="M4864">
        <f>SUM(B4864,C4864)</f>
        <v>0</v>
      </c>
      <c r="N4864" t="str">
        <f t="shared" si="150"/>
        <v>No</v>
      </c>
      <c r="O4864">
        <f>COUNTIF(C:C,"&lt;0")</f>
        <v>0</v>
      </c>
      <c r="P4864" t="e">
        <f>SUMIF(#REF!,"&gt;"&amp;AVERAGE(#REF!))</f>
        <v>#REF!</v>
      </c>
      <c r="Q4864">
        <f t="shared" si="151"/>
        <v>27.565026697177728</v>
      </c>
      <c r="R4864" t="str">
        <f>CONCATENATE("ID-",A4864,"-",E4864)</f>
        <v>ID-37401-Nabire - Enaotali</v>
      </c>
      <c r="S4864" t="str">
        <f>INDEX(B:B,MATCH(A4864,A:A,0))</f>
        <v>15:29</v>
      </c>
      <c r="T4864" t="str">
        <f>IF(OR(B4864&gt;0,C4864&gt;0),"Acceptable","Check")</f>
        <v>Acceptable</v>
      </c>
      <c r="U4864">
        <f>COUNTIF(D:D, "Military - U.S. Army")</f>
        <v>23</v>
      </c>
      <c r="V4864">
        <f>AVERAGEIF(C:C,"Fort Myer, Virginia", I:I)</f>
        <v>2</v>
      </c>
      <c r="X4864" t="str">
        <f>IFERROR(VLOOKUP("FlightNumber", A:D, 4, FALSE), "Flight Not Found")</f>
        <v>Flight Not Found</v>
      </c>
      <c r="Y4864" t="str" cm="1">
        <f t="array" ref="Y4864">IF(AND(B:B &gt; TIME(6, 0, 0), B:B &lt;= TIME(18, 0, 0)), "Day", "Night")</f>
        <v>Night</v>
      </c>
      <c r="Z4864">
        <f>COUNTIFS(D:D, "Military - U.S. Army", C:C, "Fort Myer, Virginia")</f>
        <v>1</v>
      </c>
    </row>
    <row r="4865" spans="1:26" x14ac:dyDescent="0.2">
      <c r="A4865">
        <v>37408</v>
      </c>
      <c r="B4865" t="s">
        <v>12739</v>
      </c>
      <c r="C4865" t="s">
        <v>24392</v>
      </c>
      <c r="D4865" t="s">
        <v>24393</v>
      </c>
      <c r="E4865" t="s">
        <v>24394</v>
      </c>
      <c r="F4865" t="s">
        <v>24395</v>
      </c>
      <c r="G4865" t="s">
        <v>24396</v>
      </c>
      <c r="H4865" t="s">
        <v>24397</v>
      </c>
      <c r="I4865">
        <v>3</v>
      </c>
      <c r="J4865">
        <v>3</v>
      </c>
      <c r="K4865">
        <v>0</v>
      </c>
      <c r="L4865" t="s">
        <v>24398</v>
      </c>
      <c r="M4865">
        <f>SUM(B4865,C4865)</f>
        <v>0</v>
      </c>
      <c r="N4865" t="str">
        <f t="shared" si="150"/>
        <v>No</v>
      </c>
      <c r="O4865">
        <f>COUNTIF(C:C,"&lt;0")</f>
        <v>0</v>
      </c>
      <c r="P4865" t="e">
        <f>SUMIF(#REF!,"&gt;"&amp;AVERAGE(#REF!))</f>
        <v>#REF!</v>
      </c>
      <c r="Q4865">
        <f t="shared" si="151"/>
        <v>27.565026697177728</v>
      </c>
      <c r="R4865" t="str">
        <f>CONCATENATE("ID-",A4865,"-",E4865)</f>
        <v>ID-37408-Bloemfontein - George</v>
      </c>
      <c r="S4865" t="str">
        <f>INDEX(B:B,MATCH(A4865,A:A,0))</f>
        <v>06:45</v>
      </c>
      <c r="T4865" t="str">
        <f>IF(OR(B4865&gt;0,C4865&gt;0),"Acceptable","Check")</f>
        <v>Acceptable</v>
      </c>
      <c r="U4865">
        <f>COUNTIF(D:D, "Military - U.S. Army")</f>
        <v>23</v>
      </c>
      <c r="V4865">
        <f>AVERAGEIF(C:C,"Fort Myer, Virginia", I:I)</f>
        <v>2</v>
      </c>
      <c r="X4865" t="str">
        <f>IFERROR(VLOOKUP("FlightNumber", A:D, 4, FALSE), "Flight Not Found")</f>
        <v>Flight Not Found</v>
      </c>
      <c r="Y4865" t="str" cm="1">
        <f t="array" ref="Y4865">IF(AND(B:B &gt; TIME(6, 0, 0), B:B &lt;= TIME(18, 0, 0)), "Day", "Night")</f>
        <v>Night</v>
      </c>
      <c r="Z4865">
        <f>COUNTIFS(D:D, "Military - U.S. Army", C:C, "Fort Myer, Virginia")</f>
        <v>1</v>
      </c>
    </row>
    <row r="4866" spans="1:26" x14ac:dyDescent="0.2">
      <c r="A4866">
        <v>37409</v>
      </c>
      <c r="C4866" t="s">
        <v>24399</v>
      </c>
      <c r="D4866" t="s">
        <v>24400</v>
      </c>
      <c r="E4866" t="s">
        <v>24401</v>
      </c>
      <c r="F4866" t="s">
        <v>24402</v>
      </c>
      <c r="I4866">
        <v>25</v>
      </c>
      <c r="J4866">
        <v>20</v>
      </c>
      <c r="K4866">
        <v>0</v>
      </c>
      <c r="L4866" t="s">
        <v>24403</v>
      </c>
      <c r="M4866">
        <f>SUM(B4866,C4866)</f>
        <v>0</v>
      </c>
      <c r="N4866" t="str">
        <f t="shared" ref="N4866:N4929" si="152">IF(E4866="good","Yes","No")</f>
        <v>No</v>
      </c>
      <c r="O4866">
        <f>COUNTIF(C:C,"&lt;0")</f>
        <v>0</v>
      </c>
      <c r="P4866" t="e">
        <f>SUMIF(#REF!,"&gt;"&amp;AVERAGE(#REF!))</f>
        <v>#REF!</v>
      </c>
      <c r="Q4866">
        <f t="shared" si="151"/>
        <v>27.565026697177728</v>
      </c>
      <c r="R4866" t="str">
        <f>CONCATENATE("ID-",A4866,"-",E4866)</f>
        <v>ID-37409-Luanda - demobilization camp</v>
      </c>
      <c r="S4866">
        <f>INDEX(B:B,MATCH(A4866,A:A,0))</f>
        <v>0</v>
      </c>
      <c r="T4866" t="str">
        <f>IF(OR(B4866&gt;0,C4866&gt;0),"Acceptable","Check")</f>
        <v>Acceptable</v>
      </c>
      <c r="U4866">
        <f>COUNTIF(D:D, "Military - U.S. Army")</f>
        <v>23</v>
      </c>
      <c r="V4866">
        <f>AVERAGEIF(C:C,"Fort Myer, Virginia", I:I)</f>
        <v>2</v>
      </c>
      <c r="X4866" t="str">
        <f>IFERROR(VLOOKUP("FlightNumber", A:D, 4, FALSE), "Flight Not Found")</f>
        <v>Flight Not Found</v>
      </c>
      <c r="Y4866" t="str" cm="1">
        <f t="array" ref="Y4866">IF(AND(B:B &gt; TIME(6, 0, 0), B:B &lt;= TIME(18, 0, 0)), "Day", "Night")</f>
        <v>Night</v>
      </c>
      <c r="Z4866">
        <f>COUNTIFS(D:D, "Military - U.S. Army", C:C, "Fort Myer, Virginia")</f>
        <v>1</v>
      </c>
    </row>
    <row r="4867" spans="1:26" x14ac:dyDescent="0.2">
      <c r="A4867">
        <v>37411</v>
      </c>
      <c r="C4867" t="s">
        <v>24404</v>
      </c>
      <c r="D4867" t="s">
        <v>24405</v>
      </c>
      <c r="F4867" t="s">
        <v>24406</v>
      </c>
      <c r="G4867" t="s">
        <v>24407</v>
      </c>
      <c r="I4867">
        <v>5</v>
      </c>
      <c r="J4867">
        <v>5</v>
      </c>
      <c r="K4867">
        <v>0</v>
      </c>
      <c r="L4867" t="s">
        <v>24408</v>
      </c>
      <c r="M4867">
        <f>SUM(B4867,C4867)</f>
        <v>0</v>
      </c>
      <c r="N4867" t="str">
        <f t="shared" si="152"/>
        <v>No</v>
      </c>
      <c r="O4867">
        <f>COUNTIF(C:C,"&lt;0")</f>
        <v>0</v>
      </c>
      <c r="P4867" t="e">
        <f>SUMIF(#REF!,"&gt;"&amp;AVERAGE(#REF!))</f>
        <v>#REF!</v>
      </c>
      <c r="Q4867">
        <f t="shared" ref="Q4867:Q4930" si="153">AVERAGEIF(I:I,"&gt;0")</f>
        <v>27.565026697177728</v>
      </c>
      <c r="R4867" t="str">
        <f>CONCATENATE("ID-",A4867,"-",E4867)</f>
        <v>ID-37411-</v>
      </c>
      <c r="S4867">
        <f>INDEX(B:B,MATCH(A4867,A:A,0))</f>
        <v>0</v>
      </c>
      <c r="T4867" t="str">
        <f>IF(OR(B4867&gt;0,C4867&gt;0),"Acceptable","Check")</f>
        <v>Acceptable</v>
      </c>
      <c r="U4867">
        <f>COUNTIF(D:D, "Military - U.S. Army")</f>
        <v>23</v>
      </c>
      <c r="V4867">
        <f>AVERAGEIF(C:C,"Fort Myer, Virginia", I:I)</f>
        <v>2</v>
      </c>
      <c r="X4867" t="str">
        <f>IFERROR(VLOOKUP("FlightNumber", A:D, 4, FALSE), "Flight Not Found")</f>
        <v>Flight Not Found</v>
      </c>
      <c r="Y4867" t="str" cm="1">
        <f t="array" ref="Y4867">IF(AND(B:B &gt; TIME(6, 0, 0), B:B &lt;= TIME(18, 0, 0)), "Day", "Night")</f>
        <v>Night</v>
      </c>
      <c r="Z4867">
        <f>COUNTIFS(D:D, "Military - U.S. Army", C:C, "Fort Myer, Virginia")</f>
        <v>1</v>
      </c>
    </row>
    <row r="4868" spans="1:26" x14ac:dyDescent="0.2">
      <c r="A4868">
        <v>37418</v>
      </c>
      <c r="B4868" t="s">
        <v>2666</v>
      </c>
      <c r="C4868" t="s">
        <v>24409</v>
      </c>
      <c r="D4868" t="s">
        <v>24410</v>
      </c>
      <c r="E4868" t="s">
        <v>24411</v>
      </c>
      <c r="F4868" t="s">
        <v>24412</v>
      </c>
      <c r="G4868" t="s">
        <v>24413</v>
      </c>
      <c r="H4868" t="s">
        <v>24414</v>
      </c>
      <c r="I4868">
        <v>8</v>
      </c>
      <c r="J4868">
        <v>1</v>
      </c>
      <c r="K4868">
        <v>0</v>
      </c>
      <c r="L4868" t="s">
        <v>24415</v>
      </c>
      <c r="M4868">
        <f>SUM(B4868,C4868)</f>
        <v>0</v>
      </c>
      <c r="N4868" t="str">
        <f t="shared" si="152"/>
        <v>No</v>
      </c>
      <c r="O4868">
        <f>COUNTIF(C:C,"&lt;0")</f>
        <v>0</v>
      </c>
      <c r="P4868" t="e">
        <f>SUMIF(#REF!,"&gt;"&amp;AVERAGE(#REF!))</f>
        <v>#REF!</v>
      </c>
      <c r="Q4868">
        <f t="shared" si="153"/>
        <v>27.565026697177728</v>
      </c>
      <c r="R4868" t="str">
        <f>CONCATENATE("ID-",A4868,"-",E4868)</f>
        <v>ID-37418-Winnipeg Manitoba</v>
      </c>
      <c r="S4868" t="str">
        <f>INDEX(B:B,MATCH(A4868,A:A,0))</f>
        <v>09:20</v>
      </c>
      <c r="T4868" t="str">
        <f>IF(OR(B4868&gt;0,C4868&gt;0),"Acceptable","Check")</f>
        <v>Acceptable</v>
      </c>
      <c r="U4868">
        <f>COUNTIF(D:D, "Military - U.S. Army")</f>
        <v>23</v>
      </c>
      <c r="V4868">
        <f>AVERAGEIF(C:C,"Fort Myer, Virginia", I:I)</f>
        <v>2</v>
      </c>
      <c r="X4868" t="str">
        <f>IFERROR(VLOOKUP("FlightNumber", A:D, 4, FALSE), "Flight Not Found")</f>
        <v>Flight Not Found</v>
      </c>
      <c r="Y4868" t="str" cm="1">
        <f t="array" ref="Y4868">IF(AND(B:B &gt; TIME(6, 0, 0), B:B &lt;= TIME(18, 0, 0)), "Day", "Night")</f>
        <v>Night</v>
      </c>
      <c r="Z4868">
        <f>COUNTIFS(D:D, "Military - U.S. Army", C:C, "Fort Myer, Virginia")</f>
        <v>1</v>
      </c>
    </row>
    <row r="4869" spans="1:26" x14ac:dyDescent="0.2">
      <c r="A4869">
        <v>37419</v>
      </c>
      <c r="B4869" t="s">
        <v>8334</v>
      </c>
      <c r="C4869" t="s">
        <v>24416</v>
      </c>
      <c r="D4869" t="s">
        <v>2606</v>
      </c>
      <c r="F4869" t="s">
        <v>24417</v>
      </c>
      <c r="G4869" t="s">
        <v>24418</v>
      </c>
      <c r="H4869" t="s">
        <v>24419</v>
      </c>
      <c r="I4869">
        <v>10</v>
      </c>
      <c r="J4869">
        <v>3</v>
      </c>
      <c r="K4869">
        <v>0</v>
      </c>
      <c r="L4869" t="s">
        <v>24420</v>
      </c>
      <c r="M4869">
        <f>SUM(B4869,C4869)</f>
        <v>0</v>
      </c>
      <c r="N4869" t="str">
        <f t="shared" si="152"/>
        <v>No</v>
      </c>
      <c r="O4869">
        <f>COUNTIF(C:C,"&lt;0")</f>
        <v>0</v>
      </c>
      <c r="P4869" t="e">
        <f>SUMIF(#REF!,"&gt;"&amp;AVERAGE(#REF!))</f>
        <v>#REF!</v>
      </c>
      <c r="Q4869">
        <f t="shared" si="153"/>
        <v>27.565026697177728</v>
      </c>
      <c r="R4869" t="str">
        <f>CONCATENATE("ID-",A4869,"-",E4869)</f>
        <v>ID-37419-</v>
      </c>
      <c r="S4869" t="str">
        <f>INDEX(B:B,MATCH(A4869,A:A,0))</f>
        <v>21:24</v>
      </c>
      <c r="T4869" t="str">
        <f>IF(OR(B4869&gt;0,C4869&gt;0),"Acceptable","Check")</f>
        <v>Acceptable</v>
      </c>
      <c r="U4869">
        <f>COUNTIF(D:D, "Military - U.S. Army")</f>
        <v>23</v>
      </c>
      <c r="V4869">
        <f>AVERAGEIF(C:C,"Fort Myer, Virginia", I:I)</f>
        <v>2</v>
      </c>
      <c r="X4869" t="str">
        <f>IFERROR(VLOOKUP("FlightNumber", A:D, 4, FALSE), "Flight Not Found")</f>
        <v>Flight Not Found</v>
      </c>
      <c r="Y4869" t="str" cm="1">
        <f t="array" ref="Y4869">IF(AND(B:B &gt; TIME(6, 0, 0), B:B &lt;= TIME(18, 0, 0)), "Day", "Night")</f>
        <v>Night</v>
      </c>
      <c r="Z4869">
        <f>COUNTIFS(D:D, "Military - U.S. Army", C:C, "Fort Myer, Virginia")</f>
        <v>1</v>
      </c>
    </row>
    <row r="4870" spans="1:26" x14ac:dyDescent="0.2">
      <c r="A4870">
        <v>37438</v>
      </c>
      <c r="B4870" t="s">
        <v>2680</v>
      </c>
      <c r="C4870" t="s">
        <v>24421</v>
      </c>
      <c r="D4870" t="s">
        <v>24422</v>
      </c>
      <c r="E4870" t="s">
        <v>24423</v>
      </c>
      <c r="F4870" t="s">
        <v>24424</v>
      </c>
      <c r="G4870" t="s">
        <v>24425</v>
      </c>
      <c r="H4870" t="s">
        <v>24426</v>
      </c>
      <c r="I4870">
        <v>71</v>
      </c>
      <c r="J4870">
        <v>71</v>
      </c>
      <c r="K4870">
        <v>0</v>
      </c>
      <c r="L4870" t="s">
        <v>24427</v>
      </c>
      <c r="M4870">
        <f>SUM(B4870,C4870)</f>
        <v>0</v>
      </c>
      <c r="N4870" t="str">
        <f t="shared" si="152"/>
        <v>No</v>
      </c>
      <c r="O4870">
        <f>COUNTIF(C:C,"&lt;0")</f>
        <v>0</v>
      </c>
      <c r="P4870" t="e">
        <f>SUMIF(#REF!,"&gt;"&amp;AVERAGE(#REF!))</f>
        <v>#REF!</v>
      </c>
      <c r="Q4870">
        <f t="shared" si="153"/>
        <v>27.565026697177728</v>
      </c>
      <c r="R4870" t="str">
        <f>CONCATENATE("ID-",A4870,"-",E4870)</f>
        <v>ID-37438-Moscow-Munich-Barcelona / Bahrain/Brussels</v>
      </c>
      <c r="S4870" t="str">
        <f>INDEX(B:B,MATCH(A4870,A:A,0))</f>
        <v>23:36</v>
      </c>
      <c r="T4870" t="str">
        <f>IF(OR(B4870&gt;0,C4870&gt;0),"Acceptable","Check")</f>
        <v>Acceptable</v>
      </c>
      <c r="U4870">
        <f>COUNTIF(D:D, "Military - U.S. Army")</f>
        <v>23</v>
      </c>
      <c r="V4870">
        <f>AVERAGEIF(C:C,"Fort Myer, Virginia", I:I)</f>
        <v>2</v>
      </c>
      <c r="X4870" t="str">
        <f>IFERROR(VLOOKUP("FlightNumber", A:D, 4, FALSE), "Flight Not Found")</f>
        <v>Flight Not Found</v>
      </c>
      <c r="Y4870" t="str" cm="1">
        <f t="array" ref="Y4870">IF(AND(B:B &gt; TIME(6, 0, 0), B:B &lt;= TIME(18, 0, 0)), "Day", "Night")</f>
        <v>Night</v>
      </c>
      <c r="Z4870">
        <f>COUNTIFS(D:D, "Military - U.S. Army", C:C, "Fort Myer, Virginia")</f>
        <v>1</v>
      </c>
    </row>
    <row r="4871" spans="1:26" x14ac:dyDescent="0.2">
      <c r="A4871">
        <v>37441</v>
      </c>
      <c r="B4871" t="s">
        <v>1109</v>
      </c>
      <c r="C4871" t="s">
        <v>24428</v>
      </c>
      <c r="D4871" t="s">
        <v>34</v>
      </c>
      <c r="F4871" t="s">
        <v>13121</v>
      </c>
      <c r="G4871" t="s">
        <v>24429</v>
      </c>
      <c r="H4871" t="s">
        <v>24430</v>
      </c>
      <c r="I4871">
        <v>2</v>
      </c>
      <c r="J4871">
        <v>2</v>
      </c>
      <c r="K4871">
        <v>2</v>
      </c>
      <c r="L4871" t="s">
        <v>24431</v>
      </c>
      <c r="M4871">
        <f>SUM(B4871,C4871)</f>
        <v>0</v>
      </c>
      <c r="N4871" t="str">
        <f t="shared" si="152"/>
        <v>No</v>
      </c>
      <c r="O4871">
        <f>COUNTIF(C:C,"&lt;0")</f>
        <v>0</v>
      </c>
      <c r="P4871" t="e">
        <f>SUMIF(#REF!,"&gt;"&amp;AVERAGE(#REF!))</f>
        <v>#REF!</v>
      </c>
      <c r="Q4871">
        <f t="shared" si="153"/>
        <v>27.565026697177728</v>
      </c>
      <c r="R4871" t="str">
        <f>CONCATENATE("ID-",A4871,"-",E4871)</f>
        <v>ID-37441-</v>
      </c>
      <c r="S4871" t="str">
        <f>INDEX(B:B,MATCH(A4871,A:A,0))</f>
        <v>12:30</v>
      </c>
      <c r="T4871" t="str">
        <f>IF(OR(B4871&gt;0,C4871&gt;0),"Acceptable","Check")</f>
        <v>Acceptable</v>
      </c>
      <c r="U4871">
        <f>COUNTIF(D:D, "Military - U.S. Army")</f>
        <v>23</v>
      </c>
      <c r="V4871">
        <f>AVERAGEIF(C:C,"Fort Myer, Virginia", I:I)</f>
        <v>2</v>
      </c>
      <c r="X4871" t="str">
        <f>IFERROR(VLOOKUP("FlightNumber", A:D, 4, FALSE), "Flight Not Found")</f>
        <v>Flight Not Found</v>
      </c>
      <c r="Y4871" t="str" cm="1">
        <f t="array" ref="Y4871">IF(AND(B:B &gt; TIME(6, 0, 0), B:B &lt;= TIME(18, 0, 0)), "Day", "Night")</f>
        <v>Night</v>
      </c>
      <c r="Z4871">
        <f>COUNTIFS(D:D, "Military - U.S. Army", C:C, "Fort Myer, Virginia")</f>
        <v>1</v>
      </c>
    </row>
    <row r="4872" spans="1:26" x14ac:dyDescent="0.2">
      <c r="A4872">
        <v>37441</v>
      </c>
      <c r="B4872" t="s">
        <v>3265</v>
      </c>
      <c r="C4872" t="s">
        <v>17716</v>
      </c>
      <c r="D4872" t="s">
        <v>24432</v>
      </c>
      <c r="E4872" t="s">
        <v>24433</v>
      </c>
      <c r="F4872" t="s">
        <v>8413</v>
      </c>
      <c r="G4872" t="s">
        <v>24434</v>
      </c>
      <c r="H4872" t="s">
        <v>24435</v>
      </c>
      <c r="I4872">
        <v>27</v>
      </c>
      <c r="J4872">
        <v>25</v>
      </c>
      <c r="K4872">
        <v>0</v>
      </c>
      <c r="L4872" t="s">
        <v>24436</v>
      </c>
      <c r="M4872">
        <f>SUM(B4872,C4872)</f>
        <v>0</v>
      </c>
      <c r="N4872" t="str">
        <f t="shared" si="152"/>
        <v>No</v>
      </c>
      <c r="O4872">
        <f>COUNTIF(C:C,"&lt;0")</f>
        <v>0</v>
      </c>
      <c r="P4872" t="e">
        <f>SUMIF(#REF!,"&gt;"&amp;AVERAGE(#REF!))</f>
        <v>#REF!</v>
      </c>
      <c r="Q4872">
        <f t="shared" si="153"/>
        <v>27.565026697177728</v>
      </c>
      <c r="R4872" t="str">
        <f>CONCATENATE("ID-",A4872,"-",E4872)</f>
        <v>ID-37441-N'Djamena, Chad - Brazzaville, Congo</v>
      </c>
      <c r="S4872" t="str">
        <f>INDEX(B:B,MATCH(A4872,A:A,0))</f>
        <v>12:30</v>
      </c>
      <c r="T4872" t="str">
        <f>IF(OR(B4872&gt;0,C4872&gt;0),"Acceptable","Check")</f>
        <v>Acceptable</v>
      </c>
      <c r="U4872">
        <f>COUNTIF(D:D, "Military - U.S. Army")</f>
        <v>23</v>
      </c>
      <c r="V4872">
        <f>AVERAGEIF(C:C,"Fort Myer, Virginia", I:I)</f>
        <v>2</v>
      </c>
      <c r="X4872" t="str">
        <f>IFERROR(VLOOKUP("FlightNumber", A:D, 4, FALSE), "Flight Not Found")</f>
        <v>Flight Not Found</v>
      </c>
      <c r="Y4872" t="str" cm="1">
        <f t="array" ref="Y4872">IF(AND(B:B &gt; TIME(6, 0, 0), B:B &lt;= TIME(18, 0, 0)), "Day", "Night")</f>
        <v>Night</v>
      </c>
      <c r="Z4872">
        <f>COUNTIFS(D:D, "Military - U.S. Army", C:C, "Fort Myer, Virginia")</f>
        <v>1</v>
      </c>
    </row>
    <row r="4873" spans="1:26" x14ac:dyDescent="0.2">
      <c r="A4873">
        <v>37449</v>
      </c>
      <c r="B4873" t="s">
        <v>3253</v>
      </c>
      <c r="C4873" t="s">
        <v>22838</v>
      </c>
      <c r="D4873" t="s">
        <v>24437</v>
      </c>
      <c r="E4873" t="s">
        <v>24438</v>
      </c>
      <c r="F4873" t="s">
        <v>11200</v>
      </c>
      <c r="G4873" t="s">
        <v>24439</v>
      </c>
      <c r="H4873" t="s">
        <v>4907</v>
      </c>
      <c r="I4873">
        <v>4</v>
      </c>
      <c r="J4873">
        <v>4</v>
      </c>
      <c r="K4873">
        <v>0</v>
      </c>
      <c r="L4873" t="s">
        <v>24440</v>
      </c>
      <c r="M4873">
        <f>SUM(B4873,C4873)</f>
        <v>0</v>
      </c>
      <c r="N4873" t="str">
        <f t="shared" si="152"/>
        <v>No</v>
      </c>
      <c r="O4873">
        <f>COUNTIF(C:C,"&lt;0")</f>
        <v>0</v>
      </c>
      <c r="P4873" t="e">
        <f>SUMIF(#REF!,"&gt;"&amp;AVERAGE(#REF!))</f>
        <v>#REF!</v>
      </c>
      <c r="Q4873">
        <f t="shared" si="153"/>
        <v>27.565026697177728</v>
      </c>
      <c r="R4873" t="str">
        <f>CONCATENATE("ID-",A4873,"-",E4873)</f>
        <v>ID-37449-Lake Hood, AK - Iliamna, AK</v>
      </c>
      <c r="S4873" t="str">
        <f>INDEX(B:B,MATCH(A4873,A:A,0))</f>
        <v>11:45</v>
      </c>
      <c r="T4873" t="str">
        <f>IF(OR(B4873&gt;0,C4873&gt;0),"Acceptable","Check")</f>
        <v>Acceptable</v>
      </c>
      <c r="U4873">
        <f>COUNTIF(D:D, "Military - U.S. Army")</f>
        <v>23</v>
      </c>
      <c r="V4873">
        <f>AVERAGEIF(C:C,"Fort Myer, Virginia", I:I)</f>
        <v>2</v>
      </c>
      <c r="X4873" t="str">
        <f>IFERROR(VLOOKUP("FlightNumber", A:D, 4, FALSE), "Flight Not Found")</f>
        <v>Flight Not Found</v>
      </c>
      <c r="Y4873" t="str" cm="1">
        <f t="array" ref="Y4873">IF(AND(B:B &gt; TIME(6, 0, 0), B:B &lt;= TIME(18, 0, 0)), "Day", "Night")</f>
        <v>Night</v>
      </c>
      <c r="Z4873">
        <f>COUNTIFS(D:D, "Military - U.S. Army", C:C, "Fort Myer, Virginia")</f>
        <v>1</v>
      </c>
    </row>
    <row r="4874" spans="1:26" x14ac:dyDescent="0.2">
      <c r="A4874">
        <v>37453</v>
      </c>
      <c r="C4874" t="s">
        <v>24441</v>
      </c>
      <c r="D4874" t="s">
        <v>21680</v>
      </c>
      <c r="E4874" t="s">
        <v>24442</v>
      </c>
      <c r="F4874" t="s">
        <v>11771</v>
      </c>
      <c r="G4874" t="s">
        <v>24443</v>
      </c>
      <c r="H4874" t="s">
        <v>24444</v>
      </c>
      <c r="I4874">
        <v>10</v>
      </c>
      <c r="J4874">
        <v>10</v>
      </c>
      <c r="K4874">
        <v>0</v>
      </c>
      <c r="L4874" t="s">
        <v>24445</v>
      </c>
      <c r="M4874">
        <f>SUM(B4874,C4874)</f>
        <v>0</v>
      </c>
      <c r="N4874" t="str">
        <f t="shared" si="152"/>
        <v>No</v>
      </c>
      <c r="O4874">
        <f>COUNTIF(C:C,"&lt;0")</f>
        <v>0</v>
      </c>
      <c r="P4874" t="e">
        <f>SUMIF(#REF!,"&gt;"&amp;AVERAGE(#REF!))</f>
        <v>#REF!</v>
      </c>
      <c r="Q4874">
        <f t="shared" si="153"/>
        <v>27.565026697177728</v>
      </c>
      <c r="R4874" t="str">
        <f>CONCATENATE("ID-",A4874,"-",E4874)</f>
        <v>ID-37453-Tarakan - Krayan</v>
      </c>
      <c r="S4874">
        <f>INDEX(B:B,MATCH(A4874,A:A,0))</f>
        <v>0</v>
      </c>
      <c r="T4874" t="str">
        <f>IF(OR(B4874&gt;0,C4874&gt;0),"Acceptable","Check")</f>
        <v>Acceptable</v>
      </c>
      <c r="U4874">
        <f>COUNTIF(D:D, "Military - U.S. Army")</f>
        <v>23</v>
      </c>
      <c r="V4874">
        <f>AVERAGEIF(C:C,"Fort Myer, Virginia", I:I)</f>
        <v>2</v>
      </c>
      <c r="X4874" t="str">
        <f>IFERROR(VLOOKUP("FlightNumber", A:D, 4, FALSE), "Flight Not Found")</f>
        <v>Flight Not Found</v>
      </c>
      <c r="Y4874" t="str" cm="1">
        <f t="array" ref="Y4874">IF(AND(B:B &gt; TIME(6, 0, 0), B:B &lt;= TIME(18, 0, 0)), "Day", "Night")</f>
        <v>Night</v>
      </c>
      <c r="Z4874">
        <f>COUNTIFS(D:D, "Military - U.S. Army", C:C, "Fort Myer, Virginia")</f>
        <v>1</v>
      </c>
    </row>
    <row r="4875" spans="1:26" x14ac:dyDescent="0.2">
      <c r="A4875">
        <v>37453</v>
      </c>
      <c r="B4875" t="s">
        <v>7170</v>
      </c>
      <c r="C4875" t="s">
        <v>24446</v>
      </c>
      <c r="D4875" t="s">
        <v>16336</v>
      </c>
      <c r="E4875" t="s">
        <v>24447</v>
      </c>
      <c r="F4875" t="s">
        <v>24448</v>
      </c>
      <c r="G4875" t="s">
        <v>24449</v>
      </c>
      <c r="H4875" t="s">
        <v>24450</v>
      </c>
      <c r="I4875">
        <v>11</v>
      </c>
      <c r="J4875">
        <v>11</v>
      </c>
      <c r="K4875">
        <v>0</v>
      </c>
      <c r="L4875" t="s">
        <v>24451</v>
      </c>
      <c r="M4875">
        <f>SUM(B4875,C4875)</f>
        <v>0</v>
      </c>
      <c r="N4875" t="str">
        <f t="shared" si="152"/>
        <v>No</v>
      </c>
      <c r="O4875">
        <f>COUNTIF(C:C,"&lt;0")</f>
        <v>0</v>
      </c>
      <c r="P4875" t="e">
        <f>SUMIF(#REF!,"&gt;"&amp;AVERAGE(#REF!))</f>
        <v>#REF!</v>
      </c>
      <c r="Q4875">
        <f t="shared" si="153"/>
        <v>27.565026697177728</v>
      </c>
      <c r="R4875" t="str">
        <f>CONCATENATE("ID-",A4875,"-",E4875)</f>
        <v>ID-37453-Gas platform Clipper - drilling rig Golbal Sante Fe Monach</v>
      </c>
      <c r="S4875">
        <f>INDEX(B:B,MATCH(A4875,A:A,0))</f>
        <v>0</v>
      </c>
      <c r="T4875" t="str">
        <f>IF(OR(B4875&gt;0,C4875&gt;0),"Acceptable","Check")</f>
        <v>Acceptable</v>
      </c>
      <c r="U4875">
        <f>COUNTIF(D:D, "Military - U.S. Army")</f>
        <v>23</v>
      </c>
      <c r="V4875">
        <f>AVERAGEIF(C:C,"Fort Myer, Virginia", I:I)</f>
        <v>2</v>
      </c>
      <c r="X4875" t="str">
        <f>IFERROR(VLOOKUP("FlightNumber", A:D, 4, FALSE), "Flight Not Found")</f>
        <v>Flight Not Found</v>
      </c>
      <c r="Y4875" t="str" cm="1">
        <f t="array" ref="Y4875">IF(AND(B:B &gt; TIME(6, 0, 0), B:B &lt;= TIME(18, 0, 0)), "Day", "Night")</f>
        <v>Night</v>
      </c>
      <c r="Z4875">
        <f>COUNTIFS(D:D, "Military - U.S. Army", C:C, "Fort Myer, Virginia")</f>
        <v>1</v>
      </c>
    </row>
    <row r="4876" spans="1:26" x14ac:dyDescent="0.2">
      <c r="A4876">
        <v>37454</v>
      </c>
      <c r="B4876" t="s">
        <v>24452</v>
      </c>
      <c r="C4876" t="s">
        <v>24453</v>
      </c>
      <c r="D4876" t="s">
        <v>23397</v>
      </c>
      <c r="E4876" t="s">
        <v>24454</v>
      </c>
      <c r="F4876" t="s">
        <v>12795</v>
      </c>
      <c r="G4876" t="s">
        <v>24455</v>
      </c>
      <c r="H4876" t="s">
        <v>24456</v>
      </c>
      <c r="I4876">
        <v>4</v>
      </c>
      <c r="J4876">
        <v>4</v>
      </c>
      <c r="K4876">
        <v>0</v>
      </c>
      <c r="L4876" t="s">
        <v>24457</v>
      </c>
      <c r="M4876">
        <f>SUM(B4876,C4876)</f>
        <v>0</v>
      </c>
      <c r="N4876" t="str">
        <f t="shared" si="152"/>
        <v>No</v>
      </c>
      <c r="O4876">
        <f>COUNTIF(C:C,"&lt;0")</f>
        <v>0</v>
      </c>
      <c r="P4876" t="e">
        <f>SUMIF(#REF!,"&gt;"&amp;AVERAGE(#REF!))</f>
        <v>#REF!</v>
      </c>
      <c r="Q4876">
        <f t="shared" si="153"/>
        <v>27.565026697177728</v>
      </c>
      <c r="R4876" t="str">
        <f>CONCATENATE("ID-",A4876,"-",E4876)</f>
        <v>ID-37454-Jumla - Surkhet</v>
      </c>
      <c r="S4876" t="str">
        <f>INDEX(B:B,MATCH(A4876,A:A,0))</f>
        <v>14:22</v>
      </c>
      <c r="T4876" t="str">
        <f>IF(OR(B4876&gt;0,C4876&gt;0),"Acceptable","Check")</f>
        <v>Acceptable</v>
      </c>
      <c r="U4876">
        <f>COUNTIF(D:D, "Military - U.S. Army")</f>
        <v>23</v>
      </c>
      <c r="V4876">
        <f>AVERAGEIF(C:C,"Fort Myer, Virginia", I:I)</f>
        <v>2</v>
      </c>
      <c r="X4876" t="str">
        <f>IFERROR(VLOOKUP("FlightNumber", A:D, 4, FALSE), "Flight Not Found")</f>
        <v>Flight Not Found</v>
      </c>
      <c r="Y4876" t="str" cm="1">
        <f t="array" ref="Y4876">IF(AND(B:B &gt; TIME(6, 0, 0), B:B &lt;= TIME(18, 0, 0)), "Day", "Night")</f>
        <v>Night</v>
      </c>
      <c r="Z4876">
        <f>COUNTIFS(D:D, "Military - U.S. Army", C:C, "Fort Myer, Virginia")</f>
        <v>1</v>
      </c>
    </row>
    <row r="4877" spans="1:26" x14ac:dyDescent="0.2">
      <c r="A4877">
        <v>37464</v>
      </c>
      <c r="B4877" t="s">
        <v>11232</v>
      </c>
      <c r="C4877" t="s">
        <v>24458</v>
      </c>
      <c r="D4877" t="s">
        <v>24459</v>
      </c>
      <c r="F4877" t="s">
        <v>24460</v>
      </c>
      <c r="G4877" t="s">
        <v>3043</v>
      </c>
      <c r="I4877">
        <v>2</v>
      </c>
      <c r="J4877">
        <v>0</v>
      </c>
      <c r="K4877">
        <v>85</v>
      </c>
      <c r="L4877" t="s">
        <v>24461</v>
      </c>
      <c r="M4877">
        <f>SUM(B4877,C4877)</f>
        <v>0</v>
      </c>
      <c r="N4877" t="str">
        <f t="shared" si="152"/>
        <v>No</v>
      </c>
      <c r="O4877">
        <f>COUNTIF(C:C,"&lt;0")</f>
        <v>0</v>
      </c>
      <c r="P4877" t="e">
        <f>SUMIF(#REF!,"&gt;"&amp;AVERAGE(#REF!))</f>
        <v>#REF!</v>
      </c>
      <c r="Q4877">
        <f t="shared" si="153"/>
        <v>27.565026697177728</v>
      </c>
      <c r="R4877" t="str">
        <f>CONCATENATE("ID-",A4877,"-",E4877)</f>
        <v>ID-37464-</v>
      </c>
      <c r="S4877" t="str">
        <f>INDEX(B:B,MATCH(A4877,A:A,0))</f>
        <v>12:45</v>
      </c>
      <c r="T4877" t="str">
        <f>IF(OR(B4877&gt;0,C4877&gt;0),"Acceptable","Check")</f>
        <v>Acceptable</v>
      </c>
      <c r="U4877">
        <f>COUNTIF(D:D, "Military - U.S. Army")</f>
        <v>23</v>
      </c>
      <c r="V4877">
        <f>AVERAGEIF(C:C,"Fort Myer, Virginia", I:I)</f>
        <v>2</v>
      </c>
      <c r="X4877" t="str">
        <f>IFERROR(VLOOKUP("FlightNumber", A:D, 4, FALSE), "Flight Not Found")</f>
        <v>Flight Not Found</v>
      </c>
      <c r="Y4877" t="str" cm="1">
        <f t="array" ref="Y4877">IF(AND(B:B &gt; TIME(6, 0, 0), B:B &lt;= TIME(18, 0, 0)), "Day", "Night")</f>
        <v>Night</v>
      </c>
      <c r="Z4877">
        <f>COUNTIFS(D:D, "Military - U.S. Army", C:C, "Fort Myer, Virginia")</f>
        <v>1</v>
      </c>
    </row>
    <row r="4878" spans="1:26" x14ac:dyDescent="0.2">
      <c r="A4878">
        <v>37465</v>
      </c>
      <c r="B4878" t="s">
        <v>7692</v>
      </c>
      <c r="C4878" t="s">
        <v>5484</v>
      </c>
      <c r="D4878" t="s">
        <v>24462</v>
      </c>
      <c r="E4878" t="s">
        <v>24463</v>
      </c>
      <c r="F4878" t="s">
        <v>24464</v>
      </c>
      <c r="G4878" t="s">
        <v>24465</v>
      </c>
      <c r="H4878" t="s">
        <v>24466</v>
      </c>
      <c r="I4878">
        <v>16</v>
      </c>
      <c r="J4878">
        <v>14</v>
      </c>
      <c r="K4878">
        <v>0</v>
      </c>
      <c r="L4878" t="s">
        <v>24467</v>
      </c>
      <c r="M4878">
        <f>SUM(B4878,C4878)</f>
        <v>0</v>
      </c>
      <c r="N4878" t="str">
        <f t="shared" si="152"/>
        <v>No</v>
      </c>
      <c r="O4878">
        <f>COUNTIF(C:C,"&lt;0")</f>
        <v>0</v>
      </c>
      <c r="P4878" t="e">
        <f>SUMIF(#REF!,"&gt;"&amp;AVERAGE(#REF!))</f>
        <v>#REF!</v>
      </c>
      <c r="Q4878">
        <f t="shared" si="153"/>
        <v>27.565026697177728</v>
      </c>
      <c r="R4878" t="str">
        <f>CONCATENATE("ID-",A4878,"-",E4878)</f>
        <v>ID-37465-Moscow - St. Petersburgh</v>
      </c>
      <c r="S4878" t="str">
        <f>INDEX(B:B,MATCH(A4878,A:A,0))</f>
        <v>15:25</v>
      </c>
      <c r="T4878" t="str">
        <f>IF(OR(B4878&gt;0,C4878&gt;0),"Acceptable","Check")</f>
        <v>Acceptable</v>
      </c>
      <c r="U4878">
        <f>COUNTIF(D:D, "Military - U.S. Army")</f>
        <v>23</v>
      </c>
      <c r="V4878">
        <f>AVERAGEIF(C:C,"Fort Myer, Virginia", I:I)</f>
        <v>2</v>
      </c>
      <c r="X4878" t="str">
        <f>IFERROR(VLOOKUP("FlightNumber", A:D, 4, FALSE), "Flight Not Found")</f>
        <v>Flight Not Found</v>
      </c>
      <c r="Y4878" t="str" cm="1">
        <f t="array" ref="Y4878">IF(AND(B:B &gt; TIME(6, 0, 0), B:B &lt;= TIME(18, 0, 0)), "Day", "Night")</f>
        <v>Night</v>
      </c>
      <c r="Z4878">
        <f>COUNTIFS(D:D, "Military - U.S. Army", C:C, "Fort Myer, Virginia")</f>
        <v>1</v>
      </c>
    </row>
    <row r="4879" spans="1:26" x14ac:dyDescent="0.2">
      <c r="A4879">
        <v>37475</v>
      </c>
      <c r="B4879" t="s">
        <v>1610</v>
      </c>
      <c r="C4879" t="s">
        <v>24468</v>
      </c>
      <c r="D4879" t="s">
        <v>2606</v>
      </c>
      <c r="E4879" t="s">
        <v>24469</v>
      </c>
      <c r="F4879" t="s">
        <v>24417</v>
      </c>
      <c r="G4879" t="s">
        <v>24470</v>
      </c>
      <c r="H4879" t="s">
        <v>24471</v>
      </c>
      <c r="I4879">
        <v>10</v>
      </c>
      <c r="J4879">
        <v>10</v>
      </c>
      <c r="K4879">
        <v>0</v>
      </c>
      <c r="L4879" t="s">
        <v>24472</v>
      </c>
      <c r="M4879">
        <f>SUM(B4879,C4879)</f>
        <v>0</v>
      </c>
      <c r="N4879" t="str">
        <f t="shared" si="152"/>
        <v>No</v>
      </c>
      <c r="O4879">
        <f>COUNTIF(C:C,"&lt;0")</f>
        <v>0</v>
      </c>
      <c r="P4879" t="e">
        <f>SUMIF(#REF!,"&gt;"&amp;AVERAGE(#REF!))</f>
        <v>#REF!</v>
      </c>
      <c r="Q4879">
        <f t="shared" si="153"/>
        <v>27.565026697177728</v>
      </c>
      <c r="R4879" t="str">
        <f>CONCATENATE("ID-",A4879,"-",E4879)</f>
        <v>ID-37475-Roosevelt Roads NS - Borinquen NGB</v>
      </c>
      <c r="S4879" t="str">
        <f>INDEX(B:B,MATCH(A4879,A:A,0))</f>
        <v>22:00</v>
      </c>
      <c r="T4879" t="str">
        <f>IF(OR(B4879&gt;0,C4879&gt;0),"Acceptable","Check")</f>
        <v>Acceptable</v>
      </c>
      <c r="U4879">
        <f>COUNTIF(D:D, "Military - U.S. Army")</f>
        <v>23</v>
      </c>
      <c r="V4879">
        <f>AVERAGEIF(C:C,"Fort Myer, Virginia", I:I)</f>
        <v>2</v>
      </c>
      <c r="X4879" t="str">
        <f>IFERROR(VLOOKUP("FlightNumber", A:D, 4, FALSE), "Flight Not Found")</f>
        <v>Flight Not Found</v>
      </c>
      <c r="Y4879" t="str" cm="1">
        <f t="array" ref="Y4879">IF(AND(B:B &gt; TIME(6, 0, 0), B:B &lt;= TIME(18, 0, 0)), "Day", "Night")</f>
        <v>Night</v>
      </c>
      <c r="Z4879">
        <f>COUNTIFS(D:D, "Military - U.S. Army", C:C, "Fort Myer, Virginia")</f>
        <v>1</v>
      </c>
    </row>
    <row r="4880" spans="1:26" x14ac:dyDescent="0.2">
      <c r="A4880">
        <v>37483</v>
      </c>
      <c r="B4880" t="s">
        <v>8521</v>
      </c>
      <c r="C4880" t="s">
        <v>24473</v>
      </c>
      <c r="D4880" t="s">
        <v>20245</v>
      </c>
      <c r="F4880" t="s">
        <v>24474</v>
      </c>
      <c r="G4880" t="s">
        <v>24475</v>
      </c>
      <c r="H4880" t="s">
        <v>24476</v>
      </c>
      <c r="I4880">
        <v>5</v>
      </c>
      <c r="J4880">
        <v>5</v>
      </c>
      <c r="K4880">
        <v>0</v>
      </c>
      <c r="L4880" t="s">
        <v>24477</v>
      </c>
      <c r="M4880">
        <f>SUM(B4880,C4880)</f>
        <v>0</v>
      </c>
      <c r="N4880" t="str">
        <f t="shared" si="152"/>
        <v>No</v>
      </c>
      <c r="O4880">
        <f>COUNTIF(C:C,"&lt;0")</f>
        <v>0</v>
      </c>
      <c r="P4880" t="e">
        <f>SUMIF(#REF!,"&gt;"&amp;AVERAGE(#REF!))</f>
        <v>#REF!</v>
      </c>
      <c r="Q4880">
        <f t="shared" si="153"/>
        <v>27.565026697177728</v>
      </c>
      <c r="R4880" t="str">
        <f>CONCATENATE("ID-",A4880,"-",E4880)</f>
        <v>ID-37483-</v>
      </c>
      <c r="S4880" t="str">
        <f>INDEX(B:B,MATCH(A4880,A:A,0))</f>
        <v>12:35</v>
      </c>
      <c r="T4880" t="str">
        <f>IF(OR(B4880&gt;0,C4880&gt;0),"Acceptable","Check")</f>
        <v>Acceptable</v>
      </c>
      <c r="U4880">
        <f>COUNTIF(D:D, "Military - U.S. Army")</f>
        <v>23</v>
      </c>
      <c r="V4880">
        <f>AVERAGEIF(C:C,"Fort Myer, Virginia", I:I)</f>
        <v>2</v>
      </c>
      <c r="X4880" t="str">
        <f>IFERROR(VLOOKUP("FlightNumber", A:D, 4, FALSE), "Flight Not Found")</f>
        <v>Flight Not Found</v>
      </c>
      <c r="Y4880" t="str" cm="1">
        <f t="array" ref="Y4880">IF(AND(B:B &gt; TIME(6, 0, 0), B:B &lt;= TIME(18, 0, 0)), "Day", "Night")</f>
        <v>Night</v>
      </c>
      <c r="Z4880">
        <f>COUNTIFS(D:D, "Military - U.S. Army", C:C, "Fort Myer, Virginia")</f>
        <v>1</v>
      </c>
    </row>
    <row r="4881" spans="1:26" x14ac:dyDescent="0.2">
      <c r="A4881">
        <v>37487</v>
      </c>
      <c r="C4881" t="s">
        <v>24478</v>
      </c>
      <c r="D4881" t="s">
        <v>10698</v>
      </c>
      <c r="F4881" t="s">
        <v>24479</v>
      </c>
      <c r="G4881" t="s">
        <v>24480</v>
      </c>
      <c r="I4881">
        <v>147</v>
      </c>
      <c r="J4881">
        <v>121</v>
      </c>
      <c r="K4881">
        <v>0</v>
      </c>
      <c r="L4881" t="s">
        <v>24481</v>
      </c>
      <c r="M4881">
        <f>SUM(B4881,C4881)</f>
        <v>0</v>
      </c>
      <c r="N4881" t="str">
        <f t="shared" si="152"/>
        <v>No</v>
      </c>
      <c r="O4881">
        <f>COUNTIF(C:C,"&lt;0")</f>
        <v>0</v>
      </c>
      <c r="P4881" t="e">
        <f>SUMIF(#REF!,"&gt;"&amp;AVERAGE(#REF!))</f>
        <v>#REF!</v>
      </c>
      <c r="Q4881">
        <f t="shared" si="153"/>
        <v>27.565026697177728</v>
      </c>
      <c r="R4881" t="str">
        <f>CONCATENATE("ID-",A4881,"-",E4881)</f>
        <v>ID-37487-</v>
      </c>
      <c r="S4881">
        <f>INDEX(B:B,MATCH(A4881,A:A,0))</f>
        <v>0</v>
      </c>
      <c r="T4881" t="str">
        <f>IF(OR(B4881&gt;0,C4881&gt;0),"Acceptable","Check")</f>
        <v>Acceptable</v>
      </c>
      <c r="U4881">
        <f>COUNTIF(D:D, "Military - U.S. Army")</f>
        <v>23</v>
      </c>
      <c r="V4881">
        <f>AVERAGEIF(C:C,"Fort Myer, Virginia", I:I)</f>
        <v>2</v>
      </c>
      <c r="X4881" t="str">
        <f>IFERROR(VLOOKUP("FlightNumber", A:D, 4, FALSE), "Flight Not Found")</f>
        <v>Flight Not Found</v>
      </c>
      <c r="Y4881" t="str" cm="1">
        <f t="array" ref="Y4881">IF(AND(B:B &gt; TIME(6, 0, 0), B:B &lt;= TIME(18, 0, 0)), "Day", "Night")</f>
        <v>Night</v>
      </c>
      <c r="Z4881">
        <f>COUNTIFS(D:D, "Military - U.S. Army", C:C, "Fort Myer, Virginia")</f>
        <v>1</v>
      </c>
    </row>
    <row r="4882" spans="1:26" x14ac:dyDescent="0.2">
      <c r="A4882">
        <v>37490</v>
      </c>
      <c r="B4882" t="s">
        <v>13364</v>
      </c>
      <c r="C4882" t="s">
        <v>24482</v>
      </c>
      <c r="D4882" t="s">
        <v>24483</v>
      </c>
      <c r="E4882" t="s">
        <v>22803</v>
      </c>
      <c r="F4882" t="s">
        <v>24484</v>
      </c>
      <c r="G4882" t="s">
        <v>24485</v>
      </c>
      <c r="H4882" t="s">
        <v>24486</v>
      </c>
      <c r="I4882">
        <v>18</v>
      </c>
      <c r="J4882">
        <v>18</v>
      </c>
      <c r="K4882">
        <v>0</v>
      </c>
      <c r="L4882" t="s">
        <v>24487</v>
      </c>
      <c r="M4882">
        <f>SUM(B4882,C4882)</f>
        <v>0</v>
      </c>
      <c r="N4882" t="str">
        <f t="shared" si="152"/>
        <v>No</v>
      </c>
      <c r="O4882">
        <f>COUNTIF(C:C,"&lt;0")</f>
        <v>0</v>
      </c>
      <c r="P4882" t="e">
        <f>SUMIF(#REF!,"&gt;"&amp;AVERAGE(#REF!))</f>
        <v>#REF!</v>
      </c>
      <c r="Q4882">
        <f t="shared" si="153"/>
        <v>27.565026697177728</v>
      </c>
      <c r="R4882" t="str">
        <f>CONCATENATE("ID-",A4882,"-",E4882)</f>
        <v>ID-37490-Jomsom - Pokhara</v>
      </c>
      <c r="S4882" t="str">
        <f>INDEX(B:B,MATCH(A4882,A:A,0))</f>
        <v>09:41</v>
      </c>
      <c r="T4882" t="str">
        <f>IF(OR(B4882&gt;0,C4882&gt;0),"Acceptable","Check")</f>
        <v>Acceptable</v>
      </c>
      <c r="U4882">
        <f>COUNTIF(D:D, "Military - U.S. Army")</f>
        <v>23</v>
      </c>
      <c r="V4882">
        <f>AVERAGEIF(C:C,"Fort Myer, Virginia", I:I)</f>
        <v>2</v>
      </c>
      <c r="X4882" t="str">
        <f>IFERROR(VLOOKUP("FlightNumber", A:D, 4, FALSE), "Flight Not Found")</f>
        <v>Flight Not Found</v>
      </c>
      <c r="Y4882" t="str" cm="1">
        <f t="array" ref="Y4882">IF(AND(B:B &gt; TIME(6, 0, 0), B:B &lt;= TIME(18, 0, 0)), "Day", "Night")</f>
        <v>Night</v>
      </c>
      <c r="Z4882">
        <f>COUNTIFS(D:D, "Military - U.S. Army", C:C, "Fort Myer, Virginia")</f>
        <v>1</v>
      </c>
    </row>
    <row r="4883" spans="1:26" x14ac:dyDescent="0.2">
      <c r="A4883">
        <v>37497</v>
      </c>
      <c r="B4883" t="s">
        <v>7421</v>
      </c>
      <c r="C4883" t="s">
        <v>24488</v>
      </c>
      <c r="D4883" t="s">
        <v>24489</v>
      </c>
      <c r="E4883" t="s">
        <v>24490</v>
      </c>
      <c r="F4883" t="s">
        <v>20431</v>
      </c>
      <c r="G4883" t="s">
        <v>24491</v>
      </c>
      <c r="H4883" t="s">
        <v>24492</v>
      </c>
      <c r="I4883">
        <v>16</v>
      </c>
      <c r="J4883">
        <v>16</v>
      </c>
      <c r="K4883">
        <v>0</v>
      </c>
      <c r="L4883" t="s">
        <v>24493</v>
      </c>
      <c r="M4883">
        <f>SUM(B4883,C4883)</f>
        <v>0</v>
      </c>
      <c r="N4883" t="str">
        <f t="shared" si="152"/>
        <v>No</v>
      </c>
      <c r="O4883">
        <f>COUNTIF(C:C,"&lt;0")</f>
        <v>0</v>
      </c>
      <c r="P4883" t="e">
        <f>SUMIF(#REF!,"&gt;"&amp;AVERAGE(#REF!))</f>
        <v>#REF!</v>
      </c>
      <c r="Q4883">
        <f t="shared" si="153"/>
        <v>27.565026697177728</v>
      </c>
      <c r="R4883" t="str">
        <f>CONCATENATE("ID-",A4883,"-",E4883)</f>
        <v>ID-37497-Khabarovsk - Ayan</v>
      </c>
      <c r="S4883" t="str">
        <f>INDEX(B:B,MATCH(A4883,A:A,0))</f>
        <v>11:58</v>
      </c>
      <c r="T4883" t="str">
        <f>IF(OR(B4883&gt;0,C4883&gt;0),"Acceptable","Check")</f>
        <v>Acceptable</v>
      </c>
      <c r="U4883">
        <f>COUNTIF(D:D, "Military - U.S. Army")</f>
        <v>23</v>
      </c>
      <c r="V4883">
        <f>AVERAGEIF(C:C,"Fort Myer, Virginia", I:I)</f>
        <v>2</v>
      </c>
      <c r="X4883" t="str">
        <f>IFERROR(VLOOKUP("FlightNumber", A:D, 4, FALSE), "Flight Not Found")</f>
        <v>Flight Not Found</v>
      </c>
      <c r="Y4883" t="str" cm="1">
        <f t="array" ref="Y4883">IF(AND(B:B &gt; TIME(6, 0, 0), B:B &lt;= TIME(18, 0, 0)), "Day", "Night")</f>
        <v>Night</v>
      </c>
      <c r="Z4883">
        <f>COUNTIFS(D:D, "Military - U.S. Army", C:C, "Fort Myer, Virginia")</f>
        <v>1</v>
      </c>
    </row>
    <row r="4884" spans="1:26" x14ac:dyDescent="0.2">
      <c r="A4884">
        <v>37498</v>
      </c>
      <c r="B4884" t="s">
        <v>9610</v>
      </c>
      <c r="C4884" t="s">
        <v>10264</v>
      </c>
      <c r="D4884" t="s">
        <v>24494</v>
      </c>
      <c r="E4884" t="s">
        <v>24495</v>
      </c>
      <c r="F4884" t="s">
        <v>19354</v>
      </c>
      <c r="G4884" t="s">
        <v>24496</v>
      </c>
      <c r="H4884" t="s">
        <v>24497</v>
      </c>
      <c r="I4884">
        <v>5</v>
      </c>
      <c r="J4884">
        <v>1</v>
      </c>
      <c r="K4884">
        <v>0</v>
      </c>
      <c r="L4884" t="s">
        <v>24498</v>
      </c>
      <c r="M4884">
        <f>SUM(B4884,C4884)</f>
        <v>0</v>
      </c>
      <c r="N4884" t="str">
        <f t="shared" si="152"/>
        <v>No</v>
      </c>
      <c r="O4884">
        <f>COUNTIF(C:C,"&lt;0")</f>
        <v>0</v>
      </c>
      <c r="P4884" t="e">
        <f>SUMIF(#REF!,"&gt;"&amp;AVERAGE(#REF!))</f>
        <v>#REF!</v>
      </c>
      <c r="Q4884">
        <f t="shared" si="153"/>
        <v>27.565026697177728</v>
      </c>
      <c r="R4884" t="str">
        <f>CONCATENATE("ID-",A4884,"-",E4884)</f>
        <v>ID-37498-Marco, Fl - Lexington, KY</v>
      </c>
      <c r="S4884" t="str">
        <f>INDEX(B:B,MATCH(A4884,A:A,0))</f>
        <v>13:08</v>
      </c>
      <c r="T4884" t="str">
        <f>IF(OR(B4884&gt;0,C4884&gt;0),"Acceptable","Check")</f>
        <v>Acceptable</v>
      </c>
      <c r="U4884">
        <f>COUNTIF(D:D, "Military - U.S. Army")</f>
        <v>23</v>
      </c>
      <c r="V4884">
        <f>AVERAGEIF(C:C,"Fort Myer, Virginia", I:I)</f>
        <v>2</v>
      </c>
      <c r="X4884" t="str">
        <f>IFERROR(VLOOKUP("FlightNumber", A:D, 4, FALSE), "Flight Not Found")</f>
        <v>Flight Not Found</v>
      </c>
      <c r="Y4884" t="str" cm="1">
        <f t="array" ref="Y4884">IF(AND(B:B &gt; TIME(6, 0, 0), B:B &lt;= TIME(18, 0, 0)), "Day", "Night")</f>
        <v>Night</v>
      </c>
      <c r="Z4884">
        <f>COUNTIFS(D:D, "Military - U.S. Army", C:C, "Fort Myer, Virginia")</f>
        <v>1</v>
      </c>
    </row>
    <row r="4885" spans="1:26" x14ac:dyDescent="0.2">
      <c r="A4885">
        <v>37498</v>
      </c>
      <c r="B4885" t="s">
        <v>37</v>
      </c>
      <c r="C4885" t="s">
        <v>16580</v>
      </c>
      <c r="D4885" t="s">
        <v>24499</v>
      </c>
      <c r="E4885" t="s">
        <v>24500</v>
      </c>
      <c r="F4885" t="s">
        <v>24501</v>
      </c>
      <c r="G4885" t="s">
        <v>24502</v>
      </c>
      <c r="H4885" t="s">
        <v>24503</v>
      </c>
      <c r="I4885">
        <v>31</v>
      </c>
      <c r="J4885">
        <v>23</v>
      </c>
      <c r="K4885">
        <v>0</v>
      </c>
      <c r="L4885" t="s">
        <v>24504</v>
      </c>
      <c r="M4885">
        <f>SUM(B4885,C4885)</f>
        <v>0</v>
      </c>
      <c r="N4885" t="str">
        <f t="shared" si="152"/>
        <v>No</v>
      </c>
      <c r="O4885">
        <f>COUNTIF(C:C,"&lt;0")</f>
        <v>0</v>
      </c>
      <c r="P4885" t="e">
        <f>SUMIF(#REF!,"&gt;"&amp;AVERAGE(#REF!))</f>
        <v>#REF!</v>
      </c>
      <c r="Q4885">
        <f t="shared" si="153"/>
        <v>27.565026697177728</v>
      </c>
      <c r="R4885" t="str">
        <f>CONCATENATE("ID-",A4885,"-",E4885)</f>
        <v>ID-37498-Cruzeiro do Sul - Tarauaca - Rio Branco</v>
      </c>
      <c r="S4885" t="str">
        <f>INDEX(B:B,MATCH(A4885,A:A,0))</f>
        <v>13:08</v>
      </c>
      <c r="T4885" t="str">
        <f>IF(OR(B4885&gt;0,C4885&gt;0),"Acceptable","Check")</f>
        <v>Acceptable</v>
      </c>
      <c r="U4885">
        <f>COUNTIF(D:D, "Military - U.S. Army")</f>
        <v>23</v>
      </c>
      <c r="V4885">
        <f>AVERAGEIF(C:C,"Fort Myer, Virginia", I:I)</f>
        <v>2</v>
      </c>
      <c r="X4885" t="str">
        <f>IFERROR(VLOOKUP("FlightNumber", A:D, 4, FALSE), "Flight Not Found")</f>
        <v>Flight Not Found</v>
      </c>
      <c r="Y4885" t="str" cm="1">
        <f t="array" ref="Y4885">IF(AND(B:B &gt; TIME(6, 0, 0), B:B &lt;= TIME(18, 0, 0)), "Day", "Night")</f>
        <v>Night</v>
      </c>
      <c r="Z4885">
        <f>COUNTIFS(D:D, "Military - U.S. Army", C:C, "Fort Myer, Virginia")</f>
        <v>1</v>
      </c>
    </row>
    <row r="4886" spans="1:26" x14ac:dyDescent="0.2">
      <c r="A4886">
        <v>37501</v>
      </c>
      <c r="C4886" t="s">
        <v>24505</v>
      </c>
      <c r="D4886" t="s">
        <v>24506</v>
      </c>
      <c r="E4886" t="s">
        <v>15008</v>
      </c>
      <c r="F4886" t="s">
        <v>20953</v>
      </c>
      <c r="G4886" t="s">
        <v>24507</v>
      </c>
      <c r="H4886" t="s">
        <v>24508</v>
      </c>
      <c r="I4886">
        <v>3</v>
      </c>
      <c r="J4886">
        <v>3</v>
      </c>
      <c r="K4886">
        <v>0</v>
      </c>
      <c r="L4886" t="s">
        <v>24509</v>
      </c>
      <c r="M4886">
        <f>SUM(B4886,C4886)</f>
        <v>0</v>
      </c>
      <c r="N4886" t="str">
        <f t="shared" si="152"/>
        <v>No</v>
      </c>
      <c r="O4886">
        <f>COUNTIF(C:C,"&lt;0")</f>
        <v>0</v>
      </c>
      <c r="P4886" t="e">
        <f>SUMIF(#REF!,"&gt;"&amp;AVERAGE(#REF!))</f>
        <v>#REF!</v>
      </c>
      <c r="Q4886">
        <f t="shared" si="153"/>
        <v>27.565026697177728</v>
      </c>
      <c r="R4886" t="str">
        <f>CONCATENATE("ID-",A4886,"-",E4886)</f>
        <v>ID-37501-Survey</v>
      </c>
      <c r="S4886">
        <f>INDEX(B:B,MATCH(A4886,A:A,0))</f>
        <v>0</v>
      </c>
      <c r="T4886" t="str">
        <f>IF(OR(B4886&gt;0,C4886&gt;0),"Acceptable","Check")</f>
        <v>Acceptable</v>
      </c>
      <c r="U4886">
        <f>COUNTIF(D:D, "Military - U.S. Army")</f>
        <v>23</v>
      </c>
      <c r="V4886">
        <f>AVERAGEIF(C:C,"Fort Myer, Virginia", I:I)</f>
        <v>2</v>
      </c>
      <c r="X4886" t="str">
        <f>IFERROR(VLOOKUP("FlightNumber", A:D, 4, FALSE), "Flight Not Found")</f>
        <v>Flight Not Found</v>
      </c>
      <c r="Y4886" t="str" cm="1">
        <f t="array" ref="Y4886">IF(AND(B:B &gt; TIME(6, 0, 0), B:B &lt;= TIME(18, 0, 0)), "Day", "Night")</f>
        <v>Night</v>
      </c>
      <c r="Z4886">
        <f>COUNTIFS(D:D, "Military - U.S. Army", C:C, "Fort Myer, Virginia")</f>
        <v>1</v>
      </c>
    </row>
    <row r="4887" spans="1:26" x14ac:dyDescent="0.2">
      <c r="A4887">
        <v>37503</v>
      </c>
      <c r="B4887" t="s">
        <v>874</v>
      </c>
      <c r="C4887" t="s">
        <v>24510</v>
      </c>
      <c r="D4887" t="s">
        <v>24511</v>
      </c>
      <c r="E4887" t="s">
        <v>24512</v>
      </c>
      <c r="F4887" t="s">
        <v>24513</v>
      </c>
      <c r="G4887" t="s">
        <v>24514</v>
      </c>
      <c r="H4887" t="s">
        <v>24515</v>
      </c>
      <c r="I4887">
        <v>2</v>
      </c>
      <c r="J4887">
        <v>2</v>
      </c>
      <c r="K4887">
        <v>0</v>
      </c>
      <c r="L4887" t="s">
        <v>24516</v>
      </c>
      <c r="M4887">
        <f>SUM(B4887,C4887)</f>
        <v>0</v>
      </c>
      <c r="N4887" t="str">
        <f t="shared" si="152"/>
        <v>No</v>
      </c>
      <c r="O4887">
        <f>COUNTIF(C:C,"&lt;0")</f>
        <v>0</v>
      </c>
      <c r="P4887" t="e">
        <f>SUMIF(#REF!,"&gt;"&amp;AVERAGE(#REF!))</f>
        <v>#REF!</v>
      </c>
      <c r="Q4887">
        <f t="shared" si="153"/>
        <v>27.565026697177728</v>
      </c>
      <c r="R4887" t="str">
        <f>CONCATENATE("ID-",A4887,"-",E4887)</f>
        <v>ID-37503-Edmond, Alberta - High Prarie, Alberta</v>
      </c>
      <c r="S4887" t="str">
        <f>INDEX(B:B,MATCH(A4887,A:A,0))</f>
        <v>09:00</v>
      </c>
      <c r="T4887" t="str">
        <f>IF(OR(B4887&gt;0,C4887&gt;0),"Acceptable","Check")</f>
        <v>Acceptable</v>
      </c>
      <c r="U4887">
        <f>COUNTIF(D:D, "Military - U.S. Army")</f>
        <v>23</v>
      </c>
      <c r="V4887">
        <f>AVERAGEIF(C:C,"Fort Myer, Virginia", I:I)</f>
        <v>2</v>
      </c>
      <c r="X4887" t="str">
        <f>IFERROR(VLOOKUP("FlightNumber", A:D, 4, FALSE), "Flight Not Found")</f>
        <v>Flight Not Found</v>
      </c>
      <c r="Y4887" t="str" cm="1">
        <f t="array" ref="Y4887">IF(AND(B:B &gt; TIME(6, 0, 0), B:B &lt;= TIME(18, 0, 0)), "Day", "Night")</f>
        <v>Night</v>
      </c>
      <c r="Z4887">
        <f>COUNTIFS(D:D, "Military - U.S. Army", C:C, "Fort Myer, Virginia")</f>
        <v>1</v>
      </c>
    </row>
    <row r="4888" spans="1:26" x14ac:dyDescent="0.2">
      <c r="A4888">
        <v>37512</v>
      </c>
      <c r="B4888" t="s">
        <v>24517</v>
      </c>
      <c r="C4888" t="s">
        <v>24518</v>
      </c>
      <c r="D4888" t="s">
        <v>24519</v>
      </c>
      <c r="F4888" t="s">
        <v>16606</v>
      </c>
      <c r="G4888" t="s">
        <v>24520</v>
      </c>
      <c r="H4888" t="s">
        <v>24521</v>
      </c>
      <c r="I4888">
        <v>6</v>
      </c>
      <c r="J4888">
        <v>6</v>
      </c>
      <c r="K4888">
        <v>0</v>
      </c>
      <c r="L4888" t="s">
        <v>24522</v>
      </c>
      <c r="M4888">
        <f>SUM(B4888,C4888)</f>
        <v>0</v>
      </c>
      <c r="N4888" t="str">
        <f t="shared" si="152"/>
        <v>No</v>
      </c>
      <c r="O4888">
        <f>COUNTIF(C:C,"&lt;0")</f>
        <v>0</v>
      </c>
      <c r="P4888" t="e">
        <f>SUMIF(#REF!,"&gt;"&amp;AVERAGE(#REF!))</f>
        <v>#REF!</v>
      </c>
      <c r="Q4888">
        <f t="shared" si="153"/>
        <v>27.565026697177728</v>
      </c>
      <c r="R4888" t="str">
        <f>CONCATENATE("ID-",A4888,"-",E4888)</f>
        <v>ID-37512-</v>
      </c>
      <c r="S4888" t="str">
        <f>INDEX(B:B,MATCH(A4888,A:A,0))</f>
        <v>13:41</v>
      </c>
      <c r="T4888" t="str">
        <f>IF(OR(B4888&gt;0,C4888&gt;0),"Acceptable","Check")</f>
        <v>Acceptable</v>
      </c>
      <c r="U4888">
        <f>COUNTIF(D:D, "Military - U.S. Army")</f>
        <v>23</v>
      </c>
      <c r="V4888">
        <f>AVERAGEIF(C:C,"Fort Myer, Virginia", I:I)</f>
        <v>2</v>
      </c>
      <c r="X4888" t="str">
        <f>IFERROR(VLOOKUP("FlightNumber", A:D, 4, FALSE), "Flight Not Found")</f>
        <v>Flight Not Found</v>
      </c>
      <c r="Y4888" t="str" cm="1">
        <f t="array" ref="Y4888">IF(AND(B:B &gt; TIME(6, 0, 0), B:B &lt;= TIME(18, 0, 0)), "Day", "Night")</f>
        <v>Night</v>
      </c>
      <c r="Z4888">
        <f>COUNTIFS(D:D, "Military - U.S. Army", C:C, "Fort Myer, Virginia")</f>
        <v>1</v>
      </c>
    </row>
    <row r="4889" spans="1:26" x14ac:dyDescent="0.2">
      <c r="A4889">
        <v>37513</v>
      </c>
      <c r="C4889" t="s">
        <v>24523</v>
      </c>
      <c r="D4889" t="s">
        <v>24524</v>
      </c>
      <c r="E4889" t="s">
        <v>24525</v>
      </c>
      <c r="F4889" t="s">
        <v>24526</v>
      </c>
      <c r="G4889" t="s">
        <v>24527</v>
      </c>
      <c r="H4889" t="s">
        <v>23244</v>
      </c>
      <c r="I4889">
        <v>2</v>
      </c>
      <c r="J4889">
        <v>2</v>
      </c>
      <c r="K4889">
        <v>0</v>
      </c>
      <c r="L4889" t="s">
        <v>24528</v>
      </c>
      <c r="M4889">
        <f>SUM(B4889,C4889)</f>
        <v>0</v>
      </c>
      <c r="N4889" t="str">
        <f t="shared" si="152"/>
        <v>No</v>
      </c>
      <c r="O4889">
        <f>COUNTIF(C:C,"&lt;0")</f>
        <v>0</v>
      </c>
      <c r="P4889" t="e">
        <f>SUMIF(#REF!,"&gt;"&amp;AVERAGE(#REF!))</f>
        <v>#REF!</v>
      </c>
      <c r="Q4889">
        <f t="shared" si="153"/>
        <v>27.565026697177728</v>
      </c>
      <c r="R4889" t="str">
        <f>CONCATENATE("ID-",A4889,"-",E4889)</f>
        <v>ID-37513-Guarulhos - Londrina</v>
      </c>
      <c r="S4889">
        <f>INDEX(B:B,MATCH(A4889,A:A,0))</f>
        <v>0</v>
      </c>
      <c r="T4889" t="str">
        <f>IF(OR(B4889&gt;0,C4889&gt;0),"Acceptable","Check")</f>
        <v>Acceptable</v>
      </c>
      <c r="U4889">
        <f>COUNTIF(D:D, "Military - U.S. Army")</f>
        <v>23</v>
      </c>
      <c r="V4889">
        <f>AVERAGEIF(C:C,"Fort Myer, Virginia", I:I)</f>
        <v>2</v>
      </c>
      <c r="X4889" t="str">
        <f>IFERROR(VLOOKUP("FlightNumber", A:D, 4, FALSE), "Flight Not Found")</f>
        <v>Flight Not Found</v>
      </c>
      <c r="Y4889" t="str" cm="1">
        <f t="array" ref="Y4889">IF(AND(B:B &gt; TIME(6, 0, 0), B:B &lt;= TIME(18, 0, 0)), "Day", "Night")</f>
        <v>Night</v>
      </c>
      <c r="Z4889">
        <f>COUNTIFS(D:D, "Military - U.S. Army", C:C, "Fort Myer, Virginia")</f>
        <v>1</v>
      </c>
    </row>
    <row r="4890" spans="1:26" x14ac:dyDescent="0.2">
      <c r="A4890">
        <v>37527</v>
      </c>
      <c r="B4890" t="s">
        <v>5143</v>
      </c>
      <c r="C4890" t="s">
        <v>24529</v>
      </c>
      <c r="D4890" t="s">
        <v>24530</v>
      </c>
      <c r="E4890" t="s">
        <v>24531</v>
      </c>
      <c r="F4890" t="s">
        <v>7112</v>
      </c>
      <c r="G4890" t="s">
        <v>24532</v>
      </c>
      <c r="H4890" t="s">
        <v>24533</v>
      </c>
      <c r="I4890">
        <v>4</v>
      </c>
      <c r="J4890">
        <v>3</v>
      </c>
      <c r="K4890">
        <v>0</v>
      </c>
      <c r="L4890" t="s">
        <v>24534</v>
      </c>
      <c r="M4890">
        <f>SUM(B4890,C4890)</f>
        <v>0</v>
      </c>
      <c r="N4890" t="str">
        <f t="shared" si="152"/>
        <v>No</v>
      </c>
      <c r="O4890">
        <f>COUNTIF(C:C,"&lt;0")</f>
        <v>0</v>
      </c>
      <c r="P4890" t="e">
        <f>SUMIF(#REF!,"&gt;"&amp;AVERAGE(#REF!))</f>
        <v>#REF!</v>
      </c>
      <c r="Q4890">
        <f t="shared" si="153"/>
        <v>27.565026697177728</v>
      </c>
      <c r="R4890" t="str">
        <f>CONCATENATE("ID-",A4890,"-",E4890)</f>
        <v>ID-37527-Lake de l'Avion - Agunish River</v>
      </c>
      <c r="S4890" t="str">
        <f>INDEX(B:B,MATCH(A4890,A:A,0))</f>
        <v>11:35</v>
      </c>
      <c r="T4890" t="str">
        <f>IF(OR(B4890&gt;0,C4890&gt;0),"Acceptable","Check")</f>
        <v>Acceptable</v>
      </c>
      <c r="U4890">
        <f>COUNTIF(D:D, "Military - U.S. Army")</f>
        <v>23</v>
      </c>
      <c r="V4890">
        <f>AVERAGEIF(C:C,"Fort Myer, Virginia", I:I)</f>
        <v>2</v>
      </c>
      <c r="X4890" t="str">
        <f>IFERROR(VLOOKUP("FlightNumber", A:D, 4, FALSE), "Flight Not Found")</f>
        <v>Flight Not Found</v>
      </c>
      <c r="Y4890" t="str" cm="1">
        <f t="array" ref="Y4890">IF(AND(B:B &gt; TIME(6, 0, 0), B:B &lt;= TIME(18, 0, 0)), "Day", "Night")</f>
        <v>Night</v>
      </c>
      <c r="Z4890">
        <f>COUNTIFS(D:D, "Military - U.S. Army", C:C, "Fort Myer, Virginia")</f>
        <v>1</v>
      </c>
    </row>
    <row r="4891" spans="1:26" x14ac:dyDescent="0.2">
      <c r="A4891">
        <v>37530</v>
      </c>
      <c r="C4891" t="s">
        <v>24535</v>
      </c>
      <c r="D4891" t="s">
        <v>24536</v>
      </c>
      <c r="E4891" t="s">
        <v>24537</v>
      </c>
      <c r="F4891" t="s">
        <v>24538</v>
      </c>
      <c r="G4891" t="s">
        <v>24539</v>
      </c>
      <c r="H4891" t="s">
        <v>24540</v>
      </c>
      <c r="I4891">
        <v>12</v>
      </c>
      <c r="J4891">
        <v>12</v>
      </c>
      <c r="K4891">
        <v>5</v>
      </c>
      <c r="L4891" t="s">
        <v>24541</v>
      </c>
      <c r="M4891">
        <f>SUM(B4891,C4891)</f>
        <v>0</v>
      </c>
      <c r="N4891" t="str">
        <f t="shared" si="152"/>
        <v>No</v>
      </c>
      <c r="O4891">
        <f>COUNTIF(C:C,"&lt;0")</f>
        <v>0</v>
      </c>
      <c r="P4891" t="e">
        <f>SUMIF(#REF!,"&gt;"&amp;AVERAGE(#REF!))</f>
        <v>#REF!</v>
      </c>
      <c r="Q4891">
        <f t="shared" si="153"/>
        <v>27.565026697177728</v>
      </c>
      <c r="R4891" t="str">
        <f>CONCATENATE("ID-",A4891,"-",E4891)</f>
        <v>ID-37530-Military exercises</v>
      </c>
      <c r="S4891">
        <f>INDEX(B:B,MATCH(A4891,A:A,0))</f>
        <v>0</v>
      </c>
      <c r="T4891" t="str">
        <f>IF(OR(B4891&gt;0,C4891&gt;0),"Acceptable","Check")</f>
        <v>Acceptable</v>
      </c>
      <c r="U4891">
        <f>COUNTIF(D:D, "Military - U.S. Army")</f>
        <v>23</v>
      </c>
      <c r="V4891">
        <f>AVERAGEIF(C:C,"Fort Myer, Virginia", I:I)</f>
        <v>2</v>
      </c>
      <c r="X4891" t="str">
        <f>IFERROR(VLOOKUP("FlightNumber", A:D, 4, FALSE), "Flight Not Found")</f>
        <v>Flight Not Found</v>
      </c>
      <c r="Y4891" t="str" cm="1">
        <f t="array" ref="Y4891">IF(AND(B:B &gt; TIME(6, 0, 0), B:B &lt;= TIME(18, 0, 0)), "Day", "Night")</f>
        <v>Night</v>
      </c>
      <c r="Z4891">
        <f>COUNTIFS(D:D, "Military - U.S. Army", C:C, "Fort Myer, Virginia")</f>
        <v>1</v>
      </c>
    </row>
    <row r="4892" spans="1:26" x14ac:dyDescent="0.2">
      <c r="A4892">
        <v>37536</v>
      </c>
      <c r="B4892" t="s">
        <v>14662</v>
      </c>
      <c r="C4892" t="s">
        <v>24542</v>
      </c>
      <c r="D4892" t="s">
        <v>24543</v>
      </c>
      <c r="F4892" t="s">
        <v>24544</v>
      </c>
      <c r="G4892" t="s">
        <v>24545</v>
      </c>
      <c r="H4892" t="s">
        <v>24546</v>
      </c>
      <c r="I4892">
        <v>5</v>
      </c>
      <c r="J4892">
        <v>1</v>
      </c>
      <c r="K4892">
        <v>0</v>
      </c>
      <c r="L4892" t="s">
        <v>24547</v>
      </c>
      <c r="M4892">
        <f>SUM(B4892,C4892)</f>
        <v>0</v>
      </c>
      <c r="N4892" t="str">
        <f t="shared" si="152"/>
        <v>No</v>
      </c>
      <c r="O4892">
        <f>COUNTIF(C:C,"&lt;0")</f>
        <v>0</v>
      </c>
      <c r="P4892" t="e">
        <f>SUMIF(#REF!,"&gt;"&amp;AVERAGE(#REF!))</f>
        <v>#REF!</v>
      </c>
      <c r="Q4892">
        <f t="shared" si="153"/>
        <v>27.565026697177728</v>
      </c>
      <c r="R4892" t="str">
        <f>CONCATENATE("ID-",A4892,"-",E4892)</f>
        <v>ID-37536-</v>
      </c>
      <c r="S4892" t="str">
        <f>INDEX(B:B,MATCH(A4892,A:A,0))</f>
        <v>09:10</v>
      </c>
      <c r="T4892" t="str">
        <f>IF(OR(B4892&gt;0,C4892&gt;0),"Acceptable","Check")</f>
        <v>Acceptable</v>
      </c>
      <c r="U4892">
        <f>COUNTIF(D:D, "Military - U.S. Army")</f>
        <v>23</v>
      </c>
      <c r="V4892">
        <f>AVERAGEIF(C:C,"Fort Myer, Virginia", I:I)</f>
        <v>2</v>
      </c>
      <c r="X4892" t="str">
        <f>IFERROR(VLOOKUP("FlightNumber", A:D, 4, FALSE), "Flight Not Found")</f>
        <v>Flight Not Found</v>
      </c>
      <c r="Y4892" t="str" cm="1">
        <f t="array" ref="Y4892">IF(AND(B:B &gt; TIME(6, 0, 0), B:B &lt;= TIME(18, 0, 0)), "Day", "Night")</f>
        <v>Night</v>
      </c>
      <c r="Z4892">
        <f>COUNTIFS(D:D, "Military - U.S. Army", C:C, "Fort Myer, Virginia")</f>
        <v>1</v>
      </c>
    </row>
    <row r="4893" spans="1:26" x14ac:dyDescent="0.2">
      <c r="A4893">
        <v>37552</v>
      </c>
      <c r="B4893" t="s">
        <v>7170</v>
      </c>
      <c r="C4893" t="s">
        <v>24548</v>
      </c>
      <c r="D4893" t="s">
        <v>24549</v>
      </c>
      <c r="E4893" t="s">
        <v>24550</v>
      </c>
      <c r="F4893" t="s">
        <v>24551</v>
      </c>
      <c r="G4893" t="s">
        <v>24552</v>
      </c>
      <c r="H4893" t="s">
        <v>24553</v>
      </c>
      <c r="I4893">
        <v>1</v>
      </c>
      <c r="J4893">
        <v>1</v>
      </c>
      <c r="K4893">
        <v>0</v>
      </c>
      <c r="L4893" t="s">
        <v>24554</v>
      </c>
      <c r="M4893">
        <f>SUM(B4893,C4893)</f>
        <v>0</v>
      </c>
      <c r="N4893" t="str">
        <f t="shared" si="152"/>
        <v>No</v>
      </c>
      <c r="O4893">
        <f>COUNTIF(C:C,"&lt;0")</f>
        <v>0</v>
      </c>
      <c r="P4893" t="e">
        <f>SUMIF(#REF!,"&gt;"&amp;AVERAGE(#REF!))</f>
        <v>#REF!</v>
      </c>
      <c r="Q4893">
        <f t="shared" si="153"/>
        <v>27.565026697177728</v>
      </c>
      <c r="R4893" t="str">
        <f>CONCATENATE("ID-",A4893,"-",E4893)</f>
        <v>ID-37552-Mobile - Mongomery</v>
      </c>
      <c r="S4893" t="str">
        <f>INDEX(B:B,MATCH(A4893,A:A,0))</f>
        <v>19:45</v>
      </c>
      <c r="T4893" t="str">
        <f>IF(OR(B4893&gt;0,C4893&gt;0),"Acceptable","Check")</f>
        <v>Acceptable</v>
      </c>
      <c r="U4893">
        <f>COUNTIF(D:D, "Military - U.S. Army")</f>
        <v>23</v>
      </c>
      <c r="V4893">
        <f>AVERAGEIF(C:C,"Fort Myer, Virginia", I:I)</f>
        <v>2</v>
      </c>
      <c r="X4893" t="str">
        <f>IFERROR(VLOOKUP("FlightNumber", A:D, 4, FALSE), "Flight Not Found")</f>
        <v>Flight Not Found</v>
      </c>
      <c r="Y4893" t="str" cm="1">
        <f t="array" ref="Y4893">IF(AND(B:B &gt; TIME(6, 0, 0), B:B &lt;= TIME(18, 0, 0)), "Day", "Night")</f>
        <v>Night</v>
      </c>
      <c r="Z4893">
        <f>COUNTIFS(D:D, "Military - U.S. Army", C:C, "Fort Myer, Virginia")</f>
        <v>1</v>
      </c>
    </row>
    <row r="4894" spans="1:26" x14ac:dyDescent="0.2">
      <c r="A4894">
        <v>37554</v>
      </c>
      <c r="B4894" t="s">
        <v>22053</v>
      </c>
      <c r="C4894" t="s">
        <v>24555</v>
      </c>
      <c r="D4894" t="s">
        <v>14837</v>
      </c>
      <c r="E4894" t="s">
        <v>24556</v>
      </c>
      <c r="F4894" t="s">
        <v>24557</v>
      </c>
      <c r="G4894" t="s">
        <v>24558</v>
      </c>
      <c r="H4894" t="s">
        <v>24559</v>
      </c>
      <c r="I4894">
        <v>8</v>
      </c>
      <c r="J4894">
        <v>8</v>
      </c>
      <c r="K4894">
        <v>0</v>
      </c>
      <c r="L4894" t="s">
        <v>24560</v>
      </c>
      <c r="M4894">
        <f>SUM(B4894,C4894)</f>
        <v>0</v>
      </c>
      <c r="N4894" t="str">
        <f t="shared" si="152"/>
        <v>No</v>
      </c>
      <c r="O4894">
        <f>COUNTIF(C:C,"&lt;0")</f>
        <v>0</v>
      </c>
      <c r="P4894" t="e">
        <f>SUMIF(#REF!,"&gt;"&amp;AVERAGE(#REF!))</f>
        <v>#REF!</v>
      </c>
      <c r="Q4894">
        <f t="shared" si="153"/>
        <v>27.565026697177728</v>
      </c>
      <c r="R4894" t="str">
        <f>CONCATENATE("ID-",A4894,"-",E4894)</f>
        <v>ID-37554-St. Paul - Eveleth</v>
      </c>
      <c r="S4894" t="str">
        <f>INDEX(B:B,MATCH(A4894,A:A,0))</f>
        <v>10:22</v>
      </c>
      <c r="T4894" t="str">
        <f>IF(OR(B4894&gt;0,C4894&gt;0),"Acceptable","Check")</f>
        <v>Acceptable</v>
      </c>
      <c r="U4894">
        <f>COUNTIF(D:D, "Military - U.S. Army")</f>
        <v>23</v>
      </c>
      <c r="V4894">
        <f>AVERAGEIF(C:C,"Fort Myer, Virginia", I:I)</f>
        <v>2</v>
      </c>
      <c r="X4894" t="str">
        <f>IFERROR(VLOOKUP("FlightNumber", A:D, 4, FALSE), "Flight Not Found")</f>
        <v>Flight Not Found</v>
      </c>
      <c r="Y4894" t="str" cm="1">
        <f t="array" ref="Y4894">IF(AND(B:B &gt; TIME(6, 0, 0), B:B &lt;= TIME(18, 0, 0)), "Day", "Night")</f>
        <v>Night</v>
      </c>
      <c r="Z4894">
        <f>COUNTIFS(D:D, "Military - U.S. Army", C:C, "Fort Myer, Virginia")</f>
        <v>1</v>
      </c>
    </row>
    <row r="4895" spans="1:26" x14ac:dyDescent="0.2">
      <c r="A4895">
        <v>37566</v>
      </c>
      <c r="B4895" t="s">
        <v>3171</v>
      </c>
      <c r="C4895" t="s">
        <v>24561</v>
      </c>
      <c r="D4895" t="s">
        <v>24562</v>
      </c>
      <c r="E4895" t="s">
        <v>24563</v>
      </c>
      <c r="F4895" t="s">
        <v>21646</v>
      </c>
      <c r="G4895" t="s">
        <v>24564</v>
      </c>
      <c r="H4895" t="s">
        <v>24565</v>
      </c>
      <c r="I4895">
        <v>22</v>
      </c>
      <c r="J4895">
        <v>20</v>
      </c>
      <c r="K4895">
        <v>0</v>
      </c>
      <c r="L4895" t="s">
        <v>24566</v>
      </c>
      <c r="M4895">
        <f>SUM(B4895,C4895)</f>
        <v>0</v>
      </c>
      <c r="N4895" t="str">
        <f t="shared" si="152"/>
        <v>No</v>
      </c>
      <c r="O4895">
        <f>COUNTIF(C:C,"&lt;0")</f>
        <v>0</v>
      </c>
      <c r="P4895" t="e">
        <f>SUMIF(#REF!,"&gt;"&amp;AVERAGE(#REF!))</f>
        <v>#REF!</v>
      </c>
      <c r="Q4895">
        <f t="shared" si="153"/>
        <v>27.565026697177728</v>
      </c>
      <c r="R4895" t="str">
        <f>CONCATENATE("ID-",A4895,"-",E4895)</f>
        <v>ID-37566-Berlin, Germany - Luxembourg</v>
      </c>
      <c r="S4895" t="str">
        <f>INDEX(B:B,MATCH(A4895,A:A,0))</f>
        <v>10:10</v>
      </c>
      <c r="T4895" t="str">
        <f>IF(OR(B4895&gt;0,C4895&gt;0),"Acceptable","Check")</f>
        <v>Acceptable</v>
      </c>
      <c r="U4895">
        <f>COUNTIF(D:D, "Military - U.S. Army")</f>
        <v>23</v>
      </c>
      <c r="V4895">
        <f>AVERAGEIF(C:C,"Fort Myer, Virginia", I:I)</f>
        <v>2</v>
      </c>
      <c r="X4895" t="str">
        <f>IFERROR(VLOOKUP("FlightNumber", A:D, 4, FALSE), "Flight Not Found")</f>
        <v>Flight Not Found</v>
      </c>
      <c r="Y4895" t="str" cm="1">
        <f t="array" ref="Y4895">IF(AND(B:B &gt; TIME(6, 0, 0), B:B &lt;= TIME(18, 0, 0)), "Day", "Night")</f>
        <v>Night</v>
      </c>
      <c r="Z4895">
        <f>COUNTIFS(D:D, "Military - U.S. Army", C:C, "Fort Myer, Virginia")</f>
        <v>1</v>
      </c>
    </row>
    <row r="4896" spans="1:26" x14ac:dyDescent="0.2">
      <c r="A4896">
        <v>37567</v>
      </c>
      <c r="B4896" t="s">
        <v>17803</v>
      </c>
      <c r="C4896" t="s">
        <v>24567</v>
      </c>
      <c r="D4896" t="s">
        <v>17350</v>
      </c>
      <c r="E4896" t="s">
        <v>24568</v>
      </c>
      <c r="F4896" t="s">
        <v>19903</v>
      </c>
      <c r="G4896" t="s">
        <v>24569</v>
      </c>
      <c r="H4896" t="s">
        <v>24570</v>
      </c>
      <c r="I4896">
        <v>10</v>
      </c>
      <c r="J4896">
        <v>7</v>
      </c>
      <c r="K4896">
        <v>0</v>
      </c>
      <c r="L4896" t="s">
        <v>24571</v>
      </c>
      <c r="M4896">
        <f>SUM(B4896,C4896)</f>
        <v>0</v>
      </c>
      <c r="N4896" t="str">
        <f t="shared" si="152"/>
        <v>No</v>
      </c>
      <c r="O4896">
        <f>COUNTIF(C:C,"&lt;0")</f>
        <v>0</v>
      </c>
      <c r="P4896" t="e">
        <f>SUMIF(#REF!,"&gt;"&amp;AVERAGE(#REF!))</f>
        <v>#REF!</v>
      </c>
      <c r="Q4896">
        <f t="shared" si="153"/>
        <v>27.565026697177728</v>
      </c>
      <c r="R4896" t="str">
        <f>CONCATENATE("ID-",A4896,"-",E4896)</f>
        <v>ID-37567-Tarakan - Long Bawan</v>
      </c>
      <c r="S4896" t="str">
        <f>INDEX(B:B,MATCH(A4896,A:A,0))</f>
        <v>10:27</v>
      </c>
      <c r="T4896" t="str">
        <f>IF(OR(B4896&gt;0,C4896&gt;0),"Acceptable","Check")</f>
        <v>Acceptable</v>
      </c>
      <c r="U4896">
        <f>COUNTIF(D:D, "Military - U.S. Army")</f>
        <v>23</v>
      </c>
      <c r="V4896">
        <f>AVERAGEIF(C:C,"Fort Myer, Virginia", I:I)</f>
        <v>2</v>
      </c>
      <c r="X4896" t="str">
        <f>IFERROR(VLOOKUP("FlightNumber", A:D, 4, FALSE), "Flight Not Found")</f>
        <v>Flight Not Found</v>
      </c>
      <c r="Y4896" t="str" cm="1">
        <f t="array" ref="Y4896">IF(AND(B:B &gt; TIME(6, 0, 0), B:B &lt;= TIME(18, 0, 0)), "Day", "Night")</f>
        <v>Night</v>
      </c>
      <c r="Z4896">
        <f>COUNTIFS(D:D, "Military - U.S. Army", C:C, "Fort Myer, Virginia")</f>
        <v>1</v>
      </c>
    </row>
    <row r="4897" spans="1:26" x14ac:dyDescent="0.2">
      <c r="A4897">
        <v>37568</v>
      </c>
      <c r="B4897" t="s">
        <v>17873</v>
      </c>
      <c r="C4897" t="s">
        <v>24572</v>
      </c>
      <c r="D4897" t="s">
        <v>24573</v>
      </c>
      <c r="E4897" t="s">
        <v>24574</v>
      </c>
      <c r="F4897" t="s">
        <v>24575</v>
      </c>
      <c r="G4897" t="s">
        <v>24576</v>
      </c>
      <c r="H4897" t="s">
        <v>12088</v>
      </c>
      <c r="I4897">
        <v>2</v>
      </c>
      <c r="J4897">
        <v>2</v>
      </c>
      <c r="K4897">
        <v>0</v>
      </c>
      <c r="L4897" t="s">
        <v>24577</v>
      </c>
      <c r="M4897">
        <f>SUM(B4897,C4897)</f>
        <v>0</v>
      </c>
      <c r="N4897" t="str">
        <f t="shared" si="152"/>
        <v>No</v>
      </c>
      <c r="O4897">
        <f>COUNTIF(C:C,"&lt;0")</f>
        <v>0</v>
      </c>
      <c r="P4897" t="e">
        <f>SUMIF(#REF!,"&gt;"&amp;AVERAGE(#REF!))</f>
        <v>#REF!</v>
      </c>
      <c r="Q4897">
        <f t="shared" si="153"/>
        <v>27.565026697177728</v>
      </c>
      <c r="R4897" t="str">
        <f>CONCATENATE("ID-",A4897,"-",E4897)</f>
        <v>ID-37568-Las Vegas, NV - Taos, NM</v>
      </c>
      <c r="S4897" t="str">
        <f>INDEX(B:B,MATCH(A4897,A:A,0))</f>
        <v>14:58</v>
      </c>
      <c r="T4897" t="str">
        <f>IF(OR(B4897&gt;0,C4897&gt;0),"Acceptable","Check")</f>
        <v>Acceptable</v>
      </c>
      <c r="U4897">
        <f>COUNTIF(D:D, "Military - U.S. Army")</f>
        <v>23</v>
      </c>
      <c r="V4897">
        <f>AVERAGEIF(C:C,"Fort Myer, Virginia", I:I)</f>
        <v>2</v>
      </c>
      <c r="X4897" t="str">
        <f>IFERROR(VLOOKUP("FlightNumber", A:D, 4, FALSE), "Flight Not Found")</f>
        <v>Flight Not Found</v>
      </c>
      <c r="Y4897" t="str" cm="1">
        <f t="array" ref="Y4897">IF(AND(B:B &gt; TIME(6, 0, 0), B:B &lt;= TIME(18, 0, 0)), "Day", "Night")</f>
        <v>Night</v>
      </c>
      <c r="Z4897">
        <f>COUNTIFS(D:D, "Military - U.S. Army", C:C, "Fort Myer, Virginia")</f>
        <v>1</v>
      </c>
    </row>
    <row r="4898" spans="1:26" x14ac:dyDescent="0.2">
      <c r="A4898">
        <v>37571</v>
      </c>
      <c r="B4898" t="s">
        <v>18398</v>
      </c>
      <c r="C4898" t="s">
        <v>7254</v>
      </c>
      <c r="D4898" t="s">
        <v>24578</v>
      </c>
      <c r="E4898" t="s">
        <v>24579</v>
      </c>
      <c r="F4898" t="s">
        <v>24580</v>
      </c>
      <c r="G4898" t="s">
        <v>24581</v>
      </c>
      <c r="H4898" t="s">
        <v>24582</v>
      </c>
      <c r="I4898">
        <v>34</v>
      </c>
      <c r="J4898">
        <v>19</v>
      </c>
      <c r="K4898">
        <v>0</v>
      </c>
      <c r="L4898" t="s">
        <v>24583</v>
      </c>
      <c r="M4898">
        <f>SUM(B4898,C4898)</f>
        <v>0</v>
      </c>
      <c r="N4898" t="str">
        <f t="shared" si="152"/>
        <v>No</v>
      </c>
      <c r="O4898">
        <f>COUNTIF(C:C,"&lt;0")</f>
        <v>0</v>
      </c>
      <c r="P4898" t="e">
        <f>SUMIF(#REF!,"&gt;"&amp;AVERAGE(#REF!))</f>
        <v>#REF!</v>
      </c>
      <c r="Q4898">
        <f t="shared" si="153"/>
        <v>27.565026697177728</v>
      </c>
      <c r="R4898" t="str">
        <f>CONCATENATE("ID-",A4898,"-",E4898)</f>
        <v>ID-37571-Manila - Laoag</v>
      </c>
      <c r="S4898" t="str">
        <f>INDEX(B:B,MATCH(A4898,A:A,0))</f>
        <v>06:09</v>
      </c>
      <c r="T4898" t="str">
        <f>IF(OR(B4898&gt;0,C4898&gt;0),"Acceptable","Check")</f>
        <v>Acceptable</v>
      </c>
      <c r="U4898">
        <f>COUNTIF(D:D, "Military - U.S. Army")</f>
        <v>23</v>
      </c>
      <c r="V4898">
        <f>AVERAGEIF(C:C,"Fort Myer, Virginia", I:I)</f>
        <v>2</v>
      </c>
      <c r="X4898" t="str">
        <f>IFERROR(VLOOKUP("FlightNumber", A:D, 4, FALSE), "Flight Not Found")</f>
        <v>Flight Not Found</v>
      </c>
      <c r="Y4898" t="str" cm="1">
        <f t="array" ref="Y4898">IF(AND(B:B &gt; TIME(6, 0, 0), B:B &lt;= TIME(18, 0, 0)), "Day", "Night")</f>
        <v>Night</v>
      </c>
      <c r="Z4898">
        <f>COUNTIFS(D:D, "Military - U.S. Army", C:C, "Fort Myer, Virginia")</f>
        <v>1</v>
      </c>
    </row>
    <row r="4899" spans="1:26" x14ac:dyDescent="0.2">
      <c r="A4899">
        <v>37588</v>
      </c>
      <c r="B4899" t="s">
        <v>5850</v>
      </c>
      <c r="C4899" t="s">
        <v>24584</v>
      </c>
      <c r="D4899" t="s">
        <v>6941</v>
      </c>
      <c r="E4899" t="s">
        <v>24585</v>
      </c>
      <c r="F4899" t="s">
        <v>24586</v>
      </c>
      <c r="G4899" t="s">
        <v>24587</v>
      </c>
      <c r="H4899" t="s">
        <v>24588</v>
      </c>
      <c r="I4899">
        <v>20</v>
      </c>
      <c r="J4899">
        <v>1</v>
      </c>
      <c r="K4899">
        <v>0</v>
      </c>
      <c r="L4899" t="s">
        <v>24589</v>
      </c>
      <c r="M4899">
        <f>SUM(B4899,C4899)</f>
        <v>0</v>
      </c>
      <c r="N4899" t="str">
        <f t="shared" si="152"/>
        <v>No</v>
      </c>
      <c r="O4899">
        <f>COUNTIF(C:C,"&lt;0")</f>
        <v>0</v>
      </c>
      <c r="P4899" t="e">
        <f>SUMIF(#REF!,"&gt;"&amp;AVERAGE(#REF!))</f>
        <v>#REF!</v>
      </c>
      <c r="Q4899">
        <f t="shared" si="153"/>
        <v>27.565026697177728</v>
      </c>
      <c r="R4899" t="str">
        <f>CONCATENATE("ID-",A4899,"-",E4899)</f>
        <v>ID-37588-Ol Kiombo - Mombasa</v>
      </c>
      <c r="S4899" t="str">
        <f>INDEX(B:B,MATCH(A4899,A:A,0))</f>
        <v>14:15</v>
      </c>
      <c r="T4899" t="str">
        <f>IF(OR(B4899&gt;0,C4899&gt;0),"Acceptable","Check")</f>
        <v>Acceptable</v>
      </c>
      <c r="U4899">
        <f>COUNTIF(D:D, "Military - U.S. Army")</f>
        <v>23</v>
      </c>
      <c r="V4899">
        <f>AVERAGEIF(C:C,"Fort Myer, Virginia", I:I)</f>
        <v>2</v>
      </c>
      <c r="X4899" t="str">
        <f>IFERROR(VLOOKUP("FlightNumber", A:D, 4, FALSE), "Flight Not Found")</f>
        <v>Flight Not Found</v>
      </c>
      <c r="Y4899" t="str" cm="1">
        <f t="array" ref="Y4899">IF(AND(B:B &gt; TIME(6, 0, 0), B:B &lt;= TIME(18, 0, 0)), "Day", "Night")</f>
        <v>Night</v>
      </c>
      <c r="Z4899">
        <f>COUNTIFS(D:D, "Military - U.S. Army", C:C, "Fort Myer, Virginia")</f>
        <v>1</v>
      </c>
    </row>
    <row r="4900" spans="1:26" x14ac:dyDescent="0.2">
      <c r="A4900">
        <v>37599</v>
      </c>
      <c r="B4900" t="s">
        <v>13334</v>
      </c>
      <c r="C4900" t="s">
        <v>24590</v>
      </c>
      <c r="D4900" t="s">
        <v>24591</v>
      </c>
      <c r="E4900" t="s">
        <v>24592</v>
      </c>
      <c r="F4900" t="s">
        <v>18256</v>
      </c>
      <c r="G4900" t="s">
        <v>24593</v>
      </c>
      <c r="H4900" t="s">
        <v>2548</v>
      </c>
      <c r="I4900">
        <v>3</v>
      </c>
      <c r="J4900">
        <v>3</v>
      </c>
      <c r="K4900">
        <v>0</v>
      </c>
      <c r="L4900" t="s">
        <v>24594</v>
      </c>
      <c r="M4900">
        <f>SUM(B4900,C4900)</f>
        <v>0</v>
      </c>
      <c r="N4900" t="str">
        <f t="shared" si="152"/>
        <v>No</v>
      </c>
      <c r="O4900">
        <f>COUNTIF(C:C,"&lt;0")</f>
        <v>0</v>
      </c>
      <c r="P4900" t="e">
        <f>SUMIF(#REF!,"&gt;"&amp;AVERAGE(#REF!))</f>
        <v>#REF!</v>
      </c>
      <c r="Q4900">
        <f t="shared" si="153"/>
        <v>27.565026697177728</v>
      </c>
      <c r="R4900" t="str">
        <f>CONCATENATE("ID-",A4900,"-",E4900)</f>
        <v>ID-37599-Wichita, KS - Mena, AR</v>
      </c>
      <c r="S4900" t="str">
        <f>INDEX(B:B,MATCH(A4900,A:A,0))</f>
        <v>11:41</v>
      </c>
      <c r="T4900" t="str">
        <f>IF(OR(B4900&gt;0,C4900&gt;0),"Acceptable","Check")</f>
        <v>Acceptable</v>
      </c>
      <c r="U4900">
        <f>COUNTIF(D:D, "Military - U.S. Army")</f>
        <v>23</v>
      </c>
      <c r="V4900">
        <f>AVERAGEIF(C:C,"Fort Myer, Virginia", I:I)</f>
        <v>2</v>
      </c>
      <c r="X4900" t="str">
        <f>IFERROR(VLOOKUP("FlightNumber", A:D, 4, FALSE), "Flight Not Found")</f>
        <v>Flight Not Found</v>
      </c>
      <c r="Y4900" t="str" cm="1">
        <f t="array" ref="Y4900">IF(AND(B:B &gt; TIME(6, 0, 0), B:B &lt;= TIME(18, 0, 0)), "Day", "Night")</f>
        <v>Night</v>
      </c>
      <c r="Z4900">
        <f>COUNTIFS(D:D, "Military - U.S. Army", C:C, "Fort Myer, Virginia")</f>
        <v>1</v>
      </c>
    </row>
    <row r="4901" spans="1:26" x14ac:dyDescent="0.2">
      <c r="A4901">
        <v>37603</v>
      </c>
      <c r="C4901" t="s">
        <v>24595</v>
      </c>
      <c r="D4901" t="s">
        <v>24596</v>
      </c>
      <c r="E4901" t="s">
        <v>24597</v>
      </c>
      <c r="F4901" t="s">
        <v>21948</v>
      </c>
      <c r="G4901" t="s">
        <v>24598</v>
      </c>
      <c r="H4901" t="s">
        <v>13675</v>
      </c>
      <c r="I4901">
        <v>8</v>
      </c>
      <c r="J4901">
        <v>8</v>
      </c>
      <c r="K4901">
        <v>0</v>
      </c>
      <c r="L4901" t="s">
        <v>24599</v>
      </c>
      <c r="M4901">
        <f>SUM(B4901,C4901)</f>
        <v>0</v>
      </c>
      <c r="N4901" t="str">
        <f t="shared" si="152"/>
        <v>No</v>
      </c>
      <c r="O4901">
        <f>COUNTIF(C:C,"&lt;0")</f>
        <v>0</v>
      </c>
      <c r="P4901" t="e">
        <f>SUMIF(#REF!,"&gt;"&amp;AVERAGE(#REF!))</f>
        <v>#REF!</v>
      </c>
      <c r="Q4901">
        <f t="shared" si="153"/>
        <v>27.565026697177728</v>
      </c>
      <c r="R4901" t="str">
        <f>CONCATENATE("ID-",A4901,"-",E4901)</f>
        <v>ID-37603-Gohu - Madang</v>
      </c>
      <c r="S4901">
        <f>INDEX(B:B,MATCH(A4901,A:A,0))</f>
        <v>0</v>
      </c>
      <c r="T4901" t="str">
        <f>IF(OR(B4901&gt;0,C4901&gt;0),"Acceptable","Check")</f>
        <v>Acceptable</v>
      </c>
      <c r="U4901">
        <f>COUNTIF(D:D, "Military - U.S. Army")</f>
        <v>23</v>
      </c>
      <c r="V4901">
        <f>AVERAGEIF(C:C,"Fort Myer, Virginia", I:I)</f>
        <v>2</v>
      </c>
      <c r="X4901" t="str">
        <f>IFERROR(VLOOKUP("FlightNumber", A:D, 4, FALSE), "Flight Not Found")</f>
        <v>Flight Not Found</v>
      </c>
      <c r="Y4901" t="str" cm="1">
        <f t="array" ref="Y4901">IF(AND(B:B &gt; TIME(6, 0, 0), B:B &lt;= TIME(18, 0, 0)), "Day", "Night")</f>
        <v>Night</v>
      </c>
      <c r="Z4901">
        <f>COUNTIFS(D:D, "Military - U.S. Army", C:C, "Fort Myer, Virginia")</f>
        <v>1</v>
      </c>
    </row>
    <row r="4902" spans="1:26" x14ac:dyDescent="0.2">
      <c r="A4902">
        <v>37940</v>
      </c>
      <c r="B4902" t="s">
        <v>37</v>
      </c>
      <c r="C4902" t="s">
        <v>24600</v>
      </c>
      <c r="D4902" t="s">
        <v>22</v>
      </c>
      <c r="F4902" t="s">
        <v>24601</v>
      </c>
      <c r="G4902" t="s">
        <v>24602</v>
      </c>
      <c r="I4902">
        <v>22</v>
      </c>
      <c r="J4902">
        <v>17</v>
      </c>
      <c r="K4902">
        <v>0</v>
      </c>
      <c r="L4902" t="s">
        <v>24603</v>
      </c>
      <c r="M4902">
        <f>SUM(B4902,C4902)</f>
        <v>0</v>
      </c>
      <c r="N4902" t="str">
        <f t="shared" si="152"/>
        <v>No</v>
      </c>
      <c r="O4902">
        <f>COUNTIF(C:C,"&lt;0")</f>
        <v>0</v>
      </c>
      <c r="P4902" t="e">
        <f>SUMIF(#REF!,"&gt;"&amp;AVERAGE(#REF!))</f>
        <v>#REF!</v>
      </c>
      <c r="Q4902">
        <f t="shared" si="153"/>
        <v>27.565026697177728</v>
      </c>
      <c r="R4902" t="str">
        <f>CONCATENATE("ID-",A4902,"-",E4902)</f>
        <v>ID-37940-</v>
      </c>
      <c r="S4902" t="str">
        <f>INDEX(B:B,MATCH(A4902,A:A,0))</f>
        <v>18:30</v>
      </c>
      <c r="T4902" t="str">
        <f>IF(OR(B4902&gt;0,C4902&gt;0),"Acceptable","Check")</f>
        <v>Acceptable</v>
      </c>
      <c r="U4902">
        <f>COUNTIF(D:D, "Military - U.S. Army")</f>
        <v>23</v>
      </c>
      <c r="V4902">
        <f>AVERAGEIF(C:C,"Fort Myer, Virginia", I:I)</f>
        <v>2</v>
      </c>
      <c r="X4902" t="str">
        <f>IFERROR(VLOOKUP("FlightNumber", A:D, 4, FALSE), "Flight Not Found")</f>
        <v>Flight Not Found</v>
      </c>
      <c r="Y4902" t="str" cm="1">
        <f t="array" ref="Y4902">IF(AND(B:B &gt; TIME(6, 0, 0), B:B &lt;= TIME(18, 0, 0)), "Day", "Night")</f>
        <v>Night</v>
      </c>
      <c r="Z4902">
        <f>COUNTIFS(D:D, "Military - U.S. Army", C:C, "Fort Myer, Virginia")</f>
        <v>1</v>
      </c>
    </row>
    <row r="4903" spans="1:26" x14ac:dyDescent="0.2">
      <c r="A4903">
        <v>37607</v>
      </c>
      <c r="B4903" t="s">
        <v>24604</v>
      </c>
      <c r="C4903" t="s">
        <v>24605</v>
      </c>
      <c r="D4903" t="s">
        <v>24606</v>
      </c>
      <c r="E4903" t="s">
        <v>24607</v>
      </c>
      <c r="F4903" t="s">
        <v>19288</v>
      </c>
      <c r="G4903" t="s">
        <v>24608</v>
      </c>
      <c r="H4903" t="s">
        <v>24609</v>
      </c>
      <c r="I4903">
        <v>1</v>
      </c>
      <c r="J4903">
        <v>1</v>
      </c>
      <c r="K4903">
        <v>0</v>
      </c>
      <c r="L4903" t="s">
        <v>24610</v>
      </c>
      <c r="M4903">
        <f>SUM(B4903,C4903)</f>
        <v>0</v>
      </c>
      <c r="N4903" t="str">
        <f t="shared" si="152"/>
        <v>No</v>
      </c>
      <c r="O4903">
        <f>COUNTIF(C:C,"&lt;0")</f>
        <v>0</v>
      </c>
      <c r="P4903" t="e">
        <f>SUMIF(#REF!,"&gt;"&amp;AVERAGE(#REF!))</f>
        <v>#REF!</v>
      </c>
      <c r="Q4903">
        <f t="shared" si="153"/>
        <v>27.565026697177728</v>
      </c>
      <c r="R4903" t="str">
        <f>CONCATENATE("ID-",A4903,"-",E4903)</f>
        <v>ID-37607-Decatur - Rockford</v>
      </c>
      <c r="S4903" t="str">
        <f>INDEX(B:B,MATCH(A4903,A:A,0))</f>
        <v>22:51</v>
      </c>
      <c r="T4903" t="str">
        <f>IF(OR(B4903&gt;0,C4903&gt;0),"Acceptable","Check")</f>
        <v>Acceptable</v>
      </c>
      <c r="U4903">
        <f>COUNTIF(D:D, "Military - U.S. Army")</f>
        <v>23</v>
      </c>
      <c r="V4903">
        <f>AVERAGEIF(C:C,"Fort Myer, Virginia", I:I)</f>
        <v>2</v>
      </c>
      <c r="X4903" t="str">
        <f>IFERROR(VLOOKUP("FlightNumber", A:D, 4, FALSE), "Flight Not Found")</f>
        <v>Flight Not Found</v>
      </c>
      <c r="Y4903" t="str" cm="1">
        <f t="array" ref="Y4903">IF(AND(B:B &gt; TIME(6, 0, 0), B:B &lt;= TIME(18, 0, 0)), "Day", "Night")</f>
        <v>Night</v>
      </c>
      <c r="Z4903">
        <f>COUNTIFS(D:D, "Military - U.S. Army", C:C, "Fort Myer, Virginia")</f>
        <v>1</v>
      </c>
    </row>
    <row r="4904" spans="1:26" x14ac:dyDescent="0.2">
      <c r="A4904">
        <v>37611</v>
      </c>
      <c r="B4904" t="s">
        <v>24611</v>
      </c>
      <c r="C4904" t="s">
        <v>24612</v>
      </c>
      <c r="D4904" t="s">
        <v>21398</v>
      </c>
      <c r="E4904" t="s">
        <v>24613</v>
      </c>
      <c r="F4904" t="s">
        <v>24614</v>
      </c>
      <c r="G4904" t="s">
        <v>24615</v>
      </c>
      <c r="H4904" t="s">
        <v>10616</v>
      </c>
      <c r="I4904">
        <v>2</v>
      </c>
      <c r="J4904">
        <v>2</v>
      </c>
      <c r="K4904">
        <v>0</v>
      </c>
      <c r="L4904" t="s">
        <v>24616</v>
      </c>
      <c r="M4904">
        <f>SUM(B4904,C4904)</f>
        <v>0</v>
      </c>
      <c r="N4904" t="str">
        <f t="shared" si="152"/>
        <v>No</v>
      </c>
      <c r="O4904">
        <f>COUNTIF(C:C,"&lt;0")</f>
        <v>0</v>
      </c>
      <c r="P4904" t="e">
        <f>SUMIF(#REF!,"&gt;"&amp;AVERAGE(#REF!))</f>
        <v>#REF!</v>
      </c>
      <c r="Q4904">
        <f t="shared" si="153"/>
        <v>27.565026697177728</v>
      </c>
      <c r="R4904" t="str">
        <f>CONCATENATE("ID-",A4904,"-",E4904)</f>
        <v>ID-37611-Taipei - Macau</v>
      </c>
      <c r="S4904" t="str">
        <f>INDEX(B:B,MATCH(A4904,A:A,0))</f>
        <v>01:52</v>
      </c>
      <c r="T4904" t="str">
        <f>IF(OR(B4904&gt;0,C4904&gt;0),"Acceptable","Check")</f>
        <v>Acceptable</v>
      </c>
      <c r="U4904">
        <f>COUNTIF(D:D, "Military - U.S. Army")</f>
        <v>23</v>
      </c>
      <c r="V4904">
        <f>AVERAGEIF(C:C,"Fort Myer, Virginia", I:I)</f>
        <v>2</v>
      </c>
      <c r="X4904" t="str">
        <f>IFERROR(VLOOKUP("FlightNumber", A:D, 4, FALSE), "Flight Not Found")</f>
        <v>Flight Not Found</v>
      </c>
      <c r="Y4904" t="str" cm="1">
        <f t="array" ref="Y4904">IF(AND(B:B &gt; TIME(6, 0, 0), B:B &lt;= TIME(18, 0, 0)), "Day", "Night")</f>
        <v>Night</v>
      </c>
      <c r="Z4904">
        <f>COUNTIFS(D:D, "Military - U.S. Army", C:C, "Fort Myer, Virginia")</f>
        <v>1</v>
      </c>
    </row>
    <row r="4905" spans="1:26" x14ac:dyDescent="0.2">
      <c r="A4905">
        <v>37613</v>
      </c>
      <c r="B4905" t="s">
        <v>8489</v>
      </c>
      <c r="C4905" t="s">
        <v>24617</v>
      </c>
      <c r="D4905" t="s">
        <v>24618</v>
      </c>
      <c r="E4905" t="s">
        <v>24619</v>
      </c>
      <c r="F4905" t="s">
        <v>24620</v>
      </c>
      <c r="G4905" t="s">
        <v>24621</v>
      </c>
      <c r="H4905" t="s">
        <v>24622</v>
      </c>
      <c r="I4905">
        <v>44</v>
      </c>
      <c r="J4905">
        <v>44</v>
      </c>
      <c r="K4905">
        <v>0</v>
      </c>
      <c r="L4905" t="s">
        <v>24623</v>
      </c>
      <c r="M4905">
        <f>SUM(B4905,C4905)</f>
        <v>0</v>
      </c>
      <c r="N4905" t="str">
        <f t="shared" si="152"/>
        <v>No</v>
      </c>
      <c r="O4905">
        <f>COUNTIF(C:C,"&lt;0")</f>
        <v>0</v>
      </c>
      <c r="P4905" t="e">
        <f>SUMIF(#REF!,"&gt;"&amp;AVERAGE(#REF!))</f>
        <v>#REF!</v>
      </c>
      <c r="Q4905">
        <f t="shared" si="153"/>
        <v>27.565026697177728</v>
      </c>
      <c r="R4905" t="str">
        <f>CONCATENATE("ID-",A4905,"-",E4905)</f>
        <v>ID-37613-Kharkiv, Ukraine - Trabzon, Turkey - Isfanan, Iran</v>
      </c>
      <c r="S4905" t="str">
        <f>INDEX(B:B,MATCH(A4905,A:A,0))</f>
        <v>19:30</v>
      </c>
      <c r="T4905" t="str">
        <f>IF(OR(B4905&gt;0,C4905&gt;0),"Acceptable","Check")</f>
        <v>Acceptable</v>
      </c>
      <c r="U4905">
        <f>COUNTIF(D:D, "Military - U.S. Army")</f>
        <v>23</v>
      </c>
      <c r="V4905">
        <f>AVERAGEIF(C:C,"Fort Myer, Virginia", I:I)</f>
        <v>2</v>
      </c>
      <c r="X4905" t="str">
        <f>IFERROR(VLOOKUP("FlightNumber", A:D, 4, FALSE), "Flight Not Found")</f>
        <v>Flight Not Found</v>
      </c>
      <c r="Y4905" t="str" cm="1">
        <f t="array" ref="Y4905">IF(AND(B:B &gt; TIME(6, 0, 0), B:B &lt;= TIME(18, 0, 0)), "Day", "Night")</f>
        <v>Night</v>
      </c>
      <c r="Z4905">
        <f>COUNTIFS(D:D, "Military - U.S. Army", C:C, "Fort Myer, Virginia")</f>
        <v>1</v>
      </c>
    </row>
    <row r="4906" spans="1:26" x14ac:dyDescent="0.2">
      <c r="A4906">
        <v>37615</v>
      </c>
      <c r="B4906" t="s">
        <v>46</v>
      </c>
      <c r="C4906" t="s">
        <v>24624</v>
      </c>
      <c r="D4906" t="s">
        <v>22107</v>
      </c>
      <c r="E4906" t="s">
        <v>24625</v>
      </c>
      <c r="F4906" t="s">
        <v>19282</v>
      </c>
      <c r="G4906" t="s">
        <v>24626</v>
      </c>
      <c r="H4906" t="s">
        <v>24627</v>
      </c>
      <c r="I4906">
        <v>1</v>
      </c>
      <c r="J4906">
        <v>1</v>
      </c>
      <c r="K4906">
        <v>0</v>
      </c>
      <c r="L4906" t="s">
        <v>24628</v>
      </c>
      <c r="M4906">
        <f>SUM(B4906,C4906)</f>
        <v>0</v>
      </c>
      <c r="N4906" t="str">
        <f t="shared" si="152"/>
        <v>No</v>
      </c>
      <c r="O4906">
        <f>COUNTIF(C:C,"&lt;0")</f>
        <v>0</v>
      </c>
      <c r="P4906" t="e">
        <f>SUMIF(#REF!,"&gt;"&amp;AVERAGE(#REF!))</f>
        <v>#REF!</v>
      </c>
      <c r="Q4906">
        <f t="shared" si="153"/>
        <v>27.565026697177728</v>
      </c>
      <c r="R4906" t="str">
        <f>CONCATENATE("ID-",A4906,"-",E4906)</f>
        <v>ID-37615-Elizabeth City - Manteo</v>
      </c>
      <c r="S4906" t="str">
        <f>INDEX(B:B,MATCH(A4906,A:A,0))</f>
        <v>01:00</v>
      </c>
      <c r="T4906" t="str">
        <f>IF(OR(B4906&gt;0,C4906&gt;0),"Acceptable","Check")</f>
        <v>Acceptable</v>
      </c>
      <c r="U4906">
        <f>COUNTIF(D:D, "Military - U.S. Army")</f>
        <v>23</v>
      </c>
      <c r="V4906">
        <f>AVERAGEIF(C:C,"Fort Myer, Virginia", I:I)</f>
        <v>2</v>
      </c>
      <c r="X4906" t="str">
        <f>IFERROR(VLOOKUP("FlightNumber", A:D, 4, FALSE), "Flight Not Found")</f>
        <v>Flight Not Found</v>
      </c>
      <c r="Y4906" t="str" cm="1">
        <f t="array" ref="Y4906">IF(AND(B:B &gt; TIME(6, 0, 0), B:B &lt;= TIME(18, 0, 0)), "Day", "Night")</f>
        <v>Night</v>
      </c>
      <c r="Z4906">
        <f>COUNTIFS(D:D, "Military - U.S. Army", C:C, "Fort Myer, Virginia")</f>
        <v>1</v>
      </c>
    </row>
    <row r="4907" spans="1:26" x14ac:dyDescent="0.2">
      <c r="A4907">
        <v>37616</v>
      </c>
      <c r="B4907" t="s">
        <v>3467</v>
      </c>
      <c r="C4907" t="s">
        <v>7269</v>
      </c>
      <c r="D4907" t="s">
        <v>4101</v>
      </c>
      <c r="E4907" t="s">
        <v>4579</v>
      </c>
      <c r="F4907" t="s">
        <v>24629</v>
      </c>
      <c r="G4907" t="s">
        <v>24630</v>
      </c>
      <c r="H4907" t="s">
        <v>24631</v>
      </c>
      <c r="I4907">
        <v>16</v>
      </c>
      <c r="J4907">
        <v>3</v>
      </c>
      <c r="K4907">
        <v>0</v>
      </c>
      <c r="L4907" t="s">
        <v>24632</v>
      </c>
      <c r="M4907">
        <f>SUM(B4907,C4907)</f>
        <v>0</v>
      </c>
      <c r="N4907" t="str">
        <f t="shared" si="152"/>
        <v>No</v>
      </c>
      <c r="O4907">
        <f>COUNTIF(C:C,"&lt;0")</f>
        <v>0</v>
      </c>
      <c r="P4907" t="e">
        <f>SUMIF(#REF!,"&gt;"&amp;AVERAGE(#REF!))</f>
        <v>#REF!</v>
      </c>
      <c r="Q4907">
        <f t="shared" si="153"/>
        <v>27.565026697177728</v>
      </c>
      <c r="R4907" t="str">
        <f>CONCATENATE("ID-",A4907,"-",E4907)</f>
        <v>ID-37616-Sao Paulo - Porto Alegre</v>
      </c>
      <c r="S4907" t="str">
        <f>INDEX(B:B,MATCH(A4907,A:A,0))</f>
        <v>11:20</v>
      </c>
      <c r="T4907" t="str">
        <f>IF(OR(B4907&gt;0,C4907&gt;0),"Acceptable","Check")</f>
        <v>Acceptable</v>
      </c>
      <c r="U4907">
        <f>COUNTIF(D:D, "Military - U.S. Army")</f>
        <v>23</v>
      </c>
      <c r="V4907">
        <f>AVERAGEIF(C:C,"Fort Myer, Virginia", I:I)</f>
        <v>2</v>
      </c>
      <c r="X4907" t="str">
        <f>IFERROR(VLOOKUP("FlightNumber", A:D, 4, FALSE), "Flight Not Found")</f>
        <v>Flight Not Found</v>
      </c>
      <c r="Y4907" t="str" cm="1">
        <f t="array" ref="Y4907">IF(AND(B:B &gt; TIME(6, 0, 0), B:B &lt;= TIME(18, 0, 0)), "Day", "Night")</f>
        <v>Night</v>
      </c>
      <c r="Z4907">
        <f>COUNTIFS(D:D, "Military - U.S. Army", C:C, "Fort Myer, Virginia")</f>
        <v>1</v>
      </c>
    </row>
    <row r="4908" spans="1:26" x14ac:dyDescent="0.2">
      <c r="A4908">
        <v>37617</v>
      </c>
      <c r="B4908" t="s">
        <v>1164</v>
      </c>
      <c r="C4908" t="s">
        <v>24633</v>
      </c>
      <c r="D4908" t="s">
        <v>24634</v>
      </c>
      <c r="E4908" t="s">
        <v>24635</v>
      </c>
      <c r="F4908" t="s">
        <v>18709</v>
      </c>
      <c r="G4908" t="s">
        <v>24636</v>
      </c>
      <c r="H4908" t="s">
        <v>24637</v>
      </c>
      <c r="I4908">
        <v>16</v>
      </c>
      <c r="J4908">
        <v>1</v>
      </c>
      <c r="K4908">
        <v>0</v>
      </c>
      <c r="L4908" t="s">
        <v>24638</v>
      </c>
      <c r="M4908">
        <f>SUM(B4908,C4908)</f>
        <v>0</v>
      </c>
      <c r="N4908" t="str">
        <f t="shared" si="152"/>
        <v>No</v>
      </c>
      <c r="O4908">
        <f>COUNTIF(C:C,"&lt;0")</f>
        <v>0</v>
      </c>
      <c r="P4908" t="e">
        <f>SUMIF(#REF!,"&gt;"&amp;AVERAGE(#REF!))</f>
        <v>#REF!</v>
      </c>
      <c r="Q4908">
        <f t="shared" si="153"/>
        <v>27.565026697177728</v>
      </c>
      <c r="R4908" t="str">
        <f>CONCATENATE("ID-",A4908,"-",E4908)</f>
        <v>ID-37617-Moroni Hahaya - Anjouan</v>
      </c>
      <c r="S4908" t="str">
        <f>INDEX(B:B,MATCH(A4908,A:A,0))</f>
        <v>15:00</v>
      </c>
      <c r="T4908" t="str">
        <f>IF(OR(B4908&gt;0,C4908&gt;0),"Acceptable","Check")</f>
        <v>Acceptable</v>
      </c>
      <c r="U4908">
        <f>COUNTIF(D:D, "Military - U.S. Army")</f>
        <v>23</v>
      </c>
      <c r="V4908">
        <f>AVERAGEIF(C:C,"Fort Myer, Virginia", I:I)</f>
        <v>2</v>
      </c>
      <c r="X4908" t="str">
        <f>IFERROR(VLOOKUP("FlightNumber", A:D, 4, FALSE), "Flight Not Found")</f>
        <v>Flight Not Found</v>
      </c>
      <c r="Y4908" t="str" cm="1">
        <f t="array" ref="Y4908">IF(AND(B:B &gt; TIME(6, 0, 0), B:B &lt;= TIME(18, 0, 0)), "Day", "Night")</f>
        <v>Night</v>
      </c>
      <c r="Z4908">
        <f>COUNTIFS(D:D, "Military - U.S. Army", C:C, "Fort Myer, Virginia")</f>
        <v>1</v>
      </c>
    </row>
    <row r="4909" spans="1:26" x14ac:dyDescent="0.2">
      <c r="A4909">
        <v>37629</v>
      </c>
      <c r="B4909" t="s">
        <v>24639</v>
      </c>
      <c r="C4909" t="s">
        <v>24640</v>
      </c>
      <c r="D4909" t="s">
        <v>7510</v>
      </c>
      <c r="E4909" t="s">
        <v>24641</v>
      </c>
      <c r="F4909" t="s">
        <v>24642</v>
      </c>
      <c r="G4909" t="s">
        <v>24643</v>
      </c>
      <c r="H4909" t="s">
        <v>24644</v>
      </c>
      <c r="I4909">
        <v>80</v>
      </c>
      <c r="J4909">
        <v>75</v>
      </c>
      <c r="K4909">
        <v>0</v>
      </c>
      <c r="L4909" t="s">
        <v>24645</v>
      </c>
      <c r="M4909">
        <f>SUM(B4909,C4909)</f>
        <v>0</v>
      </c>
      <c r="N4909" t="str">
        <f t="shared" si="152"/>
        <v>No</v>
      </c>
      <c r="O4909">
        <f>COUNTIF(C:C,"&lt;0")</f>
        <v>0</v>
      </c>
      <c r="P4909" t="e">
        <f>SUMIF(#REF!,"&gt;"&amp;AVERAGE(#REF!))</f>
        <v>#REF!</v>
      </c>
      <c r="Q4909">
        <f t="shared" si="153"/>
        <v>27.565026697177728</v>
      </c>
      <c r="R4909" t="str">
        <f>CONCATENATE("ID-",A4909,"-",E4909)</f>
        <v>ID-37629-Istanbul - Ankara - Diyarbakir</v>
      </c>
      <c r="S4909" t="str">
        <f>INDEX(B:B,MATCH(A4909,A:A,0))</f>
        <v>20:28</v>
      </c>
      <c r="T4909" t="str">
        <f>IF(OR(B4909&gt;0,C4909&gt;0),"Acceptable","Check")</f>
        <v>Acceptable</v>
      </c>
      <c r="U4909">
        <f>COUNTIF(D:D, "Military - U.S. Army")</f>
        <v>23</v>
      </c>
      <c r="V4909">
        <f>AVERAGEIF(C:C,"Fort Myer, Virginia", I:I)</f>
        <v>2</v>
      </c>
      <c r="X4909" t="str">
        <f>IFERROR(VLOOKUP("FlightNumber", A:D, 4, FALSE), "Flight Not Found")</f>
        <v>Flight Not Found</v>
      </c>
      <c r="Y4909" t="str" cm="1">
        <f t="array" ref="Y4909">IF(AND(B:B &gt; TIME(6, 0, 0), B:B &lt;= TIME(18, 0, 0)), "Day", "Night")</f>
        <v>Night</v>
      </c>
      <c r="Z4909">
        <f>COUNTIFS(D:D, "Military - U.S. Army", C:C, "Fort Myer, Virginia")</f>
        <v>1</v>
      </c>
    </row>
    <row r="4910" spans="1:26" x14ac:dyDescent="0.2">
      <c r="A4910">
        <v>37629</v>
      </c>
      <c r="B4910" t="s">
        <v>16313</v>
      </c>
      <c r="C4910" t="s">
        <v>17475</v>
      </c>
      <c r="D4910" t="s">
        <v>24646</v>
      </c>
      <c r="E4910" t="s">
        <v>24647</v>
      </c>
      <c r="F4910" t="s">
        <v>24648</v>
      </c>
      <c r="G4910" t="s">
        <v>24649</v>
      </c>
      <c r="H4910" t="s">
        <v>24650</v>
      </c>
      <c r="I4910">
        <v>21</v>
      </c>
      <c r="J4910">
        <v>21</v>
      </c>
      <c r="K4910">
        <v>0</v>
      </c>
      <c r="L4910" t="s">
        <v>24651</v>
      </c>
      <c r="M4910">
        <f>SUM(B4910,C4910)</f>
        <v>0</v>
      </c>
      <c r="N4910" t="str">
        <f t="shared" si="152"/>
        <v>No</v>
      </c>
      <c r="O4910">
        <f>COUNTIF(C:C,"&lt;0")</f>
        <v>0</v>
      </c>
      <c r="P4910" t="e">
        <f>SUMIF(#REF!,"&gt;"&amp;AVERAGE(#REF!))</f>
        <v>#REF!</v>
      </c>
      <c r="Q4910">
        <f t="shared" si="153"/>
        <v>27.565026697177728</v>
      </c>
      <c r="R4910" t="str">
        <f>CONCATENATE("ID-",A4910,"-",E4910)</f>
        <v>ID-37629-Charlotte, NC - Greer, SC</v>
      </c>
      <c r="S4910" t="str">
        <f>INDEX(B:B,MATCH(A4910,A:A,0))</f>
        <v>20:28</v>
      </c>
      <c r="T4910" t="str">
        <f>IF(OR(B4910&gt;0,C4910&gt;0),"Acceptable","Check")</f>
        <v>Acceptable</v>
      </c>
      <c r="U4910">
        <f>COUNTIF(D:D, "Military - U.S. Army")</f>
        <v>23</v>
      </c>
      <c r="V4910">
        <f>AVERAGEIF(C:C,"Fort Myer, Virginia", I:I)</f>
        <v>2</v>
      </c>
      <c r="X4910" t="str">
        <f>IFERROR(VLOOKUP("FlightNumber", A:D, 4, FALSE), "Flight Not Found")</f>
        <v>Flight Not Found</v>
      </c>
      <c r="Y4910" t="str" cm="1">
        <f t="array" ref="Y4910">IF(AND(B:B &gt; TIME(6, 0, 0), B:B &lt;= TIME(18, 0, 0)), "Day", "Night")</f>
        <v>Night</v>
      </c>
      <c r="Z4910">
        <f>COUNTIFS(D:D, "Military - U.S. Army", C:C, "Fort Myer, Virginia")</f>
        <v>1</v>
      </c>
    </row>
    <row r="4911" spans="1:26" x14ac:dyDescent="0.2">
      <c r="A4911">
        <v>37630</v>
      </c>
      <c r="B4911" t="s">
        <v>24652</v>
      </c>
      <c r="C4911" t="s">
        <v>24653</v>
      </c>
      <c r="D4911" t="s">
        <v>24654</v>
      </c>
      <c r="E4911" t="s">
        <v>24655</v>
      </c>
      <c r="F4911" t="s">
        <v>24656</v>
      </c>
      <c r="G4911" t="s">
        <v>24657</v>
      </c>
      <c r="H4911" t="s">
        <v>24658</v>
      </c>
      <c r="I4911">
        <v>46</v>
      </c>
      <c r="J4911">
        <v>46</v>
      </c>
      <c r="K4911">
        <v>0</v>
      </c>
      <c r="L4911" t="s">
        <v>24659</v>
      </c>
      <c r="M4911">
        <f>SUM(B4911,C4911)</f>
        <v>0</v>
      </c>
      <c r="N4911" t="str">
        <f t="shared" si="152"/>
        <v>No</v>
      </c>
      <c r="O4911">
        <f>COUNTIF(C:C,"&lt;0")</f>
        <v>0</v>
      </c>
      <c r="P4911" t="e">
        <f>SUMIF(#REF!,"&gt;"&amp;AVERAGE(#REF!))</f>
        <v>#REF!</v>
      </c>
      <c r="Q4911">
        <f t="shared" si="153"/>
        <v>27.565026697177728</v>
      </c>
      <c r="R4911" t="str">
        <f>CONCATENATE("ID-",A4911,"-",E4911)</f>
        <v>ID-37630-Chiclayo - Chachapoyas</v>
      </c>
      <c r="S4911" t="str">
        <f>INDEX(B:B,MATCH(A4911,A:A,0))</f>
        <v>08:43</v>
      </c>
      <c r="T4911" t="str">
        <f>IF(OR(B4911&gt;0,C4911&gt;0),"Acceptable","Check")</f>
        <v>Acceptable</v>
      </c>
      <c r="U4911">
        <f>COUNTIF(D:D, "Military - U.S. Army")</f>
        <v>23</v>
      </c>
      <c r="V4911">
        <f>AVERAGEIF(C:C,"Fort Myer, Virginia", I:I)</f>
        <v>2</v>
      </c>
      <c r="X4911" t="str">
        <f>IFERROR(VLOOKUP("FlightNumber", A:D, 4, FALSE), "Flight Not Found")</f>
        <v>Flight Not Found</v>
      </c>
      <c r="Y4911" t="str" cm="1">
        <f t="array" ref="Y4911">IF(AND(B:B &gt; TIME(6, 0, 0), B:B &lt;= TIME(18, 0, 0)), "Day", "Night")</f>
        <v>Night</v>
      </c>
      <c r="Z4911">
        <f>COUNTIFS(D:D, "Military - U.S. Army", C:C, "Fort Myer, Virginia")</f>
        <v>1</v>
      </c>
    </row>
    <row r="4912" spans="1:26" x14ac:dyDescent="0.2">
      <c r="A4912">
        <v>37638</v>
      </c>
      <c r="C4912" t="s">
        <v>24660</v>
      </c>
      <c r="D4912" t="s">
        <v>24661</v>
      </c>
      <c r="E4912" t="s">
        <v>24662</v>
      </c>
      <c r="F4912" t="s">
        <v>24663</v>
      </c>
      <c r="G4912" t="s">
        <v>24664</v>
      </c>
      <c r="H4912" t="s">
        <v>24665</v>
      </c>
      <c r="I4912">
        <v>7</v>
      </c>
      <c r="J4912">
        <v>7</v>
      </c>
      <c r="K4912">
        <v>0</v>
      </c>
      <c r="L4912" t="s">
        <v>24666</v>
      </c>
      <c r="M4912">
        <f>SUM(B4912,C4912)</f>
        <v>0</v>
      </c>
      <c r="N4912" t="str">
        <f t="shared" si="152"/>
        <v>No</v>
      </c>
      <c r="O4912">
        <f>COUNTIF(C:C,"&lt;0")</f>
        <v>0</v>
      </c>
      <c r="P4912" t="e">
        <f>SUMIF(#REF!,"&gt;"&amp;AVERAGE(#REF!))</f>
        <v>#REF!</v>
      </c>
      <c r="Q4912">
        <f t="shared" si="153"/>
        <v>27.565026697177728</v>
      </c>
      <c r="R4912" t="str">
        <f>CONCATENATE("ID-",A4912,"-",E4912)</f>
        <v>ID-37638-Brazzaville - Douala</v>
      </c>
      <c r="S4912">
        <f>INDEX(B:B,MATCH(A4912,A:A,0))</f>
        <v>0</v>
      </c>
      <c r="T4912" t="str">
        <f>IF(OR(B4912&gt;0,C4912&gt;0),"Acceptable","Check")</f>
        <v>Acceptable</v>
      </c>
      <c r="U4912">
        <f>COUNTIF(D:D, "Military - U.S. Army")</f>
        <v>23</v>
      </c>
      <c r="V4912">
        <f>AVERAGEIF(C:C,"Fort Myer, Virginia", I:I)</f>
        <v>2</v>
      </c>
      <c r="X4912" t="str">
        <f>IFERROR(VLOOKUP("FlightNumber", A:D, 4, FALSE), "Flight Not Found")</f>
        <v>Flight Not Found</v>
      </c>
      <c r="Y4912" t="str" cm="1">
        <f t="array" ref="Y4912">IF(AND(B:B &gt; TIME(6, 0, 0), B:B &lt;= TIME(18, 0, 0)), "Day", "Night")</f>
        <v>Night</v>
      </c>
      <c r="Z4912">
        <f>COUNTIFS(D:D, "Military - U.S. Army", C:C, "Fort Myer, Virginia")</f>
        <v>1</v>
      </c>
    </row>
    <row r="4913" spans="1:26" x14ac:dyDescent="0.2">
      <c r="A4913">
        <v>37645</v>
      </c>
      <c r="B4913" t="s">
        <v>4663</v>
      </c>
      <c r="C4913" t="s">
        <v>24667</v>
      </c>
      <c r="D4913" t="s">
        <v>24668</v>
      </c>
      <c r="E4913" t="s">
        <v>24669</v>
      </c>
      <c r="F4913" t="s">
        <v>17457</v>
      </c>
      <c r="G4913" t="s">
        <v>24670</v>
      </c>
      <c r="H4913" t="s">
        <v>6496</v>
      </c>
      <c r="I4913">
        <v>13</v>
      </c>
      <c r="J4913">
        <v>3</v>
      </c>
      <c r="K4913">
        <v>0</v>
      </c>
      <c r="L4913" t="s">
        <v>24671</v>
      </c>
      <c r="M4913">
        <f>SUM(B4913,C4913)</f>
        <v>0</v>
      </c>
      <c r="N4913" t="str">
        <f t="shared" si="152"/>
        <v>No</v>
      </c>
      <c r="O4913">
        <f>COUNTIF(C:C,"&lt;0")</f>
        <v>0</v>
      </c>
      <c r="P4913" t="e">
        <f>SUMIF(#REF!,"&gt;"&amp;AVERAGE(#REF!))</f>
        <v>#REF!</v>
      </c>
      <c r="Q4913">
        <f t="shared" si="153"/>
        <v>27.565026697177728</v>
      </c>
      <c r="R4913" t="str">
        <f>CONCATENATE("ID-",A4913,"-",E4913)</f>
        <v>ID-37645-Busia - Nairobi</v>
      </c>
      <c r="S4913" t="str">
        <f>INDEX(B:B,MATCH(A4913,A:A,0))</f>
        <v>16:45</v>
      </c>
      <c r="T4913" t="str">
        <f>IF(OR(B4913&gt;0,C4913&gt;0),"Acceptable","Check")</f>
        <v>Acceptable</v>
      </c>
      <c r="U4913">
        <f>COUNTIF(D:D, "Military - U.S. Army")</f>
        <v>23</v>
      </c>
      <c r="V4913">
        <f>AVERAGEIF(C:C,"Fort Myer, Virginia", I:I)</f>
        <v>2</v>
      </c>
      <c r="X4913" t="str">
        <f>IFERROR(VLOOKUP("FlightNumber", A:D, 4, FALSE), "Flight Not Found")</f>
        <v>Flight Not Found</v>
      </c>
      <c r="Y4913" t="str" cm="1">
        <f t="array" ref="Y4913">IF(AND(B:B &gt; TIME(6, 0, 0), B:B &lt;= TIME(18, 0, 0)), "Day", "Night")</f>
        <v>Night</v>
      </c>
      <c r="Z4913">
        <f>COUNTIFS(D:D, "Military - U.S. Army", C:C, "Fort Myer, Virginia")</f>
        <v>1</v>
      </c>
    </row>
    <row r="4914" spans="1:26" x14ac:dyDescent="0.2">
      <c r="A4914">
        <v>37652</v>
      </c>
      <c r="B4914" t="s">
        <v>17546</v>
      </c>
      <c r="C4914" t="s">
        <v>24672</v>
      </c>
      <c r="D4914" t="s">
        <v>24673</v>
      </c>
      <c r="E4914" t="s">
        <v>24674</v>
      </c>
      <c r="F4914" t="s">
        <v>24675</v>
      </c>
      <c r="G4914" t="s">
        <v>24676</v>
      </c>
      <c r="H4914" t="s">
        <v>24677</v>
      </c>
      <c r="I4914">
        <v>6</v>
      </c>
      <c r="J4914">
        <v>6</v>
      </c>
      <c r="K4914">
        <v>0</v>
      </c>
      <c r="L4914" t="s">
        <v>24678</v>
      </c>
      <c r="M4914">
        <f>SUM(B4914,C4914)</f>
        <v>0</v>
      </c>
      <c r="N4914" t="str">
        <f t="shared" si="152"/>
        <v>No</v>
      </c>
      <c r="O4914">
        <f>COUNTIF(C:C,"&lt;0")</f>
        <v>0</v>
      </c>
      <c r="P4914" t="e">
        <f>SUMIF(#REF!,"&gt;"&amp;AVERAGE(#REF!))</f>
        <v>#REF!</v>
      </c>
      <c r="Q4914">
        <f t="shared" si="153"/>
        <v>27.565026697177728</v>
      </c>
      <c r="R4914" t="str">
        <f>CONCATENATE("ID-",A4914,"-",E4914)</f>
        <v>ID-37652-Macau - Baucau</v>
      </c>
      <c r="S4914" t="str">
        <f>INDEX(B:B,MATCH(A4914,A:A,0))</f>
        <v>15:21</v>
      </c>
      <c r="T4914" t="str">
        <f>IF(OR(B4914&gt;0,C4914&gt;0),"Acceptable","Check")</f>
        <v>Acceptable</v>
      </c>
      <c r="U4914">
        <f>COUNTIF(D:D, "Military - U.S. Army")</f>
        <v>23</v>
      </c>
      <c r="V4914">
        <f>AVERAGEIF(C:C,"Fort Myer, Virginia", I:I)</f>
        <v>2</v>
      </c>
      <c r="X4914" t="str">
        <f>IFERROR(VLOOKUP("FlightNumber", A:D, 4, FALSE), "Flight Not Found")</f>
        <v>Flight Not Found</v>
      </c>
      <c r="Y4914" t="str" cm="1">
        <f t="array" ref="Y4914">IF(AND(B:B &gt; TIME(6, 0, 0), B:B &lt;= TIME(18, 0, 0)), "Day", "Night")</f>
        <v>Night</v>
      </c>
      <c r="Z4914">
        <f>COUNTIFS(D:D, "Military - U.S. Army", C:C, "Fort Myer, Virginia")</f>
        <v>1</v>
      </c>
    </row>
    <row r="4915" spans="1:26" x14ac:dyDescent="0.2">
      <c r="A4915">
        <v>37659</v>
      </c>
      <c r="C4915" t="s">
        <v>21166</v>
      </c>
      <c r="D4915" t="s">
        <v>24679</v>
      </c>
      <c r="E4915" t="s">
        <v>24680</v>
      </c>
      <c r="F4915" t="s">
        <v>18083</v>
      </c>
      <c r="G4915" t="s">
        <v>24681</v>
      </c>
      <c r="H4915" t="s">
        <v>24682</v>
      </c>
      <c r="I4915">
        <v>8</v>
      </c>
      <c r="J4915">
        <v>8</v>
      </c>
      <c r="K4915">
        <v>0</v>
      </c>
      <c r="L4915" t="s">
        <v>24683</v>
      </c>
      <c r="M4915">
        <f>SUM(B4915,C4915)</f>
        <v>0</v>
      </c>
      <c r="N4915" t="str">
        <f t="shared" si="152"/>
        <v>No</v>
      </c>
      <c r="O4915">
        <f>COUNTIF(C:C,"&lt;0")</f>
        <v>0</v>
      </c>
      <c r="P4915" t="e">
        <f>SUMIF(#REF!,"&gt;"&amp;AVERAGE(#REF!))</f>
        <v>#REF!</v>
      </c>
      <c r="Q4915">
        <f t="shared" si="153"/>
        <v>27.565026697177728</v>
      </c>
      <c r="R4915" t="str">
        <f>CONCATENATE("ID-",A4915,"-",E4915)</f>
        <v>ID-37659-Agadir - Algiers</v>
      </c>
      <c r="S4915">
        <f>INDEX(B:B,MATCH(A4915,A:A,0))</f>
        <v>0</v>
      </c>
      <c r="T4915" t="str">
        <f>IF(OR(B4915&gt;0,C4915&gt;0),"Acceptable","Check")</f>
        <v>Acceptable</v>
      </c>
      <c r="U4915">
        <f>COUNTIF(D:D, "Military - U.S. Army")</f>
        <v>23</v>
      </c>
      <c r="V4915">
        <f>AVERAGEIF(C:C,"Fort Myer, Virginia", I:I)</f>
        <v>2</v>
      </c>
      <c r="X4915" t="str">
        <f>IFERROR(VLOOKUP("FlightNumber", A:D, 4, FALSE), "Flight Not Found")</f>
        <v>Flight Not Found</v>
      </c>
      <c r="Y4915" t="str" cm="1">
        <f t="array" ref="Y4915">IF(AND(B:B &gt; TIME(6, 0, 0), B:B &lt;= TIME(18, 0, 0)), "Day", "Night")</f>
        <v>Night</v>
      </c>
      <c r="Z4915">
        <f>COUNTIFS(D:D, "Military - U.S. Army", C:C, "Fort Myer, Virginia")</f>
        <v>1</v>
      </c>
    </row>
    <row r="4916" spans="1:26" x14ac:dyDescent="0.2">
      <c r="A4916">
        <v>37662</v>
      </c>
      <c r="B4916" t="s">
        <v>22663</v>
      </c>
      <c r="C4916" t="s">
        <v>24684</v>
      </c>
      <c r="D4916" t="s">
        <v>24685</v>
      </c>
      <c r="E4916" t="s">
        <v>24686</v>
      </c>
      <c r="F4916" t="s">
        <v>20431</v>
      </c>
      <c r="G4916" t="s">
        <v>24687</v>
      </c>
      <c r="H4916" t="s">
        <v>24688</v>
      </c>
      <c r="I4916">
        <v>3</v>
      </c>
      <c r="J4916">
        <v>2</v>
      </c>
      <c r="K4916">
        <v>0</v>
      </c>
      <c r="L4916" t="s">
        <v>24689</v>
      </c>
      <c r="M4916">
        <f>SUM(B4916,C4916)</f>
        <v>0</v>
      </c>
      <c r="N4916" t="str">
        <f t="shared" si="152"/>
        <v>No</v>
      </c>
      <c r="O4916">
        <f>COUNTIF(C:C,"&lt;0")</f>
        <v>0</v>
      </c>
      <c r="P4916" t="e">
        <f>SUMIF(#REF!,"&gt;"&amp;AVERAGE(#REF!))</f>
        <v>#REF!</v>
      </c>
      <c r="Q4916">
        <f t="shared" si="153"/>
        <v>27.565026697177728</v>
      </c>
      <c r="R4916" t="str">
        <f>CONCATENATE("ID-",A4916,"-",E4916)</f>
        <v>ID-37662-Tallinn - Helsinki</v>
      </c>
      <c r="S4916" t="str">
        <f>INDEX(B:B,MATCH(A4916,A:A,0))</f>
        <v>19:42</v>
      </c>
      <c r="T4916" t="str">
        <f>IF(OR(B4916&gt;0,C4916&gt;0),"Acceptable","Check")</f>
        <v>Acceptable</v>
      </c>
      <c r="U4916">
        <f>COUNTIF(D:D, "Military - U.S. Army")</f>
        <v>23</v>
      </c>
      <c r="V4916">
        <f>AVERAGEIF(C:C,"Fort Myer, Virginia", I:I)</f>
        <v>2</v>
      </c>
      <c r="X4916" t="str">
        <f>IFERROR(VLOOKUP("FlightNumber", A:D, 4, FALSE), "Flight Not Found")</f>
        <v>Flight Not Found</v>
      </c>
      <c r="Y4916" t="str" cm="1">
        <f t="array" ref="Y4916">IF(AND(B:B &gt; TIME(6, 0, 0), B:B &lt;= TIME(18, 0, 0)), "Day", "Night")</f>
        <v>Night</v>
      </c>
      <c r="Z4916">
        <f>COUNTIFS(D:D, "Military - U.S. Army", C:C, "Fort Myer, Virginia")</f>
        <v>1</v>
      </c>
    </row>
    <row r="4917" spans="1:26" x14ac:dyDescent="0.2">
      <c r="A4917">
        <v>37668</v>
      </c>
      <c r="B4917" t="s">
        <v>20576</v>
      </c>
      <c r="C4917" t="s">
        <v>24690</v>
      </c>
      <c r="D4917" t="s">
        <v>24691</v>
      </c>
      <c r="E4917" t="s">
        <v>24692</v>
      </c>
      <c r="F4917" t="s">
        <v>24693</v>
      </c>
      <c r="G4917" t="s">
        <v>24694</v>
      </c>
      <c r="H4917" t="s">
        <v>24695</v>
      </c>
      <c r="I4917">
        <v>7</v>
      </c>
      <c r="J4917">
        <v>3</v>
      </c>
      <c r="K4917">
        <v>0</v>
      </c>
      <c r="L4917" t="s">
        <v>24696</v>
      </c>
      <c r="M4917">
        <f>SUM(B4917,C4917)</f>
        <v>0</v>
      </c>
      <c r="N4917" t="str">
        <f t="shared" si="152"/>
        <v>No</v>
      </c>
      <c r="O4917">
        <f>COUNTIF(C:C,"&lt;0")</f>
        <v>0</v>
      </c>
      <c r="P4917" t="e">
        <f>SUMIF(#REF!,"&gt;"&amp;AVERAGE(#REF!))</f>
        <v>#REF!</v>
      </c>
      <c r="Q4917">
        <f t="shared" si="153"/>
        <v>27.565026697177728</v>
      </c>
      <c r="R4917" t="str">
        <f>CONCATENATE("ID-",A4917,"-",E4917)</f>
        <v>ID-37668-Griffith-Merrill, IN - Somerset, KY</v>
      </c>
      <c r="S4917" t="str">
        <f>INDEX(B:B,MATCH(A4917,A:A,0))</f>
        <v>20:02</v>
      </c>
      <c r="T4917" t="str">
        <f>IF(OR(B4917&gt;0,C4917&gt;0),"Acceptable","Check")</f>
        <v>Acceptable</v>
      </c>
      <c r="U4917">
        <f>COUNTIF(D:D, "Military - U.S. Army")</f>
        <v>23</v>
      </c>
      <c r="V4917">
        <f>AVERAGEIF(C:C,"Fort Myer, Virginia", I:I)</f>
        <v>2</v>
      </c>
      <c r="X4917" t="str">
        <f>IFERROR(VLOOKUP("FlightNumber", A:D, 4, FALSE), "Flight Not Found")</f>
        <v>Flight Not Found</v>
      </c>
      <c r="Y4917" t="str" cm="1">
        <f t="array" ref="Y4917">IF(AND(B:B &gt; TIME(6, 0, 0), B:B &lt;= TIME(18, 0, 0)), "Day", "Night")</f>
        <v>Night</v>
      </c>
      <c r="Z4917">
        <f>COUNTIFS(D:D, "Military - U.S. Army", C:C, "Fort Myer, Virginia")</f>
        <v>1</v>
      </c>
    </row>
    <row r="4918" spans="1:26" x14ac:dyDescent="0.2">
      <c r="A4918">
        <v>37671</v>
      </c>
      <c r="B4918" t="s">
        <v>729</v>
      </c>
      <c r="C4918" t="s">
        <v>24697</v>
      </c>
      <c r="D4918" t="s">
        <v>24698</v>
      </c>
      <c r="E4918" t="s">
        <v>24699</v>
      </c>
      <c r="F4918" t="s">
        <v>24700</v>
      </c>
      <c r="G4918" t="s">
        <v>24701</v>
      </c>
      <c r="H4918" t="s">
        <v>24702</v>
      </c>
      <c r="I4918">
        <v>275</v>
      </c>
      <c r="J4918">
        <v>275</v>
      </c>
      <c r="K4918">
        <v>0</v>
      </c>
      <c r="L4918" t="s">
        <v>24703</v>
      </c>
      <c r="M4918">
        <f>SUM(B4918,C4918)</f>
        <v>0</v>
      </c>
      <c r="N4918" t="str">
        <f t="shared" si="152"/>
        <v>No</v>
      </c>
      <c r="O4918">
        <f>COUNTIF(C:C,"&lt;0")</f>
        <v>0</v>
      </c>
      <c r="P4918" t="e">
        <f>SUMIF(#REF!,"&gt;"&amp;AVERAGE(#REF!))</f>
        <v>#REF!</v>
      </c>
      <c r="Q4918">
        <f t="shared" si="153"/>
        <v>27.565026697177728</v>
      </c>
      <c r="R4918" t="str">
        <f>CONCATENATE("ID-",A4918,"-",E4918)</f>
        <v>ID-37671-Zahedan - Kerman</v>
      </c>
      <c r="S4918" t="str">
        <f>INDEX(B:B,MATCH(A4918,A:A,0))</f>
        <v>17:30</v>
      </c>
      <c r="T4918" t="str">
        <f>IF(OR(B4918&gt;0,C4918&gt;0),"Acceptable","Check")</f>
        <v>Acceptable</v>
      </c>
      <c r="U4918">
        <f>COUNTIF(D:D, "Military - U.S. Army")</f>
        <v>23</v>
      </c>
      <c r="V4918">
        <f>AVERAGEIF(C:C,"Fort Myer, Virginia", I:I)</f>
        <v>2</v>
      </c>
      <c r="X4918" t="str">
        <f>IFERROR(VLOOKUP("FlightNumber", A:D, 4, FALSE), "Flight Not Found")</f>
        <v>Flight Not Found</v>
      </c>
      <c r="Y4918" t="str" cm="1">
        <f t="array" ref="Y4918">IF(AND(B:B &gt; TIME(6, 0, 0), B:B &lt;= TIME(18, 0, 0)), "Day", "Night")</f>
        <v>Night</v>
      </c>
      <c r="Z4918">
        <f>COUNTIFS(D:D, "Military - U.S. Army", C:C, "Fort Myer, Virginia")</f>
        <v>1</v>
      </c>
    </row>
    <row r="4919" spans="1:26" x14ac:dyDescent="0.2">
      <c r="A4919">
        <v>37672</v>
      </c>
      <c r="B4919" t="s">
        <v>20199</v>
      </c>
      <c r="C4919" t="s">
        <v>24704</v>
      </c>
      <c r="D4919" t="s">
        <v>5122</v>
      </c>
      <c r="E4919" t="s">
        <v>24705</v>
      </c>
      <c r="F4919" t="s">
        <v>9559</v>
      </c>
      <c r="G4919" t="s">
        <v>24706</v>
      </c>
      <c r="H4919" t="s">
        <v>24706</v>
      </c>
      <c r="I4919">
        <v>17</v>
      </c>
      <c r="J4919">
        <v>17</v>
      </c>
      <c r="K4919">
        <v>0</v>
      </c>
      <c r="L4919" t="s">
        <v>24707</v>
      </c>
      <c r="M4919">
        <f>SUM(B4919,C4919)</f>
        <v>0</v>
      </c>
      <c r="N4919" t="str">
        <f t="shared" si="152"/>
        <v>No</v>
      </c>
      <c r="O4919">
        <f>COUNTIF(C:C,"&lt;0")</f>
        <v>0</v>
      </c>
      <c r="P4919" t="e">
        <f>SUMIF(#REF!,"&gt;"&amp;AVERAGE(#REF!))</f>
        <v>#REF!</v>
      </c>
      <c r="Q4919">
        <f t="shared" si="153"/>
        <v>27.565026697177728</v>
      </c>
      <c r="R4919" t="str">
        <f>CONCATENATE("ID-",A4919,"-",E4919)</f>
        <v>ID-37672-Islamabad - Kohat</v>
      </c>
      <c r="S4919" t="str">
        <f>INDEX(B:B,MATCH(A4919,A:A,0))</f>
        <v>08:52</v>
      </c>
      <c r="T4919" t="str">
        <f>IF(OR(B4919&gt;0,C4919&gt;0),"Acceptable","Check")</f>
        <v>Acceptable</v>
      </c>
      <c r="U4919">
        <f>COUNTIF(D:D, "Military - U.S. Army")</f>
        <v>23</v>
      </c>
      <c r="V4919">
        <f>AVERAGEIF(C:C,"Fort Myer, Virginia", I:I)</f>
        <v>2</v>
      </c>
      <c r="X4919" t="str">
        <f>IFERROR(VLOOKUP("FlightNumber", A:D, 4, FALSE), "Flight Not Found")</f>
        <v>Flight Not Found</v>
      </c>
      <c r="Y4919" t="str" cm="1">
        <f t="array" ref="Y4919">IF(AND(B:B &gt; TIME(6, 0, 0), B:B &lt;= TIME(18, 0, 0)), "Day", "Night")</f>
        <v>Night</v>
      </c>
      <c r="Z4919">
        <f>COUNTIFS(D:D, "Military - U.S. Army", C:C, "Fort Myer, Virginia")</f>
        <v>1</v>
      </c>
    </row>
    <row r="4920" spans="1:26" x14ac:dyDescent="0.2">
      <c r="A4920">
        <v>37681</v>
      </c>
      <c r="B4920" t="s">
        <v>3979</v>
      </c>
      <c r="C4920" t="s">
        <v>24708</v>
      </c>
      <c r="D4920" t="s">
        <v>24709</v>
      </c>
      <c r="E4920" t="s">
        <v>23801</v>
      </c>
      <c r="F4920" t="s">
        <v>24710</v>
      </c>
      <c r="G4920" t="s">
        <v>24711</v>
      </c>
      <c r="H4920" t="s">
        <v>24712</v>
      </c>
      <c r="I4920">
        <v>25</v>
      </c>
      <c r="J4920">
        <v>11</v>
      </c>
      <c r="K4920">
        <v>0</v>
      </c>
      <c r="L4920" t="s">
        <v>24713</v>
      </c>
      <c r="M4920">
        <f>SUM(B4920,C4920)</f>
        <v>0</v>
      </c>
      <c r="N4920" t="str">
        <f t="shared" si="152"/>
        <v>No</v>
      </c>
      <c r="O4920">
        <f>COUNTIF(C:C,"&lt;0")</f>
        <v>0</v>
      </c>
      <c r="P4920" t="e">
        <f>SUMIF(#REF!,"&gt;"&amp;AVERAGE(#REF!))</f>
        <v>#REF!</v>
      </c>
      <c r="Q4920">
        <f t="shared" si="153"/>
        <v>27.565026697177728</v>
      </c>
      <c r="R4920" t="str">
        <f>CONCATENATE("ID-",A4920,"-",E4920)</f>
        <v>ID-37681-Skydiving</v>
      </c>
      <c r="S4920" t="str">
        <f>INDEX(B:B,MATCH(A4920,A:A,0))</f>
        <v>14:25</v>
      </c>
      <c r="T4920" t="str">
        <f>IF(OR(B4920&gt;0,C4920&gt;0),"Acceptable","Check")</f>
        <v>Acceptable</v>
      </c>
      <c r="U4920">
        <f>COUNTIF(D:D, "Military - U.S. Army")</f>
        <v>23</v>
      </c>
      <c r="V4920">
        <f>AVERAGEIF(C:C,"Fort Myer, Virginia", I:I)</f>
        <v>2</v>
      </c>
      <c r="X4920" t="str">
        <f>IFERROR(VLOOKUP("FlightNumber", A:D, 4, FALSE), "Flight Not Found")</f>
        <v>Flight Not Found</v>
      </c>
      <c r="Y4920" t="str" cm="1">
        <f t="array" ref="Y4920">IF(AND(B:B &gt; TIME(6, 0, 0), B:B &lt;= TIME(18, 0, 0)), "Day", "Night")</f>
        <v>Night</v>
      </c>
      <c r="Z4920">
        <f>COUNTIFS(D:D, "Military - U.S. Army", C:C, "Fort Myer, Virginia")</f>
        <v>1</v>
      </c>
    </row>
    <row r="4921" spans="1:26" x14ac:dyDescent="0.2">
      <c r="A4921">
        <v>37686</v>
      </c>
      <c r="B4921" t="s">
        <v>8569</v>
      </c>
      <c r="C4921" t="s">
        <v>10272</v>
      </c>
      <c r="D4921" t="s">
        <v>10273</v>
      </c>
      <c r="E4921" t="s">
        <v>24714</v>
      </c>
      <c r="F4921" t="s">
        <v>24715</v>
      </c>
      <c r="G4921" t="s">
        <v>24716</v>
      </c>
      <c r="H4921" t="s">
        <v>24717</v>
      </c>
      <c r="I4921">
        <v>103</v>
      </c>
      <c r="J4921">
        <v>102</v>
      </c>
      <c r="K4921">
        <v>0</v>
      </c>
      <c r="L4921" t="s">
        <v>24718</v>
      </c>
      <c r="M4921">
        <f>SUM(B4921,C4921)</f>
        <v>0</v>
      </c>
      <c r="N4921" t="str">
        <f t="shared" si="152"/>
        <v>No</v>
      </c>
      <c r="O4921">
        <f>COUNTIF(C:C,"&lt;0")</f>
        <v>0</v>
      </c>
      <c r="P4921" t="e">
        <f>SUMIF(#REF!,"&gt;"&amp;AVERAGE(#REF!))</f>
        <v>#REF!</v>
      </c>
      <c r="Q4921">
        <f t="shared" si="153"/>
        <v>27.565026697177728</v>
      </c>
      <c r="R4921" t="str">
        <f>CONCATENATE("ID-",A4921,"-",E4921)</f>
        <v>ID-37686-Tamanrasset - Algiers</v>
      </c>
      <c r="S4921" t="str">
        <f>INDEX(B:B,MATCH(A4921,A:A,0))</f>
        <v>15:45</v>
      </c>
      <c r="T4921" t="str">
        <f>IF(OR(B4921&gt;0,C4921&gt;0),"Acceptable","Check")</f>
        <v>Acceptable</v>
      </c>
      <c r="U4921">
        <f>COUNTIF(D:D, "Military - U.S. Army")</f>
        <v>23</v>
      </c>
      <c r="V4921">
        <f>AVERAGEIF(C:C,"Fort Myer, Virginia", I:I)</f>
        <v>2</v>
      </c>
      <c r="X4921" t="str">
        <f>IFERROR(VLOOKUP("FlightNumber", A:D, 4, FALSE), "Flight Not Found")</f>
        <v>Flight Not Found</v>
      </c>
      <c r="Y4921" t="str" cm="1">
        <f t="array" ref="Y4921">IF(AND(B:B &gt; TIME(6, 0, 0), B:B &lt;= TIME(18, 0, 0)), "Day", "Night")</f>
        <v>Night</v>
      </c>
      <c r="Z4921">
        <f>COUNTIFS(D:D, "Military - U.S. Army", C:C, "Fort Myer, Virginia")</f>
        <v>1</v>
      </c>
    </row>
    <row r="4922" spans="1:26" x14ac:dyDescent="0.2">
      <c r="A4922">
        <v>37707</v>
      </c>
      <c r="B4922" t="s">
        <v>1109</v>
      </c>
      <c r="C4922" t="s">
        <v>17507</v>
      </c>
      <c r="D4922" t="s">
        <v>24719</v>
      </c>
      <c r="E4922" t="s">
        <v>24720</v>
      </c>
      <c r="F4922" t="s">
        <v>12467</v>
      </c>
      <c r="G4922" t="s">
        <v>24721</v>
      </c>
      <c r="H4922" t="s">
        <v>13684</v>
      </c>
      <c r="I4922">
        <v>16</v>
      </c>
      <c r="J4922">
        <v>4</v>
      </c>
      <c r="K4922">
        <v>0</v>
      </c>
      <c r="L4922" t="s">
        <v>24722</v>
      </c>
      <c r="M4922">
        <f>SUM(B4922,C4922)</f>
        <v>0</v>
      </c>
      <c r="N4922" t="str">
        <f t="shared" si="152"/>
        <v>No</v>
      </c>
      <c r="O4922">
        <f>COUNTIF(C:C,"&lt;0")</f>
        <v>0</v>
      </c>
      <c r="P4922" t="e">
        <f>SUMIF(#REF!,"&gt;"&amp;AVERAGE(#REF!))</f>
        <v>#REF!</v>
      </c>
      <c r="Q4922">
        <f t="shared" si="153"/>
        <v>27.565026697177728</v>
      </c>
      <c r="R4922" t="str">
        <f>CONCATENATE("ID-",A4922,"-",E4922)</f>
        <v>ID-37707-Mulia - Wamena</v>
      </c>
      <c r="S4922" t="str">
        <f>INDEX(B:B,MATCH(A4922,A:A,0))</f>
        <v>12:30</v>
      </c>
      <c r="T4922" t="str">
        <f>IF(OR(B4922&gt;0,C4922&gt;0),"Acceptable","Check")</f>
        <v>Acceptable</v>
      </c>
      <c r="U4922">
        <f>COUNTIF(D:D, "Military - U.S. Army")</f>
        <v>23</v>
      </c>
      <c r="V4922">
        <f>AVERAGEIF(C:C,"Fort Myer, Virginia", I:I)</f>
        <v>2</v>
      </c>
      <c r="X4922" t="str">
        <f>IFERROR(VLOOKUP("FlightNumber", A:D, 4, FALSE), "Flight Not Found")</f>
        <v>Flight Not Found</v>
      </c>
      <c r="Y4922" t="str" cm="1">
        <f t="array" ref="Y4922">IF(AND(B:B &gt; TIME(6, 0, 0), B:B &lt;= TIME(18, 0, 0)), "Day", "Night")</f>
        <v>Night</v>
      </c>
      <c r="Z4922">
        <f>COUNTIFS(D:D, "Military - U.S. Army", C:C, "Fort Myer, Virginia")</f>
        <v>1</v>
      </c>
    </row>
    <row r="4923" spans="1:26" x14ac:dyDescent="0.2">
      <c r="A4923">
        <v>37708</v>
      </c>
      <c r="B4923" t="s">
        <v>8930</v>
      </c>
      <c r="C4923" t="s">
        <v>24723</v>
      </c>
      <c r="D4923" t="s">
        <v>24724</v>
      </c>
      <c r="E4923" t="s">
        <v>24725</v>
      </c>
      <c r="F4923" t="s">
        <v>24726</v>
      </c>
      <c r="G4923" t="s">
        <v>24727</v>
      </c>
      <c r="H4923" t="s">
        <v>24728</v>
      </c>
      <c r="I4923">
        <v>3</v>
      </c>
      <c r="J4923">
        <v>3</v>
      </c>
      <c r="K4923">
        <v>0</v>
      </c>
      <c r="L4923" t="s">
        <v>24729</v>
      </c>
      <c r="M4923">
        <f>SUM(B4923,C4923)</f>
        <v>0</v>
      </c>
      <c r="N4923" t="str">
        <f t="shared" si="152"/>
        <v>No</v>
      </c>
      <c r="O4923">
        <f>COUNTIF(C:C,"&lt;0")</f>
        <v>0</v>
      </c>
      <c r="P4923" t="e">
        <f>SUMIF(#REF!,"&gt;"&amp;AVERAGE(#REF!))</f>
        <v>#REF!</v>
      </c>
      <c r="Q4923">
        <f t="shared" si="153"/>
        <v>27.565026697177728</v>
      </c>
      <c r="R4923" t="str">
        <f>CONCATENATE("ID-",A4923,"-",E4923)</f>
        <v>ID-37708-Aurora, IL - Morris, MN</v>
      </c>
      <c r="S4923" t="str">
        <f>INDEX(B:B,MATCH(A4923,A:A,0))</f>
        <v>15:49</v>
      </c>
      <c r="T4923" t="str">
        <f>IF(OR(B4923&gt;0,C4923&gt;0),"Acceptable","Check")</f>
        <v>Acceptable</v>
      </c>
      <c r="U4923">
        <f>COUNTIF(D:D, "Military - U.S. Army")</f>
        <v>23</v>
      </c>
      <c r="V4923">
        <f>AVERAGEIF(C:C,"Fort Myer, Virginia", I:I)</f>
        <v>2</v>
      </c>
      <c r="X4923" t="str">
        <f>IFERROR(VLOOKUP("FlightNumber", A:D, 4, FALSE), "Flight Not Found")</f>
        <v>Flight Not Found</v>
      </c>
      <c r="Y4923" t="str" cm="1">
        <f t="array" ref="Y4923">IF(AND(B:B &gt; TIME(6, 0, 0), B:B &lt;= TIME(18, 0, 0)), "Day", "Night")</f>
        <v>Night</v>
      </c>
      <c r="Z4923">
        <f>COUNTIFS(D:D, "Military - U.S. Army", C:C, "Fort Myer, Virginia")</f>
        <v>1</v>
      </c>
    </row>
    <row r="4924" spans="1:26" x14ac:dyDescent="0.2">
      <c r="A4924">
        <v>37749</v>
      </c>
      <c r="C4924" t="s">
        <v>24730</v>
      </c>
      <c r="D4924" t="s">
        <v>24731</v>
      </c>
      <c r="E4924" t="s">
        <v>24732</v>
      </c>
      <c r="F4924" t="s">
        <v>24733</v>
      </c>
      <c r="G4924" t="s">
        <v>24734</v>
      </c>
      <c r="H4924" t="s">
        <v>24735</v>
      </c>
      <c r="I4924">
        <v>200</v>
      </c>
      <c r="J4924">
        <v>129</v>
      </c>
      <c r="K4924">
        <v>0</v>
      </c>
      <c r="L4924" t="s">
        <v>24736</v>
      </c>
      <c r="M4924">
        <f>SUM(B4924,C4924)</f>
        <v>0</v>
      </c>
      <c r="N4924" t="str">
        <f t="shared" si="152"/>
        <v>No</v>
      </c>
      <c r="O4924">
        <f>COUNTIF(C:C,"&lt;0")</f>
        <v>0</v>
      </c>
      <c r="P4924" t="e">
        <f>SUMIF(#REF!,"&gt;"&amp;AVERAGE(#REF!))</f>
        <v>#REF!</v>
      </c>
      <c r="Q4924">
        <f t="shared" si="153"/>
        <v>27.565026697177728</v>
      </c>
      <c r="R4924" t="str">
        <f>CONCATENATE("ID-",A4924,"-",E4924)</f>
        <v>ID-37749-Kinshasa - Lubumbashi</v>
      </c>
      <c r="S4924">
        <f>INDEX(B:B,MATCH(A4924,A:A,0))</f>
        <v>0</v>
      </c>
      <c r="T4924" t="str">
        <f>IF(OR(B4924&gt;0,C4924&gt;0),"Acceptable","Check")</f>
        <v>Acceptable</v>
      </c>
      <c r="U4924">
        <f>COUNTIF(D:D, "Military - U.S. Army")</f>
        <v>23</v>
      </c>
      <c r="V4924">
        <f>AVERAGEIF(C:C,"Fort Myer, Virginia", I:I)</f>
        <v>2</v>
      </c>
      <c r="X4924" t="str">
        <f>IFERROR(VLOOKUP("FlightNumber", A:D, 4, FALSE), "Flight Not Found")</f>
        <v>Flight Not Found</v>
      </c>
      <c r="Y4924" t="str" cm="1">
        <f t="array" ref="Y4924">IF(AND(B:B &gt; TIME(6, 0, 0), B:B &lt;= TIME(18, 0, 0)), "Day", "Night")</f>
        <v>Night</v>
      </c>
      <c r="Z4924">
        <f>COUNTIFS(D:D, "Military - U.S. Army", C:C, "Fort Myer, Virginia")</f>
        <v>1</v>
      </c>
    </row>
    <row r="4925" spans="1:26" x14ac:dyDescent="0.2">
      <c r="A4925">
        <v>37767</v>
      </c>
      <c r="B4925" t="s">
        <v>18757</v>
      </c>
      <c r="C4925" t="s">
        <v>24737</v>
      </c>
      <c r="D4925" t="s">
        <v>24738</v>
      </c>
      <c r="E4925" t="s">
        <v>24739</v>
      </c>
      <c r="F4925" t="s">
        <v>24740</v>
      </c>
      <c r="G4925" t="s">
        <v>24741</v>
      </c>
      <c r="H4925" t="s">
        <v>24742</v>
      </c>
      <c r="I4925">
        <v>75</v>
      </c>
      <c r="J4925">
        <v>75</v>
      </c>
      <c r="K4925">
        <v>0</v>
      </c>
      <c r="L4925" t="s">
        <v>24743</v>
      </c>
      <c r="M4925">
        <f>SUM(B4925,C4925)</f>
        <v>0</v>
      </c>
      <c r="N4925" t="str">
        <f t="shared" si="152"/>
        <v>No</v>
      </c>
      <c r="O4925">
        <f>COUNTIF(C:C,"&lt;0")</f>
        <v>0</v>
      </c>
      <c r="P4925" t="e">
        <f>SUMIF(#REF!,"&gt;"&amp;AVERAGE(#REF!))</f>
        <v>#REF!</v>
      </c>
      <c r="Q4925">
        <f t="shared" si="153"/>
        <v>27.565026697177728</v>
      </c>
      <c r="R4925" t="str">
        <f>CONCATENATE("ID-",A4925,"-",E4925)</f>
        <v>ID-37767-Kabul, Afghanistan - Trabzon, Turkey - Zaragoza, Spain</v>
      </c>
      <c r="S4925" t="str">
        <f>INDEX(B:B,MATCH(A4925,A:A,0))</f>
        <v>04:45</v>
      </c>
      <c r="T4925" t="str">
        <f>IF(OR(B4925&gt;0,C4925&gt;0),"Acceptable","Check")</f>
        <v>Acceptable</v>
      </c>
      <c r="U4925">
        <f>COUNTIF(D:D, "Military - U.S. Army")</f>
        <v>23</v>
      </c>
      <c r="V4925">
        <f>AVERAGEIF(C:C,"Fort Myer, Virginia", I:I)</f>
        <v>2</v>
      </c>
      <c r="X4925" t="str">
        <f>IFERROR(VLOOKUP("FlightNumber", A:D, 4, FALSE), "Flight Not Found")</f>
        <v>Flight Not Found</v>
      </c>
      <c r="Y4925" t="str" cm="1">
        <f t="array" ref="Y4925">IF(AND(B:B &gt; TIME(6, 0, 0), B:B &lt;= TIME(18, 0, 0)), "Day", "Night")</f>
        <v>Night</v>
      </c>
      <c r="Z4925">
        <f>COUNTIFS(D:D, "Military - U.S. Army", C:C, "Fort Myer, Virginia")</f>
        <v>1</v>
      </c>
    </row>
    <row r="4926" spans="1:26" x14ac:dyDescent="0.2">
      <c r="A4926">
        <v>37769</v>
      </c>
      <c r="B4926" t="s">
        <v>3160</v>
      </c>
      <c r="C4926" t="s">
        <v>24744</v>
      </c>
      <c r="D4926" t="s">
        <v>24745</v>
      </c>
      <c r="F4926" t="s">
        <v>9201</v>
      </c>
      <c r="G4926" t="s">
        <v>24746</v>
      </c>
      <c r="H4926" t="s">
        <v>24747</v>
      </c>
      <c r="I4926">
        <v>4</v>
      </c>
      <c r="J4926">
        <v>4</v>
      </c>
      <c r="K4926">
        <v>0</v>
      </c>
      <c r="L4926" t="s">
        <v>24748</v>
      </c>
      <c r="M4926">
        <f>SUM(B4926,C4926)</f>
        <v>0</v>
      </c>
      <c r="N4926" t="str">
        <f t="shared" si="152"/>
        <v>No</v>
      </c>
      <c r="O4926">
        <f>COUNTIF(C:C,"&lt;0")</f>
        <v>0</v>
      </c>
      <c r="P4926" t="e">
        <f>SUMIF(#REF!,"&gt;"&amp;AVERAGE(#REF!))</f>
        <v>#REF!</v>
      </c>
      <c r="Q4926">
        <f t="shared" si="153"/>
        <v>27.565026697177728</v>
      </c>
      <c r="R4926" t="str">
        <f>CONCATENATE("ID-",A4926,"-",E4926)</f>
        <v>ID-37769-</v>
      </c>
      <c r="S4926" t="str">
        <f>INDEX(B:B,MATCH(A4926,A:A,0))</f>
        <v>13:30</v>
      </c>
      <c r="T4926" t="str">
        <f>IF(OR(B4926&gt;0,C4926&gt;0),"Acceptable","Check")</f>
        <v>Acceptable</v>
      </c>
      <c r="U4926">
        <f>COUNTIF(D:D, "Military - U.S. Army")</f>
        <v>23</v>
      </c>
      <c r="V4926">
        <f>AVERAGEIF(C:C,"Fort Myer, Virginia", I:I)</f>
        <v>2</v>
      </c>
      <c r="X4926" t="str">
        <f>IFERROR(VLOOKUP("FlightNumber", A:D, 4, FALSE), "Flight Not Found")</f>
        <v>Flight Not Found</v>
      </c>
      <c r="Y4926" t="str" cm="1">
        <f t="array" ref="Y4926">IF(AND(B:B &gt; TIME(6, 0, 0), B:B &lt;= TIME(18, 0, 0)), "Day", "Night")</f>
        <v>Night</v>
      </c>
      <c r="Z4926">
        <f>COUNTIFS(D:D, "Military - U.S. Army", C:C, "Fort Myer, Virginia")</f>
        <v>1</v>
      </c>
    </row>
    <row r="4927" spans="1:26" x14ac:dyDescent="0.2">
      <c r="A4927">
        <v>37773</v>
      </c>
      <c r="B4927" t="s">
        <v>11325</v>
      </c>
      <c r="C4927" t="s">
        <v>4359</v>
      </c>
      <c r="D4927" t="s">
        <v>24749</v>
      </c>
      <c r="E4927" t="s">
        <v>24750</v>
      </c>
      <c r="F4927" t="s">
        <v>24751</v>
      </c>
      <c r="G4927" t="s">
        <v>24752</v>
      </c>
      <c r="H4927" t="s">
        <v>24753</v>
      </c>
      <c r="I4927">
        <v>2</v>
      </c>
      <c r="J4927">
        <v>2</v>
      </c>
      <c r="K4927">
        <v>0</v>
      </c>
      <c r="L4927" t="s">
        <v>24754</v>
      </c>
      <c r="M4927">
        <f>SUM(B4927,C4927)</f>
        <v>0</v>
      </c>
      <c r="N4927" t="str">
        <f t="shared" si="152"/>
        <v>No</v>
      </c>
      <c r="O4927">
        <f>COUNTIF(C:C,"&lt;0")</f>
        <v>0</v>
      </c>
      <c r="P4927" t="e">
        <f>SUMIF(#REF!,"&gt;"&amp;AVERAGE(#REF!))</f>
        <v>#REF!</v>
      </c>
      <c r="Q4927">
        <f t="shared" si="153"/>
        <v>27.565026697177728</v>
      </c>
      <c r="R4927" t="str">
        <f>CONCATENATE("ID-",A4927,"-",E4927)</f>
        <v>ID-37773-Milan - Genoa - Farnborough</v>
      </c>
      <c r="S4927" t="str">
        <f>INDEX(B:B,MATCH(A4927,A:A,0))</f>
        <v>15:26</v>
      </c>
      <c r="T4927" t="str">
        <f>IF(OR(B4927&gt;0,C4927&gt;0),"Acceptable","Check")</f>
        <v>Acceptable</v>
      </c>
      <c r="U4927">
        <f>COUNTIF(D:D, "Military - U.S. Army")</f>
        <v>23</v>
      </c>
      <c r="V4927">
        <f>AVERAGEIF(C:C,"Fort Myer, Virginia", I:I)</f>
        <v>2</v>
      </c>
      <c r="X4927" t="str">
        <f>IFERROR(VLOOKUP("FlightNumber", A:D, 4, FALSE), "Flight Not Found")</f>
        <v>Flight Not Found</v>
      </c>
      <c r="Y4927" t="str" cm="1">
        <f t="array" ref="Y4927">IF(AND(B:B &gt; TIME(6, 0, 0), B:B &lt;= TIME(18, 0, 0)), "Day", "Night")</f>
        <v>Night</v>
      </c>
      <c r="Z4927">
        <f>COUNTIFS(D:D, "Military - U.S. Army", C:C, "Fort Myer, Virginia")</f>
        <v>1</v>
      </c>
    </row>
    <row r="4928" spans="1:26" x14ac:dyDescent="0.2">
      <c r="A4928">
        <v>37776</v>
      </c>
      <c r="C4928" t="s">
        <v>24755</v>
      </c>
      <c r="D4928" t="s">
        <v>24756</v>
      </c>
      <c r="E4928" t="s">
        <v>24757</v>
      </c>
      <c r="F4928" t="s">
        <v>24758</v>
      </c>
      <c r="G4928" t="s">
        <v>24407</v>
      </c>
      <c r="I4928">
        <v>5</v>
      </c>
      <c r="J4928">
        <v>5</v>
      </c>
      <c r="K4928">
        <v>0</v>
      </c>
      <c r="L4928" t="s">
        <v>24759</v>
      </c>
      <c r="M4928">
        <f>SUM(B4928,C4928)</f>
        <v>0</v>
      </c>
      <c r="N4928" t="str">
        <f t="shared" si="152"/>
        <v>No</v>
      </c>
      <c r="O4928">
        <f>COUNTIF(C:C,"&lt;0")</f>
        <v>0</v>
      </c>
      <c r="P4928" t="e">
        <f>SUMIF(#REF!,"&gt;"&amp;AVERAGE(#REF!))</f>
        <v>#REF!</v>
      </c>
      <c r="Q4928">
        <f t="shared" si="153"/>
        <v>27.565026697177728</v>
      </c>
      <c r="R4928" t="str">
        <f>CONCATENATE("ID-",A4928,"-",E4928)</f>
        <v>ID-37776-Oiapoque - Macapa</v>
      </c>
      <c r="S4928">
        <f>INDEX(B:B,MATCH(A4928,A:A,0))</f>
        <v>0</v>
      </c>
      <c r="T4928" t="str">
        <f>IF(OR(B4928&gt;0,C4928&gt;0),"Acceptable","Check")</f>
        <v>Acceptable</v>
      </c>
      <c r="U4928">
        <f>COUNTIF(D:D, "Military - U.S. Army")</f>
        <v>23</v>
      </c>
      <c r="V4928">
        <f>AVERAGEIF(C:C,"Fort Myer, Virginia", I:I)</f>
        <v>2</v>
      </c>
      <c r="X4928" t="str">
        <f>IFERROR(VLOOKUP("FlightNumber", A:D, 4, FALSE), "Flight Not Found")</f>
        <v>Flight Not Found</v>
      </c>
      <c r="Y4928" t="str" cm="1">
        <f t="array" ref="Y4928">IF(AND(B:B &gt; TIME(6, 0, 0), B:B &lt;= TIME(18, 0, 0)), "Day", "Night")</f>
        <v>Night</v>
      </c>
      <c r="Z4928">
        <f>COUNTIFS(D:D, "Military - U.S. Army", C:C, "Fort Myer, Virginia")</f>
        <v>1</v>
      </c>
    </row>
    <row r="4929" spans="1:26" x14ac:dyDescent="0.2">
      <c r="A4929">
        <v>37778</v>
      </c>
      <c r="B4929" t="s">
        <v>3113</v>
      </c>
      <c r="C4929" t="s">
        <v>7094</v>
      </c>
      <c r="D4929" t="s">
        <v>24760</v>
      </c>
      <c r="E4929" t="s">
        <v>24761</v>
      </c>
      <c r="F4929" t="s">
        <v>22109</v>
      </c>
      <c r="G4929" t="s">
        <v>24762</v>
      </c>
      <c r="H4929" t="s">
        <v>24763</v>
      </c>
      <c r="I4929">
        <v>10</v>
      </c>
      <c r="J4929">
        <v>8</v>
      </c>
      <c r="K4929">
        <v>0</v>
      </c>
      <c r="L4929" t="s">
        <v>24764</v>
      </c>
      <c r="M4929">
        <f>SUM(B4929,C4929)</f>
        <v>0</v>
      </c>
      <c r="N4929" t="str">
        <f t="shared" si="152"/>
        <v>No</v>
      </c>
      <c r="O4929">
        <f>COUNTIF(C:C,"&lt;0")</f>
        <v>0</v>
      </c>
      <c r="P4929" t="e">
        <f>SUMIF(#REF!,"&gt;"&amp;AVERAGE(#REF!))</f>
        <v>#REF!</v>
      </c>
      <c r="Q4929">
        <f t="shared" si="153"/>
        <v>27.565026697177728</v>
      </c>
      <c r="R4929" t="str">
        <f>CONCATENATE("ID-",A4929,"-",E4929)</f>
        <v>ID-37778-Palmerston North - Christchurch</v>
      </c>
      <c r="S4929" t="str">
        <f>INDEX(B:B,MATCH(A4929,A:A,0))</f>
        <v>19:15</v>
      </c>
      <c r="T4929" t="str">
        <f>IF(OR(B4929&gt;0,C4929&gt;0),"Acceptable","Check")</f>
        <v>Acceptable</v>
      </c>
      <c r="U4929">
        <f>COUNTIF(D:D, "Military - U.S. Army")</f>
        <v>23</v>
      </c>
      <c r="V4929">
        <f>AVERAGEIF(C:C,"Fort Myer, Virginia", I:I)</f>
        <v>2</v>
      </c>
      <c r="X4929" t="str">
        <f>IFERROR(VLOOKUP("FlightNumber", A:D, 4, FALSE), "Flight Not Found")</f>
        <v>Flight Not Found</v>
      </c>
      <c r="Y4929" t="str" cm="1">
        <f t="array" ref="Y4929">IF(AND(B:B &gt; TIME(6, 0, 0), B:B &lt;= TIME(18, 0, 0)), "Day", "Night")</f>
        <v>Night</v>
      </c>
      <c r="Z4929">
        <f>COUNTIFS(D:D, "Military - U.S. Army", C:C, "Fort Myer, Virginia")</f>
        <v>1</v>
      </c>
    </row>
    <row r="4930" spans="1:26" x14ac:dyDescent="0.2">
      <c r="A4930">
        <v>37783</v>
      </c>
      <c r="C4930" t="s">
        <v>24053</v>
      </c>
      <c r="D4930" t="s">
        <v>24765</v>
      </c>
      <c r="F4930" t="s">
        <v>24766</v>
      </c>
      <c r="G4930" t="s">
        <v>24767</v>
      </c>
      <c r="I4930">
        <v>4</v>
      </c>
      <c r="J4930">
        <v>4</v>
      </c>
      <c r="K4930">
        <v>0</v>
      </c>
      <c r="L4930" t="s">
        <v>24768</v>
      </c>
      <c r="M4930">
        <f>SUM(B4930,C4930)</f>
        <v>0</v>
      </c>
      <c r="N4930" t="str">
        <f t="shared" ref="N4930:N4993" si="154">IF(E4930="good","Yes","No")</f>
        <v>No</v>
      </c>
      <c r="O4930">
        <f>COUNTIF(C:C,"&lt;0")</f>
        <v>0</v>
      </c>
      <c r="P4930" t="e">
        <f>SUMIF(#REF!,"&gt;"&amp;AVERAGE(#REF!))</f>
        <v>#REF!</v>
      </c>
      <c r="Q4930">
        <f t="shared" si="153"/>
        <v>27.565026697177728</v>
      </c>
      <c r="R4930" t="str">
        <f>CONCATENATE("ID-",A4930,"-",E4930)</f>
        <v>ID-37783-</v>
      </c>
      <c r="S4930">
        <f>INDEX(B:B,MATCH(A4930,A:A,0))</f>
        <v>0</v>
      </c>
      <c r="T4930" t="str">
        <f>IF(OR(B4930&gt;0,C4930&gt;0),"Acceptable","Check")</f>
        <v>Acceptable</v>
      </c>
      <c r="U4930">
        <f>COUNTIF(D:D, "Military - U.S. Army")</f>
        <v>23</v>
      </c>
      <c r="V4930">
        <f>AVERAGEIF(C:C,"Fort Myer, Virginia", I:I)</f>
        <v>2</v>
      </c>
      <c r="X4930" t="str">
        <f>IFERROR(VLOOKUP("FlightNumber", A:D, 4, FALSE), "Flight Not Found")</f>
        <v>Flight Not Found</v>
      </c>
      <c r="Y4930" t="str" cm="1">
        <f t="array" ref="Y4930">IF(AND(B:B &gt; TIME(6, 0, 0), B:B &lt;= TIME(18, 0, 0)), "Day", "Night")</f>
        <v>Night</v>
      </c>
      <c r="Z4930">
        <f>COUNTIFS(D:D, "Military - U.S. Army", C:C, "Fort Myer, Virginia")</f>
        <v>1</v>
      </c>
    </row>
    <row r="4931" spans="1:26" x14ac:dyDescent="0.2">
      <c r="A4931">
        <v>37787</v>
      </c>
      <c r="B4931" t="s">
        <v>10882</v>
      </c>
      <c r="C4931" t="s">
        <v>24769</v>
      </c>
      <c r="D4931" t="s">
        <v>24770</v>
      </c>
      <c r="E4931" t="s">
        <v>409</v>
      </c>
      <c r="F4931" t="s">
        <v>24771</v>
      </c>
      <c r="G4931" t="s">
        <v>24772</v>
      </c>
      <c r="H4931" t="s">
        <v>24773</v>
      </c>
      <c r="I4931">
        <v>4</v>
      </c>
      <c r="J4931">
        <v>4</v>
      </c>
      <c r="K4931">
        <v>0</v>
      </c>
      <c r="L4931" t="s">
        <v>24774</v>
      </c>
      <c r="M4931">
        <f>SUM(B4931,C4931)</f>
        <v>0</v>
      </c>
      <c r="N4931" t="str">
        <f t="shared" si="154"/>
        <v>No</v>
      </c>
      <c r="O4931">
        <f>COUNTIF(C:C,"&lt;0")</f>
        <v>0</v>
      </c>
      <c r="P4931" t="e">
        <f>SUMIF(#REF!,"&gt;"&amp;AVERAGE(#REF!))</f>
        <v>#REF!</v>
      </c>
      <c r="Q4931">
        <f t="shared" ref="Q4931:Q4994" si="155">AVERAGEIF(I:I,"&gt;0")</f>
        <v>27.565026697177728</v>
      </c>
      <c r="R4931" t="str">
        <f>CONCATENATE("ID-",A4931,"-",E4931)</f>
        <v>ID-37787-Sightseeing</v>
      </c>
      <c r="S4931" t="str">
        <f>INDEX(B:B,MATCH(A4931,A:A,0))</f>
        <v>09:35</v>
      </c>
      <c r="T4931" t="str">
        <f>IF(OR(B4931&gt;0,C4931&gt;0),"Acceptable","Check")</f>
        <v>Acceptable</v>
      </c>
      <c r="U4931">
        <f>COUNTIF(D:D, "Military - U.S. Army")</f>
        <v>23</v>
      </c>
      <c r="V4931">
        <f>AVERAGEIF(C:C,"Fort Myer, Virginia", I:I)</f>
        <v>2</v>
      </c>
      <c r="X4931" t="str">
        <f>IFERROR(VLOOKUP("FlightNumber", A:D, 4, FALSE), "Flight Not Found")</f>
        <v>Flight Not Found</v>
      </c>
      <c r="Y4931" t="str" cm="1">
        <f t="array" ref="Y4931">IF(AND(B:B &gt; TIME(6, 0, 0), B:B &lt;= TIME(18, 0, 0)), "Day", "Night")</f>
        <v>Night</v>
      </c>
      <c r="Z4931">
        <f>COUNTIFS(D:D, "Military - U.S. Army", C:C, "Fort Myer, Virginia")</f>
        <v>1</v>
      </c>
    </row>
    <row r="4932" spans="1:26" x14ac:dyDescent="0.2">
      <c r="A4932">
        <v>37794</v>
      </c>
      <c r="B4932" t="s">
        <v>8167</v>
      </c>
      <c r="C4932" t="s">
        <v>24775</v>
      </c>
      <c r="D4932" t="s">
        <v>24776</v>
      </c>
      <c r="E4932" t="s">
        <v>13832</v>
      </c>
      <c r="F4932" t="s">
        <v>24777</v>
      </c>
      <c r="G4932" t="s">
        <v>24778</v>
      </c>
      <c r="H4932" t="s">
        <v>24779</v>
      </c>
      <c r="I4932">
        <v>24</v>
      </c>
      <c r="J4932">
        <v>1</v>
      </c>
      <c r="K4932">
        <v>0</v>
      </c>
      <c r="L4932" t="s">
        <v>24780</v>
      </c>
      <c r="M4932">
        <f>SUM(B4932,C4932)</f>
        <v>0</v>
      </c>
      <c r="N4932" t="str">
        <f t="shared" si="154"/>
        <v>No</v>
      </c>
      <c r="O4932">
        <f>COUNTIF(C:C,"&lt;0")</f>
        <v>0</v>
      </c>
      <c r="P4932" t="e">
        <f>SUMIF(#REF!,"&gt;"&amp;AVERAGE(#REF!))</f>
        <v>#REF!</v>
      </c>
      <c r="Q4932">
        <f t="shared" si="155"/>
        <v>27.565026697177728</v>
      </c>
      <c r="R4932" t="str">
        <f>CONCATENATE("ID-",A4932,"-",E4932)</f>
        <v>ID-37794-Nantes - Brest</v>
      </c>
      <c r="S4932" t="str">
        <f>INDEX(B:B,MATCH(A4932,A:A,0))</f>
        <v>23:55</v>
      </c>
      <c r="T4932" t="str">
        <f>IF(OR(B4932&gt;0,C4932&gt;0),"Acceptable","Check")</f>
        <v>Acceptable</v>
      </c>
      <c r="U4932">
        <f>COUNTIF(D:D, "Military - U.S. Army")</f>
        <v>23</v>
      </c>
      <c r="V4932">
        <f>AVERAGEIF(C:C,"Fort Myer, Virginia", I:I)</f>
        <v>2</v>
      </c>
      <c r="X4932" t="str">
        <f>IFERROR(VLOOKUP("FlightNumber", A:D, 4, FALSE), "Flight Not Found")</f>
        <v>Flight Not Found</v>
      </c>
      <c r="Y4932" t="str" cm="1">
        <f t="array" ref="Y4932">IF(AND(B:B &gt; TIME(6, 0, 0), B:B &lt;= TIME(18, 0, 0)), "Day", "Night")</f>
        <v>Night</v>
      </c>
      <c r="Z4932">
        <f>COUNTIFS(D:D, "Military - U.S. Army", C:C, "Fort Myer, Virginia")</f>
        <v>1</v>
      </c>
    </row>
    <row r="4933" spans="1:26" x14ac:dyDescent="0.2">
      <c r="A4933">
        <v>37797</v>
      </c>
      <c r="B4933" t="s">
        <v>1965</v>
      </c>
      <c r="C4933" t="s">
        <v>24781</v>
      </c>
      <c r="D4933" t="s">
        <v>23456</v>
      </c>
      <c r="F4933" t="s">
        <v>13982</v>
      </c>
      <c r="I4933">
        <v>7</v>
      </c>
      <c r="J4933">
        <v>7</v>
      </c>
      <c r="K4933">
        <v>0</v>
      </c>
      <c r="L4933" t="s">
        <v>24782</v>
      </c>
      <c r="M4933">
        <f>SUM(B4933,C4933)</f>
        <v>0</v>
      </c>
      <c r="N4933" t="str">
        <f t="shared" si="154"/>
        <v>No</v>
      </c>
      <c r="O4933">
        <f>COUNTIF(C:C,"&lt;0")</f>
        <v>0</v>
      </c>
      <c r="P4933" t="e">
        <f>SUMIF(#REF!,"&gt;"&amp;AVERAGE(#REF!))</f>
        <v>#REF!</v>
      </c>
      <c r="Q4933">
        <f t="shared" si="155"/>
        <v>27.565026697177728</v>
      </c>
      <c r="R4933" t="str">
        <f>CONCATENATE("ID-",A4933,"-",E4933)</f>
        <v>ID-37797-</v>
      </c>
      <c r="S4933" t="str">
        <f>INDEX(B:B,MATCH(A4933,A:A,0))</f>
        <v>13:00</v>
      </c>
      <c r="T4933" t="str">
        <f>IF(OR(B4933&gt;0,C4933&gt;0),"Acceptable","Check")</f>
        <v>Acceptable</v>
      </c>
      <c r="U4933">
        <f>COUNTIF(D:D, "Military - U.S. Army")</f>
        <v>23</v>
      </c>
      <c r="V4933">
        <f>AVERAGEIF(C:C,"Fort Myer, Virginia", I:I)</f>
        <v>2</v>
      </c>
      <c r="X4933" t="str">
        <f>IFERROR(VLOOKUP("FlightNumber", A:D, 4, FALSE), "Flight Not Found")</f>
        <v>Flight Not Found</v>
      </c>
      <c r="Y4933" t="str" cm="1">
        <f t="array" ref="Y4933">IF(AND(B:B &gt; TIME(6, 0, 0), B:B &lt;= TIME(18, 0, 0)), "Day", "Night")</f>
        <v>Night</v>
      </c>
      <c r="Z4933">
        <f>COUNTIFS(D:D, "Military - U.S. Army", C:C, "Fort Myer, Virginia")</f>
        <v>1</v>
      </c>
    </row>
    <row r="4934" spans="1:26" x14ac:dyDescent="0.2">
      <c r="A4934">
        <v>37797</v>
      </c>
      <c r="B4934" t="s">
        <v>10253</v>
      </c>
      <c r="C4934" t="s">
        <v>24783</v>
      </c>
      <c r="D4934" t="s">
        <v>24784</v>
      </c>
      <c r="E4934" t="s">
        <v>24785</v>
      </c>
      <c r="F4934" t="s">
        <v>10578</v>
      </c>
      <c r="G4934" t="s">
        <v>5828</v>
      </c>
      <c r="H4934" t="s">
        <v>24786</v>
      </c>
      <c r="I4934">
        <v>3</v>
      </c>
      <c r="J4934">
        <v>3</v>
      </c>
      <c r="K4934">
        <v>0</v>
      </c>
      <c r="L4934" t="s">
        <v>24787</v>
      </c>
      <c r="M4934">
        <f>SUM(B4934,C4934)</f>
        <v>0</v>
      </c>
      <c r="N4934" t="str">
        <f t="shared" si="154"/>
        <v>No</v>
      </c>
      <c r="O4934">
        <f>COUNTIF(C:C,"&lt;0")</f>
        <v>0</v>
      </c>
      <c r="P4934" t="e">
        <f>SUMIF(#REF!,"&gt;"&amp;AVERAGE(#REF!))</f>
        <v>#REF!</v>
      </c>
      <c r="Q4934">
        <f t="shared" si="155"/>
        <v>27.565026697177728</v>
      </c>
      <c r="R4934" t="str">
        <f>CONCATENATE("ID-",A4934,"-",E4934)</f>
        <v>ID-37797-Hallo Bay, AK - Homer, AK</v>
      </c>
      <c r="S4934" t="str">
        <f>INDEX(B:B,MATCH(A4934,A:A,0))</f>
        <v>13:00</v>
      </c>
      <c r="T4934" t="str">
        <f>IF(OR(B4934&gt;0,C4934&gt;0),"Acceptable","Check")</f>
        <v>Acceptable</v>
      </c>
      <c r="U4934">
        <f>COUNTIF(D:D, "Military - U.S. Army")</f>
        <v>23</v>
      </c>
      <c r="V4934">
        <f>AVERAGEIF(C:C,"Fort Myer, Virginia", I:I)</f>
        <v>2</v>
      </c>
      <c r="X4934" t="str">
        <f>IFERROR(VLOOKUP("FlightNumber", A:D, 4, FALSE), "Flight Not Found")</f>
        <v>Flight Not Found</v>
      </c>
      <c r="Y4934" t="str" cm="1">
        <f t="array" ref="Y4934">IF(AND(B:B &gt; TIME(6, 0, 0), B:B &lt;= TIME(18, 0, 0)), "Day", "Night")</f>
        <v>Night</v>
      </c>
      <c r="Z4934">
        <f>COUNTIFS(D:D, "Military - U.S. Army", C:C, "Fort Myer, Virginia")</f>
        <v>1</v>
      </c>
    </row>
    <row r="4935" spans="1:26" x14ac:dyDescent="0.2">
      <c r="A4935">
        <v>37798</v>
      </c>
      <c r="B4935" t="s">
        <v>8489</v>
      </c>
      <c r="C4935" t="s">
        <v>24788</v>
      </c>
      <c r="D4935" t="s">
        <v>24789</v>
      </c>
      <c r="F4935" t="s">
        <v>22237</v>
      </c>
      <c r="G4935" t="s">
        <v>24790</v>
      </c>
      <c r="H4935" t="s">
        <v>24791</v>
      </c>
      <c r="I4935">
        <v>4</v>
      </c>
      <c r="J4935">
        <v>4</v>
      </c>
      <c r="K4935">
        <v>0</v>
      </c>
      <c r="L4935" t="s">
        <v>24792</v>
      </c>
      <c r="M4935">
        <f>SUM(B4935,C4935)</f>
        <v>0</v>
      </c>
      <c r="N4935" t="str">
        <f t="shared" si="154"/>
        <v>No</v>
      </c>
      <c r="O4935">
        <f>COUNTIF(C:C,"&lt;0")</f>
        <v>0</v>
      </c>
      <c r="P4935" t="e">
        <f>SUMIF(#REF!,"&gt;"&amp;AVERAGE(#REF!))</f>
        <v>#REF!</v>
      </c>
      <c r="Q4935">
        <f t="shared" si="155"/>
        <v>27.565026697177728</v>
      </c>
      <c r="R4935" t="str">
        <f>CONCATENATE("ID-",A4935,"-",E4935)</f>
        <v>ID-37798-</v>
      </c>
      <c r="S4935" t="str">
        <f>INDEX(B:B,MATCH(A4935,A:A,0))</f>
        <v>19:30</v>
      </c>
      <c r="T4935" t="str">
        <f>IF(OR(B4935&gt;0,C4935&gt;0),"Acceptable","Check")</f>
        <v>Acceptable</v>
      </c>
      <c r="U4935">
        <f>COUNTIF(D:D, "Military - U.S. Army")</f>
        <v>23</v>
      </c>
      <c r="V4935">
        <f>AVERAGEIF(C:C,"Fort Myer, Virginia", I:I)</f>
        <v>2</v>
      </c>
      <c r="X4935" t="str">
        <f>IFERROR(VLOOKUP("FlightNumber", A:D, 4, FALSE), "Flight Not Found")</f>
        <v>Flight Not Found</v>
      </c>
      <c r="Y4935" t="str" cm="1">
        <f t="array" ref="Y4935">IF(AND(B:B &gt; TIME(6, 0, 0), B:B &lt;= TIME(18, 0, 0)), "Day", "Night")</f>
        <v>Night</v>
      </c>
      <c r="Z4935">
        <f>COUNTIFS(D:D, "Military - U.S. Army", C:C, "Fort Myer, Virginia")</f>
        <v>1</v>
      </c>
    </row>
    <row r="4936" spans="1:26" x14ac:dyDescent="0.2">
      <c r="A4936">
        <v>37802</v>
      </c>
      <c r="B4936" t="s">
        <v>1784</v>
      </c>
      <c r="C4936" t="s">
        <v>24793</v>
      </c>
      <c r="D4936" t="s">
        <v>24794</v>
      </c>
      <c r="E4936" t="s">
        <v>994</v>
      </c>
      <c r="F4936" t="s">
        <v>15968</v>
      </c>
      <c r="G4936" t="s">
        <v>24795</v>
      </c>
      <c r="H4936" t="s">
        <v>24796</v>
      </c>
      <c r="I4936">
        <v>4</v>
      </c>
      <c r="J4936">
        <v>4</v>
      </c>
      <c r="K4936">
        <v>11</v>
      </c>
      <c r="L4936" t="s">
        <v>24797</v>
      </c>
      <c r="M4936">
        <f>SUM(B4936,C4936)</f>
        <v>0</v>
      </c>
      <c r="N4936" t="str">
        <f t="shared" si="154"/>
        <v>No</v>
      </c>
      <c r="O4936">
        <f>COUNTIF(C:C,"&lt;0")</f>
        <v>0</v>
      </c>
      <c r="P4936" t="e">
        <f>SUMIF(#REF!,"&gt;"&amp;AVERAGE(#REF!))</f>
        <v>#REF!</v>
      </c>
      <c r="Q4936">
        <f t="shared" si="155"/>
        <v>27.565026697177728</v>
      </c>
      <c r="R4936" t="str">
        <f>CONCATENATE("ID-",A4936,"-",E4936)</f>
        <v>ID-37802-Training</v>
      </c>
      <c r="S4936" t="str">
        <f>INDEX(B:B,MATCH(A4936,A:A,0))</f>
        <v>10:50</v>
      </c>
      <c r="T4936" t="str">
        <f>IF(OR(B4936&gt;0,C4936&gt;0),"Acceptable","Check")</f>
        <v>Acceptable</v>
      </c>
      <c r="U4936">
        <f>COUNTIF(D:D, "Military - U.S. Army")</f>
        <v>23</v>
      </c>
      <c r="V4936">
        <f>AVERAGEIF(C:C,"Fort Myer, Virginia", I:I)</f>
        <v>2</v>
      </c>
      <c r="X4936" t="str">
        <f>IFERROR(VLOOKUP("FlightNumber", A:D, 4, FALSE), "Flight Not Found")</f>
        <v>Flight Not Found</v>
      </c>
      <c r="Y4936" t="str" cm="1">
        <f t="array" ref="Y4936">IF(AND(B:B &gt; TIME(6, 0, 0), B:B &lt;= TIME(18, 0, 0)), "Day", "Night")</f>
        <v>Night</v>
      </c>
      <c r="Z4936">
        <f>COUNTIFS(D:D, "Military - U.S. Army", C:C, "Fort Myer, Virginia")</f>
        <v>1</v>
      </c>
    </row>
    <row r="4937" spans="1:26" x14ac:dyDescent="0.2">
      <c r="A4937">
        <v>37803</v>
      </c>
      <c r="B4937" t="s">
        <v>7895</v>
      </c>
      <c r="C4937" t="s">
        <v>24798</v>
      </c>
      <c r="D4937" t="s">
        <v>24799</v>
      </c>
      <c r="F4937" t="s">
        <v>24800</v>
      </c>
      <c r="G4937" t="s">
        <v>24801</v>
      </c>
      <c r="I4937">
        <v>4</v>
      </c>
      <c r="J4937">
        <v>4</v>
      </c>
      <c r="K4937">
        <v>0</v>
      </c>
      <c r="L4937" t="s">
        <v>24802</v>
      </c>
      <c r="M4937">
        <f>SUM(B4937,C4937)</f>
        <v>0</v>
      </c>
      <c r="N4937" t="str">
        <f t="shared" si="154"/>
        <v>No</v>
      </c>
      <c r="O4937">
        <f>COUNTIF(C:C,"&lt;0")</f>
        <v>0</v>
      </c>
      <c r="P4937" t="e">
        <f>SUMIF(#REF!,"&gt;"&amp;AVERAGE(#REF!))</f>
        <v>#REF!</v>
      </c>
      <c r="Q4937">
        <f t="shared" si="155"/>
        <v>27.565026697177728</v>
      </c>
      <c r="R4937" t="str">
        <f>CONCATENATE("ID-",A4937,"-",E4937)</f>
        <v>ID-37803-</v>
      </c>
      <c r="S4937" t="str">
        <f>INDEX(B:B,MATCH(A4937,A:A,0))</f>
        <v>19:57</v>
      </c>
      <c r="T4937" t="str">
        <f>IF(OR(B4937&gt;0,C4937&gt;0),"Acceptable","Check")</f>
        <v>Acceptable</v>
      </c>
      <c r="U4937">
        <f>COUNTIF(D:D, "Military - U.S. Army")</f>
        <v>23</v>
      </c>
      <c r="V4937">
        <f>AVERAGEIF(C:C,"Fort Myer, Virginia", I:I)</f>
        <v>2</v>
      </c>
      <c r="X4937" t="str">
        <f>IFERROR(VLOOKUP("FlightNumber", A:D, 4, FALSE), "Flight Not Found")</f>
        <v>Flight Not Found</v>
      </c>
      <c r="Y4937" t="str" cm="1">
        <f t="array" ref="Y4937">IF(AND(B:B &gt; TIME(6, 0, 0), B:B &lt;= TIME(18, 0, 0)), "Day", "Night")</f>
        <v>Night</v>
      </c>
      <c r="Z4937">
        <f>COUNTIFS(D:D, "Military - U.S. Army", C:C, "Fort Myer, Virginia")</f>
        <v>1</v>
      </c>
    </row>
    <row r="4938" spans="1:26" x14ac:dyDescent="0.2">
      <c r="A4938">
        <v>37807</v>
      </c>
      <c r="B4938" t="s">
        <v>3090</v>
      </c>
      <c r="C4938" t="s">
        <v>24803</v>
      </c>
      <c r="D4938" t="s">
        <v>24804</v>
      </c>
      <c r="F4938" t="s">
        <v>24805</v>
      </c>
      <c r="G4938" t="s">
        <v>24806</v>
      </c>
      <c r="I4938">
        <v>5</v>
      </c>
      <c r="J4938">
        <v>5</v>
      </c>
      <c r="K4938">
        <v>0</v>
      </c>
      <c r="L4938" t="s">
        <v>24807</v>
      </c>
      <c r="M4938">
        <f>SUM(B4938,C4938)</f>
        <v>0</v>
      </c>
      <c r="N4938" t="str">
        <f t="shared" si="154"/>
        <v>No</v>
      </c>
      <c r="O4938">
        <f>COUNTIF(C:C,"&lt;0")</f>
        <v>0</v>
      </c>
      <c r="P4938" t="e">
        <f>SUMIF(#REF!,"&gt;"&amp;AVERAGE(#REF!))</f>
        <v>#REF!</v>
      </c>
      <c r="Q4938">
        <f t="shared" si="155"/>
        <v>27.565026697177728</v>
      </c>
      <c r="R4938" t="str">
        <f>CONCATENATE("ID-",A4938,"-",E4938)</f>
        <v>ID-37807-</v>
      </c>
      <c r="S4938" t="str">
        <f>INDEX(B:B,MATCH(A4938,A:A,0))</f>
        <v>11:30</v>
      </c>
      <c r="T4938" t="str">
        <f>IF(OR(B4938&gt;0,C4938&gt;0),"Acceptable","Check")</f>
        <v>Acceptable</v>
      </c>
      <c r="U4938">
        <f>COUNTIF(D:D, "Military - U.S. Army")</f>
        <v>23</v>
      </c>
      <c r="V4938">
        <f>AVERAGEIF(C:C,"Fort Myer, Virginia", I:I)</f>
        <v>2</v>
      </c>
      <c r="X4938" t="str">
        <f>IFERROR(VLOOKUP("FlightNumber", A:D, 4, FALSE), "Flight Not Found")</f>
        <v>Flight Not Found</v>
      </c>
      <c r="Y4938" t="str" cm="1">
        <f t="array" ref="Y4938">IF(AND(B:B &gt; TIME(6, 0, 0), B:B &lt;= TIME(18, 0, 0)), "Day", "Night")</f>
        <v>Night</v>
      </c>
      <c r="Z4938">
        <f>COUNTIFS(D:D, "Military - U.S. Army", C:C, "Fort Myer, Virginia")</f>
        <v>1</v>
      </c>
    </row>
    <row r="4939" spans="1:26" x14ac:dyDescent="0.2">
      <c r="A4939">
        <v>37810</v>
      </c>
      <c r="B4939" t="s">
        <v>915</v>
      </c>
      <c r="C4939" t="s">
        <v>24808</v>
      </c>
      <c r="D4939" t="s">
        <v>12072</v>
      </c>
      <c r="E4939" t="s">
        <v>24809</v>
      </c>
      <c r="F4939" t="s">
        <v>24810</v>
      </c>
      <c r="G4939" t="s">
        <v>24811</v>
      </c>
      <c r="H4939" t="s">
        <v>24812</v>
      </c>
      <c r="I4939">
        <v>117</v>
      </c>
      <c r="J4939">
        <v>116</v>
      </c>
      <c r="K4939">
        <v>0</v>
      </c>
      <c r="L4939" t="s">
        <v>24813</v>
      </c>
      <c r="M4939">
        <f>SUM(B4939,C4939)</f>
        <v>0</v>
      </c>
      <c r="N4939" t="str">
        <f t="shared" si="154"/>
        <v>No</v>
      </c>
      <c r="O4939">
        <f>COUNTIF(C:C,"&lt;0")</f>
        <v>0</v>
      </c>
      <c r="P4939" t="e">
        <f>SUMIF(#REF!,"&gt;"&amp;AVERAGE(#REF!))</f>
        <v>#REF!</v>
      </c>
      <c r="Q4939">
        <f t="shared" si="155"/>
        <v>27.565026697177728</v>
      </c>
      <c r="R4939" t="str">
        <f>CONCATENATE("ID-",A4939,"-",E4939)</f>
        <v>ID-37810-Port Sudan - Khartoum</v>
      </c>
      <c r="S4939" t="str">
        <f>INDEX(B:B,MATCH(A4939,A:A,0))</f>
        <v>04:00</v>
      </c>
      <c r="T4939" t="str">
        <f>IF(OR(B4939&gt;0,C4939&gt;0),"Acceptable","Check")</f>
        <v>Acceptable</v>
      </c>
      <c r="U4939">
        <f>COUNTIF(D:D, "Military - U.S. Army")</f>
        <v>23</v>
      </c>
      <c r="V4939">
        <f>AVERAGEIF(C:C,"Fort Myer, Virginia", I:I)</f>
        <v>2</v>
      </c>
      <c r="X4939" t="str">
        <f>IFERROR(VLOOKUP("FlightNumber", A:D, 4, FALSE), "Flight Not Found")</f>
        <v>Flight Not Found</v>
      </c>
      <c r="Y4939" t="str" cm="1">
        <f t="array" ref="Y4939">IF(AND(B:B &gt; TIME(6, 0, 0), B:B &lt;= TIME(18, 0, 0)), "Day", "Night")</f>
        <v>Night</v>
      </c>
      <c r="Z4939">
        <f>COUNTIFS(D:D, "Military - U.S. Army", C:C, "Fort Myer, Virginia")</f>
        <v>1</v>
      </c>
    </row>
    <row r="4940" spans="1:26" x14ac:dyDescent="0.2">
      <c r="A4940">
        <v>37815</v>
      </c>
      <c r="B4940" t="s">
        <v>3119</v>
      </c>
      <c r="C4940" t="s">
        <v>24814</v>
      </c>
      <c r="D4940" t="s">
        <v>24815</v>
      </c>
      <c r="E4940" t="s">
        <v>24816</v>
      </c>
      <c r="F4940" t="s">
        <v>17169</v>
      </c>
      <c r="G4940" t="s">
        <v>24817</v>
      </c>
      <c r="H4940" t="s">
        <v>24818</v>
      </c>
      <c r="I4940">
        <v>10</v>
      </c>
      <c r="J4940">
        <v>2</v>
      </c>
      <c r="K4940">
        <v>0</v>
      </c>
      <c r="L4940" t="s">
        <v>24819</v>
      </c>
      <c r="M4940">
        <f>SUM(B4940,C4940)</f>
        <v>0</v>
      </c>
      <c r="N4940" t="str">
        <f t="shared" si="154"/>
        <v>No</v>
      </c>
      <c r="O4940">
        <f>COUNTIF(C:C,"&lt;0")</f>
        <v>0</v>
      </c>
      <c r="P4940" t="e">
        <f>SUMIF(#REF!,"&gt;"&amp;AVERAGE(#REF!))</f>
        <v>#REF!</v>
      </c>
      <c r="Q4940">
        <f t="shared" si="155"/>
        <v>27.565026697177728</v>
      </c>
      <c r="R4940" t="str">
        <f>CONCATENATE("ID-",A4940,"-",E4940)</f>
        <v>ID-37815-Ft. Lauderdale, FL - Treasure Cay</v>
      </c>
      <c r="S4940" t="str">
        <f>INDEX(B:B,MATCH(A4940,A:A,0))</f>
        <v>15:30</v>
      </c>
      <c r="T4940" t="str">
        <f>IF(OR(B4940&gt;0,C4940&gt;0),"Acceptable","Check")</f>
        <v>Acceptable</v>
      </c>
      <c r="U4940">
        <f>COUNTIF(D:D, "Military - U.S. Army")</f>
        <v>23</v>
      </c>
      <c r="V4940">
        <f>AVERAGEIF(C:C,"Fort Myer, Virginia", I:I)</f>
        <v>2</v>
      </c>
      <c r="X4940" t="str">
        <f>IFERROR(VLOOKUP("FlightNumber", A:D, 4, FALSE), "Flight Not Found")</f>
        <v>Flight Not Found</v>
      </c>
      <c r="Y4940" t="str" cm="1">
        <f t="array" ref="Y4940">IF(AND(B:B &gt; TIME(6, 0, 0), B:B &lt;= TIME(18, 0, 0)), "Day", "Night")</f>
        <v>Night</v>
      </c>
      <c r="Z4940">
        <f>COUNTIFS(D:D, "Military - U.S. Army", C:C, "Fort Myer, Virginia")</f>
        <v>1</v>
      </c>
    </row>
    <row r="4941" spans="1:26" x14ac:dyDescent="0.2">
      <c r="A4941">
        <v>37815</v>
      </c>
      <c r="B4941" t="s">
        <v>3348</v>
      </c>
      <c r="C4941" t="s">
        <v>24820</v>
      </c>
      <c r="D4941" t="s">
        <v>24821</v>
      </c>
      <c r="E4941" t="s">
        <v>24822</v>
      </c>
      <c r="F4941" t="s">
        <v>20736</v>
      </c>
      <c r="G4941" t="s">
        <v>24823</v>
      </c>
      <c r="H4941" t="s">
        <v>24824</v>
      </c>
      <c r="I4941">
        <v>10</v>
      </c>
      <c r="J4941">
        <v>4</v>
      </c>
      <c r="K4941">
        <v>0</v>
      </c>
      <c r="L4941" t="s">
        <v>24825</v>
      </c>
      <c r="M4941">
        <f>SUM(B4941,C4941)</f>
        <v>0</v>
      </c>
      <c r="N4941" t="str">
        <f t="shared" si="154"/>
        <v>No</v>
      </c>
      <c r="O4941">
        <f>COUNTIF(C:C,"&lt;0")</f>
        <v>0</v>
      </c>
      <c r="P4941" t="e">
        <f>SUMIF(#REF!,"&gt;"&amp;AVERAGE(#REF!))</f>
        <v>#REF!</v>
      </c>
      <c r="Q4941">
        <f t="shared" si="155"/>
        <v>27.565026697177728</v>
      </c>
      <c r="R4941" t="str">
        <f>CONCATENATE("ID-",A4941,"-",E4941)</f>
        <v>ID-37815-La Carlota - San Cristobal</v>
      </c>
      <c r="S4941" t="str">
        <f>INDEX(B:B,MATCH(A4941,A:A,0))</f>
        <v>15:30</v>
      </c>
      <c r="T4941" t="str">
        <f>IF(OR(B4941&gt;0,C4941&gt;0),"Acceptable","Check")</f>
        <v>Acceptable</v>
      </c>
      <c r="U4941">
        <f>COUNTIF(D:D, "Military - U.S. Army")</f>
        <v>23</v>
      </c>
      <c r="V4941">
        <f>AVERAGEIF(C:C,"Fort Myer, Virginia", I:I)</f>
        <v>2</v>
      </c>
      <c r="X4941" t="str">
        <f>IFERROR(VLOOKUP("FlightNumber", A:D, 4, FALSE), "Flight Not Found")</f>
        <v>Flight Not Found</v>
      </c>
      <c r="Y4941" t="str" cm="1">
        <f t="array" ref="Y4941">IF(AND(B:B &gt; TIME(6, 0, 0), B:B &lt;= TIME(18, 0, 0)), "Day", "Night")</f>
        <v>Night</v>
      </c>
      <c r="Z4941">
        <f>COUNTIFS(D:D, "Military - U.S. Army", C:C, "Fort Myer, Virginia")</f>
        <v>1</v>
      </c>
    </row>
    <row r="4942" spans="1:26" x14ac:dyDescent="0.2">
      <c r="A4942">
        <v>37821</v>
      </c>
      <c r="B4942" t="s">
        <v>4976</v>
      </c>
      <c r="C4942" t="s">
        <v>24826</v>
      </c>
      <c r="D4942" t="s">
        <v>24827</v>
      </c>
      <c r="E4942" t="s">
        <v>24828</v>
      </c>
      <c r="F4942" t="s">
        <v>22536</v>
      </c>
      <c r="G4942" t="s">
        <v>24829</v>
      </c>
      <c r="H4942" t="s">
        <v>24830</v>
      </c>
      <c r="I4942">
        <v>14</v>
      </c>
      <c r="J4942">
        <v>14</v>
      </c>
      <c r="K4942">
        <v>0</v>
      </c>
      <c r="L4942" t="s">
        <v>24831</v>
      </c>
      <c r="M4942">
        <f>SUM(B4942,C4942)</f>
        <v>0</v>
      </c>
      <c r="N4942" t="str">
        <f t="shared" si="154"/>
        <v>No</v>
      </c>
      <c r="O4942">
        <f>COUNTIF(C:C,"&lt;0")</f>
        <v>0</v>
      </c>
      <c r="P4942" t="e">
        <f>SUMIF(#REF!,"&gt;"&amp;AVERAGE(#REF!))</f>
        <v>#REF!</v>
      </c>
      <c r="Q4942">
        <f t="shared" si="155"/>
        <v>27.565026697177728</v>
      </c>
      <c r="R4942" t="str">
        <f>CONCATENATE("ID-",A4942,"-",E4942)</f>
        <v>ID-37821-Nairobi - Samburu National Park</v>
      </c>
      <c r="S4942" t="str">
        <f>INDEX(B:B,MATCH(A4942,A:A,0))</f>
        <v>18:00</v>
      </c>
      <c r="T4942" t="str">
        <f>IF(OR(B4942&gt;0,C4942&gt;0),"Acceptable","Check")</f>
        <v>Acceptable</v>
      </c>
      <c r="U4942">
        <f>COUNTIF(D:D, "Military - U.S. Army")</f>
        <v>23</v>
      </c>
      <c r="V4942">
        <f>AVERAGEIF(C:C,"Fort Myer, Virginia", I:I)</f>
        <v>2</v>
      </c>
      <c r="X4942" t="str">
        <f>IFERROR(VLOOKUP("FlightNumber", A:D, 4, FALSE), "Flight Not Found")</f>
        <v>Flight Not Found</v>
      </c>
      <c r="Y4942" t="str" cm="1">
        <f t="array" ref="Y4942">IF(AND(B:B &gt; TIME(6, 0, 0), B:B &lt;= TIME(18, 0, 0)), "Day", "Night")</f>
        <v>Night</v>
      </c>
      <c r="Z4942">
        <f>COUNTIFS(D:D, "Military - U.S. Army", C:C, "Fort Myer, Virginia")</f>
        <v>1</v>
      </c>
    </row>
    <row r="4943" spans="1:26" x14ac:dyDescent="0.2">
      <c r="A4943">
        <v>37825</v>
      </c>
      <c r="B4943" t="s">
        <v>16313</v>
      </c>
      <c r="C4943" t="s">
        <v>24832</v>
      </c>
      <c r="D4943" t="s">
        <v>24833</v>
      </c>
      <c r="E4943" t="s">
        <v>409</v>
      </c>
      <c r="F4943" t="s">
        <v>12860</v>
      </c>
      <c r="G4943" t="s">
        <v>14990</v>
      </c>
      <c r="H4943" t="s">
        <v>24834</v>
      </c>
      <c r="I4943">
        <v>5</v>
      </c>
      <c r="J4943">
        <v>5</v>
      </c>
      <c r="K4943">
        <v>0</v>
      </c>
      <c r="L4943" t="s">
        <v>24835</v>
      </c>
      <c r="M4943">
        <f>SUM(B4943,C4943)</f>
        <v>0</v>
      </c>
      <c r="N4943" t="str">
        <f t="shared" si="154"/>
        <v>No</v>
      </c>
      <c r="O4943">
        <f>COUNTIF(C:C,"&lt;0")</f>
        <v>0</v>
      </c>
      <c r="P4943" t="e">
        <f>SUMIF(#REF!,"&gt;"&amp;AVERAGE(#REF!))</f>
        <v>#REF!</v>
      </c>
      <c r="Q4943">
        <f t="shared" si="155"/>
        <v>27.565026697177728</v>
      </c>
      <c r="R4943" t="str">
        <f>CONCATENATE("ID-",A4943,"-",E4943)</f>
        <v>ID-37825-Sightseeing</v>
      </c>
      <c r="S4943" t="str">
        <f>INDEX(B:B,MATCH(A4943,A:A,0))</f>
        <v>08:53</v>
      </c>
      <c r="T4943" t="str">
        <f>IF(OR(B4943&gt;0,C4943&gt;0),"Acceptable","Check")</f>
        <v>Acceptable</v>
      </c>
      <c r="U4943">
        <f>COUNTIF(D:D, "Military - U.S. Army")</f>
        <v>23</v>
      </c>
      <c r="V4943">
        <f>AVERAGEIF(C:C,"Fort Myer, Virginia", I:I)</f>
        <v>2</v>
      </c>
      <c r="X4943" t="str">
        <f>IFERROR(VLOOKUP("FlightNumber", A:D, 4, FALSE), "Flight Not Found")</f>
        <v>Flight Not Found</v>
      </c>
      <c r="Y4943" t="str" cm="1">
        <f t="array" ref="Y4943">IF(AND(B:B &gt; TIME(6, 0, 0), B:B &lt;= TIME(18, 0, 0)), "Day", "Night")</f>
        <v>Night</v>
      </c>
      <c r="Z4943">
        <f>COUNTIFS(D:D, "Military - U.S. Army", C:C, "Fort Myer, Virginia")</f>
        <v>1</v>
      </c>
    </row>
    <row r="4944" spans="1:26" x14ac:dyDescent="0.2">
      <c r="A4944">
        <v>37837</v>
      </c>
      <c r="B4944" t="s">
        <v>24836</v>
      </c>
      <c r="C4944" t="s">
        <v>24837</v>
      </c>
      <c r="D4944" t="s">
        <v>24838</v>
      </c>
      <c r="E4944" t="s">
        <v>24839</v>
      </c>
      <c r="F4944" t="s">
        <v>17069</v>
      </c>
      <c r="G4944" t="s">
        <v>24840</v>
      </c>
      <c r="H4944" t="s">
        <v>24841</v>
      </c>
      <c r="I4944">
        <v>2</v>
      </c>
      <c r="J4944">
        <v>2</v>
      </c>
      <c r="K4944">
        <v>0</v>
      </c>
      <c r="L4944" t="s">
        <v>24842</v>
      </c>
      <c r="M4944">
        <f>SUM(B4944,C4944)</f>
        <v>0</v>
      </c>
      <c r="N4944" t="str">
        <f t="shared" si="154"/>
        <v>No</v>
      </c>
      <c r="O4944">
        <f>COUNTIF(C:C,"&lt;0")</f>
        <v>0</v>
      </c>
      <c r="P4944" t="e">
        <f>SUMIF(#REF!,"&gt;"&amp;AVERAGE(#REF!))</f>
        <v>#REF!</v>
      </c>
      <c r="Q4944">
        <f t="shared" si="155"/>
        <v>27.565026697177728</v>
      </c>
      <c r="R4944" t="str">
        <f>CONCATENATE("ID-",A4944,"-",E4944)</f>
        <v>ID-37837-Farmingdale - Groton</v>
      </c>
      <c r="S4944" t="str">
        <f>INDEX(B:B,MATCH(A4944,A:A,0))</f>
        <v>06:39</v>
      </c>
      <c r="T4944" t="str">
        <f>IF(OR(B4944&gt;0,C4944&gt;0),"Acceptable","Check")</f>
        <v>Acceptable</v>
      </c>
      <c r="U4944">
        <f>COUNTIF(D:D, "Military - U.S. Army")</f>
        <v>23</v>
      </c>
      <c r="V4944">
        <f>AVERAGEIF(C:C,"Fort Myer, Virginia", I:I)</f>
        <v>2</v>
      </c>
      <c r="X4944" t="str">
        <f>IFERROR(VLOOKUP("FlightNumber", A:D, 4, FALSE), "Flight Not Found")</f>
        <v>Flight Not Found</v>
      </c>
      <c r="Y4944" t="str" cm="1">
        <f t="array" ref="Y4944">IF(AND(B:B &gt; TIME(6, 0, 0), B:B &lt;= TIME(18, 0, 0)), "Day", "Night")</f>
        <v>Night</v>
      </c>
      <c r="Z4944">
        <f>COUNTIFS(D:D, "Military - U.S. Army", C:C, "Fort Myer, Virginia")</f>
        <v>1</v>
      </c>
    </row>
    <row r="4945" spans="1:26" x14ac:dyDescent="0.2">
      <c r="A4945">
        <v>37841</v>
      </c>
      <c r="B4945" t="s">
        <v>15435</v>
      </c>
      <c r="C4945" t="s">
        <v>24843</v>
      </c>
      <c r="D4945" t="s">
        <v>24844</v>
      </c>
      <c r="E4945" t="s">
        <v>24845</v>
      </c>
      <c r="F4945" t="s">
        <v>22237</v>
      </c>
      <c r="G4945" t="s">
        <v>24846</v>
      </c>
      <c r="H4945" t="s">
        <v>24847</v>
      </c>
      <c r="I4945">
        <v>16</v>
      </c>
      <c r="J4945">
        <v>1</v>
      </c>
      <c r="K4945">
        <v>0</v>
      </c>
      <c r="L4945" t="s">
        <v>24848</v>
      </c>
      <c r="M4945">
        <f>SUM(B4945,C4945)</f>
        <v>0</v>
      </c>
      <c r="N4945" t="str">
        <f t="shared" si="154"/>
        <v>No</v>
      </c>
      <c r="O4945">
        <f>COUNTIF(C:C,"&lt;0")</f>
        <v>0</v>
      </c>
      <c r="P4945" t="e">
        <f>SUMIF(#REF!,"&gt;"&amp;AVERAGE(#REF!))</f>
        <v>#REF!</v>
      </c>
      <c r="Q4945">
        <f t="shared" si="155"/>
        <v>27.565026697177728</v>
      </c>
      <c r="R4945" t="str">
        <f>CONCATENATE("ID-",A4945,"-",E4945)</f>
        <v>ID-37841-Porlamar - Canaima</v>
      </c>
      <c r="S4945" t="str">
        <f>INDEX(B:B,MATCH(A4945,A:A,0))</f>
        <v>09:32</v>
      </c>
      <c r="T4945" t="str">
        <f>IF(OR(B4945&gt;0,C4945&gt;0),"Acceptable","Check")</f>
        <v>Acceptable</v>
      </c>
      <c r="U4945">
        <f>COUNTIF(D:D, "Military - U.S. Army")</f>
        <v>23</v>
      </c>
      <c r="V4945">
        <f>AVERAGEIF(C:C,"Fort Myer, Virginia", I:I)</f>
        <v>2</v>
      </c>
      <c r="X4945" t="str">
        <f>IFERROR(VLOOKUP("FlightNumber", A:D, 4, FALSE), "Flight Not Found")</f>
        <v>Flight Not Found</v>
      </c>
      <c r="Y4945" t="str" cm="1">
        <f t="array" ref="Y4945">IF(AND(B:B &gt; TIME(6, 0, 0), B:B &lt;= TIME(18, 0, 0)), "Day", "Night")</f>
        <v>Night</v>
      </c>
      <c r="Z4945">
        <f>COUNTIFS(D:D, "Military - U.S. Army", C:C, "Fort Myer, Virginia")</f>
        <v>1</v>
      </c>
    </row>
    <row r="4946" spans="1:26" x14ac:dyDescent="0.2">
      <c r="A4946">
        <v>37853</v>
      </c>
      <c r="B4946" t="s">
        <v>10865</v>
      </c>
      <c r="C4946" t="s">
        <v>24849</v>
      </c>
      <c r="D4946" t="s">
        <v>24850</v>
      </c>
      <c r="E4946" t="s">
        <v>24851</v>
      </c>
      <c r="F4946" t="s">
        <v>24359</v>
      </c>
      <c r="I4946">
        <v>20</v>
      </c>
      <c r="J4946">
        <v>20</v>
      </c>
      <c r="K4946">
        <v>0</v>
      </c>
      <c r="L4946" t="s">
        <v>24852</v>
      </c>
      <c r="M4946">
        <f>SUM(B4946,C4946)</f>
        <v>0</v>
      </c>
      <c r="N4946" t="str">
        <f t="shared" si="154"/>
        <v>No</v>
      </c>
      <c r="O4946">
        <f>COUNTIF(C:C,"&lt;0")</f>
        <v>0</v>
      </c>
      <c r="P4946" t="e">
        <f>SUMIF(#REF!,"&gt;"&amp;AVERAGE(#REF!))</f>
        <v>#REF!</v>
      </c>
      <c r="Q4946">
        <f t="shared" si="155"/>
        <v>27.565026697177728</v>
      </c>
      <c r="R4946" t="str">
        <f>CONCATENATE("ID-",A4946,"-",E4946)</f>
        <v>ID-37853-Kamchatka - Kuril Islands</v>
      </c>
      <c r="S4946" t="str">
        <f>INDEX(B:B,MATCH(A4946,A:A,0))</f>
        <v>13:05</v>
      </c>
      <c r="T4946" t="str">
        <f>IF(OR(B4946&gt;0,C4946&gt;0),"Acceptable","Check")</f>
        <v>Acceptable</v>
      </c>
      <c r="U4946">
        <f>COUNTIF(D:D, "Military - U.S. Army")</f>
        <v>23</v>
      </c>
      <c r="V4946">
        <f>AVERAGEIF(C:C,"Fort Myer, Virginia", I:I)</f>
        <v>2</v>
      </c>
      <c r="X4946" t="str">
        <f>IFERROR(VLOOKUP("FlightNumber", A:D, 4, FALSE), "Flight Not Found")</f>
        <v>Flight Not Found</v>
      </c>
      <c r="Y4946" t="str" cm="1">
        <f t="array" ref="Y4946">IF(AND(B:B &gt; TIME(6, 0, 0), B:B &lt;= TIME(18, 0, 0)), "Day", "Night")</f>
        <v>Night</v>
      </c>
      <c r="Z4946">
        <f>COUNTIFS(D:D, "Military - U.S. Army", C:C, "Fort Myer, Virginia")</f>
        <v>1</v>
      </c>
    </row>
    <row r="4947" spans="1:26" x14ac:dyDescent="0.2">
      <c r="A4947">
        <v>37857</v>
      </c>
      <c r="B4947" t="s">
        <v>2219</v>
      </c>
      <c r="C4947" t="s">
        <v>24853</v>
      </c>
      <c r="D4947" t="s">
        <v>24854</v>
      </c>
      <c r="E4947" t="s">
        <v>24855</v>
      </c>
      <c r="F4947" t="s">
        <v>24856</v>
      </c>
      <c r="G4947" t="s">
        <v>24857</v>
      </c>
      <c r="H4947" t="s">
        <v>24858</v>
      </c>
      <c r="I4947">
        <v>21</v>
      </c>
      <c r="J4947">
        <v>21</v>
      </c>
      <c r="K4947">
        <v>0</v>
      </c>
      <c r="L4947" t="s">
        <v>24859</v>
      </c>
      <c r="M4947">
        <f>SUM(B4947,C4947)</f>
        <v>0</v>
      </c>
      <c r="N4947" t="str">
        <f t="shared" si="154"/>
        <v>No</v>
      </c>
      <c r="O4947">
        <f>COUNTIF(C:C,"&lt;0")</f>
        <v>0</v>
      </c>
      <c r="P4947" t="e">
        <f>SUMIF(#REF!,"&gt;"&amp;AVERAGE(#REF!))</f>
        <v>#REF!</v>
      </c>
      <c r="Q4947">
        <f t="shared" si="155"/>
        <v>27.565026697177728</v>
      </c>
      <c r="R4947" t="str">
        <f>CONCATENATE("ID-",A4947,"-",E4947)</f>
        <v>ID-37857-Cap Haitien - Port au Paix</v>
      </c>
      <c r="S4947" t="str">
        <f>INDEX(B:B,MATCH(A4947,A:A,0))</f>
        <v>14:00</v>
      </c>
      <c r="T4947" t="str">
        <f>IF(OR(B4947&gt;0,C4947&gt;0),"Acceptable","Check")</f>
        <v>Acceptable</v>
      </c>
      <c r="U4947">
        <f>COUNTIF(D:D, "Military - U.S. Army")</f>
        <v>23</v>
      </c>
      <c r="V4947">
        <f>AVERAGEIF(C:C,"Fort Myer, Virginia", I:I)</f>
        <v>2</v>
      </c>
      <c r="X4947" t="str">
        <f>IFERROR(VLOOKUP("FlightNumber", A:D, 4, FALSE), "Flight Not Found")</f>
        <v>Flight Not Found</v>
      </c>
      <c r="Y4947" t="str" cm="1">
        <f t="array" ref="Y4947">IF(AND(B:B &gt; TIME(6, 0, 0), B:B &lt;= TIME(18, 0, 0)), "Day", "Night")</f>
        <v>Night</v>
      </c>
      <c r="Z4947">
        <f>COUNTIFS(D:D, "Military - U.S. Army", C:C, "Fort Myer, Virginia")</f>
        <v>1</v>
      </c>
    </row>
    <row r="4948" spans="1:26" x14ac:dyDescent="0.2">
      <c r="A4948">
        <v>37859</v>
      </c>
      <c r="B4948" t="s">
        <v>7781</v>
      </c>
      <c r="C4948" t="s">
        <v>24860</v>
      </c>
      <c r="D4948" t="s">
        <v>24861</v>
      </c>
      <c r="F4948" t="s">
        <v>21753</v>
      </c>
      <c r="G4948" t="s">
        <v>24862</v>
      </c>
      <c r="H4948" t="s">
        <v>24863</v>
      </c>
      <c r="I4948">
        <v>2</v>
      </c>
      <c r="J4948">
        <v>2</v>
      </c>
      <c r="K4948">
        <v>0</v>
      </c>
      <c r="L4948" t="s">
        <v>24864</v>
      </c>
      <c r="M4948">
        <f>SUM(B4948,C4948)</f>
        <v>0</v>
      </c>
      <c r="N4948" t="str">
        <f t="shared" si="154"/>
        <v>No</v>
      </c>
      <c r="O4948">
        <f>COUNTIF(C:C,"&lt;0")</f>
        <v>0</v>
      </c>
      <c r="P4948" t="e">
        <f>SUMIF(#REF!,"&gt;"&amp;AVERAGE(#REF!))</f>
        <v>#REF!</v>
      </c>
      <c r="Q4948">
        <f t="shared" si="155"/>
        <v>27.565026697177728</v>
      </c>
      <c r="R4948" t="str">
        <f>CONCATENATE("ID-",A4948,"-",E4948)</f>
        <v>ID-37859-</v>
      </c>
      <c r="S4948" t="str">
        <f>INDEX(B:B,MATCH(A4948,A:A,0))</f>
        <v>15:38</v>
      </c>
      <c r="T4948" t="str">
        <f>IF(OR(B4948&gt;0,C4948&gt;0),"Acceptable","Check")</f>
        <v>Acceptable</v>
      </c>
      <c r="U4948">
        <f>COUNTIF(D:D, "Military - U.S. Army")</f>
        <v>23</v>
      </c>
      <c r="V4948">
        <f>AVERAGEIF(C:C,"Fort Myer, Virginia", I:I)</f>
        <v>2</v>
      </c>
      <c r="X4948" t="str">
        <f>IFERROR(VLOOKUP("FlightNumber", A:D, 4, FALSE), "Flight Not Found")</f>
        <v>Flight Not Found</v>
      </c>
      <c r="Y4948" t="str" cm="1">
        <f t="array" ref="Y4948">IF(AND(B:B &gt; TIME(6, 0, 0), B:B &lt;= TIME(18, 0, 0)), "Day", "Night")</f>
        <v>Night</v>
      </c>
      <c r="Z4948">
        <f>COUNTIFS(D:D, "Military - U.S. Army", C:C, "Fort Myer, Virginia")</f>
        <v>1</v>
      </c>
    </row>
    <row r="4949" spans="1:26" x14ac:dyDescent="0.2">
      <c r="A4949">
        <v>37875</v>
      </c>
      <c r="B4949" t="s">
        <v>2758</v>
      </c>
      <c r="C4949" t="s">
        <v>24865</v>
      </c>
      <c r="D4949" t="s">
        <v>24866</v>
      </c>
      <c r="E4949" t="s">
        <v>24867</v>
      </c>
      <c r="F4949" t="s">
        <v>22237</v>
      </c>
      <c r="G4949" t="s">
        <v>24868</v>
      </c>
      <c r="H4949" t="s">
        <v>24869</v>
      </c>
      <c r="I4949">
        <v>8</v>
      </c>
      <c r="J4949">
        <v>8</v>
      </c>
      <c r="K4949">
        <v>0</v>
      </c>
      <c r="L4949" t="s">
        <v>24870</v>
      </c>
      <c r="M4949">
        <f>SUM(B4949,C4949)</f>
        <v>0</v>
      </c>
      <c r="N4949" t="str">
        <f t="shared" si="154"/>
        <v>No</v>
      </c>
      <c r="O4949">
        <f>COUNTIF(C:C,"&lt;0")</f>
        <v>0</v>
      </c>
      <c r="P4949" t="e">
        <f>SUMIF(#REF!,"&gt;"&amp;AVERAGE(#REF!))</f>
        <v>#REF!</v>
      </c>
      <c r="Q4949">
        <f t="shared" si="155"/>
        <v>27.565026697177728</v>
      </c>
      <c r="R4949" t="str">
        <f>CONCATENATE("ID-",A4949,"-",E4949)</f>
        <v>ID-37875-Pickle Lake - Summer Beaver</v>
      </c>
      <c r="S4949" t="str">
        <f>INDEX(B:B,MATCH(A4949,A:A,0))</f>
        <v>20:30</v>
      </c>
      <c r="T4949" t="str">
        <f>IF(OR(B4949&gt;0,C4949&gt;0),"Acceptable","Check")</f>
        <v>Acceptable</v>
      </c>
      <c r="U4949">
        <f>COUNTIF(D:D, "Military - U.S. Army")</f>
        <v>23</v>
      </c>
      <c r="V4949">
        <f>AVERAGEIF(C:C,"Fort Myer, Virginia", I:I)</f>
        <v>2</v>
      </c>
      <c r="X4949" t="str">
        <f>IFERROR(VLOOKUP("FlightNumber", A:D, 4, FALSE), "Flight Not Found")</f>
        <v>Flight Not Found</v>
      </c>
      <c r="Y4949" t="str" cm="1">
        <f t="array" ref="Y4949">IF(AND(B:B &gt; TIME(6, 0, 0), B:B &lt;= TIME(18, 0, 0)), "Day", "Night")</f>
        <v>Night</v>
      </c>
      <c r="Z4949">
        <f>COUNTIFS(D:D, "Military - U.S. Army", C:C, "Fort Myer, Virginia")</f>
        <v>1</v>
      </c>
    </row>
    <row r="4950" spans="1:26" x14ac:dyDescent="0.2">
      <c r="A4950">
        <v>37883</v>
      </c>
      <c r="B4950" t="s">
        <v>5744</v>
      </c>
      <c r="C4950" t="s">
        <v>24871</v>
      </c>
      <c r="D4950" t="s">
        <v>24011</v>
      </c>
      <c r="E4950" t="s">
        <v>24872</v>
      </c>
      <c r="F4950" t="s">
        <v>20209</v>
      </c>
      <c r="G4950" t="s">
        <v>24873</v>
      </c>
      <c r="H4950" t="s">
        <v>24874</v>
      </c>
      <c r="I4950">
        <v>2</v>
      </c>
      <c r="J4950">
        <v>1</v>
      </c>
      <c r="K4950">
        <v>0</v>
      </c>
      <c r="L4950" t="s">
        <v>24875</v>
      </c>
      <c r="M4950">
        <f>SUM(B4950,C4950)</f>
        <v>0</v>
      </c>
      <c r="N4950" t="str">
        <f t="shared" si="154"/>
        <v>No</v>
      </c>
      <c r="O4950">
        <f>COUNTIF(C:C,"&lt;0")</f>
        <v>0</v>
      </c>
      <c r="P4950" t="e">
        <f>SUMIF(#REF!,"&gt;"&amp;AVERAGE(#REF!))</f>
        <v>#REF!</v>
      </c>
      <c r="Q4950">
        <f t="shared" si="155"/>
        <v>27.565026697177728</v>
      </c>
      <c r="R4950" t="str">
        <f>CONCATENATE("ID-",A4950,"-",E4950)</f>
        <v>ID-37883-El Paso - Del Rio</v>
      </c>
      <c r="S4950" t="str">
        <f>INDEX(B:B,MATCH(A4950,A:A,0))</f>
        <v>17:10</v>
      </c>
      <c r="T4950" t="str">
        <f>IF(OR(B4950&gt;0,C4950&gt;0),"Acceptable","Check")</f>
        <v>Acceptable</v>
      </c>
      <c r="U4950">
        <f>COUNTIF(D:D, "Military - U.S. Army")</f>
        <v>23</v>
      </c>
      <c r="V4950">
        <f>AVERAGEIF(C:C,"Fort Myer, Virginia", I:I)</f>
        <v>2</v>
      </c>
      <c r="X4950" t="str">
        <f>IFERROR(VLOOKUP("FlightNumber", A:D, 4, FALSE), "Flight Not Found")</f>
        <v>Flight Not Found</v>
      </c>
      <c r="Y4950" t="str" cm="1">
        <f t="array" ref="Y4950">IF(AND(B:B &gt; TIME(6, 0, 0), B:B &lt;= TIME(18, 0, 0)), "Day", "Night")</f>
        <v>Night</v>
      </c>
      <c r="Z4950">
        <f>COUNTIFS(D:D, "Military - U.S. Army", C:C, "Fort Myer, Virginia")</f>
        <v>1</v>
      </c>
    </row>
    <row r="4951" spans="1:26" x14ac:dyDescent="0.2">
      <c r="A4951">
        <v>37883</v>
      </c>
      <c r="B4951" t="s">
        <v>911</v>
      </c>
      <c r="C4951" t="s">
        <v>24876</v>
      </c>
      <c r="D4951" t="s">
        <v>3645</v>
      </c>
      <c r="E4951" t="s">
        <v>24877</v>
      </c>
      <c r="F4951" t="s">
        <v>7352</v>
      </c>
      <c r="G4951" t="s">
        <v>24878</v>
      </c>
      <c r="H4951" t="s">
        <v>24879</v>
      </c>
      <c r="I4951">
        <v>6</v>
      </c>
      <c r="J4951">
        <v>6</v>
      </c>
      <c r="K4951">
        <v>0</v>
      </c>
      <c r="L4951" t="s">
        <v>24880</v>
      </c>
      <c r="M4951">
        <f>SUM(B4951,C4951)</f>
        <v>0</v>
      </c>
      <c r="N4951" t="str">
        <f t="shared" si="154"/>
        <v>No</v>
      </c>
      <c r="O4951">
        <f>COUNTIF(C:C,"&lt;0")</f>
        <v>0</v>
      </c>
      <c r="P4951" t="e">
        <f>SUMIF(#REF!,"&gt;"&amp;AVERAGE(#REF!))</f>
        <v>#REF!</v>
      </c>
      <c r="Q4951">
        <f t="shared" si="155"/>
        <v>27.565026697177728</v>
      </c>
      <c r="R4951" t="str">
        <f>CONCATENATE("ID-",A4951,"-",E4951)</f>
        <v>ID-37883-Mexicali - Santa Lucia</v>
      </c>
      <c r="S4951" t="str">
        <f>INDEX(B:B,MATCH(A4951,A:A,0))</f>
        <v>17:10</v>
      </c>
      <c r="T4951" t="str">
        <f>IF(OR(B4951&gt;0,C4951&gt;0),"Acceptable","Check")</f>
        <v>Acceptable</v>
      </c>
      <c r="U4951">
        <f>COUNTIF(D:D, "Military - U.S. Army")</f>
        <v>23</v>
      </c>
      <c r="V4951">
        <f>AVERAGEIF(C:C,"Fort Myer, Virginia", I:I)</f>
        <v>2</v>
      </c>
      <c r="X4951" t="str">
        <f>IFERROR(VLOOKUP("FlightNumber", A:D, 4, FALSE), "Flight Not Found")</f>
        <v>Flight Not Found</v>
      </c>
      <c r="Y4951" t="str" cm="1">
        <f t="array" ref="Y4951">IF(AND(B:B &gt; TIME(6, 0, 0), B:B &lt;= TIME(18, 0, 0)), "Day", "Night")</f>
        <v>Night</v>
      </c>
      <c r="Z4951">
        <f>COUNTIFS(D:D, "Military - U.S. Army", C:C, "Fort Myer, Virginia")</f>
        <v>1</v>
      </c>
    </row>
    <row r="4952" spans="1:26" x14ac:dyDescent="0.2">
      <c r="A4952">
        <v>37884</v>
      </c>
      <c r="B4952" t="s">
        <v>24881</v>
      </c>
      <c r="C4952" t="s">
        <v>23989</v>
      </c>
      <c r="D4952" t="s">
        <v>24882</v>
      </c>
      <c r="E4952" t="s">
        <v>409</v>
      </c>
      <c r="F4952" t="s">
        <v>24883</v>
      </c>
      <c r="G4952" t="s">
        <v>24884</v>
      </c>
      <c r="H4952" t="s">
        <v>24885</v>
      </c>
      <c r="I4952">
        <v>7</v>
      </c>
      <c r="J4952">
        <v>7</v>
      </c>
      <c r="K4952">
        <v>0</v>
      </c>
      <c r="L4952" t="s">
        <v>24886</v>
      </c>
      <c r="M4952">
        <f>SUM(B4952,C4952)</f>
        <v>0</v>
      </c>
      <c r="N4952" t="str">
        <f t="shared" si="154"/>
        <v>No</v>
      </c>
      <c r="O4952">
        <f>COUNTIF(C:C,"&lt;0")</f>
        <v>0</v>
      </c>
      <c r="P4952" t="e">
        <f>SUMIF(#REF!,"&gt;"&amp;AVERAGE(#REF!))</f>
        <v>#REF!</v>
      </c>
      <c r="Q4952">
        <f t="shared" si="155"/>
        <v>27.565026697177728</v>
      </c>
      <c r="R4952" t="str">
        <f>CONCATENATE("ID-",A4952,"-",E4952)</f>
        <v>ID-37884-Sightseeing</v>
      </c>
      <c r="S4952" t="str">
        <f>INDEX(B:B,MATCH(A4952,A:A,0))</f>
        <v>19:55</v>
      </c>
      <c r="T4952" t="str">
        <f>IF(OR(B4952&gt;0,C4952&gt;0),"Acceptable","Check")</f>
        <v>Acceptable</v>
      </c>
      <c r="U4952">
        <f>COUNTIF(D:D, "Military - U.S. Army")</f>
        <v>23</v>
      </c>
      <c r="V4952">
        <f>AVERAGEIF(C:C,"Fort Myer, Virginia", I:I)</f>
        <v>2</v>
      </c>
      <c r="X4952" t="str">
        <f>IFERROR(VLOOKUP("FlightNumber", A:D, 4, FALSE), "Flight Not Found")</f>
        <v>Flight Not Found</v>
      </c>
      <c r="Y4952" t="str" cm="1">
        <f t="array" ref="Y4952">IF(AND(B:B &gt; TIME(6, 0, 0), B:B &lt;= TIME(18, 0, 0)), "Day", "Night")</f>
        <v>Night</v>
      </c>
      <c r="Z4952">
        <f>COUNTIFS(D:D, "Military - U.S. Army", C:C, "Fort Myer, Virginia")</f>
        <v>1</v>
      </c>
    </row>
    <row r="4953" spans="1:26" x14ac:dyDescent="0.2">
      <c r="A4953">
        <v>37891</v>
      </c>
      <c r="B4953" t="s">
        <v>24887</v>
      </c>
      <c r="C4953" t="s">
        <v>24888</v>
      </c>
      <c r="D4953" t="s">
        <v>24889</v>
      </c>
      <c r="E4953" t="s">
        <v>24890</v>
      </c>
      <c r="F4953" t="s">
        <v>24891</v>
      </c>
      <c r="G4953" t="s">
        <v>24892</v>
      </c>
      <c r="H4953" t="s">
        <v>24893</v>
      </c>
      <c r="I4953">
        <v>3</v>
      </c>
      <c r="J4953">
        <v>3</v>
      </c>
      <c r="K4953">
        <v>0</v>
      </c>
      <c r="L4953" t="s">
        <v>24894</v>
      </c>
      <c r="M4953">
        <f>SUM(B4953,C4953)</f>
        <v>0</v>
      </c>
      <c r="N4953" t="str">
        <f t="shared" si="154"/>
        <v>No</v>
      </c>
      <c r="O4953">
        <f>COUNTIF(C:C,"&lt;0")</f>
        <v>0</v>
      </c>
      <c r="P4953" t="e">
        <f>SUMIF(#REF!,"&gt;"&amp;AVERAGE(#REF!))</f>
        <v>#REF!</v>
      </c>
      <c r="Q4953">
        <f t="shared" si="155"/>
        <v>27.565026697177728</v>
      </c>
      <c r="R4953" t="str">
        <f>CONCATENATE("ID-",A4953,"-",E4953)</f>
        <v>ID-37891-Gaspé - Îles-de-la-Madeleine</v>
      </c>
      <c r="S4953" t="str">
        <f>INDEX(B:B,MATCH(A4953,A:A,0))</f>
        <v>18:57</v>
      </c>
      <c r="T4953" t="str">
        <f>IF(OR(B4953&gt;0,C4953&gt;0),"Acceptable","Check")</f>
        <v>Acceptable</v>
      </c>
      <c r="U4953">
        <f>COUNTIF(D:D, "Military - U.S. Army")</f>
        <v>23</v>
      </c>
      <c r="V4953">
        <f>AVERAGEIF(C:C,"Fort Myer, Virginia", I:I)</f>
        <v>2</v>
      </c>
      <c r="X4953" t="str">
        <f>IFERROR(VLOOKUP("FlightNumber", A:D, 4, FALSE), "Flight Not Found")</f>
        <v>Flight Not Found</v>
      </c>
      <c r="Y4953" t="str" cm="1">
        <f t="array" ref="Y4953">IF(AND(B:B &gt; TIME(6, 0, 0), B:B &lt;= TIME(18, 0, 0)), "Day", "Night")</f>
        <v>Night</v>
      </c>
      <c r="Z4953">
        <f>COUNTIFS(D:D, "Military - U.S. Army", C:C, "Fort Myer, Virginia")</f>
        <v>1</v>
      </c>
    </row>
    <row r="4954" spans="1:26" x14ac:dyDescent="0.2">
      <c r="A4954">
        <v>37897</v>
      </c>
      <c r="C4954" t="s">
        <v>24895</v>
      </c>
      <c r="D4954" t="s">
        <v>24896</v>
      </c>
      <c r="E4954" t="s">
        <v>24897</v>
      </c>
      <c r="F4954" t="s">
        <v>24758</v>
      </c>
      <c r="G4954" t="s">
        <v>24898</v>
      </c>
      <c r="I4954">
        <v>4</v>
      </c>
      <c r="J4954">
        <v>4</v>
      </c>
      <c r="K4954">
        <v>0</v>
      </c>
      <c r="L4954" t="s">
        <v>24899</v>
      </c>
      <c r="M4954">
        <f>SUM(B4954,C4954)</f>
        <v>0</v>
      </c>
      <c r="N4954" t="str">
        <f t="shared" si="154"/>
        <v>No</v>
      </c>
      <c r="O4954">
        <f>COUNTIF(C:C,"&lt;0")</f>
        <v>0</v>
      </c>
      <c r="P4954" t="e">
        <f>SUMIF(#REF!,"&gt;"&amp;AVERAGE(#REF!))</f>
        <v>#REF!</v>
      </c>
      <c r="Q4954">
        <f t="shared" si="155"/>
        <v>27.565026697177728</v>
      </c>
      <c r="R4954" t="str">
        <f>CONCATENATE("ID-",A4954,"-",E4954)</f>
        <v>ID-37897-Sao Gabriel de Cachoeria - Yauarete</v>
      </c>
      <c r="S4954">
        <f>INDEX(B:B,MATCH(A4954,A:A,0))</f>
        <v>0</v>
      </c>
      <c r="T4954" t="str">
        <f>IF(OR(B4954&gt;0,C4954&gt;0),"Acceptable","Check")</f>
        <v>Acceptable</v>
      </c>
      <c r="U4954">
        <f>COUNTIF(D:D, "Military - U.S. Army")</f>
        <v>23</v>
      </c>
      <c r="V4954">
        <f>AVERAGEIF(C:C,"Fort Myer, Virginia", I:I)</f>
        <v>2</v>
      </c>
      <c r="X4954" t="str">
        <f>IFERROR(VLOOKUP("FlightNumber", A:D, 4, FALSE), "Flight Not Found")</f>
        <v>Flight Not Found</v>
      </c>
      <c r="Y4954" t="str" cm="1">
        <f t="array" ref="Y4954">IF(AND(B:B &gt; TIME(6, 0, 0), B:B &lt;= TIME(18, 0, 0)), "Day", "Night")</f>
        <v>Night</v>
      </c>
      <c r="Z4954">
        <f>COUNTIFS(D:D, "Military - U.S. Army", C:C, "Fort Myer, Virginia")</f>
        <v>1</v>
      </c>
    </row>
    <row r="4955" spans="1:26" x14ac:dyDescent="0.2">
      <c r="A4955">
        <v>37897</v>
      </c>
      <c r="B4955" t="s">
        <v>6132</v>
      </c>
      <c r="C4955" t="s">
        <v>24900</v>
      </c>
      <c r="D4955" t="s">
        <v>18982</v>
      </c>
      <c r="E4955" t="s">
        <v>24901</v>
      </c>
      <c r="F4955" t="s">
        <v>24902</v>
      </c>
      <c r="G4955" t="s">
        <v>24903</v>
      </c>
      <c r="H4955" t="s">
        <v>24904</v>
      </c>
      <c r="I4955">
        <v>2</v>
      </c>
      <c r="J4955">
        <v>2</v>
      </c>
      <c r="K4955">
        <v>0</v>
      </c>
      <c r="L4955" t="s">
        <v>24905</v>
      </c>
      <c r="M4955">
        <f>SUM(B4955,C4955)</f>
        <v>0</v>
      </c>
      <c r="N4955" t="str">
        <f t="shared" si="154"/>
        <v>No</v>
      </c>
      <c r="O4955">
        <f>COUNTIF(C:C,"&lt;0")</f>
        <v>0</v>
      </c>
      <c r="P4955" t="e">
        <f>SUMIF(#REF!,"&gt;"&amp;AVERAGE(#REF!))</f>
        <v>#REF!</v>
      </c>
      <c r="Q4955">
        <f t="shared" si="155"/>
        <v>27.565026697177728</v>
      </c>
      <c r="R4955" t="str">
        <f>CONCATENATE("ID-",A4955,"-",E4955)</f>
        <v>ID-37897-Christchurch - Palmerston North</v>
      </c>
      <c r="S4955">
        <f>INDEX(B:B,MATCH(A4955,A:A,0))</f>
        <v>0</v>
      </c>
      <c r="T4955" t="str">
        <f>IF(OR(B4955&gt;0,C4955&gt;0),"Acceptable","Check")</f>
        <v>Acceptable</v>
      </c>
      <c r="U4955">
        <f>COUNTIF(D:D, "Military - U.S. Army")</f>
        <v>23</v>
      </c>
      <c r="V4955">
        <f>AVERAGEIF(C:C,"Fort Myer, Virginia", I:I)</f>
        <v>2</v>
      </c>
      <c r="X4955" t="str">
        <f>IFERROR(VLOOKUP("FlightNumber", A:D, 4, FALSE), "Flight Not Found")</f>
        <v>Flight Not Found</v>
      </c>
      <c r="Y4955" t="str" cm="1">
        <f t="array" ref="Y4955">IF(AND(B:B &gt; TIME(6, 0, 0), B:B &lt;= TIME(18, 0, 0)), "Day", "Night")</f>
        <v>Night</v>
      </c>
      <c r="Z4955">
        <f>COUNTIFS(D:D, "Military - U.S. Army", C:C, "Fort Myer, Virginia")</f>
        <v>1</v>
      </c>
    </row>
    <row r="4956" spans="1:26" x14ac:dyDescent="0.2">
      <c r="A4956">
        <v>37905</v>
      </c>
      <c r="B4956" t="s">
        <v>2618</v>
      </c>
      <c r="C4956" t="s">
        <v>24906</v>
      </c>
      <c r="D4956" t="s">
        <v>24907</v>
      </c>
      <c r="F4956" t="s">
        <v>24908</v>
      </c>
      <c r="G4956" t="s">
        <v>24909</v>
      </c>
      <c r="H4956" t="s">
        <v>24910</v>
      </c>
      <c r="I4956">
        <v>2</v>
      </c>
      <c r="J4956">
        <v>1</v>
      </c>
      <c r="K4956">
        <v>0</v>
      </c>
      <c r="L4956" t="s">
        <v>24911</v>
      </c>
      <c r="M4956">
        <f>SUM(B4956,C4956)</f>
        <v>0</v>
      </c>
      <c r="N4956" t="str">
        <f t="shared" si="154"/>
        <v>No</v>
      </c>
      <c r="O4956">
        <f>COUNTIF(C:C,"&lt;0")</f>
        <v>0</v>
      </c>
      <c r="P4956" t="e">
        <f>SUMIF(#REF!,"&gt;"&amp;AVERAGE(#REF!))</f>
        <v>#REF!</v>
      </c>
      <c r="Q4956">
        <f t="shared" si="155"/>
        <v>27.565026697177728</v>
      </c>
      <c r="R4956" t="str">
        <f>CONCATENATE("ID-",A4956,"-",E4956)</f>
        <v>ID-37905-</v>
      </c>
      <c r="S4956" t="str">
        <f>INDEX(B:B,MATCH(A4956,A:A,0))</f>
        <v>16:00</v>
      </c>
      <c r="T4956" t="str">
        <f>IF(OR(B4956&gt;0,C4956&gt;0),"Acceptable","Check")</f>
        <v>Acceptable</v>
      </c>
      <c r="U4956">
        <f>COUNTIF(D:D, "Military - U.S. Army")</f>
        <v>23</v>
      </c>
      <c r="V4956">
        <f>AVERAGEIF(C:C,"Fort Myer, Virginia", I:I)</f>
        <v>2</v>
      </c>
      <c r="X4956" t="str">
        <f>IFERROR(VLOOKUP("FlightNumber", A:D, 4, FALSE), "Flight Not Found")</f>
        <v>Flight Not Found</v>
      </c>
      <c r="Y4956" t="str" cm="1">
        <f t="array" ref="Y4956">IF(AND(B:B &gt; TIME(6, 0, 0), B:B &lt;= TIME(18, 0, 0)), "Day", "Night")</f>
        <v>Night</v>
      </c>
      <c r="Z4956">
        <f>COUNTIFS(D:D, "Military - U.S. Army", C:C, "Fort Myer, Virginia")</f>
        <v>1</v>
      </c>
    </row>
    <row r="4957" spans="1:26" x14ac:dyDescent="0.2">
      <c r="A4957">
        <v>37920</v>
      </c>
      <c r="B4957" t="s">
        <v>24912</v>
      </c>
      <c r="C4957" t="s">
        <v>4248</v>
      </c>
      <c r="D4957" t="s">
        <v>24913</v>
      </c>
      <c r="F4957" t="s">
        <v>24914</v>
      </c>
      <c r="G4957" t="s">
        <v>24915</v>
      </c>
      <c r="H4957" t="s">
        <v>24916</v>
      </c>
      <c r="I4957">
        <v>5</v>
      </c>
      <c r="J4957">
        <v>5</v>
      </c>
      <c r="K4957">
        <v>0</v>
      </c>
      <c r="L4957" t="s">
        <v>24917</v>
      </c>
      <c r="M4957">
        <f>SUM(B4957,C4957)</f>
        <v>0</v>
      </c>
      <c r="N4957" t="str">
        <f t="shared" si="154"/>
        <v>No</v>
      </c>
      <c r="O4957">
        <f>COUNTIF(C:C,"&lt;0")</f>
        <v>0</v>
      </c>
      <c r="P4957" t="e">
        <f>SUMIF(#REF!,"&gt;"&amp;AVERAGE(#REF!))</f>
        <v>#REF!</v>
      </c>
      <c r="Q4957">
        <f t="shared" si="155"/>
        <v>27.565026697177728</v>
      </c>
      <c r="R4957" t="str">
        <f>CONCATENATE("ID-",A4957,"-",E4957)</f>
        <v>ID-37920-</v>
      </c>
      <c r="S4957" t="str">
        <f>INDEX(B:B,MATCH(A4957,A:A,0))</f>
        <v>04:31</v>
      </c>
      <c r="T4957" t="str">
        <f>IF(OR(B4957&gt;0,C4957&gt;0),"Acceptable","Check")</f>
        <v>Acceptable</v>
      </c>
      <c r="U4957">
        <f>COUNTIF(D:D, "Military - U.S. Army")</f>
        <v>23</v>
      </c>
      <c r="V4957">
        <f>AVERAGEIF(C:C,"Fort Myer, Virginia", I:I)</f>
        <v>2</v>
      </c>
      <c r="X4957" t="str">
        <f>IFERROR(VLOOKUP("FlightNumber", A:D, 4, FALSE), "Flight Not Found")</f>
        <v>Flight Not Found</v>
      </c>
      <c r="Y4957" t="str" cm="1">
        <f t="array" ref="Y4957">IF(AND(B:B &gt; TIME(6, 0, 0), B:B &lt;= TIME(18, 0, 0)), "Day", "Night")</f>
        <v>Night</v>
      </c>
      <c r="Z4957">
        <f>COUNTIFS(D:D, "Military - U.S. Army", C:C, "Fort Myer, Virginia")</f>
        <v>1</v>
      </c>
    </row>
    <row r="4958" spans="1:26" x14ac:dyDescent="0.2">
      <c r="A4958">
        <v>37921</v>
      </c>
      <c r="B4958" t="s">
        <v>14160</v>
      </c>
      <c r="C4958" t="s">
        <v>24918</v>
      </c>
      <c r="D4958" t="s">
        <v>24919</v>
      </c>
      <c r="E4958" t="s">
        <v>24920</v>
      </c>
      <c r="F4958" t="s">
        <v>24921</v>
      </c>
      <c r="G4958" t="s">
        <v>24922</v>
      </c>
      <c r="H4958" t="s">
        <v>24923</v>
      </c>
      <c r="I4958">
        <v>3</v>
      </c>
      <c r="J4958">
        <v>3</v>
      </c>
      <c r="K4958">
        <v>0</v>
      </c>
      <c r="L4958" t="s">
        <v>24924</v>
      </c>
      <c r="M4958">
        <f>SUM(B4958,C4958)</f>
        <v>0</v>
      </c>
      <c r="N4958" t="str">
        <f t="shared" si="154"/>
        <v>No</v>
      </c>
      <c r="O4958">
        <f>COUNTIF(C:C,"&lt;0")</f>
        <v>0</v>
      </c>
      <c r="P4958" t="e">
        <f>SUMIF(#REF!,"&gt;"&amp;AVERAGE(#REF!))</f>
        <v>#REF!</v>
      </c>
      <c r="Q4958">
        <f t="shared" si="155"/>
        <v>27.565026697177728</v>
      </c>
      <c r="R4958" t="str">
        <f>CONCATENATE("ID-",A4958,"-",E4958)</f>
        <v>ID-37921-Tampico - Las Potrancas Ranch Airstrip</v>
      </c>
      <c r="S4958" t="str">
        <f>INDEX(B:B,MATCH(A4958,A:A,0))</f>
        <v>08:08</v>
      </c>
      <c r="T4958" t="str">
        <f>IF(OR(B4958&gt;0,C4958&gt;0),"Acceptable","Check")</f>
        <v>Acceptable</v>
      </c>
      <c r="U4958">
        <f>COUNTIF(D:D, "Military - U.S. Army")</f>
        <v>23</v>
      </c>
      <c r="V4958">
        <f>AVERAGEIF(C:C,"Fort Myer, Virginia", I:I)</f>
        <v>2</v>
      </c>
      <c r="X4958" t="str">
        <f>IFERROR(VLOOKUP("FlightNumber", A:D, 4, FALSE), "Flight Not Found")</f>
        <v>Flight Not Found</v>
      </c>
      <c r="Y4958" t="str" cm="1">
        <f t="array" ref="Y4958">IF(AND(B:B &gt; TIME(6, 0, 0), B:B &lt;= TIME(18, 0, 0)), "Day", "Night")</f>
        <v>Night</v>
      </c>
      <c r="Z4958">
        <f>COUNTIFS(D:D, "Military - U.S. Army", C:C, "Fort Myer, Virginia")</f>
        <v>1</v>
      </c>
    </row>
    <row r="4959" spans="1:26" x14ac:dyDescent="0.2">
      <c r="A4959">
        <v>37923</v>
      </c>
      <c r="B4959" t="s">
        <v>20044</v>
      </c>
      <c r="C4959" t="s">
        <v>24925</v>
      </c>
      <c r="D4959" t="s">
        <v>24926</v>
      </c>
      <c r="E4959" t="s">
        <v>24927</v>
      </c>
      <c r="F4959" t="s">
        <v>19288</v>
      </c>
      <c r="G4959" t="s">
        <v>24928</v>
      </c>
      <c r="H4959" t="s">
        <v>24929</v>
      </c>
      <c r="I4959">
        <v>1</v>
      </c>
      <c r="J4959">
        <v>1</v>
      </c>
      <c r="K4959">
        <v>0</v>
      </c>
      <c r="L4959" t="s">
        <v>24930</v>
      </c>
      <c r="M4959">
        <f>SUM(B4959,C4959)</f>
        <v>0</v>
      </c>
      <c r="N4959" t="str">
        <f t="shared" si="154"/>
        <v>No</v>
      </c>
      <c r="O4959">
        <f>COUNTIF(C:C,"&lt;0")</f>
        <v>0</v>
      </c>
      <c r="P4959" t="e">
        <f>SUMIF(#REF!,"&gt;"&amp;AVERAGE(#REF!))</f>
        <v>#REF!</v>
      </c>
      <c r="Q4959">
        <f t="shared" si="155"/>
        <v>27.565026697177728</v>
      </c>
      <c r="R4959" t="str">
        <f>CONCATENATE("ID-",A4959,"-",E4959)</f>
        <v>ID-37923-Casper - Cody</v>
      </c>
      <c r="S4959" t="str">
        <f>INDEX(B:B,MATCH(A4959,A:A,0))</f>
        <v>08:51</v>
      </c>
      <c r="T4959" t="str">
        <f>IF(OR(B4959&gt;0,C4959&gt;0),"Acceptable","Check")</f>
        <v>Acceptable</v>
      </c>
      <c r="U4959">
        <f>COUNTIF(D:D, "Military - U.S. Army")</f>
        <v>23</v>
      </c>
      <c r="V4959">
        <f>AVERAGEIF(C:C,"Fort Myer, Virginia", I:I)</f>
        <v>2</v>
      </c>
      <c r="X4959" t="str">
        <f>IFERROR(VLOOKUP("FlightNumber", A:D, 4, FALSE), "Flight Not Found")</f>
        <v>Flight Not Found</v>
      </c>
      <c r="Y4959" t="str" cm="1">
        <f t="array" ref="Y4959">IF(AND(B:B &gt; TIME(6, 0, 0), B:B &lt;= TIME(18, 0, 0)), "Day", "Night")</f>
        <v>Night</v>
      </c>
      <c r="Z4959">
        <f>COUNTIFS(D:D, "Military - U.S. Army", C:C, "Fort Myer, Virginia")</f>
        <v>1</v>
      </c>
    </row>
    <row r="4960" spans="1:26" x14ac:dyDescent="0.2">
      <c r="A4960">
        <v>37927</v>
      </c>
      <c r="B4960" t="s">
        <v>874</v>
      </c>
      <c r="C4960" t="s">
        <v>24931</v>
      </c>
      <c r="D4960" t="s">
        <v>22</v>
      </c>
      <c r="E4960" t="s">
        <v>24932</v>
      </c>
      <c r="F4960" t="s">
        <v>24933</v>
      </c>
      <c r="I4960">
        <v>36</v>
      </c>
      <c r="J4960">
        <v>15</v>
      </c>
      <c r="K4960">
        <v>0</v>
      </c>
      <c r="L4960" t="s">
        <v>24934</v>
      </c>
      <c r="M4960">
        <f>SUM(B4960,C4960)</f>
        <v>0</v>
      </c>
      <c r="N4960" t="str">
        <f t="shared" si="154"/>
        <v>No</v>
      </c>
      <c r="O4960">
        <f>COUNTIF(C:C,"&lt;0")</f>
        <v>0</v>
      </c>
      <c r="P4960" t="e">
        <f>SUMIF(#REF!,"&gt;"&amp;AVERAGE(#REF!))</f>
        <v>#REF!</v>
      </c>
      <c r="Q4960">
        <f t="shared" si="155"/>
        <v>27.565026697177728</v>
      </c>
      <c r="R4960" t="str">
        <f>CONCATENATE("ID-",A4960,"-",E4960)</f>
        <v>ID-37927-Fallujah - Baghdad</v>
      </c>
      <c r="S4960" t="str">
        <f>INDEX(B:B,MATCH(A4960,A:A,0))</f>
        <v>09:00</v>
      </c>
      <c r="T4960" t="str">
        <f>IF(OR(B4960&gt;0,C4960&gt;0),"Acceptable","Check")</f>
        <v>Acceptable</v>
      </c>
      <c r="U4960">
        <f>COUNTIF(D:D, "Military - U.S. Army")</f>
        <v>23</v>
      </c>
      <c r="V4960">
        <f>AVERAGEIF(C:C,"Fort Myer, Virginia", I:I)</f>
        <v>2</v>
      </c>
      <c r="X4960" t="str">
        <f>IFERROR(VLOOKUP("FlightNumber", A:D, 4, FALSE), "Flight Not Found")</f>
        <v>Flight Not Found</v>
      </c>
      <c r="Y4960" t="str" cm="1">
        <f t="array" ref="Y4960">IF(AND(B:B &gt; TIME(6, 0, 0), B:B &lt;= TIME(18, 0, 0)), "Day", "Night")</f>
        <v>Night</v>
      </c>
      <c r="Z4960">
        <f>COUNTIFS(D:D, "Military - U.S. Army", C:C, "Fort Myer, Virginia")</f>
        <v>1</v>
      </c>
    </row>
    <row r="4961" spans="1:26" x14ac:dyDescent="0.2">
      <c r="A4961">
        <v>37933</v>
      </c>
      <c r="B4961" t="s">
        <v>10684</v>
      </c>
      <c r="C4961" t="s">
        <v>24935</v>
      </c>
      <c r="D4961" t="s">
        <v>23536</v>
      </c>
      <c r="E4961" t="s">
        <v>24936</v>
      </c>
      <c r="F4961" t="s">
        <v>24937</v>
      </c>
      <c r="G4961" t="s">
        <v>24938</v>
      </c>
      <c r="H4961" t="s">
        <v>24939</v>
      </c>
      <c r="I4961">
        <v>7</v>
      </c>
      <c r="J4961">
        <v>2</v>
      </c>
      <c r="K4961">
        <v>0</v>
      </c>
      <c r="L4961" t="s">
        <v>24940</v>
      </c>
      <c r="M4961">
        <f>SUM(B4961,C4961)</f>
        <v>0</v>
      </c>
      <c r="N4961" t="str">
        <f t="shared" si="154"/>
        <v>No</v>
      </c>
      <c r="O4961">
        <f>COUNTIF(C:C,"&lt;0")</f>
        <v>0</v>
      </c>
      <c r="P4961" t="e">
        <f>SUMIF(#REF!,"&gt;"&amp;AVERAGE(#REF!))</f>
        <v>#REF!</v>
      </c>
      <c r="Q4961">
        <f t="shared" si="155"/>
        <v>27.565026697177728</v>
      </c>
      <c r="R4961" t="str">
        <f>CONCATENATE("ID-",A4961,"-",E4961)</f>
        <v>ID-37933-Ogle, Guyana - Ekereku, Guyana</v>
      </c>
      <c r="S4961" t="str">
        <f>INDEX(B:B,MATCH(A4961,A:A,0))</f>
        <v>10:59</v>
      </c>
      <c r="T4961" t="str">
        <f>IF(OR(B4961&gt;0,C4961&gt;0),"Acceptable","Check")</f>
        <v>Acceptable</v>
      </c>
      <c r="U4961">
        <f>COUNTIF(D:D, "Military - U.S. Army")</f>
        <v>23</v>
      </c>
      <c r="V4961">
        <f>AVERAGEIF(C:C,"Fort Myer, Virginia", I:I)</f>
        <v>2</v>
      </c>
      <c r="X4961" t="str">
        <f>IFERROR(VLOOKUP("FlightNumber", A:D, 4, FALSE), "Flight Not Found")</f>
        <v>Flight Not Found</v>
      </c>
      <c r="Y4961" t="str" cm="1">
        <f t="array" ref="Y4961">IF(AND(B:B &gt; TIME(6, 0, 0), B:B &lt;= TIME(18, 0, 0)), "Day", "Night")</f>
        <v>Night</v>
      </c>
      <c r="Z4961">
        <f>COUNTIFS(D:D, "Military - U.S. Army", C:C, "Fort Myer, Virginia")</f>
        <v>1</v>
      </c>
    </row>
    <row r="4962" spans="1:26" x14ac:dyDescent="0.2">
      <c r="A4962">
        <v>37933</v>
      </c>
      <c r="B4962" t="s">
        <v>23214</v>
      </c>
      <c r="C4962" t="s">
        <v>24941</v>
      </c>
      <c r="D4962" t="s">
        <v>24942</v>
      </c>
      <c r="F4962" t="s">
        <v>24943</v>
      </c>
      <c r="G4962" t="s">
        <v>24944</v>
      </c>
      <c r="H4962" t="s">
        <v>24945</v>
      </c>
      <c r="I4962">
        <v>4</v>
      </c>
      <c r="J4962">
        <v>4</v>
      </c>
      <c r="K4962">
        <v>0</v>
      </c>
      <c r="L4962" t="s">
        <v>24946</v>
      </c>
      <c r="M4962">
        <f>SUM(B4962,C4962)</f>
        <v>0</v>
      </c>
      <c r="N4962" t="str">
        <f t="shared" si="154"/>
        <v>No</v>
      </c>
      <c r="O4962">
        <f>COUNTIF(C:C,"&lt;0")</f>
        <v>0</v>
      </c>
      <c r="P4962" t="e">
        <f>SUMIF(#REF!,"&gt;"&amp;AVERAGE(#REF!))</f>
        <v>#REF!</v>
      </c>
      <c r="Q4962">
        <f t="shared" si="155"/>
        <v>27.565026697177728</v>
      </c>
      <c r="R4962" t="str">
        <f>CONCATENATE("ID-",A4962,"-",E4962)</f>
        <v>ID-37933-</v>
      </c>
      <c r="S4962" t="str">
        <f>INDEX(B:B,MATCH(A4962,A:A,0))</f>
        <v>10:59</v>
      </c>
      <c r="T4962" t="str">
        <f>IF(OR(B4962&gt;0,C4962&gt;0),"Acceptable","Check")</f>
        <v>Acceptable</v>
      </c>
      <c r="U4962">
        <f>COUNTIF(D:D, "Military - U.S. Army")</f>
        <v>23</v>
      </c>
      <c r="V4962">
        <f>AVERAGEIF(C:C,"Fort Myer, Virginia", I:I)</f>
        <v>2</v>
      </c>
      <c r="X4962" t="str">
        <f>IFERROR(VLOOKUP("FlightNumber", A:D, 4, FALSE), "Flight Not Found")</f>
        <v>Flight Not Found</v>
      </c>
      <c r="Y4962" t="str" cm="1">
        <f t="array" ref="Y4962">IF(AND(B:B &gt; TIME(6, 0, 0), B:B &lt;= TIME(18, 0, 0)), "Day", "Night")</f>
        <v>Night</v>
      </c>
      <c r="Z4962">
        <f>COUNTIFS(D:D, "Military - U.S. Army", C:C, "Fort Myer, Virginia")</f>
        <v>1</v>
      </c>
    </row>
    <row r="4963" spans="1:26" x14ac:dyDescent="0.2">
      <c r="A4963">
        <v>37954</v>
      </c>
      <c r="B4963" t="s">
        <v>24947</v>
      </c>
      <c r="C4963" t="s">
        <v>16023</v>
      </c>
      <c r="D4963" t="s">
        <v>21277</v>
      </c>
      <c r="E4963" t="s">
        <v>24948</v>
      </c>
      <c r="F4963" t="s">
        <v>24949</v>
      </c>
      <c r="G4963" t="s">
        <v>24950</v>
      </c>
      <c r="H4963" t="s">
        <v>24951</v>
      </c>
      <c r="I4963">
        <v>1</v>
      </c>
      <c r="J4963">
        <v>1</v>
      </c>
      <c r="K4963">
        <v>0</v>
      </c>
      <c r="L4963" t="s">
        <v>24952</v>
      </c>
      <c r="M4963">
        <f>SUM(B4963,C4963)</f>
        <v>0</v>
      </c>
      <c r="N4963" t="str">
        <f t="shared" si="154"/>
        <v>No</v>
      </c>
      <c r="O4963">
        <f>COUNTIF(C:C,"&lt;0")</f>
        <v>0</v>
      </c>
      <c r="P4963" t="e">
        <f>SUMIF(#REF!,"&gt;"&amp;AVERAGE(#REF!))</f>
        <v>#REF!</v>
      </c>
      <c r="Q4963">
        <f t="shared" si="155"/>
        <v>27.565026697177728</v>
      </c>
      <c r="R4963" t="str">
        <f>CONCATENATE("ID-",A4963,"-",E4963)</f>
        <v>ID-37954-Seattle - Spokane</v>
      </c>
      <c r="S4963" t="str">
        <f>INDEX(B:B,MATCH(A4963,A:A,0))</f>
        <v>08:01</v>
      </c>
      <c r="T4963" t="str">
        <f>IF(OR(B4963&gt;0,C4963&gt;0),"Acceptable","Check")</f>
        <v>Acceptable</v>
      </c>
      <c r="U4963">
        <f>COUNTIF(D:D, "Military - U.S. Army")</f>
        <v>23</v>
      </c>
      <c r="V4963">
        <f>AVERAGEIF(C:C,"Fort Myer, Virginia", I:I)</f>
        <v>2</v>
      </c>
      <c r="X4963" t="str">
        <f>IFERROR(VLOOKUP("FlightNumber", A:D, 4, FALSE), "Flight Not Found")</f>
        <v>Flight Not Found</v>
      </c>
      <c r="Y4963" t="str" cm="1">
        <f t="array" ref="Y4963">IF(AND(B:B &gt; TIME(6, 0, 0), B:B &lt;= TIME(18, 0, 0)), "Day", "Night")</f>
        <v>Night</v>
      </c>
      <c r="Z4963">
        <f>COUNTIFS(D:D, "Military - U.S. Army", C:C, "Fort Myer, Virginia")</f>
        <v>1</v>
      </c>
    </row>
    <row r="4964" spans="1:26" x14ac:dyDescent="0.2">
      <c r="A4964">
        <v>37954</v>
      </c>
      <c r="B4964" t="s">
        <v>50</v>
      </c>
      <c r="C4964" t="s">
        <v>24953</v>
      </c>
      <c r="D4964" t="s">
        <v>19274</v>
      </c>
      <c r="E4964" t="s">
        <v>24954</v>
      </c>
      <c r="F4964" t="s">
        <v>12279</v>
      </c>
      <c r="G4964" t="s">
        <v>24955</v>
      </c>
      <c r="I4964">
        <v>24</v>
      </c>
      <c r="J4964">
        <v>20</v>
      </c>
      <c r="K4964">
        <v>13</v>
      </c>
      <c r="L4964" t="s">
        <v>24956</v>
      </c>
      <c r="M4964">
        <f>SUM(B4964,C4964)</f>
        <v>0</v>
      </c>
      <c r="N4964" t="str">
        <f t="shared" si="154"/>
        <v>No</v>
      </c>
      <c r="O4964">
        <f>COUNTIF(C:C,"&lt;0")</f>
        <v>0</v>
      </c>
      <c r="P4964" t="e">
        <f>SUMIF(#REF!,"&gt;"&amp;AVERAGE(#REF!))</f>
        <v>#REF!</v>
      </c>
      <c r="Q4964">
        <f t="shared" si="155"/>
        <v>27.565026697177728</v>
      </c>
      <c r="R4964" t="str">
        <f>CONCATENATE("ID-",A4964,"-",E4964)</f>
        <v>ID-37954-Boende, Congo - Kinshasa, Congo</v>
      </c>
      <c r="S4964" t="str">
        <f>INDEX(B:B,MATCH(A4964,A:A,0))</f>
        <v>08:01</v>
      </c>
      <c r="T4964" t="str">
        <f>IF(OR(B4964&gt;0,C4964&gt;0),"Acceptable","Check")</f>
        <v>Acceptable</v>
      </c>
      <c r="U4964">
        <f>COUNTIF(D:D, "Military - U.S. Army")</f>
        <v>23</v>
      </c>
      <c r="V4964">
        <f>AVERAGEIF(C:C,"Fort Myer, Virginia", I:I)</f>
        <v>2</v>
      </c>
      <c r="X4964" t="str">
        <f>IFERROR(VLOOKUP("FlightNumber", A:D, 4, FALSE), "Flight Not Found")</f>
        <v>Flight Not Found</v>
      </c>
      <c r="Y4964" t="str" cm="1">
        <f t="array" ref="Y4964">IF(AND(B:B &gt; TIME(6, 0, 0), B:B &lt;= TIME(18, 0, 0)), "Day", "Night")</f>
        <v>Night</v>
      </c>
      <c r="Z4964">
        <f>COUNTIFS(D:D, "Military - U.S. Army", C:C, "Fort Myer, Virginia")</f>
        <v>1</v>
      </c>
    </row>
    <row r="4965" spans="1:26" x14ac:dyDescent="0.2">
      <c r="A4965">
        <v>37971</v>
      </c>
      <c r="B4965" t="s">
        <v>2141</v>
      </c>
      <c r="C4965" t="s">
        <v>24957</v>
      </c>
      <c r="D4965" t="s">
        <v>24958</v>
      </c>
      <c r="F4965" t="s">
        <v>24959</v>
      </c>
      <c r="G4965" t="s">
        <v>24960</v>
      </c>
      <c r="H4965" t="s">
        <v>24961</v>
      </c>
      <c r="I4965">
        <v>3</v>
      </c>
      <c r="J4965">
        <v>2</v>
      </c>
      <c r="K4965">
        <v>0</v>
      </c>
      <c r="L4965" t="s">
        <v>24962</v>
      </c>
      <c r="M4965">
        <f>SUM(B4965,C4965)</f>
        <v>0</v>
      </c>
      <c r="N4965" t="str">
        <f t="shared" si="154"/>
        <v>No</v>
      </c>
      <c r="O4965">
        <f>COUNTIF(C:C,"&lt;0")</f>
        <v>0</v>
      </c>
      <c r="P4965" t="e">
        <f>SUMIF(#REF!,"&gt;"&amp;AVERAGE(#REF!))</f>
        <v>#REF!</v>
      </c>
      <c r="Q4965">
        <f t="shared" si="155"/>
        <v>27.565026697177728</v>
      </c>
      <c r="R4965" t="str">
        <f>CONCATENATE("ID-",A4965,"-",E4965)</f>
        <v>ID-37971-</v>
      </c>
      <c r="S4965" t="str">
        <f>INDEX(B:B,MATCH(A4965,A:A,0))</f>
        <v>12:00</v>
      </c>
      <c r="T4965" t="str">
        <f>IF(OR(B4965&gt;0,C4965&gt;0),"Acceptable","Check")</f>
        <v>Acceptable</v>
      </c>
      <c r="U4965">
        <f>COUNTIF(D:D, "Military - U.S. Army")</f>
        <v>23</v>
      </c>
      <c r="V4965">
        <f>AVERAGEIF(C:C,"Fort Myer, Virginia", I:I)</f>
        <v>2</v>
      </c>
      <c r="X4965" t="str">
        <f>IFERROR(VLOOKUP("FlightNumber", A:D, 4, FALSE), "Flight Not Found")</f>
        <v>Flight Not Found</v>
      </c>
      <c r="Y4965" t="str" cm="1">
        <f t="array" ref="Y4965">IF(AND(B:B &gt; TIME(6, 0, 0), B:B &lt;= TIME(18, 0, 0)), "Day", "Night")</f>
        <v>Night</v>
      </c>
      <c r="Z4965">
        <f>COUNTIFS(D:D, "Military - U.S. Army", C:C, "Fort Myer, Virginia")</f>
        <v>1</v>
      </c>
    </row>
    <row r="4966" spans="1:26" x14ac:dyDescent="0.2">
      <c r="A4966">
        <v>37973</v>
      </c>
      <c r="B4966" t="s">
        <v>1610</v>
      </c>
      <c r="C4966" t="s">
        <v>21223</v>
      </c>
      <c r="D4966" t="s">
        <v>24963</v>
      </c>
      <c r="E4966" t="s">
        <v>23826</v>
      </c>
      <c r="F4966" t="s">
        <v>24964</v>
      </c>
      <c r="G4966" t="s">
        <v>24965</v>
      </c>
      <c r="H4966" t="s">
        <v>24966</v>
      </c>
      <c r="I4966">
        <v>3</v>
      </c>
      <c r="J4966">
        <v>3</v>
      </c>
      <c r="K4966">
        <v>0</v>
      </c>
      <c r="L4966" t="s">
        <v>24967</v>
      </c>
      <c r="M4966">
        <f>SUM(B4966,C4966)</f>
        <v>0</v>
      </c>
      <c r="N4966" t="str">
        <f t="shared" si="154"/>
        <v>No</v>
      </c>
      <c r="O4966">
        <f>COUNTIF(C:C,"&lt;0")</f>
        <v>0</v>
      </c>
      <c r="P4966" t="e">
        <f>SUMIF(#REF!,"&gt;"&amp;AVERAGE(#REF!))</f>
        <v>#REF!</v>
      </c>
      <c r="Q4966">
        <f t="shared" si="155"/>
        <v>27.565026697177728</v>
      </c>
      <c r="R4966" t="str">
        <f>CONCATENATE("ID-",A4966,"-",E4966)</f>
        <v>ID-37973-El Yopal - Mitu</v>
      </c>
      <c r="S4966" t="str">
        <f>INDEX(B:B,MATCH(A4966,A:A,0))</f>
        <v>22:00</v>
      </c>
      <c r="T4966" t="str">
        <f>IF(OR(B4966&gt;0,C4966&gt;0),"Acceptable","Check")</f>
        <v>Acceptable</v>
      </c>
      <c r="U4966">
        <f>COUNTIF(D:D, "Military - U.S. Army")</f>
        <v>23</v>
      </c>
      <c r="V4966">
        <f>AVERAGEIF(C:C,"Fort Myer, Virginia", I:I)</f>
        <v>2</v>
      </c>
      <c r="X4966" t="str">
        <f>IFERROR(VLOOKUP("FlightNumber", A:D, 4, FALSE), "Flight Not Found")</f>
        <v>Flight Not Found</v>
      </c>
      <c r="Y4966" t="str" cm="1">
        <f t="array" ref="Y4966">IF(AND(B:B &gt; TIME(6, 0, 0), B:B &lt;= TIME(18, 0, 0)), "Day", "Night")</f>
        <v>Night</v>
      </c>
      <c r="Z4966">
        <f>COUNTIFS(D:D, "Military - U.S. Army", C:C, "Fort Myer, Virginia")</f>
        <v>1</v>
      </c>
    </row>
    <row r="4967" spans="1:26" x14ac:dyDescent="0.2">
      <c r="A4967">
        <v>37978</v>
      </c>
      <c r="B4967" t="s">
        <v>24968</v>
      </c>
      <c r="C4967" t="s">
        <v>24969</v>
      </c>
      <c r="D4967" t="s">
        <v>24970</v>
      </c>
      <c r="E4967" t="s">
        <v>24971</v>
      </c>
      <c r="F4967" t="s">
        <v>14433</v>
      </c>
      <c r="G4967" t="s">
        <v>24972</v>
      </c>
      <c r="H4967" t="s">
        <v>24973</v>
      </c>
      <c r="I4967">
        <v>2</v>
      </c>
      <c r="J4967">
        <v>2</v>
      </c>
      <c r="K4967">
        <v>0</v>
      </c>
      <c r="L4967" t="s">
        <v>24974</v>
      </c>
      <c r="M4967">
        <f>SUM(B4967,C4967)</f>
        <v>0</v>
      </c>
      <c r="N4967" t="str">
        <f t="shared" si="154"/>
        <v>No</v>
      </c>
      <c r="O4967">
        <f>COUNTIF(C:C,"&lt;0")</f>
        <v>0</v>
      </c>
      <c r="P4967" t="e">
        <f>SUMIF(#REF!,"&gt;"&amp;AVERAGE(#REF!))</f>
        <v>#REF!</v>
      </c>
      <c r="Q4967">
        <f t="shared" si="155"/>
        <v>27.565026697177728</v>
      </c>
      <c r="R4967" t="str">
        <f>CONCATENATE("ID-",A4967,"-",E4967)</f>
        <v>ID-37978-Chino,CA - Sun Valley, ID</v>
      </c>
      <c r="S4967" t="str">
        <f>INDEX(B:B,MATCH(A4967,A:A,0))</f>
        <v>09:13</v>
      </c>
      <c r="T4967" t="str">
        <f>IF(OR(B4967&gt;0,C4967&gt;0),"Acceptable","Check")</f>
        <v>Acceptable</v>
      </c>
      <c r="U4967">
        <f>COUNTIF(D:D, "Military - U.S. Army")</f>
        <v>23</v>
      </c>
      <c r="V4967">
        <f>AVERAGEIF(C:C,"Fort Myer, Virginia", I:I)</f>
        <v>2</v>
      </c>
      <c r="X4967" t="str">
        <f>IFERROR(VLOOKUP("FlightNumber", A:D, 4, FALSE), "Flight Not Found")</f>
        <v>Flight Not Found</v>
      </c>
      <c r="Y4967" t="str" cm="1">
        <f t="array" ref="Y4967">IF(AND(B:B &gt; TIME(6, 0, 0), B:B &lt;= TIME(18, 0, 0)), "Day", "Night")</f>
        <v>Night</v>
      </c>
      <c r="Z4967">
        <f>COUNTIFS(D:D, "Military - U.S. Army", C:C, "Fort Myer, Virginia")</f>
        <v>1</v>
      </c>
    </row>
    <row r="4968" spans="1:26" x14ac:dyDescent="0.2">
      <c r="A4968">
        <v>37980</v>
      </c>
      <c r="B4968" t="s">
        <v>6613</v>
      </c>
      <c r="C4968" t="s">
        <v>24975</v>
      </c>
      <c r="D4968" t="s">
        <v>24976</v>
      </c>
      <c r="E4968" t="s">
        <v>24977</v>
      </c>
      <c r="F4968" t="s">
        <v>24978</v>
      </c>
      <c r="G4968" t="s">
        <v>24979</v>
      </c>
      <c r="H4968" t="s">
        <v>24980</v>
      </c>
      <c r="I4968">
        <v>161</v>
      </c>
      <c r="J4968">
        <v>140</v>
      </c>
      <c r="K4968">
        <v>0</v>
      </c>
      <c r="L4968" t="s">
        <v>24981</v>
      </c>
      <c r="M4968">
        <f>SUM(B4968,C4968)</f>
        <v>0</v>
      </c>
      <c r="N4968" t="str">
        <f t="shared" si="154"/>
        <v>No</v>
      </c>
      <c r="O4968">
        <f>COUNTIF(C:C,"&lt;0")</f>
        <v>0</v>
      </c>
      <c r="P4968" t="e">
        <f>SUMIF(#REF!,"&gt;"&amp;AVERAGE(#REF!))</f>
        <v>#REF!</v>
      </c>
      <c r="Q4968">
        <f t="shared" si="155"/>
        <v>27.565026697177728</v>
      </c>
      <c r="R4968" t="str">
        <f>CONCATENATE("ID-",A4968,"-",E4968)</f>
        <v>ID-37980-Conakry, Guinea - Cotonou, Benin - Beirut, Lebanon</v>
      </c>
      <c r="S4968" t="str">
        <f>INDEX(B:B,MATCH(A4968,A:A,0))</f>
        <v>14:55</v>
      </c>
      <c r="T4968" t="str">
        <f>IF(OR(B4968&gt;0,C4968&gt;0),"Acceptable","Check")</f>
        <v>Acceptable</v>
      </c>
      <c r="U4968">
        <f>COUNTIF(D:D, "Military - U.S. Army")</f>
        <v>23</v>
      </c>
      <c r="V4968">
        <f>AVERAGEIF(C:C,"Fort Myer, Virginia", I:I)</f>
        <v>2</v>
      </c>
      <c r="X4968" t="str">
        <f>IFERROR(VLOOKUP("FlightNumber", A:D, 4, FALSE), "Flight Not Found")</f>
        <v>Flight Not Found</v>
      </c>
      <c r="Y4968" t="str" cm="1">
        <f t="array" ref="Y4968">IF(AND(B:B &gt; TIME(6, 0, 0), B:B &lt;= TIME(18, 0, 0)), "Day", "Night")</f>
        <v>Night</v>
      </c>
      <c r="Z4968">
        <f>COUNTIFS(D:D, "Military - U.S. Army", C:C, "Fort Myer, Virginia")</f>
        <v>1</v>
      </c>
    </row>
    <row r="4969" spans="1:26" x14ac:dyDescent="0.2">
      <c r="A4969">
        <v>37989</v>
      </c>
      <c r="B4969" t="s">
        <v>24982</v>
      </c>
      <c r="C4969" t="s">
        <v>24983</v>
      </c>
      <c r="D4969" t="s">
        <v>24984</v>
      </c>
      <c r="E4969" t="s">
        <v>24985</v>
      </c>
      <c r="F4969" t="s">
        <v>24242</v>
      </c>
      <c r="G4969" t="s">
        <v>24986</v>
      </c>
      <c r="H4969" t="s">
        <v>24987</v>
      </c>
      <c r="I4969">
        <v>148</v>
      </c>
      <c r="J4969">
        <v>148</v>
      </c>
      <c r="K4969">
        <v>0</v>
      </c>
      <c r="L4969" t="s">
        <v>24988</v>
      </c>
      <c r="M4969">
        <f>SUM(B4969,C4969)</f>
        <v>0</v>
      </c>
      <c r="N4969" t="str">
        <f t="shared" si="154"/>
        <v>No</v>
      </c>
      <c r="O4969">
        <f>COUNTIF(C:C,"&lt;0")</f>
        <v>0</v>
      </c>
      <c r="P4969" t="e">
        <f>SUMIF(#REF!,"&gt;"&amp;AVERAGE(#REF!))</f>
        <v>#REF!</v>
      </c>
      <c r="Q4969">
        <f t="shared" si="155"/>
        <v>27.565026697177728</v>
      </c>
      <c r="R4969" t="str">
        <f>CONCATENATE("ID-",A4969,"-",E4969)</f>
        <v>ID-37989-Sharm el Sheikh, Egypt - Cairo, Egypt</v>
      </c>
      <c r="S4969" t="str">
        <f>INDEX(B:B,MATCH(A4969,A:A,0))</f>
        <v>04:44</v>
      </c>
      <c r="T4969" t="str">
        <f>IF(OR(B4969&gt;0,C4969&gt;0),"Acceptable","Check")</f>
        <v>Acceptable</v>
      </c>
      <c r="U4969">
        <f>COUNTIF(D:D, "Military - U.S. Army")</f>
        <v>23</v>
      </c>
      <c r="V4969">
        <f>AVERAGEIF(C:C,"Fort Myer, Virginia", I:I)</f>
        <v>2</v>
      </c>
      <c r="X4969" t="str">
        <f>IFERROR(VLOOKUP("FlightNumber", A:D, 4, FALSE), "Flight Not Found")</f>
        <v>Flight Not Found</v>
      </c>
      <c r="Y4969" t="str" cm="1">
        <f t="array" ref="Y4969">IF(AND(B:B &gt; TIME(6, 0, 0), B:B &lt;= TIME(18, 0, 0)), "Day", "Night")</f>
        <v>Night</v>
      </c>
      <c r="Z4969">
        <f>COUNTIFS(D:D, "Military - U.S. Army", C:C, "Fort Myer, Virginia")</f>
        <v>1</v>
      </c>
    </row>
    <row r="4970" spans="1:26" x14ac:dyDescent="0.2">
      <c r="A4970">
        <v>37999</v>
      </c>
      <c r="B4970" t="s">
        <v>1473</v>
      </c>
      <c r="C4970" t="s">
        <v>13376</v>
      </c>
      <c r="D4970" t="s">
        <v>23203</v>
      </c>
      <c r="E4970" t="s">
        <v>24989</v>
      </c>
      <c r="F4970" t="s">
        <v>11779</v>
      </c>
      <c r="G4970" t="s">
        <v>24990</v>
      </c>
      <c r="H4970" t="s">
        <v>24991</v>
      </c>
      <c r="I4970">
        <v>37</v>
      </c>
      <c r="J4970">
        <v>37</v>
      </c>
      <c r="K4970">
        <v>0</v>
      </c>
      <c r="L4970" t="s">
        <v>24992</v>
      </c>
      <c r="M4970">
        <f>SUM(B4970,C4970)</f>
        <v>0</v>
      </c>
      <c r="N4970" t="str">
        <f t="shared" si="154"/>
        <v>No</v>
      </c>
      <c r="O4970">
        <f>COUNTIF(C:C,"&lt;0")</f>
        <v>0</v>
      </c>
      <c r="P4970" t="e">
        <f>SUMIF(#REF!,"&gt;"&amp;AVERAGE(#REF!))</f>
        <v>#REF!</v>
      </c>
      <c r="Q4970">
        <f t="shared" si="155"/>
        <v>27.565026697177728</v>
      </c>
      <c r="R4970" t="str">
        <f>CONCATENATE("ID-",A4970,"-",E4970)</f>
        <v>ID-37999-Termez - Tashkent</v>
      </c>
      <c r="S4970" t="str">
        <f>INDEX(B:B,MATCH(A4970,A:A,0))</f>
        <v>19:40</v>
      </c>
      <c r="T4970" t="str">
        <f>IF(OR(B4970&gt;0,C4970&gt;0),"Acceptable","Check")</f>
        <v>Acceptable</v>
      </c>
      <c r="U4970">
        <f>COUNTIF(D:D, "Military - U.S. Army")</f>
        <v>23</v>
      </c>
      <c r="V4970">
        <f>AVERAGEIF(C:C,"Fort Myer, Virginia", I:I)</f>
        <v>2</v>
      </c>
      <c r="X4970" t="str">
        <f>IFERROR(VLOOKUP("FlightNumber", A:D, 4, FALSE), "Flight Not Found")</f>
        <v>Flight Not Found</v>
      </c>
      <c r="Y4970" t="str" cm="1">
        <f t="array" ref="Y4970">IF(AND(B:B &gt; TIME(6, 0, 0), B:B &lt;= TIME(18, 0, 0)), "Day", "Night")</f>
        <v>Night</v>
      </c>
      <c r="Z4970">
        <f>COUNTIFS(D:D, "Military - U.S. Army", C:C, "Fort Myer, Virginia")</f>
        <v>1</v>
      </c>
    </row>
    <row r="4971" spans="1:26" x14ac:dyDescent="0.2">
      <c r="A4971">
        <v>38003</v>
      </c>
      <c r="B4971" t="s">
        <v>6516</v>
      </c>
      <c r="C4971" t="s">
        <v>24993</v>
      </c>
      <c r="D4971" t="s">
        <v>24994</v>
      </c>
      <c r="E4971" t="s">
        <v>24995</v>
      </c>
      <c r="F4971" t="s">
        <v>22237</v>
      </c>
      <c r="G4971" t="s">
        <v>24996</v>
      </c>
      <c r="H4971" t="s">
        <v>24997</v>
      </c>
      <c r="I4971">
        <v>10</v>
      </c>
      <c r="J4971">
        <v>10</v>
      </c>
      <c r="K4971">
        <v>0</v>
      </c>
      <c r="L4971" t="s">
        <v>24998</v>
      </c>
      <c r="M4971">
        <f>SUM(B4971,C4971)</f>
        <v>0</v>
      </c>
      <c r="N4971" t="str">
        <f t="shared" si="154"/>
        <v>No</v>
      </c>
      <c r="O4971">
        <f>COUNTIF(C:C,"&lt;0")</f>
        <v>0</v>
      </c>
      <c r="P4971" t="e">
        <f>SUMIF(#REF!,"&gt;"&amp;AVERAGE(#REF!))</f>
        <v>#REF!</v>
      </c>
      <c r="Q4971">
        <f t="shared" si="155"/>
        <v>27.565026697177728</v>
      </c>
      <c r="R4971" t="str">
        <f>CONCATENATE("ID-",A4971,"-",E4971)</f>
        <v>ID-38003-Pelee Island, Ontario - Windsor, Ontario</v>
      </c>
      <c r="S4971" t="str">
        <f>INDEX(B:B,MATCH(A4971,A:A,0))</f>
        <v>16:40</v>
      </c>
      <c r="T4971" t="str">
        <f>IF(OR(B4971&gt;0,C4971&gt;0),"Acceptable","Check")</f>
        <v>Acceptable</v>
      </c>
      <c r="U4971">
        <f>COUNTIF(D:D, "Military - U.S. Army")</f>
        <v>23</v>
      </c>
      <c r="V4971">
        <f>AVERAGEIF(C:C,"Fort Myer, Virginia", I:I)</f>
        <v>2</v>
      </c>
      <c r="X4971" t="str">
        <f>IFERROR(VLOOKUP("FlightNumber", A:D, 4, FALSE), "Flight Not Found")</f>
        <v>Flight Not Found</v>
      </c>
      <c r="Y4971" t="str" cm="1">
        <f t="array" ref="Y4971">IF(AND(B:B &gt; TIME(6, 0, 0), B:B &lt;= TIME(18, 0, 0)), "Day", "Night")</f>
        <v>Night</v>
      </c>
      <c r="Z4971">
        <f>COUNTIFS(D:D, "Military - U.S. Army", C:C, "Fort Myer, Virginia")</f>
        <v>1</v>
      </c>
    </row>
    <row r="4972" spans="1:26" x14ac:dyDescent="0.2">
      <c r="A4972">
        <v>38014</v>
      </c>
      <c r="B4972" t="s">
        <v>3239</v>
      </c>
      <c r="C4972" t="s">
        <v>24999</v>
      </c>
      <c r="D4972" t="s">
        <v>25000</v>
      </c>
      <c r="E4972" t="s">
        <v>25001</v>
      </c>
      <c r="F4972" t="s">
        <v>21753</v>
      </c>
      <c r="G4972" t="s">
        <v>25002</v>
      </c>
      <c r="H4972" t="s">
        <v>25003</v>
      </c>
      <c r="I4972">
        <v>5</v>
      </c>
      <c r="J4972">
        <v>1</v>
      </c>
      <c r="K4972">
        <v>0</v>
      </c>
      <c r="L4972" t="s">
        <v>25004</v>
      </c>
      <c r="M4972">
        <f>SUM(B4972,C4972)</f>
        <v>0</v>
      </c>
      <c r="N4972" t="str">
        <f t="shared" si="154"/>
        <v>No</v>
      </c>
      <c r="O4972">
        <f>COUNTIF(C:C,"&lt;0")</f>
        <v>0</v>
      </c>
      <c r="P4972" t="e">
        <f>SUMIF(#REF!,"&gt;"&amp;AVERAGE(#REF!))</f>
        <v>#REF!</v>
      </c>
      <c r="Q4972">
        <f t="shared" si="155"/>
        <v>27.565026697177728</v>
      </c>
      <c r="R4972" t="str">
        <f>CONCATENATE("ID-",A4972,"-",E4972)</f>
        <v>ID-38014-Hassi R'Mel - Ghardaïa</v>
      </c>
      <c r="S4972" t="str">
        <f>INDEX(B:B,MATCH(A4972,A:A,0))</f>
        <v>20:55</v>
      </c>
      <c r="T4972" t="str">
        <f>IF(OR(B4972&gt;0,C4972&gt;0),"Acceptable","Check")</f>
        <v>Acceptable</v>
      </c>
      <c r="U4972">
        <f>COUNTIF(D:D, "Military - U.S. Army")</f>
        <v>23</v>
      </c>
      <c r="V4972">
        <f>AVERAGEIF(C:C,"Fort Myer, Virginia", I:I)</f>
        <v>2</v>
      </c>
      <c r="X4972" t="str">
        <f>IFERROR(VLOOKUP("FlightNumber", A:D, 4, FALSE), "Flight Not Found")</f>
        <v>Flight Not Found</v>
      </c>
      <c r="Y4972" t="str" cm="1">
        <f t="array" ref="Y4972">IF(AND(B:B &gt; TIME(6, 0, 0), B:B &lt;= TIME(18, 0, 0)), "Day", "Night")</f>
        <v>Night</v>
      </c>
      <c r="Z4972">
        <f>COUNTIFS(D:D, "Military - U.S. Army", C:C, "Fort Myer, Virginia")</f>
        <v>1</v>
      </c>
    </row>
    <row r="4973" spans="1:26" x14ac:dyDescent="0.2">
      <c r="A4973">
        <v>38023</v>
      </c>
      <c r="B4973" t="s">
        <v>24947</v>
      </c>
      <c r="C4973" t="s">
        <v>25005</v>
      </c>
      <c r="D4973" t="s">
        <v>25006</v>
      </c>
      <c r="E4973" t="s">
        <v>25007</v>
      </c>
      <c r="F4973" t="s">
        <v>15716</v>
      </c>
      <c r="G4973" t="s">
        <v>25008</v>
      </c>
      <c r="H4973" t="s">
        <v>25009</v>
      </c>
      <c r="I4973">
        <v>9</v>
      </c>
      <c r="J4973">
        <v>9</v>
      </c>
      <c r="K4973">
        <v>0</v>
      </c>
      <c r="L4973" t="s">
        <v>25010</v>
      </c>
      <c r="M4973">
        <f>SUM(B4973,C4973)</f>
        <v>0</v>
      </c>
      <c r="N4973" t="str">
        <f t="shared" si="154"/>
        <v>No</v>
      </c>
      <c r="O4973">
        <f>COUNTIF(C:C,"&lt;0")</f>
        <v>0</v>
      </c>
      <c r="P4973" t="e">
        <f>SUMIF(#REF!,"&gt;"&amp;AVERAGE(#REF!))</f>
        <v>#REF!</v>
      </c>
      <c r="Q4973">
        <f t="shared" si="155"/>
        <v>27.565026697177728</v>
      </c>
      <c r="R4973" t="str">
        <f>CONCATENATE("ID-",A4973,"-",E4973)</f>
        <v>ID-38023-Skopje - Mostar</v>
      </c>
      <c r="S4973" t="str">
        <f>INDEX(B:B,MATCH(A4973,A:A,0))</f>
        <v>08:01</v>
      </c>
      <c r="T4973" t="str">
        <f>IF(OR(B4973&gt;0,C4973&gt;0),"Acceptable","Check")</f>
        <v>Acceptable</v>
      </c>
      <c r="U4973">
        <f>COUNTIF(D:D, "Military - U.S. Army")</f>
        <v>23</v>
      </c>
      <c r="V4973">
        <f>AVERAGEIF(C:C,"Fort Myer, Virginia", I:I)</f>
        <v>2</v>
      </c>
      <c r="X4973" t="str">
        <f>IFERROR(VLOOKUP("FlightNumber", A:D, 4, FALSE), "Flight Not Found")</f>
        <v>Flight Not Found</v>
      </c>
      <c r="Y4973" t="str" cm="1">
        <f t="array" ref="Y4973">IF(AND(B:B &gt; TIME(6, 0, 0), B:B &lt;= TIME(18, 0, 0)), "Day", "Night")</f>
        <v>Night</v>
      </c>
      <c r="Z4973">
        <f>COUNTIFS(D:D, "Military - U.S. Army", C:C, "Fort Myer, Virginia")</f>
        <v>1</v>
      </c>
    </row>
    <row r="4974" spans="1:26" x14ac:dyDescent="0.2">
      <c r="A4974">
        <v>38027</v>
      </c>
      <c r="B4974" t="s">
        <v>8508</v>
      </c>
      <c r="C4974" t="s">
        <v>5916</v>
      </c>
      <c r="D4974" t="s">
        <v>25011</v>
      </c>
      <c r="E4974" t="s">
        <v>25012</v>
      </c>
      <c r="F4974" t="s">
        <v>25013</v>
      </c>
      <c r="G4974" t="s">
        <v>25014</v>
      </c>
      <c r="H4974" t="s">
        <v>25015</v>
      </c>
      <c r="I4974">
        <v>46</v>
      </c>
      <c r="J4974">
        <v>43</v>
      </c>
      <c r="K4974">
        <v>0</v>
      </c>
      <c r="L4974" t="s">
        <v>25016</v>
      </c>
      <c r="M4974">
        <f>SUM(B4974,C4974)</f>
        <v>0</v>
      </c>
      <c r="N4974" t="str">
        <f t="shared" si="154"/>
        <v>No</v>
      </c>
      <c r="O4974">
        <f>COUNTIF(C:C,"&lt;0")</f>
        <v>0</v>
      </c>
      <c r="P4974" t="e">
        <f>SUMIF(#REF!,"&gt;"&amp;AVERAGE(#REF!))</f>
        <v>#REF!</v>
      </c>
      <c r="Q4974">
        <f t="shared" si="155"/>
        <v>27.565026697177728</v>
      </c>
      <c r="R4974" t="str">
        <f>CONCATENATE("ID-",A4974,"-",E4974)</f>
        <v>ID-38027-Kish Island - Sharjah</v>
      </c>
      <c r="S4974" t="str">
        <f>INDEX(B:B,MATCH(A4974,A:A,0))</f>
        <v>11:40</v>
      </c>
      <c r="T4974" t="str">
        <f>IF(OR(B4974&gt;0,C4974&gt;0),"Acceptable","Check")</f>
        <v>Acceptable</v>
      </c>
      <c r="U4974">
        <f>COUNTIF(D:D, "Military - U.S. Army")</f>
        <v>23</v>
      </c>
      <c r="V4974">
        <f>AVERAGEIF(C:C,"Fort Myer, Virginia", I:I)</f>
        <v>2</v>
      </c>
      <c r="X4974" t="str">
        <f>IFERROR(VLOOKUP("FlightNumber", A:D, 4, FALSE), "Flight Not Found")</f>
        <v>Flight Not Found</v>
      </c>
      <c r="Y4974" t="str" cm="1">
        <f t="array" ref="Y4974">IF(AND(B:B &gt; TIME(6, 0, 0), B:B &lt;= TIME(18, 0, 0)), "Day", "Night")</f>
        <v>Night</v>
      </c>
      <c r="Z4974">
        <f>COUNTIFS(D:D, "Military - U.S. Army", C:C, "Fort Myer, Virginia")</f>
        <v>1</v>
      </c>
    </row>
    <row r="4975" spans="1:26" x14ac:dyDescent="0.2">
      <c r="A4975">
        <v>38041</v>
      </c>
      <c r="B4975" t="s">
        <v>25017</v>
      </c>
      <c r="C4975" t="s">
        <v>25018</v>
      </c>
      <c r="D4975" t="s">
        <v>25019</v>
      </c>
      <c r="E4975" t="s">
        <v>25020</v>
      </c>
      <c r="F4975" t="s">
        <v>25021</v>
      </c>
      <c r="G4975" t="s">
        <v>25022</v>
      </c>
      <c r="H4975" t="s">
        <v>25023</v>
      </c>
      <c r="I4975">
        <v>6</v>
      </c>
      <c r="J4975">
        <v>6</v>
      </c>
      <c r="K4975">
        <v>0</v>
      </c>
      <c r="L4975" t="s">
        <v>25024</v>
      </c>
      <c r="M4975">
        <f>SUM(B4975,C4975)</f>
        <v>0</v>
      </c>
      <c r="N4975" t="str">
        <f t="shared" si="154"/>
        <v>No</v>
      </c>
      <c r="O4975">
        <f>COUNTIF(C:C,"&lt;0")</f>
        <v>0</v>
      </c>
      <c r="P4975" t="e">
        <f>SUMIF(#REF!,"&gt;"&amp;AVERAGE(#REF!))</f>
        <v>#REF!</v>
      </c>
      <c r="Q4975">
        <f t="shared" si="155"/>
        <v>27.565026697177728</v>
      </c>
      <c r="R4975" t="str">
        <f>CONCATENATE("ID-",A4975,"-",E4975)</f>
        <v>ID-38041-Rome - Cagliari</v>
      </c>
      <c r="S4975" t="str">
        <f>INDEX(B:B,MATCH(A4975,A:A,0))</f>
        <v>05:50</v>
      </c>
      <c r="T4975" t="str">
        <f>IF(OR(B4975&gt;0,C4975&gt;0),"Acceptable","Check")</f>
        <v>Acceptable</v>
      </c>
      <c r="U4975">
        <f>COUNTIF(D:D, "Military - U.S. Army")</f>
        <v>23</v>
      </c>
      <c r="V4975">
        <f>AVERAGEIF(C:C,"Fort Myer, Virginia", I:I)</f>
        <v>2</v>
      </c>
      <c r="X4975" t="str">
        <f>IFERROR(VLOOKUP("FlightNumber", A:D, 4, FALSE), "Flight Not Found")</f>
        <v>Flight Not Found</v>
      </c>
      <c r="Y4975" t="str" cm="1">
        <f t="array" ref="Y4975">IF(AND(B:B &gt; TIME(6, 0, 0), B:B &lt;= TIME(18, 0, 0)), "Day", "Night")</f>
        <v>Night</v>
      </c>
      <c r="Z4975">
        <f>COUNTIFS(D:D, "Military - U.S. Army", C:C, "Fort Myer, Virginia")</f>
        <v>1</v>
      </c>
    </row>
    <row r="4976" spans="1:26" x14ac:dyDescent="0.2">
      <c r="A4976">
        <v>38047</v>
      </c>
      <c r="B4976" t="s">
        <v>6234</v>
      </c>
      <c r="C4976" t="s">
        <v>25025</v>
      </c>
      <c r="D4976" t="s">
        <v>20214</v>
      </c>
      <c r="E4976" t="s">
        <v>25026</v>
      </c>
      <c r="F4976" t="s">
        <v>25027</v>
      </c>
      <c r="G4976" t="s">
        <v>25028</v>
      </c>
      <c r="H4976" t="s">
        <v>25029</v>
      </c>
      <c r="I4976">
        <v>4</v>
      </c>
      <c r="J4976">
        <v>4</v>
      </c>
      <c r="K4976">
        <v>0</v>
      </c>
      <c r="L4976" t="s">
        <v>25030</v>
      </c>
      <c r="M4976">
        <f>SUM(B4976,C4976)</f>
        <v>0</v>
      </c>
      <c r="N4976" t="str">
        <f t="shared" si="154"/>
        <v>No</v>
      </c>
      <c r="O4976">
        <f>COUNTIF(C:C,"&lt;0")</f>
        <v>0</v>
      </c>
      <c r="P4976" t="e">
        <f>SUMIF(#REF!,"&gt;"&amp;AVERAGE(#REF!))</f>
        <v>#REF!</v>
      </c>
      <c r="Q4976">
        <f t="shared" si="155"/>
        <v>27.565026697177728</v>
      </c>
      <c r="R4976" t="str">
        <f>CONCATENATE("ID-",A4976,"-",E4976)</f>
        <v>ID-38047-Trefoil Island - Smithton</v>
      </c>
      <c r="S4976" t="str">
        <f>INDEX(B:B,MATCH(A4976,A:A,0))</f>
        <v>17:50</v>
      </c>
      <c r="T4976" t="str">
        <f>IF(OR(B4976&gt;0,C4976&gt;0),"Acceptable","Check")</f>
        <v>Acceptable</v>
      </c>
      <c r="U4976">
        <f>COUNTIF(D:D, "Military - U.S. Army")</f>
        <v>23</v>
      </c>
      <c r="V4976">
        <f>AVERAGEIF(C:C,"Fort Myer, Virginia", I:I)</f>
        <v>2</v>
      </c>
      <c r="X4976" t="str">
        <f>IFERROR(VLOOKUP("FlightNumber", A:D, 4, FALSE), "Flight Not Found")</f>
        <v>Flight Not Found</v>
      </c>
      <c r="Y4976" t="str" cm="1">
        <f t="array" ref="Y4976">IF(AND(B:B &gt; TIME(6, 0, 0), B:B &lt;= TIME(18, 0, 0)), "Day", "Night")</f>
        <v>Night</v>
      </c>
      <c r="Z4976">
        <f>COUNTIFS(D:D, "Military - U.S. Army", C:C, "Fort Myer, Virginia")</f>
        <v>1</v>
      </c>
    </row>
    <row r="4977" spans="1:26" x14ac:dyDescent="0.2">
      <c r="A4977">
        <v>38050</v>
      </c>
      <c r="B4977" t="s">
        <v>4504</v>
      </c>
      <c r="D4977" t="s">
        <v>25031</v>
      </c>
      <c r="E4977" t="s">
        <v>25032</v>
      </c>
      <c r="F4977" t="s">
        <v>22739</v>
      </c>
      <c r="G4977" t="s">
        <v>25033</v>
      </c>
      <c r="H4977" t="s">
        <v>25034</v>
      </c>
      <c r="I4977">
        <v>7</v>
      </c>
      <c r="J4977">
        <v>3</v>
      </c>
      <c r="K4977">
        <v>0</v>
      </c>
      <c r="L4977" t="s">
        <v>25035</v>
      </c>
      <c r="M4977">
        <f>SUM(B4977,C4977)</f>
        <v>0</v>
      </c>
      <c r="N4977" t="str">
        <f t="shared" si="154"/>
        <v>No</v>
      </c>
      <c r="O4977">
        <f>COUNTIF(C:C,"&lt;0")</f>
        <v>0</v>
      </c>
      <c r="P4977" t="e">
        <f>SUMIF(#REF!,"&gt;"&amp;AVERAGE(#REF!))</f>
        <v>#REF!</v>
      </c>
      <c r="Q4977">
        <f t="shared" si="155"/>
        <v>27.565026697177728</v>
      </c>
      <c r="R4977" t="str">
        <f>CONCATENATE("ID-",A4977,"-",E4977)</f>
        <v>ID-38050-Ankara - Baku - Kabul</v>
      </c>
      <c r="S4977" t="str">
        <f>INDEX(B:B,MATCH(A4977,A:A,0))</f>
        <v>09:40</v>
      </c>
      <c r="T4977" t="str">
        <f>IF(OR(B4977&gt;0,C4977&gt;0),"Acceptable","Check")</f>
        <v>Acceptable</v>
      </c>
      <c r="U4977">
        <f>COUNTIF(D:D, "Military - U.S. Army")</f>
        <v>23</v>
      </c>
      <c r="V4977">
        <f>AVERAGEIF(C:C,"Fort Myer, Virginia", I:I)</f>
        <v>2</v>
      </c>
      <c r="X4977" t="str">
        <f>IFERROR(VLOOKUP("FlightNumber", A:D, 4, FALSE), "Flight Not Found")</f>
        <v>Flight Not Found</v>
      </c>
      <c r="Y4977" t="str" cm="1">
        <f t="array" ref="Y4977">IF(AND(B:B &gt; TIME(6, 0, 0), B:B &lt;= TIME(18, 0, 0)), "Day", "Night")</f>
        <v>Night</v>
      </c>
      <c r="Z4977">
        <f>COUNTIFS(D:D, "Military - U.S. Army", C:C, "Fort Myer, Virginia")</f>
        <v>1</v>
      </c>
    </row>
    <row r="4978" spans="1:26" x14ac:dyDescent="0.2">
      <c r="A4978">
        <v>38056</v>
      </c>
      <c r="B4978" t="s">
        <v>4183</v>
      </c>
      <c r="C4978" t="s">
        <v>25036</v>
      </c>
      <c r="D4978" t="s">
        <v>25037</v>
      </c>
      <c r="E4978" t="s">
        <v>994</v>
      </c>
      <c r="F4978" t="s">
        <v>25038</v>
      </c>
      <c r="G4978" t="s">
        <v>25039</v>
      </c>
      <c r="H4978" t="s">
        <v>25040</v>
      </c>
      <c r="I4978">
        <v>4</v>
      </c>
      <c r="J4978">
        <v>4</v>
      </c>
      <c r="K4978">
        <v>0</v>
      </c>
      <c r="L4978" t="s">
        <v>25041</v>
      </c>
      <c r="M4978">
        <f>SUM(B4978,C4978)</f>
        <v>0</v>
      </c>
      <c r="N4978" t="str">
        <f t="shared" si="154"/>
        <v>No</v>
      </c>
      <c r="O4978">
        <f>COUNTIF(C:C,"&lt;0")</f>
        <v>0</v>
      </c>
      <c r="P4978" t="e">
        <f>SUMIF(#REF!,"&gt;"&amp;AVERAGE(#REF!))</f>
        <v>#REF!</v>
      </c>
      <c r="Q4978">
        <f t="shared" si="155"/>
        <v>27.565026697177728</v>
      </c>
      <c r="R4978" t="str">
        <f>CONCATENATE("ID-",A4978,"-",E4978)</f>
        <v>ID-38056-Training</v>
      </c>
      <c r="S4978" t="str">
        <f>INDEX(B:B,MATCH(A4978,A:A,0))</f>
        <v>20:42</v>
      </c>
      <c r="T4978" t="str">
        <f>IF(OR(B4978&gt;0,C4978&gt;0),"Acceptable","Check")</f>
        <v>Acceptable</v>
      </c>
      <c r="U4978">
        <f>COUNTIF(D:D, "Military - U.S. Army")</f>
        <v>23</v>
      </c>
      <c r="V4978">
        <f>AVERAGEIF(C:C,"Fort Myer, Virginia", I:I)</f>
        <v>2</v>
      </c>
      <c r="X4978" t="str">
        <f>IFERROR(VLOOKUP("FlightNumber", A:D, 4, FALSE), "Flight Not Found")</f>
        <v>Flight Not Found</v>
      </c>
      <c r="Y4978" t="str" cm="1">
        <f t="array" ref="Y4978">IF(AND(B:B &gt; TIME(6, 0, 0), B:B &lt;= TIME(18, 0, 0)), "Day", "Night")</f>
        <v>Night</v>
      </c>
      <c r="Z4978">
        <f>COUNTIFS(D:D, "Military - U.S. Army", C:C, "Fort Myer, Virginia")</f>
        <v>1</v>
      </c>
    </row>
    <row r="4979" spans="1:26" x14ac:dyDescent="0.2">
      <c r="A4979">
        <v>38180</v>
      </c>
      <c r="B4979" t="s">
        <v>6705</v>
      </c>
      <c r="C4979" t="s">
        <v>25042</v>
      </c>
      <c r="D4979" t="s">
        <v>25043</v>
      </c>
      <c r="E4979" t="s">
        <v>25044</v>
      </c>
      <c r="F4979" t="s">
        <v>8860</v>
      </c>
      <c r="G4979" t="s">
        <v>25045</v>
      </c>
      <c r="H4979" t="s">
        <v>20669</v>
      </c>
      <c r="I4979">
        <v>2</v>
      </c>
      <c r="J4979">
        <v>1</v>
      </c>
      <c r="K4979">
        <v>0</v>
      </c>
      <c r="L4979" t="s">
        <v>25046</v>
      </c>
      <c r="M4979">
        <f>SUM(B4979,C4979)</f>
        <v>0</v>
      </c>
      <c r="N4979" t="str">
        <f t="shared" si="154"/>
        <v>No</v>
      </c>
      <c r="O4979">
        <f>COUNTIF(C:C,"&lt;0")</f>
        <v>0</v>
      </c>
      <c r="P4979" t="e">
        <f>SUMIF(#REF!,"&gt;"&amp;AVERAGE(#REF!))</f>
        <v>#REF!</v>
      </c>
      <c r="Q4979">
        <f t="shared" si="155"/>
        <v>27.565026697177728</v>
      </c>
      <c r="R4979" t="str">
        <f>CONCATENATE("ID-",A4979,"-",E4979)</f>
        <v>ID-38180-San Juan - Saint Martten</v>
      </c>
      <c r="S4979" t="str">
        <f>INDEX(B:B,MATCH(A4979,A:A,0))</f>
        <v>07:15</v>
      </c>
      <c r="T4979" t="str">
        <f>IF(OR(B4979&gt;0,C4979&gt;0),"Acceptable","Check")</f>
        <v>Acceptable</v>
      </c>
      <c r="U4979">
        <f>COUNTIF(D:D, "Military - U.S. Army")</f>
        <v>23</v>
      </c>
      <c r="V4979">
        <f>AVERAGEIF(C:C,"Fort Myer, Virginia", I:I)</f>
        <v>2</v>
      </c>
      <c r="X4979" t="str">
        <f>IFERROR(VLOOKUP("FlightNumber", A:D, 4, FALSE), "Flight Not Found")</f>
        <v>Flight Not Found</v>
      </c>
      <c r="Y4979" t="str" cm="1">
        <f t="array" ref="Y4979">IF(AND(B:B &gt; TIME(6, 0, 0), B:B &lt;= TIME(18, 0, 0)), "Day", "Night")</f>
        <v>Night</v>
      </c>
      <c r="Z4979">
        <f>COUNTIFS(D:D, "Military - U.S. Army", C:C, "Fort Myer, Virginia")</f>
        <v>1</v>
      </c>
    </row>
    <row r="4980" spans="1:26" x14ac:dyDescent="0.2">
      <c r="A4980">
        <v>38062</v>
      </c>
      <c r="B4980" t="s">
        <v>8533</v>
      </c>
      <c r="C4980" t="s">
        <v>25047</v>
      </c>
      <c r="D4980" t="s">
        <v>25048</v>
      </c>
      <c r="F4980" t="s">
        <v>18256</v>
      </c>
      <c r="G4980" t="s">
        <v>25049</v>
      </c>
      <c r="H4980" t="s">
        <v>25050</v>
      </c>
      <c r="I4980">
        <v>5</v>
      </c>
      <c r="J4980">
        <v>5</v>
      </c>
      <c r="K4980">
        <v>0</v>
      </c>
      <c r="L4980" t="s">
        <v>25051</v>
      </c>
      <c r="M4980">
        <f>SUM(B4980,C4980)</f>
        <v>0</v>
      </c>
      <c r="N4980" t="str">
        <f t="shared" si="154"/>
        <v>No</v>
      </c>
      <c r="O4980">
        <f>COUNTIF(C:C,"&lt;0")</f>
        <v>0</v>
      </c>
      <c r="P4980" t="e">
        <f>SUMIF(#REF!,"&gt;"&amp;AVERAGE(#REF!))</f>
        <v>#REF!</v>
      </c>
      <c r="Q4980">
        <f t="shared" si="155"/>
        <v>27.565026697177728</v>
      </c>
      <c r="R4980" t="str">
        <f>CONCATENATE("ID-",A4980,"-",E4980)</f>
        <v>ID-38062-</v>
      </c>
      <c r="S4980" t="str">
        <f>INDEX(B:B,MATCH(A4980,A:A,0))</f>
        <v>04:01</v>
      </c>
      <c r="T4980" t="str">
        <f>IF(OR(B4980&gt;0,C4980&gt;0),"Acceptable","Check")</f>
        <v>Acceptable</v>
      </c>
      <c r="U4980">
        <f>COUNTIF(D:D, "Military - U.S. Army")</f>
        <v>23</v>
      </c>
      <c r="V4980">
        <f>AVERAGEIF(C:C,"Fort Myer, Virginia", I:I)</f>
        <v>2</v>
      </c>
      <c r="X4980" t="str">
        <f>IFERROR(VLOOKUP("FlightNumber", A:D, 4, FALSE), "Flight Not Found")</f>
        <v>Flight Not Found</v>
      </c>
      <c r="Y4980" t="str" cm="1">
        <f t="array" ref="Y4980">IF(AND(B:B &gt; TIME(6, 0, 0), B:B &lt;= TIME(18, 0, 0)), "Day", "Night")</f>
        <v>Night</v>
      </c>
      <c r="Z4980">
        <f>COUNTIFS(D:D, "Military - U.S. Army", C:C, "Fort Myer, Virginia")</f>
        <v>1</v>
      </c>
    </row>
    <row r="4981" spans="1:26" x14ac:dyDescent="0.2">
      <c r="A4981">
        <v>38064</v>
      </c>
      <c r="B4981" t="s">
        <v>25052</v>
      </c>
      <c r="C4981" t="s">
        <v>25053</v>
      </c>
      <c r="D4981" t="s">
        <v>9454</v>
      </c>
      <c r="E4981" t="s">
        <v>25054</v>
      </c>
      <c r="F4981" t="s">
        <v>14401</v>
      </c>
      <c r="G4981" t="s">
        <v>25055</v>
      </c>
      <c r="H4981" t="s">
        <v>25056</v>
      </c>
      <c r="I4981">
        <v>6</v>
      </c>
      <c r="J4981">
        <v>6</v>
      </c>
      <c r="K4981">
        <v>0</v>
      </c>
      <c r="L4981" t="s">
        <v>25057</v>
      </c>
      <c r="M4981">
        <f>SUM(B4981,C4981)</f>
        <v>0</v>
      </c>
      <c r="N4981" t="str">
        <f t="shared" si="154"/>
        <v>No</v>
      </c>
      <c r="O4981">
        <f>COUNTIF(C:C,"&lt;0")</f>
        <v>0</v>
      </c>
      <c r="P4981" t="e">
        <f>SUMIF(#REF!,"&gt;"&amp;AVERAGE(#REF!))</f>
        <v>#REF!</v>
      </c>
      <c r="Q4981">
        <f t="shared" si="155"/>
        <v>27.565026697177728</v>
      </c>
      <c r="R4981" t="str">
        <f>CONCATENATE("ID-",A4981,"-",E4981)</f>
        <v>ID-38064-Hamilton Island - Lindeman Island</v>
      </c>
      <c r="S4981" t="str">
        <f>INDEX(B:B,MATCH(A4981,A:A,0))</f>
        <v>17:08</v>
      </c>
      <c r="T4981" t="str">
        <f>IF(OR(B4981&gt;0,C4981&gt;0),"Acceptable","Check")</f>
        <v>Acceptable</v>
      </c>
      <c r="U4981">
        <f>COUNTIF(D:D, "Military - U.S. Army")</f>
        <v>23</v>
      </c>
      <c r="V4981">
        <f>AVERAGEIF(C:C,"Fort Myer, Virginia", I:I)</f>
        <v>2</v>
      </c>
      <c r="X4981" t="str">
        <f>IFERROR(VLOOKUP("FlightNumber", A:D, 4, FALSE), "Flight Not Found")</f>
        <v>Flight Not Found</v>
      </c>
      <c r="Y4981" t="str" cm="1">
        <f t="array" ref="Y4981">IF(AND(B:B &gt; TIME(6, 0, 0), B:B &lt;= TIME(18, 0, 0)), "Day", "Night")</f>
        <v>Night</v>
      </c>
      <c r="Z4981">
        <f>COUNTIFS(D:D, "Military - U.S. Army", C:C, "Fort Myer, Virginia")</f>
        <v>1</v>
      </c>
    </row>
    <row r="4982" spans="1:26" x14ac:dyDescent="0.2">
      <c r="A4982">
        <v>38067</v>
      </c>
      <c r="B4982" t="s">
        <v>7748</v>
      </c>
      <c r="C4982" t="s">
        <v>25058</v>
      </c>
      <c r="D4982" t="s">
        <v>25059</v>
      </c>
      <c r="E4982" t="s">
        <v>25060</v>
      </c>
      <c r="F4982" t="s">
        <v>25061</v>
      </c>
      <c r="G4982" t="s">
        <v>25062</v>
      </c>
      <c r="H4982" t="s">
        <v>25063</v>
      </c>
      <c r="I4982">
        <v>5</v>
      </c>
      <c r="J4982">
        <v>4</v>
      </c>
      <c r="K4982">
        <v>0</v>
      </c>
      <c r="L4982" t="s">
        <v>25064</v>
      </c>
      <c r="M4982">
        <f>SUM(B4982,C4982)</f>
        <v>0</v>
      </c>
      <c r="N4982" t="str">
        <f t="shared" si="154"/>
        <v>No</v>
      </c>
      <c r="O4982">
        <f>COUNTIF(C:C,"&lt;0")</f>
        <v>0</v>
      </c>
      <c r="P4982" t="e">
        <f>SUMIF(#REF!,"&gt;"&amp;AVERAGE(#REF!))</f>
        <v>#REF!</v>
      </c>
      <c r="Q4982">
        <f t="shared" si="155"/>
        <v>27.565026697177728</v>
      </c>
      <c r="R4982" t="str">
        <f>CONCATENATE("ID-",A4982,"-",E4982)</f>
        <v>ID-38067-Odessa, TX - Lubbock, TX</v>
      </c>
      <c r="S4982" t="str">
        <f>INDEX(B:B,MATCH(A4982,A:A,0))</f>
        <v>02:20</v>
      </c>
      <c r="T4982" t="str">
        <f>IF(OR(B4982&gt;0,C4982&gt;0),"Acceptable","Check")</f>
        <v>Acceptable</v>
      </c>
      <c r="U4982">
        <f>COUNTIF(D:D, "Military - U.S. Army")</f>
        <v>23</v>
      </c>
      <c r="V4982">
        <f>AVERAGEIF(C:C,"Fort Myer, Virginia", I:I)</f>
        <v>2</v>
      </c>
      <c r="X4982" t="str">
        <f>IFERROR(VLOOKUP("FlightNumber", A:D, 4, FALSE), "Flight Not Found")</f>
        <v>Flight Not Found</v>
      </c>
      <c r="Y4982" t="str" cm="1">
        <f t="array" ref="Y4982">IF(AND(B:B &gt; TIME(6, 0, 0), B:B &lt;= TIME(18, 0, 0)), "Day", "Night")</f>
        <v>Night</v>
      </c>
      <c r="Z4982">
        <f>COUNTIFS(D:D, "Military - U.S. Army", C:C, "Fort Myer, Virginia")</f>
        <v>1</v>
      </c>
    </row>
    <row r="4983" spans="1:26" x14ac:dyDescent="0.2">
      <c r="A4983">
        <v>38109</v>
      </c>
      <c r="B4983" t="s">
        <v>2618</v>
      </c>
      <c r="C4983" t="s">
        <v>25065</v>
      </c>
      <c r="D4983" t="s">
        <v>25066</v>
      </c>
      <c r="E4983" t="s">
        <v>25067</v>
      </c>
      <c r="F4983" t="s">
        <v>25068</v>
      </c>
      <c r="G4983" t="s">
        <v>25069</v>
      </c>
      <c r="H4983" t="s">
        <v>25070</v>
      </c>
      <c r="I4983">
        <v>7</v>
      </c>
      <c r="J4983">
        <v>7</v>
      </c>
      <c r="K4983">
        <v>0</v>
      </c>
      <c r="L4983" t="s">
        <v>25071</v>
      </c>
      <c r="M4983">
        <f>SUM(B4983,C4983)</f>
        <v>0</v>
      </c>
      <c r="N4983" t="str">
        <f t="shared" si="154"/>
        <v>No</v>
      </c>
      <c r="O4983">
        <f>COUNTIF(C:C,"&lt;0")</f>
        <v>0</v>
      </c>
      <c r="P4983" t="e">
        <f>SUMIF(#REF!,"&gt;"&amp;AVERAGE(#REF!))</f>
        <v>#REF!</v>
      </c>
      <c r="Q4983">
        <f t="shared" si="155"/>
        <v>27.565026697177728</v>
      </c>
      <c r="R4983" t="str">
        <f>CONCATENATE("ID-",A4983,"-",E4983)</f>
        <v>ID-38109-Ciudad Juarez - Mexico City</v>
      </c>
      <c r="S4983" t="str">
        <f>INDEX(B:B,MATCH(A4983,A:A,0))</f>
        <v>16:00</v>
      </c>
      <c r="T4983" t="str">
        <f>IF(OR(B4983&gt;0,C4983&gt;0),"Acceptable","Check")</f>
        <v>Acceptable</v>
      </c>
      <c r="U4983">
        <f>COUNTIF(D:D, "Military - U.S. Army")</f>
        <v>23</v>
      </c>
      <c r="V4983">
        <f>AVERAGEIF(C:C,"Fort Myer, Virginia", I:I)</f>
        <v>2</v>
      </c>
      <c r="X4983" t="str">
        <f>IFERROR(VLOOKUP("FlightNumber", A:D, 4, FALSE), "Flight Not Found")</f>
        <v>Flight Not Found</v>
      </c>
      <c r="Y4983" t="str" cm="1">
        <f t="array" ref="Y4983">IF(AND(B:B &gt; TIME(6, 0, 0), B:B &lt;= TIME(18, 0, 0)), "Day", "Night")</f>
        <v>Night</v>
      </c>
      <c r="Z4983">
        <f>COUNTIFS(D:D, "Military - U.S. Army", C:C, "Fort Myer, Virginia")</f>
        <v>1</v>
      </c>
    </row>
    <row r="4984" spans="1:26" x14ac:dyDescent="0.2">
      <c r="A4984">
        <v>38111</v>
      </c>
      <c r="B4984" t="s">
        <v>2567</v>
      </c>
      <c r="C4984" t="s">
        <v>25072</v>
      </c>
      <c r="D4984" t="s">
        <v>25073</v>
      </c>
      <c r="E4984" t="s">
        <v>25074</v>
      </c>
      <c r="F4984" t="s">
        <v>25075</v>
      </c>
      <c r="G4984" t="s">
        <v>25076</v>
      </c>
      <c r="H4984" t="s">
        <v>25077</v>
      </c>
      <c r="I4984">
        <v>7</v>
      </c>
      <c r="J4984">
        <v>7</v>
      </c>
      <c r="K4984">
        <v>0</v>
      </c>
      <c r="L4984" t="s">
        <v>25078</v>
      </c>
      <c r="M4984">
        <f>SUM(B4984,C4984)</f>
        <v>0</v>
      </c>
      <c r="N4984" t="str">
        <f t="shared" si="154"/>
        <v>No</v>
      </c>
      <c r="O4984">
        <f>COUNTIF(C:C,"&lt;0")</f>
        <v>0</v>
      </c>
      <c r="P4984" t="e">
        <f>SUMIF(#REF!,"&gt;"&amp;AVERAGE(#REF!))</f>
        <v>#REF!</v>
      </c>
      <c r="Q4984">
        <f t="shared" si="155"/>
        <v>27.565026697177728</v>
      </c>
      <c r="R4984" t="str">
        <f>CONCATENATE("ID-",A4984,"-",E4984)</f>
        <v>ID-38111-Ciudad Bolívar - Uonquén</v>
      </c>
      <c r="S4984" t="str">
        <f>INDEX(B:B,MATCH(A4984,A:A,0))</f>
        <v>11:00</v>
      </c>
      <c r="T4984" t="str">
        <f>IF(OR(B4984&gt;0,C4984&gt;0),"Acceptable","Check")</f>
        <v>Acceptable</v>
      </c>
      <c r="U4984">
        <f>COUNTIF(D:D, "Military - U.S. Army")</f>
        <v>23</v>
      </c>
      <c r="V4984">
        <f>AVERAGEIF(C:C,"Fort Myer, Virginia", I:I)</f>
        <v>2</v>
      </c>
      <c r="X4984" t="str">
        <f>IFERROR(VLOOKUP("FlightNumber", A:D, 4, FALSE), "Flight Not Found")</f>
        <v>Flight Not Found</v>
      </c>
      <c r="Y4984" t="str" cm="1">
        <f t="array" ref="Y4984">IF(AND(B:B &gt; TIME(6, 0, 0), B:B &lt;= TIME(18, 0, 0)), "Day", "Night")</f>
        <v>Night</v>
      </c>
      <c r="Z4984">
        <f>COUNTIFS(D:D, "Military - U.S. Army", C:C, "Fort Myer, Virginia")</f>
        <v>1</v>
      </c>
    </row>
    <row r="4985" spans="1:26" x14ac:dyDescent="0.2">
      <c r="A4985">
        <v>38112</v>
      </c>
      <c r="B4985" t="s">
        <v>1965</v>
      </c>
      <c r="C4985" t="s">
        <v>25079</v>
      </c>
      <c r="D4985" t="s">
        <v>25080</v>
      </c>
      <c r="E4985" t="s">
        <v>25081</v>
      </c>
      <c r="F4985" t="s">
        <v>25082</v>
      </c>
      <c r="G4985" t="s">
        <v>25083</v>
      </c>
      <c r="H4985" t="s">
        <v>25084</v>
      </c>
      <c r="I4985">
        <v>7</v>
      </c>
      <c r="J4985">
        <v>3</v>
      </c>
      <c r="K4985">
        <v>0</v>
      </c>
      <c r="L4985" t="s">
        <v>25085</v>
      </c>
      <c r="M4985">
        <f>SUM(B4985,C4985)</f>
        <v>0</v>
      </c>
      <c r="N4985" t="str">
        <f t="shared" si="154"/>
        <v>No</v>
      </c>
      <c r="O4985">
        <f>COUNTIF(C:C,"&lt;0")</f>
        <v>0</v>
      </c>
      <c r="P4985" t="e">
        <f>SUMIF(#REF!,"&gt;"&amp;AVERAGE(#REF!))</f>
        <v>#REF!</v>
      </c>
      <c r="Q4985">
        <f t="shared" si="155"/>
        <v>27.565026697177728</v>
      </c>
      <c r="R4985" t="str">
        <f>CONCATENATE("ID-",A4985,"-",E4985)</f>
        <v>ID-38112-Bogota - Carepa</v>
      </c>
      <c r="S4985" t="str">
        <f>INDEX(B:B,MATCH(A4985,A:A,0))</f>
        <v>13:00</v>
      </c>
      <c r="T4985" t="str">
        <f>IF(OR(B4985&gt;0,C4985&gt;0),"Acceptable","Check")</f>
        <v>Acceptable</v>
      </c>
      <c r="U4985">
        <f>COUNTIF(D:D, "Military - U.S. Army")</f>
        <v>23</v>
      </c>
      <c r="V4985">
        <f>AVERAGEIF(C:C,"Fort Myer, Virginia", I:I)</f>
        <v>2</v>
      </c>
      <c r="X4985" t="str">
        <f>IFERROR(VLOOKUP("FlightNumber", A:D, 4, FALSE), "Flight Not Found")</f>
        <v>Flight Not Found</v>
      </c>
      <c r="Y4985" t="str" cm="1">
        <f t="array" ref="Y4985">IF(AND(B:B &gt; TIME(6, 0, 0), B:B &lt;= TIME(18, 0, 0)), "Day", "Night")</f>
        <v>Night</v>
      </c>
      <c r="Z4985">
        <f>COUNTIFS(D:D, "Military - U.S. Army", C:C, "Fort Myer, Virginia")</f>
        <v>1</v>
      </c>
    </row>
    <row r="4986" spans="1:26" x14ac:dyDescent="0.2">
      <c r="A4986">
        <v>38113</v>
      </c>
      <c r="B4986" t="s">
        <v>1164</v>
      </c>
      <c r="C4986" t="s">
        <v>25086</v>
      </c>
      <c r="D4986" t="s">
        <v>25087</v>
      </c>
      <c r="E4986" t="s">
        <v>25088</v>
      </c>
      <c r="F4986" t="s">
        <v>18709</v>
      </c>
      <c r="G4986" t="s">
        <v>25089</v>
      </c>
      <c r="I4986">
        <v>10</v>
      </c>
      <c r="J4986">
        <v>6</v>
      </c>
      <c r="K4986">
        <v>0</v>
      </c>
      <c r="L4986" t="s">
        <v>25090</v>
      </c>
      <c r="M4986">
        <f>SUM(B4986,C4986)</f>
        <v>0</v>
      </c>
      <c r="N4986" t="str">
        <f t="shared" si="154"/>
        <v>No</v>
      </c>
      <c r="O4986">
        <f>COUNTIF(C:C,"&lt;0")</f>
        <v>0</v>
      </c>
      <c r="P4986" t="e">
        <f>SUMIF(#REF!,"&gt;"&amp;AVERAGE(#REF!))</f>
        <v>#REF!</v>
      </c>
      <c r="Q4986">
        <f t="shared" si="155"/>
        <v>27.565026697177728</v>
      </c>
      <c r="R4986" t="str">
        <f>CONCATENATE("ID-",A4986,"-",E4986)</f>
        <v>ID-38113-Jiech - Ayod</v>
      </c>
      <c r="S4986" t="str">
        <f>INDEX(B:B,MATCH(A4986,A:A,0))</f>
        <v>15:00</v>
      </c>
      <c r="T4986" t="str">
        <f>IF(OR(B4986&gt;0,C4986&gt;0),"Acceptable","Check")</f>
        <v>Acceptable</v>
      </c>
      <c r="U4986">
        <f>COUNTIF(D:D, "Military - U.S. Army")</f>
        <v>23</v>
      </c>
      <c r="V4986">
        <f>AVERAGEIF(C:C,"Fort Myer, Virginia", I:I)</f>
        <v>2</v>
      </c>
      <c r="X4986" t="str">
        <f>IFERROR(VLOOKUP("FlightNumber", A:D, 4, FALSE), "Flight Not Found")</f>
        <v>Flight Not Found</v>
      </c>
      <c r="Y4986" t="str" cm="1">
        <f t="array" ref="Y4986">IF(AND(B:B &gt; TIME(6, 0, 0), B:B &lt;= TIME(18, 0, 0)), "Day", "Night")</f>
        <v>Night</v>
      </c>
      <c r="Z4986">
        <f>COUNTIFS(D:D, "Military - U.S. Army", C:C, "Fort Myer, Virginia")</f>
        <v>1</v>
      </c>
    </row>
    <row r="4987" spans="1:26" x14ac:dyDescent="0.2">
      <c r="A4987">
        <v>38118</v>
      </c>
      <c r="C4987" t="s">
        <v>25091</v>
      </c>
      <c r="D4987" t="s">
        <v>25092</v>
      </c>
      <c r="E4987" t="s">
        <v>25093</v>
      </c>
      <c r="F4987" t="s">
        <v>9031</v>
      </c>
      <c r="G4987" t="s">
        <v>25094</v>
      </c>
      <c r="H4987" t="s">
        <v>25095</v>
      </c>
      <c r="I4987">
        <v>7</v>
      </c>
      <c r="J4987">
        <v>7</v>
      </c>
      <c r="K4987">
        <v>0</v>
      </c>
      <c r="L4987" t="s">
        <v>25096</v>
      </c>
      <c r="M4987">
        <f>SUM(B4987,C4987)</f>
        <v>0</v>
      </c>
      <c r="N4987" t="str">
        <f t="shared" si="154"/>
        <v>No</v>
      </c>
      <c r="O4987">
        <f>COUNTIF(C:C,"&lt;0")</f>
        <v>0</v>
      </c>
      <c r="P4987" t="e">
        <f>SUMIF(#REF!,"&gt;"&amp;AVERAGE(#REF!))</f>
        <v>#REF!</v>
      </c>
      <c r="Q4987">
        <f t="shared" si="155"/>
        <v>27.565026697177728</v>
      </c>
      <c r="R4987" t="str">
        <f>CONCATENATE("ID-",A4987,"-",E4987)</f>
        <v>ID-38118-Khartoum - Juba - El Obeid</v>
      </c>
      <c r="S4987">
        <f>INDEX(B:B,MATCH(A4987,A:A,0))</f>
        <v>0</v>
      </c>
      <c r="T4987" t="str">
        <f>IF(OR(B4987&gt;0,C4987&gt;0),"Acceptable","Check")</f>
        <v>Acceptable</v>
      </c>
      <c r="U4987">
        <f>COUNTIF(D:D, "Military - U.S. Army")</f>
        <v>23</v>
      </c>
      <c r="V4987">
        <f>AVERAGEIF(C:C,"Fort Myer, Virginia", I:I)</f>
        <v>2</v>
      </c>
      <c r="X4987" t="str">
        <f>IFERROR(VLOOKUP("FlightNumber", A:D, 4, FALSE), "Flight Not Found")</f>
        <v>Flight Not Found</v>
      </c>
      <c r="Y4987" t="str" cm="1">
        <f t="array" ref="Y4987">IF(AND(B:B &gt; TIME(6, 0, 0), B:B &lt;= TIME(18, 0, 0)), "Day", "Night")</f>
        <v>Night</v>
      </c>
      <c r="Z4987">
        <f>COUNTIFS(D:D, "Military - U.S. Army", C:C, "Fort Myer, Virginia")</f>
        <v>1</v>
      </c>
    </row>
    <row r="4988" spans="1:26" x14ac:dyDescent="0.2">
      <c r="A4988">
        <v>38121</v>
      </c>
      <c r="B4988" t="s">
        <v>37</v>
      </c>
      <c r="C4988" t="s">
        <v>5552</v>
      </c>
      <c r="D4988" t="s">
        <v>25097</v>
      </c>
      <c r="E4988" t="s">
        <v>25098</v>
      </c>
      <c r="F4988" t="s">
        <v>24501</v>
      </c>
      <c r="G4988" t="s">
        <v>25099</v>
      </c>
      <c r="H4988" t="s">
        <v>25100</v>
      </c>
      <c r="I4988">
        <v>33</v>
      </c>
      <c r="J4988">
        <v>33</v>
      </c>
      <c r="K4988">
        <v>0</v>
      </c>
      <c r="L4988" t="s">
        <v>25101</v>
      </c>
      <c r="M4988">
        <f>SUM(B4988,C4988)</f>
        <v>0</v>
      </c>
      <c r="N4988" t="str">
        <f t="shared" si="154"/>
        <v>No</v>
      </c>
      <c r="O4988">
        <f>COUNTIF(C:C,"&lt;0")</f>
        <v>0</v>
      </c>
      <c r="P4988" t="e">
        <f>SUMIF(#REF!,"&gt;"&amp;AVERAGE(#REF!))</f>
        <v>#REF!</v>
      </c>
      <c r="Q4988">
        <f t="shared" si="155"/>
        <v>27.565026697177728</v>
      </c>
      <c r="R4988" t="str">
        <f>CONCATENATE("ID-",A4988,"-",E4988)</f>
        <v>ID-38121-Sao Paulo - Tefe - Manaus</v>
      </c>
      <c r="S4988" t="str">
        <f>INDEX(B:B,MATCH(A4988,A:A,0))</f>
        <v>18:30</v>
      </c>
      <c r="T4988" t="str">
        <f>IF(OR(B4988&gt;0,C4988&gt;0),"Acceptable","Check")</f>
        <v>Acceptable</v>
      </c>
      <c r="U4988">
        <f>COUNTIF(D:D, "Military - U.S. Army")</f>
        <v>23</v>
      </c>
      <c r="V4988">
        <f>AVERAGEIF(C:C,"Fort Myer, Virginia", I:I)</f>
        <v>2</v>
      </c>
      <c r="X4988" t="str">
        <f>IFERROR(VLOOKUP("FlightNumber", A:D, 4, FALSE), "Flight Not Found")</f>
        <v>Flight Not Found</v>
      </c>
      <c r="Y4988" t="str" cm="1">
        <f t="array" ref="Y4988">IF(AND(B:B &gt; TIME(6, 0, 0), B:B &lt;= TIME(18, 0, 0)), "Day", "Night")</f>
        <v>Night</v>
      </c>
      <c r="Z4988">
        <f>COUNTIFS(D:D, "Military - U.S. Army", C:C, "Fort Myer, Virginia")</f>
        <v>1</v>
      </c>
    </row>
    <row r="4989" spans="1:26" x14ac:dyDescent="0.2">
      <c r="A4989">
        <v>38125</v>
      </c>
      <c r="B4989" t="s">
        <v>3756</v>
      </c>
      <c r="C4989" t="s">
        <v>25102</v>
      </c>
      <c r="D4989" t="s">
        <v>25103</v>
      </c>
      <c r="E4989" t="s">
        <v>25104</v>
      </c>
      <c r="F4989" t="s">
        <v>25105</v>
      </c>
      <c r="G4989" t="s">
        <v>25106</v>
      </c>
      <c r="H4989" t="s">
        <v>25107</v>
      </c>
      <c r="I4989">
        <v>12</v>
      </c>
      <c r="J4989">
        <v>1</v>
      </c>
      <c r="K4989">
        <v>0</v>
      </c>
      <c r="L4989" t="s">
        <v>25108</v>
      </c>
      <c r="M4989">
        <f>SUM(B4989,C4989)</f>
        <v>0</v>
      </c>
      <c r="N4989" t="str">
        <f t="shared" si="154"/>
        <v>No</v>
      </c>
      <c r="O4989">
        <f>COUNTIF(C:C,"&lt;0")</f>
        <v>0</v>
      </c>
      <c r="P4989" t="e">
        <f>SUMIF(#REF!,"&gt;"&amp;AVERAGE(#REF!))</f>
        <v>#REF!</v>
      </c>
      <c r="Q4989">
        <f t="shared" si="155"/>
        <v>27.565026697177728</v>
      </c>
      <c r="R4989" t="str">
        <f>CONCATENATE("ID-",A4989,"-",E4989)</f>
        <v>ID-38125-Kyzyl-Orda - Bozoy - Vozrozhdenya Island</v>
      </c>
      <c r="S4989" t="str">
        <f>INDEX(B:B,MATCH(A4989,A:A,0))</f>
        <v>10:40</v>
      </c>
      <c r="T4989" t="str">
        <f>IF(OR(B4989&gt;0,C4989&gt;0),"Acceptable","Check")</f>
        <v>Acceptable</v>
      </c>
      <c r="U4989">
        <f>COUNTIF(D:D, "Military - U.S. Army")</f>
        <v>23</v>
      </c>
      <c r="V4989">
        <f>AVERAGEIF(C:C,"Fort Myer, Virginia", I:I)</f>
        <v>2</v>
      </c>
      <c r="X4989" t="str">
        <f>IFERROR(VLOOKUP("FlightNumber", A:D, 4, FALSE), "Flight Not Found")</f>
        <v>Flight Not Found</v>
      </c>
      <c r="Y4989" t="str" cm="1">
        <f t="array" ref="Y4989">IF(AND(B:B &gt; TIME(6, 0, 0), B:B &lt;= TIME(18, 0, 0)), "Day", "Night")</f>
        <v>Night</v>
      </c>
      <c r="Z4989">
        <f>COUNTIFS(D:D, "Military - U.S. Army", C:C, "Fort Myer, Virginia")</f>
        <v>1</v>
      </c>
    </row>
    <row r="4990" spans="1:26" x14ac:dyDescent="0.2">
      <c r="A4990">
        <v>38125</v>
      </c>
      <c r="B4990" t="s">
        <v>1784</v>
      </c>
      <c r="C4990" t="s">
        <v>20795</v>
      </c>
      <c r="D4990" t="s">
        <v>25109</v>
      </c>
      <c r="E4990" t="s">
        <v>25110</v>
      </c>
      <c r="F4990" t="s">
        <v>24675</v>
      </c>
      <c r="G4990" t="s">
        <v>25111</v>
      </c>
      <c r="H4990" t="s">
        <v>25112</v>
      </c>
      <c r="I4990">
        <v>7</v>
      </c>
      <c r="J4990">
        <v>7</v>
      </c>
      <c r="K4990">
        <v>0</v>
      </c>
      <c r="L4990" t="s">
        <v>25113</v>
      </c>
      <c r="M4990">
        <f>SUM(B4990,C4990)</f>
        <v>0</v>
      </c>
      <c r="N4990" t="str">
        <f t="shared" si="154"/>
        <v>No</v>
      </c>
      <c r="O4990">
        <f>COUNTIF(C:C,"&lt;0")</f>
        <v>0</v>
      </c>
      <c r="P4990" t="e">
        <f>SUMIF(#REF!,"&gt;"&amp;AVERAGE(#REF!))</f>
        <v>#REF!</v>
      </c>
      <c r="Q4990">
        <f t="shared" si="155"/>
        <v>27.565026697177728</v>
      </c>
      <c r="R4990" t="str">
        <f>CONCATENATE("ID-",A4990,"-",E4990)</f>
        <v>ID-38125-Taiyuan - Urumqi - Baku</v>
      </c>
      <c r="S4990" t="str">
        <f>INDEX(B:B,MATCH(A4990,A:A,0))</f>
        <v>10:40</v>
      </c>
      <c r="T4990" t="str">
        <f>IF(OR(B4990&gt;0,C4990&gt;0),"Acceptable","Check")</f>
        <v>Acceptable</v>
      </c>
      <c r="U4990">
        <f>COUNTIF(D:D, "Military - U.S. Army")</f>
        <v>23</v>
      </c>
      <c r="V4990">
        <f>AVERAGEIF(C:C,"Fort Myer, Virginia", I:I)</f>
        <v>2</v>
      </c>
      <c r="X4990" t="str">
        <f>IFERROR(VLOOKUP("FlightNumber", A:D, 4, FALSE), "Flight Not Found")</f>
        <v>Flight Not Found</v>
      </c>
      <c r="Y4990" t="str" cm="1">
        <f t="array" ref="Y4990">IF(AND(B:B &gt; TIME(6, 0, 0), B:B &lt;= TIME(18, 0, 0)), "Day", "Night")</f>
        <v>Night</v>
      </c>
      <c r="Z4990">
        <f>COUNTIFS(D:D, "Military - U.S. Army", C:C, "Fort Myer, Virginia")</f>
        <v>1</v>
      </c>
    </row>
    <row r="4991" spans="1:26" x14ac:dyDescent="0.2">
      <c r="A4991">
        <v>38130</v>
      </c>
      <c r="B4991" t="s">
        <v>1310</v>
      </c>
      <c r="C4991" t="s">
        <v>25114</v>
      </c>
      <c r="D4991" t="s">
        <v>25115</v>
      </c>
      <c r="E4991" t="s">
        <v>25116</v>
      </c>
      <c r="F4991" t="s">
        <v>18709</v>
      </c>
      <c r="G4991" t="s">
        <v>25117</v>
      </c>
      <c r="H4991" t="s">
        <v>25118</v>
      </c>
      <c r="I4991">
        <v>2</v>
      </c>
      <c r="J4991">
        <v>2</v>
      </c>
      <c r="K4991">
        <v>0</v>
      </c>
      <c r="L4991" t="s">
        <v>25119</v>
      </c>
      <c r="M4991">
        <f>SUM(B4991,C4991)</f>
        <v>0</v>
      </c>
      <c r="N4991" t="str">
        <f t="shared" si="154"/>
        <v>No</v>
      </c>
      <c r="O4991">
        <f>COUNTIF(C:C,"&lt;0")</f>
        <v>0</v>
      </c>
      <c r="P4991" t="e">
        <f>SUMIF(#REF!,"&gt;"&amp;AVERAGE(#REF!))</f>
        <v>#REF!</v>
      </c>
      <c r="Q4991">
        <f t="shared" si="155"/>
        <v>27.565026697177728</v>
      </c>
      <c r="R4991" t="str">
        <f>CONCATENATE("ID-",A4991,"-",E4991)</f>
        <v>ID-38130-Nairobi - Mogadiscio</v>
      </c>
      <c r="S4991" t="str">
        <f>INDEX(B:B,MATCH(A4991,A:A,0))</f>
        <v>07:30</v>
      </c>
      <c r="T4991" t="str">
        <f>IF(OR(B4991&gt;0,C4991&gt;0),"Acceptable","Check")</f>
        <v>Acceptable</v>
      </c>
      <c r="U4991">
        <f>COUNTIF(D:D, "Military - U.S. Army")</f>
        <v>23</v>
      </c>
      <c r="V4991">
        <f>AVERAGEIF(C:C,"Fort Myer, Virginia", I:I)</f>
        <v>2</v>
      </c>
      <c r="X4991" t="str">
        <f>IFERROR(VLOOKUP("FlightNumber", A:D, 4, FALSE), "Flight Not Found")</f>
        <v>Flight Not Found</v>
      </c>
      <c r="Y4991" t="str" cm="1">
        <f t="array" ref="Y4991">IF(AND(B:B &gt; TIME(6, 0, 0), B:B &lt;= TIME(18, 0, 0)), "Day", "Night")</f>
        <v>Night</v>
      </c>
      <c r="Z4991">
        <f>COUNTIFS(D:D, "Military - U.S. Army", C:C, "Fort Myer, Virginia")</f>
        <v>1</v>
      </c>
    </row>
    <row r="4992" spans="1:26" x14ac:dyDescent="0.2">
      <c r="A4992">
        <v>38132</v>
      </c>
      <c r="B4992" t="s">
        <v>25120</v>
      </c>
      <c r="C4992" t="s">
        <v>25121</v>
      </c>
      <c r="D4992" t="s">
        <v>25122</v>
      </c>
      <c r="E4992" t="s">
        <v>25123</v>
      </c>
      <c r="F4992" t="s">
        <v>18995</v>
      </c>
      <c r="G4992" t="s">
        <v>25124</v>
      </c>
      <c r="H4992" t="s">
        <v>25125</v>
      </c>
      <c r="I4992">
        <v>3</v>
      </c>
      <c r="J4992">
        <v>3</v>
      </c>
      <c r="K4992">
        <v>0</v>
      </c>
      <c r="L4992" t="s">
        <v>25126</v>
      </c>
      <c r="M4992">
        <f>SUM(B4992,C4992)</f>
        <v>0</v>
      </c>
      <c r="N4992" t="str">
        <f t="shared" si="154"/>
        <v>No</v>
      </c>
      <c r="O4992">
        <f>COUNTIF(C:C,"&lt;0")</f>
        <v>0</v>
      </c>
      <c r="P4992" t="e">
        <f>SUMIF(#REF!,"&gt;"&amp;AVERAGE(#REF!))</f>
        <v>#REF!</v>
      </c>
      <c r="Q4992">
        <f t="shared" si="155"/>
        <v>27.565026697177728</v>
      </c>
      <c r="R4992" t="str">
        <f>CONCATENATE("ID-",A4992,"-",E4992)</f>
        <v>ID-38132-Katmandou - Lukla</v>
      </c>
      <c r="S4992" t="str">
        <f>INDEX(B:B,MATCH(A4992,A:A,0))</f>
        <v>13:56</v>
      </c>
      <c r="T4992" t="str">
        <f>IF(OR(B4992&gt;0,C4992&gt;0),"Acceptable","Check")</f>
        <v>Acceptable</v>
      </c>
      <c r="U4992">
        <f>COUNTIF(D:D, "Military - U.S. Army")</f>
        <v>23</v>
      </c>
      <c r="V4992">
        <f>AVERAGEIF(C:C,"Fort Myer, Virginia", I:I)</f>
        <v>2</v>
      </c>
      <c r="X4992" t="str">
        <f>IFERROR(VLOOKUP("FlightNumber", A:D, 4, FALSE), "Flight Not Found")</f>
        <v>Flight Not Found</v>
      </c>
      <c r="Y4992" t="str" cm="1">
        <f t="array" ref="Y4992">IF(AND(B:B &gt; TIME(6, 0, 0), B:B &lt;= TIME(18, 0, 0)), "Day", "Night")</f>
        <v>Night</v>
      </c>
      <c r="Z4992">
        <f>COUNTIFS(D:D, "Military - U.S. Army", C:C, "Fort Myer, Virginia")</f>
        <v>1</v>
      </c>
    </row>
    <row r="4993" spans="1:26" x14ac:dyDescent="0.2">
      <c r="A4993">
        <v>38146</v>
      </c>
      <c r="B4993" t="s">
        <v>25127</v>
      </c>
      <c r="C4993" t="s">
        <v>25128</v>
      </c>
      <c r="D4993" t="s">
        <v>25129</v>
      </c>
      <c r="E4993" t="s">
        <v>25130</v>
      </c>
      <c r="F4993" t="s">
        <v>25131</v>
      </c>
      <c r="G4993" t="s">
        <v>25132</v>
      </c>
      <c r="H4993" t="s">
        <v>25133</v>
      </c>
      <c r="I4993">
        <v>30</v>
      </c>
      <c r="J4993">
        <v>19</v>
      </c>
      <c r="K4993">
        <v>0</v>
      </c>
      <c r="L4993" t="s">
        <v>25134</v>
      </c>
      <c r="M4993">
        <f>SUM(B4993,C4993)</f>
        <v>0</v>
      </c>
      <c r="N4993" t="str">
        <f t="shared" si="154"/>
        <v>No</v>
      </c>
      <c r="O4993">
        <f>COUNTIF(C:C,"&lt;0")</f>
        <v>0</v>
      </c>
      <c r="P4993" t="e">
        <f>SUMIF(#REF!,"&gt;"&amp;AVERAGE(#REF!))</f>
        <v>#REF!</v>
      </c>
      <c r="Q4993">
        <f t="shared" si="155"/>
        <v>27.565026697177728</v>
      </c>
      <c r="R4993" t="str">
        <f>CONCATENATE("ID-",A4993,"-",E4993)</f>
        <v>ID-38146-Libreville - Franceville</v>
      </c>
      <c r="S4993" t="str">
        <f>INDEX(B:B,MATCH(A4993,A:A,0))</f>
        <v>09:38</v>
      </c>
      <c r="T4993" t="str">
        <f>IF(OR(B4993&gt;0,C4993&gt;0),"Acceptable","Check")</f>
        <v>Acceptable</v>
      </c>
      <c r="U4993">
        <f>COUNTIF(D:D, "Military - U.S. Army")</f>
        <v>23</v>
      </c>
      <c r="V4993">
        <f>AVERAGEIF(C:C,"Fort Myer, Virginia", I:I)</f>
        <v>2</v>
      </c>
      <c r="X4993" t="str">
        <f>IFERROR(VLOOKUP("FlightNumber", A:D, 4, FALSE), "Flight Not Found")</f>
        <v>Flight Not Found</v>
      </c>
      <c r="Y4993" t="str" cm="1">
        <f t="array" ref="Y4993">IF(AND(B:B &gt; TIME(6, 0, 0), B:B &lt;= TIME(18, 0, 0)), "Day", "Night")</f>
        <v>Night</v>
      </c>
      <c r="Z4993">
        <f>COUNTIFS(D:D, "Military - U.S. Army", C:C, "Fort Myer, Virginia")</f>
        <v>1</v>
      </c>
    </row>
    <row r="4994" spans="1:26" x14ac:dyDescent="0.2">
      <c r="A4994">
        <v>38149</v>
      </c>
      <c r="C4994" t="s">
        <v>24053</v>
      </c>
      <c r="D4994" t="s">
        <v>25135</v>
      </c>
      <c r="E4994" t="s">
        <v>25136</v>
      </c>
      <c r="F4994" t="s">
        <v>25137</v>
      </c>
      <c r="G4994" t="s">
        <v>24767</v>
      </c>
      <c r="I4994">
        <v>4</v>
      </c>
      <c r="J4994">
        <v>4</v>
      </c>
      <c r="K4994">
        <v>0</v>
      </c>
      <c r="L4994" t="s">
        <v>25138</v>
      </c>
      <c r="M4994">
        <f>SUM(B4994,C4994)</f>
        <v>0</v>
      </c>
      <c r="N4994" t="str">
        <f t="shared" ref="N4994:N5057" si="156">IF(E4994="good","Yes","No")</f>
        <v>No</v>
      </c>
      <c r="O4994">
        <f>COUNTIF(C:C,"&lt;0")</f>
        <v>0</v>
      </c>
      <c r="P4994" t="e">
        <f>SUMIF(#REF!,"&gt;"&amp;AVERAGE(#REF!))</f>
        <v>#REF!</v>
      </c>
      <c r="Q4994">
        <f t="shared" si="155"/>
        <v>27.565026697177728</v>
      </c>
      <c r="R4994" t="str">
        <f>CONCATENATE("ID-",A4994,"-",E4994)</f>
        <v>ID-38149-Belo Horizxonte - Juiz de For a</v>
      </c>
      <c r="S4994">
        <f>INDEX(B:B,MATCH(A4994,A:A,0))</f>
        <v>0</v>
      </c>
      <c r="T4994" t="str">
        <f>IF(OR(B4994&gt;0,C4994&gt;0),"Acceptable","Check")</f>
        <v>Acceptable</v>
      </c>
      <c r="U4994">
        <f>COUNTIF(D:D, "Military - U.S. Army")</f>
        <v>23</v>
      </c>
      <c r="V4994">
        <f>AVERAGEIF(C:C,"Fort Myer, Virginia", I:I)</f>
        <v>2</v>
      </c>
      <c r="X4994" t="str">
        <f>IFERROR(VLOOKUP("FlightNumber", A:D, 4, FALSE), "Flight Not Found")</f>
        <v>Flight Not Found</v>
      </c>
      <c r="Y4994" t="str" cm="1">
        <f t="array" ref="Y4994">IF(AND(B:B &gt; TIME(6, 0, 0), B:B &lt;= TIME(18, 0, 0)), "Day", "Night")</f>
        <v>Night</v>
      </c>
      <c r="Z4994">
        <f>COUNTIFS(D:D, "Military - U.S. Army", C:C, "Fort Myer, Virginia")</f>
        <v>1</v>
      </c>
    </row>
    <row r="4995" spans="1:26" x14ac:dyDescent="0.2">
      <c r="A4995">
        <v>38166</v>
      </c>
      <c r="B4995" t="s">
        <v>25139</v>
      </c>
      <c r="C4995" t="s">
        <v>25140</v>
      </c>
      <c r="D4995" t="s">
        <v>25141</v>
      </c>
      <c r="E4995" t="s">
        <v>25142</v>
      </c>
      <c r="F4995" t="s">
        <v>25143</v>
      </c>
      <c r="G4995" t="s">
        <v>25144</v>
      </c>
      <c r="I4995">
        <v>24</v>
      </c>
      <c r="J4995">
        <v>24</v>
      </c>
      <c r="K4995">
        <v>0</v>
      </c>
      <c r="L4995" t="s">
        <v>25145</v>
      </c>
      <c r="M4995">
        <f>SUM(B4995,C4995)</f>
        <v>0</v>
      </c>
      <c r="N4995" t="str">
        <f t="shared" si="156"/>
        <v>No</v>
      </c>
      <c r="O4995">
        <f>COUNTIF(C:C,"&lt;0")</f>
        <v>0</v>
      </c>
      <c r="P4995" t="e">
        <f>SUMIF(#REF!,"&gt;"&amp;AVERAGE(#REF!))</f>
        <v>#REF!</v>
      </c>
      <c r="Q4995">
        <f t="shared" ref="Q4995:Q5058" si="157">AVERAGEIF(I:I,"&gt;0")</f>
        <v>27.565026697177728</v>
      </c>
      <c r="R4995" t="str">
        <f>CONCATENATE("ID-",A4995,"-",E4995)</f>
        <v>ID-38166-Freetown - Kailahun</v>
      </c>
      <c r="S4995" t="str">
        <f>INDEX(B:B,MATCH(A4995,A:A,0))</f>
        <v>09:17</v>
      </c>
      <c r="T4995" t="str">
        <f>IF(OR(B4995&gt;0,C4995&gt;0),"Acceptable","Check")</f>
        <v>Acceptable</v>
      </c>
      <c r="U4995">
        <f>COUNTIF(D:D, "Military - U.S. Army")</f>
        <v>23</v>
      </c>
      <c r="V4995">
        <f>AVERAGEIF(C:C,"Fort Myer, Virginia", I:I)</f>
        <v>2</v>
      </c>
      <c r="X4995" t="str">
        <f>IFERROR(VLOOKUP("FlightNumber", A:D, 4, FALSE), "Flight Not Found")</f>
        <v>Flight Not Found</v>
      </c>
      <c r="Y4995" t="str" cm="1">
        <f t="array" ref="Y4995">IF(AND(B:B &gt; TIME(6, 0, 0), B:B &lt;= TIME(18, 0, 0)), "Day", "Night")</f>
        <v>Night</v>
      </c>
      <c r="Z4995">
        <f>COUNTIFS(D:D, "Military - U.S. Army", C:C, "Fort Myer, Virginia")</f>
        <v>1</v>
      </c>
    </row>
    <row r="4996" spans="1:26" x14ac:dyDescent="0.2">
      <c r="A4996">
        <v>38170</v>
      </c>
      <c r="B4996" t="s">
        <v>24064</v>
      </c>
      <c r="C4996" t="s">
        <v>9592</v>
      </c>
      <c r="D4996" t="s">
        <v>25146</v>
      </c>
      <c r="E4996" t="s">
        <v>25147</v>
      </c>
      <c r="F4996" t="s">
        <v>17585</v>
      </c>
      <c r="G4996" t="s">
        <v>25148</v>
      </c>
      <c r="H4996" t="s">
        <v>25149</v>
      </c>
      <c r="I4996">
        <v>6</v>
      </c>
      <c r="J4996">
        <v>6</v>
      </c>
      <c r="K4996">
        <v>1</v>
      </c>
      <c r="L4996" t="s">
        <v>25150</v>
      </c>
      <c r="M4996">
        <f>SUM(B4996,C4996)</f>
        <v>0</v>
      </c>
      <c r="N4996" t="str">
        <f t="shared" si="156"/>
        <v>No</v>
      </c>
      <c r="O4996">
        <f>COUNTIF(C:C,"&lt;0")</f>
        <v>0</v>
      </c>
      <c r="P4996" t="e">
        <f>SUMIF(#REF!,"&gt;"&amp;AVERAGE(#REF!))</f>
        <v>#REF!</v>
      </c>
      <c r="Q4996">
        <f t="shared" si="157"/>
        <v>27.565026697177728</v>
      </c>
      <c r="R4996" t="str">
        <f>CONCATENATE("ID-",A4996,"-",E4996)</f>
        <v>ID-38170-Panama City, Panama  - Washington DC</v>
      </c>
      <c r="S4996" t="str">
        <f>INDEX(B:B,MATCH(A4996,A:A,0))</f>
        <v>13:38</v>
      </c>
      <c r="T4996" t="str">
        <f>IF(OR(B4996&gt;0,C4996&gt;0),"Acceptable","Check")</f>
        <v>Acceptable</v>
      </c>
      <c r="U4996">
        <f>COUNTIF(D:D, "Military - U.S. Army")</f>
        <v>23</v>
      </c>
      <c r="V4996">
        <f>AVERAGEIF(C:C,"Fort Myer, Virginia", I:I)</f>
        <v>2</v>
      </c>
      <c r="X4996" t="str">
        <f>IFERROR(VLOOKUP("FlightNumber", A:D, 4, FALSE), "Flight Not Found")</f>
        <v>Flight Not Found</v>
      </c>
      <c r="Y4996" t="str" cm="1">
        <f t="array" ref="Y4996">IF(AND(B:B &gt; TIME(6, 0, 0), B:B &lt;= TIME(18, 0, 0)), "Day", "Night")</f>
        <v>Night</v>
      </c>
      <c r="Z4996">
        <f>COUNTIFS(D:D, "Military - U.S. Army", C:C, "Fort Myer, Virginia")</f>
        <v>1</v>
      </c>
    </row>
    <row r="4997" spans="1:26" x14ac:dyDescent="0.2">
      <c r="A4997">
        <v>38178</v>
      </c>
      <c r="B4997" t="s">
        <v>874</v>
      </c>
      <c r="C4997" t="s">
        <v>25151</v>
      </c>
      <c r="D4997" t="s">
        <v>25152</v>
      </c>
      <c r="E4997" t="s">
        <v>25153</v>
      </c>
      <c r="F4997" t="s">
        <v>22109</v>
      </c>
      <c r="G4997" t="s">
        <v>25154</v>
      </c>
      <c r="H4997" t="s">
        <v>25155</v>
      </c>
      <c r="I4997">
        <v>2</v>
      </c>
      <c r="J4997">
        <v>2</v>
      </c>
      <c r="K4997">
        <v>0</v>
      </c>
      <c r="L4997" t="s">
        <v>25156</v>
      </c>
      <c r="M4997">
        <f>SUM(B4997,C4997)</f>
        <v>0</v>
      </c>
      <c r="N4997" t="str">
        <f t="shared" si="156"/>
        <v>No</v>
      </c>
      <c r="O4997">
        <f>COUNTIF(C:C,"&lt;0")</f>
        <v>0</v>
      </c>
      <c r="P4997" t="e">
        <f>SUMIF(#REF!,"&gt;"&amp;AVERAGE(#REF!))</f>
        <v>#REF!</v>
      </c>
      <c r="Q4997">
        <f t="shared" si="157"/>
        <v>27.565026697177728</v>
      </c>
      <c r="R4997" t="str">
        <f>CONCATENATE("ID-",A4997,"-",E4997)</f>
        <v>ID-38178-Waterbury,CN  - Oxford, CN</v>
      </c>
      <c r="S4997" t="str">
        <f>INDEX(B:B,MATCH(A4997,A:A,0))</f>
        <v>09:00</v>
      </c>
      <c r="T4997" t="str">
        <f>IF(OR(B4997&gt;0,C4997&gt;0),"Acceptable","Check")</f>
        <v>Acceptable</v>
      </c>
      <c r="U4997">
        <f>COUNTIF(D:D, "Military - U.S. Army")</f>
        <v>23</v>
      </c>
      <c r="V4997">
        <f>AVERAGEIF(C:C,"Fort Myer, Virginia", I:I)</f>
        <v>2</v>
      </c>
      <c r="X4997" t="str">
        <f>IFERROR(VLOOKUP("FlightNumber", A:D, 4, FALSE), "Flight Not Found")</f>
        <v>Flight Not Found</v>
      </c>
      <c r="Y4997" t="str" cm="1">
        <f t="array" ref="Y4997">IF(AND(B:B &gt; TIME(6, 0, 0), B:B &lt;= TIME(18, 0, 0)), "Day", "Night")</f>
        <v>Night</v>
      </c>
      <c r="Z4997">
        <f>COUNTIFS(D:D, "Military - U.S. Army", C:C, "Fort Myer, Virginia")</f>
        <v>1</v>
      </c>
    </row>
    <row r="4998" spans="1:26" x14ac:dyDescent="0.2">
      <c r="A4998">
        <v>38190</v>
      </c>
      <c r="B4998" t="s">
        <v>398</v>
      </c>
      <c r="C4998" t="s">
        <v>25157</v>
      </c>
      <c r="D4998" t="s">
        <v>25158</v>
      </c>
      <c r="E4998" t="s">
        <v>25159</v>
      </c>
      <c r="F4998" t="s">
        <v>25160</v>
      </c>
      <c r="G4998" t="s">
        <v>25161</v>
      </c>
      <c r="I4998">
        <v>11</v>
      </c>
      <c r="J4998">
        <v>6</v>
      </c>
      <c r="K4998">
        <v>0</v>
      </c>
      <c r="L4998" t="s">
        <v>25162</v>
      </c>
      <c r="M4998">
        <f>SUM(B4998,C4998)</f>
        <v>0</v>
      </c>
      <c r="N4998" t="str">
        <f t="shared" si="156"/>
        <v>No</v>
      </c>
      <c r="O4998">
        <f>COUNTIF(C:C,"&lt;0")</f>
        <v>0</v>
      </c>
      <c r="P4998" t="e">
        <f>SUMIF(#REF!,"&gt;"&amp;AVERAGE(#REF!))</f>
        <v>#REF!</v>
      </c>
      <c r="Q4998">
        <f t="shared" si="157"/>
        <v>27.565026697177728</v>
      </c>
      <c r="R4998" t="str">
        <f>CONCATENATE("ID-",A4998,"-",E4998)</f>
        <v>ID-38190-Campos, Brazil  -  Off-shore oil rig</v>
      </c>
      <c r="S4998" t="str">
        <f>INDEX(B:B,MATCH(A4998,A:A,0))</f>
        <v>08:30</v>
      </c>
      <c r="T4998" t="str">
        <f>IF(OR(B4998&gt;0,C4998&gt;0),"Acceptable","Check")</f>
        <v>Acceptable</v>
      </c>
      <c r="U4998">
        <f>COUNTIF(D:D, "Military - U.S. Army")</f>
        <v>23</v>
      </c>
      <c r="V4998">
        <f>AVERAGEIF(C:C,"Fort Myer, Virginia", I:I)</f>
        <v>2</v>
      </c>
      <c r="X4998" t="str">
        <f>IFERROR(VLOOKUP("FlightNumber", A:D, 4, FALSE), "Flight Not Found")</f>
        <v>Flight Not Found</v>
      </c>
      <c r="Y4998" t="str" cm="1">
        <f t="array" ref="Y4998">IF(AND(B:B &gt; TIME(6, 0, 0), B:B &lt;= TIME(18, 0, 0)), "Day", "Night")</f>
        <v>Night</v>
      </c>
      <c r="Z4998">
        <f>COUNTIFS(D:D, "Military - U.S. Army", C:C, "Fort Myer, Virginia")</f>
        <v>1</v>
      </c>
    </row>
    <row r="4999" spans="1:26" x14ac:dyDescent="0.2">
      <c r="A4999">
        <v>38197</v>
      </c>
      <c r="B4999" t="s">
        <v>42</v>
      </c>
      <c r="C4999" t="s">
        <v>25163</v>
      </c>
      <c r="D4999" t="s">
        <v>25164</v>
      </c>
      <c r="E4999" t="s">
        <v>25165</v>
      </c>
      <c r="F4999" t="s">
        <v>18995</v>
      </c>
      <c r="G4999" t="s">
        <v>25166</v>
      </c>
      <c r="H4999" t="s">
        <v>15924</v>
      </c>
      <c r="I4999">
        <v>3</v>
      </c>
      <c r="J4999">
        <v>2</v>
      </c>
      <c r="K4999">
        <v>0</v>
      </c>
      <c r="L4999" t="s">
        <v>25167</v>
      </c>
      <c r="M4999">
        <f>SUM(B4999,C4999)</f>
        <v>0</v>
      </c>
      <c r="N4999" t="str">
        <f t="shared" si="156"/>
        <v>No</v>
      </c>
      <c r="O4999">
        <f>COUNTIF(C:C,"&lt;0")</f>
        <v>0</v>
      </c>
      <c r="P4999" t="e">
        <f>SUMIF(#REF!,"&gt;"&amp;AVERAGE(#REF!))</f>
        <v>#REF!</v>
      </c>
      <c r="Q4999">
        <f t="shared" si="157"/>
        <v>27.565026697177728</v>
      </c>
      <c r="R4999" t="str">
        <f>CONCATENATE("ID-",A4999,"-",E4999)</f>
        <v>ID-38197-Port Moresby - Ononge</v>
      </c>
      <c r="S4999" t="str">
        <f>INDEX(B:B,MATCH(A4999,A:A,0))</f>
        <v>10:30</v>
      </c>
      <c r="T4999" t="str">
        <f>IF(OR(B4999&gt;0,C4999&gt;0),"Acceptable","Check")</f>
        <v>Acceptable</v>
      </c>
      <c r="U4999">
        <f>COUNTIF(D:D, "Military - U.S. Army")</f>
        <v>23</v>
      </c>
      <c r="V4999">
        <f>AVERAGEIF(C:C,"Fort Myer, Virginia", I:I)</f>
        <v>2</v>
      </c>
      <c r="X4999" t="str">
        <f>IFERROR(VLOOKUP("FlightNumber", A:D, 4, FALSE), "Flight Not Found")</f>
        <v>Flight Not Found</v>
      </c>
      <c r="Y4999" t="str" cm="1">
        <f t="array" ref="Y4999">IF(AND(B:B &gt; TIME(6, 0, 0), B:B &lt;= TIME(18, 0, 0)), "Day", "Night")</f>
        <v>Night</v>
      </c>
      <c r="Z4999">
        <f>COUNTIFS(D:D, "Military - U.S. Army", C:C, "Fort Myer, Virginia")</f>
        <v>1</v>
      </c>
    </row>
    <row r="5000" spans="1:26" x14ac:dyDescent="0.2">
      <c r="A5000">
        <v>38212</v>
      </c>
      <c r="B5000" t="s">
        <v>5667</v>
      </c>
      <c r="C5000" t="s">
        <v>907</v>
      </c>
      <c r="D5000" t="s">
        <v>25168</v>
      </c>
      <c r="E5000" t="s">
        <v>25169</v>
      </c>
      <c r="F5000" t="s">
        <v>11033</v>
      </c>
      <c r="G5000" t="s">
        <v>25170</v>
      </c>
      <c r="H5000" t="s">
        <v>9221</v>
      </c>
      <c r="I5000">
        <v>2</v>
      </c>
      <c r="J5000">
        <v>1</v>
      </c>
      <c r="K5000">
        <v>0</v>
      </c>
      <c r="L5000" t="s">
        <v>25171</v>
      </c>
      <c r="M5000">
        <f>SUM(B5000,C5000)</f>
        <v>0</v>
      </c>
      <c r="N5000" t="str">
        <f t="shared" si="156"/>
        <v>No</v>
      </c>
      <c r="O5000">
        <f>COUNTIF(C:C,"&lt;0")</f>
        <v>0</v>
      </c>
      <c r="P5000" t="e">
        <f>SUMIF(#REF!,"&gt;"&amp;AVERAGE(#REF!))</f>
        <v>#REF!</v>
      </c>
      <c r="Q5000">
        <f t="shared" si="157"/>
        <v>27.565026697177728</v>
      </c>
      <c r="R5000" t="str">
        <f>CONCATENATE("ID-",A5000,"-",E5000)</f>
        <v>ID-38212-Memphis - Cincinnati</v>
      </c>
      <c r="S5000" t="str">
        <f>INDEX(B:B,MATCH(A5000,A:A,0))</f>
        <v>00:50</v>
      </c>
      <c r="T5000" t="str">
        <f>IF(OR(B5000&gt;0,C5000&gt;0),"Acceptable","Check")</f>
        <v>Acceptable</v>
      </c>
      <c r="U5000">
        <f>COUNTIF(D:D, "Military - U.S. Army")</f>
        <v>23</v>
      </c>
      <c r="V5000">
        <f>AVERAGEIF(C:C,"Fort Myer, Virginia", I:I)</f>
        <v>2</v>
      </c>
      <c r="X5000" t="str">
        <f>IFERROR(VLOOKUP("FlightNumber", A:D, 4, FALSE), "Flight Not Found")</f>
        <v>Flight Not Found</v>
      </c>
      <c r="Y5000" t="str" cm="1">
        <f t="array" ref="Y5000">IF(AND(B:B &gt; TIME(6, 0, 0), B:B &lt;= TIME(18, 0, 0)), "Day", "Night")</f>
        <v>Night</v>
      </c>
      <c r="Z5000">
        <f>COUNTIFS(D:D, "Military - U.S. Army", C:C, "Fort Myer, Virginia")</f>
        <v>1</v>
      </c>
    </row>
    <row r="5001" spans="1:26" x14ac:dyDescent="0.2">
      <c r="A5001">
        <v>38216</v>
      </c>
      <c r="B5001" t="s">
        <v>3818</v>
      </c>
      <c r="C5001" t="s">
        <v>25172</v>
      </c>
      <c r="D5001" t="s">
        <v>25173</v>
      </c>
      <c r="E5001" t="s">
        <v>25174</v>
      </c>
      <c r="F5001" t="s">
        <v>11274</v>
      </c>
      <c r="G5001" t="s">
        <v>25175</v>
      </c>
      <c r="H5001" t="s">
        <v>25176</v>
      </c>
      <c r="I5001">
        <v>2</v>
      </c>
      <c r="J5001">
        <v>2</v>
      </c>
      <c r="K5001">
        <v>0</v>
      </c>
      <c r="L5001" t="s">
        <v>25177</v>
      </c>
      <c r="M5001">
        <f>SUM(B5001,C5001)</f>
        <v>0</v>
      </c>
      <c r="N5001" t="str">
        <f t="shared" si="156"/>
        <v>No</v>
      </c>
      <c r="O5001">
        <f>COUNTIF(C:C,"&lt;0")</f>
        <v>0</v>
      </c>
      <c r="P5001" t="e">
        <f>SUMIF(#REF!,"&gt;"&amp;AVERAGE(#REF!))</f>
        <v>#REF!</v>
      </c>
      <c r="Q5001">
        <f t="shared" si="157"/>
        <v>27.565026697177728</v>
      </c>
      <c r="R5001" t="str">
        <f>CONCATENATE("ID-",A5001,"-",E5001)</f>
        <v>ID-38216-Billings - Kalispell</v>
      </c>
      <c r="S5001" t="str">
        <f>INDEX(B:B,MATCH(A5001,A:A,0))</f>
        <v>23:40</v>
      </c>
      <c r="T5001" t="str">
        <f>IF(OR(B5001&gt;0,C5001&gt;0),"Acceptable","Check")</f>
        <v>Acceptable</v>
      </c>
      <c r="U5001">
        <f>COUNTIF(D:D, "Military - U.S. Army")</f>
        <v>23</v>
      </c>
      <c r="V5001">
        <f>AVERAGEIF(C:C,"Fort Myer, Virginia", I:I)</f>
        <v>2</v>
      </c>
      <c r="X5001" t="str">
        <f>IFERROR(VLOOKUP("FlightNumber", A:D, 4, FALSE), "Flight Not Found")</f>
        <v>Flight Not Found</v>
      </c>
      <c r="Y5001" t="str" cm="1">
        <f t="array" ref="Y5001">IF(AND(B:B &gt; TIME(6, 0, 0), B:B &lt;= TIME(18, 0, 0)), "Day", "Night")</f>
        <v>Night</v>
      </c>
      <c r="Z5001">
        <f>COUNTIFS(D:D, "Military - U.S. Army", C:C, "Fort Myer, Virginia")</f>
        <v>1</v>
      </c>
    </row>
    <row r="5002" spans="1:26" x14ac:dyDescent="0.2">
      <c r="A5002">
        <v>38217</v>
      </c>
      <c r="B5002" t="s">
        <v>7844</v>
      </c>
      <c r="C5002" t="s">
        <v>25178</v>
      </c>
      <c r="D5002" t="s">
        <v>25179</v>
      </c>
      <c r="E5002" t="s">
        <v>25180</v>
      </c>
      <c r="F5002" t="s">
        <v>22237</v>
      </c>
      <c r="G5002" t="s">
        <v>25181</v>
      </c>
      <c r="H5002" t="s">
        <v>25182</v>
      </c>
      <c r="I5002">
        <v>3</v>
      </c>
      <c r="J5002">
        <v>3</v>
      </c>
      <c r="K5002">
        <v>0</v>
      </c>
      <c r="L5002" t="s">
        <v>25183</v>
      </c>
      <c r="M5002">
        <f>SUM(B5002,C5002)</f>
        <v>0</v>
      </c>
      <c r="N5002" t="str">
        <f t="shared" si="156"/>
        <v>No</v>
      </c>
      <c r="O5002">
        <f>COUNTIF(C:C,"&lt;0")</f>
        <v>0</v>
      </c>
      <c r="P5002" t="e">
        <f>SUMIF(#REF!,"&gt;"&amp;AVERAGE(#REF!))</f>
        <v>#REF!</v>
      </c>
      <c r="Q5002">
        <f t="shared" si="157"/>
        <v>27.565026697177728</v>
      </c>
      <c r="R5002" t="str">
        <f>CONCATENATE("ID-",A5002,"-",E5002)</f>
        <v>ID-38217-Goma - Walikale</v>
      </c>
      <c r="S5002" t="str">
        <f>INDEX(B:B,MATCH(A5002,A:A,0))</f>
        <v>11:10</v>
      </c>
      <c r="T5002" t="str">
        <f>IF(OR(B5002&gt;0,C5002&gt;0),"Acceptable","Check")</f>
        <v>Acceptable</v>
      </c>
      <c r="U5002">
        <f>COUNTIF(D:D, "Military - U.S. Army")</f>
        <v>23</v>
      </c>
      <c r="V5002">
        <f>AVERAGEIF(C:C,"Fort Myer, Virginia", I:I)</f>
        <v>2</v>
      </c>
      <c r="X5002" t="str">
        <f>IFERROR(VLOOKUP("FlightNumber", A:D, 4, FALSE), "Flight Not Found")</f>
        <v>Flight Not Found</v>
      </c>
      <c r="Y5002" t="str" cm="1">
        <f t="array" ref="Y5002">IF(AND(B:B &gt; TIME(6, 0, 0), B:B &lt;= TIME(18, 0, 0)), "Day", "Night")</f>
        <v>Night</v>
      </c>
      <c r="Z5002">
        <f>COUNTIFS(D:D, "Military - U.S. Army", C:C, "Fort Myer, Virginia")</f>
        <v>1</v>
      </c>
    </row>
    <row r="5003" spans="1:26" x14ac:dyDescent="0.2">
      <c r="A5003">
        <v>38220</v>
      </c>
      <c r="B5003" t="s">
        <v>10312</v>
      </c>
      <c r="C5003" t="s">
        <v>25184</v>
      </c>
      <c r="D5003" t="s">
        <v>14295</v>
      </c>
      <c r="E5003" t="s">
        <v>25185</v>
      </c>
      <c r="F5003" t="s">
        <v>25186</v>
      </c>
      <c r="G5003" t="s">
        <v>25187</v>
      </c>
      <c r="H5003" t="s">
        <v>25188</v>
      </c>
      <c r="I5003">
        <v>25</v>
      </c>
      <c r="J5003">
        <v>25</v>
      </c>
      <c r="K5003">
        <v>0</v>
      </c>
      <c r="L5003" t="s">
        <v>25189</v>
      </c>
      <c r="M5003">
        <f>SUM(B5003,C5003)</f>
        <v>0</v>
      </c>
      <c r="N5003" t="str">
        <f t="shared" si="156"/>
        <v>No</v>
      </c>
      <c r="O5003">
        <f>COUNTIF(C:C,"&lt;0")</f>
        <v>0</v>
      </c>
      <c r="P5003" t="e">
        <f>SUMIF(#REF!,"&gt;"&amp;AVERAGE(#REF!))</f>
        <v>#REF!</v>
      </c>
      <c r="Q5003">
        <f t="shared" si="157"/>
        <v>27.565026697177728</v>
      </c>
      <c r="R5003" t="str">
        <f>CONCATENATE("ID-",A5003,"-",E5003)</f>
        <v>ID-38220-La Orchila Air Base - Maracay</v>
      </c>
      <c r="S5003" t="str">
        <f>INDEX(B:B,MATCH(A5003,A:A,0))</f>
        <v>16:28</v>
      </c>
      <c r="T5003" t="str">
        <f>IF(OR(B5003&gt;0,C5003&gt;0),"Acceptable","Check")</f>
        <v>Acceptable</v>
      </c>
      <c r="U5003">
        <f>COUNTIF(D:D, "Military - U.S. Army")</f>
        <v>23</v>
      </c>
      <c r="V5003">
        <f>AVERAGEIF(C:C,"Fort Myer, Virginia", I:I)</f>
        <v>2</v>
      </c>
      <c r="X5003" t="str">
        <f>IFERROR(VLOOKUP("FlightNumber", A:D, 4, FALSE), "Flight Not Found")</f>
        <v>Flight Not Found</v>
      </c>
      <c r="Y5003" t="str" cm="1">
        <f t="array" ref="Y5003">IF(AND(B:B &gt; TIME(6, 0, 0), B:B &lt;= TIME(18, 0, 0)), "Day", "Night")</f>
        <v>Night</v>
      </c>
      <c r="Z5003">
        <f>COUNTIFS(D:D, "Military - U.S. Army", C:C, "Fort Myer, Virginia")</f>
        <v>1</v>
      </c>
    </row>
    <row r="5004" spans="1:26" x14ac:dyDescent="0.2">
      <c r="A5004">
        <v>38223</v>
      </c>
      <c r="B5004" t="s">
        <v>25190</v>
      </c>
      <c r="C5004" t="s">
        <v>25191</v>
      </c>
      <c r="D5004" t="s">
        <v>24073</v>
      </c>
      <c r="E5004" t="s">
        <v>25192</v>
      </c>
      <c r="F5004" t="s">
        <v>25193</v>
      </c>
      <c r="G5004" t="s">
        <v>25194</v>
      </c>
      <c r="H5004" t="s">
        <v>25195</v>
      </c>
      <c r="I5004">
        <v>46</v>
      </c>
      <c r="J5004">
        <v>46</v>
      </c>
      <c r="K5004">
        <v>0</v>
      </c>
      <c r="L5004" t="s">
        <v>25196</v>
      </c>
      <c r="M5004">
        <f>SUM(B5004,C5004)</f>
        <v>0</v>
      </c>
      <c r="N5004" t="str">
        <f t="shared" si="156"/>
        <v>No</v>
      </c>
      <c r="O5004">
        <f>COUNTIF(C:C,"&lt;0")</f>
        <v>0</v>
      </c>
      <c r="P5004" t="e">
        <f>SUMIF(#REF!,"&gt;"&amp;AVERAGE(#REF!))</f>
        <v>#REF!</v>
      </c>
      <c r="Q5004">
        <f t="shared" si="157"/>
        <v>27.565026697177728</v>
      </c>
      <c r="R5004" t="str">
        <f>CONCATENATE("ID-",A5004,"-",E5004)</f>
        <v>ID-38223-Moscow - Sochi</v>
      </c>
      <c r="S5004" t="str">
        <f>INDEX(B:B,MATCH(A5004,A:A,0))</f>
        <v>22:59</v>
      </c>
      <c r="T5004" t="str">
        <f>IF(OR(B5004&gt;0,C5004&gt;0),"Acceptable","Check")</f>
        <v>Acceptable</v>
      </c>
      <c r="U5004">
        <f>COUNTIF(D:D, "Military - U.S. Army")</f>
        <v>23</v>
      </c>
      <c r="V5004">
        <f>AVERAGEIF(C:C,"Fort Myer, Virginia", I:I)</f>
        <v>2</v>
      </c>
      <c r="X5004" t="str">
        <f>IFERROR(VLOOKUP("FlightNumber", A:D, 4, FALSE), "Flight Not Found")</f>
        <v>Flight Not Found</v>
      </c>
      <c r="Y5004" t="str" cm="1">
        <f t="array" ref="Y5004">IF(AND(B:B &gt; TIME(6, 0, 0), B:B &lt;= TIME(18, 0, 0)), "Day", "Night")</f>
        <v>Night</v>
      </c>
      <c r="Z5004">
        <f>COUNTIFS(D:D, "Military - U.S. Army", C:C, "Fort Myer, Virginia")</f>
        <v>1</v>
      </c>
    </row>
    <row r="5005" spans="1:26" x14ac:dyDescent="0.2">
      <c r="A5005">
        <v>38223</v>
      </c>
      <c r="B5005" t="s">
        <v>21015</v>
      </c>
      <c r="C5005" t="s">
        <v>25197</v>
      </c>
      <c r="D5005" t="s">
        <v>25198</v>
      </c>
      <c r="E5005" t="s">
        <v>25199</v>
      </c>
      <c r="F5005" t="s">
        <v>25200</v>
      </c>
      <c r="G5005" t="s">
        <v>25201</v>
      </c>
      <c r="H5005" t="s">
        <v>25202</v>
      </c>
      <c r="I5005">
        <v>41</v>
      </c>
      <c r="J5005">
        <v>41</v>
      </c>
      <c r="K5005">
        <v>0</v>
      </c>
      <c r="L5005" t="s">
        <v>25203</v>
      </c>
      <c r="M5005">
        <f>SUM(B5005,C5005)</f>
        <v>0</v>
      </c>
      <c r="N5005" t="str">
        <f t="shared" si="156"/>
        <v>No</v>
      </c>
      <c r="O5005">
        <f>COUNTIF(C:C,"&lt;0")</f>
        <v>0</v>
      </c>
      <c r="P5005" t="e">
        <f>SUMIF(#REF!,"&gt;"&amp;AVERAGE(#REF!))</f>
        <v>#REF!</v>
      </c>
      <c r="Q5005">
        <f t="shared" si="157"/>
        <v>27.565026697177728</v>
      </c>
      <c r="R5005" t="str">
        <f>CONCATENATE("ID-",A5005,"-",E5005)</f>
        <v>ID-38223-Moscow - Volograd</v>
      </c>
      <c r="S5005" t="str">
        <f>INDEX(B:B,MATCH(A5005,A:A,0))</f>
        <v>22:59</v>
      </c>
      <c r="T5005" t="str">
        <f>IF(OR(B5005&gt;0,C5005&gt;0),"Acceptable","Check")</f>
        <v>Acceptable</v>
      </c>
      <c r="U5005">
        <f>COUNTIF(D:D, "Military - U.S. Army")</f>
        <v>23</v>
      </c>
      <c r="V5005">
        <f>AVERAGEIF(C:C,"Fort Myer, Virginia", I:I)</f>
        <v>2</v>
      </c>
      <c r="X5005" t="str">
        <f>IFERROR(VLOOKUP("FlightNumber", A:D, 4, FALSE), "Flight Not Found")</f>
        <v>Flight Not Found</v>
      </c>
      <c r="Y5005" t="str" cm="1">
        <f t="array" ref="Y5005">IF(AND(B:B &gt; TIME(6, 0, 0), B:B &lt;= TIME(18, 0, 0)), "Day", "Night")</f>
        <v>Night</v>
      </c>
      <c r="Z5005">
        <f>COUNTIFS(D:D, "Military - U.S. Army", C:C, "Fort Myer, Virginia")</f>
        <v>1</v>
      </c>
    </row>
    <row r="5006" spans="1:26" x14ac:dyDescent="0.2">
      <c r="A5006">
        <v>38226</v>
      </c>
      <c r="B5006" t="s">
        <v>10082</v>
      </c>
      <c r="C5006" t="s">
        <v>25204</v>
      </c>
      <c r="D5006" t="s">
        <v>25205</v>
      </c>
      <c r="E5006" t="s">
        <v>25206</v>
      </c>
      <c r="F5006" t="s">
        <v>24959</v>
      </c>
      <c r="G5006" t="s">
        <v>25207</v>
      </c>
      <c r="H5006" t="s">
        <v>25208</v>
      </c>
      <c r="I5006">
        <v>3</v>
      </c>
      <c r="J5006">
        <v>1</v>
      </c>
      <c r="K5006">
        <v>0</v>
      </c>
      <c r="L5006" t="s">
        <v>25209</v>
      </c>
      <c r="M5006">
        <f>SUM(B5006,C5006)</f>
        <v>0</v>
      </c>
      <c r="N5006" t="str">
        <f t="shared" si="156"/>
        <v>No</v>
      </c>
      <c r="O5006">
        <f>COUNTIF(C:C,"&lt;0")</f>
        <v>0</v>
      </c>
      <c r="P5006" t="e">
        <f>SUMIF(#REF!,"&gt;"&amp;AVERAGE(#REF!))</f>
        <v>#REF!</v>
      </c>
      <c r="Q5006">
        <f t="shared" si="157"/>
        <v>27.565026697177728</v>
      </c>
      <c r="R5006" t="str">
        <f>CONCATENATE("ID-",A5006,"-",E5006)</f>
        <v>ID-38226-Kenai - McGrath - Kotzebue</v>
      </c>
      <c r="S5006" t="str">
        <f>INDEX(B:B,MATCH(A5006,A:A,0))</f>
        <v>16:30</v>
      </c>
      <c r="T5006" t="str">
        <f>IF(OR(B5006&gt;0,C5006&gt;0),"Acceptable","Check")</f>
        <v>Acceptable</v>
      </c>
      <c r="U5006">
        <f>COUNTIF(D:D, "Military - U.S. Army")</f>
        <v>23</v>
      </c>
      <c r="V5006">
        <f>AVERAGEIF(C:C,"Fort Myer, Virginia", I:I)</f>
        <v>2</v>
      </c>
      <c r="X5006" t="str">
        <f>IFERROR(VLOOKUP("FlightNumber", A:D, 4, FALSE), "Flight Not Found")</f>
        <v>Flight Not Found</v>
      </c>
      <c r="Y5006" t="str" cm="1">
        <f t="array" ref="Y5006">IF(AND(B:B &gt; TIME(6, 0, 0), B:B &lt;= TIME(18, 0, 0)), "Day", "Night")</f>
        <v>Night</v>
      </c>
      <c r="Z5006">
        <f>COUNTIFS(D:D, "Military - U.S. Army", C:C, "Fort Myer, Virginia")</f>
        <v>1</v>
      </c>
    </row>
    <row r="5007" spans="1:26" x14ac:dyDescent="0.2">
      <c r="A5007">
        <v>38239</v>
      </c>
      <c r="B5007" t="s">
        <v>5616</v>
      </c>
      <c r="C5007" t="s">
        <v>25210</v>
      </c>
      <c r="D5007" t="s">
        <v>25211</v>
      </c>
      <c r="E5007" t="s">
        <v>25212</v>
      </c>
      <c r="F5007" t="s">
        <v>25213</v>
      </c>
      <c r="G5007" t="s">
        <v>25214</v>
      </c>
      <c r="H5007" t="s">
        <v>25215</v>
      </c>
      <c r="I5007">
        <v>2</v>
      </c>
      <c r="J5007">
        <v>2</v>
      </c>
      <c r="K5007">
        <v>0</v>
      </c>
      <c r="L5007" t="s">
        <v>25216</v>
      </c>
      <c r="M5007">
        <f>SUM(B5007,C5007)</f>
        <v>0</v>
      </c>
      <c r="N5007" t="str">
        <f t="shared" si="156"/>
        <v>No</v>
      </c>
      <c r="O5007">
        <f>COUNTIF(C:C,"&lt;0")</f>
        <v>0</v>
      </c>
      <c r="P5007" t="e">
        <f>SUMIF(#REF!,"&gt;"&amp;AVERAGE(#REF!))</f>
        <v>#REF!</v>
      </c>
      <c r="Q5007">
        <f t="shared" si="157"/>
        <v>27.565026697177728</v>
      </c>
      <c r="R5007" t="str">
        <f>CONCATENATE("ID-",A5007,"-",E5007)</f>
        <v>ID-38239-Mexico City - Villahermosa</v>
      </c>
      <c r="S5007" t="str">
        <f>INDEX(B:B,MATCH(A5007,A:A,0))</f>
        <v>06:50</v>
      </c>
      <c r="T5007" t="str">
        <f>IF(OR(B5007&gt;0,C5007&gt;0),"Acceptable","Check")</f>
        <v>Acceptable</v>
      </c>
      <c r="U5007">
        <f>COUNTIF(D:D, "Military - U.S. Army")</f>
        <v>23</v>
      </c>
      <c r="V5007">
        <f>AVERAGEIF(C:C,"Fort Myer, Virginia", I:I)</f>
        <v>2</v>
      </c>
      <c r="X5007" t="str">
        <f>IFERROR(VLOOKUP("FlightNumber", A:D, 4, FALSE), "Flight Not Found")</f>
        <v>Flight Not Found</v>
      </c>
      <c r="Y5007" t="str" cm="1">
        <f t="array" ref="Y5007">IF(AND(B:B &gt; TIME(6, 0, 0), B:B &lt;= TIME(18, 0, 0)), "Day", "Night")</f>
        <v>Night</v>
      </c>
      <c r="Z5007">
        <f>COUNTIFS(D:D, "Military - U.S. Army", C:C, "Fort Myer, Virginia")</f>
        <v>1</v>
      </c>
    </row>
    <row r="5008" spans="1:26" x14ac:dyDescent="0.2">
      <c r="A5008">
        <v>38241</v>
      </c>
      <c r="B5008" t="s">
        <v>7844</v>
      </c>
      <c r="C5008" t="s">
        <v>25217</v>
      </c>
      <c r="D5008" t="s">
        <v>25218</v>
      </c>
      <c r="E5008" t="s">
        <v>25219</v>
      </c>
      <c r="F5008" t="s">
        <v>25220</v>
      </c>
      <c r="I5008">
        <v>17</v>
      </c>
      <c r="J5008">
        <v>17</v>
      </c>
      <c r="K5008">
        <v>0</v>
      </c>
      <c r="L5008" t="s">
        <v>25221</v>
      </c>
      <c r="M5008">
        <f>SUM(B5008,C5008)</f>
        <v>0</v>
      </c>
      <c r="N5008" t="str">
        <f t="shared" si="156"/>
        <v>No</v>
      </c>
      <c r="O5008">
        <f>COUNTIF(C:C,"&lt;0")</f>
        <v>0</v>
      </c>
      <c r="P5008" t="e">
        <f>SUMIF(#REF!,"&gt;"&amp;AVERAGE(#REF!))</f>
        <v>#REF!</v>
      </c>
      <c r="Q5008">
        <f t="shared" si="157"/>
        <v>27.565026697177728</v>
      </c>
      <c r="R5008" t="str">
        <f>CONCATENATE("ID-",A5008,"-",E5008)</f>
        <v>ID-38241-Athens - Mount Athos</v>
      </c>
      <c r="S5008" t="str">
        <f>INDEX(B:B,MATCH(A5008,A:A,0))</f>
        <v>11:10</v>
      </c>
      <c r="T5008" t="str">
        <f>IF(OR(B5008&gt;0,C5008&gt;0),"Acceptable","Check")</f>
        <v>Acceptable</v>
      </c>
      <c r="U5008">
        <f>COUNTIF(D:D, "Military - U.S. Army")</f>
        <v>23</v>
      </c>
      <c r="V5008">
        <f>AVERAGEIF(C:C,"Fort Myer, Virginia", I:I)</f>
        <v>2</v>
      </c>
      <c r="X5008" t="str">
        <f>IFERROR(VLOOKUP("FlightNumber", A:D, 4, FALSE), "Flight Not Found")</f>
        <v>Flight Not Found</v>
      </c>
      <c r="Y5008" t="str" cm="1">
        <f t="array" ref="Y5008">IF(AND(B:B &gt; TIME(6, 0, 0), B:B &lt;= TIME(18, 0, 0)), "Day", "Night")</f>
        <v>Night</v>
      </c>
      <c r="Z5008">
        <f>COUNTIFS(D:D, "Military - U.S. Army", C:C, "Fort Myer, Virginia")</f>
        <v>1</v>
      </c>
    </row>
    <row r="5009" spans="1:26" x14ac:dyDescent="0.2">
      <c r="A5009">
        <v>38259</v>
      </c>
      <c r="B5009" t="s">
        <v>25222</v>
      </c>
      <c r="C5009" t="s">
        <v>25223</v>
      </c>
      <c r="D5009" t="s">
        <v>25224</v>
      </c>
      <c r="E5009" t="s">
        <v>25225</v>
      </c>
      <c r="F5009" t="s">
        <v>25226</v>
      </c>
      <c r="G5009" t="s">
        <v>25227</v>
      </c>
      <c r="H5009" t="s">
        <v>25228</v>
      </c>
      <c r="I5009">
        <v>1</v>
      </c>
      <c r="J5009">
        <v>1</v>
      </c>
      <c r="K5009">
        <v>0</v>
      </c>
      <c r="L5009" t="s">
        <v>25229</v>
      </c>
      <c r="M5009">
        <f>SUM(B5009,C5009)</f>
        <v>0</v>
      </c>
      <c r="N5009" t="str">
        <f t="shared" si="156"/>
        <v>No</v>
      </c>
      <c r="O5009">
        <f>COUNTIF(C:C,"&lt;0")</f>
        <v>0</v>
      </c>
      <c r="P5009" t="e">
        <f>SUMIF(#REF!,"&gt;"&amp;AVERAGE(#REF!))</f>
        <v>#REF!</v>
      </c>
      <c r="Q5009">
        <f t="shared" si="157"/>
        <v>27.565026697177728</v>
      </c>
      <c r="R5009" t="str">
        <f>CONCATENATE("ID-",A5009,"-",E5009)</f>
        <v>ID-38259-Mayaguez - San Juan</v>
      </c>
      <c r="S5009" t="str">
        <f>INDEX(B:B,MATCH(A5009,A:A,0))</f>
        <v>18:59</v>
      </c>
      <c r="T5009" t="str">
        <f>IF(OR(B5009&gt;0,C5009&gt;0),"Acceptable","Check")</f>
        <v>Acceptable</v>
      </c>
      <c r="U5009">
        <f>COUNTIF(D:D, "Military - U.S. Army")</f>
        <v>23</v>
      </c>
      <c r="V5009">
        <f>AVERAGEIF(C:C,"Fort Myer, Virginia", I:I)</f>
        <v>2</v>
      </c>
      <c r="X5009" t="str">
        <f>IFERROR(VLOOKUP("FlightNumber", A:D, 4, FALSE), "Flight Not Found")</f>
        <v>Flight Not Found</v>
      </c>
      <c r="Y5009" t="str" cm="1">
        <f t="array" ref="Y5009">IF(AND(B:B &gt; TIME(6, 0, 0), B:B &lt;= TIME(18, 0, 0)), "Day", "Night")</f>
        <v>Night</v>
      </c>
      <c r="Z5009">
        <f>COUNTIFS(D:D, "Military - U.S. Army", C:C, "Fort Myer, Virginia")</f>
        <v>1</v>
      </c>
    </row>
    <row r="5010" spans="1:26" x14ac:dyDescent="0.2">
      <c r="A5010">
        <v>38265</v>
      </c>
      <c r="B5010" t="s">
        <v>21891</v>
      </c>
      <c r="C5010" t="s">
        <v>25230</v>
      </c>
      <c r="D5010" t="s">
        <v>25231</v>
      </c>
      <c r="E5010" t="s">
        <v>25232</v>
      </c>
      <c r="F5010" t="s">
        <v>9031</v>
      </c>
      <c r="G5010" t="s">
        <v>25233</v>
      </c>
      <c r="H5010" t="s">
        <v>25234</v>
      </c>
      <c r="I5010">
        <v>4</v>
      </c>
      <c r="J5010">
        <v>4</v>
      </c>
      <c r="K5010">
        <v>0</v>
      </c>
      <c r="L5010" t="s">
        <v>25235</v>
      </c>
      <c r="M5010">
        <f>SUM(B5010,C5010)</f>
        <v>0</v>
      </c>
      <c r="N5010" t="str">
        <f t="shared" si="156"/>
        <v>No</v>
      </c>
      <c r="O5010">
        <f>COUNTIF(C:C,"&lt;0")</f>
        <v>0</v>
      </c>
      <c r="P5010" t="e">
        <f>SUMIF(#REF!,"&gt;"&amp;AVERAGE(#REF!))</f>
        <v>#REF!</v>
      </c>
      <c r="Q5010">
        <f t="shared" si="157"/>
        <v>27.565026697177728</v>
      </c>
      <c r="R5010" t="str">
        <f>CONCATENATE("ID-",A5010,"-",E5010)</f>
        <v>ID-38265-El Obeid - Juba</v>
      </c>
      <c r="S5010" t="str">
        <f>INDEX(B:B,MATCH(A5010,A:A,0))</f>
        <v>12:37</v>
      </c>
      <c r="T5010" t="str">
        <f>IF(OR(B5010&gt;0,C5010&gt;0),"Acceptable","Check")</f>
        <v>Acceptable</v>
      </c>
      <c r="U5010">
        <f>COUNTIF(D:D, "Military - U.S. Army")</f>
        <v>23</v>
      </c>
      <c r="V5010">
        <f>AVERAGEIF(C:C,"Fort Myer, Virginia", I:I)</f>
        <v>2</v>
      </c>
      <c r="X5010" t="str">
        <f>IFERROR(VLOOKUP("FlightNumber", A:D, 4, FALSE), "Flight Not Found")</f>
        <v>Flight Not Found</v>
      </c>
      <c r="Y5010" t="str" cm="1">
        <f t="array" ref="Y5010">IF(AND(B:B &gt; TIME(6, 0, 0), B:B &lt;= TIME(18, 0, 0)), "Day", "Night")</f>
        <v>Night</v>
      </c>
      <c r="Z5010">
        <f>COUNTIFS(D:D, "Military - U.S. Army", C:C, "Fort Myer, Virginia")</f>
        <v>1</v>
      </c>
    </row>
    <row r="5011" spans="1:26" x14ac:dyDescent="0.2">
      <c r="A5011">
        <v>38313</v>
      </c>
      <c r="B5011" t="s">
        <v>6744</v>
      </c>
      <c r="C5011" t="s">
        <v>13713</v>
      </c>
      <c r="D5011" t="s">
        <v>25236</v>
      </c>
      <c r="E5011" t="s">
        <v>25237</v>
      </c>
      <c r="F5011" t="s">
        <v>25238</v>
      </c>
      <c r="G5011" t="s">
        <v>25239</v>
      </c>
      <c r="H5011" t="s">
        <v>25240</v>
      </c>
      <c r="I5011">
        <v>3</v>
      </c>
      <c r="J5011">
        <v>3</v>
      </c>
      <c r="K5011">
        <v>0</v>
      </c>
      <c r="L5011" t="s">
        <v>25241</v>
      </c>
      <c r="M5011">
        <f>SUM(B5011,C5011)</f>
        <v>0</v>
      </c>
      <c r="N5011" t="str">
        <f t="shared" si="156"/>
        <v>No</v>
      </c>
      <c r="O5011">
        <f>COUNTIF(C:C,"&lt;0")</f>
        <v>0</v>
      </c>
      <c r="P5011" t="e">
        <f>SUMIF(#REF!,"&gt;"&amp;AVERAGE(#REF!))</f>
        <v>#REF!</v>
      </c>
      <c r="Q5011">
        <f t="shared" si="157"/>
        <v>27.565026697177728</v>
      </c>
      <c r="R5011" t="str">
        <f>CONCATENATE("ID-",A5011,"-",E5011)</f>
        <v>ID-38313-Dallas - Houston</v>
      </c>
      <c r="S5011" t="str">
        <f>INDEX(B:B,MATCH(A5011,A:A,0))</f>
        <v>06:15</v>
      </c>
      <c r="T5011" t="str">
        <f>IF(OR(B5011&gt;0,C5011&gt;0),"Acceptable","Check")</f>
        <v>Acceptable</v>
      </c>
      <c r="U5011">
        <f>COUNTIF(D:D, "Military - U.S. Army")</f>
        <v>23</v>
      </c>
      <c r="V5011">
        <f>AVERAGEIF(C:C,"Fort Myer, Virginia", I:I)</f>
        <v>2</v>
      </c>
      <c r="X5011" t="str">
        <f>IFERROR(VLOOKUP("FlightNumber", A:D, 4, FALSE), "Flight Not Found")</f>
        <v>Flight Not Found</v>
      </c>
      <c r="Y5011" t="str" cm="1">
        <f t="array" ref="Y5011">IF(AND(B:B &gt; TIME(6, 0, 0), B:B &lt;= TIME(18, 0, 0)), "Day", "Night")</f>
        <v>Night</v>
      </c>
      <c r="Z5011">
        <f>COUNTIFS(D:D, "Military - U.S. Army", C:C, "Fort Myer, Virginia")</f>
        <v>1</v>
      </c>
    </row>
    <row r="5012" spans="1:26" x14ac:dyDescent="0.2">
      <c r="A5012">
        <v>38318</v>
      </c>
      <c r="B5012" t="s">
        <v>3467</v>
      </c>
      <c r="C5012" t="s">
        <v>25242</v>
      </c>
      <c r="D5012" t="s">
        <v>25243</v>
      </c>
      <c r="E5012" t="s">
        <v>25244</v>
      </c>
      <c r="F5012" t="s">
        <v>25245</v>
      </c>
      <c r="G5012" t="s">
        <v>25246</v>
      </c>
      <c r="H5012" t="s">
        <v>14355</v>
      </c>
      <c r="I5012">
        <v>6</v>
      </c>
      <c r="J5012">
        <v>6</v>
      </c>
      <c r="K5012">
        <v>0</v>
      </c>
      <c r="L5012" t="s">
        <v>25247</v>
      </c>
      <c r="M5012">
        <f>SUM(B5012,C5012)</f>
        <v>0</v>
      </c>
      <c r="N5012" t="str">
        <f t="shared" si="156"/>
        <v>No</v>
      </c>
      <c r="O5012">
        <f>COUNTIF(C:C,"&lt;0")</f>
        <v>0</v>
      </c>
      <c r="P5012" t="e">
        <f>SUMIF(#REF!,"&gt;"&amp;AVERAGE(#REF!))</f>
        <v>#REF!</v>
      </c>
      <c r="Q5012">
        <f t="shared" si="157"/>
        <v>27.565026697177728</v>
      </c>
      <c r="R5012" t="str">
        <f>CONCATENATE("ID-",A5012,"-",E5012)</f>
        <v>ID-38318-Bagram - Farah, Afghanstan</v>
      </c>
      <c r="S5012" t="str">
        <f>INDEX(B:B,MATCH(A5012,A:A,0))</f>
        <v>11:20</v>
      </c>
      <c r="T5012" t="str">
        <f>IF(OR(B5012&gt;0,C5012&gt;0),"Acceptable","Check")</f>
        <v>Acceptable</v>
      </c>
      <c r="U5012">
        <f>COUNTIF(D:D, "Military - U.S. Army")</f>
        <v>23</v>
      </c>
      <c r="V5012">
        <f>AVERAGEIF(C:C,"Fort Myer, Virginia", I:I)</f>
        <v>2</v>
      </c>
      <c r="X5012" t="str">
        <f>IFERROR(VLOOKUP("FlightNumber", A:D, 4, FALSE), "Flight Not Found")</f>
        <v>Flight Not Found</v>
      </c>
      <c r="Y5012" t="str" cm="1">
        <f t="array" ref="Y5012">IF(AND(B:B &gt; TIME(6, 0, 0), B:B &lt;= TIME(18, 0, 0)), "Day", "Night")</f>
        <v>Night</v>
      </c>
      <c r="Z5012">
        <f>COUNTIFS(D:D, "Military - U.S. Army", C:C, "Fort Myer, Virginia")</f>
        <v>1</v>
      </c>
    </row>
    <row r="5013" spans="1:26" x14ac:dyDescent="0.2">
      <c r="A5013">
        <v>38274</v>
      </c>
      <c r="B5013" t="s">
        <v>2419</v>
      </c>
      <c r="C5013" t="s">
        <v>25248</v>
      </c>
      <c r="D5013" t="s">
        <v>25249</v>
      </c>
      <c r="E5013" t="s">
        <v>25250</v>
      </c>
      <c r="F5013" t="s">
        <v>25251</v>
      </c>
      <c r="G5013" t="s">
        <v>25252</v>
      </c>
      <c r="H5013" t="s">
        <v>25253</v>
      </c>
      <c r="I5013">
        <v>2</v>
      </c>
      <c r="J5013">
        <v>2</v>
      </c>
      <c r="K5013">
        <v>0</v>
      </c>
      <c r="L5013" t="s">
        <v>25254</v>
      </c>
      <c r="M5013">
        <f>SUM(B5013,C5013)</f>
        <v>0</v>
      </c>
      <c r="N5013" t="str">
        <f t="shared" si="156"/>
        <v>No</v>
      </c>
      <c r="O5013">
        <f>COUNTIF(C:C,"&lt;0")</f>
        <v>0</v>
      </c>
      <c r="P5013" t="e">
        <f>SUMIF(#REF!,"&gt;"&amp;AVERAGE(#REF!))</f>
        <v>#REF!</v>
      </c>
      <c r="Q5013">
        <f t="shared" si="157"/>
        <v>27.565026697177728</v>
      </c>
      <c r="R5013" t="str">
        <f>CONCATENATE("ID-",A5013,"-",E5013)</f>
        <v>ID-38274-Little Rock - Minneapolis</v>
      </c>
      <c r="S5013" t="str">
        <f>INDEX(B:B,MATCH(A5013,A:A,0))</f>
        <v>22:15</v>
      </c>
      <c r="T5013" t="str">
        <f>IF(OR(B5013&gt;0,C5013&gt;0),"Acceptable","Check")</f>
        <v>Acceptable</v>
      </c>
      <c r="U5013">
        <f>COUNTIF(D:D, "Military - U.S. Army")</f>
        <v>23</v>
      </c>
      <c r="V5013">
        <f>AVERAGEIF(C:C,"Fort Myer, Virginia", I:I)</f>
        <v>2</v>
      </c>
      <c r="X5013" t="str">
        <f>IFERROR(VLOOKUP("FlightNumber", A:D, 4, FALSE), "Flight Not Found")</f>
        <v>Flight Not Found</v>
      </c>
      <c r="Y5013" t="str" cm="1">
        <f t="array" ref="Y5013">IF(AND(B:B &gt; TIME(6, 0, 0), B:B &lt;= TIME(18, 0, 0)), "Day", "Night")</f>
        <v>Night</v>
      </c>
      <c r="Z5013">
        <f>COUNTIFS(D:D, "Military - U.S. Army", C:C, "Fort Myer, Virginia")</f>
        <v>1</v>
      </c>
    </row>
    <row r="5014" spans="1:26" x14ac:dyDescent="0.2">
      <c r="A5014">
        <v>38274</v>
      </c>
      <c r="B5014" t="s">
        <v>25255</v>
      </c>
      <c r="C5014" t="s">
        <v>25256</v>
      </c>
      <c r="D5014" t="s">
        <v>24156</v>
      </c>
      <c r="E5014" t="s">
        <v>25257</v>
      </c>
      <c r="F5014" t="s">
        <v>25258</v>
      </c>
      <c r="G5014" t="s">
        <v>25259</v>
      </c>
      <c r="H5014" t="s">
        <v>25260</v>
      </c>
      <c r="I5014">
        <v>7</v>
      </c>
      <c r="J5014">
        <v>7</v>
      </c>
      <c r="K5014">
        <v>0</v>
      </c>
      <c r="L5014" t="s">
        <v>25261</v>
      </c>
      <c r="M5014">
        <f>SUM(B5014,C5014)</f>
        <v>0</v>
      </c>
      <c r="N5014" t="str">
        <f t="shared" si="156"/>
        <v>No</v>
      </c>
      <c r="O5014">
        <f>COUNTIF(C:C,"&lt;0")</f>
        <v>0</v>
      </c>
      <c r="P5014" t="e">
        <f>SUMIF(#REF!,"&gt;"&amp;AVERAGE(#REF!))</f>
        <v>#REF!</v>
      </c>
      <c r="Q5014">
        <f t="shared" si="157"/>
        <v>27.565026697177728</v>
      </c>
      <c r="R5014" t="str">
        <f>CONCATENATE("ID-",A5014,"-",E5014)</f>
        <v>ID-38274-Windsor Locks - Halifax - Zaragoza, Spain</v>
      </c>
      <c r="S5014" t="str">
        <f>INDEX(B:B,MATCH(A5014,A:A,0))</f>
        <v>22:15</v>
      </c>
      <c r="T5014" t="str">
        <f>IF(OR(B5014&gt;0,C5014&gt;0),"Acceptable","Check")</f>
        <v>Acceptable</v>
      </c>
      <c r="U5014">
        <f>COUNTIF(D:D, "Military - U.S. Army")</f>
        <v>23</v>
      </c>
      <c r="V5014">
        <f>AVERAGEIF(C:C,"Fort Myer, Virginia", I:I)</f>
        <v>2</v>
      </c>
      <c r="X5014" t="str">
        <f>IFERROR(VLOOKUP("FlightNumber", A:D, 4, FALSE), "Flight Not Found")</f>
        <v>Flight Not Found</v>
      </c>
      <c r="Y5014" t="str" cm="1">
        <f t="array" ref="Y5014">IF(AND(B:B &gt; TIME(6, 0, 0), B:B &lt;= TIME(18, 0, 0)), "Day", "Night")</f>
        <v>Night</v>
      </c>
      <c r="Z5014">
        <f>COUNTIFS(D:D, "Military - U.S. Army", C:C, "Fort Myer, Virginia")</f>
        <v>1</v>
      </c>
    </row>
    <row r="5015" spans="1:26" x14ac:dyDescent="0.2">
      <c r="A5015">
        <v>38275</v>
      </c>
      <c r="B5015" t="s">
        <v>25262</v>
      </c>
      <c r="C5015" t="s">
        <v>3738</v>
      </c>
      <c r="D5015" t="s">
        <v>25263</v>
      </c>
      <c r="E5015" t="s">
        <v>25264</v>
      </c>
      <c r="F5015" t="s">
        <v>3676</v>
      </c>
      <c r="G5015" t="s">
        <v>25265</v>
      </c>
      <c r="H5015" t="s">
        <v>25266</v>
      </c>
      <c r="I5015">
        <v>3</v>
      </c>
      <c r="J5015">
        <v>3</v>
      </c>
      <c r="K5015">
        <v>0</v>
      </c>
      <c r="L5015" t="s">
        <v>25267</v>
      </c>
      <c r="M5015">
        <f>SUM(B5015,C5015)</f>
        <v>0</v>
      </c>
      <c r="N5015" t="str">
        <f t="shared" si="156"/>
        <v>No</v>
      </c>
      <c r="O5015">
        <f>COUNTIF(C:C,"&lt;0")</f>
        <v>0</v>
      </c>
      <c r="P5015" t="e">
        <f>SUMIF(#REF!,"&gt;"&amp;AVERAGE(#REF!))</f>
        <v>#REF!</v>
      </c>
      <c r="Q5015">
        <f t="shared" si="157"/>
        <v>27.565026697177728</v>
      </c>
      <c r="R5015" t="str">
        <f>CONCATENATE("ID-",A5015,"-",E5015)</f>
        <v>ID-38275-Villavicencio - Medellin</v>
      </c>
      <c r="S5015" t="str">
        <f>INDEX(B:B,MATCH(A5015,A:A,0))</f>
        <v>07:46</v>
      </c>
      <c r="T5015" t="str">
        <f>IF(OR(B5015&gt;0,C5015&gt;0),"Acceptable","Check")</f>
        <v>Acceptable</v>
      </c>
      <c r="U5015">
        <f>COUNTIF(D:D, "Military - U.S. Army")</f>
        <v>23</v>
      </c>
      <c r="V5015">
        <f>AVERAGEIF(C:C,"Fort Myer, Virginia", I:I)</f>
        <v>2</v>
      </c>
      <c r="X5015" t="str">
        <f>IFERROR(VLOOKUP("FlightNumber", A:D, 4, FALSE), "Flight Not Found")</f>
        <v>Flight Not Found</v>
      </c>
      <c r="Y5015" t="str" cm="1">
        <f t="array" ref="Y5015">IF(AND(B:B &gt; TIME(6, 0, 0), B:B &lt;= TIME(18, 0, 0)), "Day", "Night")</f>
        <v>Night</v>
      </c>
      <c r="Z5015">
        <f>COUNTIFS(D:D, "Military - U.S. Army", C:C, "Fort Myer, Virginia")</f>
        <v>1</v>
      </c>
    </row>
    <row r="5016" spans="1:26" x14ac:dyDescent="0.2">
      <c r="A5016">
        <v>38276</v>
      </c>
      <c r="B5016" t="s">
        <v>1164</v>
      </c>
      <c r="C5016" t="s">
        <v>25268</v>
      </c>
      <c r="D5016" t="s">
        <v>25269</v>
      </c>
      <c r="E5016" t="s">
        <v>25270</v>
      </c>
      <c r="F5016" t="s">
        <v>25271</v>
      </c>
      <c r="G5016" t="s">
        <v>25272</v>
      </c>
      <c r="H5016" t="s">
        <v>20965</v>
      </c>
      <c r="I5016">
        <v>2</v>
      </c>
      <c r="J5016">
        <v>2</v>
      </c>
      <c r="K5016">
        <v>0</v>
      </c>
      <c r="L5016" t="s">
        <v>25273</v>
      </c>
      <c r="M5016">
        <f>SUM(B5016,C5016)</f>
        <v>0</v>
      </c>
      <c r="N5016" t="str">
        <f t="shared" si="156"/>
        <v>No</v>
      </c>
      <c r="O5016">
        <f>COUNTIF(C:C,"&lt;0")</f>
        <v>0</v>
      </c>
      <c r="P5016" t="e">
        <f>SUMIF(#REF!,"&gt;"&amp;AVERAGE(#REF!))</f>
        <v>#REF!</v>
      </c>
      <c r="Q5016">
        <f t="shared" si="157"/>
        <v>27.565026697177728</v>
      </c>
      <c r="R5016" t="str">
        <f>CONCATENATE("ID-",A5016,"-",E5016)</f>
        <v>ID-38276-Coron Island - Manila</v>
      </c>
      <c r="S5016" t="str">
        <f>INDEX(B:B,MATCH(A5016,A:A,0))</f>
        <v>15:00</v>
      </c>
      <c r="T5016" t="str">
        <f>IF(OR(B5016&gt;0,C5016&gt;0),"Acceptable","Check")</f>
        <v>Acceptable</v>
      </c>
      <c r="U5016">
        <f>COUNTIF(D:D, "Military - U.S. Army")</f>
        <v>23</v>
      </c>
      <c r="V5016">
        <f>AVERAGEIF(C:C,"Fort Myer, Virginia", I:I)</f>
        <v>2</v>
      </c>
      <c r="X5016" t="str">
        <f>IFERROR(VLOOKUP("FlightNumber", A:D, 4, FALSE), "Flight Not Found")</f>
        <v>Flight Not Found</v>
      </c>
      <c r="Y5016" t="str" cm="1">
        <f t="array" ref="Y5016">IF(AND(B:B &gt; TIME(6, 0, 0), B:B &lt;= TIME(18, 0, 0)), "Day", "Night")</f>
        <v>Night</v>
      </c>
      <c r="Z5016">
        <f>COUNTIFS(D:D, "Military - U.S. Army", C:C, "Fort Myer, Virginia")</f>
        <v>1</v>
      </c>
    </row>
    <row r="5017" spans="1:26" x14ac:dyDescent="0.2">
      <c r="A5017">
        <v>38279</v>
      </c>
      <c r="B5017" t="s">
        <v>88</v>
      </c>
      <c r="C5017" t="s">
        <v>25274</v>
      </c>
      <c r="D5017" t="s">
        <v>25275</v>
      </c>
      <c r="E5017" t="s">
        <v>25276</v>
      </c>
      <c r="F5017" t="s">
        <v>25277</v>
      </c>
      <c r="G5017" t="s">
        <v>25278</v>
      </c>
      <c r="H5017" t="s">
        <v>25279</v>
      </c>
      <c r="I5017">
        <v>15</v>
      </c>
      <c r="J5017">
        <v>13</v>
      </c>
      <c r="K5017">
        <v>0</v>
      </c>
      <c r="L5017" t="s">
        <v>25280</v>
      </c>
      <c r="M5017">
        <f>SUM(B5017,C5017)</f>
        <v>0</v>
      </c>
      <c r="N5017" t="str">
        <f t="shared" si="156"/>
        <v>No</v>
      </c>
      <c r="O5017">
        <f>COUNTIF(C:C,"&lt;0")</f>
        <v>0</v>
      </c>
      <c r="P5017" t="e">
        <f>SUMIF(#REF!,"&gt;"&amp;AVERAGE(#REF!))</f>
        <v>#REF!</v>
      </c>
      <c r="Q5017">
        <f t="shared" si="157"/>
        <v>27.565026697177728</v>
      </c>
      <c r="R5017" t="str">
        <f>CONCATENATE("ID-",A5017,"-",E5017)</f>
        <v>ID-38279-St. Louis, MO - Kirkville, MO</v>
      </c>
      <c r="S5017" t="str">
        <f>INDEX(B:B,MATCH(A5017,A:A,0))</f>
        <v>07:45</v>
      </c>
      <c r="T5017" t="str">
        <f>IF(OR(B5017&gt;0,C5017&gt;0),"Acceptable","Check")</f>
        <v>Acceptable</v>
      </c>
      <c r="U5017">
        <f>COUNTIF(D:D, "Military - U.S. Army")</f>
        <v>23</v>
      </c>
      <c r="V5017">
        <f>AVERAGEIF(C:C,"Fort Myer, Virginia", I:I)</f>
        <v>2</v>
      </c>
      <c r="X5017" t="str">
        <f>IFERROR(VLOOKUP("FlightNumber", A:D, 4, FALSE), "Flight Not Found")</f>
        <v>Flight Not Found</v>
      </c>
      <c r="Y5017" t="str" cm="1">
        <f t="array" ref="Y5017">IF(AND(B:B &gt; TIME(6, 0, 0), B:B &lt;= TIME(18, 0, 0)), "Day", "Night")</f>
        <v>Night</v>
      </c>
      <c r="Z5017">
        <f>COUNTIFS(D:D, "Military - U.S. Army", C:C, "Fort Myer, Virginia")</f>
        <v>1</v>
      </c>
    </row>
    <row r="5018" spans="1:26" x14ac:dyDescent="0.2">
      <c r="A5018">
        <v>38284</v>
      </c>
      <c r="B5018" t="s">
        <v>10082</v>
      </c>
      <c r="C5018" t="s">
        <v>9249</v>
      </c>
      <c r="D5018" t="s">
        <v>25281</v>
      </c>
      <c r="E5018" t="s">
        <v>25282</v>
      </c>
      <c r="F5018" t="s">
        <v>25283</v>
      </c>
      <c r="G5018" t="s">
        <v>25284</v>
      </c>
      <c r="H5018" t="s">
        <v>25285</v>
      </c>
      <c r="I5018">
        <v>10</v>
      </c>
      <c r="J5018">
        <v>10</v>
      </c>
      <c r="K5018">
        <v>0</v>
      </c>
      <c r="L5018" t="s">
        <v>25286</v>
      </c>
      <c r="M5018">
        <f>SUM(B5018,C5018)</f>
        <v>0</v>
      </c>
      <c r="N5018" t="str">
        <f t="shared" si="156"/>
        <v>No</v>
      </c>
      <c r="O5018">
        <f>COUNTIF(C:C,"&lt;0")</f>
        <v>0</v>
      </c>
      <c r="P5018" t="e">
        <f>SUMIF(#REF!,"&gt;"&amp;AVERAGE(#REF!))</f>
        <v>#REF!</v>
      </c>
      <c r="Q5018">
        <f t="shared" si="157"/>
        <v>27.565026697177728</v>
      </c>
      <c r="R5018" t="str">
        <f>CONCATENATE("ID-",A5018,"-",E5018)</f>
        <v>ID-38284-Concord, NC - Martinsville, VA</v>
      </c>
      <c r="S5018" t="str">
        <f>INDEX(B:B,MATCH(A5018,A:A,0))</f>
        <v>16:30</v>
      </c>
      <c r="T5018" t="str">
        <f>IF(OR(B5018&gt;0,C5018&gt;0),"Acceptable","Check")</f>
        <v>Acceptable</v>
      </c>
      <c r="U5018">
        <f>COUNTIF(D:D, "Military - U.S. Army")</f>
        <v>23</v>
      </c>
      <c r="V5018">
        <f>AVERAGEIF(C:C,"Fort Myer, Virginia", I:I)</f>
        <v>2</v>
      </c>
      <c r="X5018" t="str">
        <f>IFERROR(VLOOKUP("FlightNumber", A:D, 4, FALSE), "Flight Not Found")</f>
        <v>Flight Not Found</v>
      </c>
      <c r="Y5018" t="str" cm="1">
        <f t="array" ref="Y5018">IF(AND(B:B &gt; TIME(6, 0, 0), B:B &lt;= TIME(18, 0, 0)), "Day", "Night")</f>
        <v>Night</v>
      </c>
      <c r="Z5018">
        <f>COUNTIFS(D:D, "Military - U.S. Army", C:C, "Fort Myer, Virginia")</f>
        <v>1</v>
      </c>
    </row>
    <row r="5019" spans="1:26" x14ac:dyDescent="0.2">
      <c r="A5019">
        <v>38284</v>
      </c>
      <c r="B5019" t="s">
        <v>3078</v>
      </c>
      <c r="C5019" t="s">
        <v>585</v>
      </c>
      <c r="D5019" t="s">
        <v>25287</v>
      </c>
      <c r="E5019" t="s">
        <v>25288</v>
      </c>
      <c r="F5019" t="s">
        <v>15899</v>
      </c>
      <c r="G5019" t="s">
        <v>25289</v>
      </c>
      <c r="H5019" t="s">
        <v>25290</v>
      </c>
      <c r="I5019">
        <v>5</v>
      </c>
      <c r="J5019">
        <v>5</v>
      </c>
      <c r="K5019">
        <v>0</v>
      </c>
      <c r="L5019" t="s">
        <v>25291</v>
      </c>
      <c r="M5019">
        <f>SUM(B5019,C5019)</f>
        <v>0</v>
      </c>
      <c r="N5019" t="str">
        <f t="shared" si="156"/>
        <v>No</v>
      </c>
      <c r="O5019">
        <f>COUNTIF(C:C,"&lt;0")</f>
        <v>0</v>
      </c>
      <c r="P5019" t="e">
        <f>SUMIF(#REF!,"&gt;"&amp;AVERAGE(#REF!))</f>
        <v>#REF!</v>
      </c>
      <c r="Q5019">
        <f t="shared" si="157"/>
        <v>27.565026697177728</v>
      </c>
      <c r="R5019" t="str">
        <f>CONCATENATE("ID-",A5019,"-",E5019)</f>
        <v>ID-38284-San Diego, CA - Albuquerque, NM</v>
      </c>
      <c r="S5019" t="str">
        <f>INDEX(B:B,MATCH(A5019,A:A,0))</f>
        <v>16:30</v>
      </c>
      <c r="T5019" t="str">
        <f>IF(OR(B5019&gt;0,C5019&gt;0),"Acceptable","Check")</f>
        <v>Acceptable</v>
      </c>
      <c r="U5019">
        <f>COUNTIF(D:D, "Military - U.S. Army")</f>
        <v>23</v>
      </c>
      <c r="V5019">
        <f>AVERAGEIF(C:C,"Fort Myer, Virginia", I:I)</f>
        <v>2</v>
      </c>
      <c r="X5019" t="str">
        <f>IFERROR(VLOOKUP("FlightNumber", A:D, 4, FALSE), "Flight Not Found")</f>
        <v>Flight Not Found</v>
      </c>
      <c r="Y5019" t="str" cm="1">
        <f t="array" ref="Y5019">IF(AND(B:B &gt; TIME(6, 0, 0), B:B &lt;= TIME(18, 0, 0)), "Day", "Night")</f>
        <v>Night</v>
      </c>
      <c r="Z5019">
        <f>COUNTIFS(D:D, "Military - U.S. Army", C:C, "Fort Myer, Virginia")</f>
        <v>1</v>
      </c>
    </row>
    <row r="5020" spans="1:26" x14ac:dyDescent="0.2">
      <c r="A5020">
        <v>38309</v>
      </c>
      <c r="B5020" t="s">
        <v>13956</v>
      </c>
      <c r="C5020" t="s">
        <v>6797</v>
      </c>
      <c r="D5020" t="s">
        <v>25292</v>
      </c>
      <c r="E5020" t="s">
        <v>25293</v>
      </c>
      <c r="F5020" t="s">
        <v>20124</v>
      </c>
      <c r="G5020" t="s">
        <v>25294</v>
      </c>
      <c r="H5020" t="s">
        <v>25295</v>
      </c>
      <c r="I5020">
        <v>21</v>
      </c>
      <c r="J5020">
        <v>3</v>
      </c>
      <c r="K5020">
        <v>0</v>
      </c>
      <c r="L5020" t="s">
        <v>25296</v>
      </c>
      <c r="M5020">
        <f>SUM(B5020,C5020)</f>
        <v>0</v>
      </c>
      <c r="N5020" t="str">
        <f t="shared" si="156"/>
        <v>No</v>
      </c>
      <c r="O5020">
        <f>COUNTIF(C:C,"&lt;0")</f>
        <v>0</v>
      </c>
      <c r="P5020" t="e">
        <f>SUMIF(#REF!,"&gt;"&amp;AVERAGE(#REF!))</f>
        <v>#REF!</v>
      </c>
      <c r="Q5020">
        <f t="shared" si="157"/>
        <v>27.565026697177728</v>
      </c>
      <c r="R5020" t="str">
        <f>CONCATENATE("ID-",A5020,"-",E5020)</f>
        <v>ID-38309-El Vigia - Caracas</v>
      </c>
      <c r="S5020" t="str">
        <f>INDEX(B:B,MATCH(A5020,A:A,0))</f>
        <v>13:02</v>
      </c>
      <c r="T5020" t="str">
        <f>IF(OR(B5020&gt;0,C5020&gt;0),"Acceptable","Check")</f>
        <v>Acceptable</v>
      </c>
      <c r="U5020">
        <f>COUNTIF(D:D, "Military - U.S. Army")</f>
        <v>23</v>
      </c>
      <c r="V5020">
        <f>AVERAGEIF(C:C,"Fort Myer, Virginia", I:I)</f>
        <v>2</v>
      </c>
      <c r="X5020" t="str">
        <f>IFERROR(VLOOKUP("FlightNumber", A:D, 4, FALSE), "Flight Not Found")</f>
        <v>Flight Not Found</v>
      </c>
      <c r="Y5020" t="str" cm="1">
        <f t="array" ref="Y5020">IF(AND(B:B &gt; TIME(6, 0, 0), B:B &lt;= TIME(18, 0, 0)), "Day", "Night")</f>
        <v>Night</v>
      </c>
      <c r="Z5020">
        <f>COUNTIFS(D:D, "Military - U.S. Army", C:C, "Fort Myer, Virginia")</f>
        <v>1</v>
      </c>
    </row>
    <row r="5021" spans="1:26" x14ac:dyDescent="0.2">
      <c r="A5021">
        <v>38312</v>
      </c>
      <c r="B5021" t="s">
        <v>21051</v>
      </c>
      <c r="C5021" t="s">
        <v>25297</v>
      </c>
      <c r="D5021" t="s">
        <v>19011</v>
      </c>
      <c r="E5021" t="s">
        <v>25298</v>
      </c>
      <c r="F5021" t="s">
        <v>25299</v>
      </c>
      <c r="G5021" t="s">
        <v>25300</v>
      </c>
      <c r="H5021" t="s">
        <v>25301</v>
      </c>
      <c r="I5021">
        <v>53</v>
      </c>
      <c r="J5021">
        <v>53</v>
      </c>
      <c r="K5021">
        <v>0</v>
      </c>
      <c r="L5021" t="s">
        <v>25302</v>
      </c>
      <c r="M5021">
        <f>SUM(B5021,C5021)</f>
        <v>0</v>
      </c>
      <c r="N5021" t="str">
        <f t="shared" si="156"/>
        <v>No</v>
      </c>
      <c r="O5021">
        <f>COUNTIF(C:C,"&lt;0")</f>
        <v>0</v>
      </c>
      <c r="P5021" t="e">
        <f>SUMIF(#REF!,"&gt;"&amp;AVERAGE(#REF!))</f>
        <v>#REF!</v>
      </c>
      <c r="Q5021">
        <f t="shared" si="157"/>
        <v>27.565026697177728</v>
      </c>
      <c r="R5021" t="str">
        <f>CONCATENATE("ID-",A5021,"-",E5021)</f>
        <v>ID-38312-Baotou - Shanghai</v>
      </c>
      <c r="S5021" t="str">
        <f>INDEX(B:B,MATCH(A5021,A:A,0))</f>
        <v>08:20</v>
      </c>
      <c r="T5021" t="str">
        <f>IF(OR(B5021&gt;0,C5021&gt;0),"Acceptable","Check")</f>
        <v>Acceptable</v>
      </c>
      <c r="U5021">
        <f>COUNTIF(D:D, "Military - U.S. Army")</f>
        <v>23</v>
      </c>
      <c r="V5021">
        <f>AVERAGEIF(C:C,"Fort Myer, Virginia", I:I)</f>
        <v>2</v>
      </c>
      <c r="X5021" t="str">
        <f>IFERROR(VLOOKUP("FlightNumber", A:D, 4, FALSE), "Flight Not Found")</f>
        <v>Flight Not Found</v>
      </c>
      <c r="Y5021" t="str" cm="1">
        <f t="array" ref="Y5021">IF(AND(B:B &gt; TIME(6, 0, 0), B:B &lt;= TIME(18, 0, 0)), "Day", "Night")</f>
        <v>Night</v>
      </c>
      <c r="Z5021">
        <f>COUNTIFS(D:D, "Military - U.S. Army", C:C, "Fort Myer, Virginia")</f>
        <v>1</v>
      </c>
    </row>
    <row r="5022" spans="1:26" x14ac:dyDescent="0.2">
      <c r="A5022">
        <v>38319</v>
      </c>
      <c r="B5022" t="s">
        <v>13505</v>
      </c>
      <c r="C5022" t="s">
        <v>25303</v>
      </c>
      <c r="D5022" t="s">
        <v>25304</v>
      </c>
      <c r="E5022" t="s">
        <v>25305</v>
      </c>
      <c r="F5022" t="s">
        <v>25306</v>
      </c>
      <c r="G5022" t="s">
        <v>25307</v>
      </c>
      <c r="H5022" t="s">
        <v>25308</v>
      </c>
      <c r="I5022">
        <v>6</v>
      </c>
      <c r="J5022">
        <v>3</v>
      </c>
      <c r="K5022">
        <v>0</v>
      </c>
      <c r="L5022" t="s">
        <v>25309</v>
      </c>
      <c r="M5022">
        <f>SUM(B5022,C5022)</f>
        <v>0</v>
      </c>
      <c r="N5022" t="str">
        <f t="shared" si="156"/>
        <v>No</v>
      </c>
      <c r="O5022">
        <f>COUNTIF(C:C,"&lt;0")</f>
        <v>0</v>
      </c>
      <c r="P5022" t="e">
        <f>SUMIF(#REF!,"&gt;"&amp;AVERAGE(#REF!))</f>
        <v>#REF!</v>
      </c>
      <c r="Q5022">
        <f t="shared" si="157"/>
        <v>27.565026697177728</v>
      </c>
      <c r="R5022" t="str">
        <f>CONCATENATE("ID-",A5022,"-",E5022)</f>
        <v>ID-38319-Montrose, CO - South Bend, IN</v>
      </c>
      <c r="S5022" t="str">
        <f>INDEX(B:B,MATCH(A5022,A:A,0))</f>
        <v>09:55</v>
      </c>
      <c r="T5022" t="str">
        <f>IF(OR(B5022&gt;0,C5022&gt;0),"Acceptable","Check")</f>
        <v>Acceptable</v>
      </c>
      <c r="U5022">
        <f>COUNTIF(D:D, "Military - U.S. Army")</f>
        <v>23</v>
      </c>
      <c r="V5022">
        <f>AVERAGEIF(C:C,"Fort Myer, Virginia", I:I)</f>
        <v>2</v>
      </c>
      <c r="X5022" t="str">
        <f>IFERROR(VLOOKUP("FlightNumber", A:D, 4, FALSE), "Flight Not Found")</f>
        <v>Flight Not Found</v>
      </c>
      <c r="Y5022" t="str" cm="1">
        <f t="array" ref="Y5022">IF(AND(B:B &gt; TIME(6, 0, 0), B:B &lt;= TIME(18, 0, 0)), "Day", "Night")</f>
        <v>Night</v>
      </c>
      <c r="Z5022">
        <f>COUNTIFS(D:D, "Military - U.S. Army", C:C, "Fort Myer, Virginia")</f>
        <v>1</v>
      </c>
    </row>
    <row r="5023" spans="1:26" x14ac:dyDescent="0.2">
      <c r="A5023">
        <v>38321</v>
      </c>
      <c r="B5023" t="s">
        <v>17246</v>
      </c>
      <c r="C5023" t="s">
        <v>25310</v>
      </c>
      <c r="D5023" t="s">
        <v>25311</v>
      </c>
      <c r="E5023" t="s">
        <v>25312</v>
      </c>
      <c r="F5023" t="s">
        <v>25313</v>
      </c>
      <c r="G5023" t="s">
        <v>25314</v>
      </c>
      <c r="H5023" t="s">
        <v>25315</v>
      </c>
      <c r="I5023">
        <v>154</v>
      </c>
      <c r="J5023">
        <v>26</v>
      </c>
      <c r="K5023">
        <v>0</v>
      </c>
      <c r="L5023" t="s">
        <v>25316</v>
      </c>
      <c r="M5023">
        <f>SUM(B5023,C5023)</f>
        <v>0</v>
      </c>
      <c r="N5023" t="str">
        <f t="shared" si="156"/>
        <v>No</v>
      </c>
      <c r="O5023">
        <f>COUNTIF(C:C,"&lt;0")</f>
        <v>0</v>
      </c>
      <c r="P5023" t="e">
        <f>SUMIF(#REF!,"&gt;"&amp;AVERAGE(#REF!))</f>
        <v>#REF!</v>
      </c>
      <c r="Q5023">
        <f t="shared" si="157"/>
        <v>27.565026697177728</v>
      </c>
      <c r="R5023" t="str">
        <f>CONCATENATE("ID-",A5023,"-",E5023)</f>
        <v>ID-38321-Jakarta, Indonesia - Solo, Indonesia</v>
      </c>
      <c r="S5023" t="str">
        <f>INDEX(B:B,MATCH(A5023,A:A,0))</f>
        <v>18:14</v>
      </c>
      <c r="T5023" t="str">
        <f>IF(OR(B5023&gt;0,C5023&gt;0),"Acceptable","Check")</f>
        <v>Acceptable</v>
      </c>
      <c r="U5023">
        <f>COUNTIF(D:D, "Military - U.S. Army")</f>
        <v>23</v>
      </c>
      <c r="V5023">
        <f>AVERAGEIF(C:C,"Fort Myer, Virginia", I:I)</f>
        <v>2</v>
      </c>
      <c r="X5023" t="str">
        <f>IFERROR(VLOOKUP("FlightNumber", A:D, 4, FALSE), "Flight Not Found")</f>
        <v>Flight Not Found</v>
      </c>
      <c r="Y5023" t="str" cm="1">
        <f t="array" ref="Y5023">IF(AND(B:B &gt; TIME(6, 0, 0), B:B &lt;= TIME(18, 0, 0)), "Day", "Night")</f>
        <v>Night</v>
      </c>
      <c r="Z5023">
        <f>COUNTIFS(D:D, "Military - U.S. Army", C:C, "Fort Myer, Virginia")</f>
        <v>1</v>
      </c>
    </row>
    <row r="5024" spans="1:26" x14ac:dyDescent="0.2">
      <c r="A5024">
        <v>38321</v>
      </c>
      <c r="B5024" t="s">
        <v>4469</v>
      </c>
      <c r="C5024" t="s">
        <v>14495</v>
      </c>
      <c r="D5024" t="s">
        <v>25317</v>
      </c>
      <c r="E5024" t="s">
        <v>25318</v>
      </c>
      <c r="F5024" t="s">
        <v>25319</v>
      </c>
      <c r="G5024" t="s">
        <v>25320</v>
      </c>
      <c r="H5024" t="s">
        <v>23039</v>
      </c>
      <c r="I5024">
        <v>2</v>
      </c>
      <c r="J5024">
        <v>2</v>
      </c>
      <c r="K5024">
        <v>0</v>
      </c>
      <c r="L5024" t="s">
        <v>25321</v>
      </c>
      <c r="M5024">
        <f>SUM(B5024,C5024)</f>
        <v>0</v>
      </c>
      <c r="N5024" t="str">
        <f t="shared" si="156"/>
        <v>No</v>
      </c>
      <c r="O5024">
        <f>COUNTIF(C:C,"&lt;0")</f>
        <v>0</v>
      </c>
      <c r="P5024" t="e">
        <f>SUMIF(#REF!,"&gt;"&amp;AVERAGE(#REF!))</f>
        <v>#REF!</v>
      </c>
      <c r="Q5024">
        <f t="shared" si="157"/>
        <v>27.565026697177728</v>
      </c>
      <c r="R5024" t="str">
        <f>CONCATENATE("ID-",A5024,"-",E5024)</f>
        <v>ID-38321-Saint Louis - Toledo</v>
      </c>
      <c r="S5024" t="str">
        <f>INDEX(B:B,MATCH(A5024,A:A,0))</f>
        <v>18:14</v>
      </c>
      <c r="T5024" t="str">
        <f>IF(OR(B5024&gt;0,C5024&gt;0),"Acceptable","Check")</f>
        <v>Acceptable</v>
      </c>
      <c r="U5024">
        <f>COUNTIF(D:D, "Military - U.S. Army")</f>
        <v>23</v>
      </c>
      <c r="V5024">
        <f>AVERAGEIF(C:C,"Fort Myer, Virginia", I:I)</f>
        <v>2</v>
      </c>
      <c r="X5024" t="str">
        <f>IFERROR(VLOOKUP("FlightNumber", A:D, 4, FALSE), "Flight Not Found")</f>
        <v>Flight Not Found</v>
      </c>
      <c r="Y5024" t="str" cm="1">
        <f t="array" ref="Y5024">IF(AND(B:B &gt; TIME(6, 0, 0), B:B &lt;= TIME(18, 0, 0)), "Day", "Night")</f>
        <v>Night</v>
      </c>
      <c r="Z5024">
        <f>COUNTIFS(D:D, "Military - U.S. Army", C:C, "Fort Myer, Virginia")</f>
        <v>1</v>
      </c>
    </row>
    <row r="5025" spans="1:26" x14ac:dyDescent="0.2">
      <c r="A5025">
        <v>38327</v>
      </c>
      <c r="B5025" t="s">
        <v>25322</v>
      </c>
      <c r="C5025" t="s">
        <v>25323</v>
      </c>
      <c r="D5025" t="s">
        <v>25324</v>
      </c>
      <c r="E5025" t="s">
        <v>25325</v>
      </c>
      <c r="F5025" t="s">
        <v>25326</v>
      </c>
      <c r="G5025" t="s">
        <v>25327</v>
      </c>
      <c r="H5025" t="s">
        <v>25328</v>
      </c>
      <c r="I5025">
        <v>2</v>
      </c>
      <c r="J5025">
        <v>2</v>
      </c>
      <c r="K5025">
        <v>0</v>
      </c>
      <c r="L5025" t="s">
        <v>25329</v>
      </c>
      <c r="M5025">
        <f>SUM(B5025,C5025)</f>
        <v>0</v>
      </c>
      <c r="N5025" t="str">
        <f t="shared" si="156"/>
        <v>No</v>
      </c>
      <c r="O5025">
        <f>COUNTIF(C:C,"&lt;0")</f>
        <v>0</v>
      </c>
      <c r="P5025" t="e">
        <f>SUMIF(#REF!,"&gt;"&amp;AVERAGE(#REF!))</f>
        <v>#REF!</v>
      </c>
      <c r="Q5025">
        <f t="shared" si="157"/>
        <v>27.565026697177728</v>
      </c>
      <c r="R5025" t="str">
        <f>CONCATENATE("ID-",A5025,"-",E5025)</f>
        <v>ID-38327-Salt Lake City, UT - Sun Valley, ID</v>
      </c>
      <c r="S5025" t="str">
        <f>INDEX(B:B,MATCH(A5025,A:A,0))</f>
        <v>10:23</v>
      </c>
      <c r="T5025" t="str">
        <f>IF(OR(B5025&gt;0,C5025&gt;0),"Acceptable","Check")</f>
        <v>Acceptable</v>
      </c>
      <c r="U5025">
        <f>COUNTIF(D:D, "Military - U.S. Army")</f>
        <v>23</v>
      </c>
      <c r="V5025">
        <f>AVERAGEIF(C:C,"Fort Myer, Virginia", I:I)</f>
        <v>2</v>
      </c>
      <c r="X5025" t="str">
        <f>IFERROR(VLOOKUP("FlightNumber", A:D, 4, FALSE), "Flight Not Found")</f>
        <v>Flight Not Found</v>
      </c>
      <c r="Y5025" t="str" cm="1">
        <f t="array" ref="Y5025">IF(AND(B:B &gt; TIME(6, 0, 0), B:B &lt;= TIME(18, 0, 0)), "Day", "Night")</f>
        <v>Night</v>
      </c>
      <c r="Z5025">
        <f>COUNTIFS(D:D, "Military - U.S. Army", C:C, "Fort Myer, Virginia")</f>
        <v>1</v>
      </c>
    </row>
    <row r="5026" spans="1:26" x14ac:dyDescent="0.2">
      <c r="A5026">
        <v>38328</v>
      </c>
      <c r="B5026" t="s">
        <v>847</v>
      </c>
      <c r="C5026" t="s">
        <v>21624</v>
      </c>
      <c r="D5026" t="s">
        <v>25330</v>
      </c>
      <c r="F5026" t="s">
        <v>25331</v>
      </c>
      <c r="G5026" t="s">
        <v>25332</v>
      </c>
      <c r="I5026">
        <v>6</v>
      </c>
      <c r="J5026">
        <v>6</v>
      </c>
      <c r="K5026">
        <v>0</v>
      </c>
      <c r="L5026" t="s">
        <v>25333</v>
      </c>
      <c r="M5026">
        <f>SUM(B5026,C5026)</f>
        <v>0</v>
      </c>
      <c r="N5026" t="str">
        <f t="shared" si="156"/>
        <v>No</v>
      </c>
      <c r="O5026">
        <f>COUNTIF(C:C,"&lt;0")</f>
        <v>0</v>
      </c>
      <c r="P5026" t="e">
        <f>SUMIF(#REF!,"&gt;"&amp;AVERAGE(#REF!))</f>
        <v>#REF!</v>
      </c>
      <c r="Q5026">
        <f t="shared" si="157"/>
        <v>27.565026697177728</v>
      </c>
      <c r="R5026" t="str">
        <f>CONCATENATE("ID-",A5026,"-",E5026)</f>
        <v>ID-38328-</v>
      </c>
      <c r="S5026" t="str">
        <f>INDEX(B:B,MATCH(A5026,A:A,0))</f>
        <v>10:45</v>
      </c>
      <c r="T5026" t="str">
        <f>IF(OR(B5026&gt;0,C5026&gt;0),"Acceptable","Check")</f>
        <v>Acceptable</v>
      </c>
      <c r="U5026">
        <f>COUNTIF(D:D, "Military - U.S. Army")</f>
        <v>23</v>
      </c>
      <c r="V5026">
        <f>AVERAGEIF(C:C,"Fort Myer, Virginia", I:I)</f>
        <v>2</v>
      </c>
      <c r="X5026" t="str">
        <f>IFERROR(VLOOKUP("FlightNumber", A:D, 4, FALSE), "Flight Not Found")</f>
        <v>Flight Not Found</v>
      </c>
      <c r="Y5026" t="str" cm="1">
        <f t="array" ref="Y5026">IF(AND(B:B &gt; TIME(6, 0, 0), B:B &lt;= TIME(18, 0, 0)), "Day", "Night")</f>
        <v>Night</v>
      </c>
      <c r="Z5026">
        <f>COUNTIFS(D:D, "Military - U.S. Army", C:C, "Fort Myer, Virginia")</f>
        <v>1</v>
      </c>
    </row>
    <row r="5027" spans="1:26" x14ac:dyDescent="0.2">
      <c r="A5027">
        <v>38331</v>
      </c>
      <c r="C5027" t="s">
        <v>25334</v>
      </c>
      <c r="D5027" t="s">
        <v>25335</v>
      </c>
      <c r="E5027" t="s">
        <v>25336</v>
      </c>
      <c r="F5027" t="s">
        <v>25337</v>
      </c>
      <c r="G5027" t="s">
        <v>25338</v>
      </c>
      <c r="H5027" t="s">
        <v>25339</v>
      </c>
      <c r="I5027">
        <v>16</v>
      </c>
      <c r="J5027">
        <v>16</v>
      </c>
      <c r="K5027">
        <v>0</v>
      </c>
      <c r="L5027" t="s">
        <v>25340</v>
      </c>
      <c r="M5027">
        <f>SUM(B5027,C5027)</f>
        <v>0</v>
      </c>
      <c r="N5027" t="str">
        <f t="shared" si="156"/>
        <v>No</v>
      </c>
      <c r="O5027">
        <f>COUNTIF(C:C,"&lt;0")</f>
        <v>0</v>
      </c>
      <c r="P5027" t="e">
        <f>SUMIF(#REF!,"&gt;"&amp;AVERAGE(#REF!))</f>
        <v>#REF!</v>
      </c>
      <c r="Q5027">
        <f t="shared" si="157"/>
        <v>27.565026697177728</v>
      </c>
      <c r="R5027" t="str">
        <f>CONCATENATE("ID-",A5027,"-",E5027)</f>
        <v>ID-38331-Puerto Ayacucho - La Carlota</v>
      </c>
      <c r="S5027">
        <f>INDEX(B:B,MATCH(A5027,A:A,0))</f>
        <v>0</v>
      </c>
      <c r="T5027" t="str">
        <f>IF(OR(B5027&gt;0,C5027&gt;0),"Acceptable","Check")</f>
        <v>Acceptable</v>
      </c>
      <c r="U5027">
        <f>COUNTIF(D:D, "Military - U.S. Army")</f>
        <v>23</v>
      </c>
      <c r="V5027">
        <f>AVERAGEIF(C:C,"Fort Myer, Virginia", I:I)</f>
        <v>2</v>
      </c>
      <c r="X5027" t="str">
        <f>IFERROR(VLOOKUP("FlightNumber", A:D, 4, FALSE), "Flight Not Found")</f>
        <v>Flight Not Found</v>
      </c>
      <c r="Y5027" t="str" cm="1">
        <f t="array" ref="Y5027">IF(AND(B:B &gt; TIME(6, 0, 0), B:B &lt;= TIME(18, 0, 0)), "Day", "Night")</f>
        <v>Night</v>
      </c>
      <c r="Z5027">
        <f>COUNTIFS(D:D, "Military - U.S. Army", C:C, "Fort Myer, Virginia")</f>
        <v>1</v>
      </c>
    </row>
    <row r="5028" spans="1:26" x14ac:dyDescent="0.2">
      <c r="A5028">
        <v>38332</v>
      </c>
      <c r="B5028" t="s">
        <v>320</v>
      </c>
      <c r="C5028" t="s">
        <v>25341</v>
      </c>
      <c r="D5028" t="s">
        <v>25342</v>
      </c>
      <c r="E5028" t="s">
        <v>25343</v>
      </c>
      <c r="F5028" t="s">
        <v>18876</v>
      </c>
      <c r="G5028" t="s">
        <v>25344</v>
      </c>
      <c r="H5028" t="s">
        <v>25345</v>
      </c>
      <c r="I5028">
        <v>2</v>
      </c>
      <c r="J5028">
        <v>2</v>
      </c>
      <c r="K5028">
        <v>1</v>
      </c>
      <c r="L5028" t="s">
        <v>25346</v>
      </c>
      <c r="M5028">
        <f>SUM(B5028,C5028)</f>
        <v>0</v>
      </c>
      <c r="N5028" t="str">
        <f t="shared" si="156"/>
        <v>No</v>
      </c>
      <c r="O5028">
        <f>COUNTIF(C:C,"&lt;0")</f>
        <v>0</v>
      </c>
      <c r="P5028" t="e">
        <f>SUMIF(#REF!,"&gt;"&amp;AVERAGE(#REF!))</f>
        <v>#REF!</v>
      </c>
      <c r="Q5028">
        <f t="shared" si="157"/>
        <v>27.565026697177728</v>
      </c>
      <c r="R5028" t="str">
        <f>CONCATENATE("ID-",A5028,"-",E5028)</f>
        <v>ID-38332-Sao Paulo - Uberaba</v>
      </c>
      <c r="S5028" t="str">
        <f>INDEX(B:B,MATCH(A5028,A:A,0))</f>
        <v>05:30</v>
      </c>
      <c r="T5028" t="str">
        <f>IF(OR(B5028&gt;0,C5028&gt;0),"Acceptable","Check")</f>
        <v>Acceptable</v>
      </c>
      <c r="U5028">
        <f>COUNTIF(D:D, "Military - U.S. Army")</f>
        <v>23</v>
      </c>
      <c r="V5028">
        <f>AVERAGEIF(C:C,"Fort Myer, Virginia", I:I)</f>
        <v>2</v>
      </c>
      <c r="X5028" t="str">
        <f>IFERROR(VLOOKUP("FlightNumber", A:D, 4, FALSE), "Flight Not Found")</f>
        <v>Flight Not Found</v>
      </c>
      <c r="Y5028" t="str" cm="1">
        <f t="array" ref="Y5028">IF(AND(B:B &gt; TIME(6, 0, 0), B:B &lt;= TIME(18, 0, 0)), "Day", "Night")</f>
        <v>Night</v>
      </c>
      <c r="Z5028">
        <f>COUNTIFS(D:D, "Military - U.S. Army", C:C, "Fort Myer, Virginia")</f>
        <v>1</v>
      </c>
    </row>
    <row r="5029" spans="1:26" x14ac:dyDescent="0.2">
      <c r="A5029">
        <v>38332</v>
      </c>
      <c r="C5029" t="s">
        <v>25347</v>
      </c>
      <c r="D5029" t="s">
        <v>25348</v>
      </c>
      <c r="E5029" t="s">
        <v>25349</v>
      </c>
      <c r="F5029" t="s">
        <v>24675</v>
      </c>
      <c r="G5029" t="s">
        <v>25350</v>
      </c>
      <c r="H5029" t="s">
        <v>25351</v>
      </c>
      <c r="I5029">
        <v>7</v>
      </c>
      <c r="J5029">
        <v>1</v>
      </c>
      <c r="K5029">
        <v>0</v>
      </c>
      <c r="L5029" t="s">
        <v>25352</v>
      </c>
      <c r="M5029">
        <f>SUM(B5029,C5029)</f>
        <v>0</v>
      </c>
      <c r="N5029" t="str">
        <f t="shared" si="156"/>
        <v>No</v>
      </c>
      <c r="O5029">
        <f>COUNTIF(C:C,"&lt;0")</f>
        <v>0</v>
      </c>
      <c r="P5029" t="e">
        <f>SUMIF(#REF!,"&gt;"&amp;AVERAGE(#REF!))</f>
        <v>#REF!</v>
      </c>
      <c r="Q5029">
        <f t="shared" si="157"/>
        <v>27.565026697177728</v>
      </c>
      <c r="R5029" t="str">
        <f>CONCATENATE("ID-",A5029,"-",E5029)</f>
        <v>ID-38332-Baku - Kabul</v>
      </c>
      <c r="S5029" t="str">
        <f>INDEX(B:B,MATCH(A5029,A:A,0))</f>
        <v>05:30</v>
      </c>
      <c r="T5029" t="str">
        <f>IF(OR(B5029&gt;0,C5029&gt;0),"Acceptable","Check")</f>
        <v>Acceptable</v>
      </c>
      <c r="U5029">
        <f>COUNTIF(D:D, "Military - U.S. Army")</f>
        <v>23</v>
      </c>
      <c r="V5029">
        <f>AVERAGEIF(C:C,"Fort Myer, Virginia", I:I)</f>
        <v>2</v>
      </c>
      <c r="X5029" t="str">
        <f>IFERROR(VLOOKUP("FlightNumber", A:D, 4, FALSE), "Flight Not Found")</f>
        <v>Flight Not Found</v>
      </c>
      <c r="Y5029" t="str" cm="1">
        <f t="array" ref="Y5029">IF(AND(B:B &gt; TIME(6, 0, 0), B:B &lt;= TIME(18, 0, 0)), "Day", "Night")</f>
        <v>Night</v>
      </c>
      <c r="Z5029">
        <f>COUNTIFS(D:D, "Military - U.S. Army", C:C, "Fort Myer, Virginia")</f>
        <v>1</v>
      </c>
    </row>
    <row r="5030" spans="1:26" x14ac:dyDescent="0.2">
      <c r="A5030">
        <v>38365</v>
      </c>
      <c r="B5030" t="s">
        <v>1562</v>
      </c>
      <c r="C5030" t="s">
        <v>25353</v>
      </c>
      <c r="D5030" t="s">
        <v>25354</v>
      </c>
      <c r="F5030" t="s">
        <v>25355</v>
      </c>
      <c r="I5030">
        <v>20</v>
      </c>
      <c r="J5030">
        <v>20</v>
      </c>
      <c r="K5030">
        <v>0</v>
      </c>
      <c r="L5030" t="s">
        <v>25356</v>
      </c>
      <c r="M5030">
        <f>SUM(B5030,C5030)</f>
        <v>0</v>
      </c>
      <c r="N5030" t="str">
        <f t="shared" si="156"/>
        <v>No</v>
      </c>
      <c r="O5030">
        <f>COUNTIF(C:C,"&lt;0")</f>
        <v>0</v>
      </c>
      <c r="P5030" t="e">
        <f>SUMIF(#REF!,"&gt;"&amp;AVERAGE(#REF!))</f>
        <v>#REF!</v>
      </c>
      <c r="Q5030">
        <f t="shared" si="157"/>
        <v>27.565026697177728</v>
      </c>
      <c r="R5030" t="str">
        <f>CONCATENATE("ID-",A5030,"-",E5030)</f>
        <v>ID-38365-</v>
      </c>
      <c r="S5030" t="str">
        <f>INDEX(B:B,MATCH(A5030,A:A,0))</f>
        <v>05:20</v>
      </c>
      <c r="T5030" t="str">
        <f>IF(OR(B5030&gt;0,C5030&gt;0),"Acceptable","Check")</f>
        <v>Acceptable</v>
      </c>
      <c r="U5030">
        <f>COUNTIF(D:D, "Military - U.S. Army")</f>
        <v>23</v>
      </c>
      <c r="V5030">
        <f>AVERAGEIF(C:C,"Fort Myer, Virginia", I:I)</f>
        <v>2</v>
      </c>
      <c r="X5030" t="str">
        <f>IFERROR(VLOOKUP("FlightNumber", A:D, 4, FALSE), "Flight Not Found")</f>
        <v>Flight Not Found</v>
      </c>
      <c r="Y5030" t="str" cm="1">
        <f t="array" ref="Y5030">IF(AND(B:B &gt; TIME(6, 0, 0), B:B &lt;= TIME(18, 0, 0)), "Day", "Night")</f>
        <v>Night</v>
      </c>
      <c r="Z5030">
        <f>COUNTIFS(D:D, "Military - U.S. Army", C:C, "Fort Myer, Virginia")</f>
        <v>1</v>
      </c>
    </row>
    <row r="5031" spans="1:26" x14ac:dyDescent="0.2">
      <c r="A5031">
        <v>38365</v>
      </c>
      <c r="B5031" t="s">
        <v>2764</v>
      </c>
      <c r="C5031" t="s">
        <v>25357</v>
      </c>
      <c r="D5031" t="s">
        <v>25358</v>
      </c>
      <c r="E5031" t="s">
        <v>25359</v>
      </c>
      <c r="F5031" t="s">
        <v>21245</v>
      </c>
      <c r="G5031" t="s">
        <v>25360</v>
      </c>
      <c r="H5031" t="s">
        <v>25361</v>
      </c>
      <c r="I5031">
        <v>9</v>
      </c>
      <c r="J5031">
        <v>9</v>
      </c>
      <c r="K5031">
        <v>0</v>
      </c>
      <c r="L5031" t="s">
        <v>25362</v>
      </c>
      <c r="M5031">
        <f>SUM(B5031,C5031)</f>
        <v>0</v>
      </c>
      <c r="N5031" t="str">
        <f t="shared" si="156"/>
        <v>No</v>
      </c>
      <c r="O5031">
        <f>COUNTIF(C:C,"&lt;0")</f>
        <v>0</v>
      </c>
      <c r="P5031" t="e">
        <f>SUMIF(#REF!,"&gt;"&amp;AVERAGE(#REF!))</f>
        <v>#REF!</v>
      </c>
      <c r="Q5031">
        <f t="shared" si="157"/>
        <v>27.565026697177728</v>
      </c>
      <c r="R5031" t="str">
        <f>CONCATENATE("ID-",A5031,"-",E5031)</f>
        <v>ID-38365-Vanavara - Tura</v>
      </c>
      <c r="S5031" t="str">
        <f>INDEX(B:B,MATCH(A5031,A:A,0))</f>
        <v>05:20</v>
      </c>
      <c r="T5031" t="str">
        <f>IF(OR(B5031&gt;0,C5031&gt;0),"Acceptable","Check")</f>
        <v>Acceptable</v>
      </c>
      <c r="U5031">
        <f>COUNTIF(D:D, "Military - U.S. Army")</f>
        <v>23</v>
      </c>
      <c r="V5031">
        <f>AVERAGEIF(C:C,"Fort Myer, Virginia", I:I)</f>
        <v>2</v>
      </c>
      <c r="X5031" t="str">
        <f>IFERROR(VLOOKUP("FlightNumber", A:D, 4, FALSE), "Flight Not Found")</f>
        <v>Flight Not Found</v>
      </c>
      <c r="Y5031" t="str" cm="1">
        <f t="array" ref="Y5031">IF(AND(B:B &gt; TIME(6, 0, 0), B:B &lt;= TIME(18, 0, 0)), "Day", "Night")</f>
        <v>Night</v>
      </c>
      <c r="Z5031">
        <f>COUNTIFS(D:D, "Military - U.S. Army", C:C, "Fort Myer, Virginia")</f>
        <v>1</v>
      </c>
    </row>
    <row r="5032" spans="1:26" x14ac:dyDescent="0.2">
      <c r="A5032">
        <v>38365</v>
      </c>
      <c r="B5032" t="s">
        <v>25363</v>
      </c>
      <c r="C5032" t="s">
        <v>25364</v>
      </c>
      <c r="D5032" t="s">
        <v>25365</v>
      </c>
      <c r="E5032" t="s">
        <v>25366</v>
      </c>
      <c r="F5032" t="s">
        <v>18876</v>
      </c>
      <c r="G5032" t="s">
        <v>25367</v>
      </c>
      <c r="H5032" t="s">
        <v>25368</v>
      </c>
      <c r="I5032">
        <v>1</v>
      </c>
      <c r="J5032">
        <v>1</v>
      </c>
      <c r="K5032">
        <v>0</v>
      </c>
      <c r="L5032" t="s">
        <v>25369</v>
      </c>
      <c r="M5032">
        <f>SUM(B5032,C5032)</f>
        <v>0</v>
      </c>
      <c r="N5032" t="str">
        <f t="shared" si="156"/>
        <v>No</v>
      </c>
      <c r="O5032">
        <f>COUNTIF(C:C,"&lt;0")</f>
        <v>0</v>
      </c>
      <c r="P5032" t="e">
        <f>SUMIF(#REF!,"&gt;"&amp;AVERAGE(#REF!))</f>
        <v>#REF!</v>
      </c>
      <c r="Q5032">
        <f t="shared" si="157"/>
        <v>27.565026697177728</v>
      </c>
      <c r="R5032" t="str">
        <f>CONCATENATE("ID-",A5032,"-",E5032)</f>
        <v>ID-38365-Bangor, ME - Concord, NH</v>
      </c>
      <c r="S5032" t="str">
        <f>INDEX(B:B,MATCH(A5032,A:A,0))</f>
        <v>05:20</v>
      </c>
      <c r="T5032" t="str">
        <f>IF(OR(B5032&gt;0,C5032&gt;0),"Acceptable","Check")</f>
        <v>Acceptable</v>
      </c>
      <c r="U5032">
        <f>COUNTIF(D:D, "Military - U.S. Army")</f>
        <v>23</v>
      </c>
      <c r="V5032">
        <f>AVERAGEIF(C:C,"Fort Myer, Virginia", I:I)</f>
        <v>2</v>
      </c>
      <c r="X5032" t="str">
        <f>IFERROR(VLOOKUP("FlightNumber", A:D, 4, FALSE), "Flight Not Found")</f>
        <v>Flight Not Found</v>
      </c>
      <c r="Y5032" t="str" cm="1">
        <f t="array" ref="Y5032">IF(AND(B:B &gt; TIME(6, 0, 0), B:B &lt;= TIME(18, 0, 0)), "Day", "Night")</f>
        <v>Night</v>
      </c>
      <c r="Z5032">
        <f>COUNTIFS(D:D, "Military - U.S. Army", C:C, "Fort Myer, Virginia")</f>
        <v>1</v>
      </c>
    </row>
    <row r="5033" spans="1:26" x14ac:dyDescent="0.2">
      <c r="A5033">
        <v>38378</v>
      </c>
      <c r="B5033" t="s">
        <v>8197</v>
      </c>
      <c r="C5033" t="s">
        <v>25370</v>
      </c>
      <c r="D5033" t="s">
        <v>25371</v>
      </c>
      <c r="E5033" t="s">
        <v>25372</v>
      </c>
      <c r="F5033" t="s">
        <v>25373</v>
      </c>
      <c r="I5033">
        <v>31</v>
      </c>
      <c r="J5033">
        <v>31</v>
      </c>
      <c r="K5033">
        <v>0</v>
      </c>
      <c r="L5033" t="s">
        <v>25374</v>
      </c>
      <c r="M5033">
        <f>SUM(B5033,C5033)</f>
        <v>0</v>
      </c>
      <c r="N5033" t="str">
        <f t="shared" si="156"/>
        <v>No</v>
      </c>
      <c r="O5033">
        <f>COUNTIF(C:C,"&lt;0")</f>
        <v>0</v>
      </c>
      <c r="P5033" t="e">
        <f>SUMIF(#REF!,"&gt;"&amp;AVERAGE(#REF!))</f>
        <v>#REF!</v>
      </c>
      <c r="Q5033">
        <f t="shared" si="157"/>
        <v>27.565026697177728</v>
      </c>
      <c r="R5033" t="str">
        <f>CONCATENATE("ID-",A5033,"-",E5033)</f>
        <v>ID-38378-Ferrying troops</v>
      </c>
      <c r="S5033" t="str">
        <f>INDEX(B:B,MATCH(A5033,A:A,0))</f>
        <v>01:20</v>
      </c>
      <c r="T5033" t="str">
        <f>IF(OR(B5033&gt;0,C5033&gt;0),"Acceptable","Check")</f>
        <v>Acceptable</v>
      </c>
      <c r="U5033">
        <f>COUNTIF(D:D, "Military - U.S. Army")</f>
        <v>23</v>
      </c>
      <c r="V5033">
        <f>AVERAGEIF(C:C,"Fort Myer, Virginia", I:I)</f>
        <v>2</v>
      </c>
      <c r="X5033" t="str">
        <f>IFERROR(VLOOKUP("FlightNumber", A:D, 4, FALSE), "Flight Not Found")</f>
        <v>Flight Not Found</v>
      </c>
      <c r="Y5033" t="str" cm="1">
        <f t="array" ref="Y5033">IF(AND(B:B &gt; TIME(6, 0, 0), B:B &lt;= TIME(18, 0, 0)), "Day", "Night")</f>
        <v>Night</v>
      </c>
      <c r="Z5033">
        <f>COUNTIFS(D:D, "Military - U.S. Army", C:C, "Fort Myer, Virginia")</f>
        <v>1</v>
      </c>
    </row>
    <row r="5034" spans="1:26" x14ac:dyDescent="0.2">
      <c r="A5034">
        <v>38379</v>
      </c>
      <c r="B5034" t="s">
        <v>5453</v>
      </c>
      <c r="C5034" t="s">
        <v>25375</v>
      </c>
      <c r="D5034" t="s">
        <v>25376</v>
      </c>
      <c r="E5034" t="s">
        <v>25377</v>
      </c>
      <c r="F5034" t="s">
        <v>25378</v>
      </c>
      <c r="G5034" t="s">
        <v>25379</v>
      </c>
      <c r="H5034" t="s">
        <v>25380</v>
      </c>
      <c r="I5034">
        <v>2</v>
      </c>
      <c r="J5034">
        <v>2</v>
      </c>
      <c r="K5034">
        <v>0</v>
      </c>
      <c r="L5034" t="s">
        <v>25381</v>
      </c>
      <c r="M5034">
        <f>SUM(B5034,C5034)</f>
        <v>0</v>
      </c>
      <c r="N5034" t="str">
        <f t="shared" si="156"/>
        <v>No</v>
      </c>
      <c r="O5034">
        <f>COUNTIF(C:C,"&lt;0")</f>
        <v>0</v>
      </c>
      <c r="P5034" t="e">
        <f>SUMIF(#REF!,"&gt;"&amp;AVERAGE(#REF!))</f>
        <v>#REF!</v>
      </c>
      <c r="Q5034">
        <f t="shared" si="157"/>
        <v>27.565026697177728</v>
      </c>
      <c r="R5034" t="str">
        <f>CONCATENATE("ID-",A5034,"-",E5034)</f>
        <v>ID-38379-Bucharest -Lasi</v>
      </c>
      <c r="S5034" t="str">
        <f>INDEX(B:B,MATCH(A5034,A:A,0))</f>
        <v>08:10</v>
      </c>
      <c r="T5034" t="str">
        <f>IF(OR(B5034&gt;0,C5034&gt;0),"Acceptable","Check")</f>
        <v>Acceptable</v>
      </c>
      <c r="U5034">
        <f>COUNTIF(D:D, "Military - U.S. Army")</f>
        <v>23</v>
      </c>
      <c r="V5034">
        <f>AVERAGEIF(C:C,"Fort Myer, Virginia", I:I)</f>
        <v>2</v>
      </c>
      <c r="X5034" t="str">
        <f>IFERROR(VLOOKUP("FlightNumber", A:D, 4, FALSE), "Flight Not Found")</f>
        <v>Flight Not Found</v>
      </c>
      <c r="Y5034" t="str" cm="1">
        <f t="array" ref="Y5034">IF(AND(B:B &gt; TIME(6, 0, 0), B:B &lt;= TIME(18, 0, 0)), "Day", "Night")</f>
        <v>Night</v>
      </c>
      <c r="Z5034">
        <f>COUNTIFS(D:D, "Military - U.S. Army", C:C, "Fort Myer, Virginia")</f>
        <v>1</v>
      </c>
    </row>
    <row r="5035" spans="1:26" x14ac:dyDescent="0.2">
      <c r="A5035">
        <v>38382</v>
      </c>
      <c r="B5035" t="s">
        <v>10082</v>
      </c>
      <c r="C5035" t="s">
        <v>25382</v>
      </c>
      <c r="D5035" t="s">
        <v>2331</v>
      </c>
      <c r="E5035" t="s">
        <v>25383</v>
      </c>
      <c r="F5035" t="s">
        <v>25384</v>
      </c>
      <c r="G5035" t="s">
        <v>25385</v>
      </c>
      <c r="H5035" t="s">
        <v>25386</v>
      </c>
      <c r="I5035">
        <v>10</v>
      </c>
      <c r="J5035">
        <v>10</v>
      </c>
      <c r="K5035">
        <v>0</v>
      </c>
      <c r="L5035" t="s">
        <v>25387</v>
      </c>
      <c r="M5035">
        <f>SUM(B5035,C5035)</f>
        <v>0</v>
      </c>
      <c r="N5035" t="str">
        <f t="shared" si="156"/>
        <v>No</v>
      </c>
      <c r="O5035">
        <f>COUNTIF(C:C,"&lt;0")</f>
        <v>0</v>
      </c>
      <c r="P5035" t="e">
        <f>SUMIF(#REF!,"&gt;"&amp;AVERAGE(#REF!))</f>
        <v>#REF!</v>
      </c>
      <c r="Q5035">
        <f t="shared" si="157"/>
        <v>27.565026697177728</v>
      </c>
      <c r="R5035" t="str">
        <f>CONCATENATE("ID-",A5035,"-",E5035)</f>
        <v>ID-38382-Bagdad - Balad</v>
      </c>
      <c r="S5035" t="str">
        <f>INDEX(B:B,MATCH(A5035,A:A,0))</f>
        <v>16:30</v>
      </c>
      <c r="T5035" t="str">
        <f>IF(OR(B5035&gt;0,C5035&gt;0),"Acceptable","Check")</f>
        <v>Acceptable</v>
      </c>
      <c r="U5035">
        <f>COUNTIF(D:D, "Military - U.S. Army")</f>
        <v>23</v>
      </c>
      <c r="V5035">
        <f>AVERAGEIF(C:C,"Fort Myer, Virginia", I:I)</f>
        <v>2</v>
      </c>
      <c r="X5035" t="str">
        <f>IFERROR(VLOOKUP("FlightNumber", A:D, 4, FALSE), "Flight Not Found")</f>
        <v>Flight Not Found</v>
      </c>
      <c r="Y5035" t="str" cm="1">
        <f t="array" ref="Y5035">IF(AND(B:B &gt; TIME(6, 0, 0), B:B &lt;= TIME(18, 0, 0)), "Day", "Night")</f>
        <v>Night</v>
      </c>
      <c r="Z5035">
        <f>COUNTIFS(D:D, "Military - U.S. Army", C:C, "Fort Myer, Virginia")</f>
        <v>1</v>
      </c>
    </row>
    <row r="5036" spans="1:26" x14ac:dyDescent="0.2">
      <c r="A5036">
        <v>38386</v>
      </c>
      <c r="B5036" t="s">
        <v>2119</v>
      </c>
      <c r="C5036" t="s">
        <v>17930</v>
      </c>
      <c r="D5036" t="s">
        <v>25388</v>
      </c>
      <c r="E5036" t="s">
        <v>25389</v>
      </c>
      <c r="F5036" t="s">
        <v>16484</v>
      </c>
      <c r="G5036" t="s">
        <v>25390</v>
      </c>
      <c r="H5036" t="s">
        <v>25391</v>
      </c>
      <c r="I5036">
        <v>104</v>
      </c>
      <c r="J5036">
        <v>104</v>
      </c>
      <c r="K5036">
        <v>0</v>
      </c>
      <c r="L5036" t="s">
        <v>25392</v>
      </c>
      <c r="M5036">
        <f>SUM(B5036,C5036)</f>
        <v>0</v>
      </c>
      <c r="N5036" t="str">
        <f t="shared" si="156"/>
        <v>No</v>
      </c>
      <c r="O5036">
        <f>COUNTIF(C:C,"&lt;0")</f>
        <v>0</v>
      </c>
      <c r="P5036" t="e">
        <f>SUMIF(#REF!,"&gt;"&amp;AVERAGE(#REF!))</f>
        <v>#REF!</v>
      </c>
      <c r="Q5036">
        <f t="shared" si="157"/>
        <v>27.565026697177728</v>
      </c>
      <c r="R5036" t="str">
        <f>CONCATENATE("ID-",A5036,"-",E5036)</f>
        <v>ID-38386-Herat - Kabul</v>
      </c>
      <c r="S5036" t="str">
        <f>INDEX(B:B,MATCH(A5036,A:A,0))</f>
        <v>17:00</v>
      </c>
      <c r="T5036" t="str">
        <f>IF(OR(B5036&gt;0,C5036&gt;0),"Acceptable","Check")</f>
        <v>Acceptable</v>
      </c>
      <c r="U5036">
        <f>COUNTIF(D:D, "Military - U.S. Army")</f>
        <v>23</v>
      </c>
      <c r="V5036">
        <f>AVERAGEIF(C:C,"Fort Myer, Virginia", I:I)</f>
        <v>2</v>
      </c>
      <c r="X5036" t="str">
        <f>IFERROR(VLOOKUP("FlightNumber", A:D, 4, FALSE), "Flight Not Found")</f>
        <v>Flight Not Found</v>
      </c>
      <c r="Y5036" t="str" cm="1">
        <f t="array" ref="Y5036">IF(AND(B:B &gt; TIME(6, 0, 0), B:B &lt;= TIME(18, 0, 0)), "Day", "Night")</f>
        <v>Night</v>
      </c>
      <c r="Z5036">
        <f>COUNTIFS(D:D, "Military - U.S. Army", C:C, "Fort Myer, Virginia")</f>
        <v>1</v>
      </c>
    </row>
    <row r="5037" spans="1:26" x14ac:dyDescent="0.2">
      <c r="A5037">
        <v>38386</v>
      </c>
      <c r="B5037" t="s">
        <v>5497</v>
      </c>
      <c r="C5037" t="s">
        <v>16740</v>
      </c>
      <c r="D5037" t="s">
        <v>25393</v>
      </c>
      <c r="E5037" t="s">
        <v>25394</v>
      </c>
      <c r="F5037" t="s">
        <v>19777</v>
      </c>
      <c r="G5037" t="s">
        <v>25395</v>
      </c>
      <c r="H5037" t="s">
        <v>25396</v>
      </c>
      <c r="I5037">
        <v>7</v>
      </c>
      <c r="J5037">
        <v>7</v>
      </c>
      <c r="K5037">
        <v>0</v>
      </c>
      <c r="L5037" t="s">
        <v>25397</v>
      </c>
      <c r="M5037">
        <f>SUM(B5037,C5037)</f>
        <v>0</v>
      </c>
      <c r="N5037" t="str">
        <f t="shared" si="156"/>
        <v>No</v>
      </c>
      <c r="O5037">
        <f>COUNTIF(C:C,"&lt;0")</f>
        <v>0</v>
      </c>
      <c r="P5037" t="e">
        <f>SUMIF(#REF!,"&gt;"&amp;AVERAGE(#REF!))</f>
        <v>#REF!</v>
      </c>
      <c r="Q5037">
        <f t="shared" si="157"/>
        <v>27.565026697177728</v>
      </c>
      <c r="R5037" t="str">
        <f>CONCATENATE("ID-",A5037,"-",E5037)</f>
        <v>ID-38386-Sharjah - Khartoum - Nyala</v>
      </c>
      <c r="S5037" t="str">
        <f>INDEX(B:B,MATCH(A5037,A:A,0))</f>
        <v>17:00</v>
      </c>
      <c r="T5037" t="str">
        <f>IF(OR(B5037&gt;0,C5037&gt;0),"Acceptable","Check")</f>
        <v>Acceptable</v>
      </c>
      <c r="U5037">
        <f>COUNTIF(D:D, "Military - U.S. Army")</f>
        <v>23</v>
      </c>
      <c r="V5037">
        <f>AVERAGEIF(C:C,"Fort Myer, Virginia", I:I)</f>
        <v>2</v>
      </c>
      <c r="X5037" t="str">
        <f>IFERROR(VLOOKUP("FlightNumber", A:D, 4, FALSE), "Flight Not Found")</f>
        <v>Flight Not Found</v>
      </c>
      <c r="Y5037" t="str" cm="1">
        <f t="array" ref="Y5037">IF(AND(B:B &gt; TIME(6, 0, 0), B:B &lt;= TIME(18, 0, 0)), "Day", "Night")</f>
        <v>Night</v>
      </c>
      <c r="Z5037">
        <f>COUNTIFS(D:D, "Military - U.S. Army", C:C, "Fort Myer, Virginia")</f>
        <v>1</v>
      </c>
    </row>
    <row r="5038" spans="1:26" x14ac:dyDescent="0.2">
      <c r="A5038">
        <v>38393</v>
      </c>
      <c r="B5038" t="s">
        <v>2758</v>
      </c>
      <c r="C5038" t="s">
        <v>970</v>
      </c>
      <c r="D5038" t="s">
        <v>25398</v>
      </c>
      <c r="E5038" t="s">
        <v>25399</v>
      </c>
      <c r="F5038" t="s">
        <v>25400</v>
      </c>
      <c r="G5038" t="s">
        <v>25401</v>
      </c>
      <c r="H5038" t="s">
        <v>25402</v>
      </c>
      <c r="I5038">
        <v>2</v>
      </c>
      <c r="J5038">
        <v>2</v>
      </c>
      <c r="K5038">
        <v>0</v>
      </c>
      <c r="L5038" t="s">
        <v>25403</v>
      </c>
      <c r="M5038">
        <f>SUM(B5038,C5038)</f>
        <v>0</v>
      </c>
      <c r="N5038" t="str">
        <f t="shared" si="156"/>
        <v>No</v>
      </c>
      <c r="O5038">
        <f>COUNTIF(C:C,"&lt;0")</f>
        <v>0</v>
      </c>
      <c r="P5038" t="e">
        <f>SUMIF(#REF!,"&gt;"&amp;AVERAGE(#REF!))</f>
        <v>#REF!</v>
      </c>
      <c r="Q5038">
        <f t="shared" si="157"/>
        <v>27.565026697177728</v>
      </c>
      <c r="R5038" t="str">
        <f>CONCATENATE("ID-",A5038,"-",E5038)</f>
        <v>ID-38393-Fresno, CA - Santa Monica, CA</v>
      </c>
      <c r="S5038" t="str">
        <f>INDEX(B:B,MATCH(A5038,A:A,0))</f>
        <v>20:30</v>
      </c>
      <c r="T5038" t="str">
        <f>IF(OR(B5038&gt;0,C5038&gt;0),"Acceptable","Check")</f>
        <v>Acceptable</v>
      </c>
      <c r="U5038">
        <f>COUNTIF(D:D, "Military - U.S. Army")</f>
        <v>23</v>
      </c>
      <c r="V5038">
        <f>AVERAGEIF(C:C,"Fort Myer, Virginia", I:I)</f>
        <v>2</v>
      </c>
      <c r="X5038" t="str">
        <f>IFERROR(VLOOKUP("FlightNumber", A:D, 4, FALSE), "Flight Not Found")</f>
        <v>Flight Not Found</v>
      </c>
      <c r="Y5038" t="str" cm="1">
        <f t="array" ref="Y5038">IF(AND(B:B &gt; TIME(6, 0, 0), B:B &lt;= TIME(18, 0, 0)), "Day", "Night")</f>
        <v>Night</v>
      </c>
      <c r="Z5038">
        <f>COUNTIFS(D:D, "Military - U.S. Army", C:C, "Fort Myer, Virginia")</f>
        <v>1</v>
      </c>
    </row>
    <row r="5039" spans="1:26" x14ac:dyDescent="0.2">
      <c r="A5039">
        <v>38399</v>
      </c>
      <c r="B5039" t="s">
        <v>24968</v>
      </c>
      <c r="C5039" t="s">
        <v>16641</v>
      </c>
      <c r="D5039" t="s">
        <v>25404</v>
      </c>
      <c r="E5039" t="s">
        <v>25405</v>
      </c>
      <c r="F5039" t="s">
        <v>24197</v>
      </c>
      <c r="G5039" t="s">
        <v>25406</v>
      </c>
      <c r="H5039" t="s">
        <v>25407</v>
      </c>
      <c r="I5039">
        <v>8</v>
      </c>
      <c r="J5039">
        <v>8</v>
      </c>
      <c r="K5039">
        <v>0</v>
      </c>
      <c r="L5039" t="s">
        <v>25408</v>
      </c>
      <c r="M5039">
        <f>SUM(B5039,C5039)</f>
        <v>0</v>
      </c>
      <c r="N5039" t="str">
        <f t="shared" si="156"/>
        <v>No</v>
      </c>
      <c r="O5039">
        <f>COUNTIF(C:C,"&lt;0")</f>
        <v>0</v>
      </c>
      <c r="P5039" t="e">
        <f>SUMIF(#REF!,"&gt;"&amp;AVERAGE(#REF!))</f>
        <v>#REF!</v>
      </c>
      <c r="Q5039">
        <f t="shared" si="157"/>
        <v>27.565026697177728</v>
      </c>
      <c r="R5039" t="str">
        <f>CONCATENATE("ID-",A5039,"-",E5039)</f>
        <v>ID-38399-Richmond, VA - Saint Louis, MO  - Pueblo,CO - Irvine, CA</v>
      </c>
      <c r="S5039" t="str">
        <f>INDEX(B:B,MATCH(A5039,A:A,0))</f>
        <v>09:13</v>
      </c>
      <c r="T5039" t="str">
        <f>IF(OR(B5039&gt;0,C5039&gt;0),"Acceptable","Check")</f>
        <v>Acceptable</v>
      </c>
      <c r="U5039">
        <f>COUNTIF(D:D, "Military - U.S. Army")</f>
        <v>23</v>
      </c>
      <c r="V5039">
        <f>AVERAGEIF(C:C,"Fort Myer, Virginia", I:I)</f>
        <v>2</v>
      </c>
      <c r="X5039" t="str">
        <f>IFERROR(VLOOKUP("FlightNumber", A:D, 4, FALSE), "Flight Not Found")</f>
        <v>Flight Not Found</v>
      </c>
      <c r="Y5039" t="str" cm="1">
        <f t="array" ref="Y5039">IF(AND(B:B &gt; TIME(6, 0, 0), B:B &lt;= TIME(18, 0, 0)), "Day", "Night")</f>
        <v>Night</v>
      </c>
      <c r="Z5039">
        <f>COUNTIFS(D:D, "Military - U.S. Army", C:C, "Fort Myer, Virginia")</f>
        <v>1</v>
      </c>
    </row>
    <row r="5040" spans="1:26" x14ac:dyDescent="0.2">
      <c r="A5040">
        <v>38405</v>
      </c>
      <c r="B5040" t="s">
        <v>25409</v>
      </c>
      <c r="C5040" t="s">
        <v>25410</v>
      </c>
      <c r="D5040" t="s">
        <v>18116</v>
      </c>
      <c r="E5040" t="s">
        <v>25411</v>
      </c>
      <c r="F5040" t="s">
        <v>18995</v>
      </c>
      <c r="G5040" t="s">
        <v>25412</v>
      </c>
      <c r="H5040" t="s">
        <v>24631</v>
      </c>
      <c r="I5040">
        <v>13</v>
      </c>
      <c r="J5040">
        <v>2</v>
      </c>
      <c r="K5040">
        <v>0</v>
      </c>
      <c r="L5040" t="s">
        <v>25413</v>
      </c>
      <c r="M5040">
        <f>SUM(B5040,C5040)</f>
        <v>0</v>
      </c>
      <c r="N5040" t="str">
        <f t="shared" si="156"/>
        <v>No</v>
      </c>
      <c r="O5040">
        <f>COUNTIF(C:C,"&lt;0")</f>
        <v>0</v>
      </c>
      <c r="P5040" t="e">
        <f>SUMIF(#REF!,"&gt;"&amp;AVERAGE(#REF!))</f>
        <v>#REF!</v>
      </c>
      <c r="Q5040">
        <f t="shared" si="157"/>
        <v>27.565026697177728</v>
      </c>
      <c r="R5040" t="str">
        <f>CONCATENATE("ID-",A5040,"-",E5040)</f>
        <v>ID-38405-Tabubil - Bimin</v>
      </c>
      <c r="S5040" t="str">
        <f>INDEX(B:B,MATCH(A5040,A:A,0))</f>
        <v>13:22</v>
      </c>
      <c r="T5040" t="str">
        <f>IF(OR(B5040&gt;0,C5040&gt;0),"Acceptable","Check")</f>
        <v>Acceptable</v>
      </c>
      <c r="U5040">
        <f>COUNTIF(D:D, "Military - U.S. Army")</f>
        <v>23</v>
      </c>
      <c r="V5040">
        <f>AVERAGEIF(C:C,"Fort Myer, Virginia", I:I)</f>
        <v>2</v>
      </c>
      <c r="X5040" t="str">
        <f>IFERROR(VLOOKUP("FlightNumber", A:D, 4, FALSE), "Flight Not Found")</f>
        <v>Flight Not Found</v>
      </c>
      <c r="Y5040" t="str" cm="1">
        <f t="array" ref="Y5040">IF(AND(B:B &gt; TIME(6, 0, 0), B:B &lt;= TIME(18, 0, 0)), "Day", "Night")</f>
        <v>Night</v>
      </c>
      <c r="Z5040">
        <f>COUNTIFS(D:D, "Military - U.S. Army", C:C, "Fort Myer, Virginia")</f>
        <v>1</v>
      </c>
    </row>
    <row r="5041" spans="1:26" x14ac:dyDescent="0.2">
      <c r="A5041">
        <v>38405</v>
      </c>
      <c r="B5041" t="s">
        <v>6705</v>
      </c>
      <c r="D5041" t="s">
        <v>25414</v>
      </c>
      <c r="E5041" t="s">
        <v>25415</v>
      </c>
      <c r="F5041" t="s">
        <v>25416</v>
      </c>
      <c r="I5041">
        <v>18</v>
      </c>
      <c r="J5041">
        <v>15</v>
      </c>
      <c r="K5041">
        <v>0</v>
      </c>
      <c r="L5041" t="s">
        <v>25417</v>
      </c>
      <c r="M5041">
        <f>SUM(B5041,C5041)</f>
        <v>0</v>
      </c>
      <c r="N5041" t="str">
        <f t="shared" si="156"/>
        <v>No</v>
      </c>
      <c r="O5041">
        <f>COUNTIF(C:C,"&lt;0")</f>
        <v>0</v>
      </c>
      <c r="P5041" t="e">
        <f>SUMIF(#REF!,"&gt;"&amp;AVERAGE(#REF!))</f>
        <v>#REF!</v>
      </c>
      <c r="Q5041">
        <f t="shared" si="157"/>
        <v>27.565026697177728</v>
      </c>
      <c r="R5041" t="str">
        <f>CONCATENATE("ID-",A5041,"-",E5041)</f>
        <v>ID-38405-Jayapura - Sarmi</v>
      </c>
      <c r="S5041" t="str">
        <f>INDEX(B:B,MATCH(A5041,A:A,0))</f>
        <v>13:22</v>
      </c>
      <c r="T5041" t="str">
        <f>IF(OR(B5041&gt;0,C5041&gt;0),"Acceptable","Check")</f>
        <v>Acceptable</v>
      </c>
      <c r="U5041">
        <f>COUNTIF(D:D, "Military - U.S. Army")</f>
        <v>23</v>
      </c>
      <c r="V5041">
        <f>AVERAGEIF(C:C,"Fort Myer, Virginia", I:I)</f>
        <v>2</v>
      </c>
      <c r="X5041" t="str">
        <f>IFERROR(VLOOKUP("FlightNumber", A:D, 4, FALSE), "Flight Not Found")</f>
        <v>Flight Not Found</v>
      </c>
      <c r="Y5041" t="str" cm="1">
        <f t="array" ref="Y5041">IF(AND(B:B &gt; TIME(6, 0, 0), B:B &lt;= TIME(18, 0, 0)), "Day", "Night")</f>
        <v>Night</v>
      </c>
      <c r="Z5041">
        <f>COUNTIFS(D:D, "Military - U.S. Army", C:C, "Fort Myer, Virginia")</f>
        <v>1</v>
      </c>
    </row>
    <row r="5042" spans="1:26" x14ac:dyDescent="0.2">
      <c r="A5042">
        <v>38419</v>
      </c>
      <c r="B5042" t="s">
        <v>6143</v>
      </c>
      <c r="C5042" t="s">
        <v>25418</v>
      </c>
      <c r="D5042" t="s">
        <v>25419</v>
      </c>
      <c r="E5042" t="s">
        <v>25420</v>
      </c>
      <c r="F5042" t="s">
        <v>13607</v>
      </c>
      <c r="G5042" t="s">
        <v>25421</v>
      </c>
      <c r="H5042" t="s">
        <v>25422</v>
      </c>
      <c r="I5042">
        <v>2</v>
      </c>
      <c r="J5042">
        <v>2</v>
      </c>
      <c r="K5042">
        <v>0</v>
      </c>
      <c r="L5042" t="s">
        <v>25423</v>
      </c>
      <c r="M5042">
        <f>SUM(B5042,C5042)</f>
        <v>0</v>
      </c>
      <c r="N5042" t="str">
        <f t="shared" si="156"/>
        <v>No</v>
      </c>
      <c r="O5042">
        <f>COUNTIF(C:C,"&lt;0")</f>
        <v>0</v>
      </c>
      <c r="P5042" t="e">
        <f>SUMIF(#REF!,"&gt;"&amp;AVERAGE(#REF!))</f>
        <v>#REF!</v>
      </c>
      <c r="Q5042">
        <f t="shared" si="157"/>
        <v>27.565026697177728</v>
      </c>
      <c r="R5042" t="str">
        <f>CONCATENATE("ID-",A5042,"-",E5042)</f>
        <v>ID-38419-Maturin - Charallave</v>
      </c>
      <c r="S5042" t="str">
        <f>INDEX(B:B,MATCH(A5042,A:A,0))</f>
        <v>09:23</v>
      </c>
      <c r="T5042" t="str">
        <f>IF(OR(B5042&gt;0,C5042&gt;0),"Acceptable","Check")</f>
        <v>Acceptable</v>
      </c>
      <c r="U5042">
        <f>COUNTIF(D:D, "Military - U.S. Army")</f>
        <v>23</v>
      </c>
      <c r="V5042">
        <f>AVERAGEIF(C:C,"Fort Myer, Virginia", I:I)</f>
        <v>2</v>
      </c>
      <c r="X5042" t="str">
        <f>IFERROR(VLOOKUP("FlightNumber", A:D, 4, FALSE), "Flight Not Found")</f>
        <v>Flight Not Found</v>
      </c>
      <c r="Y5042" t="str" cm="1">
        <f t="array" ref="Y5042">IF(AND(B:B &gt; TIME(6, 0, 0), B:B &lt;= TIME(18, 0, 0)), "Day", "Night")</f>
        <v>Night</v>
      </c>
      <c r="Z5042">
        <f>COUNTIFS(D:D, "Military - U.S. Army", C:C, "Fort Myer, Virginia")</f>
        <v>1</v>
      </c>
    </row>
    <row r="5043" spans="1:26" x14ac:dyDescent="0.2">
      <c r="A5043">
        <v>38426</v>
      </c>
      <c r="B5043" t="s">
        <v>7808</v>
      </c>
      <c r="C5043" t="s">
        <v>25424</v>
      </c>
      <c r="D5043" t="s">
        <v>17783</v>
      </c>
      <c r="E5043" t="s">
        <v>25425</v>
      </c>
      <c r="F5043" t="s">
        <v>25426</v>
      </c>
      <c r="G5043" t="s">
        <v>25427</v>
      </c>
      <c r="H5043" t="s">
        <v>25428</v>
      </c>
      <c r="I5043">
        <v>2</v>
      </c>
      <c r="J5043">
        <v>2</v>
      </c>
      <c r="K5043">
        <v>0</v>
      </c>
      <c r="L5043" t="s">
        <v>25429</v>
      </c>
      <c r="M5043">
        <f>SUM(B5043,C5043)</f>
        <v>0</v>
      </c>
      <c r="N5043" t="str">
        <f t="shared" si="156"/>
        <v>No</v>
      </c>
      <c r="O5043">
        <f>COUNTIF(C:C,"&lt;0")</f>
        <v>0</v>
      </c>
      <c r="P5043" t="e">
        <f>SUMIF(#REF!,"&gt;"&amp;AVERAGE(#REF!))</f>
        <v>#REF!</v>
      </c>
      <c r="Q5043">
        <f t="shared" si="157"/>
        <v>27.565026697177728</v>
      </c>
      <c r="R5043" t="str">
        <f>CONCATENATE("ID-",A5043,"-",E5043)</f>
        <v>ID-38426-Glasgow - Campbeltown</v>
      </c>
      <c r="S5043" t="str">
        <f>INDEX(B:B,MATCH(A5043,A:A,0))</f>
        <v>00:15</v>
      </c>
      <c r="T5043" t="str">
        <f>IF(OR(B5043&gt;0,C5043&gt;0),"Acceptable","Check")</f>
        <v>Acceptable</v>
      </c>
      <c r="U5043">
        <f>COUNTIF(D:D, "Military - U.S. Army")</f>
        <v>23</v>
      </c>
      <c r="V5043">
        <f>AVERAGEIF(C:C,"Fort Myer, Virginia", I:I)</f>
        <v>2</v>
      </c>
      <c r="X5043" t="str">
        <f>IFERROR(VLOOKUP("FlightNumber", A:D, 4, FALSE), "Flight Not Found")</f>
        <v>Flight Not Found</v>
      </c>
      <c r="Y5043" t="str" cm="1">
        <f t="array" ref="Y5043">IF(AND(B:B &gt; TIME(6, 0, 0), B:B &lt;= TIME(18, 0, 0)), "Day", "Night")</f>
        <v>Night</v>
      </c>
      <c r="Z5043">
        <f>COUNTIFS(D:D, "Military - U.S. Army", C:C, "Fort Myer, Virginia")</f>
        <v>1</v>
      </c>
    </row>
    <row r="5044" spans="1:26" x14ac:dyDescent="0.2">
      <c r="A5044">
        <v>38427</v>
      </c>
      <c r="B5044" t="s">
        <v>13898</v>
      </c>
      <c r="C5044" t="s">
        <v>25430</v>
      </c>
      <c r="D5044" t="s">
        <v>25431</v>
      </c>
      <c r="E5044" t="s">
        <v>25432</v>
      </c>
      <c r="F5044" t="s">
        <v>25433</v>
      </c>
      <c r="G5044" t="s">
        <v>25434</v>
      </c>
      <c r="H5044" t="s">
        <v>25435</v>
      </c>
      <c r="I5044">
        <v>52</v>
      </c>
      <c r="J5044">
        <v>28</v>
      </c>
      <c r="K5044">
        <v>0</v>
      </c>
      <c r="L5044" t="s">
        <v>25436</v>
      </c>
      <c r="M5044">
        <f>SUM(B5044,C5044)</f>
        <v>0</v>
      </c>
      <c r="N5044" t="str">
        <f t="shared" si="156"/>
        <v>No</v>
      </c>
      <c r="O5044">
        <f>COUNTIF(C:C,"&lt;0")</f>
        <v>0</v>
      </c>
      <c r="P5044" t="e">
        <f>SUMIF(#REF!,"&gt;"&amp;AVERAGE(#REF!))</f>
        <v>#REF!</v>
      </c>
      <c r="Q5044">
        <f t="shared" si="157"/>
        <v>27.565026697177728</v>
      </c>
      <c r="R5044" t="str">
        <f>CONCATENATE("ID-",A5044,"-",E5044)</f>
        <v>ID-38427-Ufa - Usinsk - Perm - Varandey - Naryan Mar</v>
      </c>
      <c r="S5044" t="str">
        <f>INDEX(B:B,MATCH(A5044,A:A,0))</f>
        <v>13:57</v>
      </c>
      <c r="T5044" t="str">
        <f>IF(OR(B5044&gt;0,C5044&gt;0),"Acceptable","Check")</f>
        <v>Acceptable</v>
      </c>
      <c r="U5044">
        <f>COUNTIF(D:D, "Military - U.S. Army")</f>
        <v>23</v>
      </c>
      <c r="V5044">
        <f>AVERAGEIF(C:C,"Fort Myer, Virginia", I:I)</f>
        <v>2</v>
      </c>
      <c r="X5044" t="str">
        <f>IFERROR(VLOOKUP("FlightNumber", A:D, 4, FALSE), "Flight Not Found")</f>
        <v>Flight Not Found</v>
      </c>
      <c r="Y5044" t="str" cm="1">
        <f t="array" ref="Y5044">IF(AND(B:B &gt; TIME(6, 0, 0), B:B &lt;= TIME(18, 0, 0)), "Day", "Night")</f>
        <v>Night</v>
      </c>
      <c r="Z5044">
        <f>COUNTIFS(D:D, "Military - U.S. Army", C:C, "Fort Myer, Virginia")</f>
        <v>1</v>
      </c>
    </row>
    <row r="5045" spans="1:26" x14ac:dyDescent="0.2">
      <c r="A5045">
        <v>38434</v>
      </c>
      <c r="B5045" t="s">
        <v>7707</v>
      </c>
      <c r="C5045" t="s">
        <v>25437</v>
      </c>
      <c r="D5045" t="s">
        <v>3998</v>
      </c>
      <c r="E5045" t="s">
        <v>25438</v>
      </c>
      <c r="F5045" t="s">
        <v>19128</v>
      </c>
      <c r="G5045" t="s">
        <v>25439</v>
      </c>
      <c r="H5045" t="s">
        <v>25440</v>
      </c>
      <c r="I5045">
        <v>8</v>
      </c>
      <c r="J5045">
        <v>8</v>
      </c>
      <c r="K5045">
        <v>0</v>
      </c>
      <c r="L5045" t="s">
        <v>25441</v>
      </c>
      <c r="M5045">
        <f>SUM(B5045,C5045)</f>
        <v>0</v>
      </c>
      <c r="N5045" t="str">
        <f t="shared" si="156"/>
        <v>No</v>
      </c>
      <c r="O5045">
        <f>COUNTIF(C:C,"&lt;0")</f>
        <v>0</v>
      </c>
      <c r="P5045" t="e">
        <f>SUMIF(#REF!,"&gt;"&amp;AVERAGE(#REF!))</f>
        <v>#REF!</v>
      </c>
      <c r="Q5045">
        <f t="shared" si="157"/>
        <v>27.565026697177728</v>
      </c>
      <c r="R5045" t="str">
        <f>CONCATENATE("ID-",A5045,"-",E5045)</f>
        <v>ID-38434-Mwanza - Khartoum - Zagreb</v>
      </c>
      <c r="S5045" t="str">
        <f>INDEX(B:B,MATCH(A5045,A:A,0))</f>
        <v>23:07</v>
      </c>
      <c r="T5045" t="str">
        <f>IF(OR(B5045&gt;0,C5045&gt;0),"Acceptable","Check")</f>
        <v>Acceptable</v>
      </c>
      <c r="U5045">
        <f>COUNTIF(D:D, "Military - U.S. Army")</f>
        <v>23</v>
      </c>
      <c r="V5045">
        <f>AVERAGEIF(C:C,"Fort Myer, Virginia", I:I)</f>
        <v>2</v>
      </c>
      <c r="X5045" t="str">
        <f>IFERROR(VLOOKUP("FlightNumber", A:D, 4, FALSE), "Flight Not Found")</f>
        <v>Flight Not Found</v>
      </c>
      <c r="Y5045" t="str" cm="1">
        <f t="array" ref="Y5045">IF(AND(B:B &gt; TIME(6, 0, 0), B:B &lt;= TIME(18, 0, 0)), "Day", "Night")</f>
        <v>Night</v>
      </c>
      <c r="Z5045">
        <f>COUNTIFS(D:D, "Military - U.S. Army", C:C, "Fort Myer, Virginia")</f>
        <v>1</v>
      </c>
    </row>
    <row r="5046" spans="1:26" x14ac:dyDescent="0.2">
      <c r="A5046">
        <v>38437</v>
      </c>
      <c r="B5046" t="s">
        <v>2232</v>
      </c>
      <c r="C5046" t="s">
        <v>25442</v>
      </c>
      <c r="D5046" t="s">
        <v>25443</v>
      </c>
      <c r="E5046" t="s">
        <v>25444</v>
      </c>
      <c r="F5046" t="s">
        <v>25445</v>
      </c>
      <c r="G5046" t="s">
        <v>25446</v>
      </c>
      <c r="H5046" t="s">
        <v>25447</v>
      </c>
      <c r="I5046">
        <v>14</v>
      </c>
      <c r="J5046">
        <v>8</v>
      </c>
      <c r="K5046">
        <v>0</v>
      </c>
      <c r="L5046" t="s">
        <v>25448</v>
      </c>
      <c r="M5046">
        <f>SUM(B5046,C5046)</f>
        <v>0</v>
      </c>
      <c r="N5046" t="str">
        <f t="shared" si="156"/>
        <v>No</v>
      </c>
      <c r="O5046">
        <f>COUNTIF(C:C,"&lt;0")</f>
        <v>0</v>
      </c>
      <c r="P5046" t="e">
        <f>SUMIF(#REF!,"&gt;"&amp;AVERAGE(#REF!))</f>
        <v>#REF!</v>
      </c>
      <c r="Q5046">
        <f t="shared" si="157"/>
        <v>27.565026697177728</v>
      </c>
      <c r="R5046" t="str">
        <f>CONCATENATE("ID-",A5046,"-",E5046)</f>
        <v>ID-38437-Old Providence - San Andres</v>
      </c>
      <c r="S5046" t="str">
        <f>INDEX(B:B,MATCH(A5046,A:A,0))</f>
        <v>10:15</v>
      </c>
      <c r="T5046" t="str">
        <f>IF(OR(B5046&gt;0,C5046&gt;0),"Acceptable","Check")</f>
        <v>Acceptable</v>
      </c>
      <c r="U5046">
        <f>COUNTIF(D:D, "Military - U.S. Army")</f>
        <v>23</v>
      </c>
      <c r="V5046">
        <f>AVERAGEIF(C:C,"Fort Myer, Virginia", I:I)</f>
        <v>2</v>
      </c>
      <c r="X5046" t="str">
        <f>IFERROR(VLOOKUP("FlightNumber", A:D, 4, FALSE), "Flight Not Found")</f>
        <v>Flight Not Found</v>
      </c>
      <c r="Y5046" t="str" cm="1">
        <f t="array" ref="Y5046">IF(AND(B:B &gt; TIME(6, 0, 0), B:B &lt;= TIME(18, 0, 0)), "Day", "Night")</f>
        <v>Night</v>
      </c>
      <c r="Z5046">
        <f>COUNTIFS(D:D, "Military - U.S. Army", C:C, "Fort Myer, Virginia")</f>
        <v>1</v>
      </c>
    </row>
    <row r="5047" spans="1:26" x14ac:dyDescent="0.2">
      <c r="A5047">
        <v>38442</v>
      </c>
      <c r="B5047" t="s">
        <v>911</v>
      </c>
      <c r="C5047" t="s">
        <v>25449</v>
      </c>
      <c r="D5047" t="s">
        <v>2606</v>
      </c>
      <c r="E5047" t="s">
        <v>994</v>
      </c>
      <c r="F5047" t="s">
        <v>25450</v>
      </c>
      <c r="G5047" t="s">
        <v>25451</v>
      </c>
      <c r="H5047" t="s">
        <v>25452</v>
      </c>
      <c r="I5047">
        <v>9</v>
      </c>
      <c r="J5047">
        <v>9</v>
      </c>
      <c r="K5047">
        <v>0</v>
      </c>
      <c r="L5047" t="s">
        <v>25453</v>
      </c>
      <c r="M5047">
        <f>SUM(B5047,C5047)</f>
        <v>0</v>
      </c>
      <c r="N5047" t="str">
        <f t="shared" si="156"/>
        <v>No</v>
      </c>
      <c r="O5047">
        <f>COUNTIF(C:C,"&lt;0")</f>
        <v>0</v>
      </c>
      <c r="P5047" t="e">
        <f>SUMIF(#REF!,"&gt;"&amp;AVERAGE(#REF!))</f>
        <v>#REF!</v>
      </c>
      <c r="Q5047">
        <f t="shared" si="157"/>
        <v>27.565026697177728</v>
      </c>
      <c r="R5047" t="str">
        <f>CONCATENATE("ID-",A5047,"-",E5047)</f>
        <v>ID-38442-Training</v>
      </c>
      <c r="S5047" t="str">
        <f>INDEX(B:B,MATCH(A5047,A:A,0))</f>
        <v>20:00</v>
      </c>
      <c r="T5047" t="str">
        <f>IF(OR(B5047&gt;0,C5047&gt;0),"Acceptable","Check")</f>
        <v>Acceptable</v>
      </c>
      <c r="U5047">
        <f>COUNTIF(D:D, "Military - U.S. Army")</f>
        <v>23</v>
      </c>
      <c r="V5047">
        <f>AVERAGEIF(C:C,"Fort Myer, Virginia", I:I)</f>
        <v>2</v>
      </c>
      <c r="X5047" t="str">
        <f>IFERROR(VLOOKUP("FlightNumber", A:D, 4, FALSE), "Flight Not Found")</f>
        <v>Flight Not Found</v>
      </c>
      <c r="Y5047" t="str" cm="1">
        <f t="array" ref="Y5047">IF(AND(B:B &gt; TIME(6, 0, 0), B:B &lt;= TIME(18, 0, 0)), "Day", "Night")</f>
        <v>Night</v>
      </c>
      <c r="Z5047">
        <f>COUNTIFS(D:D, "Military - U.S. Army", C:C, "Fort Myer, Virginia")</f>
        <v>1</v>
      </c>
    </row>
    <row r="5048" spans="1:26" x14ac:dyDescent="0.2">
      <c r="A5048">
        <v>38454</v>
      </c>
      <c r="B5048" t="s">
        <v>9254</v>
      </c>
      <c r="C5048" t="s">
        <v>25454</v>
      </c>
      <c r="D5048" t="s">
        <v>25455</v>
      </c>
      <c r="E5048" t="s">
        <v>25456</v>
      </c>
      <c r="F5048" t="s">
        <v>10229</v>
      </c>
      <c r="G5048" t="s">
        <v>25457</v>
      </c>
      <c r="H5048" t="s">
        <v>1714</v>
      </c>
      <c r="I5048">
        <v>18</v>
      </c>
      <c r="J5048">
        <v>18</v>
      </c>
      <c r="K5048">
        <v>0</v>
      </c>
      <c r="L5048" t="s">
        <v>25458</v>
      </c>
      <c r="M5048">
        <f>SUM(B5048,C5048)</f>
        <v>0</v>
      </c>
      <c r="N5048" t="str">
        <f t="shared" si="156"/>
        <v>No</v>
      </c>
      <c r="O5048">
        <f>COUNTIF(C:C,"&lt;0")</f>
        <v>0</v>
      </c>
      <c r="P5048" t="e">
        <f>SUMIF(#REF!,"&gt;"&amp;AVERAGE(#REF!))</f>
        <v>#REF!</v>
      </c>
      <c r="Q5048">
        <f t="shared" si="157"/>
        <v>27.565026697177728</v>
      </c>
      <c r="R5048" t="str">
        <f>CONCATENATE("ID-",A5048,"-",E5048)</f>
        <v>ID-38454-Timika - Enarotali</v>
      </c>
      <c r="S5048" t="str">
        <f>INDEX(B:B,MATCH(A5048,A:A,0))</f>
        <v>12:10</v>
      </c>
      <c r="T5048" t="str">
        <f>IF(OR(B5048&gt;0,C5048&gt;0),"Acceptable","Check")</f>
        <v>Acceptable</v>
      </c>
      <c r="U5048">
        <f>COUNTIF(D:D, "Military - U.S. Army")</f>
        <v>23</v>
      </c>
      <c r="V5048">
        <f>AVERAGEIF(C:C,"Fort Myer, Virginia", I:I)</f>
        <v>2</v>
      </c>
      <c r="X5048" t="str">
        <f>IFERROR(VLOOKUP("FlightNumber", A:D, 4, FALSE), "Flight Not Found")</f>
        <v>Flight Not Found</v>
      </c>
      <c r="Y5048" t="str" cm="1">
        <f t="array" ref="Y5048">IF(AND(B:B &gt; TIME(6, 0, 0), B:B &lt;= TIME(18, 0, 0)), "Day", "Night")</f>
        <v>Night</v>
      </c>
      <c r="Z5048">
        <f>COUNTIFS(D:D, "Military - U.S. Army", C:C, "Fort Myer, Virginia")</f>
        <v>1</v>
      </c>
    </row>
    <row r="5049" spans="1:26" x14ac:dyDescent="0.2">
      <c r="A5049">
        <v>38462</v>
      </c>
      <c r="B5049" t="s">
        <v>2419</v>
      </c>
      <c r="C5049" t="s">
        <v>4918</v>
      </c>
      <c r="D5049" t="s">
        <v>20179</v>
      </c>
      <c r="E5049" t="s">
        <v>25459</v>
      </c>
      <c r="F5049" t="s">
        <v>25460</v>
      </c>
      <c r="G5049" t="s">
        <v>25461</v>
      </c>
      <c r="H5049" t="s">
        <v>25462</v>
      </c>
      <c r="I5049">
        <v>169</v>
      </c>
      <c r="J5049">
        <v>3</v>
      </c>
      <c r="K5049">
        <v>0</v>
      </c>
      <c r="L5049" t="s">
        <v>25463</v>
      </c>
      <c r="M5049">
        <f>SUM(B5049,C5049)</f>
        <v>0</v>
      </c>
      <c r="N5049" t="str">
        <f t="shared" si="156"/>
        <v>No</v>
      </c>
      <c r="O5049">
        <f>COUNTIF(C:C,"&lt;0")</f>
        <v>0</v>
      </c>
      <c r="P5049" t="e">
        <f>SUMIF(#REF!,"&gt;"&amp;AVERAGE(#REF!))</f>
        <v>#REF!</v>
      </c>
      <c r="Q5049">
        <f t="shared" si="157"/>
        <v>27.565026697177728</v>
      </c>
      <c r="R5049" t="str">
        <f>CONCATENATE("ID-",A5049,"-",E5049)</f>
        <v>ID-38462-Krish - Teran</v>
      </c>
      <c r="S5049" t="str">
        <f>INDEX(B:B,MATCH(A5049,A:A,0))</f>
        <v>22:15</v>
      </c>
      <c r="T5049" t="str">
        <f>IF(OR(B5049&gt;0,C5049&gt;0),"Acceptable","Check")</f>
        <v>Acceptable</v>
      </c>
      <c r="U5049">
        <f>COUNTIF(D:D, "Military - U.S. Army")</f>
        <v>23</v>
      </c>
      <c r="V5049">
        <f>AVERAGEIF(C:C,"Fort Myer, Virginia", I:I)</f>
        <v>2</v>
      </c>
      <c r="X5049" t="str">
        <f>IFERROR(VLOOKUP("FlightNumber", A:D, 4, FALSE), "Flight Not Found")</f>
        <v>Flight Not Found</v>
      </c>
      <c r="Y5049" t="str" cm="1">
        <f t="array" ref="Y5049">IF(AND(B:B &gt; TIME(6, 0, 0), B:B &lt;= TIME(18, 0, 0)), "Day", "Night")</f>
        <v>Night</v>
      </c>
      <c r="Z5049">
        <f>COUNTIFS(D:D, "Military - U.S. Army", C:C, "Fort Myer, Virginia")</f>
        <v>1</v>
      </c>
    </row>
    <row r="5050" spans="1:26" x14ac:dyDescent="0.2">
      <c r="A5050">
        <v>38470</v>
      </c>
      <c r="B5050" t="s">
        <v>23553</v>
      </c>
      <c r="C5050" t="s">
        <v>25464</v>
      </c>
      <c r="D5050" t="s">
        <v>25465</v>
      </c>
      <c r="E5050" t="s">
        <v>994</v>
      </c>
      <c r="F5050" t="s">
        <v>18709</v>
      </c>
      <c r="G5050" t="s">
        <v>25466</v>
      </c>
      <c r="H5050" t="s">
        <v>25467</v>
      </c>
      <c r="I5050">
        <v>13</v>
      </c>
      <c r="J5050">
        <v>13</v>
      </c>
      <c r="K5050">
        <v>0</v>
      </c>
      <c r="L5050" t="s">
        <v>25468</v>
      </c>
      <c r="M5050">
        <f>SUM(B5050,C5050)</f>
        <v>0</v>
      </c>
      <c r="N5050" t="str">
        <f t="shared" si="156"/>
        <v>No</v>
      </c>
      <c r="O5050">
        <f>COUNTIF(C:C,"&lt;0")</f>
        <v>0</v>
      </c>
      <c r="P5050" t="e">
        <f>SUMIF(#REF!,"&gt;"&amp;AVERAGE(#REF!))</f>
        <v>#REF!</v>
      </c>
      <c r="Q5050">
        <f t="shared" si="157"/>
        <v>27.565026697177728</v>
      </c>
      <c r="R5050" t="str">
        <f>CONCATENATE("ID-",A5050,"-",E5050)</f>
        <v>ID-38470-Training</v>
      </c>
      <c r="S5050" t="str">
        <f>INDEX(B:B,MATCH(A5050,A:A,0))</f>
        <v>11:28</v>
      </c>
      <c r="T5050" t="str">
        <f>IF(OR(B5050&gt;0,C5050&gt;0),"Acceptable","Check")</f>
        <v>Acceptable</v>
      </c>
      <c r="U5050">
        <f>COUNTIF(D:D, "Military - U.S. Army")</f>
        <v>23</v>
      </c>
      <c r="V5050">
        <f>AVERAGEIF(C:C,"Fort Myer, Virginia", I:I)</f>
        <v>2</v>
      </c>
      <c r="X5050" t="str">
        <f>IFERROR(VLOOKUP("FlightNumber", A:D, 4, FALSE), "Flight Not Found")</f>
        <v>Flight Not Found</v>
      </c>
      <c r="Y5050" t="str" cm="1">
        <f t="array" ref="Y5050">IF(AND(B:B &gt; TIME(6, 0, 0), B:B &lt;= TIME(18, 0, 0)), "Day", "Night")</f>
        <v>Night</v>
      </c>
      <c r="Z5050">
        <f>COUNTIFS(D:D, "Military - U.S. Army", C:C, "Fort Myer, Virginia")</f>
        <v>1</v>
      </c>
    </row>
    <row r="5051" spans="1:26" x14ac:dyDescent="0.2">
      <c r="A5051">
        <v>38474</v>
      </c>
      <c r="B5051" t="s">
        <v>2419</v>
      </c>
      <c r="C5051" t="s">
        <v>25469</v>
      </c>
      <c r="D5051" t="s">
        <v>5591</v>
      </c>
      <c r="E5051" t="s">
        <v>25470</v>
      </c>
      <c r="F5051" t="s">
        <v>25082</v>
      </c>
      <c r="G5051" t="s">
        <v>25471</v>
      </c>
      <c r="H5051" t="s">
        <v>25472</v>
      </c>
      <c r="I5051">
        <v>2</v>
      </c>
      <c r="J5051">
        <v>2</v>
      </c>
      <c r="K5051">
        <v>0</v>
      </c>
      <c r="L5051" t="s">
        <v>25473</v>
      </c>
      <c r="M5051">
        <f>SUM(B5051,C5051)</f>
        <v>0</v>
      </c>
      <c r="N5051" t="str">
        <f t="shared" si="156"/>
        <v>No</v>
      </c>
      <c r="O5051">
        <f>COUNTIF(C:C,"&lt;0")</f>
        <v>0</v>
      </c>
      <c r="P5051" t="e">
        <f>SUMIF(#REF!,"&gt;"&amp;AVERAGE(#REF!))</f>
        <v>#REF!</v>
      </c>
      <c r="Q5051">
        <f t="shared" si="157"/>
        <v>27.565026697177728</v>
      </c>
      <c r="R5051" t="str">
        <f>CONCATENATE("ID-",A5051,"-",E5051)</f>
        <v>ID-38474-Auckland - Blenheim</v>
      </c>
      <c r="S5051" t="str">
        <f>INDEX(B:B,MATCH(A5051,A:A,0))</f>
        <v>22:15</v>
      </c>
      <c r="T5051" t="str">
        <f>IF(OR(B5051&gt;0,C5051&gt;0),"Acceptable","Check")</f>
        <v>Acceptable</v>
      </c>
      <c r="U5051">
        <f>COUNTIF(D:D, "Military - U.S. Army")</f>
        <v>23</v>
      </c>
      <c r="V5051">
        <f>AVERAGEIF(C:C,"Fort Myer, Virginia", I:I)</f>
        <v>2</v>
      </c>
      <c r="X5051" t="str">
        <f>IFERROR(VLOOKUP("FlightNumber", A:D, 4, FALSE), "Flight Not Found")</f>
        <v>Flight Not Found</v>
      </c>
      <c r="Y5051" t="str" cm="1">
        <f t="array" ref="Y5051">IF(AND(B:B &gt; TIME(6, 0, 0), B:B &lt;= TIME(18, 0, 0)), "Day", "Night")</f>
        <v>Night</v>
      </c>
      <c r="Z5051">
        <f>COUNTIFS(D:D, "Military - U.S. Army", C:C, "Fort Myer, Virginia")</f>
        <v>1</v>
      </c>
    </row>
    <row r="5052" spans="1:26" x14ac:dyDescent="0.2">
      <c r="A5052">
        <v>38477</v>
      </c>
      <c r="B5052" t="s">
        <v>3160</v>
      </c>
      <c r="C5052" t="s">
        <v>25474</v>
      </c>
      <c r="D5052" t="s">
        <v>25475</v>
      </c>
      <c r="E5052" t="s">
        <v>25476</v>
      </c>
      <c r="F5052" t="s">
        <v>12279</v>
      </c>
      <c r="G5052" t="s">
        <v>25477</v>
      </c>
      <c r="H5052" t="s">
        <v>25478</v>
      </c>
      <c r="I5052">
        <v>11</v>
      </c>
      <c r="J5052">
        <v>10</v>
      </c>
      <c r="K5052">
        <v>0</v>
      </c>
      <c r="L5052" t="s">
        <v>25479</v>
      </c>
      <c r="M5052">
        <f>SUM(B5052,C5052)</f>
        <v>0</v>
      </c>
      <c r="N5052" t="str">
        <f t="shared" si="156"/>
        <v>No</v>
      </c>
      <c r="O5052">
        <f>COUNTIF(C:C,"&lt;0")</f>
        <v>0</v>
      </c>
      <c r="P5052" t="e">
        <f>SUMIF(#REF!,"&gt;"&amp;AVERAGE(#REF!))</f>
        <v>#REF!</v>
      </c>
      <c r="Q5052">
        <f t="shared" si="157"/>
        <v>27.565026697177728</v>
      </c>
      <c r="R5052" t="str">
        <f>CONCATENATE("ID-",A5052,"-",E5052)</f>
        <v>ID-38477-Bangboka - Isiro</v>
      </c>
      <c r="S5052" t="str">
        <f>INDEX(B:B,MATCH(A5052,A:A,0))</f>
        <v>13:30</v>
      </c>
      <c r="T5052" t="str">
        <f>IF(OR(B5052&gt;0,C5052&gt;0),"Acceptable","Check")</f>
        <v>Acceptable</v>
      </c>
      <c r="U5052">
        <f>COUNTIF(D:D, "Military - U.S. Army")</f>
        <v>23</v>
      </c>
      <c r="V5052">
        <f>AVERAGEIF(C:C,"Fort Myer, Virginia", I:I)</f>
        <v>2</v>
      </c>
      <c r="X5052" t="str">
        <f>IFERROR(VLOOKUP("FlightNumber", A:D, 4, FALSE), "Flight Not Found")</f>
        <v>Flight Not Found</v>
      </c>
      <c r="Y5052" t="str" cm="1">
        <f t="array" ref="Y5052">IF(AND(B:B &gt; TIME(6, 0, 0), B:B &lt;= TIME(18, 0, 0)), "Day", "Night")</f>
        <v>Night</v>
      </c>
      <c r="Z5052">
        <f>COUNTIFS(D:D, "Military - U.S. Army", C:C, "Fort Myer, Virginia")</f>
        <v>1</v>
      </c>
    </row>
    <row r="5053" spans="1:26" x14ac:dyDescent="0.2">
      <c r="A5053">
        <v>38479</v>
      </c>
      <c r="B5053" t="s">
        <v>3253</v>
      </c>
      <c r="C5053" t="s">
        <v>25480</v>
      </c>
      <c r="D5053" t="s">
        <v>25481</v>
      </c>
      <c r="E5053" t="s">
        <v>25482</v>
      </c>
      <c r="F5053" t="s">
        <v>20329</v>
      </c>
      <c r="G5053" t="s">
        <v>25483</v>
      </c>
      <c r="H5053" t="s">
        <v>25484</v>
      </c>
      <c r="I5053">
        <v>15</v>
      </c>
      <c r="J5053">
        <v>15</v>
      </c>
      <c r="K5053">
        <v>0</v>
      </c>
      <c r="L5053" t="s">
        <v>25485</v>
      </c>
      <c r="M5053">
        <f>SUM(B5053,C5053)</f>
        <v>0</v>
      </c>
      <c r="N5053" t="str">
        <f t="shared" si="156"/>
        <v>No</v>
      </c>
      <c r="O5053">
        <f>COUNTIF(C:C,"&lt;0")</f>
        <v>0</v>
      </c>
      <c r="P5053" t="e">
        <f>SUMIF(#REF!,"&gt;"&amp;AVERAGE(#REF!))</f>
        <v>#REF!</v>
      </c>
      <c r="Q5053">
        <f t="shared" si="157"/>
        <v>27.565026697177728</v>
      </c>
      <c r="R5053" t="str">
        <f>CONCATENATE("ID-",A5053,"-",E5053)</f>
        <v>ID-38479-Bamaga - Lockhart River</v>
      </c>
      <c r="S5053" t="str">
        <f>INDEX(B:B,MATCH(A5053,A:A,0))</f>
        <v>11:45</v>
      </c>
      <c r="T5053" t="str">
        <f>IF(OR(B5053&gt;0,C5053&gt;0),"Acceptable","Check")</f>
        <v>Acceptable</v>
      </c>
      <c r="U5053">
        <f>COUNTIF(D:D, "Military - U.S. Army")</f>
        <v>23</v>
      </c>
      <c r="V5053">
        <f>AVERAGEIF(C:C,"Fort Myer, Virginia", I:I)</f>
        <v>2</v>
      </c>
      <c r="X5053" t="str">
        <f>IFERROR(VLOOKUP("FlightNumber", A:D, 4, FALSE), "Flight Not Found")</f>
        <v>Flight Not Found</v>
      </c>
      <c r="Y5053" t="str" cm="1">
        <f t="array" ref="Y5053">IF(AND(B:B &gt; TIME(6, 0, 0), B:B &lt;= TIME(18, 0, 0)), "Day", "Night")</f>
        <v>Night</v>
      </c>
      <c r="Z5053">
        <f>COUNTIFS(D:D, "Military - U.S. Army", C:C, "Fort Myer, Virginia")</f>
        <v>1</v>
      </c>
    </row>
    <row r="5054" spans="1:26" x14ac:dyDescent="0.2">
      <c r="A5054">
        <v>38488</v>
      </c>
      <c r="B5054" t="s">
        <v>5508</v>
      </c>
      <c r="C5054" t="s">
        <v>25486</v>
      </c>
      <c r="D5054" t="s">
        <v>25487</v>
      </c>
      <c r="E5054" t="s">
        <v>25488</v>
      </c>
      <c r="F5054" t="s">
        <v>25489</v>
      </c>
      <c r="G5054" t="s">
        <v>25490</v>
      </c>
      <c r="H5054" t="s">
        <v>25491</v>
      </c>
      <c r="I5054">
        <v>10</v>
      </c>
      <c r="J5054">
        <v>10</v>
      </c>
      <c r="K5054">
        <v>0</v>
      </c>
      <c r="L5054" t="s">
        <v>25492</v>
      </c>
      <c r="M5054">
        <f>SUM(B5054,C5054)</f>
        <v>0</v>
      </c>
      <c r="N5054" t="str">
        <f t="shared" si="156"/>
        <v>No</v>
      </c>
      <c r="O5054">
        <f>COUNTIF(C:C,"&lt;0")</f>
        <v>0</v>
      </c>
      <c r="P5054" t="e">
        <f>SUMIF(#REF!,"&gt;"&amp;AVERAGE(#REF!))</f>
        <v>#REF!</v>
      </c>
      <c r="Q5054">
        <f t="shared" si="157"/>
        <v>27.565026697177728</v>
      </c>
      <c r="R5054" t="str">
        <f>CONCATENATE("ID-",A5054,"-",E5054)</f>
        <v>ID-38488-Balmaceda, Argentina - Chile Chiro, Chile</v>
      </c>
      <c r="S5054" t="str">
        <f>INDEX(B:B,MATCH(A5054,A:A,0))</f>
        <v>12:20</v>
      </c>
      <c r="T5054" t="str">
        <f>IF(OR(B5054&gt;0,C5054&gt;0),"Acceptable","Check")</f>
        <v>Acceptable</v>
      </c>
      <c r="U5054">
        <f>COUNTIF(D:D, "Military - U.S. Army")</f>
        <v>23</v>
      </c>
      <c r="V5054">
        <f>AVERAGEIF(C:C,"Fort Myer, Virginia", I:I)</f>
        <v>2</v>
      </c>
      <c r="X5054" t="str">
        <f>IFERROR(VLOOKUP("FlightNumber", A:D, 4, FALSE), "Flight Not Found")</f>
        <v>Flight Not Found</v>
      </c>
      <c r="Y5054" t="str" cm="1">
        <f t="array" ref="Y5054">IF(AND(B:B &gt; TIME(6, 0, 0), B:B &lt;= TIME(18, 0, 0)), "Day", "Night")</f>
        <v>Night</v>
      </c>
      <c r="Z5054">
        <f>COUNTIFS(D:D, "Military - U.S. Army", C:C, "Fort Myer, Virginia")</f>
        <v>1</v>
      </c>
    </row>
    <row r="5055" spans="1:26" x14ac:dyDescent="0.2">
      <c r="A5055">
        <v>38490</v>
      </c>
      <c r="B5055" t="s">
        <v>4068</v>
      </c>
      <c r="C5055" t="s">
        <v>25493</v>
      </c>
      <c r="D5055" t="s">
        <v>25494</v>
      </c>
      <c r="E5055" t="s">
        <v>25495</v>
      </c>
      <c r="F5055" t="s">
        <v>25496</v>
      </c>
      <c r="G5055" t="s">
        <v>25497</v>
      </c>
      <c r="H5055" t="s">
        <v>25498</v>
      </c>
      <c r="I5055">
        <v>13</v>
      </c>
      <c r="J5055">
        <v>13</v>
      </c>
      <c r="K5055">
        <v>0</v>
      </c>
      <c r="L5055" t="s">
        <v>25499</v>
      </c>
      <c r="M5055">
        <f>SUM(B5055,C5055)</f>
        <v>0</v>
      </c>
      <c r="N5055" t="str">
        <f t="shared" si="156"/>
        <v>No</v>
      </c>
      <c r="O5055">
        <f>COUNTIF(C:C,"&lt;0")</f>
        <v>0</v>
      </c>
      <c r="P5055" t="e">
        <f>SUMIF(#REF!,"&gt;"&amp;AVERAGE(#REF!))</f>
        <v>#REF!</v>
      </c>
      <c r="Q5055">
        <f t="shared" si="157"/>
        <v>27.565026697177728</v>
      </c>
      <c r="R5055" t="str">
        <f>CONCATENATE("ID-",A5055,"-",E5055)</f>
        <v>ID-38490-Lusaka - Livingstone - Mongu - Lusaka</v>
      </c>
      <c r="S5055" t="str">
        <f>INDEX(B:B,MATCH(A5055,A:A,0))</f>
        <v>13:27</v>
      </c>
      <c r="T5055" t="str">
        <f>IF(OR(B5055&gt;0,C5055&gt;0),"Acceptable","Check")</f>
        <v>Acceptable</v>
      </c>
      <c r="U5055">
        <f>COUNTIF(D:D, "Military - U.S. Army")</f>
        <v>23</v>
      </c>
      <c r="V5055">
        <f>AVERAGEIF(C:C,"Fort Myer, Virginia", I:I)</f>
        <v>2</v>
      </c>
      <c r="X5055" t="str">
        <f>IFERROR(VLOOKUP("FlightNumber", A:D, 4, FALSE), "Flight Not Found")</f>
        <v>Flight Not Found</v>
      </c>
      <c r="Y5055" t="str" cm="1">
        <f t="array" ref="Y5055">IF(AND(B:B &gt; TIME(6, 0, 0), B:B &lt;= TIME(18, 0, 0)), "Day", "Night")</f>
        <v>Night</v>
      </c>
      <c r="Z5055">
        <f>COUNTIFS(D:D, "Military - U.S. Army", C:C, "Fort Myer, Virginia")</f>
        <v>1</v>
      </c>
    </row>
    <row r="5056" spans="1:26" x14ac:dyDescent="0.2">
      <c r="A5056">
        <v>38497</v>
      </c>
      <c r="C5056" t="s">
        <v>25500</v>
      </c>
      <c r="D5056" t="s">
        <v>25501</v>
      </c>
      <c r="E5056" t="s">
        <v>25502</v>
      </c>
      <c r="F5056" t="s">
        <v>10624</v>
      </c>
      <c r="G5056" t="s">
        <v>25503</v>
      </c>
      <c r="H5056" t="s">
        <v>25504</v>
      </c>
      <c r="I5056">
        <v>27</v>
      </c>
      <c r="J5056">
        <v>27</v>
      </c>
      <c r="K5056">
        <v>0</v>
      </c>
      <c r="L5056" t="s">
        <v>25505</v>
      </c>
      <c r="M5056">
        <f>SUM(B5056,C5056)</f>
        <v>0</v>
      </c>
      <c r="N5056" t="str">
        <f t="shared" si="156"/>
        <v>No</v>
      </c>
      <c r="O5056">
        <f>COUNTIF(C:C,"&lt;0")</f>
        <v>0</v>
      </c>
      <c r="P5056" t="e">
        <f>SUMIF(#REF!,"&gt;"&amp;AVERAGE(#REF!))</f>
        <v>#REF!</v>
      </c>
      <c r="Q5056">
        <f t="shared" si="157"/>
        <v>27.565026697177728</v>
      </c>
      <c r="R5056" t="str">
        <f>CONCATENATE("ID-",A5056,"-",E5056)</f>
        <v>ID-38497-Goma - Kindu - Kongolo</v>
      </c>
      <c r="S5056">
        <f>INDEX(B:B,MATCH(A5056,A:A,0))</f>
        <v>0</v>
      </c>
      <c r="T5056" t="str">
        <f>IF(OR(B5056&gt;0,C5056&gt;0),"Acceptable","Check")</f>
        <v>Acceptable</v>
      </c>
      <c r="U5056">
        <f>COUNTIF(D:D, "Military - U.S. Army")</f>
        <v>23</v>
      </c>
      <c r="V5056">
        <f>AVERAGEIF(C:C,"Fort Myer, Virginia", I:I)</f>
        <v>2</v>
      </c>
      <c r="X5056" t="str">
        <f>IFERROR(VLOOKUP("FlightNumber", A:D, 4, FALSE), "Flight Not Found")</f>
        <v>Flight Not Found</v>
      </c>
      <c r="Y5056" t="str" cm="1">
        <f t="array" ref="Y5056">IF(AND(B:B &gt; TIME(6, 0, 0), B:B &lt;= TIME(18, 0, 0)), "Day", "Night")</f>
        <v>Night</v>
      </c>
      <c r="Z5056">
        <f>COUNTIFS(D:D, "Military - U.S. Army", C:C, "Fort Myer, Virginia")</f>
        <v>1</v>
      </c>
    </row>
    <row r="5057" spans="1:26" x14ac:dyDescent="0.2">
      <c r="A5057">
        <v>38505</v>
      </c>
      <c r="B5057" t="s">
        <v>3265</v>
      </c>
      <c r="C5057" t="s">
        <v>25506</v>
      </c>
      <c r="D5057" t="s">
        <v>25507</v>
      </c>
      <c r="E5057" t="s">
        <v>25508</v>
      </c>
      <c r="F5057" t="s">
        <v>9859</v>
      </c>
      <c r="G5057" t="s">
        <v>25509</v>
      </c>
      <c r="H5057" t="s">
        <v>25510</v>
      </c>
      <c r="I5057">
        <v>42</v>
      </c>
      <c r="J5057">
        <v>7</v>
      </c>
      <c r="K5057">
        <v>0</v>
      </c>
      <c r="L5057" t="s">
        <v>25511</v>
      </c>
      <c r="M5057">
        <f>SUM(B5057,C5057)</f>
        <v>0</v>
      </c>
      <c r="N5057" t="str">
        <f t="shared" si="156"/>
        <v>No</v>
      </c>
      <c r="O5057">
        <f>COUNTIF(C:C,"&lt;0")</f>
        <v>0</v>
      </c>
      <c r="P5057" t="e">
        <f>SUMIF(#REF!,"&gt;"&amp;AVERAGE(#REF!))</f>
        <v>#REF!</v>
      </c>
      <c r="Q5057">
        <f t="shared" si="157"/>
        <v>27.565026697177728</v>
      </c>
      <c r="R5057" t="str">
        <f>CONCATENATE("ID-",A5057,"-",E5057)</f>
        <v>ID-38505-Kartoom - El Obeid - El Fasher</v>
      </c>
      <c r="S5057" t="str">
        <f>INDEX(B:B,MATCH(A5057,A:A,0))</f>
        <v>11:15</v>
      </c>
      <c r="T5057" t="str">
        <f>IF(OR(B5057&gt;0,C5057&gt;0),"Acceptable","Check")</f>
        <v>Acceptable</v>
      </c>
      <c r="U5057">
        <f>COUNTIF(D:D, "Military - U.S. Army")</f>
        <v>23</v>
      </c>
      <c r="V5057">
        <f>AVERAGEIF(C:C,"Fort Myer, Virginia", I:I)</f>
        <v>2</v>
      </c>
      <c r="X5057" t="str">
        <f>IFERROR(VLOOKUP("FlightNumber", A:D, 4, FALSE), "Flight Not Found")</f>
        <v>Flight Not Found</v>
      </c>
      <c r="Y5057" t="str" cm="1">
        <f t="array" ref="Y5057">IF(AND(B:B &gt; TIME(6, 0, 0), B:B &lt;= TIME(18, 0, 0)), "Day", "Night")</f>
        <v>Night</v>
      </c>
      <c r="Z5057">
        <f>COUNTIFS(D:D, "Military - U.S. Army", C:C, "Fort Myer, Virginia")</f>
        <v>1</v>
      </c>
    </row>
    <row r="5058" spans="1:26" x14ac:dyDescent="0.2">
      <c r="A5058">
        <v>38549</v>
      </c>
      <c r="B5058" t="s">
        <v>99</v>
      </c>
      <c r="C5058" t="s">
        <v>25512</v>
      </c>
      <c r="D5058" t="s">
        <v>25513</v>
      </c>
      <c r="E5058" t="s">
        <v>25514</v>
      </c>
      <c r="F5058" t="s">
        <v>9859</v>
      </c>
      <c r="G5058" t="s">
        <v>25515</v>
      </c>
      <c r="H5058" t="s">
        <v>25516</v>
      </c>
      <c r="I5058">
        <v>60</v>
      </c>
      <c r="J5058">
        <v>60</v>
      </c>
      <c r="K5058">
        <v>0</v>
      </c>
      <c r="L5058" t="s">
        <v>25517</v>
      </c>
      <c r="M5058">
        <f>SUM(B5058,C5058)</f>
        <v>0</v>
      </c>
      <c r="N5058" t="str">
        <f t="shared" ref="N5058:N5121" si="158">IF(E5058="good","Yes","No")</f>
        <v>No</v>
      </c>
      <c r="O5058">
        <f>COUNTIF(C:C,"&lt;0")</f>
        <v>0</v>
      </c>
      <c r="P5058" t="e">
        <f>SUMIF(#REF!,"&gt;"&amp;AVERAGE(#REF!))</f>
        <v>#REF!</v>
      </c>
      <c r="Q5058">
        <f t="shared" si="157"/>
        <v>27.565026697177728</v>
      </c>
      <c r="R5058" t="str">
        <f>CONCATENATE("ID-",A5058,"-",E5058)</f>
        <v>ID-38549-Malabala, Bioko Island - Bata</v>
      </c>
      <c r="S5058" t="str">
        <f>INDEX(B:B,MATCH(A5058,A:A,0))</f>
        <v>10:00</v>
      </c>
      <c r="T5058" t="str">
        <f>IF(OR(B5058&gt;0,C5058&gt;0),"Acceptable","Check")</f>
        <v>Acceptable</v>
      </c>
      <c r="U5058">
        <f>COUNTIF(D:D, "Military - U.S. Army")</f>
        <v>23</v>
      </c>
      <c r="V5058">
        <f>AVERAGEIF(C:C,"Fort Myer, Virginia", I:I)</f>
        <v>2</v>
      </c>
      <c r="X5058" t="str">
        <f>IFERROR(VLOOKUP("FlightNumber", A:D, 4, FALSE), "Flight Not Found")</f>
        <v>Flight Not Found</v>
      </c>
      <c r="Y5058" t="str" cm="1">
        <f t="array" ref="Y5058">IF(AND(B:B &gt; TIME(6, 0, 0), B:B &lt;= TIME(18, 0, 0)), "Day", "Night")</f>
        <v>Night</v>
      </c>
      <c r="Z5058">
        <f>COUNTIFS(D:D, "Military - U.S. Army", C:C, "Fort Myer, Virginia")</f>
        <v>1</v>
      </c>
    </row>
    <row r="5059" spans="1:26" x14ac:dyDescent="0.2">
      <c r="A5059">
        <v>38566</v>
      </c>
      <c r="B5059" t="s">
        <v>25518</v>
      </c>
      <c r="C5059" t="s">
        <v>11715</v>
      </c>
      <c r="D5059" t="s">
        <v>1150</v>
      </c>
      <c r="E5059" t="s">
        <v>25519</v>
      </c>
      <c r="F5059" t="s">
        <v>25520</v>
      </c>
      <c r="G5059" t="s">
        <v>25521</v>
      </c>
      <c r="H5059" t="s">
        <v>25522</v>
      </c>
      <c r="I5059">
        <v>309</v>
      </c>
      <c r="J5059">
        <v>0</v>
      </c>
      <c r="K5059">
        <v>0</v>
      </c>
      <c r="L5059" t="s">
        <v>25523</v>
      </c>
      <c r="M5059">
        <f>SUM(B5059,C5059)</f>
        <v>0</v>
      </c>
      <c r="N5059" t="str">
        <f t="shared" si="158"/>
        <v>No</v>
      </c>
      <c r="O5059">
        <f>COUNTIF(C:C,"&lt;0")</f>
        <v>0</v>
      </c>
      <c r="P5059" t="e">
        <f>SUMIF(#REF!,"&gt;"&amp;AVERAGE(#REF!))</f>
        <v>#REF!</v>
      </c>
      <c r="Q5059">
        <f t="shared" ref="Q5059:Q5122" si="159">AVERAGEIF(I:I,"&gt;0")</f>
        <v>27.565026697177728</v>
      </c>
      <c r="R5059" t="str">
        <f>CONCATENATE("ID-",A5059,"-",E5059)</f>
        <v>ID-38566-Paris, France - Toronto Canada</v>
      </c>
      <c r="S5059" t="str">
        <f>INDEX(B:B,MATCH(A5059,A:A,0))</f>
        <v>16:04</v>
      </c>
      <c r="T5059" t="str">
        <f>IF(OR(B5059&gt;0,C5059&gt;0),"Acceptable","Check")</f>
        <v>Acceptable</v>
      </c>
      <c r="U5059">
        <f>COUNTIF(D:D, "Military - U.S. Army")</f>
        <v>23</v>
      </c>
      <c r="V5059">
        <f>AVERAGEIF(C:C,"Fort Myer, Virginia", I:I)</f>
        <v>2</v>
      </c>
      <c r="X5059" t="str">
        <f>IFERROR(VLOOKUP("FlightNumber", A:D, 4, FALSE), "Flight Not Found")</f>
        <v>Flight Not Found</v>
      </c>
      <c r="Y5059" t="str" cm="1">
        <f t="array" ref="Y5059">IF(AND(B:B &gt; TIME(6, 0, 0), B:B &lt;= TIME(18, 0, 0)), "Day", "Night")</f>
        <v>Night</v>
      </c>
      <c r="Z5059">
        <f>COUNTIFS(D:D, "Military - U.S. Army", C:C, "Fort Myer, Virginia")</f>
        <v>1</v>
      </c>
    </row>
    <row r="5060" spans="1:26" x14ac:dyDescent="0.2">
      <c r="A5060">
        <v>38570</v>
      </c>
      <c r="B5060" t="s">
        <v>2833</v>
      </c>
      <c r="C5060" t="s">
        <v>25524</v>
      </c>
      <c r="D5060" t="s">
        <v>25525</v>
      </c>
      <c r="E5060" t="s">
        <v>25526</v>
      </c>
      <c r="F5060" t="s">
        <v>25527</v>
      </c>
      <c r="G5060" t="s">
        <v>25528</v>
      </c>
      <c r="H5060" t="s">
        <v>7312</v>
      </c>
      <c r="I5060">
        <v>39</v>
      </c>
      <c r="J5060">
        <v>16</v>
      </c>
      <c r="K5060">
        <v>0</v>
      </c>
      <c r="L5060" t="s">
        <v>25529</v>
      </c>
      <c r="M5060">
        <f>SUM(B5060,C5060)</f>
        <v>0</v>
      </c>
      <c r="N5060" t="str">
        <f t="shared" si="158"/>
        <v>No</v>
      </c>
      <c r="O5060">
        <f>COUNTIF(C:C,"&lt;0")</f>
        <v>0</v>
      </c>
      <c r="P5060" t="e">
        <f>SUMIF(#REF!,"&gt;"&amp;AVERAGE(#REF!))</f>
        <v>#REF!</v>
      </c>
      <c r="Q5060">
        <f t="shared" si="159"/>
        <v>27.565026697177728</v>
      </c>
      <c r="R5060" t="str">
        <f>CONCATENATE("ID-",A5060,"-",E5060)</f>
        <v>ID-38570-Bari, Italy - Djerba, Tunisia</v>
      </c>
      <c r="S5060" t="str">
        <f>INDEX(B:B,MATCH(A5060,A:A,0))</f>
        <v>15:40</v>
      </c>
      <c r="T5060" t="str">
        <f>IF(OR(B5060&gt;0,C5060&gt;0),"Acceptable","Check")</f>
        <v>Acceptable</v>
      </c>
      <c r="U5060">
        <f>COUNTIF(D:D, "Military - U.S. Army")</f>
        <v>23</v>
      </c>
      <c r="V5060">
        <f>AVERAGEIF(C:C,"Fort Myer, Virginia", I:I)</f>
        <v>2</v>
      </c>
      <c r="X5060" t="str">
        <f>IFERROR(VLOOKUP("FlightNumber", A:D, 4, FALSE), "Flight Not Found")</f>
        <v>Flight Not Found</v>
      </c>
      <c r="Y5060" t="str" cm="1">
        <f t="array" ref="Y5060">IF(AND(B:B &gt; TIME(6, 0, 0), B:B &lt;= TIME(18, 0, 0)), "Day", "Night")</f>
        <v>Night</v>
      </c>
      <c r="Z5060">
        <f>COUNTIFS(D:D, "Military - U.S. Army", C:C, "Fort Myer, Virginia")</f>
        <v>1</v>
      </c>
    </row>
    <row r="5061" spans="1:26" x14ac:dyDescent="0.2">
      <c r="A5061">
        <v>38574</v>
      </c>
      <c r="B5061" t="s">
        <v>11084</v>
      </c>
      <c r="C5061" t="s">
        <v>25530</v>
      </c>
      <c r="D5061" t="s">
        <v>25531</v>
      </c>
      <c r="E5061" t="s">
        <v>25532</v>
      </c>
      <c r="F5061" t="s">
        <v>25533</v>
      </c>
      <c r="G5061" t="s">
        <v>25534</v>
      </c>
      <c r="H5061" t="s">
        <v>25535</v>
      </c>
      <c r="I5061">
        <v>14</v>
      </c>
      <c r="J5061">
        <v>14</v>
      </c>
      <c r="K5061">
        <v>0</v>
      </c>
      <c r="L5061" t="s">
        <v>25536</v>
      </c>
      <c r="M5061">
        <f>SUM(B5061,C5061)</f>
        <v>0</v>
      </c>
      <c r="N5061" t="str">
        <f t="shared" si="158"/>
        <v>No</v>
      </c>
      <c r="O5061">
        <f>COUNTIF(C:C,"&lt;0")</f>
        <v>0</v>
      </c>
      <c r="P5061" t="e">
        <f>SUMIF(#REF!,"&gt;"&amp;AVERAGE(#REF!))</f>
        <v>#REF!</v>
      </c>
      <c r="Q5061">
        <f t="shared" si="159"/>
        <v>27.565026697177728</v>
      </c>
      <c r="R5061" t="str">
        <f>CONCATENATE("ID-",A5061,"-",E5061)</f>
        <v>ID-38574-Talinn, Estonia - Helsinki, Finland</v>
      </c>
      <c r="S5061" t="str">
        <f>INDEX(B:B,MATCH(A5061,A:A,0))</f>
        <v>12:43</v>
      </c>
      <c r="T5061" t="str">
        <f>IF(OR(B5061&gt;0,C5061&gt;0),"Acceptable","Check")</f>
        <v>Acceptable</v>
      </c>
      <c r="U5061">
        <f>COUNTIF(D:D, "Military - U.S. Army")</f>
        <v>23</v>
      </c>
      <c r="V5061">
        <f>AVERAGEIF(C:C,"Fort Myer, Virginia", I:I)</f>
        <v>2</v>
      </c>
      <c r="X5061" t="str">
        <f>IFERROR(VLOOKUP("FlightNumber", A:D, 4, FALSE), "Flight Not Found")</f>
        <v>Flight Not Found</v>
      </c>
      <c r="Y5061" t="str" cm="1">
        <f t="array" ref="Y5061">IF(AND(B:B &gt; TIME(6, 0, 0), B:B &lt;= TIME(18, 0, 0)), "Day", "Night")</f>
        <v>Night</v>
      </c>
      <c r="Z5061">
        <f>COUNTIFS(D:D, "Military - U.S. Army", C:C, "Fort Myer, Virginia")</f>
        <v>1</v>
      </c>
    </row>
    <row r="5062" spans="1:26" x14ac:dyDescent="0.2">
      <c r="A5062">
        <v>38578</v>
      </c>
      <c r="B5062" t="s">
        <v>5508</v>
      </c>
      <c r="C5062" t="s">
        <v>25537</v>
      </c>
      <c r="D5062" t="s">
        <v>25538</v>
      </c>
      <c r="E5062" t="s">
        <v>25539</v>
      </c>
      <c r="F5062" t="s">
        <v>25540</v>
      </c>
      <c r="G5062" t="s">
        <v>25541</v>
      </c>
      <c r="H5062" t="s">
        <v>25542</v>
      </c>
      <c r="I5062">
        <v>121</v>
      </c>
      <c r="J5062">
        <v>121</v>
      </c>
      <c r="K5062">
        <v>0</v>
      </c>
      <c r="L5062" t="s">
        <v>25543</v>
      </c>
      <c r="M5062">
        <f>SUM(B5062,C5062)</f>
        <v>0</v>
      </c>
      <c r="N5062" t="str">
        <f t="shared" si="158"/>
        <v>No</v>
      </c>
      <c r="O5062">
        <f>COUNTIF(C:C,"&lt;0")</f>
        <v>0</v>
      </c>
      <c r="P5062" t="e">
        <f>SUMIF(#REF!,"&gt;"&amp;AVERAGE(#REF!))</f>
        <v>#REF!</v>
      </c>
      <c r="Q5062">
        <f t="shared" si="159"/>
        <v>27.565026697177728</v>
      </c>
      <c r="R5062" t="str">
        <f>CONCATENATE("ID-",A5062,"-",E5062)</f>
        <v>ID-38578-Larnaca, Cyprus - Athens, Greece - Prague, Czech Republic</v>
      </c>
      <c r="S5062" t="str">
        <f>INDEX(B:B,MATCH(A5062,A:A,0))</f>
        <v>12:20</v>
      </c>
      <c r="T5062" t="str">
        <f>IF(OR(B5062&gt;0,C5062&gt;0),"Acceptable","Check")</f>
        <v>Acceptable</v>
      </c>
      <c r="U5062">
        <f>COUNTIF(D:D, "Military - U.S. Army")</f>
        <v>23</v>
      </c>
      <c r="V5062">
        <f>AVERAGEIF(C:C,"Fort Myer, Virginia", I:I)</f>
        <v>2</v>
      </c>
      <c r="X5062" t="str">
        <f>IFERROR(VLOOKUP("FlightNumber", A:D, 4, FALSE), "Flight Not Found")</f>
        <v>Flight Not Found</v>
      </c>
      <c r="Y5062" t="str" cm="1">
        <f t="array" ref="Y5062">IF(AND(B:B &gt; TIME(6, 0, 0), B:B &lt;= TIME(18, 0, 0)), "Day", "Night")</f>
        <v>Night</v>
      </c>
      <c r="Z5062">
        <f>COUNTIFS(D:D, "Military - U.S. Army", C:C, "Fort Myer, Virginia")</f>
        <v>1</v>
      </c>
    </row>
    <row r="5063" spans="1:26" x14ac:dyDescent="0.2">
      <c r="A5063">
        <v>38580</v>
      </c>
      <c r="B5063" t="s">
        <v>1370</v>
      </c>
      <c r="C5063" t="s">
        <v>25544</v>
      </c>
      <c r="D5063" t="s">
        <v>25443</v>
      </c>
      <c r="E5063" t="s">
        <v>25545</v>
      </c>
      <c r="F5063" t="s">
        <v>18182</v>
      </c>
      <c r="G5063" t="s">
        <v>25546</v>
      </c>
      <c r="H5063" t="s">
        <v>25547</v>
      </c>
      <c r="I5063">
        <v>160</v>
      </c>
      <c r="J5063">
        <v>160</v>
      </c>
      <c r="K5063">
        <v>0</v>
      </c>
      <c r="L5063" t="s">
        <v>25548</v>
      </c>
      <c r="M5063">
        <f>SUM(B5063,C5063)</f>
        <v>0</v>
      </c>
      <c r="N5063" t="str">
        <f t="shared" si="158"/>
        <v>No</v>
      </c>
      <c r="O5063">
        <f>COUNTIF(C:C,"&lt;0")</f>
        <v>0</v>
      </c>
      <c r="P5063" t="e">
        <f>SUMIF(#REF!,"&gt;"&amp;AVERAGE(#REF!))</f>
        <v>#REF!</v>
      </c>
      <c r="Q5063">
        <f t="shared" si="159"/>
        <v>27.565026697177728</v>
      </c>
      <c r="R5063" t="str">
        <f>CONCATENATE("ID-",A5063,"-",E5063)</f>
        <v>ID-38580-Panama City - Fort de France, Martinique</v>
      </c>
      <c r="S5063" t="str">
        <f>INDEX(B:B,MATCH(A5063,A:A,0))</f>
        <v>03:30</v>
      </c>
      <c r="T5063" t="str">
        <f>IF(OR(B5063&gt;0,C5063&gt;0),"Acceptable","Check")</f>
        <v>Acceptable</v>
      </c>
      <c r="U5063">
        <f>COUNTIF(D:D, "Military - U.S. Army")</f>
        <v>23</v>
      </c>
      <c r="V5063">
        <f>AVERAGEIF(C:C,"Fort Myer, Virginia", I:I)</f>
        <v>2</v>
      </c>
      <c r="X5063" t="str">
        <f>IFERROR(VLOOKUP("FlightNumber", A:D, 4, FALSE), "Flight Not Found")</f>
        <v>Flight Not Found</v>
      </c>
      <c r="Y5063" t="str" cm="1">
        <f t="array" ref="Y5063">IF(AND(B:B &gt; TIME(6, 0, 0), B:B &lt;= TIME(18, 0, 0)), "Day", "Night")</f>
        <v>Night</v>
      </c>
      <c r="Z5063">
        <f>COUNTIFS(D:D, "Military - U.S. Army", C:C, "Fort Myer, Virginia")</f>
        <v>1</v>
      </c>
    </row>
    <row r="5064" spans="1:26" x14ac:dyDescent="0.2">
      <c r="A5064">
        <v>38587</v>
      </c>
      <c r="B5064" t="s">
        <v>25549</v>
      </c>
      <c r="C5064" t="s">
        <v>25550</v>
      </c>
      <c r="D5064" t="s">
        <v>25551</v>
      </c>
      <c r="E5064" t="s">
        <v>25552</v>
      </c>
      <c r="F5064" t="s">
        <v>25553</v>
      </c>
      <c r="G5064" t="s">
        <v>25554</v>
      </c>
      <c r="H5064" t="s">
        <v>25555</v>
      </c>
      <c r="I5064">
        <v>98</v>
      </c>
      <c r="J5064">
        <v>40</v>
      </c>
      <c r="K5064">
        <v>0</v>
      </c>
      <c r="L5064" t="s">
        <v>25556</v>
      </c>
      <c r="M5064">
        <f>SUM(B5064,C5064)</f>
        <v>0</v>
      </c>
      <c r="N5064" t="str">
        <f t="shared" si="158"/>
        <v>No</v>
      </c>
      <c r="O5064">
        <f>COUNTIF(C:C,"&lt;0")</f>
        <v>0</v>
      </c>
      <c r="P5064" t="e">
        <f>SUMIF(#REF!,"&gt;"&amp;AVERAGE(#REF!))</f>
        <v>#REF!</v>
      </c>
      <c r="Q5064">
        <f t="shared" si="159"/>
        <v>27.565026697177728</v>
      </c>
      <c r="R5064" t="str">
        <f>CONCATENATE("ID-",A5064,"-",E5064)</f>
        <v>ID-38587-Lima - Pucallpa - Iquitos</v>
      </c>
      <c r="S5064" t="str">
        <f>INDEX(B:B,MATCH(A5064,A:A,0))</f>
        <v>15:06</v>
      </c>
      <c r="T5064" t="str">
        <f>IF(OR(B5064&gt;0,C5064&gt;0),"Acceptable","Check")</f>
        <v>Acceptable</v>
      </c>
      <c r="U5064">
        <f>COUNTIF(D:D, "Military - U.S. Army")</f>
        <v>23</v>
      </c>
      <c r="V5064">
        <f>AVERAGEIF(C:C,"Fort Myer, Virginia", I:I)</f>
        <v>2</v>
      </c>
      <c r="X5064" t="str">
        <f>IFERROR(VLOOKUP("FlightNumber", A:D, 4, FALSE), "Flight Not Found")</f>
        <v>Flight Not Found</v>
      </c>
      <c r="Y5064" t="str" cm="1">
        <f t="array" ref="Y5064">IF(AND(B:B &gt; TIME(6, 0, 0), B:B &lt;= TIME(18, 0, 0)), "Day", "Night")</f>
        <v>Night</v>
      </c>
      <c r="Z5064">
        <f>COUNTIFS(D:D, "Military - U.S. Army", C:C, "Fort Myer, Virginia")</f>
        <v>1</v>
      </c>
    </row>
    <row r="5065" spans="1:26" x14ac:dyDescent="0.2">
      <c r="A5065">
        <v>38600</v>
      </c>
      <c r="B5065" t="s">
        <v>1310</v>
      </c>
      <c r="C5065" t="s">
        <v>25557</v>
      </c>
      <c r="D5065" t="s">
        <v>25558</v>
      </c>
      <c r="E5065" t="s">
        <v>25559</v>
      </c>
      <c r="F5065" t="s">
        <v>21414</v>
      </c>
      <c r="G5065" t="s">
        <v>25560</v>
      </c>
      <c r="H5065" t="s">
        <v>25561</v>
      </c>
      <c r="I5065">
        <v>11</v>
      </c>
      <c r="J5065">
        <v>11</v>
      </c>
      <c r="K5065">
        <v>0</v>
      </c>
      <c r="L5065" t="s">
        <v>25562</v>
      </c>
      <c r="M5065">
        <f>SUM(B5065,C5065)</f>
        <v>0</v>
      </c>
      <c r="N5065" t="str">
        <f t="shared" si="158"/>
        <v>No</v>
      </c>
      <c r="O5065">
        <f>COUNTIF(C:C,"&lt;0")</f>
        <v>0</v>
      </c>
      <c r="P5065" t="e">
        <f>SUMIF(#REF!,"&gt;"&amp;AVERAGE(#REF!))</f>
        <v>#REF!</v>
      </c>
      <c r="Q5065">
        <f t="shared" si="159"/>
        <v>27.565026697177728</v>
      </c>
      <c r="R5065" t="str">
        <f>CONCATENATE("ID-",A5065,"-",E5065)</f>
        <v>ID-38600-Beni - Isiro</v>
      </c>
      <c r="S5065" t="str">
        <f>INDEX(B:B,MATCH(A5065,A:A,0))</f>
        <v>07:30</v>
      </c>
      <c r="T5065" t="str">
        <f>IF(OR(B5065&gt;0,C5065&gt;0),"Acceptable","Check")</f>
        <v>Acceptable</v>
      </c>
      <c r="U5065">
        <f>COUNTIF(D:D, "Military - U.S. Army")</f>
        <v>23</v>
      </c>
      <c r="V5065">
        <f>AVERAGEIF(C:C,"Fort Myer, Virginia", I:I)</f>
        <v>2</v>
      </c>
      <c r="X5065" t="str">
        <f>IFERROR(VLOOKUP("FlightNumber", A:D, 4, FALSE), "Flight Not Found")</f>
        <v>Flight Not Found</v>
      </c>
      <c r="Y5065" t="str" cm="1">
        <f t="array" ref="Y5065">IF(AND(B:B &gt; TIME(6, 0, 0), B:B &lt;= TIME(18, 0, 0)), "Day", "Night")</f>
        <v>Night</v>
      </c>
      <c r="Z5065">
        <f>COUNTIFS(D:D, "Military - U.S. Army", C:C, "Fort Myer, Virginia")</f>
        <v>1</v>
      </c>
    </row>
    <row r="5066" spans="1:26" x14ac:dyDescent="0.2">
      <c r="A5066">
        <v>38600</v>
      </c>
      <c r="B5066" t="s">
        <v>4504</v>
      </c>
      <c r="C5066" t="s">
        <v>25563</v>
      </c>
      <c r="D5066" t="s">
        <v>20271</v>
      </c>
      <c r="E5066" t="s">
        <v>25564</v>
      </c>
      <c r="F5066" t="s">
        <v>25565</v>
      </c>
      <c r="G5066" t="s">
        <v>25566</v>
      </c>
      <c r="H5066" t="s">
        <v>25567</v>
      </c>
      <c r="I5066">
        <v>117</v>
      </c>
      <c r="J5066">
        <v>99</v>
      </c>
      <c r="K5066">
        <v>44</v>
      </c>
      <c r="L5066" t="s">
        <v>25568</v>
      </c>
      <c r="M5066">
        <f>SUM(B5066,C5066)</f>
        <v>0</v>
      </c>
      <c r="N5066" t="str">
        <f t="shared" si="158"/>
        <v>No</v>
      </c>
      <c r="O5066">
        <f>COUNTIF(C:C,"&lt;0")</f>
        <v>0</v>
      </c>
      <c r="P5066" t="e">
        <f>SUMIF(#REF!,"&gt;"&amp;AVERAGE(#REF!))</f>
        <v>#REF!</v>
      </c>
      <c r="Q5066">
        <f t="shared" si="159"/>
        <v>27.565026697177728</v>
      </c>
      <c r="R5066" t="str">
        <f>CONCATENATE("ID-",A5066,"-",E5066)</f>
        <v>ID-38600-Medan - Jakarta</v>
      </c>
      <c r="S5066" t="str">
        <f>INDEX(B:B,MATCH(A5066,A:A,0))</f>
        <v>07:30</v>
      </c>
      <c r="T5066" t="str">
        <f>IF(OR(B5066&gt;0,C5066&gt;0),"Acceptable","Check")</f>
        <v>Acceptable</v>
      </c>
      <c r="U5066">
        <f>COUNTIF(D:D, "Military - U.S. Army")</f>
        <v>23</v>
      </c>
      <c r="V5066">
        <f>AVERAGEIF(C:C,"Fort Myer, Virginia", I:I)</f>
        <v>2</v>
      </c>
      <c r="X5066" t="str">
        <f>IFERROR(VLOOKUP("FlightNumber", A:D, 4, FALSE), "Flight Not Found")</f>
        <v>Flight Not Found</v>
      </c>
      <c r="Y5066" t="str" cm="1">
        <f t="array" ref="Y5066">IF(AND(B:B &gt; TIME(6, 0, 0), B:B &lt;= TIME(18, 0, 0)), "Day", "Night")</f>
        <v>Night</v>
      </c>
      <c r="Z5066">
        <f>COUNTIFS(D:D, "Military - U.S. Army", C:C, "Fort Myer, Virginia")</f>
        <v>1</v>
      </c>
    </row>
    <row r="5067" spans="1:26" x14ac:dyDescent="0.2">
      <c r="A5067">
        <v>38604</v>
      </c>
      <c r="B5067" t="s">
        <v>8569</v>
      </c>
      <c r="C5067" t="s">
        <v>25569</v>
      </c>
      <c r="D5067" t="s">
        <v>25570</v>
      </c>
      <c r="E5067" t="s">
        <v>25571</v>
      </c>
      <c r="F5067" t="s">
        <v>25572</v>
      </c>
      <c r="G5067" t="s">
        <v>25573</v>
      </c>
      <c r="H5067" t="s">
        <v>25574</v>
      </c>
      <c r="I5067">
        <v>14</v>
      </c>
      <c r="J5067">
        <v>14</v>
      </c>
      <c r="K5067">
        <v>0</v>
      </c>
      <c r="L5067" t="s">
        <v>25575</v>
      </c>
      <c r="M5067">
        <f>SUM(B5067,C5067)</f>
        <v>0</v>
      </c>
      <c r="N5067" t="str">
        <f t="shared" si="158"/>
        <v>No</v>
      </c>
      <c r="O5067">
        <f>COUNTIF(C:C,"&lt;0")</f>
        <v>0</v>
      </c>
      <c r="P5067" t="e">
        <f>SUMIF(#REF!,"&gt;"&amp;AVERAGE(#REF!))</f>
        <v>#REF!</v>
      </c>
      <c r="Q5067">
        <f t="shared" si="159"/>
        <v>27.565026697177728</v>
      </c>
      <c r="R5067" t="str">
        <f>CONCATENATE("ID-",A5067,"-",E5067)</f>
        <v>ID-38604-Boende - Kinshasa</v>
      </c>
      <c r="S5067" t="str">
        <f>INDEX(B:B,MATCH(A5067,A:A,0))</f>
        <v>15:45</v>
      </c>
      <c r="T5067" t="str">
        <f>IF(OR(B5067&gt;0,C5067&gt;0),"Acceptable","Check")</f>
        <v>Acceptable</v>
      </c>
      <c r="U5067">
        <f>COUNTIF(D:D, "Military - U.S. Army")</f>
        <v>23</v>
      </c>
      <c r="V5067">
        <f>AVERAGEIF(C:C,"Fort Myer, Virginia", I:I)</f>
        <v>2</v>
      </c>
      <c r="X5067" t="str">
        <f>IFERROR(VLOOKUP("FlightNumber", A:D, 4, FALSE), "Flight Not Found")</f>
        <v>Flight Not Found</v>
      </c>
      <c r="Y5067" t="str" cm="1">
        <f t="array" ref="Y5067">IF(AND(B:B &gt; TIME(6, 0, 0), B:B &lt;= TIME(18, 0, 0)), "Day", "Night")</f>
        <v>Night</v>
      </c>
      <c r="Z5067">
        <f>COUNTIFS(D:D, "Military - U.S. Army", C:C, "Fort Myer, Virginia")</f>
        <v>1</v>
      </c>
    </row>
    <row r="5068" spans="1:26" x14ac:dyDescent="0.2">
      <c r="A5068">
        <v>38610</v>
      </c>
      <c r="B5068" t="s">
        <v>6613</v>
      </c>
      <c r="C5068" t="s">
        <v>25576</v>
      </c>
      <c r="D5068" t="s">
        <v>25577</v>
      </c>
      <c r="E5068" t="s">
        <v>25578</v>
      </c>
      <c r="F5068" t="s">
        <v>25579</v>
      </c>
      <c r="G5068" t="s">
        <v>25580</v>
      </c>
      <c r="H5068" t="s">
        <v>25581</v>
      </c>
      <c r="I5068">
        <v>2</v>
      </c>
      <c r="J5068">
        <v>2</v>
      </c>
      <c r="K5068">
        <v>0</v>
      </c>
      <c r="L5068" t="s">
        <v>25582</v>
      </c>
      <c r="M5068">
        <f>SUM(B5068,C5068)</f>
        <v>0</v>
      </c>
      <c r="N5068" t="str">
        <f t="shared" si="158"/>
        <v>No</v>
      </c>
      <c r="O5068">
        <f>COUNTIF(C:C,"&lt;0")</f>
        <v>0</v>
      </c>
      <c r="P5068" t="e">
        <f>SUMIF(#REF!,"&gt;"&amp;AVERAGE(#REF!))</f>
        <v>#REF!</v>
      </c>
      <c r="Q5068">
        <f t="shared" si="159"/>
        <v>27.565026697177728</v>
      </c>
      <c r="R5068" t="str">
        <f>CONCATENATE("ID-",A5068,"-",E5068)</f>
        <v>ID-38610-Rio de Janeiro - Jacarepagua</v>
      </c>
      <c r="S5068" t="str">
        <f>INDEX(B:B,MATCH(A5068,A:A,0))</f>
        <v>14:55</v>
      </c>
      <c r="T5068" t="str">
        <f>IF(OR(B5068&gt;0,C5068&gt;0),"Acceptable","Check")</f>
        <v>Acceptable</v>
      </c>
      <c r="U5068">
        <f>COUNTIF(D:D, "Military - U.S. Army")</f>
        <v>23</v>
      </c>
      <c r="V5068">
        <f>AVERAGEIF(C:C,"Fort Myer, Virginia", I:I)</f>
        <v>2</v>
      </c>
      <c r="X5068" t="str">
        <f>IFERROR(VLOOKUP("FlightNumber", A:D, 4, FALSE), "Flight Not Found")</f>
        <v>Flight Not Found</v>
      </c>
      <c r="Y5068" t="str" cm="1">
        <f t="array" ref="Y5068">IF(AND(B:B &gt; TIME(6, 0, 0), B:B &lt;= TIME(18, 0, 0)), "Day", "Night")</f>
        <v>Night</v>
      </c>
      <c r="Z5068">
        <f>COUNTIFS(D:D, "Military - U.S. Army", C:C, "Fort Myer, Virginia")</f>
        <v>1</v>
      </c>
    </row>
    <row r="5069" spans="1:26" x14ac:dyDescent="0.2">
      <c r="A5069">
        <v>38611</v>
      </c>
      <c r="B5069" t="s">
        <v>874</v>
      </c>
      <c r="C5069" t="s">
        <v>25583</v>
      </c>
      <c r="D5069" t="s">
        <v>25584</v>
      </c>
      <c r="E5069" t="s">
        <v>25585</v>
      </c>
      <c r="F5069" t="s">
        <v>22925</v>
      </c>
      <c r="G5069" t="s">
        <v>25586</v>
      </c>
      <c r="H5069" t="s">
        <v>25587</v>
      </c>
      <c r="I5069">
        <v>4</v>
      </c>
      <c r="J5069">
        <v>4</v>
      </c>
      <c r="K5069">
        <v>0</v>
      </c>
      <c r="L5069" t="s">
        <v>25588</v>
      </c>
      <c r="M5069">
        <f>SUM(B5069,C5069)</f>
        <v>0</v>
      </c>
      <c r="N5069" t="str">
        <f t="shared" si="158"/>
        <v>No</v>
      </c>
      <c r="O5069">
        <f>COUNTIF(C:C,"&lt;0")</f>
        <v>0</v>
      </c>
      <c r="P5069" t="e">
        <f>SUMIF(#REF!,"&gt;"&amp;AVERAGE(#REF!))</f>
        <v>#REF!</v>
      </c>
      <c r="Q5069">
        <f t="shared" si="159"/>
        <v>27.565026697177728</v>
      </c>
      <c r="R5069" t="str">
        <f>CONCATENATE("ID-",A5069,"-",E5069)</f>
        <v>ID-38611-San Juan de Manapiare - Puetro Ayacucho</v>
      </c>
      <c r="S5069" t="str">
        <f>INDEX(B:B,MATCH(A5069,A:A,0))</f>
        <v>09:00</v>
      </c>
      <c r="T5069" t="str">
        <f>IF(OR(B5069&gt;0,C5069&gt;0),"Acceptable","Check")</f>
        <v>Acceptable</v>
      </c>
      <c r="U5069">
        <f>COUNTIF(D:D, "Military - U.S. Army")</f>
        <v>23</v>
      </c>
      <c r="V5069">
        <f>AVERAGEIF(C:C,"Fort Myer, Virginia", I:I)</f>
        <v>2</v>
      </c>
      <c r="X5069" t="str">
        <f>IFERROR(VLOOKUP("FlightNumber", A:D, 4, FALSE), "Flight Not Found")</f>
        <v>Flight Not Found</v>
      </c>
      <c r="Y5069" t="str" cm="1">
        <f t="array" ref="Y5069">IF(AND(B:B &gt; TIME(6, 0, 0), B:B &lt;= TIME(18, 0, 0)), "Day", "Night")</f>
        <v>Night</v>
      </c>
      <c r="Z5069">
        <f>COUNTIFS(D:D, "Military - U.S. Army", C:C, "Fort Myer, Virginia")</f>
        <v>1</v>
      </c>
    </row>
    <row r="5070" spans="1:26" x14ac:dyDescent="0.2">
      <c r="A5070">
        <v>38618</v>
      </c>
      <c r="B5070" t="s">
        <v>5850</v>
      </c>
      <c r="C5070" t="s">
        <v>25589</v>
      </c>
      <c r="D5070" t="s">
        <v>25590</v>
      </c>
      <c r="E5070" t="s">
        <v>409</v>
      </c>
      <c r="F5070" t="s">
        <v>25591</v>
      </c>
      <c r="G5070" t="s">
        <v>25592</v>
      </c>
      <c r="H5070" t="s">
        <v>25593</v>
      </c>
      <c r="I5070">
        <v>6</v>
      </c>
      <c r="J5070">
        <v>4</v>
      </c>
      <c r="K5070">
        <v>0</v>
      </c>
      <c r="L5070" t="s">
        <v>25594</v>
      </c>
      <c r="M5070">
        <f>SUM(B5070,C5070)</f>
        <v>0</v>
      </c>
      <c r="N5070" t="str">
        <f t="shared" si="158"/>
        <v>No</v>
      </c>
      <c r="O5070">
        <f>COUNTIF(C:C,"&lt;0")</f>
        <v>0</v>
      </c>
      <c r="P5070" t="e">
        <f>SUMIF(#REF!,"&gt;"&amp;AVERAGE(#REF!))</f>
        <v>#REF!</v>
      </c>
      <c r="Q5070">
        <f t="shared" si="159"/>
        <v>27.565026697177728</v>
      </c>
      <c r="R5070" t="str">
        <f>CONCATENATE("ID-",A5070,"-",E5070)</f>
        <v>ID-38618-Sightseeing</v>
      </c>
      <c r="S5070" t="str">
        <f>INDEX(B:B,MATCH(A5070,A:A,0))</f>
        <v>14:15</v>
      </c>
      <c r="T5070" t="str">
        <f>IF(OR(B5070&gt;0,C5070&gt;0),"Acceptable","Check")</f>
        <v>Acceptable</v>
      </c>
      <c r="U5070">
        <f>COUNTIF(D:D, "Military - U.S. Army")</f>
        <v>23</v>
      </c>
      <c r="V5070">
        <f>AVERAGEIF(C:C,"Fort Myer, Virginia", I:I)</f>
        <v>2</v>
      </c>
      <c r="X5070" t="str">
        <f>IFERROR(VLOOKUP("FlightNumber", A:D, 4, FALSE), "Flight Not Found")</f>
        <v>Flight Not Found</v>
      </c>
      <c r="Y5070" t="str" cm="1">
        <f t="array" ref="Y5070">IF(AND(B:B &gt; TIME(6, 0, 0), B:B &lt;= TIME(18, 0, 0)), "Day", "Night")</f>
        <v>Night</v>
      </c>
      <c r="Z5070">
        <f>COUNTIFS(D:D, "Military - U.S. Army", C:C, "Fort Myer, Virginia")</f>
        <v>1</v>
      </c>
    </row>
    <row r="5071" spans="1:26" x14ac:dyDescent="0.2">
      <c r="A5071">
        <v>38629</v>
      </c>
      <c r="C5071" t="s">
        <v>25595</v>
      </c>
      <c r="D5071" t="s">
        <v>25596</v>
      </c>
      <c r="E5071" t="s">
        <v>25597</v>
      </c>
      <c r="F5071" t="s">
        <v>25598</v>
      </c>
      <c r="G5071" t="s">
        <v>25599</v>
      </c>
      <c r="H5071" t="s">
        <v>25600</v>
      </c>
      <c r="I5071">
        <v>100</v>
      </c>
      <c r="J5071">
        <v>2</v>
      </c>
      <c r="K5071">
        <v>0</v>
      </c>
      <c r="L5071" t="s">
        <v>25601</v>
      </c>
      <c r="M5071">
        <f>SUM(B5071,C5071)</f>
        <v>0</v>
      </c>
      <c r="N5071" t="str">
        <f t="shared" si="158"/>
        <v>No</v>
      </c>
      <c r="O5071">
        <f>COUNTIF(C:C,"&lt;0")</f>
        <v>0</v>
      </c>
      <c r="P5071" t="e">
        <f>SUMIF(#REF!,"&gt;"&amp;AVERAGE(#REF!))</f>
        <v>#REF!</v>
      </c>
      <c r="Q5071">
        <f t="shared" si="159"/>
        <v>27.565026697177728</v>
      </c>
      <c r="R5071" t="str">
        <f>CONCATENATE("ID-",A5071,"-",E5071)</f>
        <v>ID-38629-Kisangani - Bunia</v>
      </c>
      <c r="S5071">
        <f>INDEX(B:B,MATCH(A5071,A:A,0))</f>
        <v>0</v>
      </c>
      <c r="T5071" t="str">
        <f>IF(OR(B5071&gt;0,C5071&gt;0),"Acceptable","Check")</f>
        <v>Acceptable</v>
      </c>
      <c r="U5071">
        <f>COUNTIF(D:D, "Military - U.S. Army")</f>
        <v>23</v>
      </c>
      <c r="V5071">
        <f>AVERAGEIF(C:C,"Fort Myer, Virginia", I:I)</f>
        <v>2</v>
      </c>
      <c r="X5071" t="str">
        <f>IFERROR(VLOOKUP("FlightNumber", A:D, 4, FALSE), "Flight Not Found")</f>
        <v>Flight Not Found</v>
      </c>
      <c r="Y5071" t="str" cm="1">
        <f t="array" ref="Y5071">IF(AND(B:B &gt; TIME(6, 0, 0), B:B &lt;= TIME(18, 0, 0)), "Day", "Night")</f>
        <v>Night</v>
      </c>
      <c r="Z5071">
        <f>COUNTIFS(D:D, "Military - U.S. Army", C:C, "Fort Myer, Virginia")</f>
        <v>1</v>
      </c>
    </row>
    <row r="5072" spans="1:26" x14ac:dyDescent="0.2">
      <c r="A5072">
        <v>38631</v>
      </c>
      <c r="B5072" t="s">
        <v>8345</v>
      </c>
      <c r="C5072" t="s">
        <v>25602</v>
      </c>
      <c r="D5072" t="s">
        <v>25603</v>
      </c>
      <c r="E5072" t="s">
        <v>25604</v>
      </c>
      <c r="F5072" t="s">
        <v>25605</v>
      </c>
      <c r="G5072" t="s">
        <v>25606</v>
      </c>
      <c r="H5072" t="s">
        <v>25607</v>
      </c>
      <c r="I5072">
        <v>1</v>
      </c>
      <c r="J5072">
        <v>1</v>
      </c>
      <c r="K5072">
        <v>0</v>
      </c>
      <c r="L5072" t="s">
        <v>25608</v>
      </c>
      <c r="M5072">
        <f>SUM(B5072,C5072)</f>
        <v>0</v>
      </c>
      <c r="N5072" t="str">
        <f t="shared" si="158"/>
        <v>No</v>
      </c>
      <c r="O5072">
        <f>COUNTIF(C:C,"&lt;0")</f>
        <v>0</v>
      </c>
      <c r="P5072" t="e">
        <f>SUMIF(#REF!,"&gt;"&amp;AVERAGE(#REF!))</f>
        <v>#REF!</v>
      </c>
      <c r="Q5072">
        <f t="shared" si="159"/>
        <v>27.565026697177728</v>
      </c>
      <c r="R5072" t="str">
        <f>CONCATENATE("ID-",A5072,"-",E5072)</f>
        <v>ID-38631-Winnipeg - Thunder Bay, Ontario</v>
      </c>
      <c r="S5072" t="str">
        <f>INDEX(B:B,MATCH(A5072,A:A,0))</f>
        <v>05:40</v>
      </c>
      <c r="T5072" t="str">
        <f>IF(OR(B5072&gt;0,C5072&gt;0),"Acceptable","Check")</f>
        <v>Acceptable</v>
      </c>
      <c r="U5072">
        <f>COUNTIF(D:D, "Military - U.S. Army")</f>
        <v>23</v>
      </c>
      <c r="V5072">
        <f>AVERAGEIF(C:C,"Fort Myer, Virginia", I:I)</f>
        <v>2</v>
      </c>
      <c r="X5072" t="str">
        <f>IFERROR(VLOOKUP("FlightNumber", A:D, 4, FALSE), "Flight Not Found")</f>
        <v>Flight Not Found</v>
      </c>
      <c r="Y5072" t="str" cm="1">
        <f t="array" ref="Y5072">IF(AND(B:B &gt; TIME(6, 0, 0), B:B &lt;= TIME(18, 0, 0)), "Day", "Night")</f>
        <v>Night</v>
      </c>
      <c r="Z5072">
        <f>COUNTIFS(D:D, "Military - U.S. Army", C:C, "Fort Myer, Virginia")</f>
        <v>1</v>
      </c>
    </row>
    <row r="5073" spans="1:26" x14ac:dyDescent="0.2">
      <c r="A5073">
        <v>38647</v>
      </c>
      <c r="B5073" t="s">
        <v>1867</v>
      </c>
      <c r="C5073" t="s">
        <v>25609</v>
      </c>
      <c r="D5073" t="s">
        <v>25610</v>
      </c>
      <c r="E5073" t="s">
        <v>21178</v>
      </c>
      <c r="F5073" t="s">
        <v>25611</v>
      </c>
      <c r="G5073" t="s">
        <v>25612</v>
      </c>
      <c r="H5073" t="s">
        <v>25613</v>
      </c>
      <c r="I5073">
        <v>117</v>
      </c>
      <c r="J5073">
        <v>117</v>
      </c>
      <c r="K5073">
        <v>0</v>
      </c>
      <c r="L5073" t="s">
        <v>25614</v>
      </c>
      <c r="M5073">
        <f>SUM(B5073,C5073)</f>
        <v>0</v>
      </c>
      <c r="N5073" t="str">
        <f t="shared" si="158"/>
        <v>No</v>
      </c>
      <c r="O5073">
        <f>COUNTIF(C:C,"&lt;0")</f>
        <v>0</v>
      </c>
      <c r="P5073" t="e">
        <f>SUMIF(#REF!,"&gt;"&amp;AVERAGE(#REF!))</f>
        <v>#REF!</v>
      </c>
      <c r="Q5073">
        <f t="shared" si="159"/>
        <v>27.565026697177728</v>
      </c>
      <c r="R5073" t="str">
        <f>CONCATENATE("ID-",A5073,"-",E5073)</f>
        <v>ID-38647-Lagos - Abuja</v>
      </c>
      <c r="S5073" t="str">
        <f>INDEX(B:B,MATCH(A5073,A:A,0))</f>
        <v>20:40</v>
      </c>
      <c r="T5073" t="str">
        <f>IF(OR(B5073&gt;0,C5073&gt;0),"Acceptable","Check")</f>
        <v>Acceptable</v>
      </c>
      <c r="U5073">
        <f>COUNTIF(D:D, "Military - U.S. Army")</f>
        <v>23</v>
      </c>
      <c r="V5073">
        <f>AVERAGEIF(C:C,"Fort Myer, Virginia", I:I)</f>
        <v>2</v>
      </c>
      <c r="X5073" t="str">
        <f>IFERROR(VLOOKUP("FlightNumber", A:D, 4, FALSE), "Flight Not Found")</f>
        <v>Flight Not Found</v>
      </c>
      <c r="Y5073" t="str" cm="1">
        <f t="array" ref="Y5073">IF(AND(B:B &gt; TIME(6, 0, 0), B:B &lt;= TIME(18, 0, 0)), "Day", "Night")</f>
        <v>Night</v>
      </c>
      <c r="Z5073">
        <f>COUNTIFS(D:D, "Military - U.S. Army", C:C, "Fort Myer, Virginia")</f>
        <v>1</v>
      </c>
    </row>
    <row r="5074" spans="1:26" x14ac:dyDescent="0.2">
      <c r="A5074">
        <v>38675</v>
      </c>
      <c r="B5074" t="s">
        <v>870</v>
      </c>
      <c r="C5074" t="s">
        <v>25615</v>
      </c>
      <c r="D5074" t="s">
        <v>25616</v>
      </c>
      <c r="E5074" t="s">
        <v>25617</v>
      </c>
      <c r="F5074" t="s">
        <v>23696</v>
      </c>
      <c r="G5074" t="s">
        <v>25618</v>
      </c>
      <c r="H5074" t="s">
        <v>25619</v>
      </c>
      <c r="I5074">
        <v>8</v>
      </c>
      <c r="J5074">
        <v>8</v>
      </c>
      <c r="K5074">
        <v>0</v>
      </c>
      <c r="L5074" t="s">
        <v>25620</v>
      </c>
      <c r="M5074">
        <f>SUM(B5074,C5074)</f>
        <v>0</v>
      </c>
      <c r="N5074" t="str">
        <f t="shared" si="158"/>
        <v>No</v>
      </c>
      <c r="O5074">
        <f>COUNTIF(C:C,"&lt;0")</f>
        <v>0</v>
      </c>
      <c r="P5074" t="e">
        <f>SUMIF(#REF!,"&gt;"&amp;AVERAGE(#REF!))</f>
        <v>#REF!</v>
      </c>
      <c r="Q5074">
        <f t="shared" si="159"/>
        <v>27.565026697177728</v>
      </c>
      <c r="R5074" t="str">
        <f>CONCATENATE("ID-",A5074,"-",E5074)</f>
        <v>ID-38675-Voronezh - Moscow-Domodedovo</v>
      </c>
      <c r="S5074" t="str">
        <f>INDEX(B:B,MATCH(A5074,A:A,0))</f>
        <v>22:30</v>
      </c>
      <c r="T5074" t="str">
        <f>IF(OR(B5074&gt;0,C5074&gt;0),"Acceptable","Check")</f>
        <v>Acceptable</v>
      </c>
      <c r="U5074">
        <f>COUNTIF(D:D, "Military - U.S. Army")</f>
        <v>23</v>
      </c>
      <c r="V5074">
        <f>AVERAGEIF(C:C,"Fort Myer, Virginia", I:I)</f>
        <v>2</v>
      </c>
      <c r="X5074" t="str">
        <f>IFERROR(VLOOKUP("FlightNumber", A:D, 4, FALSE), "Flight Not Found")</f>
        <v>Flight Not Found</v>
      </c>
      <c r="Y5074" t="str" cm="1">
        <f t="array" ref="Y5074">IF(AND(B:B &gt; TIME(6, 0, 0), B:B &lt;= TIME(18, 0, 0)), "Day", "Night")</f>
        <v>Night</v>
      </c>
      <c r="Z5074">
        <f>COUNTIFS(D:D, "Military - U.S. Army", C:C, "Fort Myer, Virginia")</f>
        <v>1</v>
      </c>
    </row>
    <row r="5075" spans="1:26" x14ac:dyDescent="0.2">
      <c r="A5075">
        <v>38692</v>
      </c>
      <c r="B5075" t="s">
        <v>5850</v>
      </c>
      <c r="C5075" t="s">
        <v>4918</v>
      </c>
      <c r="D5075" t="s">
        <v>23456</v>
      </c>
      <c r="E5075" t="s">
        <v>25621</v>
      </c>
      <c r="F5075" t="s">
        <v>5123</v>
      </c>
      <c r="G5075" t="s">
        <v>25622</v>
      </c>
      <c r="H5075" t="s">
        <v>25623</v>
      </c>
      <c r="I5075">
        <v>94</v>
      </c>
      <c r="J5075">
        <v>94</v>
      </c>
      <c r="K5075">
        <v>14</v>
      </c>
      <c r="L5075" t="s">
        <v>25624</v>
      </c>
      <c r="M5075">
        <f>SUM(B5075,C5075)</f>
        <v>0</v>
      </c>
      <c r="N5075" t="str">
        <f t="shared" si="158"/>
        <v>No</v>
      </c>
      <c r="O5075">
        <f>COUNTIF(C:C,"&lt;0")</f>
        <v>0</v>
      </c>
      <c r="P5075" t="e">
        <f>SUMIF(#REF!,"&gt;"&amp;AVERAGE(#REF!))</f>
        <v>#REF!</v>
      </c>
      <c r="Q5075">
        <f t="shared" si="159"/>
        <v>27.565026697177728</v>
      </c>
      <c r="R5075" t="str">
        <f>CONCATENATE("ID-",A5075,"-",E5075)</f>
        <v>ID-38692-Tehran - Bandar Abbas</v>
      </c>
      <c r="S5075" t="str">
        <f>INDEX(B:B,MATCH(A5075,A:A,0))</f>
        <v>14:15</v>
      </c>
      <c r="T5075" t="str">
        <f>IF(OR(B5075&gt;0,C5075&gt;0),"Acceptable","Check")</f>
        <v>Acceptable</v>
      </c>
      <c r="U5075">
        <f>COUNTIF(D:D, "Military - U.S. Army")</f>
        <v>23</v>
      </c>
      <c r="V5075">
        <f>AVERAGEIF(C:C,"Fort Myer, Virginia", I:I)</f>
        <v>2</v>
      </c>
      <c r="X5075" t="str">
        <f>IFERROR(VLOOKUP("FlightNumber", A:D, 4, FALSE), "Flight Not Found")</f>
        <v>Flight Not Found</v>
      </c>
      <c r="Y5075" t="str" cm="1">
        <f t="array" ref="Y5075">IF(AND(B:B &gt; TIME(6, 0, 0), B:B &lt;= TIME(18, 0, 0)), "Day", "Night")</f>
        <v>Night</v>
      </c>
      <c r="Z5075">
        <f>COUNTIFS(D:D, "Military - U.S. Army", C:C, "Fort Myer, Virginia")</f>
        <v>1</v>
      </c>
    </row>
    <row r="5076" spans="1:26" x14ac:dyDescent="0.2">
      <c r="A5076">
        <v>38694</v>
      </c>
      <c r="B5076" t="s">
        <v>3113</v>
      </c>
      <c r="C5076" t="s">
        <v>892</v>
      </c>
      <c r="D5076" t="s">
        <v>23469</v>
      </c>
      <c r="E5076" t="s">
        <v>25625</v>
      </c>
      <c r="F5076" t="s">
        <v>25626</v>
      </c>
      <c r="G5076" t="s">
        <v>25627</v>
      </c>
      <c r="H5076" t="s">
        <v>25628</v>
      </c>
      <c r="I5076">
        <v>103</v>
      </c>
      <c r="J5076">
        <v>0</v>
      </c>
      <c r="K5076">
        <v>1</v>
      </c>
      <c r="L5076" t="s">
        <v>25629</v>
      </c>
      <c r="M5076">
        <f>SUM(B5076,C5076)</f>
        <v>0</v>
      </c>
      <c r="N5076" t="str">
        <f t="shared" si="158"/>
        <v>No</v>
      </c>
      <c r="O5076">
        <f>COUNTIF(C:C,"&lt;0")</f>
        <v>0</v>
      </c>
      <c r="P5076" t="e">
        <f>SUMIF(#REF!,"&gt;"&amp;AVERAGE(#REF!))</f>
        <v>#REF!</v>
      </c>
      <c r="Q5076">
        <f t="shared" si="159"/>
        <v>27.565026697177728</v>
      </c>
      <c r="R5076" t="str">
        <f>CONCATENATE("ID-",A5076,"-",E5076)</f>
        <v>ID-38694-Baltimore, Maryland - Chicago, Illinois - Las Vegas, Nevada</v>
      </c>
      <c r="S5076" t="str">
        <f>INDEX(B:B,MATCH(A5076,A:A,0))</f>
        <v>19:15</v>
      </c>
      <c r="T5076" t="str">
        <f>IF(OR(B5076&gt;0,C5076&gt;0),"Acceptable","Check")</f>
        <v>Acceptable</v>
      </c>
      <c r="U5076">
        <f>COUNTIF(D:D, "Military - U.S. Army")</f>
        <v>23</v>
      </c>
      <c r="V5076">
        <f>AVERAGEIF(C:C,"Fort Myer, Virginia", I:I)</f>
        <v>2</v>
      </c>
      <c r="X5076" t="str">
        <f>IFERROR(VLOOKUP("FlightNumber", A:D, 4, FALSE), "Flight Not Found")</f>
        <v>Flight Not Found</v>
      </c>
      <c r="Y5076" t="str" cm="1">
        <f t="array" ref="Y5076">IF(AND(B:B &gt; TIME(6, 0, 0), B:B &lt;= TIME(18, 0, 0)), "Day", "Night")</f>
        <v>Night</v>
      </c>
      <c r="Z5076">
        <f>COUNTIFS(D:D, "Military - U.S. Army", C:C, "Fort Myer, Virginia")</f>
        <v>1</v>
      </c>
    </row>
    <row r="5077" spans="1:26" x14ac:dyDescent="0.2">
      <c r="A5077">
        <v>38696</v>
      </c>
      <c r="B5077" t="s">
        <v>18788</v>
      </c>
      <c r="C5077" t="s">
        <v>25630</v>
      </c>
      <c r="D5077" t="s">
        <v>25631</v>
      </c>
      <c r="E5077" t="s">
        <v>25632</v>
      </c>
      <c r="F5077" t="s">
        <v>25633</v>
      </c>
      <c r="G5077" t="s">
        <v>25634</v>
      </c>
      <c r="H5077" t="s">
        <v>25635</v>
      </c>
      <c r="I5077">
        <v>109</v>
      </c>
      <c r="J5077">
        <v>108</v>
      </c>
      <c r="K5077">
        <v>0</v>
      </c>
      <c r="L5077" t="s">
        <v>25636</v>
      </c>
      <c r="M5077">
        <f>SUM(B5077,C5077)</f>
        <v>0</v>
      </c>
      <c r="N5077" t="str">
        <f t="shared" si="158"/>
        <v>No</v>
      </c>
      <c r="O5077">
        <f>COUNTIF(C:C,"&lt;0")</f>
        <v>0</v>
      </c>
      <c r="P5077" t="e">
        <f>SUMIF(#REF!,"&gt;"&amp;AVERAGE(#REF!))</f>
        <v>#REF!</v>
      </c>
      <c r="Q5077">
        <f t="shared" si="159"/>
        <v>27.565026697177728</v>
      </c>
      <c r="R5077" t="str">
        <f>CONCATENATE("ID-",A5077,"-",E5077)</f>
        <v>ID-38696-Abuja - Port Harcourt</v>
      </c>
      <c r="S5077" t="str">
        <f>INDEX(B:B,MATCH(A5077,A:A,0))</f>
        <v>14:08</v>
      </c>
      <c r="T5077" t="str">
        <f>IF(OR(B5077&gt;0,C5077&gt;0),"Acceptable","Check")</f>
        <v>Acceptable</v>
      </c>
      <c r="U5077">
        <f>COUNTIF(D:D, "Military - U.S. Army")</f>
        <v>23</v>
      </c>
      <c r="V5077">
        <f>AVERAGEIF(C:C,"Fort Myer, Virginia", I:I)</f>
        <v>2</v>
      </c>
      <c r="X5077" t="str">
        <f>IFERROR(VLOOKUP("FlightNumber", A:D, 4, FALSE), "Flight Not Found")</f>
        <v>Flight Not Found</v>
      </c>
      <c r="Y5077" t="str" cm="1">
        <f t="array" ref="Y5077">IF(AND(B:B &gt; TIME(6, 0, 0), B:B &lt;= TIME(18, 0, 0)), "Day", "Night")</f>
        <v>Night</v>
      </c>
      <c r="Z5077">
        <f>COUNTIFS(D:D, "Military - U.S. Army", C:C, "Fort Myer, Virginia")</f>
        <v>1</v>
      </c>
    </row>
    <row r="5078" spans="1:26" x14ac:dyDescent="0.2">
      <c r="A5078">
        <v>38705</v>
      </c>
      <c r="B5078" t="s">
        <v>11334</v>
      </c>
      <c r="C5078" t="s">
        <v>25637</v>
      </c>
      <c r="D5078" t="s">
        <v>25638</v>
      </c>
      <c r="E5078" t="s">
        <v>25639</v>
      </c>
      <c r="F5078" t="s">
        <v>25640</v>
      </c>
      <c r="G5078" t="s">
        <v>25641</v>
      </c>
      <c r="H5078" t="s">
        <v>25642</v>
      </c>
      <c r="I5078">
        <v>20</v>
      </c>
      <c r="J5078">
        <v>20</v>
      </c>
      <c r="K5078">
        <v>0</v>
      </c>
      <c r="L5078" t="s">
        <v>25643</v>
      </c>
      <c r="M5078">
        <f>SUM(B5078,C5078)</f>
        <v>0</v>
      </c>
      <c r="N5078" t="str">
        <f t="shared" si="158"/>
        <v>No</v>
      </c>
      <c r="O5078">
        <f>COUNTIF(C:C,"&lt;0")</f>
        <v>0</v>
      </c>
      <c r="P5078" t="e">
        <f>SUMIF(#REF!,"&gt;"&amp;AVERAGE(#REF!))</f>
        <v>#REF!</v>
      </c>
      <c r="Q5078">
        <f t="shared" si="159"/>
        <v>27.565026697177728</v>
      </c>
      <c r="R5078" t="str">
        <f>CONCATENATE("ID-",A5078,"-",E5078)</f>
        <v>ID-38705-Miami, Florida - Bimini, Bahamas</v>
      </c>
      <c r="S5078" t="str">
        <f>INDEX(B:B,MATCH(A5078,A:A,0))</f>
        <v>14:40</v>
      </c>
      <c r="T5078" t="str">
        <f>IF(OR(B5078&gt;0,C5078&gt;0),"Acceptable","Check")</f>
        <v>Acceptable</v>
      </c>
      <c r="U5078">
        <f>COUNTIF(D:D, "Military - U.S. Army")</f>
        <v>23</v>
      </c>
      <c r="V5078">
        <f>AVERAGEIF(C:C,"Fort Myer, Virginia", I:I)</f>
        <v>2</v>
      </c>
      <c r="X5078" t="str">
        <f>IFERROR(VLOOKUP("FlightNumber", A:D, 4, FALSE), "Flight Not Found")</f>
        <v>Flight Not Found</v>
      </c>
      <c r="Y5078" t="str" cm="1">
        <f t="array" ref="Y5078">IF(AND(B:B &gt; TIME(6, 0, 0), B:B &lt;= TIME(18, 0, 0)), "Day", "Night")</f>
        <v>Night</v>
      </c>
      <c r="Z5078">
        <f>COUNTIFS(D:D, "Military - U.S. Army", C:C, "Fort Myer, Virginia")</f>
        <v>1</v>
      </c>
    </row>
    <row r="5079" spans="1:26" x14ac:dyDescent="0.2">
      <c r="A5079">
        <v>38709</v>
      </c>
      <c r="B5079" t="s">
        <v>25644</v>
      </c>
      <c r="C5079" t="s">
        <v>25645</v>
      </c>
      <c r="D5079" t="s">
        <v>21726</v>
      </c>
      <c r="E5079" t="s">
        <v>25646</v>
      </c>
      <c r="F5079" t="s">
        <v>25647</v>
      </c>
      <c r="G5079" t="s">
        <v>25648</v>
      </c>
      <c r="H5079" t="s">
        <v>25649</v>
      </c>
      <c r="I5079">
        <v>23</v>
      </c>
      <c r="J5079">
        <v>23</v>
      </c>
      <c r="K5079">
        <v>0</v>
      </c>
      <c r="L5079" t="s">
        <v>25650</v>
      </c>
      <c r="M5079">
        <f>SUM(B5079,C5079)</f>
        <v>0</v>
      </c>
      <c r="N5079" t="str">
        <f t="shared" si="158"/>
        <v>No</v>
      </c>
      <c r="O5079">
        <f>COUNTIF(C:C,"&lt;0")</f>
        <v>0</v>
      </c>
      <c r="P5079" t="e">
        <f>SUMIF(#REF!,"&gt;"&amp;AVERAGE(#REF!))</f>
        <v>#REF!</v>
      </c>
      <c r="Q5079">
        <f t="shared" si="159"/>
        <v>27.565026697177728</v>
      </c>
      <c r="R5079" t="str">
        <f>CONCATENATE("ID-",A5079,"-",E5079)</f>
        <v>ID-38709-Baku, Azerbaijan - Aktau, Kazakhstan</v>
      </c>
      <c r="S5079" t="str">
        <f>INDEX(B:B,MATCH(A5079,A:A,0))</f>
        <v>22:27</v>
      </c>
      <c r="T5079" t="str">
        <f>IF(OR(B5079&gt;0,C5079&gt;0),"Acceptable","Check")</f>
        <v>Acceptable</v>
      </c>
      <c r="U5079">
        <f>COUNTIF(D:D, "Military - U.S. Army")</f>
        <v>23</v>
      </c>
      <c r="V5079">
        <f>AVERAGEIF(C:C,"Fort Myer, Virginia", I:I)</f>
        <v>2</v>
      </c>
      <c r="X5079" t="str">
        <f>IFERROR(VLOOKUP("FlightNumber", A:D, 4, FALSE), "Flight Not Found")</f>
        <v>Flight Not Found</v>
      </c>
      <c r="Y5079" t="str" cm="1">
        <f t="array" ref="Y5079">IF(AND(B:B &gt; TIME(6, 0, 0), B:B &lt;= TIME(18, 0, 0)), "Day", "Night")</f>
        <v>Night</v>
      </c>
      <c r="Z5079">
        <f>COUNTIFS(D:D, "Military - U.S. Army", C:C, "Fort Myer, Virginia")</f>
        <v>1</v>
      </c>
    </row>
    <row r="5080" spans="1:26" x14ac:dyDescent="0.2">
      <c r="A5080">
        <v>39038</v>
      </c>
      <c r="B5080" t="s">
        <v>5497</v>
      </c>
      <c r="C5080" t="s">
        <v>25651</v>
      </c>
      <c r="D5080" t="s">
        <v>21265</v>
      </c>
      <c r="E5080" t="s">
        <v>25652</v>
      </c>
      <c r="F5080" t="s">
        <v>12795</v>
      </c>
      <c r="G5080" t="s">
        <v>25653</v>
      </c>
      <c r="H5080" t="s">
        <v>25654</v>
      </c>
      <c r="I5080">
        <v>12</v>
      </c>
      <c r="J5080">
        <v>12</v>
      </c>
      <c r="K5080">
        <v>0</v>
      </c>
      <c r="L5080" t="s">
        <v>25655</v>
      </c>
      <c r="M5080">
        <f>SUM(B5080,C5080)</f>
        <v>0</v>
      </c>
      <c r="N5080" t="str">
        <f t="shared" si="158"/>
        <v>No</v>
      </c>
      <c r="O5080">
        <f>COUNTIF(C:C,"&lt;0")</f>
        <v>0</v>
      </c>
      <c r="P5080" t="e">
        <f>SUMIF(#REF!,"&gt;"&amp;AVERAGE(#REF!))</f>
        <v>#REF!</v>
      </c>
      <c r="Q5080">
        <f t="shared" si="159"/>
        <v>27.565026697177728</v>
      </c>
      <c r="R5080" t="str">
        <f>CONCATENATE("ID-",A5080,"-",E5080)</f>
        <v>ID-39038-Mulia - Ilaga</v>
      </c>
      <c r="S5080" t="str">
        <f>INDEX(B:B,MATCH(A5080,A:A,0))</f>
        <v>08:07</v>
      </c>
      <c r="T5080" t="str">
        <f>IF(OR(B5080&gt;0,C5080&gt;0),"Acceptable","Check")</f>
        <v>Acceptable</v>
      </c>
      <c r="U5080">
        <f>COUNTIF(D:D, "Military - U.S. Army")</f>
        <v>23</v>
      </c>
      <c r="V5080">
        <f>AVERAGEIF(C:C,"Fort Myer, Virginia", I:I)</f>
        <v>2</v>
      </c>
      <c r="X5080" t="str">
        <f>IFERROR(VLOOKUP("FlightNumber", A:D, 4, FALSE), "Flight Not Found")</f>
        <v>Flight Not Found</v>
      </c>
      <c r="Y5080" t="str" cm="1">
        <f t="array" ref="Y5080">IF(AND(B:B &gt; TIME(6, 0, 0), B:B &lt;= TIME(18, 0, 0)), "Day", "Night")</f>
        <v>Night</v>
      </c>
      <c r="Z5080">
        <f>COUNTIFS(D:D, "Military - U.S. Army", C:C, "Fort Myer, Virginia")</f>
        <v>1</v>
      </c>
    </row>
    <row r="5081" spans="1:26" x14ac:dyDescent="0.2">
      <c r="A5081">
        <v>38714</v>
      </c>
      <c r="B5081" t="s">
        <v>20220</v>
      </c>
      <c r="C5081" t="s">
        <v>25656</v>
      </c>
      <c r="D5081" t="s">
        <v>25657</v>
      </c>
      <c r="E5081" t="s">
        <v>25658</v>
      </c>
      <c r="F5081" t="s">
        <v>17069</v>
      </c>
      <c r="G5081" t="s">
        <v>25659</v>
      </c>
      <c r="H5081" t="s">
        <v>25660</v>
      </c>
      <c r="I5081">
        <v>2</v>
      </c>
      <c r="J5081">
        <v>2</v>
      </c>
      <c r="K5081">
        <v>0</v>
      </c>
      <c r="L5081" t="s">
        <v>25661</v>
      </c>
      <c r="M5081">
        <f>SUM(B5081,C5081)</f>
        <v>0</v>
      </c>
      <c r="N5081" t="str">
        <f t="shared" si="158"/>
        <v>No</v>
      </c>
      <c r="O5081">
        <f>COUNTIF(C:C,"&lt;0")</f>
        <v>0</v>
      </c>
      <c r="P5081" t="e">
        <f>SUMIF(#REF!,"&gt;"&amp;AVERAGE(#REF!))</f>
        <v>#REF!</v>
      </c>
      <c r="Q5081">
        <f t="shared" si="159"/>
        <v>27.565026697177728</v>
      </c>
      <c r="R5081" t="str">
        <f>CONCATENATE("ID-",A5081,"-",E5081)</f>
        <v>ID-38714-Twin Falls - Truckee - Carlsbad - Monterrey</v>
      </c>
      <c r="S5081" t="str">
        <f>INDEX(B:B,MATCH(A5081,A:A,0))</f>
        <v>14:05</v>
      </c>
      <c r="T5081" t="str">
        <f>IF(OR(B5081&gt;0,C5081&gt;0),"Acceptable","Check")</f>
        <v>Acceptable</v>
      </c>
      <c r="U5081">
        <f>COUNTIF(D:D, "Military - U.S. Army")</f>
        <v>23</v>
      </c>
      <c r="V5081">
        <f>AVERAGEIF(C:C,"Fort Myer, Virginia", I:I)</f>
        <v>2</v>
      </c>
      <c r="X5081" t="str">
        <f>IFERROR(VLOOKUP("FlightNumber", A:D, 4, FALSE), "Flight Not Found")</f>
        <v>Flight Not Found</v>
      </c>
      <c r="Y5081" t="str" cm="1">
        <f t="array" ref="Y5081">IF(AND(B:B &gt; TIME(6, 0, 0), B:B &lt;= TIME(18, 0, 0)), "Day", "Night")</f>
        <v>Night</v>
      </c>
      <c r="Z5081">
        <f>COUNTIFS(D:D, "Military - U.S. Army", C:C, "Fort Myer, Virginia")</f>
        <v>1</v>
      </c>
    </row>
    <row r="5082" spans="1:26" x14ac:dyDescent="0.2">
      <c r="A5082">
        <v>38719</v>
      </c>
      <c r="B5082" t="s">
        <v>25662</v>
      </c>
      <c r="C5082" t="s">
        <v>25663</v>
      </c>
      <c r="D5082" t="s">
        <v>25664</v>
      </c>
      <c r="E5082" t="s">
        <v>25665</v>
      </c>
      <c r="F5082" t="s">
        <v>25666</v>
      </c>
      <c r="G5082" t="s">
        <v>25667</v>
      </c>
      <c r="H5082" t="s">
        <v>25668</v>
      </c>
      <c r="I5082">
        <v>3</v>
      </c>
      <c r="J5082">
        <v>3</v>
      </c>
      <c r="K5082">
        <v>0</v>
      </c>
      <c r="L5082" t="s">
        <v>25669</v>
      </c>
      <c r="M5082">
        <f>SUM(B5082,C5082)</f>
        <v>0</v>
      </c>
      <c r="N5082" t="str">
        <f t="shared" si="158"/>
        <v>No</v>
      </c>
      <c r="O5082">
        <f>COUNTIF(C:C,"&lt;0")</f>
        <v>0</v>
      </c>
      <c r="P5082" t="e">
        <f>SUMIF(#REF!,"&gt;"&amp;AVERAGE(#REF!))</f>
        <v>#REF!</v>
      </c>
      <c r="Q5082">
        <f t="shared" si="159"/>
        <v>27.565026697177728</v>
      </c>
      <c r="R5082" t="str">
        <f>CONCATENATE("ID-",A5082,"-",E5082)</f>
        <v>ID-38719-Moscow - Karkov</v>
      </c>
      <c r="S5082" t="str">
        <f>INDEX(B:B,MATCH(A5082,A:A,0))</f>
        <v>11:11</v>
      </c>
      <c r="T5082" t="str">
        <f>IF(OR(B5082&gt;0,C5082&gt;0),"Acceptable","Check")</f>
        <v>Acceptable</v>
      </c>
      <c r="U5082">
        <f>COUNTIF(D:D, "Military - U.S. Army")</f>
        <v>23</v>
      </c>
      <c r="V5082">
        <f>AVERAGEIF(C:C,"Fort Myer, Virginia", I:I)</f>
        <v>2</v>
      </c>
      <c r="X5082" t="str">
        <f>IFERROR(VLOOKUP("FlightNumber", A:D, 4, FALSE), "Flight Not Found")</f>
        <v>Flight Not Found</v>
      </c>
      <c r="Y5082" t="str" cm="1">
        <f t="array" ref="Y5082">IF(AND(B:B &gt; TIME(6, 0, 0), B:B &lt;= TIME(18, 0, 0)), "Day", "Night")</f>
        <v>Night</v>
      </c>
      <c r="Z5082">
        <f>COUNTIFS(D:D, "Military - U.S. Army", C:C, "Fort Myer, Virginia")</f>
        <v>1</v>
      </c>
    </row>
    <row r="5083" spans="1:26" x14ac:dyDescent="0.2">
      <c r="A5083">
        <v>38725</v>
      </c>
      <c r="B5083" t="s">
        <v>1965</v>
      </c>
      <c r="C5083" t="s">
        <v>25670</v>
      </c>
      <c r="D5083" t="s">
        <v>25671</v>
      </c>
      <c r="E5083" t="s">
        <v>25672</v>
      </c>
      <c r="F5083" t="s">
        <v>22973</v>
      </c>
      <c r="G5083" t="s">
        <v>25673</v>
      </c>
      <c r="H5083" t="s">
        <v>25674</v>
      </c>
      <c r="I5083">
        <v>6</v>
      </c>
      <c r="J5083">
        <v>6</v>
      </c>
      <c r="K5083">
        <v>0</v>
      </c>
      <c r="L5083" t="s">
        <v>25675</v>
      </c>
      <c r="M5083">
        <f>SUM(B5083,C5083)</f>
        <v>0</v>
      </c>
      <c r="N5083" t="str">
        <f t="shared" si="158"/>
        <v>No</v>
      </c>
      <c r="O5083">
        <f>COUNTIF(C:C,"&lt;0")</f>
        <v>0</v>
      </c>
      <c r="P5083" t="e">
        <f>SUMIF(#REF!,"&gt;"&amp;AVERAGE(#REF!))</f>
        <v>#REF!</v>
      </c>
      <c r="Q5083">
        <f t="shared" si="159"/>
        <v>27.565026697177728</v>
      </c>
      <c r="R5083" t="str">
        <f>CONCATENATE("ID-",A5083,"-",E5083)</f>
        <v>ID-38725-Entebbe - Kinshasa</v>
      </c>
      <c r="S5083" t="str">
        <f>INDEX(B:B,MATCH(A5083,A:A,0))</f>
        <v>13:00</v>
      </c>
      <c r="T5083" t="str">
        <f>IF(OR(B5083&gt;0,C5083&gt;0),"Acceptable","Check")</f>
        <v>Acceptable</v>
      </c>
      <c r="U5083">
        <f>COUNTIF(D:D, "Military - U.S. Army")</f>
        <v>23</v>
      </c>
      <c r="V5083">
        <f>AVERAGEIF(C:C,"Fort Myer, Virginia", I:I)</f>
        <v>2</v>
      </c>
      <c r="X5083" t="str">
        <f>IFERROR(VLOOKUP("FlightNumber", A:D, 4, FALSE), "Flight Not Found")</f>
        <v>Flight Not Found</v>
      </c>
      <c r="Y5083" t="str" cm="1">
        <f t="array" ref="Y5083">IF(AND(B:B &gt; TIME(6, 0, 0), B:B &lt;= TIME(18, 0, 0)), "Day", "Night")</f>
        <v>Night</v>
      </c>
      <c r="Z5083">
        <f>COUNTIFS(D:D, "Military - U.S. Army", C:C, "Fort Myer, Virginia")</f>
        <v>1</v>
      </c>
    </row>
    <row r="5084" spans="1:26" x14ac:dyDescent="0.2">
      <c r="A5084">
        <v>38726</v>
      </c>
      <c r="B5084" t="s">
        <v>2468</v>
      </c>
      <c r="C5084" t="s">
        <v>25676</v>
      </c>
      <c r="D5084" t="s">
        <v>25677</v>
      </c>
      <c r="E5084" t="s">
        <v>25678</v>
      </c>
      <c r="F5084" t="s">
        <v>18945</v>
      </c>
      <c r="G5084" t="s">
        <v>25679</v>
      </c>
      <c r="H5084" t="s">
        <v>270</v>
      </c>
      <c r="I5084">
        <v>11</v>
      </c>
      <c r="J5084">
        <v>11</v>
      </c>
      <c r="K5084">
        <v>0</v>
      </c>
      <c r="L5084" t="s">
        <v>25680</v>
      </c>
      <c r="M5084">
        <f>SUM(B5084,C5084)</f>
        <v>0</v>
      </c>
      <c r="N5084" t="str">
        <f t="shared" si="158"/>
        <v>No</v>
      </c>
      <c r="O5084">
        <f>COUNTIF(C:C,"&lt;0")</f>
        <v>0</v>
      </c>
      <c r="P5084" t="e">
        <f>SUMIF(#REF!,"&gt;"&amp;AVERAGE(#REF!))</f>
        <v>#REF!</v>
      </c>
      <c r="Q5084">
        <f t="shared" si="159"/>
        <v>27.565026697177728</v>
      </c>
      <c r="R5084" t="str">
        <f>CONCATENATE("ID-",A5084,"-",E5084)</f>
        <v>ID-38726-Tehran - Orumiyeh</v>
      </c>
      <c r="S5084" t="str">
        <f>INDEX(B:B,MATCH(A5084,A:A,0))</f>
        <v>09:30</v>
      </c>
      <c r="T5084" t="str">
        <f>IF(OR(B5084&gt;0,C5084&gt;0),"Acceptable","Check")</f>
        <v>Acceptable</v>
      </c>
      <c r="U5084">
        <f>COUNTIF(D:D, "Military - U.S. Army")</f>
        <v>23</v>
      </c>
      <c r="V5084">
        <f>AVERAGEIF(C:C,"Fort Myer, Virginia", I:I)</f>
        <v>2</v>
      </c>
      <c r="X5084" t="str">
        <f>IFERROR(VLOOKUP("FlightNumber", A:D, 4, FALSE), "Flight Not Found")</f>
        <v>Flight Not Found</v>
      </c>
      <c r="Y5084" t="str" cm="1">
        <f t="array" ref="Y5084">IF(AND(B:B &gt; TIME(6, 0, 0), B:B &lt;= TIME(18, 0, 0)), "Day", "Night")</f>
        <v>Night</v>
      </c>
      <c r="Z5084">
        <f>COUNTIFS(D:D, "Military - U.S. Army", C:C, "Fort Myer, Virginia")</f>
        <v>1</v>
      </c>
    </row>
    <row r="5085" spans="1:26" x14ac:dyDescent="0.2">
      <c r="A5085">
        <v>38736</v>
      </c>
      <c r="B5085" t="s">
        <v>8489</v>
      </c>
      <c r="C5085" t="s">
        <v>25681</v>
      </c>
      <c r="D5085" t="s">
        <v>25682</v>
      </c>
      <c r="E5085" t="s">
        <v>25683</v>
      </c>
      <c r="F5085" t="s">
        <v>10888</v>
      </c>
      <c r="G5085" t="s">
        <v>25684</v>
      </c>
      <c r="H5085" t="s">
        <v>25685</v>
      </c>
      <c r="I5085">
        <v>43</v>
      </c>
      <c r="J5085">
        <v>42</v>
      </c>
      <c r="K5085">
        <v>0</v>
      </c>
      <c r="L5085" t="s">
        <v>25686</v>
      </c>
      <c r="M5085">
        <f>SUM(B5085,C5085)</f>
        <v>0</v>
      </c>
      <c r="N5085" t="str">
        <f t="shared" si="158"/>
        <v>No</v>
      </c>
      <c r="O5085">
        <f>COUNTIF(C:C,"&lt;0")</f>
        <v>0</v>
      </c>
      <c r="P5085" t="e">
        <f>SUMIF(#REF!,"&gt;"&amp;AVERAGE(#REF!))</f>
        <v>#REF!</v>
      </c>
      <c r="Q5085">
        <f t="shared" si="159"/>
        <v>27.565026697177728</v>
      </c>
      <c r="R5085" t="str">
        <f>CONCATENATE("ID-",A5085,"-",E5085)</f>
        <v>ID-38736-Pristina - Kosice</v>
      </c>
      <c r="S5085" t="str">
        <f>INDEX(B:B,MATCH(A5085,A:A,0))</f>
        <v>19:30</v>
      </c>
      <c r="T5085" t="str">
        <f>IF(OR(B5085&gt;0,C5085&gt;0),"Acceptable","Check")</f>
        <v>Acceptable</v>
      </c>
      <c r="U5085">
        <f>COUNTIF(D:D, "Military - U.S. Army")</f>
        <v>23</v>
      </c>
      <c r="V5085">
        <f>AVERAGEIF(C:C,"Fort Myer, Virginia", I:I)</f>
        <v>2</v>
      </c>
      <c r="X5085" t="str">
        <f>IFERROR(VLOOKUP("FlightNumber", A:D, 4, FALSE), "Flight Not Found")</f>
        <v>Flight Not Found</v>
      </c>
      <c r="Y5085" t="str" cm="1">
        <f t="array" ref="Y5085">IF(AND(B:B &gt; TIME(6, 0, 0), B:B &lt;= TIME(18, 0, 0)), "Day", "Night")</f>
        <v>Night</v>
      </c>
      <c r="Z5085">
        <f>COUNTIFS(D:D, "Military - U.S. Army", C:C, "Fort Myer, Virginia")</f>
        <v>1</v>
      </c>
    </row>
    <row r="5086" spans="1:26" x14ac:dyDescent="0.2">
      <c r="A5086">
        <v>38738</v>
      </c>
      <c r="C5086" t="s">
        <v>25687</v>
      </c>
      <c r="D5086" t="s">
        <v>25688</v>
      </c>
      <c r="E5086" t="s">
        <v>25689</v>
      </c>
      <c r="F5086" t="s">
        <v>22237</v>
      </c>
      <c r="G5086" t="s">
        <v>25690</v>
      </c>
      <c r="H5086" t="s">
        <v>25691</v>
      </c>
      <c r="I5086">
        <v>8</v>
      </c>
      <c r="J5086">
        <v>3</v>
      </c>
      <c r="K5086">
        <v>0</v>
      </c>
      <c r="L5086" t="s">
        <v>25692</v>
      </c>
      <c r="M5086">
        <f>SUM(B5086,C5086)</f>
        <v>0</v>
      </c>
      <c r="N5086" t="str">
        <f t="shared" si="158"/>
        <v>No</v>
      </c>
      <c r="O5086">
        <f>COUNTIF(C:C,"&lt;0")</f>
        <v>0</v>
      </c>
      <c r="P5086" t="e">
        <f>SUMIF(#REF!,"&gt;"&amp;AVERAGE(#REF!))</f>
        <v>#REF!</v>
      </c>
      <c r="Q5086">
        <f t="shared" si="159"/>
        <v>27.565026697177728</v>
      </c>
      <c r="R5086" t="str">
        <f>CONCATENATE("ID-",A5086,"-",E5086)</f>
        <v>ID-38738-Tofino - Vancouver</v>
      </c>
      <c r="S5086">
        <f>INDEX(B:B,MATCH(A5086,A:A,0))</f>
        <v>0</v>
      </c>
      <c r="T5086" t="str">
        <f>IF(OR(B5086&gt;0,C5086&gt;0),"Acceptable","Check")</f>
        <v>Acceptable</v>
      </c>
      <c r="U5086">
        <f>COUNTIF(D:D, "Military - U.S. Army")</f>
        <v>23</v>
      </c>
      <c r="V5086">
        <f>AVERAGEIF(C:C,"Fort Myer, Virginia", I:I)</f>
        <v>2</v>
      </c>
      <c r="X5086" t="str">
        <f>IFERROR(VLOOKUP("FlightNumber", A:D, 4, FALSE), "Flight Not Found")</f>
        <v>Flight Not Found</v>
      </c>
      <c r="Y5086" t="str" cm="1">
        <f t="array" ref="Y5086">IF(AND(B:B &gt; TIME(6, 0, 0), B:B &lt;= TIME(18, 0, 0)), "Day", "Night")</f>
        <v>Night</v>
      </c>
      <c r="Z5086">
        <f>COUNTIFS(D:D, "Military - U.S. Army", C:C, "Fort Myer, Virginia")</f>
        <v>1</v>
      </c>
    </row>
    <row r="5087" spans="1:26" x14ac:dyDescent="0.2">
      <c r="A5087">
        <v>38753</v>
      </c>
      <c r="B5087" t="s">
        <v>25693</v>
      </c>
      <c r="C5087" t="s">
        <v>25694</v>
      </c>
      <c r="D5087" t="s">
        <v>25695</v>
      </c>
      <c r="F5087" t="s">
        <v>25696</v>
      </c>
      <c r="G5087" t="s">
        <v>25697</v>
      </c>
      <c r="H5087" t="s">
        <v>25698</v>
      </c>
      <c r="I5087">
        <v>3</v>
      </c>
      <c r="J5087">
        <v>3</v>
      </c>
      <c r="K5087">
        <v>0</v>
      </c>
      <c r="L5087" t="s">
        <v>25699</v>
      </c>
      <c r="M5087">
        <f>SUM(B5087,C5087)</f>
        <v>0</v>
      </c>
      <c r="N5087" t="str">
        <f t="shared" si="158"/>
        <v>No</v>
      </c>
      <c r="O5087">
        <f>COUNTIF(C:C,"&lt;0")</f>
        <v>0</v>
      </c>
      <c r="P5087" t="e">
        <f>SUMIF(#REF!,"&gt;"&amp;AVERAGE(#REF!))</f>
        <v>#REF!</v>
      </c>
      <c r="Q5087">
        <f t="shared" si="159"/>
        <v>27.565026697177728</v>
      </c>
      <c r="R5087" t="str">
        <f>CONCATENATE("ID-",A5087,"-",E5087)</f>
        <v>ID-38753-</v>
      </c>
      <c r="S5087" t="str">
        <f>INDEX(B:B,MATCH(A5087,A:A,0))</f>
        <v>16:53</v>
      </c>
      <c r="T5087" t="str">
        <f>IF(OR(B5087&gt;0,C5087&gt;0),"Acceptable","Check")</f>
        <v>Acceptable</v>
      </c>
      <c r="U5087">
        <f>COUNTIF(D:D, "Military - U.S. Army")</f>
        <v>23</v>
      </c>
      <c r="V5087">
        <f>AVERAGEIF(C:C,"Fort Myer, Virginia", I:I)</f>
        <v>2</v>
      </c>
      <c r="X5087" t="str">
        <f>IFERROR(VLOOKUP("FlightNumber", A:D, 4, FALSE), "Flight Not Found")</f>
        <v>Flight Not Found</v>
      </c>
      <c r="Y5087" t="str" cm="1">
        <f t="array" ref="Y5087">IF(AND(B:B &gt; TIME(6, 0, 0), B:B &lt;= TIME(18, 0, 0)), "Day", "Night")</f>
        <v>Night</v>
      </c>
      <c r="Z5087">
        <f>COUNTIFS(D:D, "Military - U.S. Army", C:C, "Fort Myer, Virginia")</f>
        <v>1</v>
      </c>
    </row>
    <row r="5088" spans="1:26" x14ac:dyDescent="0.2">
      <c r="A5088">
        <v>38756</v>
      </c>
      <c r="B5088" t="s">
        <v>22105</v>
      </c>
      <c r="C5088" t="s">
        <v>25700</v>
      </c>
      <c r="D5088" t="s">
        <v>25701</v>
      </c>
      <c r="E5088" t="s">
        <v>25702</v>
      </c>
      <c r="F5088" t="s">
        <v>16997</v>
      </c>
      <c r="G5088" t="s">
        <v>25703</v>
      </c>
      <c r="H5088" t="s">
        <v>25704</v>
      </c>
      <c r="I5088">
        <v>1</v>
      </c>
      <c r="J5088">
        <v>1</v>
      </c>
      <c r="K5088">
        <v>0</v>
      </c>
      <c r="L5088" t="s">
        <v>25705</v>
      </c>
      <c r="M5088">
        <f>SUM(B5088,C5088)</f>
        <v>0</v>
      </c>
      <c r="N5088" t="str">
        <f t="shared" si="158"/>
        <v>No</v>
      </c>
      <c r="O5088">
        <f>COUNTIF(C:C,"&lt;0")</f>
        <v>0</v>
      </c>
      <c r="P5088" t="e">
        <f>SUMIF(#REF!,"&gt;"&amp;AVERAGE(#REF!))</f>
        <v>#REF!</v>
      </c>
      <c r="Q5088">
        <f t="shared" si="159"/>
        <v>27.565026697177728</v>
      </c>
      <c r="R5088" t="str">
        <f>CONCATENATE("ID-",A5088,"-",E5088)</f>
        <v>ID-38756-Dayton, Ohio -</v>
      </c>
      <c r="S5088" t="str">
        <f>INDEX(B:B,MATCH(A5088,A:A,0))</f>
        <v>12:12</v>
      </c>
      <c r="T5088" t="str">
        <f>IF(OR(B5088&gt;0,C5088&gt;0),"Acceptable","Check")</f>
        <v>Acceptable</v>
      </c>
      <c r="U5088">
        <f>COUNTIF(D:D, "Military - U.S. Army")</f>
        <v>23</v>
      </c>
      <c r="V5088">
        <f>AVERAGEIF(C:C,"Fort Myer, Virginia", I:I)</f>
        <v>2</v>
      </c>
      <c r="X5088" t="str">
        <f>IFERROR(VLOOKUP("FlightNumber", A:D, 4, FALSE), "Flight Not Found")</f>
        <v>Flight Not Found</v>
      </c>
      <c r="Y5088" t="str" cm="1">
        <f t="array" ref="Y5088">IF(AND(B:B &gt; TIME(6, 0, 0), B:B &lt;= TIME(18, 0, 0)), "Day", "Night")</f>
        <v>Night</v>
      </c>
      <c r="Z5088">
        <f>COUNTIFS(D:D, "Military - U.S. Army", C:C, "Fort Myer, Virginia")</f>
        <v>1</v>
      </c>
    </row>
    <row r="5089" spans="1:26" x14ac:dyDescent="0.2">
      <c r="A5089">
        <v>38783</v>
      </c>
      <c r="B5089" t="s">
        <v>10213</v>
      </c>
      <c r="C5089" t="s">
        <v>25706</v>
      </c>
      <c r="D5089" t="s">
        <v>25707</v>
      </c>
      <c r="E5089" t="s">
        <v>25708</v>
      </c>
      <c r="F5089" t="s">
        <v>25709</v>
      </c>
      <c r="G5089" t="s">
        <v>25710</v>
      </c>
      <c r="H5089" t="s">
        <v>25711</v>
      </c>
      <c r="I5089">
        <v>6</v>
      </c>
      <c r="J5089">
        <v>6</v>
      </c>
      <c r="K5089">
        <v>0</v>
      </c>
      <c r="L5089" t="s">
        <v>25712</v>
      </c>
      <c r="M5089">
        <f>SUM(B5089,C5089)</f>
        <v>0</v>
      </c>
      <c r="N5089" t="str">
        <f t="shared" si="158"/>
        <v>No</v>
      </c>
      <c r="O5089">
        <f>COUNTIF(C:C,"&lt;0")</f>
        <v>0</v>
      </c>
      <c r="P5089" t="e">
        <f>SUMIF(#REF!,"&gt;"&amp;AVERAGE(#REF!))</f>
        <v>#REF!</v>
      </c>
      <c r="Q5089">
        <f t="shared" si="159"/>
        <v>27.565026697177728</v>
      </c>
      <c r="R5089" t="str">
        <f>CONCATENATE("ID-",A5089,"-",E5089)</f>
        <v>ID-38783-Madrid - Pamplona</v>
      </c>
      <c r="S5089" t="str">
        <f>INDEX(B:B,MATCH(A5089,A:A,0))</f>
        <v>16:20</v>
      </c>
      <c r="T5089" t="str">
        <f>IF(OR(B5089&gt;0,C5089&gt;0),"Acceptable","Check")</f>
        <v>Acceptable</v>
      </c>
      <c r="U5089">
        <f>COUNTIF(D:D, "Military - U.S. Army")</f>
        <v>23</v>
      </c>
      <c r="V5089">
        <f>AVERAGEIF(C:C,"Fort Myer, Virginia", I:I)</f>
        <v>2</v>
      </c>
      <c r="X5089" t="str">
        <f>IFERROR(VLOOKUP("FlightNumber", A:D, 4, FALSE), "Flight Not Found")</f>
        <v>Flight Not Found</v>
      </c>
      <c r="Y5089" t="str" cm="1">
        <f t="array" ref="Y5089">IF(AND(B:B &gt; TIME(6, 0, 0), B:B &lt;= TIME(18, 0, 0)), "Day", "Night")</f>
        <v>Night</v>
      </c>
      <c r="Z5089">
        <f>COUNTIFS(D:D, "Military - U.S. Army", C:C, "Fort Myer, Virginia")</f>
        <v>1</v>
      </c>
    </row>
    <row r="5090" spans="1:26" x14ac:dyDescent="0.2">
      <c r="A5090">
        <v>38785</v>
      </c>
      <c r="B5090" t="s">
        <v>10082</v>
      </c>
      <c r="C5090" t="s">
        <v>7127</v>
      </c>
      <c r="D5090" t="s">
        <v>25713</v>
      </c>
      <c r="E5090" t="s">
        <v>25714</v>
      </c>
      <c r="F5090" t="s">
        <v>15899</v>
      </c>
      <c r="G5090" t="s">
        <v>25715</v>
      </c>
      <c r="H5090" t="s">
        <v>25716</v>
      </c>
      <c r="I5090">
        <v>6</v>
      </c>
      <c r="J5090">
        <v>6</v>
      </c>
      <c r="K5090">
        <v>0</v>
      </c>
      <c r="L5090" t="s">
        <v>25717</v>
      </c>
      <c r="M5090">
        <f>SUM(B5090,C5090)</f>
        <v>0</v>
      </c>
      <c r="N5090" t="str">
        <f t="shared" si="158"/>
        <v>No</v>
      </c>
      <c r="O5090">
        <f>COUNTIF(C:C,"&lt;0")</f>
        <v>0</v>
      </c>
      <c r="P5090" t="e">
        <f>SUMIF(#REF!,"&gt;"&amp;AVERAGE(#REF!))</f>
        <v>#REF!</v>
      </c>
      <c r="Q5090">
        <f t="shared" si="159"/>
        <v>27.565026697177728</v>
      </c>
      <c r="R5090" t="str">
        <f>CONCATENATE("ID-",A5090,"-",E5090)</f>
        <v>ID-38785-La Paz - Sana Cruz</v>
      </c>
      <c r="S5090" t="str">
        <f>INDEX(B:B,MATCH(A5090,A:A,0))</f>
        <v>16:30</v>
      </c>
      <c r="T5090" t="str">
        <f>IF(OR(B5090&gt;0,C5090&gt;0),"Acceptable","Check")</f>
        <v>Acceptable</v>
      </c>
      <c r="U5090">
        <f>COUNTIF(D:D, "Military - U.S. Army")</f>
        <v>23</v>
      </c>
      <c r="V5090">
        <f>AVERAGEIF(C:C,"Fort Myer, Virginia", I:I)</f>
        <v>2</v>
      </c>
      <c r="X5090" t="str">
        <f>IFERROR(VLOOKUP("FlightNumber", A:D, 4, FALSE), "Flight Not Found")</f>
        <v>Flight Not Found</v>
      </c>
      <c r="Y5090" t="str" cm="1">
        <f t="array" ref="Y5090">IF(AND(B:B &gt; TIME(6, 0, 0), B:B &lt;= TIME(18, 0, 0)), "Day", "Night")</f>
        <v>Night</v>
      </c>
      <c r="Z5090">
        <f>COUNTIFS(D:D, "Military - U.S. Army", C:C, "Fort Myer, Virginia")</f>
        <v>1</v>
      </c>
    </row>
    <row r="5091" spans="1:26" x14ac:dyDescent="0.2">
      <c r="A5091">
        <v>38794</v>
      </c>
      <c r="B5091" t="s">
        <v>2126</v>
      </c>
      <c r="C5091" t="s">
        <v>4971</v>
      </c>
      <c r="D5091" t="s">
        <v>21277</v>
      </c>
      <c r="E5091" t="s">
        <v>4972</v>
      </c>
      <c r="F5091" t="s">
        <v>19382</v>
      </c>
      <c r="G5091" t="s">
        <v>25718</v>
      </c>
      <c r="H5091" t="s">
        <v>25719</v>
      </c>
      <c r="I5091">
        <v>2</v>
      </c>
      <c r="J5091">
        <v>2</v>
      </c>
      <c r="K5091">
        <v>0</v>
      </c>
      <c r="L5091" t="s">
        <v>25720</v>
      </c>
      <c r="M5091">
        <f>SUM(B5091,C5091)</f>
        <v>0</v>
      </c>
      <c r="N5091" t="str">
        <f t="shared" si="158"/>
        <v>No</v>
      </c>
      <c r="O5091">
        <f>COUNTIF(C:C,"&lt;0")</f>
        <v>0</v>
      </c>
      <c r="P5091" t="e">
        <f>SUMIF(#REF!,"&gt;"&amp;AVERAGE(#REF!))</f>
        <v>#REF!</v>
      </c>
      <c r="Q5091">
        <f t="shared" si="159"/>
        <v>27.565026697177728</v>
      </c>
      <c r="R5091" t="str">
        <f>CONCATENATE("ID-",A5091,"-",E5091)</f>
        <v>ID-38794-Helena - Butte</v>
      </c>
      <c r="S5091" t="str">
        <f>INDEX(B:B,MATCH(A5091,A:A,0))</f>
        <v>14:48</v>
      </c>
      <c r="T5091" t="str">
        <f>IF(OR(B5091&gt;0,C5091&gt;0),"Acceptable","Check")</f>
        <v>Acceptable</v>
      </c>
      <c r="U5091">
        <f>COUNTIF(D:D, "Military - U.S. Army")</f>
        <v>23</v>
      </c>
      <c r="V5091">
        <f>AVERAGEIF(C:C,"Fort Myer, Virginia", I:I)</f>
        <v>2</v>
      </c>
      <c r="X5091" t="str">
        <f>IFERROR(VLOOKUP("FlightNumber", A:D, 4, FALSE), "Flight Not Found")</f>
        <v>Flight Not Found</v>
      </c>
      <c r="Y5091" t="str" cm="1">
        <f t="array" ref="Y5091">IF(AND(B:B &gt; TIME(6, 0, 0), B:B &lt;= TIME(18, 0, 0)), "Day", "Night")</f>
        <v>Night</v>
      </c>
      <c r="Z5091">
        <f>COUNTIFS(D:D, "Military - U.S. Army", C:C, "Fort Myer, Virginia")</f>
        <v>1</v>
      </c>
    </row>
    <row r="5092" spans="1:26" x14ac:dyDescent="0.2">
      <c r="A5092">
        <v>38800</v>
      </c>
      <c r="B5092" t="s">
        <v>2567</v>
      </c>
      <c r="C5092" t="s">
        <v>3337</v>
      </c>
      <c r="D5092" t="s">
        <v>25721</v>
      </c>
      <c r="E5092" t="s">
        <v>25722</v>
      </c>
      <c r="F5092" t="s">
        <v>22237</v>
      </c>
      <c r="G5092" t="s">
        <v>25723</v>
      </c>
      <c r="H5092" t="s">
        <v>25724</v>
      </c>
      <c r="I5092">
        <v>14</v>
      </c>
      <c r="J5092">
        <v>5</v>
      </c>
      <c r="K5092">
        <v>0</v>
      </c>
      <c r="L5092" t="s">
        <v>25725</v>
      </c>
      <c r="M5092">
        <f>SUM(B5092,C5092)</f>
        <v>0</v>
      </c>
      <c r="N5092" t="str">
        <f t="shared" si="158"/>
        <v>No</v>
      </c>
      <c r="O5092">
        <f>COUNTIF(C:C,"&lt;0")</f>
        <v>0</v>
      </c>
      <c r="P5092" t="e">
        <f>SUMIF(#REF!,"&gt;"&amp;AVERAGE(#REF!))</f>
        <v>#REF!</v>
      </c>
      <c r="Q5092">
        <f t="shared" si="159"/>
        <v>27.565026697177728</v>
      </c>
      <c r="R5092" t="str">
        <f>CONCATENATE("ID-",A5092,"-",E5092)</f>
        <v>ID-38800-Cuenca - Macas</v>
      </c>
      <c r="S5092" t="str">
        <f>INDEX(B:B,MATCH(A5092,A:A,0))</f>
        <v>11:00</v>
      </c>
      <c r="T5092" t="str">
        <f>IF(OR(B5092&gt;0,C5092&gt;0),"Acceptable","Check")</f>
        <v>Acceptable</v>
      </c>
      <c r="U5092">
        <f>COUNTIF(D:D, "Military - U.S. Army")</f>
        <v>23</v>
      </c>
      <c r="V5092">
        <f>AVERAGEIF(C:C,"Fort Myer, Virginia", I:I)</f>
        <v>2</v>
      </c>
      <c r="X5092" t="str">
        <f>IFERROR(VLOOKUP("FlightNumber", A:D, 4, FALSE), "Flight Not Found")</f>
        <v>Flight Not Found</v>
      </c>
      <c r="Y5092" t="str" cm="1">
        <f t="array" ref="Y5092">IF(AND(B:B &gt; TIME(6, 0, 0), B:B &lt;= TIME(18, 0, 0)), "Day", "Night")</f>
        <v>Night</v>
      </c>
      <c r="Z5092">
        <f>COUNTIFS(D:D, "Military - U.S. Army", C:C, "Fort Myer, Virginia")</f>
        <v>1</v>
      </c>
    </row>
    <row r="5093" spans="1:26" x14ac:dyDescent="0.2">
      <c r="A5093">
        <v>38807</v>
      </c>
      <c r="B5093" t="s">
        <v>7614</v>
      </c>
      <c r="C5093" t="s">
        <v>25726</v>
      </c>
      <c r="D5093" t="s">
        <v>25727</v>
      </c>
      <c r="E5093" t="s">
        <v>25728</v>
      </c>
      <c r="F5093" t="s">
        <v>25729</v>
      </c>
      <c r="G5093" t="s">
        <v>25730</v>
      </c>
      <c r="H5093" t="s">
        <v>25731</v>
      </c>
      <c r="I5093">
        <v>19</v>
      </c>
      <c r="J5093">
        <v>19</v>
      </c>
      <c r="K5093">
        <v>0</v>
      </c>
      <c r="L5093" t="s">
        <v>25732</v>
      </c>
      <c r="M5093">
        <f>SUM(B5093,C5093)</f>
        <v>0</v>
      </c>
      <c r="N5093" t="str">
        <f t="shared" si="158"/>
        <v>No</v>
      </c>
      <c r="O5093">
        <f>COUNTIF(C:C,"&lt;0")</f>
        <v>0</v>
      </c>
      <c r="P5093" t="e">
        <f>SUMIF(#REF!,"&gt;"&amp;AVERAGE(#REF!))</f>
        <v>#REF!</v>
      </c>
      <c r="Q5093">
        <f t="shared" si="159"/>
        <v>27.565026697177728</v>
      </c>
      <c r="R5093" t="str">
        <f>CONCATENATE("ID-",A5093,"-",E5093)</f>
        <v>ID-38807-Macaé - Rio de Janeiro</v>
      </c>
      <c r="S5093" t="str">
        <f>INDEX(B:B,MATCH(A5093,A:A,0))</f>
        <v>17:35</v>
      </c>
      <c r="T5093" t="str">
        <f>IF(OR(B5093&gt;0,C5093&gt;0),"Acceptable","Check")</f>
        <v>Acceptable</v>
      </c>
      <c r="U5093">
        <f>COUNTIF(D:D, "Military - U.S. Army")</f>
        <v>23</v>
      </c>
      <c r="V5093">
        <f>AVERAGEIF(C:C,"Fort Myer, Virginia", I:I)</f>
        <v>2</v>
      </c>
      <c r="X5093" t="str">
        <f>IFERROR(VLOOKUP("FlightNumber", A:D, 4, FALSE), "Flight Not Found")</f>
        <v>Flight Not Found</v>
      </c>
      <c r="Y5093" t="str" cm="1">
        <f t="array" ref="Y5093">IF(AND(B:B &gt; TIME(6, 0, 0), B:B &lt;= TIME(18, 0, 0)), "Day", "Night")</f>
        <v>Night</v>
      </c>
      <c r="Z5093">
        <f>COUNTIFS(D:D, "Military - U.S. Army", C:C, "Fort Myer, Virginia")</f>
        <v>1</v>
      </c>
    </row>
    <row r="5094" spans="1:26" x14ac:dyDescent="0.2">
      <c r="A5094">
        <v>38817</v>
      </c>
      <c r="B5094" t="s">
        <v>99</v>
      </c>
      <c r="C5094" t="s">
        <v>25733</v>
      </c>
      <c r="D5094" t="s">
        <v>25734</v>
      </c>
      <c r="E5094" t="s">
        <v>25735</v>
      </c>
      <c r="F5094" t="s">
        <v>21974</v>
      </c>
      <c r="G5094" t="s">
        <v>25736</v>
      </c>
      <c r="I5094">
        <v>17</v>
      </c>
      <c r="J5094">
        <v>14</v>
      </c>
      <c r="K5094">
        <v>0</v>
      </c>
      <c r="L5094" t="s">
        <v>25737</v>
      </c>
      <c r="M5094">
        <f>SUM(B5094,C5094)</f>
        <v>0</v>
      </c>
      <c r="N5094" t="str">
        <f t="shared" si="158"/>
        <v>No</v>
      </c>
      <c r="O5094">
        <f>COUNTIF(C:C,"&lt;0")</f>
        <v>0</v>
      </c>
      <c r="P5094" t="e">
        <f>SUMIF(#REF!,"&gt;"&amp;AVERAGE(#REF!))</f>
        <v>#REF!</v>
      </c>
      <c r="Q5094">
        <f t="shared" si="159"/>
        <v>27.565026697177728</v>
      </c>
      <c r="R5094" t="str">
        <f>CONCATENATE("ID-",A5094,"-",E5094)</f>
        <v>ID-38817-Nairobi - Eastleigh AFB</v>
      </c>
      <c r="S5094" t="str">
        <f>INDEX(B:B,MATCH(A5094,A:A,0))</f>
        <v>10:00</v>
      </c>
      <c r="T5094" t="str">
        <f>IF(OR(B5094&gt;0,C5094&gt;0),"Acceptable","Check")</f>
        <v>Acceptable</v>
      </c>
      <c r="U5094">
        <f>COUNTIF(D:D, "Military - U.S. Army")</f>
        <v>23</v>
      </c>
      <c r="V5094">
        <f>AVERAGEIF(C:C,"Fort Myer, Virginia", I:I)</f>
        <v>2</v>
      </c>
      <c r="X5094" t="str">
        <f>IFERROR(VLOOKUP("FlightNumber", A:D, 4, FALSE), "Flight Not Found")</f>
        <v>Flight Not Found</v>
      </c>
      <c r="Y5094" t="str" cm="1">
        <f t="array" ref="Y5094">IF(AND(B:B &gt; TIME(6, 0, 0), B:B &lt;= TIME(18, 0, 0)), "Day", "Night")</f>
        <v>Night</v>
      </c>
      <c r="Z5094">
        <f>COUNTIFS(D:D, "Military - U.S. Army", C:C, "Fort Myer, Virginia")</f>
        <v>1</v>
      </c>
    </row>
    <row r="5095" spans="1:26" x14ac:dyDescent="0.2">
      <c r="A5095">
        <v>38830</v>
      </c>
      <c r="B5095" t="s">
        <v>14894</v>
      </c>
      <c r="C5095" t="s">
        <v>25738</v>
      </c>
      <c r="D5095" t="s">
        <v>25739</v>
      </c>
      <c r="E5095" t="s">
        <v>25740</v>
      </c>
      <c r="F5095" t="s">
        <v>25741</v>
      </c>
      <c r="G5095" t="s">
        <v>25742</v>
      </c>
      <c r="H5095" t="s">
        <v>25743</v>
      </c>
      <c r="I5095">
        <v>6</v>
      </c>
      <c r="J5095">
        <v>6</v>
      </c>
      <c r="K5095">
        <v>0</v>
      </c>
      <c r="L5095" t="s">
        <v>25744</v>
      </c>
      <c r="M5095">
        <f>SUM(B5095,C5095)</f>
        <v>0</v>
      </c>
      <c r="N5095" t="str">
        <f t="shared" si="158"/>
        <v>No</v>
      </c>
      <c r="O5095">
        <f>COUNTIF(C:C,"&lt;0")</f>
        <v>0</v>
      </c>
      <c r="P5095" t="e">
        <f>SUMIF(#REF!,"&gt;"&amp;AVERAGE(#REF!))</f>
        <v>#REF!</v>
      </c>
      <c r="Q5095">
        <f t="shared" si="159"/>
        <v>27.565026697177728</v>
      </c>
      <c r="R5095" t="str">
        <f>CONCATENATE("ID-",A5095,"-",E5095)</f>
        <v>ID-38830-Sebha - N'Djamena</v>
      </c>
      <c r="S5095" t="str">
        <f>INDEX(B:B,MATCH(A5095,A:A,0))</f>
        <v>04:55</v>
      </c>
      <c r="T5095" t="str">
        <f>IF(OR(B5095&gt;0,C5095&gt;0),"Acceptable","Check")</f>
        <v>Acceptable</v>
      </c>
      <c r="U5095">
        <f>COUNTIF(D:D, "Military - U.S. Army")</f>
        <v>23</v>
      </c>
      <c r="V5095">
        <f>AVERAGEIF(C:C,"Fort Myer, Virginia", I:I)</f>
        <v>2</v>
      </c>
      <c r="X5095" t="str">
        <f>IFERROR(VLOOKUP("FlightNumber", A:D, 4, FALSE), "Flight Not Found")</f>
        <v>Flight Not Found</v>
      </c>
      <c r="Y5095" t="str" cm="1">
        <f t="array" ref="Y5095">IF(AND(B:B &gt; TIME(6, 0, 0), B:B &lt;= TIME(18, 0, 0)), "Day", "Night")</f>
        <v>Night</v>
      </c>
      <c r="Z5095">
        <f>COUNTIFS(D:D, "Military - U.S. Army", C:C, "Fort Myer, Virginia")</f>
        <v>1</v>
      </c>
    </row>
    <row r="5096" spans="1:26" x14ac:dyDescent="0.2">
      <c r="A5096">
        <v>38830</v>
      </c>
      <c r="B5096" t="s">
        <v>1712</v>
      </c>
      <c r="C5096" t="s">
        <v>25745</v>
      </c>
      <c r="D5096" t="s">
        <v>25746</v>
      </c>
      <c r="G5096" t="s">
        <v>25747</v>
      </c>
      <c r="I5096">
        <v>5</v>
      </c>
      <c r="J5096">
        <v>4</v>
      </c>
      <c r="K5096">
        <v>0</v>
      </c>
      <c r="L5096" t="s">
        <v>25748</v>
      </c>
      <c r="M5096">
        <f>SUM(B5096,C5096)</f>
        <v>0</v>
      </c>
      <c r="N5096" t="str">
        <f t="shared" si="158"/>
        <v>No</v>
      </c>
      <c r="O5096">
        <f>COUNTIF(C:C,"&lt;0")</f>
        <v>0</v>
      </c>
      <c r="P5096" t="e">
        <f>SUMIF(#REF!,"&gt;"&amp;AVERAGE(#REF!))</f>
        <v>#REF!</v>
      </c>
      <c r="Q5096">
        <f t="shared" si="159"/>
        <v>27.565026697177728</v>
      </c>
      <c r="R5096" t="str">
        <f>CONCATENATE("ID-",A5096,"-",E5096)</f>
        <v>ID-38830-</v>
      </c>
      <c r="S5096" t="str">
        <f>INDEX(B:B,MATCH(A5096,A:A,0))</f>
        <v>04:55</v>
      </c>
      <c r="T5096" t="str">
        <f>IF(OR(B5096&gt;0,C5096&gt;0),"Acceptable","Check")</f>
        <v>Acceptable</v>
      </c>
      <c r="U5096">
        <f>COUNTIF(D:D, "Military - U.S. Army")</f>
        <v>23</v>
      </c>
      <c r="V5096">
        <f>AVERAGEIF(C:C,"Fort Myer, Virginia", I:I)</f>
        <v>2</v>
      </c>
      <c r="X5096" t="str">
        <f>IFERROR(VLOOKUP("FlightNumber", A:D, 4, FALSE), "Flight Not Found")</f>
        <v>Flight Not Found</v>
      </c>
      <c r="Y5096" t="str" cm="1">
        <f t="array" ref="Y5096">IF(AND(B:B &gt; TIME(6, 0, 0), B:B &lt;= TIME(18, 0, 0)), "Day", "Night")</f>
        <v>Night</v>
      </c>
      <c r="Z5096">
        <f>COUNTIFS(D:D, "Military - U.S. Army", C:C, "Fort Myer, Virginia")</f>
        <v>1</v>
      </c>
    </row>
    <row r="5097" spans="1:26" x14ac:dyDescent="0.2">
      <c r="A5097">
        <v>38831</v>
      </c>
      <c r="B5097" t="s">
        <v>3253</v>
      </c>
      <c r="C5097" t="s">
        <v>25749</v>
      </c>
      <c r="D5097" t="s">
        <v>25750</v>
      </c>
      <c r="E5097" t="s">
        <v>25751</v>
      </c>
      <c r="F5097" t="s">
        <v>21225</v>
      </c>
      <c r="G5097" t="s">
        <v>25752</v>
      </c>
      <c r="H5097" t="s">
        <v>25753</v>
      </c>
      <c r="I5097">
        <v>16</v>
      </c>
      <c r="J5097">
        <v>2</v>
      </c>
      <c r="K5097">
        <v>3</v>
      </c>
      <c r="L5097" t="s">
        <v>25754</v>
      </c>
      <c r="M5097">
        <f>SUM(B5097,C5097)</f>
        <v>0</v>
      </c>
      <c r="N5097" t="str">
        <f t="shared" si="158"/>
        <v>No</v>
      </c>
      <c r="O5097">
        <f>COUNTIF(C:C,"&lt;0")</f>
        <v>0</v>
      </c>
      <c r="P5097" t="e">
        <f>SUMIF(#REF!,"&gt;"&amp;AVERAGE(#REF!))</f>
        <v>#REF!</v>
      </c>
      <c r="Q5097">
        <f t="shared" si="159"/>
        <v>27.565026697177728</v>
      </c>
      <c r="R5097" t="str">
        <f>CONCATENATE("ID-",A5097,"-",E5097)</f>
        <v>ID-38831-Kabul - Kandahar - Lashkar Gah</v>
      </c>
      <c r="S5097" t="str">
        <f>INDEX(B:B,MATCH(A5097,A:A,0))</f>
        <v>11:45</v>
      </c>
      <c r="T5097" t="str">
        <f>IF(OR(B5097&gt;0,C5097&gt;0),"Acceptable","Check")</f>
        <v>Acceptable</v>
      </c>
      <c r="U5097">
        <f>COUNTIF(D:D, "Military - U.S. Army")</f>
        <v>23</v>
      </c>
      <c r="V5097">
        <f>AVERAGEIF(C:C,"Fort Myer, Virginia", I:I)</f>
        <v>2</v>
      </c>
      <c r="X5097" t="str">
        <f>IFERROR(VLOOKUP("FlightNumber", A:D, 4, FALSE), "Flight Not Found")</f>
        <v>Flight Not Found</v>
      </c>
      <c r="Y5097" t="str" cm="1">
        <f t="array" ref="Y5097">IF(AND(B:B &gt; TIME(6, 0, 0), B:B &lt;= TIME(18, 0, 0)), "Day", "Night")</f>
        <v>Night</v>
      </c>
      <c r="Z5097">
        <f>COUNTIFS(D:D, "Military - U.S. Army", C:C, "Fort Myer, Virginia")</f>
        <v>1</v>
      </c>
    </row>
    <row r="5098" spans="1:26" x14ac:dyDescent="0.2">
      <c r="A5098">
        <v>38835</v>
      </c>
      <c r="B5098" t="s">
        <v>2543</v>
      </c>
      <c r="C5098" t="s">
        <v>25755</v>
      </c>
      <c r="D5098" t="s">
        <v>25756</v>
      </c>
      <c r="E5098" t="s">
        <v>25757</v>
      </c>
      <c r="F5098" t="s">
        <v>22237</v>
      </c>
      <c r="G5098" t="s">
        <v>25758</v>
      </c>
      <c r="H5098" t="s">
        <v>25759</v>
      </c>
      <c r="I5098">
        <v>3</v>
      </c>
      <c r="J5098">
        <v>3</v>
      </c>
      <c r="K5098">
        <v>0</v>
      </c>
      <c r="L5098" t="s">
        <v>25760</v>
      </c>
      <c r="M5098">
        <f>SUM(B5098,C5098)</f>
        <v>0</v>
      </c>
      <c r="N5098" t="str">
        <f t="shared" si="158"/>
        <v>No</v>
      </c>
      <c r="O5098">
        <f>COUNTIF(C:C,"&lt;0")</f>
        <v>0</v>
      </c>
      <c r="P5098" t="e">
        <f>SUMIF(#REF!,"&gt;"&amp;AVERAGE(#REF!))</f>
        <v>#REF!</v>
      </c>
      <c r="Q5098">
        <f t="shared" si="159"/>
        <v>27.565026697177728</v>
      </c>
      <c r="R5098" t="str">
        <f>CONCATENATE("ID-",A5098,"-",E5098)</f>
        <v>ID-38835-Goma - Bunia, DCR</v>
      </c>
      <c r="S5098" t="str">
        <f>INDEX(B:B,MATCH(A5098,A:A,0))</f>
        <v>06:47</v>
      </c>
      <c r="T5098" t="str">
        <f>IF(OR(B5098&gt;0,C5098&gt;0),"Acceptable","Check")</f>
        <v>Acceptable</v>
      </c>
      <c r="U5098">
        <f>COUNTIF(D:D, "Military - U.S. Army")</f>
        <v>23</v>
      </c>
      <c r="V5098">
        <f>AVERAGEIF(C:C,"Fort Myer, Virginia", I:I)</f>
        <v>2</v>
      </c>
      <c r="X5098" t="str">
        <f>IFERROR(VLOOKUP("FlightNumber", A:D, 4, FALSE), "Flight Not Found")</f>
        <v>Flight Not Found</v>
      </c>
      <c r="Y5098" t="str" cm="1">
        <f t="array" ref="Y5098">IF(AND(B:B &gt; TIME(6, 0, 0), B:B &lt;= TIME(18, 0, 0)), "Day", "Night")</f>
        <v>Night</v>
      </c>
      <c r="Z5098">
        <f>COUNTIFS(D:D, "Military - U.S. Army", C:C, "Fort Myer, Virginia")</f>
        <v>1</v>
      </c>
    </row>
    <row r="5099" spans="1:26" x14ac:dyDescent="0.2">
      <c r="A5099">
        <v>38840</v>
      </c>
      <c r="B5099" t="s">
        <v>8328</v>
      </c>
      <c r="C5099" t="s">
        <v>25761</v>
      </c>
      <c r="D5099" t="s">
        <v>25762</v>
      </c>
      <c r="E5099" t="s">
        <v>25763</v>
      </c>
      <c r="F5099" t="s">
        <v>20746</v>
      </c>
      <c r="G5099" t="s">
        <v>25764</v>
      </c>
      <c r="H5099" t="s">
        <v>25765</v>
      </c>
      <c r="I5099">
        <v>113</v>
      </c>
      <c r="J5099">
        <v>113</v>
      </c>
      <c r="K5099">
        <v>0</v>
      </c>
      <c r="L5099" t="s">
        <v>25766</v>
      </c>
      <c r="M5099">
        <f>SUM(B5099,C5099)</f>
        <v>0</v>
      </c>
      <c r="N5099" t="str">
        <f t="shared" si="158"/>
        <v>No</v>
      </c>
      <c r="O5099">
        <f>COUNTIF(C:C,"&lt;0")</f>
        <v>0</v>
      </c>
      <c r="P5099" t="e">
        <f>SUMIF(#REF!,"&gt;"&amp;AVERAGE(#REF!))</f>
        <v>#REF!</v>
      </c>
      <c r="Q5099">
        <f t="shared" si="159"/>
        <v>27.565026697177728</v>
      </c>
      <c r="R5099" t="str">
        <f>CONCATENATE("ID-",A5099,"-",E5099)</f>
        <v>ID-38840-Yerevan, Armenia - Sochi, Russia</v>
      </c>
      <c r="S5099" t="str">
        <f>INDEX(B:B,MATCH(A5099,A:A,0))</f>
        <v>02:15</v>
      </c>
      <c r="T5099" t="str">
        <f>IF(OR(B5099&gt;0,C5099&gt;0),"Acceptable","Check")</f>
        <v>Acceptable</v>
      </c>
      <c r="U5099">
        <f>COUNTIF(D:D, "Military - U.S. Army")</f>
        <v>23</v>
      </c>
      <c r="V5099">
        <f>AVERAGEIF(C:C,"Fort Myer, Virginia", I:I)</f>
        <v>2</v>
      </c>
      <c r="X5099" t="str">
        <f>IFERROR(VLOOKUP("FlightNumber", A:D, 4, FALSE), "Flight Not Found")</f>
        <v>Flight Not Found</v>
      </c>
      <c r="Y5099" t="str" cm="1">
        <f t="array" ref="Y5099">IF(AND(B:B &gt; TIME(6, 0, 0), B:B &lt;= TIME(18, 0, 0)), "Day", "Night")</f>
        <v>Night</v>
      </c>
      <c r="Z5099">
        <f>COUNTIFS(D:D, "Military - U.S. Army", C:C, "Fort Myer, Virginia")</f>
        <v>1</v>
      </c>
    </row>
    <row r="5100" spans="1:26" x14ac:dyDescent="0.2">
      <c r="A5100">
        <v>38851</v>
      </c>
      <c r="B5100" t="s">
        <v>25767</v>
      </c>
      <c r="C5100" t="s">
        <v>25768</v>
      </c>
      <c r="D5100" t="s">
        <v>25769</v>
      </c>
      <c r="E5100" t="s">
        <v>994</v>
      </c>
      <c r="F5100" t="s">
        <v>11033</v>
      </c>
      <c r="G5100" t="s">
        <v>25770</v>
      </c>
      <c r="H5100" t="s">
        <v>5528</v>
      </c>
      <c r="I5100">
        <v>3</v>
      </c>
      <c r="J5100">
        <v>1</v>
      </c>
      <c r="K5100">
        <v>0</v>
      </c>
      <c r="L5100" t="s">
        <v>25771</v>
      </c>
      <c r="M5100">
        <f>SUM(B5100,C5100)</f>
        <v>0</v>
      </c>
      <c r="N5100" t="str">
        <f t="shared" si="158"/>
        <v>No</v>
      </c>
      <c r="O5100">
        <f>COUNTIF(C:C,"&lt;0")</f>
        <v>0</v>
      </c>
      <c r="P5100" t="e">
        <f>SUMIF(#REF!,"&gt;"&amp;AVERAGE(#REF!))</f>
        <v>#REF!</v>
      </c>
      <c r="Q5100">
        <f t="shared" si="159"/>
        <v>27.565026697177728</v>
      </c>
      <c r="R5100" t="str">
        <f>CONCATENATE("ID-",A5100,"-",E5100)</f>
        <v>ID-38851-Training</v>
      </c>
      <c r="S5100" t="str">
        <f>INDEX(B:B,MATCH(A5100,A:A,0))</f>
        <v>12:32</v>
      </c>
      <c r="T5100" t="str">
        <f>IF(OR(B5100&gt;0,C5100&gt;0),"Acceptable","Check")</f>
        <v>Acceptable</v>
      </c>
      <c r="U5100">
        <f>COUNTIF(D:D, "Military - U.S. Army")</f>
        <v>23</v>
      </c>
      <c r="V5100">
        <f>AVERAGEIF(C:C,"Fort Myer, Virginia", I:I)</f>
        <v>2</v>
      </c>
      <c r="X5100" t="str">
        <f>IFERROR(VLOOKUP("FlightNumber", A:D, 4, FALSE), "Flight Not Found")</f>
        <v>Flight Not Found</v>
      </c>
      <c r="Y5100" t="str" cm="1">
        <f t="array" ref="Y5100">IF(AND(B:B &gt; TIME(6, 0, 0), B:B &lt;= TIME(18, 0, 0)), "Day", "Night")</f>
        <v>Night</v>
      </c>
      <c r="Z5100">
        <f>COUNTIFS(D:D, "Military - U.S. Army", C:C, "Fort Myer, Virginia")</f>
        <v>1</v>
      </c>
    </row>
    <row r="5101" spans="1:26" x14ac:dyDescent="0.2">
      <c r="A5101">
        <v>38860</v>
      </c>
      <c r="B5101" t="s">
        <v>8259</v>
      </c>
      <c r="C5101" t="s">
        <v>25772</v>
      </c>
      <c r="D5101" t="s">
        <v>25773</v>
      </c>
      <c r="E5101" t="s">
        <v>994</v>
      </c>
      <c r="F5101" t="s">
        <v>12795</v>
      </c>
      <c r="G5101" t="s">
        <v>25774</v>
      </c>
      <c r="H5101" t="s">
        <v>17631</v>
      </c>
      <c r="I5101">
        <v>4</v>
      </c>
      <c r="J5101">
        <v>4</v>
      </c>
      <c r="K5101">
        <v>0</v>
      </c>
      <c r="L5101" t="s">
        <v>25775</v>
      </c>
      <c r="M5101">
        <f>SUM(B5101,C5101)</f>
        <v>0</v>
      </c>
      <c r="N5101" t="str">
        <f t="shared" si="158"/>
        <v>No</v>
      </c>
      <c r="O5101">
        <f>COUNTIF(C:C,"&lt;0")</f>
        <v>0</v>
      </c>
      <c r="P5101" t="e">
        <f>SUMIF(#REF!,"&gt;"&amp;AVERAGE(#REF!))</f>
        <v>#REF!</v>
      </c>
      <c r="Q5101">
        <f t="shared" si="159"/>
        <v>27.565026697177728</v>
      </c>
      <c r="R5101" t="str">
        <f>CONCATENATE("ID-",A5101,"-",E5101)</f>
        <v>ID-38860-Training</v>
      </c>
      <c r="S5101" t="str">
        <f>INDEX(B:B,MATCH(A5101,A:A,0))</f>
        <v>18:22</v>
      </c>
      <c r="T5101" t="str">
        <f>IF(OR(B5101&gt;0,C5101&gt;0),"Acceptable","Check")</f>
        <v>Acceptable</v>
      </c>
      <c r="U5101">
        <f>COUNTIF(D:D, "Military - U.S. Army")</f>
        <v>23</v>
      </c>
      <c r="V5101">
        <f>AVERAGEIF(C:C,"Fort Myer, Virginia", I:I)</f>
        <v>2</v>
      </c>
      <c r="X5101" t="str">
        <f>IFERROR(VLOOKUP("FlightNumber", A:D, 4, FALSE), "Flight Not Found")</f>
        <v>Flight Not Found</v>
      </c>
      <c r="Y5101" t="str" cm="1">
        <f t="array" ref="Y5101">IF(AND(B:B &gt; TIME(6, 0, 0), B:B &lt;= TIME(18, 0, 0)), "Day", "Night")</f>
        <v>Night</v>
      </c>
      <c r="Z5101">
        <f>COUNTIFS(D:D, "Military - U.S. Army", C:C, "Fort Myer, Virginia")</f>
        <v>1</v>
      </c>
    </row>
    <row r="5102" spans="1:26" x14ac:dyDescent="0.2">
      <c r="A5102">
        <v>38870</v>
      </c>
      <c r="B5102" t="s">
        <v>11334</v>
      </c>
      <c r="C5102" t="s">
        <v>24837</v>
      </c>
      <c r="D5102" t="s">
        <v>25776</v>
      </c>
      <c r="E5102" t="s">
        <v>25777</v>
      </c>
      <c r="F5102" t="s">
        <v>15899</v>
      </c>
      <c r="G5102" t="s">
        <v>25778</v>
      </c>
      <c r="H5102" t="s">
        <v>25779</v>
      </c>
      <c r="I5102">
        <v>5</v>
      </c>
      <c r="J5102">
        <v>2</v>
      </c>
      <c r="K5102">
        <v>0</v>
      </c>
      <c r="L5102" t="s">
        <v>25780</v>
      </c>
      <c r="M5102">
        <f>SUM(B5102,C5102)</f>
        <v>0</v>
      </c>
      <c r="N5102" t="str">
        <f t="shared" si="158"/>
        <v>No</v>
      </c>
      <c r="O5102">
        <f>COUNTIF(C:C,"&lt;0")</f>
        <v>0</v>
      </c>
      <c r="P5102" t="e">
        <f>SUMIF(#REF!,"&gt;"&amp;AVERAGE(#REF!))</f>
        <v>#REF!</v>
      </c>
      <c r="Q5102">
        <f t="shared" si="159"/>
        <v>27.565026697177728</v>
      </c>
      <c r="R5102" t="str">
        <f>CONCATENATE("ID-",A5102,"-",E5102)</f>
        <v>ID-38870-AtlantiCity, NJ - Groton, CT</v>
      </c>
      <c r="S5102" t="str">
        <f>INDEX(B:B,MATCH(A5102,A:A,0))</f>
        <v>14:40</v>
      </c>
      <c r="T5102" t="str">
        <f>IF(OR(B5102&gt;0,C5102&gt;0),"Acceptable","Check")</f>
        <v>Acceptable</v>
      </c>
      <c r="U5102">
        <f>COUNTIF(D:D, "Military - U.S. Army")</f>
        <v>23</v>
      </c>
      <c r="V5102">
        <f>AVERAGEIF(C:C,"Fort Myer, Virginia", I:I)</f>
        <v>2</v>
      </c>
      <c r="X5102" t="str">
        <f>IFERROR(VLOOKUP("FlightNumber", A:D, 4, FALSE), "Flight Not Found")</f>
        <v>Flight Not Found</v>
      </c>
      <c r="Y5102" t="str" cm="1">
        <f t="array" ref="Y5102">IF(AND(B:B &gt; TIME(6, 0, 0), B:B &lt;= TIME(18, 0, 0)), "Day", "Night")</f>
        <v>Night</v>
      </c>
      <c r="Z5102">
        <f>COUNTIFS(D:D, "Military - U.S. Army", C:C, "Fort Myer, Virginia")</f>
        <v>1</v>
      </c>
    </row>
    <row r="5103" spans="1:26" x14ac:dyDescent="0.2">
      <c r="A5103">
        <v>38871</v>
      </c>
      <c r="B5103" t="s">
        <v>2618</v>
      </c>
      <c r="C5103" t="s">
        <v>25781</v>
      </c>
      <c r="D5103" t="s">
        <v>3193</v>
      </c>
      <c r="F5103" t="s">
        <v>25782</v>
      </c>
      <c r="I5103">
        <v>40</v>
      </c>
      <c r="J5103">
        <v>40</v>
      </c>
      <c r="K5103">
        <v>0</v>
      </c>
      <c r="L5103" t="s">
        <v>25783</v>
      </c>
      <c r="M5103">
        <f>SUM(B5103,C5103)</f>
        <v>0</v>
      </c>
      <c r="N5103" t="str">
        <f t="shared" si="158"/>
        <v>No</v>
      </c>
      <c r="O5103">
        <f>COUNTIF(C:C,"&lt;0")</f>
        <v>0</v>
      </c>
      <c r="P5103" t="e">
        <f>SUMIF(#REF!,"&gt;"&amp;AVERAGE(#REF!))</f>
        <v>#REF!</v>
      </c>
      <c r="Q5103">
        <f t="shared" si="159"/>
        <v>27.565026697177728</v>
      </c>
      <c r="R5103" t="str">
        <f>CONCATENATE("ID-",A5103,"-",E5103)</f>
        <v>ID-38871-</v>
      </c>
      <c r="S5103" t="str">
        <f>INDEX(B:B,MATCH(A5103,A:A,0))</f>
        <v>16:00</v>
      </c>
      <c r="T5103" t="str">
        <f>IF(OR(B5103&gt;0,C5103&gt;0),"Acceptable","Check")</f>
        <v>Acceptable</v>
      </c>
      <c r="U5103">
        <f>COUNTIF(D:D, "Military - U.S. Army")</f>
        <v>23</v>
      </c>
      <c r="V5103">
        <f>AVERAGEIF(C:C,"Fort Myer, Virginia", I:I)</f>
        <v>2</v>
      </c>
      <c r="X5103" t="str">
        <f>IFERROR(VLOOKUP("FlightNumber", A:D, 4, FALSE), "Flight Not Found")</f>
        <v>Flight Not Found</v>
      </c>
      <c r="Y5103" t="str" cm="1">
        <f t="array" ref="Y5103">IF(AND(B:B &gt; TIME(6, 0, 0), B:B &lt;= TIME(18, 0, 0)), "Day", "Night")</f>
        <v>Night</v>
      </c>
      <c r="Z5103">
        <f>COUNTIFS(D:D, "Military - U.S. Army", C:C, "Fort Myer, Virginia")</f>
        <v>1</v>
      </c>
    </row>
    <row r="5104" spans="1:26" x14ac:dyDescent="0.2">
      <c r="A5104">
        <v>38876</v>
      </c>
      <c r="B5104" t="s">
        <v>364</v>
      </c>
      <c r="C5104" t="s">
        <v>25784</v>
      </c>
      <c r="D5104" t="s">
        <v>25785</v>
      </c>
      <c r="E5104" t="s">
        <v>25786</v>
      </c>
      <c r="F5104" t="s">
        <v>25331</v>
      </c>
      <c r="G5104" t="s">
        <v>25787</v>
      </c>
      <c r="H5104" t="s">
        <v>25788</v>
      </c>
      <c r="I5104">
        <v>2</v>
      </c>
      <c r="J5104">
        <v>2</v>
      </c>
      <c r="K5104">
        <v>0</v>
      </c>
      <c r="L5104" t="s">
        <v>25789</v>
      </c>
      <c r="M5104">
        <f>SUM(B5104,C5104)</f>
        <v>0</v>
      </c>
      <c r="N5104" t="str">
        <f t="shared" si="158"/>
        <v>No</v>
      </c>
      <c r="O5104">
        <f>COUNTIF(C:C,"&lt;0")</f>
        <v>0</v>
      </c>
      <c r="P5104" t="e">
        <f>SUMIF(#REF!,"&gt;"&amp;AVERAGE(#REF!))</f>
        <v>#REF!</v>
      </c>
      <c r="Q5104">
        <f t="shared" si="159"/>
        <v>27.565026697177728</v>
      </c>
      <c r="R5104" t="str">
        <f>CONCATENATE("ID-",A5104,"-",E5104)</f>
        <v>ID-38876-Coeur d'Alene, ID - Missoula, MT</v>
      </c>
      <c r="S5104" t="str">
        <f>INDEX(B:B,MATCH(A5104,A:A,0))</f>
        <v>13:15</v>
      </c>
      <c r="T5104" t="str">
        <f>IF(OR(B5104&gt;0,C5104&gt;0),"Acceptable","Check")</f>
        <v>Acceptable</v>
      </c>
      <c r="U5104">
        <f>COUNTIF(D:D, "Military - U.S. Army")</f>
        <v>23</v>
      </c>
      <c r="V5104">
        <f>AVERAGEIF(C:C,"Fort Myer, Virginia", I:I)</f>
        <v>2</v>
      </c>
      <c r="X5104" t="str">
        <f>IFERROR(VLOOKUP("FlightNumber", A:D, 4, FALSE), "Flight Not Found")</f>
        <v>Flight Not Found</v>
      </c>
      <c r="Y5104" t="str" cm="1">
        <f t="array" ref="Y5104">IF(AND(B:B &gt; TIME(6, 0, 0), B:B &lt;= TIME(18, 0, 0)), "Day", "Night")</f>
        <v>Night</v>
      </c>
      <c r="Z5104">
        <f>COUNTIFS(D:D, "Military - U.S. Army", C:C, "Fort Myer, Virginia")</f>
        <v>1</v>
      </c>
    </row>
    <row r="5105" spans="1:26" x14ac:dyDescent="0.2">
      <c r="A5105">
        <v>38879</v>
      </c>
      <c r="B5105" t="s">
        <v>37</v>
      </c>
      <c r="C5105" t="s">
        <v>25790</v>
      </c>
      <c r="D5105" t="s">
        <v>25791</v>
      </c>
      <c r="E5105" t="s">
        <v>25792</v>
      </c>
      <c r="F5105" t="s">
        <v>13982</v>
      </c>
      <c r="G5105" t="s">
        <v>25793</v>
      </c>
      <c r="H5105" t="s">
        <v>25794</v>
      </c>
      <c r="I5105">
        <v>7</v>
      </c>
      <c r="J5105">
        <v>5</v>
      </c>
      <c r="K5105">
        <v>0</v>
      </c>
      <c r="L5105" t="s">
        <v>25795</v>
      </c>
      <c r="M5105">
        <f>SUM(B5105,C5105)</f>
        <v>0</v>
      </c>
      <c r="N5105" t="str">
        <f t="shared" si="158"/>
        <v>No</v>
      </c>
      <c r="O5105">
        <f>COUNTIF(C:C,"&lt;0")</f>
        <v>0</v>
      </c>
      <c r="P5105" t="e">
        <f>SUMIF(#REF!,"&gt;"&amp;AVERAGE(#REF!))</f>
        <v>#REF!</v>
      </c>
      <c r="Q5105">
        <f t="shared" si="159"/>
        <v>27.565026697177728</v>
      </c>
      <c r="R5105" t="str">
        <f>CONCATENATE("ID-",A5105,"-",E5105)</f>
        <v>ID-38879-N'djamena - Abéché</v>
      </c>
      <c r="S5105" t="str">
        <f>INDEX(B:B,MATCH(A5105,A:A,0))</f>
        <v>18:30</v>
      </c>
      <c r="T5105" t="str">
        <f>IF(OR(B5105&gt;0,C5105&gt;0),"Acceptable","Check")</f>
        <v>Acceptable</v>
      </c>
      <c r="U5105">
        <f>COUNTIF(D:D, "Military - U.S. Army")</f>
        <v>23</v>
      </c>
      <c r="V5105">
        <f>AVERAGEIF(C:C,"Fort Myer, Virginia", I:I)</f>
        <v>2</v>
      </c>
      <c r="X5105" t="str">
        <f>IFERROR(VLOOKUP("FlightNumber", A:D, 4, FALSE), "Flight Not Found")</f>
        <v>Flight Not Found</v>
      </c>
      <c r="Y5105" t="str" cm="1">
        <f t="array" ref="Y5105">IF(AND(B:B &gt; TIME(6, 0, 0), B:B &lt;= TIME(18, 0, 0)), "Day", "Night")</f>
        <v>Night</v>
      </c>
      <c r="Z5105">
        <f>COUNTIFS(D:D, "Military - U.S. Army", C:C, "Fort Myer, Virginia")</f>
        <v>1</v>
      </c>
    </row>
    <row r="5106" spans="1:26" x14ac:dyDescent="0.2">
      <c r="A5106">
        <v>38889</v>
      </c>
      <c r="B5106" t="s">
        <v>3090</v>
      </c>
      <c r="C5106" t="s">
        <v>25796</v>
      </c>
      <c r="D5106" t="s">
        <v>25122</v>
      </c>
      <c r="E5106" t="s">
        <v>25797</v>
      </c>
      <c r="F5106" t="s">
        <v>12795</v>
      </c>
      <c r="G5106" t="s">
        <v>25798</v>
      </c>
      <c r="H5106" t="s">
        <v>9677</v>
      </c>
      <c r="I5106">
        <v>9</v>
      </c>
      <c r="J5106">
        <v>9</v>
      </c>
      <c r="K5106">
        <v>0</v>
      </c>
      <c r="L5106" t="s">
        <v>25799</v>
      </c>
      <c r="M5106">
        <f>SUM(B5106,C5106)</f>
        <v>0</v>
      </c>
      <c r="N5106" t="str">
        <f t="shared" si="158"/>
        <v>No</v>
      </c>
      <c r="O5106">
        <f>COUNTIF(C:C,"&lt;0")</f>
        <v>0</v>
      </c>
      <c r="P5106" t="e">
        <f>SUMIF(#REF!,"&gt;"&amp;AVERAGE(#REF!))</f>
        <v>#REF!</v>
      </c>
      <c r="Q5106">
        <f t="shared" si="159"/>
        <v>27.565026697177728</v>
      </c>
      <c r="R5106" t="str">
        <f>CONCATENATE("ID-",A5106,"-",E5106)</f>
        <v>ID-38889-Surkhet - Jumla</v>
      </c>
      <c r="S5106" t="str">
        <f>INDEX(B:B,MATCH(A5106,A:A,0))</f>
        <v>11:30</v>
      </c>
      <c r="T5106" t="str">
        <f>IF(OR(B5106&gt;0,C5106&gt;0),"Acceptable","Check")</f>
        <v>Acceptable</v>
      </c>
      <c r="U5106">
        <f>COUNTIF(D:D, "Military - U.S. Army")</f>
        <v>23</v>
      </c>
      <c r="V5106">
        <f>AVERAGEIF(C:C,"Fort Myer, Virginia", I:I)</f>
        <v>2</v>
      </c>
      <c r="X5106" t="str">
        <f>IFERROR(VLOOKUP("FlightNumber", A:D, 4, FALSE), "Flight Not Found")</f>
        <v>Flight Not Found</v>
      </c>
      <c r="Y5106" t="str" cm="1">
        <f t="array" ref="Y5106">IF(AND(B:B &gt; TIME(6, 0, 0), B:B &lt;= TIME(18, 0, 0)), "Day", "Night")</f>
        <v>Night</v>
      </c>
      <c r="Z5106">
        <f>COUNTIFS(D:D, "Military - U.S. Army", C:C, "Fort Myer, Virginia")</f>
        <v>1</v>
      </c>
    </row>
    <row r="5107" spans="1:26" x14ac:dyDescent="0.2">
      <c r="A5107">
        <v>38898</v>
      </c>
      <c r="B5107" t="s">
        <v>4834</v>
      </c>
      <c r="C5107" t="s">
        <v>17436</v>
      </c>
      <c r="D5107" t="s">
        <v>25800</v>
      </c>
      <c r="E5107" t="s">
        <v>25801</v>
      </c>
      <c r="F5107" t="s">
        <v>22237</v>
      </c>
      <c r="G5107" t="s">
        <v>25802</v>
      </c>
      <c r="H5107" t="s">
        <v>25803</v>
      </c>
      <c r="I5107">
        <v>3</v>
      </c>
      <c r="J5107">
        <v>1</v>
      </c>
      <c r="K5107">
        <v>0</v>
      </c>
      <c r="L5107" t="s">
        <v>25804</v>
      </c>
      <c r="M5107">
        <f>SUM(B5107,C5107)</f>
        <v>0</v>
      </c>
      <c r="N5107" t="str">
        <f t="shared" si="158"/>
        <v>No</v>
      </c>
      <c r="O5107">
        <f>COUNTIF(C:C,"&lt;0")</f>
        <v>0</v>
      </c>
      <c r="P5107" t="e">
        <f>SUMIF(#REF!,"&gt;"&amp;AVERAGE(#REF!))</f>
        <v>#REF!</v>
      </c>
      <c r="Q5107">
        <f t="shared" si="159"/>
        <v>27.565026697177728</v>
      </c>
      <c r="R5107" t="str">
        <f>CONCATENATE("ID-",A5107,"-",E5107)</f>
        <v>ID-38898-Polokwane - Vilanculos</v>
      </c>
      <c r="S5107" t="str">
        <f>INDEX(B:B,MATCH(A5107,A:A,0))</f>
        <v>19:00</v>
      </c>
      <c r="T5107" t="str">
        <f>IF(OR(B5107&gt;0,C5107&gt;0),"Acceptable","Check")</f>
        <v>Acceptable</v>
      </c>
      <c r="U5107">
        <f>COUNTIF(D:D, "Military - U.S. Army")</f>
        <v>23</v>
      </c>
      <c r="V5107">
        <f>AVERAGEIF(C:C,"Fort Myer, Virginia", I:I)</f>
        <v>2</v>
      </c>
      <c r="X5107" t="str">
        <f>IFERROR(VLOOKUP("FlightNumber", A:D, 4, FALSE), "Flight Not Found")</f>
        <v>Flight Not Found</v>
      </c>
      <c r="Y5107" t="str" cm="1">
        <f t="array" ref="Y5107">IF(AND(B:B &gt; TIME(6, 0, 0), B:B &lt;= TIME(18, 0, 0)), "Day", "Night")</f>
        <v>Night</v>
      </c>
      <c r="Z5107">
        <f>COUNTIFS(D:D, "Military - U.S. Army", C:C, "Fort Myer, Virginia")</f>
        <v>1</v>
      </c>
    </row>
    <row r="5108" spans="1:26" x14ac:dyDescent="0.2">
      <c r="A5108">
        <v>38900</v>
      </c>
      <c r="B5108" t="s">
        <v>2567</v>
      </c>
      <c r="C5108" t="s">
        <v>1171</v>
      </c>
      <c r="D5108" t="s">
        <v>25805</v>
      </c>
      <c r="E5108" t="s">
        <v>409</v>
      </c>
      <c r="F5108" t="s">
        <v>25806</v>
      </c>
      <c r="G5108" t="s">
        <v>25807</v>
      </c>
      <c r="H5108" t="s">
        <v>25808</v>
      </c>
      <c r="I5108">
        <v>6</v>
      </c>
      <c r="J5108">
        <v>5</v>
      </c>
      <c r="K5108">
        <v>1</v>
      </c>
      <c r="L5108" t="s">
        <v>25809</v>
      </c>
      <c r="M5108">
        <f>SUM(B5108,C5108)</f>
        <v>0</v>
      </c>
      <c r="N5108" t="str">
        <f t="shared" si="158"/>
        <v>No</v>
      </c>
      <c r="O5108">
        <f>COUNTIF(C:C,"&lt;0")</f>
        <v>0</v>
      </c>
      <c r="P5108" t="e">
        <f>SUMIF(#REF!,"&gt;"&amp;AVERAGE(#REF!))</f>
        <v>#REF!</v>
      </c>
      <c r="Q5108">
        <f t="shared" si="159"/>
        <v>27.565026697177728</v>
      </c>
      <c r="R5108" t="str">
        <f>CONCATENATE("ID-",A5108,"-",E5108)</f>
        <v>ID-38900-Sightseeing</v>
      </c>
      <c r="S5108" t="str">
        <f>INDEX(B:B,MATCH(A5108,A:A,0))</f>
        <v>11:00</v>
      </c>
      <c r="T5108" t="str">
        <f>IF(OR(B5108&gt;0,C5108&gt;0),"Acceptable","Check")</f>
        <v>Acceptable</v>
      </c>
      <c r="U5108">
        <f>COUNTIF(D:D, "Military - U.S. Army")</f>
        <v>23</v>
      </c>
      <c r="V5108">
        <f>AVERAGEIF(C:C,"Fort Myer, Virginia", I:I)</f>
        <v>2</v>
      </c>
      <c r="X5108" t="str">
        <f>IFERROR(VLOOKUP("FlightNumber", A:D, 4, FALSE), "Flight Not Found")</f>
        <v>Flight Not Found</v>
      </c>
      <c r="Y5108" t="str" cm="1">
        <f t="array" ref="Y5108">IF(AND(B:B &gt; TIME(6, 0, 0), B:B &lt;= TIME(18, 0, 0)), "Day", "Night")</f>
        <v>Night</v>
      </c>
      <c r="Z5108">
        <f>COUNTIFS(D:D, "Military - U.S. Army", C:C, "Fort Myer, Virginia")</f>
        <v>1</v>
      </c>
    </row>
    <row r="5109" spans="1:26" x14ac:dyDescent="0.2">
      <c r="A5109">
        <v>38905</v>
      </c>
      <c r="B5109" t="s">
        <v>6699</v>
      </c>
      <c r="C5109" t="s">
        <v>25810</v>
      </c>
      <c r="D5109" t="s">
        <v>25811</v>
      </c>
      <c r="E5109" t="s">
        <v>25812</v>
      </c>
      <c r="F5109" t="s">
        <v>22147</v>
      </c>
      <c r="G5109" t="s">
        <v>25813</v>
      </c>
      <c r="H5109" t="s">
        <v>25814</v>
      </c>
      <c r="I5109">
        <v>5</v>
      </c>
      <c r="J5109">
        <v>5</v>
      </c>
      <c r="K5109">
        <v>0</v>
      </c>
      <c r="L5109" t="s">
        <v>25815</v>
      </c>
      <c r="M5109">
        <f>SUM(B5109,C5109)</f>
        <v>0</v>
      </c>
      <c r="N5109" t="str">
        <f t="shared" si="158"/>
        <v>No</v>
      </c>
      <c r="O5109">
        <f>COUNTIF(C:C,"&lt;0")</f>
        <v>0</v>
      </c>
      <c r="P5109" t="e">
        <f>SUMIF(#REF!,"&gt;"&amp;AVERAGE(#REF!))</f>
        <v>#REF!</v>
      </c>
      <c r="Q5109">
        <f t="shared" si="159"/>
        <v>27.565026697177728</v>
      </c>
      <c r="R5109" t="str">
        <f>CONCATENATE("ID-",A5109,"-",E5109)</f>
        <v>ID-38905-Goma - Kisangani</v>
      </c>
      <c r="S5109" t="str">
        <f>INDEX(B:B,MATCH(A5109,A:A,0))</f>
        <v>15:35</v>
      </c>
      <c r="T5109" t="str">
        <f>IF(OR(B5109&gt;0,C5109&gt;0),"Acceptable","Check")</f>
        <v>Acceptable</v>
      </c>
      <c r="U5109">
        <f>COUNTIF(D:D, "Military - U.S. Army")</f>
        <v>23</v>
      </c>
      <c r="V5109">
        <f>AVERAGEIF(C:C,"Fort Myer, Virginia", I:I)</f>
        <v>2</v>
      </c>
      <c r="X5109" t="str">
        <f>IFERROR(VLOOKUP("FlightNumber", A:D, 4, FALSE), "Flight Not Found")</f>
        <v>Flight Not Found</v>
      </c>
      <c r="Y5109" t="str" cm="1">
        <f t="array" ref="Y5109">IF(AND(B:B &gt; TIME(6, 0, 0), B:B &lt;= TIME(18, 0, 0)), "Day", "Night")</f>
        <v>Night</v>
      </c>
      <c r="Z5109">
        <f>COUNTIFS(D:D, "Military - U.S. Army", C:C, "Fort Myer, Virginia")</f>
        <v>1</v>
      </c>
    </row>
    <row r="5110" spans="1:26" x14ac:dyDescent="0.2">
      <c r="A5110">
        <v>38907</v>
      </c>
      <c r="B5110" t="s">
        <v>25816</v>
      </c>
      <c r="C5110" t="s">
        <v>6294</v>
      </c>
      <c r="D5110" t="s">
        <v>25817</v>
      </c>
      <c r="E5110" t="s">
        <v>8945</v>
      </c>
      <c r="F5110" t="s">
        <v>25818</v>
      </c>
      <c r="G5110" t="s">
        <v>25819</v>
      </c>
      <c r="H5110" t="s">
        <v>859</v>
      </c>
      <c r="I5110">
        <v>203</v>
      </c>
      <c r="J5110">
        <v>128</v>
      </c>
      <c r="K5110">
        <v>0</v>
      </c>
      <c r="L5110" t="s">
        <v>25820</v>
      </c>
      <c r="M5110">
        <f>SUM(B5110,C5110)</f>
        <v>0</v>
      </c>
      <c r="N5110" t="str">
        <f t="shared" si="158"/>
        <v>No</v>
      </c>
      <c r="O5110">
        <f>COUNTIF(C:C,"&lt;0")</f>
        <v>0</v>
      </c>
      <c r="P5110" t="e">
        <f>SUMIF(#REF!,"&gt;"&amp;AVERAGE(#REF!))</f>
        <v>#REF!</v>
      </c>
      <c r="Q5110">
        <f t="shared" si="159"/>
        <v>27.565026697177728</v>
      </c>
      <c r="R5110" t="str">
        <f>CONCATENATE("ID-",A5110,"-",E5110)</f>
        <v>ID-38907-Moscow - Irkutsk</v>
      </c>
      <c r="S5110" t="str">
        <f>INDEX(B:B,MATCH(A5110,A:A,0))</f>
        <v>07:44</v>
      </c>
      <c r="T5110" t="str">
        <f>IF(OR(B5110&gt;0,C5110&gt;0),"Acceptable","Check")</f>
        <v>Acceptable</v>
      </c>
      <c r="U5110">
        <f>COUNTIF(D:D, "Military - U.S. Army")</f>
        <v>23</v>
      </c>
      <c r="V5110">
        <f>AVERAGEIF(C:C,"Fort Myer, Virginia", I:I)</f>
        <v>2</v>
      </c>
      <c r="X5110" t="str">
        <f>IFERROR(VLOOKUP("FlightNumber", A:D, 4, FALSE), "Flight Not Found")</f>
        <v>Flight Not Found</v>
      </c>
      <c r="Y5110" t="str" cm="1">
        <f t="array" ref="Y5110">IF(AND(B:B &gt; TIME(6, 0, 0), B:B &lt;= TIME(18, 0, 0)), "Day", "Night")</f>
        <v>Night</v>
      </c>
      <c r="Z5110">
        <f>COUNTIFS(D:D, "Military - U.S. Army", C:C, "Fort Myer, Virginia")</f>
        <v>1</v>
      </c>
    </row>
    <row r="5111" spans="1:26" x14ac:dyDescent="0.2">
      <c r="A5111">
        <v>38908</v>
      </c>
      <c r="B5111" t="s">
        <v>15796</v>
      </c>
      <c r="C5111" t="s">
        <v>25821</v>
      </c>
      <c r="D5111" t="s">
        <v>6615</v>
      </c>
      <c r="E5111" t="s">
        <v>25822</v>
      </c>
      <c r="F5111" t="s">
        <v>9559</v>
      </c>
      <c r="G5111" t="s">
        <v>25823</v>
      </c>
      <c r="H5111" t="s">
        <v>25824</v>
      </c>
      <c r="I5111">
        <v>45</v>
      </c>
      <c r="J5111">
        <v>45</v>
      </c>
      <c r="K5111">
        <v>0</v>
      </c>
      <c r="L5111" t="s">
        <v>25825</v>
      </c>
      <c r="M5111">
        <f>SUM(B5111,C5111)</f>
        <v>0</v>
      </c>
      <c r="N5111" t="str">
        <f t="shared" si="158"/>
        <v>No</v>
      </c>
      <c r="O5111">
        <f>COUNTIF(C:C,"&lt;0")</f>
        <v>0</v>
      </c>
      <c r="P5111" t="e">
        <f>SUMIF(#REF!,"&gt;"&amp;AVERAGE(#REF!))</f>
        <v>#REF!</v>
      </c>
      <c r="Q5111">
        <f t="shared" si="159"/>
        <v>27.565026697177728</v>
      </c>
      <c r="R5111" t="str">
        <f>CONCATENATE("ID-",A5111,"-",E5111)</f>
        <v>ID-38908-Multan - Lahore</v>
      </c>
      <c r="S5111" t="str">
        <f>INDEX(B:B,MATCH(A5111,A:A,0))</f>
        <v>12:05</v>
      </c>
      <c r="T5111" t="str">
        <f>IF(OR(B5111&gt;0,C5111&gt;0),"Acceptable","Check")</f>
        <v>Acceptable</v>
      </c>
      <c r="U5111">
        <f>COUNTIF(D:D, "Military - U.S. Army")</f>
        <v>23</v>
      </c>
      <c r="V5111">
        <f>AVERAGEIF(C:C,"Fort Myer, Virginia", I:I)</f>
        <v>2</v>
      </c>
      <c r="X5111" t="str">
        <f>IFERROR(VLOOKUP("FlightNumber", A:D, 4, FALSE), "Flight Not Found")</f>
        <v>Flight Not Found</v>
      </c>
      <c r="Y5111" t="str" cm="1">
        <f t="array" ref="Y5111">IF(AND(B:B &gt; TIME(6, 0, 0), B:B &lt;= TIME(18, 0, 0)), "Day", "Night")</f>
        <v>Night</v>
      </c>
      <c r="Z5111">
        <f>COUNTIFS(D:D, "Military - U.S. Army", C:C, "Fort Myer, Virginia")</f>
        <v>1</v>
      </c>
    </row>
    <row r="5112" spans="1:26" x14ac:dyDescent="0.2">
      <c r="A5112">
        <v>38932</v>
      </c>
      <c r="C5112" t="s">
        <v>23374</v>
      </c>
      <c r="D5112" t="s">
        <v>25826</v>
      </c>
      <c r="E5112" t="s">
        <v>25827</v>
      </c>
      <c r="F5112" t="s">
        <v>20431</v>
      </c>
      <c r="G5112" t="s">
        <v>25828</v>
      </c>
      <c r="H5112" t="s">
        <v>25829</v>
      </c>
      <c r="I5112">
        <v>17</v>
      </c>
      <c r="J5112">
        <v>17</v>
      </c>
      <c r="K5112">
        <v>0</v>
      </c>
      <c r="L5112" t="s">
        <v>25830</v>
      </c>
      <c r="M5112">
        <f>SUM(B5112,C5112)</f>
        <v>0</v>
      </c>
      <c r="N5112" t="str">
        <f t="shared" si="158"/>
        <v>No</v>
      </c>
      <c r="O5112">
        <f>COUNTIF(C:C,"&lt;0")</f>
        <v>0</v>
      </c>
      <c r="P5112" t="e">
        <f>SUMIF(#REF!,"&gt;"&amp;AVERAGE(#REF!))</f>
        <v>#REF!</v>
      </c>
      <c r="Q5112">
        <f t="shared" si="159"/>
        <v>27.565026697177728</v>
      </c>
      <c r="R5112" t="str">
        <f>CONCATENATE("ID-",A5112,"-",E5112)</f>
        <v>ID-38932-Lugushwa - Bukavu</v>
      </c>
      <c r="S5112">
        <f>INDEX(B:B,MATCH(A5112,A:A,0))</f>
        <v>0</v>
      </c>
      <c r="T5112" t="str">
        <f>IF(OR(B5112&gt;0,C5112&gt;0),"Acceptable","Check")</f>
        <v>Acceptable</v>
      </c>
      <c r="U5112">
        <f>COUNTIF(D:D, "Military - U.S. Army")</f>
        <v>23</v>
      </c>
      <c r="V5112">
        <f>AVERAGEIF(C:C,"Fort Myer, Virginia", I:I)</f>
        <v>2</v>
      </c>
      <c r="X5112" t="str">
        <f>IFERROR(VLOOKUP("FlightNumber", A:D, 4, FALSE), "Flight Not Found")</f>
        <v>Flight Not Found</v>
      </c>
      <c r="Y5112" t="str" cm="1">
        <f t="array" ref="Y5112">IF(AND(B:B &gt; TIME(6, 0, 0), B:B &lt;= TIME(18, 0, 0)), "Day", "Night")</f>
        <v>Night</v>
      </c>
      <c r="Z5112">
        <f>COUNTIFS(D:D, "Military - U.S. Army", C:C, "Fort Myer, Virginia")</f>
        <v>1</v>
      </c>
    </row>
    <row r="5113" spans="1:26" x14ac:dyDescent="0.2">
      <c r="A5113">
        <v>39039</v>
      </c>
      <c r="B5113" t="s">
        <v>1142</v>
      </c>
      <c r="C5113" t="s">
        <v>25831</v>
      </c>
      <c r="D5113" t="s">
        <v>17031</v>
      </c>
      <c r="E5113" t="s">
        <v>25832</v>
      </c>
      <c r="F5113" t="s">
        <v>25833</v>
      </c>
      <c r="G5113" t="s">
        <v>25834</v>
      </c>
      <c r="H5113" t="s">
        <v>25835</v>
      </c>
      <c r="I5113">
        <v>5</v>
      </c>
      <c r="J5113">
        <v>5</v>
      </c>
      <c r="K5113">
        <v>0</v>
      </c>
      <c r="L5113" t="s">
        <v>25836</v>
      </c>
      <c r="M5113">
        <f>SUM(B5113,C5113)</f>
        <v>0</v>
      </c>
      <c r="N5113" t="str">
        <f t="shared" si="158"/>
        <v>No</v>
      </c>
      <c r="O5113">
        <f>COUNTIF(C:C,"&lt;0")</f>
        <v>0</v>
      </c>
      <c r="P5113" t="e">
        <f>SUMIF(#REF!,"&gt;"&amp;AVERAGE(#REF!))</f>
        <v>#REF!</v>
      </c>
      <c r="Q5113">
        <f t="shared" si="159"/>
        <v>27.565026697177728</v>
      </c>
      <c r="R5113" t="str">
        <f>CONCATENATE("ID-",A5113,"-",E5113)</f>
        <v>ID-39039-Bogota - Leticia</v>
      </c>
      <c r="S5113" t="str">
        <f>INDEX(B:B,MATCH(A5113,A:A,0))</f>
        <v>21:00</v>
      </c>
      <c r="T5113" t="str">
        <f>IF(OR(B5113&gt;0,C5113&gt;0),"Acceptable","Check")</f>
        <v>Acceptable</v>
      </c>
      <c r="U5113">
        <f>COUNTIF(D:D, "Military - U.S. Army")</f>
        <v>23</v>
      </c>
      <c r="V5113">
        <f>AVERAGEIF(C:C,"Fort Myer, Virginia", I:I)</f>
        <v>2</v>
      </c>
      <c r="X5113" t="str">
        <f>IFERROR(VLOOKUP("FlightNumber", A:D, 4, FALSE), "Flight Not Found")</f>
        <v>Flight Not Found</v>
      </c>
      <c r="Y5113" t="str" cm="1">
        <f t="array" ref="Y5113">IF(AND(B:B &gt; TIME(6, 0, 0), B:B &lt;= TIME(18, 0, 0)), "Day", "Night")</f>
        <v>Night</v>
      </c>
      <c r="Z5113">
        <f>COUNTIFS(D:D, "Military - U.S. Army", C:C, "Fort Myer, Virginia")</f>
        <v>1</v>
      </c>
    </row>
    <row r="5114" spans="1:26" x14ac:dyDescent="0.2">
      <c r="A5114">
        <v>38933</v>
      </c>
      <c r="B5114" t="s">
        <v>2468</v>
      </c>
      <c r="C5114" t="s">
        <v>25837</v>
      </c>
      <c r="D5114" t="s">
        <v>25365</v>
      </c>
      <c r="E5114" t="s">
        <v>25838</v>
      </c>
      <c r="F5114" t="s">
        <v>21031</v>
      </c>
      <c r="G5114" t="s">
        <v>25839</v>
      </c>
      <c r="H5114" t="s">
        <v>25840</v>
      </c>
      <c r="I5114">
        <v>1</v>
      </c>
      <c r="J5114">
        <v>1</v>
      </c>
      <c r="K5114">
        <v>0</v>
      </c>
      <c r="L5114" t="s">
        <v>25841</v>
      </c>
      <c r="M5114">
        <f>SUM(B5114,C5114)</f>
        <v>0</v>
      </c>
      <c r="N5114" t="str">
        <f t="shared" si="158"/>
        <v>No</v>
      </c>
      <c r="O5114">
        <f>COUNTIF(C:C,"&lt;0")</f>
        <v>0</v>
      </c>
      <c r="P5114" t="e">
        <f>SUMIF(#REF!,"&gt;"&amp;AVERAGE(#REF!))</f>
        <v>#REF!</v>
      </c>
      <c r="Q5114">
        <f t="shared" si="159"/>
        <v>27.565026697177728</v>
      </c>
      <c r="R5114" t="str">
        <f>CONCATENATE("ID-",A5114,"-",E5114)</f>
        <v>ID-38933-Binghamton, NY - Benningham, VT</v>
      </c>
      <c r="S5114" t="str">
        <f>INDEX(B:B,MATCH(A5114,A:A,0))</f>
        <v>09:30</v>
      </c>
      <c r="T5114" t="str">
        <f>IF(OR(B5114&gt;0,C5114&gt;0),"Acceptable","Check")</f>
        <v>Acceptable</v>
      </c>
      <c r="U5114">
        <f>COUNTIF(D:D, "Military - U.S. Army")</f>
        <v>23</v>
      </c>
      <c r="V5114">
        <f>AVERAGEIF(C:C,"Fort Myer, Virginia", I:I)</f>
        <v>2</v>
      </c>
      <c r="X5114" t="str">
        <f>IFERROR(VLOOKUP("FlightNumber", A:D, 4, FALSE), "Flight Not Found")</f>
        <v>Flight Not Found</v>
      </c>
      <c r="Y5114" t="str" cm="1">
        <f t="array" ref="Y5114">IF(AND(B:B &gt; TIME(6, 0, 0), B:B &lt;= TIME(18, 0, 0)), "Day", "Night")</f>
        <v>Night</v>
      </c>
      <c r="Z5114">
        <f>COUNTIFS(D:D, "Military - U.S. Army", C:C, "Fort Myer, Virginia")</f>
        <v>1</v>
      </c>
    </row>
    <row r="5115" spans="1:26" x14ac:dyDescent="0.2">
      <c r="A5115">
        <v>38942</v>
      </c>
      <c r="B5115" t="s">
        <v>5662</v>
      </c>
      <c r="C5115" t="s">
        <v>25842</v>
      </c>
      <c r="D5115" t="s">
        <v>10273</v>
      </c>
      <c r="E5115" t="s">
        <v>25843</v>
      </c>
      <c r="F5115" t="s">
        <v>13402</v>
      </c>
      <c r="G5115" t="s">
        <v>25844</v>
      </c>
      <c r="H5115" t="s">
        <v>25845</v>
      </c>
      <c r="I5115">
        <v>3</v>
      </c>
      <c r="J5115">
        <v>3</v>
      </c>
      <c r="K5115">
        <v>0</v>
      </c>
      <c r="L5115" t="s">
        <v>25846</v>
      </c>
      <c r="M5115">
        <f>SUM(B5115,C5115)</f>
        <v>0</v>
      </c>
      <c r="N5115" t="str">
        <f t="shared" si="158"/>
        <v>No</v>
      </c>
      <c r="O5115">
        <f>COUNTIF(C:C,"&lt;0")</f>
        <v>0</v>
      </c>
      <c r="P5115" t="e">
        <f>SUMIF(#REF!,"&gt;"&amp;AVERAGE(#REF!))</f>
        <v>#REF!</v>
      </c>
      <c r="Q5115">
        <f t="shared" si="159"/>
        <v>27.565026697177728</v>
      </c>
      <c r="R5115" t="str">
        <f>CONCATENATE("ID-",A5115,"-",E5115)</f>
        <v>ID-38942-Algiers, Algeria - Frankfurt, Germany</v>
      </c>
      <c r="S5115" t="str">
        <f>INDEX(B:B,MATCH(A5115,A:A,0))</f>
        <v>20:15</v>
      </c>
      <c r="T5115" t="str">
        <f>IF(OR(B5115&gt;0,C5115&gt;0),"Acceptable","Check")</f>
        <v>Acceptable</v>
      </c>
      <c r="U5115">
        <f>COUNTIF(D:D, "Military - U.S. Army")</f>
        <v>23</v>
      </c>
      <c r="V5115">
        <f>AVERAGEIF(C:C,"Fort Myer, Virginia", I:I)</f>
        <v>2</v>
      </c>
      <c r="X5115" t="str">
        <f>IFERROR(VLOOKUP("FlightNumber", A:D, 4, FALSE), "Flight Not Found")</f>
        <v>Flight Not Found</v>
      </c>
      <c r="Y5115" t="str" cm="1">
        <f t="array" ref="Y5115">IF(AND(B:B &gt; TIME(6, 0, 0), B:B &lt;= TIME(18, 0, 0)), "Day", "Night")</f>
        <v>Night</v>
      </c>
      <c r="Z5115">
        <f>COUNTIFS(D:D, "Military - U.S. Army", C:C, "Fort Myer, Virginia")</f>
        <v>1</v>
      </c>
    </row>
    <row r="5116" spans="1:26" x14ac:dyDescent="0.2">
      <c r="A5116">
        <v>38951</v>
      </c>
      <c r="B5116" t="s">
        <v>3119</v>
      </c>
      <c r="C5116" t="s">
        <v>25847</v>
      </c>
      <c r="D5116" t="s">
        <v>25848</v>
      </c>
      <c r="E5116" t="s">
        <v>25849</v>
      </c>
      <c r="F5116" t="s">
        <v>24075</v>
      </c>
      <c r="G5116" t="s">
        <v>25850</v>
      </c>
      <c r="H5116" t="s">
        <v>25851</v>
      </c>
      <c r="I5116">
        <v>170</v>
      </c>
      <c r="J5116">
        <v>170</v>
      </c>
      <c r="K5116">
        <v>0</v>
      </c>
      <c r="L5116" t="s">
        <v>25852</v>
      </c>
      <c r="M5116">
        <f>SUM(B5116,C5116)</f>
        <v>0</v>
      </c>
      <c r="N5116" t="str">
        <f t="shared" si="158"/>
        <v>No</v>
      </c>
      <c r="O5116">
        <f>COUNTIF(C:C,"&lt;0")</f>
        <v>0</v>
      </c>
      <c r="P5116" t="e">
        <f>SUMIF(#REF!,"&gt;"&amp;AVERAGE(#REF!))</f>
        <v>#REF!</v>
      </c>
      <c r="Q5116">
        <f t="shared" si="159"/>
        <v>27.565026697177728</v>
      </c>
      <c r="R5116" t="str">
        <f>CONCATENATE("ID-",A5116,"-",E5116)</f>
        <v>ID-38951-Anapa - St. Petersburg</v>
      </c>
      <c r="S5116" t="str">
        <f>INDEX(B:B,MATCH(A5116,A:A,0))</f>
        <v>15:30</v>
      </c>
      <c r="T5116" t="str">
        <f>IF(OR(B5116&gt;0,C5116&gt;0),"Acceptable","Check")</f>
        <v>Acceptable</v>
      </c>
      <c r="U5116">
        <f>COUNTIF(D:D, "Military - U.S. Army")</f>
        <v>23</v>
      </c>
      <c r="V5116">
        <f>AVERAGEIF(C:C,"Fort Myer, Virginia", I:I)</f>
        <v>2</v>
      </c>
      <c r="X5116" t="str">
        <f>IFERROR(VLOOKUP("FlightNumber", A:D, 4, FALSE), "Flight Not Found")</f>
        <v>Flight Not Found</v>
      </c>
      <c r="Y5116" t="str" cm="1">
        <f t="array" ref="Y5116">IF(AND(B:B &gt; TIME(6, 0, 0), B:B &lt;= TIME(18, 0, 0)), "Day", "Night")</f>
        <v>Night</v>
      </c>
      <c r="Z5116">
        <f>COUNTIFS(D:D, "Military - U.S. Army", C:C, "Fort Myer, Virginia")</f>
        <v>1</v>
      </c>
    </row>
    <row r="5117" spans="1:26" x14ac:dyDescent="0.2">
      <c r="A5117">
        <v>38956</v>
      </c>
      <c r="B5117" t="s">
        <v>25853</v>
      </c>
      <c r="C5117" t="s">
        <v>10264</v>
      </c>
      <c r="D5117" t="s">
        <v>15560</v>
      </c>
      <c r="E5117" t="s">
        <v>25854</v>
      </c>
      <c r="F5117" t="s">
        <v>25855</v>
      </c>
      <c r="G5117" t="s">
        <v>25856</v>
      </c>
      <c r="H5117" t="s">
        <v>25857</v>
      </c>
      <c r="I5117">
        <v>50</v>
      </c>
      <c r="J5117">
        <v>49</v>
      </c>
      <c r="K5117">
        <v>0</v>
      </c>
      <c r="L5117" t="s">
        <v>25858</v>
      </c>
      <c r="M5117">
        <f>SUM(B5117,C5117)</f>
        <v>0</v>
      </c>
      <c r="N5117" t="str">
        <f t="shared" si="158"/>
        <v>No</v>
      </c>
      <c r="O5117">
        <f>COUNTIF(C:C,"&lt;0")</f>
        <v>0</v>
      </c>
      <c r="P5117" t="e">
        <f>SUMIF(#REF!,"&gt;"&amp;AVERAGE(#REF!))</f>
        <v>#REF!</v>
      </c>
      <c r="Q5117">
        <f t="shared" si="159"/>
        <v>27.565026697177728</v>
      </c>
      <c r="R5117" t="str">
        <f>CONCATENATE("ID-",A5117,"-",E5117)</f>
        <v>ID-38956-Lexington, KY - Atlanta, GA</v>
      </c>
      <c r="S5117" t="str">
        <f>INDEX(B:B,MATCH(A5117,A:A,0))</f>
        <v>06:07</v>
      </c>
      <c r="T5117" t="str">
        <f>IF(OR(B5117&gt;0,C5117&gt;0),"Acceptable","Check")</f>
        <v>Acceptable</v>
      </c>
      <c r="U5117">
        <f>COUNTIF(D:D, "Military - U.S. Army")</f>
        <v>23</v>
      </c>
      <c r="V5117">
        <f>AVERAGEIF(C:C,"Fort Myer, Virginia", I:I)</f>
        <v>2</v>
      </c>
      <c r="X5117" t="str">
        <f>IFERROR(VLOOKUP("FlightNumber", A:D, 4, FALSE), "Flight Not Found")</f>
        <v>Flight Not Found</v>
      </c>
      <c r="Y5117" t="str" cm="1">
        <f t="array" ref="Y5117">IF(AND(B:B &gt; TIME(6, 0, 0), B:B &lt;= TIME(18, 0, 0)), "Day", "Night")</f>
        <v>Night</v>
      </c>
      <c r="Z5117">
        <f>COUNTIFS(D:D, "Military - U.S. Army", C:C, "Fort Myer, Virginia")</f>
        <v>1</v>
      </c>
    </row>
    <row r="5118" spans="1:26" x14ac:dyDescent="0.2">
      <c r="A5118">
        <v>38961</v>
      </c>
      <c r="B5118" t="s">
        <v>3920</v>
      </c>
      <c r="C5118" t="s">
        <v>25859</v>
      </c>
      <c r="D5118" t="s">
        <v>24275</v>
      </c>
      <c r="E5118" t="s">
        <v>25860</v>
      </c>
      <c r="F5118" t="s">
        <v>24075</v>
      </c>
      <c r="G5118" t="s">
        <v>25861</v>
      </c>
      <c r="H5118" t="s">
        <v>25862</v>
      </c>
      <c r="I5118">
        <v>148</v>
      </c>
      <c r="J5118">
        <v>29</v>
      </c>
      <c r="K5118">
        <v>0</v>
      </c>
      <c r="L5118" t="s">
        <v>25863</v>
      </c>
      <c r="M5118">
        <f>SUM(B5118,C5118)</f>
        <v>0</v>
      </c>
      <c r="N5118" t="str">
        <f t="shared" si="158"/>
        <v>No</v>
      </c>
      <c r="O5118">
        <f>COUNTIF(C:C,"&lt;0")</f>
        <v>0</v>
      </c>
      <c r="P5118" t="e">
        <f>SUMIF(#REF!,"&gt;"&amp;AVERAGE(#REF!))</f>
        <v>#REF!</v>
      </c>
      <c r="Q5118">
        <f t="shared" si="159"/>
        <v>27.565026697177728</v>
      </c>
      <c r="R5118" t="str">
        <f>CONCATENATE("ID-",A5118,"-",E5118)</f>
        <v>ID-38961-Bandar Abbas - Mashad</v>
      </c>
      <c r="S5118" t="str">
        <f>INDEX(B:B,MATCH(A5118,A:A,0))</f>
        <v>13:45</v>
      </c>
      <c r="T5118" t="str">
        <f>IF(OR(B5118&gt;0,C5118&gt;0),"Acceptable","Check")</f>
        <v>Acceptable</v>
      </c>
      <c r="U5118">
        <f>COUNTIF(D:D, "Military - U.S. Army")</f>
        <v>23</v>
      </c>
      <c r="V5118">
        <f>AVERAGEIF(C:C,"Fort Myer, Virginia", I:I)</f>
        <v>2</v>
      </c>
      <c r="X5118" t="str">
        <f>IFERROR(VLOOKUP("FlightNumber", A:D, 4, FALSE), "Flight Not Found")</f>
        <v>Flight Not Found</v>
      </c>
      <c r="Y5118" t="str" cm="1">
        <f t="array" ref="Y5118">IF(AND(B:B &gt; TIME(6, 0, 0), B:B &lt;= TIME(18, 0, 0)), "Day", "Night")</f>
        <v>Night</v>
      </c>
      <c r="Z5118">
        <f>COUNTIFS(D:D, "Military - U.S. Army", C:C, "Fort Myer, Virginia")</f>
        <v>1</v>
      </c>
    </row>
    <row r="5119" spans="1:26" x14ac:dyDescent="0.2">
      <c r="A5119">
        <v>38962</v>
      </c>
      <c r="B5119" t="s">
        <v>10082</v>
      </c>
      <c r="C5119" t="s">
        <v>17541</v>
      </c>
      <c r="D5119" t="s">
        <v>2331</v>
      </c>
      <c r="F5119" t="s">
        <v>25864</v>
      </c>
      <c r="G5119" t="s">
        <v>25865</v>
      </c>
      <c r="H5119" t="s">
        <v>25866</v>
      </c>
      <c r="I5119">
        <v>14</v>
      </c>
      <c r="J5119">
        <v>14</v>
      </c>
      <c r="K5119">
        <v>0</v>
      </c>
      <c r="L5119" t="s">
        <v>25867</v>
      </c>
      <c r="M5119">
        <f>SUM(B5119,C5119)</f>
        <v>0</v>
      </c>
      <c r="N5119" t="str">
        <f t="shared" si="158"/>
        <v>No</v>
      </c>
      <c r="O5119">
        <f>COUNTIF(C:C,"&lt;0")</f>
        <v>0</v>
      </c>
      <c r="P5119" t="e">
        <f>SUMIF(#REF!,"&gt;"&amp;AVERAGE(#REF!))</f>
        <v>#REF!</v>
      </c>
      <c r="Q5119">
        <f t="shared" si="159"/>
        <v>27.565026697177728</v>
      </c>
      <c r="R5119" t="str">
        <f>CONCATENATE("ID-",A5119,"-",E5119)</f>
        <v>ID-38962-</v>
      </c>
      <c r="S5119" t="str">
        <f>INDEX(B:B,MATCH(A5119,A:A,0))</f>
        <v>16:30</v>
      </c>
      <c r="T5119" t="str">
        <f>IF(OR(B5119&gt;0,C5119&gt;0),"Acceptable","Check")</f>
        <v>Acceptable</v>
      </c>
      <c r="U5119">
        <f>COUNTIF(D:D, "Military - U.S. Army")</f>
        <v>23</v>
      </c>
      <c r="V5119">
        <f>AVERAGEIF(C:C,"Fort Myer, Virginia", I:I)</f>
        <v>2</v>
      </c>
      <c r="X5119" t="str">
        <f>IFERROR(VLOOKUP("FlightNumber", A:D, 4, FALSE), "Flight Not Found")</f>
        <v>Flight Not Found</v>
      </c>
      <c r="Y5119" t="str" cm="1">
        <f t="array" ref="Y5119">IF(AND(B:B &gt; TIME(6, 0, 0), B:B &lt;= TIME(18, 0, 0)), "Day", "Night")</f>
        <v>Night</v>
      </c>
      <c r="Z5119">
        <f>COUNTIFS(D:D, "Military - U.S. Army", C:C, "Fort Myer, Virginia")</f>
        <v>1</v>
      </c>
    </row>
    <row r="5120" spans="1:26" x14ac:dyDescent="0.2">
      <c r="A5120">
        <v>38971</v>
      </c>
      <c r="B5120" t="s">
        <v>729</v>
      </c>
      <c r="C5120" t="s">
        <v>25868</v>
      </c>
      <c r="D5120" t="s">
        <v>25869</v>
      </c>
      <c r="E5120" t="s">
        <v>25870</v>
      </c>
      <c r="F5120" t="s">
        <v>24359</v>
      </c>
      <c r="I5120">
        <v>15</v>
      </c>
      <c r="J5120">
        <v>12</v>
      </c>
      <c r="K5120">
        <v>0</v>
      </c>
      <c r="L5120" t="s">
        <v>25871</v>
      </c>
      <c r="M5120">
        <f>SUM(B5120,C5120)</f>
        <v>0</v>
      </c>
      <c r="N5120" t="str">
        <f t="shared" si="158"/>
        <v>No</v>
      </c>
      <c r="O5120">
        <f>COUNTIF(C:C,"&lt;0")</f>
        <v>0</v>
      </c>
      <c r="P5120" t="e">
        <f>SUMIF(#REF!,"&gt;"&amp;AVERAGE(#REF!))</f>
        <v>#REF!</v>
      </c>
      <c r="Q5120">
        <f t="shared" si="159"/>
        <v>27.565026697177728</v>
      </c>
      <c r="R5120" t="str">
        <f>CONCATENATE("ID-",A5120,"-",E5120)</f>
        <v>ID-38971-Gizel - Khankala</v>
      </c>
      <c r="S5120" t="str">
        <f>INDEX(B:B,MATCH(A5120,A:A,0))</f>
        <v>17:30</v>
      </c>
      <c r="T5120" t="str">
        <f>IF(OR(B5120&gt;0,C5120&gt;0),"Acceptable","Check")</f>
        <v>Acceptable</v>
      </c>
      <c r="U5120">
        <f>COUNTIF(D:D, "Military - U.S. Army")</f>
        <v>23</v>
      </c>
      <c r="V5120">
        <f>AVERAGEIF(C:C,"Fort Myer, Virginia", I:I)</f>
        <v>2</v>
      </c>
      <c r="X5120" t="str">
        <f>IFERROR(VLOOKUP("FlightNumber", A:D, 4, FALSE), "Flight Not Found")</f>
        <v>Flight Not Found</v>
      </c>
      <c r="Y5120" t="str" cm="1">
        <f t="array" ref="Y5120">IF(AND(B:B &gt; TIME(6, 0, 0), B:B &lt;= TIME(18, 0, 0)), "Day", "Night")</f>
        <v>Night</v>
      </c>
      <c r="Z5120">
        <f>COUNTIFS(D:D, "Military - U.S. Army", C:C, "Fort Myer, Virginia")</f>
        <v>1</v>
      </c>
    </row>
    <row r="5121" spans="1:26" x14ac:dyDescent="0.2">
      <c r="A5121">
        <v>38977</v>
      </c>
      <c r="B5121" t="s">
        <v>2232</v>
      </c>
      <c r="C5121" t="s">
        <v>25872</v>
      </c>
      <c r="D5121" t="s">
        <v>21794</v>
      </c>
      <c r="E5121" t="s">
        <v>25873</v>
      </c>
      <c r="F5121" t="s">
        <v>25874</v>
      </c>
      <c r="G5121" t="s">
        <v>25875</v>
      </c>
      <c r="H5121" t="s">
        <v>25876</v>
      </c>
      <c r="I5121">
        <v>18</v>
      </c>
      <c r="J5121">
        <v>13</v>
      </c>
      <c r="K5121">
        <v>0</v>
      </c>
      <c r="L5121" t="s">
        <v>25877</v>
      </c>
      <c r="M5121">
        <f>SUM(B5121,C5121)</f>
        <v>0</v>
      </c>
      <c r="N5121" t="str">
        <f t="shared" si="158"/>
        <v>No</v>
      </c>
      <c r="O5121">
        <f>COUNTIF(C:C,"&lt;0")</f>
        <v>0</v>
      </c>
      <c r="P5121" t="e">
        <f>SUMIF(#REF!,"&gt;"&amp;AVERAGE(#REF!))</f>
        <v>#REF!</v>
      </c>
      <c r="Q5121">
        <f t="shared" si="159"/>
        <v>27.565026697177728</v>
      </c>
      <c r="R5121" t="str">
        <f>CONCATENATE("ID-",A5121,"-",E5121)</f>
        <v>ID-38977-Abuja - Obudu</v>
      </c>
      <c r="S5121" t="str">
        <f>INDEX(B:B,MATCH(A5121,A:A,0))</f>
        <v>10:15</v>
      </c>
      <c r="T5121" t="str">
        <f>IF(OR(B5121&gt;0,C5121&gt;0),"Acceptable","Check")</f>
        <v>Acceptable</v>
      </c>
      <c r="U5121">
        <f>COUNTIF(D:D, "Military - U.S. Army")</f>
        <v>23</v>
      </c>
      <c r="V5121">
        <f>AVERAGEIF(C:C,"Fort Myer, Virginia", I:I)</f>
        <v>2</v>
      </c>
      <c r="X5121" t="str">
        <f>IFERROR(VLOOKUP("FlightNumber", A:D, 4, FALSE), "Flight Not Found")</f>
        <v>Flight Not Found</v>
      </c>
      <c r="Y5121" t="str" cm="1">
        <f t="array" ref="Y5121">IF(AND(B:B &gt; TIME(6, 0, 0), B:B &lt;= TIME(18, 0, 0)), "Day", "Night")</f>
        <v>Night</v>
      </c>
      <c r="Z5121">
        <f>COUNTIFS(D:D, "Military - U.S. Army", C:C, "Fort Myer, Virginia")</f>
        <v>1</v>
      </c>
    </row>
    <row r="5122" spans="1:26" x14ac:dyDescent="0.2">
      <c r="A5122">
        <v>38989</v>
      </c>
      <c r="B5122" t="s">
        <v>9932</v>
      </c>
      <c r="C5122" t="s">
        <v>25878</v>
      </c>
      <c r="D5122" t="s">
        <v>25879</v>
      </c>
      <c r="E5122" t="s">
        <v>25880</v>
      </c>
      <c r="F5122" t="s">
        <v>25881</v>
      </c>
      <c r="G5122" t="s">
        <v>25882</v>
      </c>
      <c r="H5122" t="s">
        <v>25883</v>
      </c>
      <c r="I5122">
        <v>161</v>
      </c>
      <c r="J5122">
        <v>154</v>
      </c>
      <c r="K5122">
        <v>0</v>
      </c>
      <c r="L5122" t="s">
        <v>25884</v>
      </c>
      <c r="M5122">
        <f>SUM(B5122,C5122)</f>
        <v>0</v>
      </c>
      <c r="N5122" t="str">
        <f t="shared" ref="N5122:N5185" si="160">IF(E5122="good","Yes","No")</f>
        <v>No</v>
      </c>
      <c r="O5122">
        <f>COUNTIF(C:C,"&lt;0")</f>
        <v>0</v>
      </c>
      <c r="P5122" t="e">
        <f>SUMIF(#REF!,"&gt;"&amp;AVERAGE(#REF!))</f>
        <v>#REF!</v>
      </c>
      <c r="Q5122">
        <f t="shared" si="159"/>
        <v>27.565026697177728</v>
      </c>
      <c r="R5122" t="str">
        <f>CONCATENATE("ID-",A5122,"-",E5122)</f>
        <v>ID-38989-Manaus - Brasilia</v>
      </c>
      <c r="S5122" t="str">
        <f>INDEX(B:B,MATCH(A5122,A:A,0))</f>
        <v>15:59</v>
      </c>
      <c r="T5122" t="str">
        <f>IF(OR(B5122&gt;0,C5122&gt;0),"Acceptable","Check")</f>
        <v>Acceptable</v>
      </c>
      <c r="U5122">
        <f>COUNTIF(D:D, "Military - U.S. Army")</f>
        <v>23</v>
      </c>
      <c r="V5122">
        <f>AVERAGEIF(C:C,"Fort Myer, Virginia", I:I)</f>
        <v>2</v>
      </c>
      <c r="X5122" t="str">
        <f>IFERROR(VLOOKUP("FlightNumber", A:D, 4, FALSE), "Flight Not Found")</f>
        <v>Flight Not Found</v>
      </c>
      <c r="Y5122" t="str" cm="1">
        <f t="array" ref="Y5122">IF(AND(B:B &gt; TIME(6, 0, 0), B:B &lt;= TIME(18, 0, 0)), "Day", "Night")</f>
        <v>Night</v>
      </c>
      <c r="Z5122">
        <f>COUNTIFS(D:D, "Military - U.S. Army", C:C, "Fort Myer, Virginia")</f>
        <v>1</v>
      </c>
    </row>
    <row r="5123" spans="1:26" x14ac:dyDescent="0.2">
      <c r="A5123">
        <v>39000</v>
      </c>
      <c r="B5123" t="s">
        <v>11948</v>
      </c>
      <c r="C5123" t="s">
        <v>25885</v>
      </c>
      <c r="D5123" t="s">
        <v>25886</v>
      </c>
      <c r="E5123" t="s">
        <v>25887</v>
      </c>
      <c r="F5123" t="s">
        <v>25888</v>
      </c>
      <c r="G5123" t="s">
        <v>25889</v>
      </c>
      <c r="H5123" t="s">
        <v>25890</v>
      </c>
      <c r="I5123">
        <v>16</v>
      </c>
      <c r="J5123">
        <v>4</v>
      </c>
      <c r="K5123">
        <v>0</v>
      </c>
      <c r="L5123" t="s">
        <v>25891</v>
      </c>
      <c r="M5123">
        <f>SUM(B5123,C5123)</f>
        <v>0</v>
      </c>
      <c r="N5123" t="str">
        <f t="shared" si="160"/>
        <v>No</v>
      </c>
      <c r="O5123">
        <f>COUNTIF(C:C,"&lt;0")</f>
        <v>0</v>
      </c>
      <c r="P5123" t="e">
        <f>SUMIF(#REF!,"&gt;"&amp;AVERAGE(#REF!))</f>
        <v>#REF!</v>
      </c>
      <c r="Q5123">
        <f t="shared" ref="Q5123:Q5186" si="161">AVERAGEIF(I:I,"&gt;0")</f>
        <v>27.565026697177728</v>
      </c>
      <c r="R5123" t="str">
        <f>CONCATENATE("ID-",A5123,"-",E5123)</f>
        <v>ID-39000-Stavanger - Stord</v>
      </c>
      <c r="S5123" t="str">
        <f>INDEX(B:B,MATCH(A5123,A:A,0))</f>
        <v>07:35</v>
      </c>
      <c r="T5123" t="str">
        <f>IF(OR(B5123&gt;0,C5123&gt;0),"Acceptable","Check")</f>
        <v>Acceptable</v>
      </c>
      <c r="U5123">
        <f>COUNTIF(D:D, "Military - U.S. Army")</f>
        <v>23</v>
      </c>
      <c r="V5123">
        <f>AVERAGEIF(C:C,"Fort Myer, Virginia", I:I)</f>
        <v>2</v>
      </c>
      <c r="X5123" t="str">
        <f>IFERROR(VLOOKUP("FlightNumber", A:D, 4, FALSE), "Flight Not Found")</f>
        <v>Flight Not Found</v>
      </c>
      <c r="Y5123" t="str" cm="1">
        <f t="array" ref="Y5123">IF(AND(B:B &gt; TIME(6, 0, 0), B:B &lt;= TIME(18, 0, 0)), "Day", "Night")</f>
        <v>Night</v>
      </c>
      <c r="Z5123">
        <f>COUNTIFS(D:D, "Military - U.S. Army", C:C, "Fort Myer, Virginia")</f>
        <v>1</v>
      </c>
    </row>
    <row r="5124" spans="1:26" x14ac:dyDescent="0.2">
      <c r="A5124">
        <v>39009</v>
      </c>
      <c r="B5124" t="s">
        <v>1310</v>
      </c>
      <c r="C5124" t="s">
        <v>25892</v>
      </c>
      <c r="D5124" t="s">
        <v>25893</v>
      </c>
      <c r="E5124" t="s">
        <v>25894</v>
      </c>
      <c r="F5124" t="s">
        <v>25895</v>
      </c>
      <c r="G5124" t="s">
        <v>25896</v>
      </c>
      <c r="H5124" t="s">
        <v>25897</v>
      </c>
      <c r="I5124">
        <v>15</v>
      </c>
      <c r="J5124">
        <v>15</v>
      </c>
      <c r="K5124">
        <v>0</v>
      </c>
      <c r="L5124" t="s">
        <v>25898</v>
      </c>
      <c r="M5124">
        <f>SUM(B5124,C5124)</f>
        <v>0</v>
      </c>
      <c r="N5124" t="str">
        <f t="shared" si="160"/>
        <v>No</v>
      </c>
      <c r="O5124">
        <f>COUNTIF(C:C,"&lt;0")</f>
        <v>0</v>
      </c>
      <c r="P5124" t="e">
        <f>SUMIF(#REF!,"&gt;"&amp;AVERAGE(#REF!))</f>
        <v>#REF!</v>
      </c>
      <c r="Q5124">
        <f t="shared" si="161"/>
        <v>27.565026697177728</v>
      </c>
      <c r="R5124" t="str">
        <f>CONCATENATE("ID-",A5124,"-",E5124)</f>
        <v>ID-39009-Training/Aranchi</v>
      </c>
      <c r="S5124" t="str">
        <f>INDEX(B:B,MATCH(A5124,A:A,0))</f>
        <v>07:30</v>
      </c>
      <c r="T5124" t="str">
        <f>IF(OR(B5124&gt;0,C5124&gt;0),"Acceptable","Check")</f>
        <v>Acceptable</v>
      </c>
      <c r="U5124">
        <f>COUNTIF(D:D, "Military - U.S. Army")</f>
        <v>23</v>
      </c>
      <c r="V5124">
        <f>AVERAGEIF(C:C,"Fort Myer, Virginia", I:I)</f>
        <v>2</v>
      </c>
      <c r="X5124" t="str">
        <f>IFERROR(VLOOKUP("FlightNumber", A:D, 4, FALSE), "Flight Not Found")</f>
        <v>Flight Not Found</v>
      </c>
      <c r="Y5124" t="str" cm="1">
        <f t="array" ref="Y5124">IF(AND(B:B &gt; TIME(6, 0, 0), B:B &lt;= TIME(18, 0, 0)), "Day", "Night")</f>
        <v>Night</v>
      </c>
      <c r="Z5124">
        <f>COUNTIFS(D:D, "Military - U.S. Army", C:C, "Fort Myer, Virginia")</f>
        <v>1</v>
      </c>
    </row>
    <row r="5125" spans="1:26" x14ac:dyDescent="0.2">
      <c r="A5125">
        <v>39019</v>
      </c>
      <c r="B5125" t="s">
        <v>3090</v>
      </c>
      <c r="C5125" t="s">
        <v>21176</v>
      </c>
      <c r="D5125" t="s">
        <v>22409</v>
      </c>
      <c r="E5125" t="s">
        <v>25899</v>
      </c>
      <c r="F5125" t="s">
        <v>25900</v>
      </c>
      <c r="G5125" t="s">
        <v>25901</v>
      </c>
      <c r="H5125" t="s">
        <v>25902</v>
      </c>
      <c r="I5125">
        <v>105</v>
      </c>
      <c r="J5125">
        <v>96</v>
      </c>
      <c r="K5125">
        <v>0</v>
      </c>
      <c r="L5125" t="s">
        <v>25903</v>
      </c>
      <c r="M5125">
        <f>SUM(B5125,C5125)</f>
        <v>0</v>
      </c>
      <c r="N5125" t="str">
        <f t="shared" si="160"/>
        <v>No</v>
      </c>
      <c r="O5125">
        <f>COUNTIF(C:C,"&lt;0")</f>
        <v>0</v>
      </c>
      <c r="P5125" t="e">
        <f>SUMIF(#REF!,"&gt;"&amp;AVERAGE(#REF!))</f>
        <v>#REF!</v>
      </c>
      <c r="Q5125">
        <f t="shared" si="161"/>
        <v>27.565026697177728</v>
      </c>
      <c r="R5125" t="str">
        <f>CONCATENATE("ID-",A5125,"-",E5125)</f>
        <v>ID-39019-Lagos - Abuja - Sokoto</v>
      </c>
      <c r="S5125" t="str">
        <f>INDEX(B:B,MATCH(A5125,A:A,0))</f>
        <v>11:30</v>
      </c>
      <c r="T5125" t="str">
        <f>IF(OR(B5125&gt;0,C5125&gt;0),"Acceptable","Check")</f>
        <v>Acceptable</v>
      </c>
      <c r="U5125">
        <f>COUNTIF(D:D, "Military - U.S. Army")</f>
        <v>23</v>
      </c>
      <c r="V5125">
        <f>AVERAGEIF(C:C,"Fort Myer, Virginia", I:I)</f>
        <v>2</v>
      </c>
      <c r="X5125" t="str">
        <f>IFERROR(VLOOKUP("FlightNumber", A:D, 4, FALSE), "Flight Not Found")</f>
        <v>Flight Not Found</v>
      </c>
      <c r="Y5125" t="str" cm="1">
        <f t="array" ref="Y5125">IF(AND(B:B &gt; TIME(6, 0, 0), B:B &lt;= TIME(18, 0, 0)), "Day", "Night")</f>
        <v>Night</v>
      </c>
      <c r="Z5125">
        <f>COUNTIFS(D:D, "Military - U.S. Army", C:C, "Fort Myer, Virginia")</f>
        <v>1</v>
      </c>
    </row>
    <row r="5126" spans="1:26" x14ac:dyDescent="0.2">
      <c r="A5126">
        <v>39048</v>
      </c>
      <c r="B5126" t="s">
        <v>4413</v>
      </c>
      <c r="C5126" t="s">
        <v>4918</v>
      </c>
      <c r="D5126" t="s">
        <v>25677</v>
      </c>
      <c r="E5126" t="s">
        <v>25904</v>
      </c>
      <c r="F5126" t="s">
        <v>25905</v>
      </c>
      <c r="G5126" t="s">
        <v>25906</v>
      </c>
      <c r="H5126" t="s">
        <v>25907</v>
      </c>
      <c r="I5126">
        <v>38</v>
      </c>
      <c r="J5126">
        <v>38</v>
      </c>
      <c r="K5126">
        <v>0</v>
      </c>
      <c r="L5126" t="s">
        <v>25908</v>
      </c>
      <c r="M5126">
        <f>SUM(B5126,C5126)</f>
        <v>0</v>
      </c>
      <c r="N5126" t="str">
        <f t="shared" si="160"/>
        <v>No</v>
      </c>
      <c r="O5126">
        <f>COUNTIF(C:C,"&lt;0")</f>
        <v>0</v>
      </c>
      <c r="P5126" t="e">
        <f>SUMIF(#REF!,"&gt;"&amp;AVERAGE(#REF!))</f>
        <v>#REF!</v>
      </c>
      <c r="Q5126">
        <f t="shared" si="161"/>
        <v>27.565026697177728</v>
      </c>
      <c r="R5126" t="str">
        <f>CONCATENATE("ID-",A5126,"-",E5126)</f>
        <v>ID-39048-Tehran - Shiraz</v>
      </c>
      <c r="S5126" t="str">
        <f>INDEX(B:B,MATCH(A5126,A:A,0))</f>
        <v>07:20</v>
      </c>
      <c r="T5126" t="str">
        <f>IF(OR(B5126&gt;0,C5126&gt;0),"Acceptable","Check")</f>
        <v>Acceptable</v>
      </c>
      <c r="U5126">
        <f>COUNTIF(D:D, "Military - U.S. Army")</f>
        <v>23</v>
      </c>
      <c r="V5126">
        <f>AVERAGEIF(C:C,"Fort Myer, Virginia", I:I)</f>
        <v>2</v>
      </c>
      <c r="X5126" t="str">
        <f>IFERROR(VLOOKUP("FlightNumber", A:D, 4, FALSE), "Flight Not Found")</f>
        <v>Flight Not Found</v>
      </c>
      <c r="Y5126" t="str" cm="1">
        <f t="array" ref="Y5126">IF(AND(B:B &gt; TIME(6, 0, 0), B:B &lt;= TIME(18, 0, 0)), "Day", "Night")</f>
        <v>Night</v>
      </c>
      <c r="Z5126">
        <f>COUNTIFS(D:D, "Military - U.S. Army", C:C, "Fort Myer, Virginia")</f>
        <v>1</v>
      </c>
    </row>
    <row r="5127" spans="1:26" x14ac:dyDescent="0.2">
      <c r="A5127">
        <v>39061</v>
      </c>
      <c r="B5127" t="s">
        <v>991</v>
      </c>
      <c r="C5127" t="s">
        <v>25909</v>
      </c>
      <c r="D5127" t="s">
        <v>25910</v>
      </c>
      <c r="E5127" t="s">
        <v>25911</v>
      </c>
      <c r="F5127" t="s">
        <v>18888</v>
      </c>
      <c r="G5127" t="s">
        <v>25912</v>
      </c>
      <c r="H5127" t="s">
        <v>25913</v>
      </c>
      <c r="I5127">
        <v>3</v>
      </c>
      <c r="J5127">
        <v>3</v>
      </c>
      <c r="K5127">
        <v>0</v>
      </c>
      <c r="L5127" t="s">
        <v>25914</v>
      </c>
      <c r="M5127">
        <f>SUM(B5127,C5127)</f>
        <v>0</v>
      </c>
      <c r="N5127" t="str">
        <f t="shared" si="160"/>
        <v>No</v>
      </c>
      <c r="O5127">
        <f>COUNTIF(C:C,"&lt;0")</f>
        <v>0</v>
      </c>
      <c r="P5127" t="e">
        <f>SUMIF(#REF!,"&gt;"&amp;AVERAGE(#REF!))</f>
        <v>#REF!</v>
      </c>
      <c r="Q5127">
        <f t="shared" si="161"/>
        <v>27.565026697177728</v>
      </c>
      <c r="R5127" t="str">
        <f>CONCATENATE("ID-",A5127,"-",E5127)</f>
        <v>ID-39061-Loma Linda - Victorville</v>
      </c>
      <c r="S5127" t="str">
        <f>INDEX(B:B,MATCH(A5127,A:A,0))</f>
        <v>02:00</v>
      </c>
      <c r="T5127" t="str">
        <f>IF(OR(B5127&gt;0,C5127&gt;0),"Acceptable","Check")</f>
        <v>Acceptable</v>
      </c>
      <c r="U5127">
        <f>COUNTIF(D:D, "Military - U.S. Army")</f>
        <v>23</v>
      </c>
      <c r="V5127">
        <f>AVERAGEIF(C:C,"Fort Myer, Virginia", I:I)</f>
        <v>2</v>
      </c>
      <c r="X5127" t="str">
        <f>IFERROR(VLOOKUP("FlightNumber", A:D, 4, FALSE), "Flight Not Found")</f>
        <v>Flight Not Found</v>
      </c>
      <c r="Y5127" t="str" cm="1">
        <f t="array" ref="Y5127">IF(AND(B:B &gt; TIME(6, 0, 0), B:B &lt;= TIME(18, 0, 0)), "Day", "Night")</f>
        <v>Night</v>
      </c>
      <c r="Z5127">
        <f>COUNTIFS(D:D, "Military - U.S. Army", C:C, "Fort Myer, Virginia")</f>
        <v>1</v>
      </c>
    </row>
    <row r="5128" spans="1:26" x14ac:dyDescent="0.2">
      <c r="A5128">
        <v>39065</v>
      </c>
      <c r="B5128" t="s">
        <v>25915</v>
      </c>
      <c r="C5128" t="s">
        <v>25916</v>
      </c>
      <c r="D5128" t="s">
        <v>24093</v>
      </c>
      <c r="E5128" t="s">
        <v>25917</v>
      </c>
      <c r="F5128" t="s">
        <v>25918</v>
      </c>
      <c r="G5128" t="s">
        <v>25919</v>
      </c>
      <c r="H5128" t="s">
        <v>25920</v>
      </c>
      <c r="I5128">
        <v>2</v>
      </c>
      <c r="J5128">
        <v>2</v>
      </c>
      <c r="K5128">
        <v>0</v>
      </c>
      <c r="L5128" t="s">
        <v>25921</v>
      </c>
      <c r="M5128">
        <f>SUM(B5128,C5128)</f>
        <v>0</v>
      </c>
      <c r="N5128" t="str">
        <f t="shared" si="160"/>
        <v>No</v>
      </c>
      <c r="O5128">
        <f>COUNTIF(C:C,"&lt;0")</f>
        <v>0</v>
      </c>
      <c r="P5128" t="e">
        <f>SUMIF(#REF!,"&gt;"&amp;AVERAGE(#REF!))</f>
        <v>#REF!</v>
      </c>
      <c r="Q5128">
        <f t="shared" si="161"/>
        <v>27.565026697177728</v>
      </c>
      <c r="R5128" t="str">
        <f>CONCATENATE("ID-",A5128,"-",E5128)</f>
        <v>ID-39065-Port Heiden - King Salmon</v>
      </c>
      <c r="S5128" t="str">
        <f>INDEX(B:B,MATCH(A5128,A:A,0))</f>
        <v>18:32</v>
      </c>
      <c r="T5128" t="str">
        <f>IF(OR(B5128&gt;0,C5128&gt;0),"Acceptable","Check")</f>
        <v>Acceptable</v>
      </c>
      <c r="U5128">
        <f>COUNTIF(D:D, "Military - U.S. Army")</f>
        <v>23</v>
      </c>
      <c r="V5128">
        <f>AVERAGEIF(C:C,"Fort Myer, Virginia", I:I)</f>
        <v>2</v>
      </c>
      <c r="X5128" t="str">
        <f>IFERROR(VLOOKUP("FlightNumber", A:D, 4, FALSE), "Flight Not Found")</f>
        <v>Flight Not Found</v>
      </c>
      <c r="Y5128" t="str" cm="1">
        <f t="array" ref="Y5128">IF(AND(B:B &gt; TIME(6, 0, 0), B:B &lt;= TIME(18, 0, 0)), "Day", "Night")</f>
        <v>Night</v>
      </c>
      <c r="Z5128">
        <f>COUNTIFS(D:D, "Military - U.S. Army", C:C, "Fort Myer, Virginia")</f>
        <v>1</v>
      </c>
    </row>
    <row r="5129" spans="1:26" x14ac:dyDescent="0.2">
      <c r="A5129">
        <v>39067</v>
      </c>
      <c r="B5129" t="s">
        <v>25922</v>
      </c>
      <c r="C5129" t="s">
        <v>25923</v>
      </c>
      <c r="D5129" t="s">
        <v>25924</v>
      </c>
      <c r="E5129" t="s">
        <v>25925</v>
      </c>
      <c r="F5129" t="s">
        <v>16040</v>
      </c>
      <c r="G5129" t="s">
        <v>25926</v>
      </c>
      <c r="H5129" t="s">
        <v>25927</v>
      </c>
      <c r="I5129">
        <v>6</v>
      </c>
      <c r="J5129">
        <v>3</v>
      </c>
      <c r="K5129">
        <v>0</v>
      </c>
      <c r="L5129" t="s">
        <v>25928</v>
      </c>
      <c r="M5129">
        <f>SUM(B5129,C5129)</f>
        <v>0</v>
      </c>
      <c r="N5129" t="str">
        <f t="shared" si="160"/>
        <v>No</v>
      </c>
      <c r="O5129">
        <f>COUNTIF(C:C,"&lt;0")</f>
        <v>0</v>
      </c>
      <c r="P5129" t="e">
        <f>SUMIF(#REF!,"&gt;"&amp;AVERAGE(#REF!))</f>
        <v>#REF!</v>
      </c>
      <c r="Q5129">
        <f t="shared" si="161"/>
        <v>27.565026697177728</v>
      </c>
      <c r="R5129" t="str">
        <f>CONCATENATE("ID-",A5129,"-",E5129)</f>
        <v>ID-39067-Mbeya - Dar es Salaam</v>
      </c>
      <c r="S5129" t="str">
        <f>INDEX(B:B,MATCH(A5129,A:A,0))</f>
        <v>03:54</v>
      </c>
      <c r="T5129" t="str">
        <f>IF(OR(B5129&gt;0,C5129&gt;0),"Acceptable","Check")</f>
        <v>Acceptable</v>
      </c>
      <c r="U5129">
        <f>COUNTIF(D:D, "Military - U.S. Army")</f>
        <v>23</v>
      </c>
      <c r="V5129">
        <f>AVERAGEIF(C:C,"Fort Myer, Virginia", I:I)</f>
        <v>2</v>
      </c>
      <c r="X5129" t="str">
        <f>IFERROR(VLOOKUP("FlightNumber", A:D, 4, FALSE), "Flight Not Found")</f>
        <v>Flight Not Found</v>
      </c>
      <c r="Y5129" t="str" cm="1">
        <f t="array" ref="Y5129">IF(AND(B:B &gt; TIME(6, 0, 0), B:B &lt;= TIME(18, 0, 0)), "Day", "Night")</f>
        <v>Night</v>
      </c>
      <c r="Z5129">
        <f>COUNTIFS(D:D, "Military - U.S. Army", C:C, "Fort Myer, Virginia")</f>
        <v>1</v>
      </c>
    </row>
    <row r="5130" spans="1:26" x14ac:dyDescent="0.2">
      <c r="A5130">
        <v>39083</v>
      </c>
      <c r="B5130" t="s">
        <v>11821</v>
      </c>
      <c r="C5130" t="s">
        <v>25929</v>
      </c>
      <c r="D5130" t="s">
        <v>25930</v>
      </c>
      <c r="E5130" t="s">
        <v>25931</v>
      </c>
      <c r="F5130" t="s">
        <v>25932</v>
      </c>
      <c r="G5130" t="s">
        <v>25933</v>
      </c>
      <c r="H5130" t="s">
        <v>25934</v>
      </c>
      <c r="I5130">
        <v>102</v>
      </c>
      <c r="J5130">
        <v>102</v>
      </c>
      <c r="K5130">
        <v>0</v>
      </c>
      <c r="L5130" t="s">
        <v>25935</v>
      </c>
      <c r="M5130">
        <f>SUM(B5130,C5130)</f>
        <v>0</v>
      </c>
      <c r="N5130" t="str">
        <f t="shared" si="160"/>
        <v>No</v>
      </c>
      <c r="O5130">
        <f>COUNTIF(C:C,"&lt;0")</f>
        <v>0</v>
      </c>
      <c r="P5130" t="e">
        <f>SUMIF(#REF!,"&gt;"&amp;AVERAGE(#REF!))</f>
        <v>#REF!</v>
      </c>
      <c r="Q5130">
        <f t="shared" si="161"/>
        <v>27.565026697177728</v>
      </c>
      <c r="R5130" t="str">
        <f>CONCATENATE("ID-",A5130,"-",E5130)</f>
        <v>ID-39083-Surabaya, East Java - Manado, Indonesia</v>
      </c>
      <c r="S5130" t="str">
        <f>INDEX(B:B,MATCH(A5130,A:A,0))</f>
        <v>14:07</v>
      </c>
      <c r="T5130" t="str">
        <f>IF(OR(B5130&gt;0,C5130&gt;0),"Acceptable","Check")</f>
        <v>Acceptable</v>
      </c>
      <c r="U5130">
        <f>COUNTIF(D:D, "Military - U.S. Army")</f>
        <v>23</v>
      </c>
      <c r="V5130">
        <f>AVERAGEIF(C:C,"Fort Myer, Virginia", I:I)</f>
        <v>2</v>
      </c>
      <c r="X5130" t="str">
        <f>IFERROR(VLOOKUP("FlightNumber", A:D, 4, FALSE), "Flight Not Found")</f>
        <v>Flight Not Found</v>
      </c>
      <c r="Y5130" t="str" cm="1">
        <f t="array" ref="Y5130">IF(AND(B:B &gt; TIME(6, 0, 0), B:B &lt;= TIME(18, 0, 0)), "Day", "Night")</f>
        <v>Night</v>
      </c>
      <c r="Z5130">
        <f>COUNTIFS(D:D, "Military - U.S. Army", C:C, "Fort Myer, Virginia")</f>
        <v>1</v>
      </c>
    </row>
    <row r="5131" spans="1:26" x14ac:dyDescent="0.2">
      <c r="A5131">
        <v>39087</v>
      </c>
      <c r="B5131" t="s">
        <v>25936</v>
      </c>
      <c r="C5131" t="s">
        <v>25937</v>
      </c>
      <c r="D5131" t="s">
        <v>25938</v>
      </c>
      <c r="E5131" t="s">
        <v>25939</v>
      </c>
      <c r="F5131" t="s">
        <v>25940</v>
      </c>
      <c r="G5131" t="s">
        <v>25941</v>
      </c>
      <c r="H5131" t="s">
        <v>25942</v>
      </c>
      <c r="I5131">
        <v>10</v>
      </c>
      <c r="J5131">
        <v>1</v>
      </c>
      <c r="K5131">
        <v>0</v>
      </c>
      <c r="L5131" t="s">
        <v>25943</v>
      </c>
      <c r="M5131">
        <f>SUM(B5131,C5131)</f>
        <v>0</v>
      </c>
      <c r="N5131" t="str">
        <f t="shared" si="160"/>
        <v>No</v>
      </c>
      <c r="O5131">
        <f>COUNTIF(C:C,"&lt;0")</f>
        <v>0</v>
      </c>
      <c r="P5131" t="e">
        <f>SUMIF(#REF!,"&gt;"&amp;AVERAGE(#REF!))</f>
        <v>#REF!</v>
      </c>
      <c r="Q5131">
        <f t="shared" si="161"/>
        <v>27.565026697177728</v>
      </c>
      <c r="R5131" t="str">
        <f>CONCATENATE("ID-",A5131,"-",E5131)</f>
        <v>ID-39087-Dar es Salaam - Matabwe</v>
      </c>
      <c r="S5131" t="str">
        <f>INDEX(B:B,MATCH(A5131,A:A,0))</f>
        <v>12:02</v>
      </c>
      <c r="T5131" t="str">
        <f>IF(OR(B5131&gt;0,C5131&gt;0),"Acceptable","Check")</f>
        <v>Acceptable</v>
      </c>
      <c r="U5131">
        <f>COUNTIF(D:D, "Military - U.S. Army")</f>
        <v>23</v>
      </c>
      <c r="V5131">
        <f>AVERAGEIF(C:C,"Fort Myer, Virginia", I:I)</f>
        <v>2</v>
      </c>
      <c r="X5131" t="str">
        <f>IFERROR(VLOOKUP("FlightNumber", A:D, 4, FALSE), "Flight Not Found")</f>
        <v>Flight Not Found</v>
      </c>
      <c r="Y5131" t="str" cm="1">
        <f t="array" ref="Y5131">IF(AND(B:B &gt; TIME(6, 0, 0), B:B &lt;= TIME(18, 0, 0)), "Day", "Night")</f>
        <v>Night</v>
      </c>
      <c r="Z5131">
        <f>COUNTIFS(D:D, "Military - U.S. Army", C:C, "Fort Myer, Virginia")</f>
        <v>1</v>
      </c>
    </row>
    <row r="5132" spans="1:26" x14ac:dyDescent="0.2">
      <c r="A5132">
        <v>39091</v>
      </c>
      <c r="B5132" t="s">
        <v>2141</v>
      </c>
      <c r="C5132" t="s">
        <v>25944</v>
      </c>
      <c r="D5132" t="s">
        <v>25945</v>
      </c>
      <c r="E5132" t="s">
        <v>25946</v>
      </c>
      <c r="F5132" t="s">
        <v>25947</v>
      </c>
      <c r="G5132" t="s">
        <v>25948</v>
      </c>
      <c r="H5132" t="s">
        <v>25949</v>
      </c>
      <c r="I5132">
        <v>35</v>
      </c>
      <c r="J5132">
        <v>34</v>
      </c>
      <c r="K5132">
        <v>0</v>
      </c>
      <c r="L5132" t="s">
        <v>25950</v>
      </c>
      <c r="M5132">
        <f>SUM(B5132,C5132)</f>
        <v>0</v>
      </c>
      <c r="N5132" t="str">
        <f t="shared" si="160"/>
        <v>No</v>
      </c>
      <c r="O5132">
        <f>COUNTIF(C:C,"&lt;0")</f>
        <v>0</v>
      </c>
      <c r="P5132" t="e">
        <f>SUMIF(#REF!,"&gt;"&amp;AVERAGE(#REF!))</f>
        <v>#REF!</v>
      </c>
      <c r="Q5132">
        <f t="shared" si="161"/>
        <v>27.565026697177728</v>
      </c>
      <c r="R5132" t="str">
        <f>CONCATENATE("ID-",A5132,"-",E5132)</f>
        <v>ID-39091-Adana, Turkey - Balad Air Base, Iraq</v>
      </c>
      <c r="S5132" t="str">
        <f>INDEX(B:B,MATCH(A5132,A:A,0))</f>
        <v>12:00</v>
      </c>
      <c r="T5132" t="str">
        <f>IF(OR(B5132&gt;0,C5132&gt;0),"Acceptable","Check")</f>
        <v>Acceptable</v>
      </c>
      <c r="U5132">
        <f>COUNTIF(D:D, "Military - U.S. Army")</f>
        <v>23</v>
      </c>
      <c r="V5132">
        <f>AVERAGEIF(C:C,"Fort Myer, Virginia", I:I)</f>
        <v>2</v>
      </c>
      <c r="X5132" t="str">
        <f>IFERROR(VLOOKUP("FlightNumber", A:D, 4, FALSE), "Flight Not Found")</f>
        <v>Flight Not Found</v>
      </c>
      <c r="Y5132" t="str" cm="1">
        <f t="array" ref="Y5132">IF(AND(B:B &gt; TIME(6, 0, 0), B:B &lt;= TIME(18, 0, 0)), "Day", "Night")</f>
        <v>Night</v>
      </c>
      <c r="Z5132">
        <f>COUNTIFS(D:D, "Military - U.S. Army", C:C, "Fort Myer, Virginia")</f>
        <v>1</v>
      </c>
    </row>
    <row r="5133" spans="1:26" x14ac:dyDescent="0.2">
      <c r="A5133">
        <v>39092</v>
      </c>
      <c r="B5133" t="s">
        <v>5894</v>
      </c>
      <c r="C5133" t="s">
        <v>25951</v>
      </c>
      <c r="D5133" t="s">
        <v>24011</v>
      </c>
      <c r="E5133" t="s">
        <v>25952</v>
      </c>
      <c r="F5133" t="s">
        <v>25953</v>
      </c>
      <c r="G5133" t="s">
        <v>25954</v>
      </c>
      <c r="H5133" t="s">
        <v>23643</v>
      </c>
      <c r="I5133">
        <v>2</v>
      </c>
      <c r="J5133">
        <v>2</v>
      </c>
      <c r="K5133">
        <v>0</v>
      </c>
      <c r="L5133" t="s">
        <v>25955</v>
      </c>
      <c r="M5133">
        <f>SUM(B5133,C5133)</f>
        <v>0</v>
      </c>
      <c r="N5133" t="str">
        <f t="shared" si="160"/>
        <v>No</v>
      </c>
      <c r="O5133">
        <f>COUNTIF(C:C,"&lt;0")</f>
        <v>0</v>
      </c>
      <c r="P5133" t="e">
        <f>SUMIF(#REF!,"&gt;"&amp;AVERAGE(#REF!))</f>
        <v>#REF!</v>
      </c>
      <c r="Q5133">
        <f t="shared" si="161"/>
        <v>27.565026697177728</v>
      </c>
      <c r="R5133" t="str">
        <f>CONCATENATE("ID-",A5133,"-",E5133)</f>
        <v>ID-39092-Laredo, TX - Guadalajara, Mexico</v>
      </c>
      <c r="S5133" t="str">
        <f>INDEX(B:B,MATCH(A5133,A:A,0))</f>
        <v>23:15</v>
      </c>
      <c r="T5133" t="str">
        <f>IF(OR(B5133&gt;0,C5133&gt;0),"Acceptable","Check")</f>
        <v>Acceptable</v>
      </c>
      <c r="U5133">
        <f>COUNTIF(D:D, "Military - U.S. Army")</f>
        <v>23</v>
      </c>
      <c r="V5133">
        <f>AVERAGEIF(C:C,"Fort Myer, Virginia", I:I)</f>
        <v>2</v>
      </c>
      <c r="X5133" t="str">
        <f>IFERROR(VLOOKUP("FlightNumber", A:D, 4, FALSE), "Flight Not Found")</f>
        <v>Flight Not Found</v>
      </c>
      <c r="Y5133" t="str" cm="1">
        <f t="array" ref="Y5133">IF(AND(B:B &gt; TIME(6, 0, 0), B:B &lt;= TIME(18, 0, 0)), "Day", "Night")</f>
        <v>Night</v>
      </c>
      <c r="Z5133">
        <f>COUNTIFS(D:D, "Military - U.S. Army", C:C, "Fort Myer, Virginia")</f>
        <v>1</v>
      </c>
    </row>
    <row r="5134" spans="1:26" x14ac:dyDescent="0.2">
      <c r="A5134">
        <v>39094</v>
      </c>
      <c r="B5134" t="s">
        <v>2567</v>
      </c>
      <c r="C5134" t="s">
        <v>2863</v>
      </c>
      <c r="D5134" t="s">
        <v>25956</v>
      </c>
      <c r="E5134" t="s">
        <v>25957</v>
      </c>
      <c r="F5134" t="s">
        <v>25958</v>
      </c>
      <c r="G5134" t="s">
        <v>25959</v>
      </c>
      <c r="H5134" t="s">
        <v>25960</v>
      </c>
      <c r="I5134">
        <v>2</v>
      </c>
      <c r="J5134">
        <v>2</v>
      </c>
      <c r="K5134">
        <v>0</v>
      </c>
      <c r="L5134" t="s">
        <v>25961</v>
      </c>
      <c r="M5134">
        <f>SUM(B5134,C5134)</f>
        <v>0</v>
      </c>
      <c r="N5134" t="str">
        <f t="shared" si="160"/>
        <v>No</v>
      </c>
      <c r="O5134">
        <f>COUNTIF(C:C,"&lt;0")</f>
        <v>0</v>
      </c>
      <c r="P5134" t="e">
        <f>SUMIF(#REF!,"&gt;"&amp;AVERAGE(#REF!))</f>
        <v>#REF!</v>
      </c>
      <c r="Q5134">
        <f t="shared" si="161"/>
        <v>27.565026697177728</v>
      </c>
      <c r="R5134" t="str">
        <f>CONCATENATE("ID-",A5134,"-",E5134)</f>
        <v>ID-39094-Van Nuys - Long Beach</v>
      </c>
      <c r="S5134" t="str">
        <f>INDEX(B:B,MATCH(A5134,A:A,0))</f>
        <v>11:00</v>
      </c>
      <c r="T5134" t="str">
        <f>IF(OR(B5134&gt;0,C5134&gt;0),"Acceptable","Check")</f>
        <v>Acceptable</v>
      </c>
      <c r="U5134">
        <f>COUNTIF(D:D, "Military - U.S. Army")</f>
        <v>23</v>
      </c>
      <c r="V5134">
        <f>AVERAGEIF(C:C,"Fort Myer, Virginia", I:I)</f>
        <v>2</v>
      </c>
      <c r="X5134" t="str">
        <f>IFERROR(VLOOKUP("FlightNumber", A:D, 4, FALSE), "Flight Not Found")</f>
        <v>Flight Not Found</v>
      </c>
      <c r="Y5134" t="str" cm="1">
        <f t="array" ref="Y5134">IF(AND(B:B &gt; TIME(6, 0, 0), B:B &lt;= TIME(18, 0, 0)), "Day", "Night")</f>
        <v>Night</v>
      </c>
      <c r="Z5134">
        <f>COUNTIFS(D:D, "Military - U.S. Army", C:C, "Fort Myer, Virginia")</f>
        <v>1</v>
      </c>
    </row>
    <row r="5135" spans="1:26" x14ac:dyDescent="0.2">
      <c r="A5135">
        <v>39102</v>
      </c>
      <c r="C5135" t="s">
        <v>25962</v>
      </c>
      <c r="D5135" t="s">
        <v>25963</v>
      </c>
      <c r="F5135" t="s">
        <v>25964</v>
      </c>
      <c r="I5135">
        <v>12</v>
      </c>
      <c r="J5135">
        <v>12</v>
      </c>
      <c r="K5135">
        <v>0</v>
      </c>
      <c r="L5135" t="s">
        <v>25965</v>
      </c>
      <c r="M5135">
        <f>SUM(B5135,C5135)</f>
        <v>0</v>
      </c>
      <c r="N5135" t="str">
        <f t="shared" si="160"/>
        <v>No</v>
      </c>
      <c r="O5135">
        <f>COUNTIF(C:C,"&lt;0")</f>
        <v>0</v>
      </c>
      <c r="P5135" t="e">
        <f>SUMIF(#REF!,"&gt;"&amp;AVERAGE(#REF!))</f>
        <v>#REF!</v>
      </c>
      <c r="Q5135">
        <f t="shared" si="161"/>
        <v>27.565026697177728</v>
      </c>
      <c r="R5135" t="str">
        <f>CONCATENATE("ID-",A5135,"-",E5135)</f>
        <v>ID-39102-</v>
      </c>
      <c r="S5135">
        <f>INDEX(B:B,MATCH(A5135,A:A,0))</f>
        <v>0</v>
      </c>
      <c r="T5135" t="str">
        <f>IF(OR(B5135&gt;0,C5135&gt;0),"Acceptable","Check")</f>
        <v>Acceptable</v>
      </c>
      <c r="U5135">
        <f>COUNTIF(D:D, "Military - U.S. Army")</f>
        <v>23</v>
      </c>
      <c r="V5135">
        <f>AVERAGEIF(C:C,"Fort Myer, Virginia", I:I)</f>
        <v>2</v>
      </c>
      <c r="X5135" t="str">
        <f>IFERROR(VLOOKUP("FlightNumber", A:D, 4, FALSE), "Flight Not Found")</f>
        <v>Flight Not Found</v>
      </c>
      <c r="Y5135" t="str" cm="1">
        <f t="array" ref="Y5135">IF(AND(B:B &gt; TIME(6, 0, 0), B:B &lt;= TIME(18, 0, 0)), "Day", "Night")</f>
        <v>Night</v>
      </c>
      <c r="Z5135">
        <f>COUNTIFS(D:D, "Military - U.S. Army", C:C, "Fort Myer, Virginia")</f>
        <v>1</v>
      </c>
    </row>
    <row r="5136" spans="1:26" x14ac:dyDescent="0.2">
      <c r="A5136">
        <v>39107</v>
      </c>
      <c r="B5136" t="s">
        <v>3265</v>
      </c>
      <c r="C5136" t="s">
        <v>3316</v>
      </c>
      <c r="D5136" t="s">
        <v>25966</v>
      </c>
      <c r="E5136" t="s">
        <v>25967</v>
      </c>
      <c r="F5136" t="s">
        <v>20566</v>
      </c>
      <c r="G5136" t="s">
        <v>25968</v>
      </c>
      <c r="H5136" t="s">
        <v>25969</v>
      </c>
      <c r="I5136">
        <v>54</v>
      </c>
      <c r="J5136">
        <v>0</v>
      </c>
      <c r="K5136">
        <v>1</v>
      </c>
      <c r="L5136" t="s">
        <v>25970</v>
      </c>
      <c r="M5136">
        <f>SUM(B5136,C5136)</f>
        <v>0</v>
      </c>
      <c r="N5136" t="str">
        <f t="shared" si="160"/>
        <v>No</v>
      </c>
      <c r="O5136">
        <f>COUNTIF(C:C,"&lt;0")</f>
        <v>0</v>
      </c>
      <c r="P5136" t="e">
        <f>SUMIF(#REF!,"&gt;"&amp;AVERAGE(#REF!))</f>
        <v>#REF!</v>
      </c>
      <c r="Q5136">
        <f t="shared" si="161"/>
        <v>27.565026697177728</v>
      </c>
      <c r="R5136" t="str">
        <f>CONCATENATE("ID-",A5136,"-",E5136)</f>
        <v>ID-39107-Pau - Paris</v>
      </c>
      <c r="S5136" t="str">
        <f>INDEX(B:B,MATCH(A5136,A:A,0))</f>
        <v>11:15</v>
      </c>
      <c r="T5136" t="str">
        <f>IF(OR(B5136&gt;0,C5136&gt;0),"Acceptable","Check")</f>
        <v>Acceptable</v>
      </c>
      <c r="U5136">
        <f>COUNTIF(D:D, "Military - U.S. Army")</f>
        <v>23</v>
      </c>
      <c r="V5136">
        <f>AVERAGEIF(C:C,"Fort Myer, Virginia", I:I)</f>
        <v>2</v>
      </c>
      <c r="X5136" t="str">
        <f>IFERROR(VLOOKUP("FlightNumber", A:D, 4, FALSE), "Flight Not Found")</f>
        <v>Flight Not Found</v>
      </c>
      <c r="Y5136" t="str" cm="1">
        <f t="array" ref="Y5136">IF(AND(B:B &gt; TIME(6, 0, 0), B:B &lt;= TIME(18, 0, 0)), "Day", "Night")</f>
        <v>Night</v>
      </c>
      <c r="Z5136">
        <f>COUNTIFS(D:D, "Military - U.S. Army", C:C, "Fort Myer, Virginia")</f>
        <v>1</v>
      </c>
    </row>
    <row r="5137" spans="1:26" x14ac:dyDescent="0.2">
      <c r="A5137">
        <v>39119</v>
      </c>
      <c r="B5137" t="s">
        <v>6638</v>
      </c>
      <c r="C5137" t="s">
        <v>25971</v>
      </c>
      <c r="D5137" t="s">
        <v>25972</v>
      </c>
      <c r="E5137" t="s">
        <v>25973</v>
      </c>
      <c r="F5137" t="s">
        <v>25974</v>
      </c>
      <c r="G5137" t="s">
        <v>25975</v>
      </c>
      <c r="H5137" t="s">
        <v>25976</v>
      </c>
      <c r="I5137">
        <v>6</v>
      </c>
      <c r="J5137">
        <v>1</v>
      </c>
      <c r="K5137">
        <v>0</v>
      </c>
      <c r="L5137" t="s">
        <v>25977</v>
      </c>
      <c r="M5137">
        <f>SUM(B5137,C5137)</f>
        <v>0</v>
      </c>
      <c r="N5137" t="str">
        <f t="shared" si="160"/>
        <v>No</v>
      </c>
      <c r="O5137">
        <f>COUNTIF(C:C,"&lt;0")</f>
        <v>0</v>
      </c>
      <c r="P5137" t="e">
        <f>SUMIF(#REF!,"&gt;"&amp;AVERAGE(#REF!))</f>
        <v>#REF!</v>
      </c>
      <c r="Q5137">
        <f t="shared" si="161"/>
        <v>27.565026697177728</v>
      </c>
      <c r="R5137" t="str">
        <f>CONCATENATE("ID-",A5137,"-",E5137)</f>
        <v>ID-39119-North Caicos - Grand Turk</v>
      </c>
      <c r="S5137" t="str">
        <f>INDEX(B:B,MATCH(A5137,A:A,0))</f>
        <v>19:20</v>
      </c>
      <c r="T5137" t="str">
        <f>IF(OR(B5137&gt;0,C5137&gt;0),"Acceptable","Check")</f>
        <v>Acceptable</v>
      </c>
      <c r="U5137">
        <f>COUNTIF(D:D, "Military - U.S. Army")</f>
        <v>23</v>
      </c>
      <c r="V5137">
        <f>AVERAGEIF(C:C,"Fort Myer, Virginia", I:I)</f>
        <v>2</v>
      </c>
      <c r="X5137" t="str">
        <f>IFERROR(VLOOKUP("FlightNumber", A:D, 4, FALSE), "Flight Not Found")</f>
        <v>Flight Not Found</v>
      </c>
      <c r="Y5137" t="str" cm="1">
        <f t="array" ref="Y5137">IF(AND(B:B &gt; TIME(6, 0, 0), B:B &lt;= TIME(18, 0, 0)), "Day", "Night")</f>
        <v>Night</v>
      </c>
      <c r="Z5137">
        <f>COUNTIFS(D:D, "Military - U.S. Army", C:C, "Fort Myer, Virginia")</f>
        <v>1</v>
      </c>
    </row>
    <row r="5138" spans="1:26" x14ac:dyDescent="0.2">
      <c r="A5138">
        <v>39120</v>
      </c>
      <c r="B5138" t="s">
        <v>8533</v>
      </c>
      <c r="C5138" t="s">
        <v>25978</v>
      </c>
      <c r="D5138" t="s">
        <v>25979</v>
      </c>
      <c r="E5138" t="s">
        <v>25980</v>
      </c>
      <c r="F5138" t="s">
        <v>25974</v>
      </c>
      <c r="G5138" t="s">
        <v>25981</v>
      </c>
      <c r="H5138" t="s">
        <v>25982</v>
      </c>
      <c r="I5138">
        <v>3</v>
      </c>
      <c r="J5138">
        <v>3</v>
      </c>
      <c r="K5138">
        <v>0</v>
      </c>
      <c r="L5138" t="s">
        <v>25983</v>
      </c>
      <c r="M5138">
        <f>SUM(B5138,C5138)</f>
        <v>0</v>
      </c>
      <c r="N5138" t="str">
        <f t="shared" si="160"/>
        <v>No</v>
      </c>
      <c r="O5138">
        <f>COUNTIF(C:C,"&lt;0")</f>
        <v>0</v>
      </c>
      <c r="P5138" t="e">
        <f>SUMIF(#REF!,"&gt;"&amp;AVERAGE(#REF!))</f>
        <v>#REF!</v>
      </c>
      <c r="Q5138">
        <f t="shared" si="161"/>
        <v>27.565026697177728</v>
      </c>
      <c r="R5138" t="str">
        <f>CONCATENATE("ID-",A5138,"-",E5138)</f>
        <v>ID-39120-Great Falls - Bozeman</v>
      </c>
      <c r="S5138" t="str">
        <f>INDEX(B:B,MATCH(A5138,A:A,0))</f>
        <v>04:01</v>
      </c>
      <c r="T5138" t="str">
        <f>IF(OR(B5138&gt;0,C5138&gt;0),"Acceptable","Check")</f>
        <v>Acceptable</v>
      </c>
      <c r="U5138">
        <f>COUNTIF(D:D, "Military - U.S. Army")</f>
        <v>23</v>
      </c>
      <c r="V5138">
        <f>AVERAGEIF(C:C,"Fort Myer, Virginia", I:I)</f>
        <v>2</v>
      </c>
      <c r="X5138" t="str">
        <f>IFERROR(VLOOKUP("FlightNumber", A:D, 4, FALSE), "Flight Not Found")</f>
        <v>Flight Not Found</v>
      </c>
      <c r="Y5138" t="str" cm="1">
        <f t="array" ref="Y5138">IF(AND(B:B &gt; TIME(6, 0, 0), B:B &lt;= TIME(18, 0, 0)), "Day", "Night")</f>
        <v>Night</v>
      </c>
      <c r="Z5138">
        <f>COUNTIFS(D:D, "Military - U.S. Army", C:C, "Fort Myer, Virginia")</f>
        <v>1</v>
      </c>
    </row>
    <row r="5139" spans="1:26" x14ac:dyDescent="0.2">
      <c r="A5139">
        <v>39148</v>
      </c>
      <c r="B5139" t="s">
        <v>9972</v>
      </c>
      <c r="C5139" t="s">
        <v>25984</v>
      </c>
      <c r="D5139" t="s">
        <v>4985</v>
      </c>
      <c r="E5139" t="s">
        <v>25985</v>
      </c>
      <c r="F5139" t="s">
        <v>25986</v>
      </c>
      <c r="G5139" t="s">
        <v>25987</v>
      </c>
      <c r="H5139" t="s">
        <v>25988</v>
      </c>
      <c r="I5139">
        <v>140</v>
      </c>
      <c r="J5139">
        <v>22</v>
      </c>
      <c r="K5139">
        <v>0</v>
      </c>
      <c r="L5139" t="s">
        <v>25989</v>
      </c>
      <c r="M5139">
        <f>SUM(B5139,C5139)</f>
        <v>0</v>
      </c>
      <c r="N5139" t="str">
        <f t="shared" si="160"/>
        <v>No</v>
      </c>
      <c r="O5139">
        <f>COUNTIF(C:C,"&lt;0")</f>
        <v>0</v>
      </c>
      <c r="P5139" t="e">
        <f>SUMIF(#REF!,"&gt;"&amp;AVERAGE(#REF!))</f>
        <v>#REF!</v>
      </c>
      <c r="Q5139">
        <f t="shared" si="161"/>
        <v>27.565026697177728</v>
      </c>
      <c r="R5139" t="str">
        <f>CONCATENATE("ID-",A5139,"-",E5139)</f>
        <v>ID-39148-Jakarta - Yogyakarta</v>
      </c>
      <c r="S5139" t="str">
        <f>INDEX(B:B,MATCH(A5139,A:A,0))</f>
        <v>07:14</v>
      </c>
      <c r="T5139" t="str">
        <f>IF(OR(B5139&gt;0,C5139&gt;0),"Acceptable","Check")</f>
        <v>Acceptable</v>
      </c>
      <c r="U5139">
        <f>COUNTIF(D:D, "Military - U.S. Army")</f>
        <v>23</v>
      </c>
      <c r="V5139">
        <f>AVERAGEIF(C:C,"Fort Myer, Virginia", I:I)</f>
        <v>2</v>
      </c>
      <c r="X5139" t="str">
        <f>IFERROR(VLOOKUP("FlightNumber", A:D, 4, FALSE), "Flight Not Found")</f>
        <v>Flight Not Found</v>
      </c>
      <c r="Y5139" t="str" cm="1">
        <f t="array" ref="Y5139">IF(AND(B:B &gt; TIME(6, 0, 0), B:B &lt;= TIME(18, 0, 0)), "Day", "Night")</f>
        <v>Night</v>
      </c>
      <c r="Z5139">
        <f>COUNTIFS(D:D, "Military - U.S. Army", C:C, "Fort Myer, Virginia")</f>
        <v>1</v>
      </c>
    </row>
    <row r="5140" spans="1:26" x14ac:dyDescent="0.2">
      <c r="A5140">
        <v>39149</v>
      </c>
      <c r="B5140" t="s">
        <v>1164</v>
      </c>
      <c r="C5140" t="s">
        <v>25990</v>
      </c>
      <c r="D5140" t="s">
        <v>25991</v>
      </c>
      <c r="E5140" t="s">
        <v>409</v>
      </c>
      <c r="F5140" t="s">
        <v>25992</v>
      </c>
      <c r="G5140" t="s">
        <v>25993</v>
      </c>
      <c r="H5140" t="s">
        <v>25994</v>
      </c>
      <c r="I5140">
        <v>7</v>
      </c>
      <c r="J5140">
        <v>4</v>
      </c>
      <c r="K5140">
        <v>0</v>
      </c>
      <c r="L5140" t="s">
        <v>25995</v>
      </c>
      <c r="M5140">
        <f>SUM(B5140,C5140)</f>
        <v>0</v>
      </c>
      <c r="N5140" t="str">
        <f t="shared" si="160"/>
        <v>No</v>
      </c>
      <c r="O5140">
        <f>COUNTIF(C:C,"&lt;0")</f>
        <v>0</v>
      </c>
      <c r="P5140" t="e">
        <f>SUMIF(#REF!,"&gt;"&amp;AVERAGE(#REF!))</f>
        <v>#REF!</v>
      </c>
      <c r="Q5140">
        <f t="shared" si="161"/>
        <v>27.565026697177728</v>
      </c>
      <c r="R5140" t="str">
        <f>CONCATENATE("ID-",A5140,"-",E5140)</f>
        <v>ID-39149-Sightseeing</v>
      </c>
      <c r="S5140" t="str">
        <f>INDEX(B:B,MATCH(A5140,A:A,0))</f>
        <v>15:00</v>
      </c>
      <c r="T5140" t="str">
        <f>IF(OR(B5140&gt;0,C5140&gt;0),"Acceptable","Check")</f>
        <v>Acceptable</v>
      </c>
      <c r="U5140">
        <f>COUNTIF(D:D, "Military - U.S. Army")</f>
        <v>23</v>
      </c>
      <c r="V5140">
        <f>AVERAGEIF(C:C,"Fort Myer, Virginia", I:I)</f>
        <v>2</v>
      </c>
      <c r="X5140" t="str">
        <f>IFERROR(VLOOKUP("FlightNumber", A:D, 4, FALSE), "Flight Not Found")</f>
        <v>Flight Not Found</v>
      </c>
      <c r="Y5140" t="str" cm="1">
        <f t="array" ref="Y5140">IF(AND(B:B &gt; TIME(6, 0, 0), B:B &lt;= TIME(18, 0, 0)), "Day", "Night")</f>
        <v>Night</v>
      </c>
      <c r="Z5140">
        <f>COUNTIFS(D:D, "Military - U.S. Army", C:C, "Fort Myer, Virginia")</f>
        <v>1</v>
      </c>
    </row>
    <row r="5141" spans="1:26" x14ac:dyDescent="0.2">
      <c r="A5141">
        <v>39152</v>
      </c>
      <c r="B5141" t="s">
        <v>10668</v>
      </c>
      <c r="C5141" t="s">
        <v>25996</v>
      </c>
      <c r="D5141" t="s">
        <v>25997</v>
      </c>
      <c r="F5141" t="s">
        <v>25998</v>
      </c>
      <c r="G5141" t="s">
        <v>25999</v>
      </c>
      <c r="H5141" t="s">
        <v>26000</v>
      </c>
      <c r="I5141">
        <v>5</v>
      </c>
      <c r="J5141">
        <v>1</v>
      </c>
      <c r="K5141">
        <v>0</v>
      </c>
      <c r="L5141" t="s">
        <v>26001</v>
      </c>
      <c r="M5141">
        <f>SUM(B5141,C5141)</f>
        <v>0</v>
      </c>
      <c r="N5141" t="str">
        <f t="shared" si="160"/>
        <v>No</v>
      </c>
      <c r="O5141">
        <f>COUNTIF(C:C,"&lt;0")</f>
        <v>0</v>
      </c>
      <c r="P5141" t="e">
        <f>SUMIF(#REF!,"&gt;"&amp;AVERAGE(#REF!))</f>
        <v>#REF!</v>
      </c>
      <c r="Q5141">
        <f t="shared" si="161"/>
        <v>27.565026697177728</v>
      </c>
      <c r="R5141" t="str">
        <f>CONCATENATE("ID-",A5141,"-",E5141)</f>
        <v>ID-39152-</v>
      </c>
      <c r="S5141" t="str">
        <f>INDEX(B:B,MATCH(A5141,A:A,0))</f>
        <v>23:20</v>
      </c>
      <c r="T5141" t="str">
        <f>IF(OR(B5141&gt;0,C5141&gt;0),"Acceptable","Check")</f>
        <v>Acceptable</v>
      </c>
      <c r="U5141">
        <f>COUNTIF(D:D, "Military - U.S. Army")</f>
        <v>23</v>
      </c>
      <c r="V5141">
        <f>AVERAGEIF(C:C,"Fort Myer, Virginia", I:I)</f>
        <v>2</v>
      </c>
      <c r="X5141" t="str">
        <f>IFERROR(VLOOKUP("FlightNumber", A:D, 4, FALSE), "Flight Not Found")</f>
        <v>Flight Not Found</v>
      </c>
      <c r="Y5141" t="str" cm="1">
        <f t="array" ref="Y5141">IF(AND(B:B &gt; TIME(6, 0, 0), B:B &lt;= TIME(18, 0, 0)), "Day", "Night")</f>
        <v>Night</v>
      </c>
      <c r="Z5141">
        <f>COUNTIFS(D:D, "Military - U.S. Army", C:C, "Fort Myer, Virginia")</f>
        <v>1</v>
      </c>
    </row>
    <row r="5142" spans="1:26" x14ac:dyDescent="0.2">
      <c r="A5142">
        <v>39155</v>
      </c>
      <c r="C5142" t="s">
        <v>26002</v>
      </c>
      <c r="E5142" t="s">
        <v>26003</v>
      </c>
      <c r="F5142" t="s">
        <v>26004</v>
      </c>
      <c r="G5142" t="s">
        <v>26005</v>
      </c>
      <c r="I5142">
        <v>4</v>
      </c>
      <c r="J5142">
        <v>4</v>
      </c>
      <c r="K5142">
        <v>0</v>
      </c>
      <c r="L5142" t="s">
        <v>26006</v>
      </c>
      <c r="M5142">
        <f>SUM(B5142,C5142)</f>
        <v>0</v>
      </c>
      <c r="N5142" t="str">
        <f t="shared" si="160"/>
        <v>No</v>
      </c>
      <c r="O5142">
        <f>COUNTIF(C:C,"&lt;0")</f>
        <v>0</v>
      </c>
      <c r="P5142" t="e">
        <f>SUMIF(#REF!,"&gt;"&amp;AVERAGE(#REF!))</f>
        <v>#REF!</v>
      </c>
      <c r="Q5142">
        <f t="shared" si="161"/>
        <v>27.565026697177728</v>
      </c>
      <c r="R5142" t="str">
        <f>CONCATENATE("ID-",A5142,"-",E5142)</f>
        <v>ID-39155-Petrolina - Salvador</v>
      </c>
      <c r="S5142">
        <f>INDEX(B:B,MATCH(A5142,A:A,0))</f>
        <v>0</v>
      </c>
      <c r="T5142" t="str">
        <f>IF(OR(B5142&gt;0,C5142&gt;0),"Acceptable","Check")</f>
        <v>Acceptable</v>
      </c>
      <c r="U5142">
        <f>COUNTIF(D:D, "Military - U.S. Army")</f>
        <v>23</v>
      </c>
      <c r="V5142">
        <f>AVERAGEIF(C:C,"Fort Myer, Virginia", I:I)</f>
        <v>2</v>
      </c>
      <c r="X5142" t="str">
        <f>IFERROR(VLOOKUP("FlightNumber", A:D, 4, FALSE), "Flight Not Found")</f>
        <v>Flight Not Found</v>
      </c>
      <c r="Y5142" t="str" cm="1">
        <f t="array" ref="Y5142">IF(AND(B:B &gt; TIME(6, 0, 0), B:B &lt;= TIME(18, 0, 0)), "Day", "Night")</f>
        <v>Night</v>
      </c>
      <c r="Z5142">
        <f>COUNTIFS(D:D, "Military - U.S. Army", C:C, "Fort Myer, Virginia")</f>
        <v>1</v>
      </c>
    </row>
    <row r="5143" spans="1:26" x14ac:dyDescent="0.2">
      <c r="A5143">
        <v>39158</v>
      </c>
      <c r="B5143" t="s">
        <v>8508</v>
      </c>
      <c r="C5143" t="s">
        <v>26007</v>
      </c>
      <c r="D5143" t="s">
        <v>26008</v>
      </c>
      <c r="E5143" t="s">
        <v>26009</v>
      </c>
      <c r="F5143" t="s">
        <v>26010</v>
      </c>
      <c r="G5143" t="s">
        <v>26011</v>
      </c>
      <c r="H5143" t="s">
        <v>26012</v>
      </c>
      <c r="I5143">
        <v>57</v>
      </c>
      <c r="J5143">
        <v>6</v>
      </c>
      <c r="K5143">
        <v>0</v>
      </c>
      <c r="L5143" t="s">
        <v>26013</v>
      </c>
      <c r="M5143">
        <f>SUM(B5143,C5143)</f>
        <v>0</v>
      </c>
      <c r="N5143" t="str">
        <f t="shared" si="160"/>
        <v>No</v>
      </c>
      <c r="O5143">
        <f>COUNTIF(C:C,"&lt;0")</f>
        <v>0</v>
      </c>
      <c r="P5143" t="e">
        <f>SUMIF(#REF!,"&gt;"&amp;AVERAGE(#REF!))</f>
        <v>#REF!</v>
      </c>
      <c r="Q5143">
        <f t="shared" si="161"/>
        <v>27.565026697177728</v>
      </c>
      <c r="R5143" t="str">
        <f>CONCATENATE("ID-",A5143,"-",E5143)</f>
        <v>ID-39158-Surgut - Samara</v>
      </c>
      <c r="S5143" t="str">
        <f>INDEX(B:B,MATCH(A5143,A:A,0))</f>
        <v>11:40</v>
      </c>
      <c r="T5143" t="str">
        <f>IF(OR(B5143&gt;0,C5143&gt;0),"Acceptable","Check")</f>
        <v>Acceptable</v>
      </c>
      <c r="U5143">
        <f>COUNTIF(D:D, "Military - U.S. Army")</f>
        <v>23</v>
      </c>
      <c r="V5143">
        <f>AVERAGEIF(C:C,"Fort Myer, Virginia", I:I)</f>
        <v>2</v>
      </c>
      <c r="X5143" t="str">
        <f>IFERROR(VLOOKUP("FlightNumber", A:D, 4, FALSE), "Flight Not Found")</f>
        <v>Flight Not Found</v>
      </c>
      <c r="Y5143" t="str" cm="1">
        <f t="array" ref="Y5143">IF(AND(B:B &gt; TIME(6, 0, 0), B:B &lt;= TIME(18, 0, 0)), "Day", "Night")</f>
        <v>Night</v>
      </c>
      <c r="Z5143">
        <f>COUNTIFS(D:D, "Military - U.S. Army", C:C, "Fort Myer, Virginia")</f>
        <v>1</v>
      </c>
    </row>
    <row r="5144" spans="1:26" x14ac:dyDescent="0.2">
      <c r="A5144">
        <v>39164</v>
      </c>
      <c r="B5144" t="s">
        <v>2119</v>
      </c>
      <c r="C5144" t="s">
        <v>11651</v>
      </c>
      <c r="D5144" t="s">
        <v>26014</v>
      </c>
      <c r="E5144" t="s">
        <v>26015</v>
      </c>
      <c r="F5144" t="s">
        <v>26016</v>
      </c>
      <c r="G5144" t="s">
        <v>26017</v>
      </c>
      <c r="H5144" t="s">
        <v>26018</v>
      </c>
      <c r="I5144">
        <v>11</v>
      </c>
      <c r="J5144">
        <v>11</v>
      </c>
      <c r="K5144">
        <v>0</v>
      </c>
      <c r="L5144" t="s">
        <v>26019</v>
      </c>
      <c r="M5144">
        <f>SUM(B5144,C5144)</f>
        <v>0</v>
      </c>
      <c r="N5144" t="str">
        <f t="shared" si="160"/>
        <v>No</v>
      </c>
      <c r="O5144">
        <f>COUNTIF(C:C,"&lt;0")</f>
        <v>0</v>
      </c>
      <c r="P5144" t="e">
        <f>SUMIF(#REF!,"&gt;"&amp;AVERAGE(#REF!))</f>
        <v>#REF!</v>
      </c>
      <c r="Q5144">
        <f t="shared" si="161"/>
        <v>27.565026697177728</v>
      </c>
      <c r="R5144" t="str">
        <f>CONCATENATE("ID-",A5144,"-",E5144)</f>
        <v>ID-39164-Mogadishu - Djibouti</v>
      </c>
      <c r="S5144" t="str">
        <f>INDEX(B:B,MATCH(A5144,A:A,0))</f>
        <v>17:00</v>
      </c>
      <c r="T5144" t="str">
        <f>IF(OR(B5144&gt;0,C5144&gt;0),"Acceptable","Check")</f>
        <v>Acceptable</v>
      </c>
      <c r="U5144">
        <f>COUNTIF(D:D, "Military - U.S. Army")</f>
        <v>23</v>
      </c>
      <c r="V5144">
        <f>AVERAGEIF(C:C,"Fort Myer, Virginia", I:I)</f>
        <v>2</v>
      </c>
      <c r="X5144" t="str">
        <f>IFERROR(VLOOKUP("FlightNumber", A:D, 4, FALSE), "Flight Not Found")</f>
        <v>Flight Not Found</v>
      </c>
      <c r="Y5144" t="str" cm="1">
        <f t="array" ref="Y5144">IF(AND(B:B &gt; TIME(6, 0, 0), B:B &lt;= TIME(18, 0, 0)), "Day", "Night")</f>
        <v>Night</v>
      </c>
      <c r="Z5144">
        <f>COUNTIFS(D:D, "Military - U.S. Army", C:C, "Fort Myer, Virginia")</f>
        <v>1</v>
      </c>
    </row>
    <row r="5145" spans="1:26" x14ac:dyDescent="0.2">
      <c r="A5145">
        <v>39197</v>
      </c>
      <c r="B5145" t="s">
        <v>20220</v>
      </c>
      <c r="C5145" t="s">
        <v>26020</v>
      </c>
      <c r="D5145" t="s">
        <v>26021</v>
      </c>
      <c r="E5145" t="s">
        <v>26022</v>
      </c>
      <c r="F5145" t="s">
        <v>26023</v>
      </c>
      <c r="G5145" t="s">
        <v>26024</v>
      </c>
      <c r="H5145" t="s">
        <v>26025</v>
      </c>
      <c r="I5145">
        <v>5</v>
      </c>
      <c r="J5145">
        <v>3</v>
      </c>
      <c r="K5145">
        <v>0</v>
      </c>
      <c r="L5145" t="s">
        <v>26026</v>
      </c>
      <c r="M5145">
        <f>SUM(B5145,C5145)</f>
        <v>0</v>
      </c>
      <c r="N5145" t="str">
        <f t="shared" si="160"/>
        <v>No</v>
      </c>
      <c r="O5145">
        <f>COUNTIF(C:C,"&lt;0")</f>
        <v>0</v>
      </c>
      <c r="P5145" t="e">
        <f>SUMIF(#REF!,"&gt;"&amp;AVERAGE(#REF!))</f>
        <v>#REF!</v>
      </c>
      <c r="Q5145">
        <f t="shared" si="161"/>
        <v>27.565026697177728</v>
      </c>
      <c r="R5145" t="str">
        <f>CONCATENATE("ID-",A5145,"-",E5145)</f>
        <v>ID-39197-Kato - Kopinang</v>
      </c>
      <c r="S5145" t="str">
        <f>INDEX(B:B,MATCH(A5145,A:A,0))</f>
        <v>14:05</v>
      </c>
      <c r="T5145" t="str">
        <f>IF(OR(B5145&gt;0,C5145&gt;0),"Acceptable","Check")</f>
        <v>Acceptable</v>
      </c>
      <c r="U5145">
        <f>COUNTIF(D:D, "Military - U.S. Army")</f>
        <v>23</v>
      </c>
      <c r="V5145">
        <f>AVERAGEIF(C:C,"Fort Myer, Virginia", I:I)</f>
        <v>2</v>
      </c>
      <c r="X5145" t="str">
        <f>IFERROR(VLOOKUP("FlightNumber", A:D, 4, FALSE), "Flight Not Found")</f>
        <v>Flight Not Found</v>
      </c>
      <c r="Y5145" t="str" cm="1">
        <f t="array" ref="Y5145">IF(AND(B:B &gt; TIME(6, 0, 0), B:B &lt;= TIME(18, 0, 0)), "Day", "Night")</f>
        <v>Night</v>
      </c>
      <c r="Z5145">
        <f>COUNTIFS(D:D, "Military - U.S. Army", C:C, "Fort Myer, Virginia")</f>
        <v>1</v>
      </c>
    </row>
    <row r="5146" spans="1:26" x14ac:dyDescent="0.2">
      <c r="A5146">
        <v>39199</v>
      </c>
      <c r="B5146" t="s">
        <v>17094</v>
      </c>
      <c r="C5146" t="s">
        <v>26027</v>
      </c>
      <c r="D5146" t="s">
        <v>26028</v>
      </c>
      <c r="F5146" t="s">
        <v>26029</v>
      </c>
      <c r="I5146">
        <v>18</v>
      </c>
      <c r="J5146">
        <v>18</v>
      </c>
      <c r="K5146">
        <v>0</v>
      </c>
      <c r="L5146" t="s">
        <v>26030</v>
      </c>
      <c r="M5146">
        <f>SUM(B5146,C5146)</f>
        <v>0</v>
      </c>
      <c r="N5146" t="str">
        <f t="shared" si="160"/>
        <v>No</v>
      </c>
      <c r="O5146">
        <f>COUNTIF(C:C,"&lt;0")</f>
        <v>0</v>
      </c>
      <c r="P5146" t="e">
        <f>SUMIF(#REF!,"&gt;"&amp;AVERAGE(#REF!))</f>
        <v>#REF!</v>
      </c>
      <c r="Q5146">
        <f t="shared" si="161"/>
        <v>27.565026697177728</v>
      </c>
      <c r="R5146" t="str">
        <f>CONCATENATE("ID-",A5146,"-",E5146)</f>
        <v>ID-39199-</v>
      </c>
      <c r="S5146" t="str">
        <f>INDEX(B:B,MATCH(A5146,A:A,0))</f>
        <v>11:34</v>
      </c>
      <c r="T5146" t="str">
        <f>IF(OR(B5146&gt;0,C5146&gt;0),"Acceptable","Check")</f>
        <v>Acceptable</v>
      </c>
      <c r="U5146">
        <f>COUNTIF(D:D, "Military - U.S. Army")</f>
        <v>23</v>
      </c>
      <c r="V5146">
        <f>AVERAGEIF(C:C,"Fort Myer, Virginia", I:I)</f>
        <v>2</v>
      </c>
      <c r="X5146" t="str">
        <f>IFERROR(VLOOKUP("FlightNumber", A:D, 4, FALSE), "Flight Not Found")</f>
        <v>Flight Not Found</v>
      </c>
      <c r="Y5146" t="str" cm="1">
        <f t="array" ref="Y5146">IF(AND(B:B &gt; TIME(6, 0, 0), B:B &lt;= TIME(18, 0, 0)), "Day", "Night")</f>
        <v>Night</v>
      </c>
      <c r="Z5146">
        <f>COUNTIFS(D:D, "Military - U.S. Army", C:C, "Fort Myer, Virginia")</f>
        <v>1</v>
      </c>
    </row>
    <row r="5147" spans="1:26" x14ac:dyDescent="0.2">
      <c r="A5147">
        <v>39207</v>
      </c>
      <c r="C5147" t="s">
        <v>26031</v>
      </c>
      <c r="D5147" t="s">
        <v>23433</v>
      </c>
      <c r="E5147" t="s">
        <v>26032</v>
      </c>
      <c r="F5147" t="s">
        <v>26033</v>
      </c>
      <c r="G5147" t="s">
        <v>26034</v>
      </c>
      <c r="H5147" t="s">
        <v>26035</v>
      </c>
      <c r="I5147">
        <v>114</v>
      </c>
      <c r="J5147">
        <v>114</v>
      </c>
      <c r="K5147">
        <v>0</v>
      </c>
      <c r="L5147" t="s">
        <v>26036</v>
      </c>
      <c r="M5147">
        <f>SUM(B5147,C5147)</f>
        <v>0</v>
      </c>
      <c r="N5147" t="str">
        <f t="shared" si="160"/>
        <v>No</v>
      </c>
      <c r="O5147">
        <f>COUNTIF(C:C,"&lt;0")</f>
        <v>0</v>
      </c>
      <c r="P5147" t="e">
        <f>SUMIF(#REF!,"&gt;"&amp;AVERAGE(#REF!))</f>
        <v>#REF!</v>
      </c>
      <c r="Q5147">
        <f t="shared" si="161"/>
        <v>27.565026697177728</v>
      </c>
      <c r="R5147" t="str">
        <f>CONCATENATE("ID-",A5147,"-",E5147)</f>
        <v>ID-39207-Abidjan, Ivory Coast - Douala, Cameroon - Nairobi, Kenya</v>
      </c>
      <c r="S5147">
        <f>INDEX(B:B,MATCH(A5147,A:A,0))</f>
        <v>0</v>
      </c>
      <c r="T5147" t="str">
        <f>IF(OR(B5147&gt;0,C5147&gt;0),"Acceptable","Check")</f>
        <v>Acceptable</v>
      </c>
      <c r="U5147">
        <f>COUNTIF(D:D, "Military - U.S. Army")</f>
        <v>23</v>
      </c>
      <c r="V5147">
        <f>AVERAGEIF(C:C,"Fort Myer, Virginia", I:I)</f>
        <v>2</v>
      </c>
      <c r="X5147" t="str">
        <f>IFERROR(VLOOKUP("FlightNumber", A:D, 4, FALSE), "Flight Not Found")</f>
        <v>Flight Not Found</v>
      </c>
      <c r="Y5147" t="str" cm="1">
        <f t="array" ref="Y5147">IF(AND(B:B &gt; TIME(6, 0, 0), B:B &lt;= TIME(18, 0, 0)), "Day", "Night")</f>
        <v>Night</v>
      </c>
      <c r="Z5147">
        <f>COUNTIFS(D:D, "Military - U.S. Army", C:C, "Fort Myer, Virginia")</f>
        <v>1</v>
      </c>
    </row>
    <row r="5148" spans="1:26" x14ac:dyDescent="0.2">
      <c r="A5148">
        <v>39208</v>
      </c>
      <c r="B5148" t="s">
        <v>14662</v>
      </c>
      <c r="C5148" t="s">
        <v>26037</v>
      </c>
      <c r="D5148" t="s">
        <v>8456</v>
      </c>
      <c r="E5148" t="s">
        <v>26038</v>
      </c>
      <c r="F5148" t="s">
        <v>12467</v>
      </c>
      <c r="G5148" t="s">
        <v>26039</v>
      </c>
      <c r="H5148" t="s">
        <v>472</v>
      </c>
      <c r="I5148">
        <v>9</v>
      </c>
      <c r="J5148">
        <v>9</v>
      </c>
      <c r="K5148">
        <v>0</v>
      </c>
      <c r="L5148" t="s">
        <v>26040</v>
      </c>
      <c r="M5148">
        <f>SUM(B5148,C5148)</f>
        <v>0</v>
      </c>
      <c r="N5148" t="str">
        <f t="shared" si="160"/>
        <v>No</v>
      </c>
      <c r="O5148">
        <f>COUNTIF(C:C,"&lt;0")</f>
        <v>0</v>
      </c>
      <c r="P5148" t="e">
        <f>SUMIF(#REF!,"&gt;"&amp;AVERAGE(#REF!))</f>
        <v>#REF!</v>
      </c>
      <c r="Q5148">
        <f t="shared" si="161"/>
        <v>27.565026697177728</v>
      </c>
      <c r="R5148" t="str">
        <f>CONCATENATE("ID-",A5148,"-",E5148)</f>
        <v>ID-39208-El-Gora - Santa Katarina</v>
      </c>
      <c r="S5148" t="str">
        <f>INDEX(B:B,MATCH(A5148,A:A,0))</f>
        <v>09:10</v>
      </c>
      <c r="T5148" t="str">
        <f>IF(OR(B5148&gt;0,C5148&gt;0),"Acceptable","Check")</f>
        <v>Acceptable</v>
      </c>
      <c r="U5148">
        <f>COUNTIF(D:D, "Military - U.S. Army")</f>
        <v>23</v>
      </c>
      <c r="V5148">
        <f>AVERAGEIF(C:C,"Fort Myer, Virginia", I:I)</f>
        <v>2</v>
      </c>
      <c r="X5148" t="str">
        <f>IFERROR(VLOOKUP("FlightNumber", A:D, 4, FALSE), "Flight Not Found")</f>
        <v>Flight Not Found</v>
      </c>
      <c r="Y5148" t="str" cm="1">
        <f t="array" ref="Y5148">IF(AND(B:B &gt; TIME(6, 0, 0), B:B &lt;= TIME(18, 0, 0)), "Day", "Night")</f>
        <v>Night</v>
      </c>
      <c r="Z5148">
        <f>COUNTIFS(D:D, "Military - U.S. Army", C:C, "Fort Myer, Virginia")</f>
        <v>1</v>
      </c>
    </row>
    <row r="5149" spans="1:26" x14ac:dyDescent="0.2">
      <c r="A5149">
        <v>39219</v>
      </c>
      <c r="B5149" t="s">
        <v>2567</v>
      </c>
      <c r="C5149" t="s">
        <v>26041</v>
      </c>
      <c r="D5149" t="s">
        <v>26042</v>
      </c>
      <c r="E5149" t="s">
        <v>26043</v>
      </c>
      <c r="F5149" t="s">
        <v>18709</v>
      </c>
      <c r="G5149" t="s">
        <v>26044</v>
      </c>
      <c r="H5149" t="s">
        <v>26045</v>
      </c>
      <c r="I5149">
        <v>3</v>
      </c>
      <c r="J5149">
        <v>3</v>
      </c>
      <c r="K5149">
        <v>0</v>
      </c>
      <c r="L5149" t="s">
        <v>26046</v>
      </c>
      <c r="M5149">
        <f>SUM(B5149,C5149)</f>
        <v>0</v>
      </c>
      <c r="N5149" t="str">
        <f t="shared" si="160"/>
        <v>No</v>
      </c>
      <c r="O5149">
        <f>COUNTIF(C:C,"&lt;0")</f>
        <v>0</v>
      </c>
      <c r="P5149" t="e">
        <f>SUMIF(#REF!,"&gt;"&amp;AVERAGE(#REF!))</f>
        <v>#REF!</v>
      </c>
      <c r="Q5149">
        <f t="shared" si="161"/>
        <v>27.565026697177728</v>
      </c>
      <c r="R5149" t="str">
        <f>CONCATENATE("ID-",A5149,"-",E5149)</f>
        <v>ID-39219-Walikale - Goma</v>
      </c>
      <c r="S5149" t="str">
        <f>INDEX(B:B,MATCH(A5149,A:A,0))</f>
        <v>11:00</v>
      </c>
      <c r="T5149" t="str">
        <f>IF(OR(B5149&gt;0,C5149&gt;0),"Acceptable","Check")</f>
        <v>Acceptable</v>
      </c>
      <c r="U5149">
        <f>COUNTIF(D:D, "Military - U.S. Army")</f>
        <v>23</v>
      </c>
      <c r="V5149">
        <f>AVERAGEIF(C:C,"Fort Myer, Virginia", I:I)</f>
        <v>2</v>
      </c>
      <c r="X5149" t="str">
        <f>IFERROR(VLOOKUP("FlightNumber", A:D, 4, FALSE), "Flight Not Found")</f>
        <v>Flight Not Found</v>
      </c>
      <c r="Y5149" t="str" cm="1">
        <f t="array" ref="Y5149">IF(AND(B:B &gt; TIME(6, 0, 0), B:B &lt;= TIME(18, 0, 0)), "Day", "Night")</f>
        <v>Night</v>
      </c>
      <c r="Z5149">
        <f>COUNTIFS(D:D, "Military - U.S. Army", C:C, "Fort Myer, Virginia")</f>
        <v>1</v>
      </c>
    </row>
    <row r="5150" spans="1:26" x14ac:dyDescent="0.2">
      <c r="A5150">
        <v>39226</v>
      </c>
      <c r="B5150" t="s">
        <v>8457</v>
      </c>
      <c r="C5150" t="s">
        <v>26047</v>
      </c>
      <c r="D5150" t="s">
        <v>18134</v>
      </c>
      <c r="E5150" t="s">
        <v>26048</v>
      </c>
      <c r="F5150" t="s">
        <v>12795</v>
      </c>
      <c r="G5150" t="s">
        <v>26049</v>
      </c>
      <c r="H5150" t="s">
        <v>26050</v>
      </c>
      <c r="I5150">
        <v>20</v>
      </c>
      <c r="J5150">
        <v>13</v>
      </c>
      <c r="K5150">
        <v>0</v>
      </c>
      <c r="L5150" t="s">
        <v>26051</v>
      </c>
      <c r="M5150">
        <f>SUM(B5150,C5150)</f>
        <v>0</v>
      </c>
      <c r="N5150" t="str">
        <f t="shared" si="160"/>
        <v>No</v>
      </c>
      <c r="O5150">
        <f>COUNTIF(C:C,"&lt;0")</f>
        <v>0</v>
      </c>
      <c r="P5150" t="e">
        <f>SUMIF(#REF!,"&gt;"&amp;AVERAGE(#REF!))</f>
        <v>#REF!</v>
      </c>
      <c r="Q5150">
        <f t="shared" si="161"/>
        <v>27.565026697177728</v>
      </c>
      <c r="R5150" t="str">
        <f>CONCATENATE("ID-",A5150,"-",E5150)</f>
        <v>ID-39226-Iquitos - Pucallpa</v>
      </c>
      <c r="S5150" t="str">
        <f>INDEX(B:B,MATCH(A5150,A:A,0))</f>
        <v>17:45</v>
      </c>
      <c r="T5150" t="str">
        <f>IF(OR(B5150&gt;0,C5150&gt;0),"Acceptable","Check")</f>
        <v>Acceptable</v>
      </c>
      <c r="U5150">
        <f>COUNTIF(D:D, "Military - U.S. Army")</f>
        <v>23</v>
      </c>
      <c r="V5150">
        <f>AVERAGEIF(C:C,"Fort Myer, Virginia", I:I)</f>
        <v>2</v>
      </c>
      <c r="X5150" t="str">
        <f>IFERROR(VLOOKUP("FlightNumber", A:D, 4, FALSE), "Flight Not Found")</f>
        <v>Flight Not Found</v>
      </c>
      <c r="Y5150" t="str" cm="1">
        <f t="array" ref="Y5150">IF(AND(B:B &gt; TIME(6, 0, 0), B:B &lt;= TIME(18, 0, 0)), "Day", "Night")</f>
        <v>Night</v>
      </c>
      <c r="Z5150">
        <f>COUNTIFS(D:D, "Military - U.S. Army", C:C, "Fort Myer, Virginia")</f>
        <v>1</v>
      </c>
    </row>
    <row r="5151" spans="1:26" x14ac:dyDescent="0.2">
      <c r="A5151">
        <v>39236</v>
      </c>
      <c r="B5151" t="s">
        <v>2758</v>
      </c>
      <c r="C5151" t="s">
        <v>26052</v>
      </c>
      <c r="D5151" t="s">
        <v>26053</v>
      </c>
      <c r="E5151" t="s">
        <v>26054</v>
      </c>
      <c r="F5151" t="s">
        <v>26055</v>
      </c>
      <c r="I5151">
        <v>22</v>
      </c>
      <c r="J5151">
        <v>21</v>
      </c>
      <c r="K5151">
        <v>0</v>
      </c>
      <c r="L5151" t="s">
        <v>26056</v>
      </c>
      <c r="M5151">
        <f>SUM(B5151,C5151)</f>
        <v>0</v>
      </c>
      <c r="N5151" t="str">
        <f t="shared" si="160"/>
        <v>No</v>
      </c>
      <c r="O5151">
        <f>COUNTIF(C:C,"&lt;0")</f>
        <v>0</v>
      </c>
      <c r="P5151" t="e">
        <f>SUMIF(#REF!,"&gt;"&amp;AVERAGE(#REF!))</f>
        <v>#REF!</v>
      </c>
      <c r="Q5151">
        <f t="shared" si="161"/>
        <v>27.565026697177728</v>
      </c>
      <c r="R5151" t="str">
        <f>CONCATENATE("ID-",A5151,"-",E5151)</f>
        <v>ID-39236-Shuttle</v>
      </c>
      <c r="S5151" t="str">
        <f>INDEX(B:B,MATCH(A5151,A:A,0))</f>
        <v>20:30</v>
      </c>
      <c r="T5151" t="str">
        <f>IF(OR(B5151&gt;0,C5151&gt;0),"Acceptable","Check")</f>
        <v>Acceptable</v>
      </c>
      <c r="U5151">
        <f>COUNTIF(D:D, "Military - U.S. Army")</f>
        <v>23</v>
      </c>
      <c r="V5151">
        <f>AVERAGEIF(C:C,"Fort Myer, Virginia", I:I)</f>
        <v>2</v>
      </c>
      <c r="X5151" t="str">
        <f>IFERROR(VLOOKUP("FlightNumber", A:D, 4, FALSE), "Flight Not Found")</f>
        <v>Flight Not Found</v>
      </c>
      <c r="Y5151" t="str" cm="1">
        <f t="array" ref="Y5151">IF(AND(B:B &gt; TIME(6, 0, 0), B:B &lt;= TIME(18, 0, 0)), "Day", "Night")</f>
        <v>Night</v>
      </c>
      <c r="Z5151">
        <f>COUNTIFS(D:D, "Military - U.S. Army", C:C, "Fort Myer, Virginia")</f>
        <v>1</v>
      </c>
    </row>
    <row r="5152" spans="1:26" x14ac:dyDescent="0.2">
      <c r="A5152">
        <v>39237</v>
      </c>
      <c r="B5152" t="s">
        <v>25518</v>
      </c>
      <c r="C5152" t="s">
        <v>26057</v>
      </c>
      <c r="D5152" t="s">
        <v>26058</v>
      </c>
      <c r="E5152" t="s">
        <v>26059</v>
      </c>
      <c r="F5152" t="s">
        <v>22449</v>
      </c>
      <c r="G5152" t="s">
        <v>26060</v>
      </c>
      <c r="H5152" t="s">
        <v>26061</v>
      </c>
      <c r="I5152">
        <v>6</v>
      </c>
      <c r="J5152">
        <v>6</v>
      </c>
      <c r="K5152">
        <v>0</v>
      </c>
      <c r="L5152" t="s">
        <v>26062</v>
      </c>
      <c r="M5152">
        <f>SUM(B5152,C5152)</f>
        <v>0</v>
      </c>
      <c r="N5152" t="str">
        <f t="shared" si="160"/>
        <v>No</v>
      </c>
      <c r="O5152">
        <f>COUNTIF(C:C,"&lt;0")</f>
        <v>0</v>
      </c>
      <c r="P5152" t="e">
        <f>SUMIF(#REF!,"&gt;"&amp;AVERAGE(#REF!))</f>
        <v>#REF!</v>
      </c>
      <c r="Q5152">
        <f t="shared" si="161"/>
        <v>27.565026697177728</v>
      </c>
      <c r="R5152" t="str">
        <f>CONCATENATE("ID-",A5152,"-",E5152)</f>
        <v>ID-39237-Milwaukee, WI - Detroit, MI</v>
      </c>
      <c r="S5152" t="str">
        <f>INDEX(B:B,MATCH(A5152,A:A,0))</f>
        <v>16:04</v>
      </c>
      <c r="T5152" t="str">
        <f>IF(OR(B5152&gt;0,C5152&gt;0),"Acceptable","Check")</f>
        <v>Acceptable</v>
      </c>
      <c r="U5152">
        <f>COUNTIF(D:D, "Military - U.S. Army")</f>
        <v>23</v>
      </c>
      <c r="V5152">
        <f>AVERAGEIF(C:C,"Fort Myer, Virginia", I:I)</f>
        <v>2</v>
      </c>
      <c r="X5152" t="str">
        <f>IFERROR(VLOOKUP("FlightNumber", A:D, 4, FALSE), "Flight Not Found")</f>
        <v>Flight Not Found</v>
      </c>
      <c r="Y5152" t="str" cm="1">
        <f t="array" ref="Y5152">IF(AND(B:B &gt; TIME(6, 0, 0), B:B &lt;= TIME(18, 0, 0)), "Day", "Night")</f>
        <v>Night</v>
      </c>
      <c r="Z5152">
        <f>COUNTIFS(D:D, "Military - U.S. Army", C:C, "Fort Myer, Virginia")</f>
        <v>1</v>
      </c>
    </row>
    <row r="5153" spans="1:26" x14ac:dyDescent="0.2">
      <c r="A5153">
        <v>39246</v>
      </c>
      <c r="C5153" t="s">
        <v>26063</v>
      </c>
      <c r="D5153" t="s">
        <v>26064</v>
      </c>
      <c r="F5153" t="s">
        <v>26055</v>
      </c>
      <c r="I5153">
        <v>22</v>
      </c>
      <c r="J5153">
        <v>15</v>
      </c>
      <c r="K5153">
        <v>0</v>
      </c>
      <c r="L5153" t="s">
        <v>26065</v>
      </c>
      <c r="M5153">
        <f>SUM(B5153,C5153)</f>
        <v>0</v>
      </c>
      <c r="N5153" t="str">
        <f t="shared" si="160"/>
        <v>No</v>
      </c>
      <c r="O5153">
        <f>COUNTIF(C:C,"&lt;0")</f>
        <v>0</v>
      </c>
      <c r="P5153" t="e">
        <f>SUMIF(#REF!,"&gt;"&amp;AVERAGE(#REF!))</f>
        <v>#REF!</v>
      </c>
      <c r="Q5153">
        <f t="shared" si="161"/>
        <v>27.565026697177728</v>
      </c>
      <c r="R5153" t="str">
        <f>CONCATENATE("ID-",A5153,"-",E5153)</f>
        <v>ID-39246-</v>
      </c>
      <c r="S5153">
        <f>INDEX(B:B,MATCH(A5153,A:A,0))</f>
        <v>0</v>
      </c>
      <c r="T5153" t="str">
        <f>IF(OR(B5153&gt;0,C5153&gt;0),"Acceptable","Check")</f>
        <v>Acceptable</v>
      </c>
      <c r="U5153">
        <f>COUNTIF(D:D, "Military - U.S. Army")</f>
        <v>23</v>
      </c>
      <c r="V5153">
        <f>AVERAGEIF(C:C,"Fort Myer, Virginia", I:I)</f>
        <v>2</v>
      </c>
      <c r="X5153" t="str">
        <f>IFERROR(VLOOKUP("FlightNumber", A:D, 4, FALSE), "Flight Not Found")</f>
        <v>Flight Not Found</v>
      </c>
      <c r="Y5153" t="str" cm="1">
        <f t="array" ref="Y5153">IF(AND(B:B &gt; TIME(6, 0, 0), B:B &lt;= TIME(18, 0, 0)), "Day", "Night")</f>
        <v>Night</v>
      </c>
      <c r="Z5153">
        <f>COUNTIFS(D:D, "Military - U.S. Army", C:C, "Fort Myer, Virginia")</f>
        <v>1</v>
      </c>
    </row>
    <row r="5154" spans="1:26" x14ac:dyDescent="0.2">
      <c r="A5154">
        <v>39249</v>
      </c>
      <c r="C5154" t="s">
        <v>26066</v>
      </c>
      <c r="D5154" t="s">
        <v>26067</v>
      </c>
      <c r="E5154" t="s">
        <v>26068</v>
      </c>
      <c r="F5154" t="s">
        <v>9366</v>
      </c>
      <c r="I5154">
        <v>6</v>
      </c>
      <c r="J5154">
        <v>6</v>
      </c>
      <c r="K5154">
        <v>0</v>
      </c>
      <c r="L5154" t="s">
        <v>26069</v>
      </c>
      <c r="M5154">
        <f>SUM(B5154,C5154)</f>
        <v>0</v>
      </c>
      <c r="N5154" t="str">
        <f t="shared" si="160"/>
        <v>No</v>
      </c>
      <c r="O5154">
        <f>COUNTIF(C:C,"&lt;0")</f>
        <v>0</v>
      </c>
      <c r="P5154" t="e">
        <f>SUMIF(#REF!,"&gt;"&amp;AVERAGE(#REF!))</f>
        <v>#REF!</v>
      </c>
      <c r="Q5154">
        <f t="shared" si="161"/>
        <v>27.565026697177728</v>
      </c>
      <c r="R5154" t="str">
        <f>CONCATENATE("ID-",A5154,"-",E5154)</f>
        <v>ID-39249-Lilongwe to Rumchi</v>
      </c>
      <c r="S5154">
        <f>INDEX(B:B,MATCH(A5154,A:A,0))</f>
        <v>0</v>
      </c>
      <c r="T5154" t="str">
        <f>IF(OR(B5154&gt;0,C5154&gt;0),"Acceptable","Check")</f>
        <v>Acceptable</v>
      </c>
      <c r="U5154">
        <f>COUNTIF(D:D, "Military - U.S. Army")</f>
        <v>23</v>
      </c>
      <c r="V5154">
        <f>AVERAGEIF(C:C,"Fort Myer, Virginia", I:I)</f>
        <v>2</v>
      </c>
      <c r="X5154" t="str">
        <f>IFERROR(VLOOKUP("FlightNumber", A:D, 4, FALSE), "Flight Not Found")</f>
        <v>Flight Not Found</v>
      </c>
      <c r="Y5154" t="str" cm="1">
        <f t="array" ref="Y5154">IF(AND(B:B &gt; TIME(6, 0, 0), B:B &lt;= TIME(18, 0, 0)), "Day", "Night")</f>
        <v>Night</v>
      </c>
      <c r="Z5154">
        <f>COUNTIFS(D:D, "Military - U.S. Army", C:C, "Fort Myer, Virginia")</f>
        <v>1</v>
      </c>
    </row>
    <row r="5155" spans="1:26" x14ac:dyDescent="0.2">
      <c r="A5155">
        <v>39254</v>
      </c>
      <c r="C5155" t="s">
        <v>26070</v>
      </c>
      <c r="D5155" t="s">
        <v>26071</v>
      </c>
      <c r="E5155" t="s">
        <v>26072</v>
      </c>
      <c r="F5155" t="s">
        <v>18709</v>
      </c>
      <c r="G5155" t="s">
        <v>26073</v>
      </c>
      <c r="H5155" t="s">
        <v>26074</v>
      </c>
      <c r="I5155">
        <v>25</v>
      </c>
      <c r="J5155">
        <v>1</v>
      </c>
      <c r="K5155">
        <v>0</v>
      </c>
      <c r="L5155" t="s">
        <v>26075</v>
      </c>
      <c r="M5155">
        <f>SUM(B5155,C5155)</f>
        <v>0</v>
      </c>
      <c r="N5155" t="str">
        <f t="shared" si="160"/>
        <v>No</v>
      </c>
      <c r="O5155">
        <f>COUNTIF(C:C,"&lt;0")</f>
        <v>0</v>
      </c>
      <c r="P5155" t="e">
        <f>SUMIF(#REF!,"&gt;"&amp;AVERAGE(#REF!))</f>
        <v>#REF!</v>
      </c>
      <c r="Q5155">
        <f t="shared" si="161"/>
        <v>27.565026697177728</v>
      </c>
      <c r="R5155" t="str">
        <f>CONCATENATE("ID-",A5155,"-",E5155)</f>
        <v>ID-39254-Kamina - Lubumbashi</v>
      </c>
      <c r="S5155">
        <f>INDEX(B:B,MATCH(A5155,A:A,0))</f>
        <v>0</v>
      </c>
      <c r="T5155" t="str">
        <f>IF(OR(B5155&gt;0,C5155&gt;0),"Acceptable","Check")</f>
        <v>Acceptable</v>
      </c>
      <c r="U5155">
        <f>COUNTIF(D:D, "Military - U.S. Army")</f>
        <v>23</v>
      </c>
      <c r="V5155">
        <f>AVERAGEIF(C:C,"Fort Myer, Virginia", I:I)</f>
        <v>2</v>
      </c>
      <c r="X5155" t="str">
        <f>IFERROR(VLOOKUP("FlightNumber", A:D, 4, FALSE), "Flight Not Found")</f>
        <v>Flight Not Found</v>
      </c>
      <c r="Y5155" t="str" cm="1">
        <f t="array" ref="Y5155">IF(AND(B:B &gt; TIME(6, 0, 0), B:B &lt;= TIME(18, 0, 0)), "Day", "Night")</f>
        <v>Night</v>
      </c>
      <c r="Z5155">
        <f>COUNTIFS(D:D, "Military - U.S. Army", C:C, "Fort Myer, Virginia")</f>
        <v>1</v>
      </c>
    </row>
    <row r="5156" spans="1:26" x14ac:dyDescent="0.2">
      <c r="A5156">
        <v>39258</v>
      </c>
      <c r="B5156" t="s">
        <v>3756</v>
      </c>
      <c r="C5156" t="s">
        <v>26076</v>
      </c>
      <c r="D5156" t="s">
        <v>26077</v>
      </c>
      <c r="E5156" t="s">
        <v>26078</v>
      </c>
      <c r="F5156" t="s">
        <v>10888</v>
      </c>
      <c r="G5156" t="s">
        <v>26079</v>
      </c>
      <c r="H5156" t="s">
        <v>26080</v>
      </c>
      <c r="I5156">
        <v>22</v>
      </c>
      <c r="J5156">
        <v>22</v>
      </c>
      <c r="K5156">
        <v>0</v>
      </c>
      <c r="L5156" t="s">
        <v>26081</v>
      </c>
      <c r="M5156">
        <f>SUM(B5156,C5156)</f>
        <v>0</v>
      </c>
      <c r="N5156" t="str">
        <f t="shared" si="160"/>
        <v>No</v>
      </c>
      <c r="O5156">
        <f>COUNTIF(C:C,"&lt;0")</f>
        <v>0</v>
      </c>
      <c r="P5156" t="e">
        <f>SUMIF(#REF!,"&gt;"&amp;AVERAGE(#REF!))</f>
        <v>#REF!</v>
      </c>
      <c r="Q5156">
        <f t="shared" si="161"/>
        <v>27.565026697177728</v>
      </c>
      <c r="R5156" t="str">
        <f>CONCATENATE("ID-",A5156,"-",E5156)</f>
        <v>ID-39258-Siem Reap - Sihanoukville</v>
      </c>
      <c r="S5156" t="str">
        <f>INDEX(B:B,MATCH(A5156,A:A,0))</f>
        <v>10:40</v>
      </c>
      <c r="T5156" t="str">
        <f>IF(OR(B5156&gt;0,C5156&gt;0),"Acceptable","Check")</f>
        <v>Acceptable</v>
      </c>
      <c r="U5156">
        <f>COUNTIF(D:D, "Military - U.S. Army")</f>
        <v>23</v>
      </c>
      <c r="V5156">
        <f>AVERAGEIF(C:C,"Fort Myer, Virginia", I:I)</f>
        <v>2</v>
      </c>
      <c r="X5156" t="str">
        <f>IFERROR(VLOOKUP("FlightNumber", A:D, 4, FALSE), "Flight Not Found")</f>
        <v>Flight Not Found</v>
      </c>
      <c r="Y5156" t="str" cm="1">
        <f t="array" ref="Y5156">IF(AND(B:B &gt; TIME(6, 0, 0), B:B &lt;= TIME(18, 0, 0)), "Day", "Night")</f>
        <v>Night</v>
      </c>
      <c r="Z5156">
        <f>COUNTIFS(D:D, "Military - U.S. Army", C:C, "Fort Myer, Virginia")</f>
        <v>1</v>
      </c>
    </row>
    <row r="5157" spans="1:26" x14ac:dyDescent="0.2">
      <c r="A5157">
        <v>39261</v>
      </c>
      <c r="B5157" t="s">
        <v>1720</v>
      </c>
      <c r="C5157" t="s">
        <v>26082</v>
      </c>
      <c r="D5157" t="s">
        <v>16134</v>
      </c>
      <c r="E5157" t="s">
        <v>26083</v>
      </c>
      <c r="F5157" t="s">
        <v>26084</v>
      </c>
      <c r="G5157" t="s">
        <v>26085</v>
      </c>
      <c r="H5157" t="s">
        <v>26086</v>
      </c>
      <c r="I5157">
        <v>78</v>
      </c>
      <c r="J5157">
        <v>5</v>
      </c>
      <c r="K5157">
        <v>0</v>
      </c>
      <c r="L5157" t="s">
        <v>26087</v>
      </c>
      <c r="M5157">
        <f>SUM(B5157,C5157)</f>
        <v>0</v>
      </c>
      <c r="N5157" t="str">
        <f t="shared" si="160"/>
        <v>No</v>
      </c>
      <c r="O5157">
        <f>COUNTIF(C:C,"&lt;0")</f>
        <v>0</v>
      </c>
      <c r="P5157" t="e">
        <f>SUMIF(#REF!,"&gt;"&amp;AVERAGE(#REF!))</f>
        <v>#REF!</v>
      </c>
      <c r="Q5157">
        <f t="shared" si="161"/>
        <v>27.565026697177728</v>
      </c>
      <c r="R5157" t="str">
        <f>CONCATENATE("ID-",A5157,"-",E5157)</f>
        <v>ID-39261-Luanda - M'Banza</v>
      </c>
      <c r="S5157" t="str">
        <f>INDEX(B:B,MATCH(A5157,A:A,0))</f>
        <v>13:40</v>
      </c>
      <c r="T5157" t="str">
        <f>IF(OR(B5157&gt;0,C5157&gt;0),"Acceptable","Check")</f>
        <v>Acceptable</v>
      </c>
      <c r="U5157">
        <f>COUNTIF(D:D, "Military - U.S. Army")</f>
        <v>23</v>
      </c>
      <c r="V5157">
        <f>AVERAGEIF(C:C,"Fort Myer, Virginia", I:I)</f>
        <v>2</v>
      </c>
      <c r="X5157" t="str">
        <f>IFERROR(VLOOKUP("FlightNumber", A:D, 4, FALSE), "Flight Not Found")</f>
        <v>Flight Not Found</v>
      </c>
      <c r="Y5157" t="str" cm="1">
        <f t="array" ref="Y5157">IF(AND(B:B &gt; TIME(6, 0, 0), B:B &lt;= TIME(18, 0, 0)), "Day", "Night")</f>
        <v>Night</v>
      </c>
      <c r="Z5157">
        <f>COUNTIFS(D:D, "Military - U.S. Army", C:C, "Fort Myer, Virginia")</f>
        <v>1</v>
      </c>
    </row>
    <row r="5158" spans="1:26" x14ac:dyDescent="0.2">
      <c r="A5158">
        <v>39268</v>
      </c>
      <c r="B5158" t="s">
        <v>26088</v>
      </c>
      <c r="C5158" t="s">
        <v>26089</v>
      </c>
      <c r="D5158" t="s">
        <v>25211</v>
      </c>
      <c r="F5158" t="s">
        <v>26090</v>
      </c>
      <c r="G5158" t="s">
        <v>26091</v>
      </c>
      <c r="H5158" t="s">
        <v>26092</v>
      </c>
      <c r="I5158">
        <v>3</v>
      </c>
      <c r="J5158">
        <v>3</v>
      </c>
      <c r="K5158">
        <v>6</v>
      </c>
      <c r="L5158" t="s">
        <v>26093</v>
      </c>
      <c r="M5158">
        <f>SUM(B5158,C5158)</f>
        <v>0</v>
      </c>
      <c r="N5158" t="str">
        <f t="shared" si="160"/>
        <v>No</v>
      </c>
      <c r="O5158">
        <f>COUNTIF(C:C,"&lt;0")</f>
        <v>0</v>
      </c>
      <c r="P5158" t="e">
        <f>SUMIF(#REF!,"&gt;"&amp;AVERAGE(#REF!))</f>
        <v>#REF!</v>
      </c>
      <c r="Q5158">
        <f t="shared" si="161"/>
        <v>27.565026697177728</v>
      </c>
      <c r="R5158" t="str">
        <f>CONCATENATE("ID-",A5158,"-",E5158)</f>
        <v>ID-39268-</v>
      </c>
      <c r="S5158" t="str">
        <f>INDEX(B:B,MATCH(A5158,A:A,0))</f>
        <v>9:30</v>
      </c>
      <c r="T5158" t="str">
        <f>IF(OR(B5158&gt;0,C5158&gt;0),"Acceptable","Check")</f>
        <v>Acceptable</v>
      </c>
      <c r="U5158">
        <f>COUNTIF(D:D, "Military - U.S. Army")</f>
        <v>23</v>
      </c>
      <c r="V5158">
        <f>AVERAGEIF(C:C,"Fort Myer, Virginia", I:I)</f>
        <v>2</v>
      </c>
      <c r="X5158" t="str">
        <f>IFERROR(VLOOKUP("FlightNumber", A:D, 4, FALSE), "Flight Not Found")</f>
        <v>Flight Not Found</v>
      </c>
      <c r="Y5158" t="str" cm="1">
        <f t="array" ref="Y5158">IF(AND(B:B &gt; TIME(6, 0, 0), B:B &lt;= TIME(18, 0, 0)), "Day", "Night")</f>
        <v>Night</v>
      </c>
      <c r="Z5158">
        <f>COUNTIFS(D:D, "Military - U.S. Army", C:C, "Fort Myer, Virginia")</f>
        <v>1</v>
      </c>
    </row>
    <row r="5159" spans="1:26" x14ac:dyDescent="0.2">
      <c r="A5159">
        <v>39268</v>
      </c>
      <c r="B5159" t="s">
        <v>5649</v>
      </c>
      <c r="C5159" t="s">
        <v>26094</v>
      </c>
      <c r="D5159" t="s">
        <v>26095</v>
      </c>
      <c r="E5159" t="s">
        <v>26096</v>
      </c>
      <c r="F5159" t="s">
        <v>22237</v>
      </c>
      <c r="G5159" t="s">
        <v>26097</v>
      </c>
      <c r="H5159" t="s">
        <v>26098</v>
      </c>
      <c r="I5159">
        <v>9</v>
      </c>
      <c r="J5159">
        <v>2</v>
      </c>
      <c r="K5159">
        <v>0</v>
      </c>
      <c r="L5159" t="s">
        <v>26099</v>
      </c>
      <c r="M5159">
        <f>SUM(B5159,C5159)</f>
        <v>0</v>
      </c>
      <c r="N5159" t="str">
        <f t="shared" si="160"/>
        <v>No</v>
      </c>
      <c r="O5159">
        <f>COUNTIF(C:C,"&lt;0")</f>
        <v>0</v>
      </c>
      <c r="P5159" t="e">
        <f>SUMIF(#REF!,"&gt;"&amp;AVERAGE(#REF!))</f>
        <v>#REF!</v>
      </c>
      <c r="Q5159">
        <f t="shared" si="161"/>
        <v>27.565026697177728</v>
      </c>
      <c r="R5159" t="str">
        <f>CONCATENATE("ID-",A5159,"-",E5159)</f>
        <v>ID-39268-Inishmaan - Connemara</v>
      </c>
      <c r="S5159" t="str">
        <f>INDEX(B:B,MATCH(A5159,A:A,0))</f>
        <v>9:30</v>
      </c>
      <c r="T5159" t="str">
        <f>IF(OR(B5159&gt;0,C5159&gt;0),"Acceptable","Check")</f>
        <v>Acceptable</v>
      </c>
      <c r="U5159">
        <f>COUNTIF(D:D, "Military - U.S. Army")</f>
        <v>23</v>
      </c>
      <c r="V5159">
        <f>AVERAGEIF(C:C,"Fort Myer, Virginia", I:I)</f>
        <v>2</v>
      </c>
      <c r="X5159" t="str">
        <f>IFERROR(VLOOKUP("FlightNumber", A:D, 4, FALSE), "Flight Not Found")</f>
        <v>Flight Not Found</v>
      </c>
      <c r="Y5159" t="str" cm="1">
        <f t="array" ref="Y5159">IF(AND(B:B &gt; TIME(6, 0, 0), B:B &lt;= TIME(18, 0, 0)), "Day", "Night")</f>
        <v>Night</v>
      </c>
      <c r="Z5159">
        <f>COUNTIFS(D:D, "Military - U.S. Army", C:C, "Fort Myer, Virginia")</f>
        <v>1</v>
      </c>
    </row>
    <row r="5160" spans="1:26" x14ac:dyDescent="0.2">
      <c r="A5160">
        <v>39271</v>
      </c>
      <c r="B5160" t="s">
        <v>1965</v>
      </c>
      <c r="C5160" t="s">
        <v>26100</v>
      </c>
      <c r="D5160" t="s">
        <v>26101</v>
      </c>
      <c r="E5160" t="s">
        <v>26102</v>
      </c>
      <c r="F5160" t="s">
        <v>26103</v>
      </c>
      <c r="G5160" t="s">
        <v>26104</v>
      </c>
      <c r="H5160" t="s">
        <v>7238</v>
      </c>
      <c r="I5160">
        <v>5</v>
      </c>
      <c r="J5160">
        <v>1</v>
      </c>
      <c r="K5160">
        <v>0</v>
      </c>
      <c r="L5160" t="s">
        <v>26105</v>
      </c>
      <c r="M5160">
        <f>SUM(B5160,C5160)</f>
        <v>0</v>
      </c>
      <c r="N5160" t="str">
        <f t="shared" si="160"/>
        <v>No</v>
      </c>
      <c r="O5160">
        <f>COUNTIF(C:C,"&lt;0")</f>
        <v>0</v>
      </c>
      <c r="P5160" t="e">
        <f>SUMIF(#REF!,"&gt;"&amp;AVERAGE(#REF!))</f>
        <v>#REF!</v>
      </c>
      <c r="Q5160">
        <f t="shared" si="161"/>
        <v>27.565026697177728</v>
      </c>
      <c r="R5160" t="str">
        <f>CONCATENATE("ID-",A5160,"-",E5160)</f>
        <v>ID-39271-Muncho Lake - Vancouver</v>
      </c>
      <c r="S5160" t="str">
        <f>INDEX(B:B,MATCH(A5160,A:A,0))</f>
        <v>13:00</v>
      </c>
      <c r="T5160" t="str">
        <f>IF(OR(B5160&gt;0,C5160&gt;0),"Acceptable","Check")</f>
        <v>Acceptable</v>
      </c>
      <c r="U5160">
        <f>COUNTIF(D:D, "Military - U.S. Army")</f>
        <v>23</v>
      </c>
      <c r="V5160">
        <f>AVERAGEIF(C:C,"Fort Myer, Virginia", I:I)</f>
        <v>2</v>
      </c>
      <c r="X5160" t="str">
        <f>IFERROR(VLOOKUP("FlightNumber", A:D, 4, FALSE), "Flight Not Found")</f>
        <v>Flight Not Found</v>
      </c>
      <c r="Y5160" t="str" cm="1">
        <f t="array" ref="Y5160">IF(AND(B:B &gt; TIME(6, 0, 0), B:B &lt;= TIME(18, 0, 0)), "Day", "Night")</f>
        <v>Night</v>
      </c>
      <c r="Z5160">
        <f>COUNTIFS(D:D, "Military - U.S. Army", C:C, "Fort Myer, Virginia")</f>
        <v>1</v>
      </c>
    </row>
    <row r="5161" spans="1:26" x14ac:dyDescent="0.2">
      <c r="A5161">
        <v>39280</v>
      </c>
      <c r="B5161" t="s">
        <v>14723</v>
      </c>
      <c r="C5161" t="s">
        <v>1923</v>
      </c>
      <c r="D5161" t="s">
        <v>6256</v>
      </c>
      <c r="E5161" t="s">
        <v>26106</v>
      </c>
      <c r="F5161" t="s">
        <v>26107</v>
      </c>
      <c r="G5161" t="s">
        <v>26108</v>
      </c>
      <c r="H5161" t="s">
        <v>26109</v>
      </c>
      <c r="I5161">
        <v>187</v>
      </c>
      <c r="J5161">
        <v>187</v>
      </c>
      <c r="K5161">
        <v>12</v>
      </c>
      <c r="L5161" t="s">
        <v>26110</v>
      </c>
      <c r="M5161">
        <f>SUM(B5161,C5161)</f>
        <v>0</v>
      </c>
      <c r="N5161" t="str">
        <f t="shared" si="160"/>
        <v>No</v>
      </c>
      <c r="O5161">
        <f>COUNTIF(C:C,"&lt;0")</f>
        <v>0</v>
      </c>
      <c r="P5161" t="e">
        <f>SUMIF(#REF!,"&gt;"&amp;AVERAGE(#REF!))</f>
        <v>#REF!</v>
      </c>
      <c r="Q5161">
        <f t="shared" si="161"/>
        <v>27.565026697177728</v>
      </c>
      <c r="R5161" t="str">
        <f>CONCATENATE("ID-",A5161,"-",E5161)</f>
        <v>ID-39280-Porto Alegre - Sao Paulo</v>
      </c>
      <c r="S5161" t="str">
        <f>INDEX(B:B,MATCH(A5161,A:A,0))</f>
        <v>18:52</v>
      </c>
      <c r="T5161" t="str">
        <f>IF(OR(B5161&gt;0,C5161&gt;0),"Acceptable","Check")</f>
        <v>Acceptable</v>
      </c>
      <c r="U5161">
        <f>COUNTIF(D:D, "Military - U.S. Army")</f>
        <v>23</v>
      </c>
      <c r="V5161">
        <f>AVERAGEIF(C:C,"Fort Myer, Virginia", I:I)</f>
        <v>2</v>
      </c>
      <c r="X5161" t="str">
        <f>IFERROR(VLOOKUP("FlightNumber", A:D, 4, FALSE), "Flight Not Found")</f>
        <v>Flight Not Found</v>
      </c>
      <c r="Y5161" t="str" cm="1">
        <f t="array" ref="Y5161">IF(AND(B:B &gt; TIME(6, 0, 0), B:B &lt;= TIME(18, 0, 0)), "Day", "Night")</f>
        <v>Night</v>
      </c>
      <c r="Z5161">
        <f>COUNTIFS(D:D, "Military - U.S. Army", C:C, "Fort Myer, Virginia")</f>
        <v>1</v>
      </c>
    </row>
    <row r="5162" spans="1:26" x14ac:dyDescent="0.2">
      <c r="A5162">
        <v>39286</v>
      </c>
      <c r="B5162" t="s">
        <v>1965</v>
      </c>
      <c r="C5162" t="s">
        <v>26111</v>
      </c>
      <c r="D5162" t="s">
        <v>24317</v>
      </c>
      <c r="E5162" t="s">
        <v>26112</v>
      </c>
      <c r="F5162" t="s">
        <v>26113</v>
      </c>
      <c r="G5162" t="s">
        <v>26114</v>
      </c>
      <c r="H5162" t="s">
        <v>26115</v>
      </c>
      <c r="I5162">
        <v>9</v>
      </c>
      <c r="J5162">
        <v>1</v>
      </c>
      <c r="K5162">
        <v>0</v>
      </c>
      <c r="L5162" t="s">
        <v>26116</v>
      </c>
      <c r="M5162">
        <f>SUM(B5162,C5162)</f>
        <v>0</v>
      </c>
      <c r="N5162" t="str">
        <f t="shared" si="160"/>
        <v>No</v>
      </c>
      <c r="O5162">
        <f>COUNTIF(C:C,"&lt;0")</f>
        <v>0</v>
      </c>
      <c r="P5162" t="e">
        <f>SUMIF(#REF!,"&gt;"&amp;AVERAGE(#REF!))</f>
        <v>#REF!</v>
      </c>
      <c r="Q5162">
        <f t="shared" si="161"/>
        <v>27.565026697177728</v>
      </c>
      <c r="R5162" t="str">
        <f>CONCATENATE("ID-",A5162,"-",E5162)</f>
        <v>ID-39286-Dire Dawa - Djibouti</v>
      </c>
      <c r="S5162" t="str">
        <f>INDEX(B:B,MATCH(A5162,A:A,0))</f>
        <v>13:00</v>
      </c>
      <c r="T5162" t="str">
        <f>IF(OR(B5162&gt;0,C5162&gt;0),"Acceptable","Check")</f>
        <v>Acceptable</v>
      </c>
      <c r="U5162">
        <f>COUNTIF(D:D, "Military - U.S. Army")</f>
        <v>23</v>
      </c>
      <c r="V5162">
        <f>AVERAGEIF(C:C,"Fort Myer, Virginia", I:I)</f>
        <v>2</v>
      </c>
      <c r="X5162" t="str">
        <f>IFERROR(VLOOKUP("FlightNumber", A:D, 4, FALSE), "Flight Not Found")</f>
        <v>Flight Not Found</v>
      </c>
      <c r="Y5162" t="str" cm="1">
        <f t="array" ref="Y5162">IF(AND(B:B &gt; TIME(6, 0, 0), B:B &lt;= TIME(18, 0, 0)), "Day", "Night")</f>
        <v>Night</v>
      </c>
      <c r="Z5162">
        <f>COUNTIFS(D:D, "Military - U.S. Army", C:C, "Fort Myer, Virginia")</f>
        <v>1</v>
      </c>
    </row>
    <row r="5163" spans="1:26" x14ac:dyDescent="0.2">
      <c r="A5163">
        <v>39287</v>
      </c>
      <c r="B5163" t="s">
        <v>20220</v>
      </c>
      <c r="C5163" t="s">
        <v>26117</v>
      </c>
      <c r="D5163" t="s">
        <v>26118</v>
      </c>
      <c r="E5163" t="s">
        <v>409</v>
      </c>
      <c r="F5163" t="s">
        <v>26119</v>
      </c>
      <c r="G5163" t="s">
        <v>26120</v>
      </c>
      <c r="H5163" t="s">
        <v>26121</v>
      </c>
      <c r="I5163">
        <v>5</v>
      </c>
      <c r="J5163">
        <v>5</v>
      </c>
      <c r="K5163">
        <v>0</v>
      </c>
      <c r="L5163" t="s">
        <v>26122</v>
      </c>
      <c r="M5163">
        <f>SUM(B5163,C5163)</f>
        <v>0</v>
      </c>
      <c r="N5163" t="str">
        <f t="shared" si="160"/>
        <v>No</v>
      </c>
      <c r="O5163">
        <f>COUNTIF(C:C,"&lt;0")</f>
        <v>0</v>
      </c>
      <c r="P5163" t="e">
        <f>SUMIF(#REF!,"&gt;"&amp;AVERAGE(#REF!))</f>
        <v>#REF!</v>
      </c>
      <c r="Q5163">
        <f t="shared" si="161"/>
        <v>27.565026697177728</v>
      </c>
      <c r="R5163" t="str">
        <f>CONCATENATE("ID-",A5163,"-",E5163)</f>
        <v>ID-39287-Sightseeing</v>
      </c>
      <c r="S5163" t="str">
        <f>INDEX(B:B,MATCH(A5163,A:A,0))</f>
        <v>14:05</v>
      </c>
      <c r="T5163" t="str">
        <f>IF(OR(B5163&gt;0,C5163&gt;0),"Acceptable","Check")</f>
        <v>Acceptable</v>
      </c>
      <c r="U5163">
        <f>COUNTIF(D:D, "Military - U.S. Army")</f>
        <v>23</v>
      </c>
      <c r="V5163">
        <f>AVERAGEIF(C:C,"Fort Myer, Virginia", I:I)</f>
        <v>2</v>
      </c>
      <c r="X5163" t="str">
        <f>IFERROR(VLOOKUP("FlightNumber", A:D, 4, FALSE), "Flight Not Found")</f>
        <v>Flight Not Found</v>
      </c>
      <c r="Y5163" t="str" cm="1">
        <f t="array" ref="Y5163">IF(AND(B:B &gt; TIME(6, 0, 0), B:B &lt;= TIME(18, 0, 0)), "Day", "Night")</f>
        <v>Night</v>
      </c>
      <c r="Z5163">
        <f>COUNTIFS(D:D, "Military - U.S. Army", C:C, "Fort Myer, Virginia")</f>
        <v>1</v>
      </c>
    </row>
    <row r="5164" spans="1:26" x14ac:dyDescent="0.2">
      <c r="A5164">
        <v>39292</v>
      </c>
      <c r="B5164" t="s">
        <v>26123</v>
      </c>
      <c r="C5164" t="s">
        <v>5484</v>
      </c>
      <c r="D5164" t="s">
        <v>26124</v>
      </c>
      <c r="E5164" t="s">
        <v>409</v>
      </c>
      <c r="F5164" t="s">
        <v>10624</v>
      </c>
      <c r="G5164" t="s">
        <v>26125</v>
      </c>
      <c r="H5164" t="s">
        <v>26126</v>
      </c>
      <c r="I5164">
        <v>9</v>
      </c>
      <c r="J5164">
        <v>9</v>
      </c>
      <c r="K5164">
        <v>0</v>
      </c>
      <c r="L5164" t="s">
        <v>26127</v>
      </c>
      <c r="M5164">
        <f>SUM(B5164,C5164)</f>
        <v>0</v>
      </c>
      <c r="N5164" t="str">
        <f t="shared" si="160"/>
        <v>No</v>
      </c>
      <c r="O5164">
        <f>COUNTIF(C:C,"&lt;0")</f>
        <v>0</v>
      </c>
      <c r="P5164" t="e">
        <f>SUMIF(#REF!,"&gt;"&amp;AVERAGE(#REF!))</f>
        <v>#REF!</v>
      </c>
      <c r="Q5164">
        <f t="shared" si="161"/>
        <v>27.565026697177728</v>
      </c>
      <c r="R5164" t="str">
        <f>CONCATENATE("ID-",A5164,"-",E5164)</f>
        <v>ID-39292-Sightseeing</v>
      </c>
      <c r="S5164" t="str">
        <f>INDEX(B:B,MATCH(A5164,A:A,0))</f>
        <v>04:22</v>
      </c>
      <c r="T5164" t="str">
        <f>IF(OR(B5164&gt;0,C5164&gt;0),"Acceptable","Check")</f>
        <v>Acceptable</v>
      </c>
      <c r="U5164">
        <f>COUNTIF(D:D, "Military - U.S. Army")</f>
        <v>23</v>
      </c>
      <c r="V5164">
        <f>AVERAGEIF(C:C,"Fort Myer, Virginia", I:I)</f>
        <v>2</v>
      </c>
      <c r="X5164" t="str">
        <f>IFERROR(VLOOKUP("FlightNumber", A:D, 4, FALSE), "Flight Not Found")</f>
        <v>Flight Not Found</v>
      </c>
      <c r="Y5164" t="str" cm="1">
        <f t="array" ref="Y5164">IF(AND(B:B &gt; TIME(6, 0, 0), B:B &lt;= TIME(18, 0, 0)), "Day", "Night")</f>
        <v>Night</v>
      </c>
      <c r="Z5164">
        <f>COUNTIFS(D:D, "Military - U.S. Army", C:C, "Fort Myer, Virginia")</f>
        <v>1</v>
      </c>
    </row>
    <row r="5165" spans="1:26" x14ac:dyDescent="0.2">
      <c r="A5165">
        <v>39299</v>
      </c>
      <c r="B5165" t="s">
        <v>870</v>
      </c>
      <c r="C5165" t="s">
        <v>26128</v>
      </c>
      <c r="D5165" t="s">
        <v>26129</v>
      </c>
      <c r="E5165" t="s">
        <v>26130</v>
      </c>
      <c r="F5165" t="s">
        <v>26131</v>
      </c>
      <c r="G5165" t="s">
        <v>26132</v>
      </c>
      <c r="H5165" t="s">
        <v>26133</v>
      </c>
      <c r="I5165">
        <v>5</v>
      </c>
      <c r="J5165">
        <v>5</v>
      </c>
      <c r="K5165">
        <v>0</v>
      </c>
      <c r="L5165" t="s">
        <v>26134</v>
      </c>
      <c r="M5165">
        <f>SUM(B5165,C5165)</f>
        <v>0</v>
      </c>
      <c r="N5165" t="str">
        <f t="shared" si="160"/>
        <v>No</v>
      </c>
      <c r="O5165">
        <f>COUNTIF(C:C,"&lt;0")</f>
        <v>0</v>
      </c>
      <c r="P5165" t="e">
        <f>SUMIF(#REF!,"&gt;"&amp;AVERAGE(#REF!))</f>
        <v>#REF!</v>
      </c>
      <c r="Q5165">
        <f t="shared" si="161"/>
        <v>27.565026697177728</v>
      </c>
      <c r="R5165" t="str">
        <f>CONCATENATE("ID-",A5165,"-",E5165)</f>
        <v>ID-39299-Ruidoso - Albuquerque</v>
      </c>
      <c r="S5165" t="str">
        <f>INDEX(B:B,MATCH(A5165,A:A,0))</f>
        <v>22:30</v>
      </c>
      <c r="T5165" t="str">
        <f>IF(OR(B5165&gt;0,C5165&gt;0),"Acceptable","Check")</f>
        <v>Acceptable</v>
      </c>
      <c r="U5165">
        <f>COUNTIF(D:D, "Military - U.S. Army")</f>
        <v>23</v>
      </c>
      <c r="V5165">
        <f>AVERAGEIF(C:C,"Fort Myer, Virginia", I:I)</f>
        <v>2</v>
      </c>
      <c r="X5165" t="str">
        <f>IFERROR(VLOOKUP("FlightNumber", A:D, 4, FALSE), "Flight Not Found")</f>
        <v>Flight Not Found</v>
      </c>
      <c r="Y5165" t="str" cm="1">
        <f t="array" ref="Y5165">IF(AND(B:B &gt; TIME(6, 0, 0), B:B &lt;= TIME(18, 0, 0)), "Day", "Night")</f>
        <v>Night</v>
      </c>
      <c r="Z5165">
        <f>COUNTIFS(D:D, "Military - U.S. Army", C:C, "Fort Myer, Virginia")</f>
        <v>1</v>
      </c>
    </row>
    <row r="5166" spans="1:26" x14ac:dyDescent="0.2">
      <c r="A5166">
        <v>39303</v>
      </c>
      <c r="B5166" t="s">
        <v>2141</v>
      </c>
      <c r="C5166" t="s">
        <v>26135</v>
      </c>
      <c r="D5166" t="s">
        <v>26136</v>
      </c>
      <c r="E5166" t="s">
        <v>26137</v>
      </c>
      <c r="F5166" t="s">
        <v>12795</v>
      </c>
      <c r="G5166" t="s">
        <v>26138</v>
      </c>
      <c r="H5166" t="s">
        <v>3914</v>
      </c>
      <c r="I5166">
        <v>20</v>
      </c>
      <c r="J5166">
        <v>20</v>
      </c>
      <c r="K5166">
        <v>0</v>
      </c>
      <c r="L5166" t="s">
        <v>26139</v>
      </c>
      <c r="M5166">
        <f>SUM(B5166,C5166)</f>
        <v>0</v>
      </c>
      <c r="N5166" t="str">
        <f t="shared" si="160"/>
        <v>No</v>
      </c>
      <c r="O5166">
        <f>COUNTIF(C:C,"&lt;0")</f>
        <v>0</v>
      </c>
      <c r="P5166" t="e">
        <f>SUMIF(#REF!,"&gt;"&amp;AVERAGE(#REF!))</f>
        <v>#REF!</v>
      </c>
      <c r="Q5166">
        <f t="shared" si="161"/>
        <v>27.565026697177728</v>
      </c>
      <c r="R5166" t="str">
        <f>CONCATENATE("ID-",A5166,"-",E5166)</f>
        <v>ID-39303-Moorea - Papeete</v>
      </c>
      <c r="S5166" t="str">
        <f>INDEX(B:B,MATCH(A5166,A:A,0))</f>
        <v>12:00</v>
      </c>
      <c r="T5166" t="str">
        <f>IF(OR(B5166&gt;0,C5166&gt;0),"Acceptable","Check")</f>
        <v>Acceptable</v>
      </c>
      <c r="U5166">
        <f>COUNTIF(D:D, "Military - U.S. Army")</f>
        <v>23</v>
      </c>
      <c r="V5166">
        <f>AVERAGEIF(C:C,"Fort Myer, Virginia", I:I)</f>
        <v>2</v>
      </c>
      <c r="X5166" t="str">
        <f>IFERROR(VLOOKUP("FlightNumber", A:D, 4, FALSE), "Flight Not Found")</f>
        <v>Flight Not Found</v>
      </c>
      <c r="Y5166" t="str" cm="1">
        <f t="array" ref="Y5166">IF(AND(B:B &gt; TIME(6, 0, 0), B:B &lt;= TIME(18, 0, 0)), "Day", "Night")</f>
        <v>Night</v>
      </c>
      <c r="Z5166">
        <f>COUNTIFS(D:D, "Military - U.S. Army", C:C, "Fort Myer, Virginia")</f>
        <v>1</v>
      </c>
    </row>
    <row r="5167" spans="1:26" x14ac:dyDescent="0.2">
      <c r="A5167">
        <v>39310</v>
      </c>
      <c r="B5167" t="s">
        <v>26140</v>
      </c>
      <c r="C5167" t="s">
        <v>26141</v>
      </c>
      <c r="D5167" t="s">
        <v>26142</v>
      </c>
      <c r="E5167" t="s">
        <v>409</v>
      </c>
      <c r="F5167" t="s">
        <v>26143</v>
      </c>
      <c r="G5167" t="s">
        <v>26144</v>
      </c>
      <c r="H5167" t="s">
        <v>26145</v>
      </c>
      <c r="I5167">
        <v>10</v>
      </c>
      <c r="J5167">
        <v>6</v>
      </c>
      <c r="K5167">
        <v>0</v>
      </c>
      <c r="L5167" t="s">
        <v>26146</v>
      </c>
      <c r="M5167">
        <f>SUM(B5167,C5167)</f>
        <v>0</v>
      </c>
      <c r="N5167" t="str">
        <f t="shared" si="160"/>
        <v>No</v>
      </c>
      <c r="O5167">
        <f>COUNTIF(C:C,"&lt;0")</f>
        <v>0</v>
      </c>
      <c r="P5167" t="e">
        <f>SUMIF(#REF!,"&gt;"&amp;AVERAGE(#REF!))</f>
        <v>#REF!</v>
      </c>
      <c r="Q5167">
        <f t="shared" si="161"/>
        <v>27.565026697177728</v>
      </c>
      <c r="R5167" t="str">
        <f>CONCATENATE("ID-",A5167,"-",E5167)</f>
        <v>ID-39310-Sightseeing</v>
      </c>
      <c r="S5167" t="str">
        <f>INDEX(B:B,MATCH(A5167,A:A,0))</f>
        <v>23:16</v>
      </c>
      <c r="T5167" t="str">
        <f>IF(OR(B5167&gt;0,C5167&gt;0),"Acceptable","Check")</f>
        <v>Acceptable</v>
      </c>
      <c r="U5167">
        <f>COUNTIF(D:D, "Military - U.S. Army")</f>
        <v>23</v>
      </c>
      <c r="V5167">
        <f>AVERAGEIF(C:C,"Fort Myer, Virginia", I:I)</f>
        <v>2</v>
      </c>
      <c r="X5167" t="str">
        <f>IFERROR(VLOOKUP("FlightNumber", A:D, 4, FALSE), "Flight Not Found")</f>
        <v>Flight Not Found</v>
      </c>
      <c r="Y5167" t="str" cm="1">
        <f t="array" ref="Y5167">IF(AND(B:B &gt; TIME(6, 0, 0), B:B &lt;= TIME(18, 0, 0)), "Day", "Night")</f>
        <v>Night</v>
      </c>
      <c r="Z5167">
        <f>COUNTIFS(D:D, "Military - U.S. Army", C:C, "Fort Myer, Virginia")</f>
        <v>1</v>
      </c>
    </row>
    <row r="5168" spans="1:26" x14ac:dyDescent="0.2">
      <c r="A5168">
        <v>39316</v>
      </c>
      <c r="C5168" t="s">
        <v>26147</v>
      </c>
      <c r="D5168" t="s">
        <v>22</v>
      </c>
      <c r="E5168" t="s">
        <v>26148</v>
      </c>
      <c r="F5168" t="s">
        <v>26149</v>
      </c>
      <c r="I5168">
        <v>14</v>
      </c>
      <c r="J5168">
        <v>14</v>
      </c>
      <c r="K5168">
        <v>0</v>
      </c>
      <c r="L5168" t="s">
        <v>26150</v>
      </c>
      <c r="M5168">
        <f>SUM(B5168,C5168)</f>
        <v>0</v>
      </c>
      <c r="N5168" t="str">
        <f t="shared" si="160"/>
        <v>No</v>
      </c>
      <c r="O5168">
        <f>COUNTIF(C:C,"&lt;0")</f>
        <v>0</v>
      </c>
      <c r="P5168" t="e">
        <f>SUMIF(#REF!,"&gt;"&amp;AVERAGE(#REF!))</f>
        <v>#REF!</v>
      </c>
      <c r="Q5168">
        <f t="shared" si="161"/>
        <v>27.565026697177728</v>
      </c>
      <c r="R5168" t="str">
        <f>CONCATENATE("ID-",A5168,"-",E5168)</f>
        <v>ID-39316-Transporting troops</v>
      </c>
      <c r="S5168">
        <f>INDEX(B:B,MATCH(A5168,A:A,0))</f>
        <v>0</v>
      </c>
      <c r="T5168" t="str">
        <f>IF(OR(B5168&gt;0,C5168&gt;0),"Acceptable","Check")</f>
        <v>Acceptable</v>
      </c>
      <c r="U5168">
        <f>COUNTIF(D:D, "Military - U.S. Army")</f>
        <v>23</v>
      </c>
      <c r="V5168">
        <f>AVERAGEIF(C:C,"Fort Myer, Virginia", I:I)</f>
        <v>2</v>
      </c>
      <c r="X5168" t="str">
        <f>IFERROR(VLOOKUP("FlightNumber", A:D, 4, FALSE), "Flight Not Found")</f>
        <v>Flight Not Found</v>
      </c>
      <c r="Y5168" t="str" cm="1">
        <f t="array" ref="Y5168">IF(AND(B:B &gt; TIME(6, 0, 0), B:B &lt;= TIME(18, 0, 0)), "Day", "Night")</f>
        <v>Night</v>
      </c>
      <c r="Z5168">
        <f>COUNTIFS(D:D, "Military - U.S. Army", C:C, "Fort Myer, Virginia")</f>
        <v>1</v>
      </c>
    </row>
    <row r="5169" spans="1:26" x14ac:dyDescent="0.2">
      <c r="A5169">
        <v>39316</v>
      </c>
      <c r="B5169" t="s">
        <v>26151</v>
      </c>
      <c r="C5169" t="s">
        <v>10147</v>
      </c>
      <c r="D5169" t="s">
        <v>26152</v>
      </c>
      <c r="E5169" t="s">
        <v>26153</v>
      </c>
      <c r="F5169" t="s">
        <v>26154</v>
      </c>
      <c r="G5169" t="s">
        <v>26155</v>
      </c>
      <c r="H5169" t="s">
        <v>26156</v>
      </c>
      <c r="I5169">
        <v>2</v>
      </c>
      <c r="J5169">
        <v>2</v>
      </c>
      <c r="K5169">
        <v>0</v>
      </c>
      <c r="L5169" t="s">
        <v>26157</v>
      </c>
      <c r="M5169">
        <f>SUM(B5169,C5169)</f>
        <v>0</v>
      </c>
      <c r="N5169" t="str">
        <f t="shared" si="160"/>
        <v>No</v>
      </c>
      <c r="O5169">
        <f>COUNTIF(C:C,"&lt;0")</f>
        <v>0</v>
      </c>
      <c r="P5169" t="e">
        <f>SUMIF(#REF!,"&gt;"&amp;AVERAGE(#REF!))</f>
        <v>#REF!</v>
      </c>
      <c r="Q5169">
        <f t="shared" si="161"/>
        <v>27.565026697177728</v>
      </c>
      <c r="R5169" t="str">
        <f>CONCATENATE("ID-",A5169,"-",E5169)</f>
        <v>ID-39316-Curitiba - Jundiai</v>
      </c>
      <c r="S5169">
        <f>INDEX(B:B,MATCH(A5169,A:A,0))</f>
        <v>0</v>
      </c>
      <c r="T5169" t="str">
        <f>IF(OR(B5169&gt;0,C5169&gt;0),"Acceptable","Check")</f>
        <v>Acceptable</v>
      </c>
      <c r="U5169">
        <f>COUNTIF(D:D, "Military - U.S. Army")</f>
        <v>23</v>
      </c>
      <c r="V5169">
        <f>AVERAGEIF(C:C,"Fort Myer, Virginia", I:I)</f>
        <v>2</v>
      </c>
      <c r="X5169" t="str">
        <f>IFERROR(VLOOKUP("FlightNumber", A:D, 4, FALSE), "Flight Not Found")</f>
        <v>Flight Not Found</v>
      </c>
      <c r="Y5169" t="str" cm="1">
        <f t="array" ref="Y5169">IF(AND(B:B &gt; TIME(6, 0, 0), B:B &lt;= TIME(18, 0, 0)), "Day", "Night")</f>
        <v>Night</v>
      </c>
      <c r="Z5169">
        <f>COUNTIFS(D:D, "Military - U.S. Army", C:C, "Fort Myer, Virginia")</f>
        <v>1</v>
      </c>
    </row>
    <row r="5170" spans="1:26" x14ac:dyDescent="0.2">
      <c r="A5170">
        <v>39320</v>
      </c>
      <c r="B5170" t="s">
        <v>2618</v>
      </c>
      <c r="C5170" t="s">
        <v>26158</v>
      </c>
      <c r="D5170" t="s">
        <v>26159</v>
      </c>
      <c r="E5170" t="s">
        <v>26160</v>
      </c>
      <c r="F5170" t="s">
        <v>18720</v>
      </c>
      <c r="G5170" t="s">
        <v>26161</v>
      </c>
      <c r="H5170" t="s">
        <v>26162</v>
      </c>
      <c r="I5170">
        <v>15</v>
      </c>
      <c r="J5170">
        <v>14</v>
      </c>
      <c r="K5170">
        <v>0</v>
      </c>
      <c r="L5170" t="s">
        <v>26163</v>
      </c>
      <c r="M5170">
        <f>SUM(B5170,C5170)</f>
        <v>0</v>
      </c>
      <c r="N5170" t="str">
        <f t="shared" si="160"/>
        <v>No</v>
      </c>
      <c r="O5170">
        <f>COUNTIF(C:C,"&lt;0")</f>
        <v>0</v>
      </c>
      <c r="P5170" t="e">
        <f>SUMIF(#REF!,"&gt;"&amp;AVERAGE(#REF!))</f>
        <v>#REF!</v>
      </c>
      <c r="Q5170">
        <f t="shared" si="161"/>
        <v>27.565026697177728</v>
      </c>
      <c r="R5170" t="str">
        <f>CONCATENATE("ID-",A5170,"-",E5170)</f>
        <v>ID-39320-Kongolo - Goma</v>
      </c>
      <c r="S5170" t="str">
        <f>INDEX(B:B,MATCH(A5170,A:A,0))</f>
        <v>16:00</v>
      </c>
      <c r="T5170" t="str">
        <f>IF(OR(B5170&gt;0,C5170&gt;0),"Acceptable","Check")</f>
        <v>Acceptable</v>
      </c>
      <c r="U5170">
        <f>COUNTIF(D:D, "Military - U.S. Army")</f>
        <v>23</v>
      </c>
      <c r="V5170">
        <f>AVERAGEIF(C:C,"Fort Myer, Virginia", I:I)</f>
        <v>2</v>
      </c>
      <c r="X5170" t="str">
        <f>IFERROR(VLOOKUP("FlightNumber", A:D, 4, FALSE), "Flight Not Found")</f>
        <v>Flight Not Found</v>
      </c>
      <c r="Y5170" t="str" cm="1">
        <f t="array" ref="Y5170">IF(AND(B:B &gt; TIME(6, 0, 0), B:B &lt;= TIME(18, 0, 0)), "Day", "Night")</f>
        <v>Night</v>
      </c>
      <c r="Z5170">
        <f>COUNTIFS(D:D, "Military - U.S. Army", C:C, "Fort Myer, Virginia")</f>
        <v>1</v>
      </c>
    </row>
    <row r="5171" spans="1:26" x14ac:dyDescent="0.2">
      <c r="A5171">
        <v>39332</v>
      </c>
      <c r="B5171" t="s">
        <v>2141</v>
      </c>
      <c r="C5171" t="s">
        <v>26164</v>
      </c>
      <c r="D5171" t="s">
        <v>26165</v>
      </c>
      <c r="E5171" t="s">
        <v>26166</v>
      </c>
      <c r="F5171" t="s">
        <v>10624</v>
      </c>
      <c r="G5171" t="s">
        <v>26167</v>
      </c>
      <c r="H5171" t="s">
        <v>26168</v>
      </c>
      <c r="I5171">
        <v>8</v>
      </c>
      <c r="J5171">
        <v>8</v>
      </c>
      <c r="K5171">
        <v>0</v>
      </c>
      <c r="L5171" t="s">
        <v>26169</v>
      </c>
      <c r="M5171">
        <f>SUM(B5171,C5171)</f>
        <v>0</v>
      </c>
      <c r="N5171" t="str">
        <f t="shared" si="160"/>
        <v>No</v>
      </c>
      <c r="O5171">
        <f>COUNTIF(C:C,"&lt;0")</f>
        <v>0</v>
      </c>
      <c r="P5171" t="e">
        <f>SUMIF(#REF!,"&gt;"&amp;AVERAGE(#REF!))</f>
        <v>#REF!</v>
      </c>
      <c r="Q5171">
        <f t="shared" si="161"/>
        <v>27.565026697177728</v>
      </c>
      <c r="R5171" t="str">
        <f>CONCATENATE("ID-",A5171,"-",E5171)</f>
        <v>ID-39332-Kisangi - Goma - Bukavu</v>
      </c>
      <c r="S5171" t="str">
        <f>INDEX(B:B,MATCH(A5171,A:A,0))</f>
        <v>12:00</v>
      </c>
      <c r="T5171" t="str">
        <f>IF(OR(B5171&gt;0,C5171&gt;0),"Acceptable","Check")</f>
        <v>Acceptable</v>
      </c>
      <c r="U5171">
        <f>COUNTIF(D:D, "Military - U.S. Army")</f>
        <v>23</v>
      </c>
      <c r="V5171">
        <f>AVERAGEIF(C:C,"Fort Myer, Virginia", I:I)</f>
        <v>2</v>
      </c>
      <c r="X5171" t="str">
        <f>IFERROR(VLOOKUP("FlightNumber", A:D, 4, FALSE), "Flight Not Found")</f>
        <v>Flight Not Found</v>
      </c>
      <c r="Y5171" t="str" cm="1">
        <f t="array" ref="Y5171">IF(AND(B:B &gt; TIME(6, 0, 0), B:B &lt;= TIME(18, 0, 0)), "Day", "Night")</f>
        <v>Night</v>
      </c>
      <c r="Z5171">
        <f>COUNTIFS(D:D, "Military - U.S. Army", C:C, "Fort Myer, Virginia")</f>
        <v>1</v>
      </c>
    </row>
    <row r="5172" spans="1:26" x14ac:dyDescent="0.2">
      <c r="A5172">
        <v>39459</v>
      </c>
      <c r="B5172" t="s">
        <v>2141</v>
      </c>
      <c r="C5172" t="s">
        <v>26170</v>
      </c>
      <c r="D5172" t="s">
        <v>26171</v>
      </c>
      <c r="E5172" t="s">
        <v>26172</v>
      </c>
      <c r="F5172" t="s">
        <v>26173</v>
      </c>
      <c r="I5172">
        <v>11</v>
      </c>
      <c r="J5172">
        <v>11</v>
      </c>
      <c r="K5172">
        <v>0</v>
      </c>
      <c r="L5172" t="s">
        <v>26174</v>
      </c>
      <c r="M5172">
        <f>SUM(B5172,C5172)</f>
        <v>0</v>
      </c>
      <c r="N5172" t="str">
        <f t="shared" si="160"/>
        <v>No</v>
      </c>
      <c r="O5172">
        <f>COUNTIF(C:C,"&lt;0")</f>
        <v>0</v>
      </c>
      <c r="P5172" t="e">
        <f>SUMIF(#REF!,"&gt;"&amp;AVERAGE(#REF!))</f>
        <v>#REF!</v>
      </c>
      <c r="Q5172">
        <f t="shared" si="161"/>
        <v>27.565026697177728</v>
      </c>
      <c r="R5172" t="str">
        <f>CONCATENATE("ID-",A5172,"-",E5172)</f>
        <v>ID-39459-Bosnia - Skopje, Macedonia</v>
      </c>
      <c r="S5172" t="str">
        <f>INDEX(B:B,MATCH(A5172,A:A,0))</f>
        <v>12:00</v>
      </c>
      <c r="T5172" t="str">
        <f>IF(OR(B5172&gt;0,C5172&gt;0),"Acceptable","Check")</f>
        <v>Acceptable</v>
      </c>
      <c r="U5172">
        <f>COUNTIF(D:D, "Military - U.S. Army")</f>
        <v>23</v>
      </c>
      <c r="V5172">
        <f>AVERAGEIF(C:C,"Fort Myer, Virginia", I:I)</f>
        <v>2</v>
      </c>
      <c r="X5172" t="str">
        <f>IFERROR(VLOOKUP("FlightNumber", A:D, 4, FALSE), "Flight Not Found")</f>
        <v>Flight Not Found</v>
      </c>
      <c r="Y5172" t="str" cm="1">
        <f t="array" ref="Y5172">IF(AND(B:B &gt; TIME(6, 0, 0), B:B &lt;= TIME(18, 0, 0)), "Day", "Night")</f>
        <v>Night</v>
      </c>
      <c r="Z5172">
        <f>COUNTIFS(D:D, "Military - U.S. Army", C:C, "Fort Myer, Virginia")</f>
        <v>1</v>
      </c>
    </row>
    <row r="5173" spans="1:26" x14ac:dyDescent="0.2">
      <c r="A5173">
        <v>39341</v>
      </c>
      <c r="B5173" t="s">
        <v>6699</v>
      </c>
      <c r="C5173" t="s">
        <v>26175</v>
      </c>
      <c r="D5173" t="s">
        <v>26176</v>
      </c>
      <c r="E5173" t="s">
        <v>26177</v>
      </c>
      <c r="F5173" t="s">
        <v>18182</v>
      </c>
      <c r="G5173" t="s">
        <v>26178</v>
      </c>
      <c r="H5173" t="s">
        <v>26179</v>
      </c>
      <c r="I5173">
        <v>130</v>
      </c>
      <c r="J5173">
        <v>90</v>
      </c>
      <c r="K5173">
        <v>0</v>
      </c>
      <c r="L5173" t="s">
        <v>26180</v>
      </c>
      <c r="M5173">
        <f>SUM(B5173,C5173)</f>
        <v>0</v>
      </c>
      <c r="N5173" t="str">
        <f t="shared" si="160"/>
        <v>No</v>
      </c>
      <c r="O5173">
        <f>COUNTIF(C:C,"&lt;0")</f>
        <v>0</v>
      </c>
      <c r="P5173" t="e">
        <f>SUMIF(#REF!,"&gt;"&amp;AVERAGE(#REF!))</f>
        <v>#REF!</v>
      </c>
      <c r="Q5173">
        <f t="shared" si="161"/>
        <v>27.565026697177728</v>
      </c>
      <c r="R5173" t="str">
        <f>CONCATENATE("ID-",A5173,"-",E5173)</f>
        <v>ID-39341-Bangkok - Phuket</v>
      </c>
      <c r="S5173" t="str">
        <f>INDEX(B:B,MATCH(A5173,A:A,0))</f>
        <v>15:35</v>
      </c>
      <c r="T5173" t="str">
        <f>IF(OR(B5173&gt;0,C5173&gt;0),"Acceptable","Check")</f>
        <v>Acceptable</v>
      </c>
      <c r="U5173">
        <f>COUNTIF(D:D, "Military - U.S. Army")</f>
        <v>23</v>
      </c>
      <c r="V5173">
        <f>AVERAGEIF(C:C,"Fort Myer, Virginia", I:I)</f>
        <v>2</v>
      </c>
      <c r="X5173" t="str">
        <f>IFERROR(VLOOKUP("FlightNumber", A:D, 4, FALSE), "Flight Not Found")</f>
        <v>Flight Not Found</v>
      </c>
      <c r="Y5173" t="str" cm="1">
        <f t="array" ref="Y5173">IF(AND(B:B &gt; TIME(6, 0, 0), B:B &lt;= TIME(18, 0, 0)), "Day", "Night")</f>
        <v>Night</v>
      </c>
      <c r="Z5173">
        <f>COUNTIFS(D:D, "Military - U.S. Army", C:C, "Fort Myer, Virginia")</f>
        <v>1</v>
      </c>
    </row>
    <row r="5174" spans="1:26" x14ac:dyDescent="0.2">
      <c r="A5174">
        <v>39349</v>
      </c>
      <c r="C5174" t="s">
        <v>26181</v>
      </c>
      <c r="D5174" t="s">
        <v>26071</v>
      </c>
      <c r="E5174" t="s">
        <v>26182</v>
      </c>
      <c r="F5174" t="s">
        <v>21990</v>
      </c>
      <c r="G5174" t="s">
        <v>26183</v>
      </c>
      <c r="I5174">
        <v>6</v>
      </c>
      <c r="J5174">
        <v>1</v>
      </c>
      <c r="K5174">
        <v>0</v>
      </c>
      <c r="L5174" t="s">
        <v>26184</v>
      </c>
      <c r="M5174">
        <f>SUM(B5174,C5174)</f>
        <v>0</v>
      </c>
      <c r="N5174" t="str">
        <f t="shared" si="160"/>
        <v>No</v>
      </c>
      <c r="O5174">
        <f>COUNTIF(C:C,"&lt;0")</f>
        <v>0</v>
      </c>
      <c r="P5174" t="e">
        <f>SUMIF(#REF!,"&gt;"&amp;AVERAGE(#REF!))</f>
        <v>#REF!</v>
      </c>
      <c r="Q5174">
        <f t="shared" si="161"/>
        <v>27.565026697177728</v>
      </c>
      <c r="R5174" t="str">
        <f>CONCATENATE("ID-",A5174,"-",E5174)</f>
        <v>ID-39349-Lubumbashi - Malemba Nkulu</v>
      </c>
      <c r="S5174">
        <f>INDEX(B:B,MATCH(A5174,A:A,0))</f>
        <v>0</v>
      </c>
      <c r="T5174" t="str">
        <f>IF(OR(B5174&gt;0,C5174&gt;0),"Acceptable","Check")</f>
        <v>Acceptable</v>
      </c>
      <c r="U5174">
        <f>COUNTIF(D:D, "Military - U.S. Army")</f>
        <v>23</v>
      </c>
      <c r="V5174">
        <f>AVERAGEIF(C:C,"Fort Myer, Virginia", I:I)</f>
        <v>2</v>
      </c>
      <c r="X5174" t="str">
        <f>IFERROR(VLOOKUP("FlightNumber", A:D, 4, FALSE), "Flight Not Found")</f>
        <v>Flight Not Found</v>
      </c>
      <c r="Y5174" t="str" cm="1">
        <f t="array" ref="Y5174">IF(AND(B:B &gt; TIME(6, 0, 0), B:B &lt;= TIME(18, 0, 0)), "Day", "Night")</f>
        <v>Night</v>
      </c>
      <c r="Z5174">
        <f>COUNTIFS(D:D, "Military - U.S. Army", C:C, "Fort Myer, Virginia")</f>
        <v>1</v>
      </c>
    </row>
    <row r="5175" spans="1:26" x14ac:dyDescent="0.2">
      <c r="A5175">
        <v>39359</v>
      </c>
      <c r="B5175" t="s">
        <v>3756</v>
      </c>
      <c r="C5175" t="s">
        <v>26185</v>
      </c>
      <c r="D5175" t="s">
        <v>26186</v>
      </c>
      <c r="E5175" t="s">
        <v>23671</v>
      </c>
      <c r="F5175" t="s">
        <v>12279</v>
      </c>
      <c r="G5175" t="s">
        <v>26187</v>
      </c>
      <c r="H5175" t="s">
        <v>26188</v>
      </c>
      <c r="I5175">
        <v>22</v>
      </c>
      <c r="J5175">
        <v>21</v>
      </c>
      <c r="K5175">
        <v>30</v>
      </c>
      <c r="L5175" t="s">
        <v>26189</v>
      </c>
      <c r="M5175">
        <f>SUM(B5175,C5175)</f>
        <v>0</v>
      </c>
      <c r="N5175" t="str">
        <f t="shared" si="160"/>
        <v>No</v>
      </c>
      <c r="O5175">
        <f>COUNTIF(C:C,"&lt;0")</f>
        <v>0</v>
      </c>
      <c r="P5175" t="e">
        <f>SUMIF(#REF!,"&gt;"&amp;AVERAGE(#REF!))</f>
        <v>#REF!</v>
      </c>
      <c r="Q5175">
        <f t="shared" si="161"/>
        <v>27.565026697177728</v>
      </c>
      <c r="R5175" t="str">
        <f>CONCATENATE("ID-",A5175,"-",E5175)</f>
        <v>ID-39359-Kinshasa - Tshikapa</v>
      </c>
      <c r="S5175" t="str">
        <f>INDEX(B:B,MATCH(A5175,A:A,0))</f>
        <v>10:40</v>
      </c>
      <c r="T5175" t="str">
        <f>IF(OR(B5175&gt;0,C5175&gt;0),"Acceptable","Check")</f>
        <v>Acceptable</v>
      </c>
      <c r="U5175">
        <f>COUNTIF(D:D, "Military - U.S. Army")</f>
        <v>23</v>
      </c>
      <c r="V5175">
        <f>AVERAGEIF(C:C,"Fort Myer, Virginia", I:I)</f>
        <v>2</v>
      </c>
      <c r="X5175" t="str">
        <f>IFERROR(VLOOKUP("FlightNumber", A:D, 4, FALSE), "Flight Not Found")</f>
        <v>Flight Not Found</v>
      </c>
      <c r="Y5175" t="str" cm="1">
        <f t="array" ref="Y5175">IF(AND(B:B &gt; TIME(6, 0, 0), B:B &lt;= TIME(18, 0, 0)), "Day", "Night")</f>
        <v>Night</v>
      </c>
      <c r="Z5175">
        <f>COUNTIFS(D:D, "Military - U.S. Army", C:C, "Fort Myer, Virginia")</f>
        <v>1</v>
      </c>
    </row>
    <row r="5176" spans="1:26" x14ac:dyDescent="0.2">
      <c r="A5176">
        <v>39359</v>
      </c>
      <c r="B5176" t="s">
        <v>26190</v>
      </c>
      <c r="C5176" t="s">
        <v>26191</v>
      </c>
      <c r="D5176" t="s">
        <v>18904</v>
      </c>
      <c r="F5176" t="s">
        <v>26192</v>
      </c>
      <c r="G5176" t="s">
        <v>26193</v>
      </c>
      <c r="H5176" t="s">
        <v>26194</v>
      </c>
      <c r="I5176">
        <v>3</v>
      </c>
      <c r="J5176">
        <v>3</v>
      </c>
      <c r="K5176">
        <v>0</v>
      </c>
      <c r="L5176" t="s">
        <v>26195</v>
      </c>
      <c r="M5176">
        <f>SUM(B5176,C5176)</f>
        <v>0</v>
      </c>
      <c r="N5176" t="str">
        <f t="shared" si="160"/>
        <v>No</v>
      </c>
      <c r="O5176">
        <f>COUNTIF(C:C,"&lt;0")</f>
        <v>0</v>
      </c>
      <c r="P5176" t="e">
        <f>SUMIF(#REF!,"&gt;"&amp;AVERAGE(#REF!))</f>
        <v>#REF!</v>
      </c>
      <c r="Q5176">
        <f t="shared" si="161"/>
        <v>27.565026697177728</v>
      </c>
      <c r="R5176" t="str">
        <f>CONCATENATE("ID-",A5176,"-",E5176)</f>
        <v>ID-39359-</v>
      </c>
      <c r="S5176" t="str">
        <f>INDEX(B:B,MATCH(A5176,A:A,0))</f>
        <v>10:40</v>
      </c>
      <c r="T5176" t="str">
        <f>IF(OR(B5176&gt;0,C5176&gt;0),"Acceptable","Check")</f>
        <v>Acceptable</v>
      </c>
      <c r="U5176">
        <f>COUNTIF(D:D, "Military - U.S. Army")</f>
        <v>23</v>
      </c>
      <c r="V5176">
        <f>AVERAGEIF(C:C,"Fort Myer, Virginia", I:I)</f>
        <v>2</v>
      </c>
      <c r="X5176" t="str">
        <f>IFERROR(VLOOKUP("FlightNumber", A:D, 4, FALSE), "Flight Not Found")</f>
        <v>Flight Not Found</v>
      </c>
      <c r="Y5176" t="str" cm="1">
        <f t="array" ref="Y5176">IF(AND(B:B &gt; TIME(6, 0, 0), B:B &lt;= TIME(18, 0, 0)), "Day", "Night")</f>
        <v>Night</v>
      </c>
      <c r="Z5176">
        <f>COUNTIFS(D:D, "Military - U.S. Army", C:C, "Fort Myer, Virginia")</f>
        <v>1</v>
      </c>
    </row>
    <row r="5177" spans="1:26" x14ac:dyDescent="0.2">
      <c r="A5177">
        <v>39362</v>
      </c>
      <c r="B5177" t="s">
        <v>911</v>
      </c>
      <c r="C5177" t="s">
        <v>26196</v>
      </c>
      <c r="D5177" t="s">
        <v>26197</v>
      </c>
      <c r="E5177" t="s">
        <v>26198</v>
      </c>
      <c r="F5177" t="s">
        <v>23510</v>
      </c>
      <c r="G5177" t="s">
        <v>26199</v>
      </c>
      <c r="H5177" t="s">
        <v>26200</v>
      </c>
      <c r="I5177">
        <v>10</v>
      </c>
      <c r="J5177">
        <v>10</v>
      </c>
      <c r="K5177">
        <v>0</v>
      </c>
      <c r="L5177" t="s">
        <v>26201</v>
      </c>
      <c r="M5177">
        <f>SUM(B5177,C5177)</f>
        <v>0</v>
      </c>
      <c r="N5177" t="str">
        <f t="shared" si="160"/>
        <v>No</v>
      </c>
      <c r="O5177">
        <f>COUNTIF(C:C,"&lt;0")</f>
        <v>0</v>
      </c>
      <c r="P5177" t="e">
        <f>SUMIF(#REF!,"&gt;"&amp;AVERAGE(#REF!))</f>
        <v>#REF!</v>
      </c>
      <c r="Q5177">
        <f t="shared" si="161"/>
        <v>27.565026697177728</v>
      </c>
      <c r="R5177" t="str">
        <f>CONCATENATE("ID-",A5177,"-",E5177)</f>
        <v>ID-39362-Star, ID - Shelton, WA</v>
      </c>
      <c r="S5177" t="str">
        <f>INDEX(B:B,MATCH(A5177,A:A,0))</f>
        <v>20:00</v>
      </c>
      <c r="T5177" t="str">
        <f>IF(OR(B5177&gt;0,C5177&gt;0),"Acceptable","Check")</f>
        <v>Acceptable</v>
      </c>
      <c r="U5177">
        <f>COUNTIF(D:D, "Military - U.S. Army")</f>
        <v>23</v>
      </c>
      <c r="V5177">
        <f>AVERAGEIF(C:C,"Fort Myer, Virginia", I:I)</f>
        <v>2</v>
      </c>
      <c r="X5177" t="str">
        <f>IFERROR(VLOOKUP("FlightNumber", A:D, 4, FALSE), "Flight Not Found")</f>
        <v>Flight Not Found</v>
      </c>
      <c r="Y5177" t="str" cm="1">
        <f t="array" ref="Y5177">IF(AND(B:B &gt; TIME(6, 0, 0), B:B &lt;= TIME(18, 0, 0)), "Day", "Night")</f>
        <v>Night</v>
      </c>
      <c r="Z5177">
        <f>COUNTIFS(D:D, "Military - U.S. Army", C:C, "Fort Myer, Virginia")</f>
        <v>1</v>
      </c>
    </row>
    <row r="5178" spans="1:26" x14ac:dyDescent="0.2">
      <c r="A5178">
        <v>39363</v>
      </c>
      <c r="B5178" t="s">
        <v>3119</v>
      </c>
      <c r="C5178" t="s">
        <v>26202</v>
      </c>
      <c r="D5178" t="s">
        <v>26203</v>
      </c>
      <c r="E5178" t="s">
        <v>26204</v>
      </c>
      <c r="F5178" t="s">
        <v>26205</v>
      </c>
      <c r="G5178" t="s">
        <v>26206</v>
      </c>
      <c r="H5178" t="s">
        <v>26207</v>
      </c>
      <c r="I5178">
        <v>18</v>
      </c>
      <c r="J5178">
        <v>18</v>
      </c>
      <c r="K5178">
        <v>0</v>
      </c>
      <c r="L5178" t="s">
        <v>3721</v>
      </c>
      <c r="M5178">
        <f>SUM(B5178,C5178)</f>
        <v>0</v>
      </c>
      <c r="N5178" t="str">
        <f t="shared" si="160"/>
        <v>No</v>
      </c>
      <c r="O5178">
        <f>COUNTIF(C:C,"&lt;0")</f>
        <v>0</v>
      </c>
      <c r="P5178" t="e">
        <f>SUMIF(#REF!,"&gt;"&amp;AVERAGE(#REF!))</f>
        <v>#REF!</v>
      </c>
      <c r="Q5178">
        <f t="shared" si="161"/>
        <v>27.565026697177728</v>
      </c>
      <c r="R5178" t="str">
        <f>CONCATENATE("ID-",A5178,"-",E5178)</f>
        <v>ID-39363-Villavicencio - Uribe</v>
      </c>
      <c r="S5178" t="str">
        <f>INDEX(B:B,MATCH(A5178,A:A,0))</f>
        <v>15:30</v>
      </c>
      <c r="T5178" t="str">
        <f>IF(OR(B5178&gt;0,C5178&gt;0),"Acceptable","Check")</f>
        <v>Acceptable</v>
      </c>
      <c r="U5178">
        <f>COUNTIF(D:D, "Military - U.S. Army")</f>
        <v>23</v>
      </c>
      <c r="V5178">
        <f>AVERAGEIF(C:C,"Fort Myer, Virginia", I:I)</f>
        <v>2</v>
      </c>
      <c r="X5178" t="str">
        <f>IFERROR(VLOOKUP("FlightNumber", A:D, 4, FALSE), "Flight Not Found")</f>
        <v>Flight Not Found</v>
      </c>
      <c r="Y5178" t="str" cm="1">
        <f t="array" ref="Y5178">IF(AND(B:B &gt; TIME(6, 0, 0), B:B &lt;= TIME(18, 0, 0)), "Day", "Night")</f>
        <v>Night</v>
      </c>
      <c r="Z5178">
        <f>COUNTIFS(D:D, "Military - U.S. Army", C:C, "Fort Myer, Virginia")</f>
        <v>1</v>
      </c>
    </row>
    <row r="5179" spans="1:26" x14ac:dyDescent="0.2">
      <c r="A5179">
        <v>39390</v>
      </c>
      <c r="B5179" t="s">
        <v>3975</v>
      </c>
      <c r="C5179" t="s">
        <v>1923</v>
      </c>
      <c r="D5179" t="s">
        <v>26208</v>
      </c>
      <c r="E5179" t="s">
        <v>7663</v>
      </c>
      <c r="F5179" t="s">
        <v>15899</v>
      </c>
      <c r="G5179" t="s">
        <v>26209</v>
      </c>
      <c r="H5179" t="s">
        <v>26210</v>
      </c>
      <c r="I5179">
        <v>2</v>
      </c>
      <c r="J5179">
        <v>2</v>
      </c>
      <c r="K5179">
        <v>6</v>
      </c>
      <c r="L5179" t="s">
        <v>26211</v>
      </c>
      <c r="M5179">
        <f>SUM(B5179,C5179)</f>
        <v>0</v>
      </c>
      <c r="N5179" t="str">
        <f t="shared" si="160"/>
        <v>No</v>
      </c>
      <c r="O5179">
        <f>COUNTIF(C:C,"&lt;0")</f>
        <v>0</v>
      </c>
      <c r="P5179" t="e">
        <f>SUMIF(#REF!,"&gt;"&amp;AVERAGE(#REF!))</f>
        <v>#REF!</v>
      </c>
      <c r="Q5179">
        <f t="shared" si="161"/>
        <v>27.565026697177728</v>
      </c>
      <c r="R5179" t="str">
        <f>CONCATENATE("ID-",A5179,"-",E5179)</f>
        <v>ID-39390-Sao Paulo - Rio de Janeiro</v>
      </c>
      <c r="S5179" t="str">
        <f>INDEX(B:B,MATCH(A5179,A:A,0))</f>
        <v>14:10</v>
      </c>
      <c r="T5179" t="str">
        <f>IF(OR(B5179&gt;0,C5179&gt;0),"Acceptable","Check")</f>
        <v>Acceptable</v>
      </c>
      <c r="U5179">
        <f>COUNTIF(D:D, "Military - U.S. Army")</f>
        <v>23</v>
      </c>
      <c r="V5179">
        <f>AVERAGEIF(C:C,"Fort Myer, Virginia", I:I)</f>
        <v>2</v>
      </c>
      <c r="X5179" t="str">
        <f>IFERROR(VLOOKUP("FlightNumber", A:D, 4, FALSE), "Flight Not Found")</f>
        <v>Flight Not Found</v>
      </c>
      <c r="Y5179" t="str" cm="1">
        <f t="array" ref="Y5179">IF(AND(B:B &gt; TIME(6, 0, 0), B:B &lt;= TIME(18, 0, 0)), "Day", "Night")</f>
        <v>Night</v>
      </c>
      <c r="Z5179">
        <f>COUNTIFS(D:D, "Military - U.S. Army", C:C, "Fort Myer, Virginia")</f>
        <v>1</v>
      </c>
    </row>
    <row r="5180" spans="1:26" x14ac:dyDescent="0.2">
      <c r="A5180">
        <v>39394</v>
      </c>
      <c r="B5180" t="s">
        <v>538</v>
      </c>
      <c r="C5180" t="s">
        <v>2582</v>
      </c>
      <c r="D5180" t="s">
        <v>26212</v>
      </c>
      <c r="E5180" t="s">
        <v>26213</v>
      </c>
      <c r="F5180" t="s">
        <v>22973</v>
      </c>
      <c r="G5180" t="s">
        <v>26214</v>
      </c>
      <c r="H5180" t="s">
        <v>26215</v>
      </c>
      <c r="I5180">
        <v>4</v>
      </c>
      <c r="J5180">
        <v>0</v>
      </c>
      <c r="K5180">
        <v>2</v>
      </c>
      <c r="L5180" t="s">
        <v>26216</v>
      </c>
      <c r="M5180">
        <f>SUM(B5180,C5180)</f>
        <v>0</v>
      </c>
      <c r="N5180" t="str">
        <f t="shared" si="160"/>
        <v>No</v>
      </c>
      <c r="O5180">
        <f>COUNTIF(C:C,"&lt;0")</f>
        <v>0</v>
      </c>
      <c r="P5180" t="e">
        <f>SUMIF(#REF!,"&gt;"&amp;AVERAGE(#REF!))</f>
        <v>#REF!</v>
      </c>
      <c r="Q5180">
        <f t="shared" si="161"/>
        <v>27.565026697177728</v>
      </c>
      <c r="R5180" t="str">
        <f>CONCATENATE("ID-",A5180,"-",E5180)</f>
        <v>ID-39394-Khartoum - Juba</v>
      </c>
      <c r="S5180" t="str">
        <f>INDEX(B:B,MATCH(A5180,A:A,0))</f>
        <v>08:00</v>
      </c>
      <c r="T5180" t="str">
        <f>IF(OR(B5180&gt;0,C5180&gt;0),"Acceptable","Check")</f>
        <v>Acceptable</v>
      </c>
      <c r="U5180">
        <f>COUNTIF(D:D, "Military - U.S. Army")</f>
        <v>23</v>
      </c>
      <c r="V5180">
        <f>AVERAGEIF(C:C,"Fort Myer, Virginia", I:I)</f>
        <v>2</v>
      </c>
      <c r="X5180" t="str">
        <f>IFERROR(VLOOKUP("FlightNumber", A:D, 4, FALSE), "Flight Not Found")</f>
        <v>Flight Not Found</v>
      </c>
      <c r="Y5180" t="str" cm="1">
        <f t="array" ref="Y5180">IF(AND(B:B &gt; TIME(6, 0, 0), B:B &lt;= TIME(18, 0, 0)), "Day", "Night")</f>
        <v>Night</v>
      </c>
      <c r="Z5180">
        <f>COUNTIFS(D:D, "Military - U.S. Army", C:C, "Fort Myer, Virginia")</f>
        <v>1</v>
      </c>
    </row>
    <row r="5181" spans="1:26" x14ac:dyDescent="0.2">
      <c r="A5181">
        <v>39416</v>
      </c>
      <c r="B5181" t="s">
        <v>26217</v>
      </c>
      <c r="C5181" t="s">
        <v>26218</v>
      </c>
      <c r="D5181" t="s">
        <v>26219</v>
      </c>
      <c r="E5181" t="s">
        <v>26220</v>
      </c>
      <c r="F5181" t="s">
        <v>23452</v>
      </c>
      <c r="G5181" t="s">
        <v>26221</v>
      </c>
      <c r="H5181" t="s">
        <v>26222</v>
      </c>
      <c r="I5181">
        <v>57</v>
      </c>
      <c r="J5181">
        <v>57</v>
      </c>
      <c r="K5181">
        <v>0</v>
      </c>
      <c r="L5181" t="s">
        <v>26223</v>
      </c>
      <c r="M5181">
        <f>SUM(B5181,C5181)</f>
        <v>0</v>
      </c>
      <c r="N5181" t="str">
        <f t="shared" si="160"/>
        <v>No</v>
      </c>
      <c r="O5181">
        <f>COUNTIF(C:C,"&lt;0")</f>
        <v>0</v>
      </c>
      <c r="P5181" t="e">
        <f>SUMIF(#REF!,"&gt;"&amp;AVERAGE(#REF!))</f>
        <v>#REF!</v>
      </c>
      <c r="Q5181">
        <f t="shared" si="161"/>
        <v>27.565026697177728</v>
      </c>
      <c r="R5181" t="str">
        <f>CONCATENATE("ID-",A5181,"-",E5181)</f>
        <v>ID-39416-Istanbul - Isparta</v>
      </c>
      <c r="S5181" t="str">
        <f>INDEX(B:B,MATCH(A5181,A:A,0))</f>
        <v>01:36</v>
      </c>
      <c r="T5181" t="str">
        <f>IF(OR(B5181&gt;0,C5181&gt;0),"Acceptable","Check")</f>
        <v>Acceptable</v>
      </c>
      <c r="U5181">
        <f>COUNTIF(D:D, "Military - U.S. Army")</f>
        <v>23</v>
      </c>
      <c r="V5181">
        <f>AVERAGEIF(C:C,"Fort Myer, Virginia", I:I)</f>
        <v>2</v>
      </c>
      <c r="X5181" t="str">
        <f>IFERROR(VLOOKUP("FlightNumber", A:D, 4, FALSE), "Flight Not Found")</f>
        <v>Flight Not Found</v>
      </c>
      <c r="Y5181" t="str" cm="1">
        <f t="array" ref="Y5181">IF(AND(B:B &gt; TIME(6, 0, 0), B:B &lt;= TIME(18, 0, 0)), "Day", "Night")</f>
        <v>Night</v>
      </c>
      <c r="Z5181">
        <f>COUNTIFS(D:D, "Military - U.S. Army", C:C, "Fort Myer, Virginia")</f>
        <v>1</v>
      </c>
    </row>
    <row r="5182" spans="1:26" x14ac:dyDescent="0.2">
      <c r="A5182">
        <v>39419</v>
      </c>
      <c r="B5182" t="s">
        <v>20</v>
      </c>
      <c r="C5182" t="s">
        <v>26224</v>
      </c>
      <c r="D5182" t="s">
        <v>26225</v>
      </c>
      <c r="E5182" t="s">
        <v>26226</v>
      </c>
      <c r="F5182" t="s">
        <v>26227</v>
      </c>
      <c r="G5182" t="s">
        <v>26228</v>
      </c>
      <c r="I5182">
        <v>4</v>
      </c>
      <c r="J5182">
        <v>4</v>
      </c>
      <c r="K5182">
        <v>0</v>
      </c>
      <c r="L5182" t="s">
        <v>26229</v>
      </c>
      <c r="M5182">
        <f>SUM(B5182,C5182)</f>
        <v>0</v>
      </c>
      <c r="N5182" t="str">
        <f t="shared" si="160"/>
        <v>No</v>
      </c>
      <c r="O5182">
        <f>COUNTIF(C:C,"&lt;0")</f>
        <v>0</v>
      </c>
      <c r="P5182" t="e">
        <f>SUMIF(#REF!,"&gt;"&amp;AVERAGE(#REF!))</f>
        <v>#REF!</v>
      </c>
      <c r="Q5182">
        <f t="shared" si="161"/>
        <v>27.565026697177728</v>
      </c>
      <c r="R5182" t="str">
        <f>CONCATENATE("ID-",A5182,"-",E5182)</f>
        <v>ID-39419-Cordova - Ancorage</v>
      </c>
      <c r="S5182" t="str">
        <f>INDEX(B:B,MATCH(A5182,A:A,0))</f>
        <v>17:18</v>
      </c>
      <c r="T5182" t="str">
        <f>IF(OR(B5182&gt;0,C5182&gt;0),"Acceptable","Check")</f>
        <v>Acceptable</v>
      </c>
      <c r="U5182">
        <f>COUNTIF(D:D, "Military - U.S. Army")</f>
        <v>23</v>
      </c>
      <c r="V5182">
        <f>AVERAGEIF(C:C,"Fort Myer, Virginia", I:I)</f>
        <v>2</v>
      </c>
      <c r="X5182" t="str">
        <f>IFERROR(VLOOKUP("FlightNumber", A:D, 4, FALSE), "Flight Not Found")</f>
        <v>Flight Not Found</v>
      </c>
      <c r="Y5182" t="str" cm="1">
        <f t="array" ref="Y5182">IF(AND(B:B &gt; TIME(6, 0, 0), B:B &lt;= TIME(18, 0, 0)), "Day", "Night")</f>
        <v>Night</v>
      </c>
      <c r="Z5182">
        <f>COUNTIFS(D:D, "Military - U.S. Army", C:C, "Fort Myer, Virginia")</f>
        <v>1</v>
      </c>
    </row>
    <row r="5183" spans="1:26" x14ac:dyDescent="0.2">
      <c r="A5183">
        <v>39421</v>
      </c>
      <c r="B5183" t="s">
        <v>926</v>
      </c>
      <c r="C5183" t="s">
        <v>623</v>
      </c>
      <c r="D5183" t="s">
        <v>26230</v>
      </c>
      <c r="E5183" t="s">
        <v>26231</v>
      </c>
      <c r="F5183" t="s">
        <v>19288</v>
      </c>
      <c r="G5183" t="s">
        <v>26232</v>
      </c>
      <c r="H5183" t="s">
        <v>26233</v>
      </c>
      <c r="I5183">
        <v>2</v>
      </c>
      <c r="J5183">
        <v>2</v>
      </c>
      <c r="K5183">
        <v>0</v>
      </c>
      <c r="L5183" t="s">
        <v>26234</v>
      </c>
      <c r="M5183">
        <f>SUM(B5183,C5183)</f>
        <v>0</v>
      </c>
      <c r="N5183" t="str">
        <f t="shared" si="160"/>
        <v>No</v>
      </c>
      <c r="O5183">
        <f>COUNTIF(C:C,"&lt;0")</f>
        <v>0</v>
      </c>
      <c r="P5183" t="e">
        <f>SUMIF(#REF!,"&gt;"&amp;AVERAGE(#REF!))</f>
        <v>#REF!</v>
      </c>
      <c r="Q5183">
        <f t="shared" si="161"/>
        <v>27.565026697177728</v>
      </c>
      <c r="R5183" t="str">
        <f>CONCATENATE("ID-",A5183,"-",E5183)</f>
        <v>ID-39421-Columbus, OH - Buffalo, NY</v>
      </c>
      <c r="S5183" t="str">
        <f>INDEX(B:B,MATCH(A5183,A:A,0))</f>
        <v>06:48</v>
      </c>
      <c r="T5183" t="str">
        <f>IF(OR(B5183&gt;0,C5183&gt;0),"Acceptable","Check")</f>
        <v>Acceptable</v>
      </c>
      <c r="U5183">
        <f>COUNTIF(D:D, "Military - U.S. Army")</f>
        <v>23</v>
      </c>
      <c r="V5183">
        <f>AVERAGEIF(C:C,"Fort Myer, Virginia", I:I)</f>
        <v>2</v>
      </c>
      <c r="X5183" t="str">
        <f>IFERROR(VLOOKUP("FlightNumber", A:D, 4, FALSE), "Flight Not Found")</f>
        <v>Flight Not Found</v>
      </c>
      <c r="Y5183" t="str" cm="1">
        <f t="array" ref="Y5183">IF(AND(B:B &gt; TIME(6, 0, 0), B:B &lt;= TIME(18, 0, 0)), "Day", "Night")</f>
        <v>Night</v>
      </c>
      <c r="Z5183">
        <f>COUNTIFS(D:D, "Military - U.S. Army", C:C, "Fort Myer, Virginia")</f>
        <v>1</v>
      </c>
    </row>
    <row r="5184" spans="1:26" x14ac:dyDescent="0.2">
      <c r="A5184">
        <v>39425</v>
      </c>
      <c r="B5184" t="s">
        <v>2119</v>
      </c>
      <c r="C5184" t="s">
        <v>26235</v>
      </c>
      <c r="D5184" t="s">
        <v>26236</v>
      </c>
      <c r="E5184" t="s">
        <v>26237</v>
      </c>
      <c r="F5184" t="s">
        <v>26238</v>
      </c>
      <c r="G5184" t="s">
        <v>26239</v>
      </c>
      <c r="H5184" t="s">
        <v>26240</v>
      </c>
      <c r="I5184">
        <v>5</v>
      </c>
      <c r="J5184">
        <v>5</v>
      </c>
      <c r="K5184">
        <v>0</v>
      </c>
      <c r="L5184" t="s">
        <v>26241</v>
      </c>
      <c r="M5184">
        <f>SUM(B5184,C5184)</f>
        <v>0</v>
      </c>
      <c r="N5184" t="str">
        <f t="shared" si="160"/>
        <v>No</v>
      </c>
      <c r="O5184">
        <f>COUNTIF(C:C,"&lt;0")</f>
        <v>0</v>
      </c>
      <c r="P5184" t="e">
        <f>SUMIF(#REF!,"&gt;"&amp;AVERAGE(#REF!))</f>
        <v>#REF!</v>
      </c>
      <c r="Q5184">
        <f t="shared" si="161"/>
        <v>27.565026697177728</v>
      </c>
      <c r="R5184" t="str">
        <f>CONCATENATE("ID-",A5184,"-",E5184)</f>
        <v>ID-39425-HradeKrálové - Kiev</v>
      </c>
      <c r="S5184" t="str">
        <f>INDEX(B:B,MATCH(A5184,A:A,0))</f>
        <v>17:00</v>
      </c>
      <c r="T5184" t="str">
        <f>IF(OR(B5184&gt;0,C5184&gt;0),"Acceptable","Check")</f>
        <v>Acceptable</v>
      </c>
      <c r="U5184">
        <f>COUNTIF(D:D, "Military - U.S. Army")</f>
        <v>23</v>
      </c>
      <c r="V5184">
        <f>AVERAGEIF(C:C,"Fort Myer, Virginia", I:I)</f>
        <v>2</v>
      </c>
      <c r="X5184" t="str">
        <f>IFERROR(VLOOKUP("FlightNumber", A:D, 4, FALSE), "Flight Not Found")</f>
        <v>Flight Not Found</v>
      </c>
      <c r="Y5184" t="str" cm="1">
        <f t="array" ref="Y5184">IF(AND(B:B &gt; TIME(6, 0, 0), B:B &lt;= TIME(18, 0, 0)), "Day", "Night")</f>
        <v>Night</v>
      </c>
      <c r="Z5184">
        <f>COUNTIFS(D:D, "Military - U.S. Army", C:C, "Fort Myer, Virginia")</f>
        <v>1</v>
      </c>
    </row>
    <row r="5185" spans="1:26" x14ac:dyDescent="0.2">
      <c r="A5185">
        <v>39451</v>
      </c>
      <c r="B5185" t="s">
        <v>20091</v>
      </c>
      <c r="C5185" t="s">
        <v>26242</v>
      </c>
      <c r="D5185" t="s">
        <v>26243</v>
      </c>
      <c r="E5185" t="s">
        <v>26244</v>
      </c>
      <c r="F5185" t="s">
        <v>26245</v>
      </c>
      <c r="G5185" t="s">
        <v>26246</v>
      </c>
      <c r="H5185" t="s">
        <v>26247</v>
      </c>
      <c r="I5185">
        <v>18</v>
      </c>
      <c r="J5185">
        <v>18</v>
      </c>
      <c r="K5185">
        <v>0</v>
      </c>
      <c r="L5185" t="s">
        <v>26248</v>
      </c>
      <c r="M5185">
        <f>SUM(B5185,C5185)</f>
        <v>0</v>
      </c>
      <c r="N5185" t="str">
        <f t="shared" si="160"/>
        <v>No</v>
      </c>
      <c r="O5185">
        <f>COUNTIF(C:C,"&lt;0")</f>
        <v>0</v>
      </c>
      <c r="P5185" t="e">
        <f>SUMIF(#REF!,"&gt;"&amp;AVERAGE(#REF!))</f>
        <v>#REF!</v>
      </c>
      <c r="Q5185">
        <f t="shared" si="161"/>
        <v>27.565026697177728</v>
      </c>
      <c r="R5185" t="str">
        <f>CONCATENATE("ID-",A5185,"-",E5185)</f>
        <v>ID-39451-Los Rogues - Carac</v>
      </c>
      <c r="S5185" t="str">
        <f>INDEX(B:B,MATCH(A5185,A:A,0))</f>
        <v>09:48</v>
      </c>
      <c r="T5185" t="str">
        <f>IF(OR(B5185&gt;0,C5185&gt;0),"Acceptable","Check")</f>
        <v>Acceptable</v>
      </c>
      <c r="U5185">
        <f>COUNTIF(D:D, "Military - U.S. Army")</f>
        <v>23</v>
      </c>
      <c r="V5185">
        <f>AVERAGEIF(C:C,"Fort Myer, Virginia", I:I)</f>
        <v>2</v>
      </c>
      <c r="X5185" t="str">
        <f>IFERROR(VLOOKUP("FlightNumber", A:D, 4, FALSE), "Flight Not Found")</f>
        <v>Flight Not Found</v>
      </c>
      <c r="Y5185" t="str" cm="1">
        <f t="array" ref="Y5185">IF(AND(B:B &gt; TIME(6, 0, 0), B:B &lt;= TIME(18, 0, 0)), "Day", "Night")</f>
        <v>Night</v>
      </c>
      <c r="Z5185">
        <f>COUNTIFS(D:D, "Military - U.S. Army", C:C, "Fort Myer, Virginia")</f>
        <v>1</v>
      </c>
    </row>
    <row r="5186" spans="1:26" x14ac:dyDescent="0.2">
      <c r="A5186">
        <v>39452</v>
      </c>
      <c r="B5186" t="s">
        <v>18985</v>
      </c>
      <c r="C5186" t="s">
        <v>10238</v>
      </c>
      <c r="D5186" t="s">
        <v>26249</v>
      </c>
      <c r="E5186" t="s">
        <v>18255</v>
      </c>
      <c r="F5186" t="s">
        <v>14843</v>
      </c>
      <c r="G5186" t="s">
        <v>26250</v>
      </c>
      <c r="H5186" t="s">
        <v>26251</v>
      </c>
      <c r="I5186">
        <v>10</v>
      </c>
      <c r="J5186">
        <v>6</v>
      </c>
      <c r="K5186">
        <v>0</v>
      </c>
      <c r="L5186" t="s">
        <v>26252</v>
      </c>
      <c r="M5186">
        <f>SUM(B5186,C5186)</f>
        <v>0</v>
      </c>
      <c r="N5186" t="str">
        <f t="shared" ref="N5186:N5249" si="162">IF(E5186="good","Yes","No")</f>
        <v>No</v>
      </c>
      <c r="O5186">
        <f>COUNTIF(C:C,"&lt;0")</f>
        <v>0</v>
      </c>
      <c r="P5186" t="e">
        <f>SUMIF(#REF!,"&gt;"&amp;AVERAGE(#REF!))</f>
        <v>#REF!</v>
      </c>
      <c r="Q5186">
        <f t="shared" si="161"/>
        <v>27.565026697177728</v>
      </c>
      <c r="R5186" t="str">
        <f>CONCATENATE("ID-",A5186,"-",E5186)</f>
        <v>ID-39452-Kodiak - Homer</v>
      </c>
      <c r="S5186" t="str">
        <f>INDEX(B:B,MATCH(A5186,A:A,0))</f>
        <v>13:43</v>
      </c>
      <c r="T5186" t="str">
        <f>IF(OR(B5186&gt;0,C5186&gt;0),"Acceptable","Check")</f>
        <v>Acceptable</v>
      </c>
      <c r="U5186">
        <f>COUNTIF(D:D, "Military - U.S. Army")</f>
        <v>23</v>
      </c>
      <c r="V5186">
        <f>AVERAGEIF(C:C,"Fort Myer, Virginia", I:I)</f>
        <v>2</v>
      </c>
      <c r="X5186" t="str">
        <f>IFERROR(VLOOKUP("FlightNumber", A:D, 4, FALSE), "Flight Not Found")</f>
        <v>Flight Not Found</v>
      </c>
      <c r="Y5186" t="str" cm="1">
        <f t="array" ref="Y5186">IF(AND(B:B &gt; TIME(6, 0, 0), B:B &lt;= TIME(18, 0, 0)), "Day", "Night")</f>
        <v>Night</v>
      </c>
      <c r="Z5186">
        <f>COUNTIFS(D:D, "Military - U.S. Army", C:C, "Fort Myer, Virginia")</f>
        <v>1</v>
      </c>
    </row>
    <row r="5187" spans="1:26" x14ac:dyDescent="0.2">
      <c r="A5187">
        <v>39461</v>
      </c>
      <c r="B5187" t="s">
        <v>23024</v>
      </c>
      <c r="C5187" t="s">
        <v>26253</v>
      </c>
      <c r="D5187" t="s">
        <v>26254</v>
      </c>
      <c r="E5187" t="s">
        <v>26255</v>
      </c>
      <c r="F5187" t="s">
        <v>19423</v>
      </c>
      <c r="G5187" t="s">
        <v>26256</v>
      </c>
      <c r="H5187" t="s">
        <v>26257</v>
      </c>
      <c r="I5187">
        <v>1</v>
      </c>
      <c r="J5187">
        <v>1</v>
      </c>
      <c r="K5187">
        <v>0</v>
      </c>
      <c r="L5187" t="s">
        <v>26258</v>
      </c>
      <c r="M5187">
        <f>SUM(B5187,C5187)</f>
        <v>0</v>
      </c>
      <c r="N5187" t="str">
        <f t="shared" si="162"/>
        <v>No</v>
      </c>
      <c r="O5187">
        <f>COUNTIF(C:C,"&lt;0")</f>
        <v>0</v>
      </c>
      <c r="P5187" t="e">
        <f>SUMIF(#REF!,"&gt;"&amp;AVERAGE(#REF!))</f>
        <v>#REF!</v>
      </c>
      <c r="Q5187">
        <f t="shared" ref="Q5187:Q5250" si="163">AVERAGEIF(I:I,"&gt;0")</f>
        <v>27.565026697177728</v>
      </c>
      <c r="R5187" t="str">
        <f>CONCATENATE("ID-",A5187,"-",E5187)</f>
        <v>ID-39461-Lihu - Kauai</v>
      </c>
      <c r="S5187" t="str">
        <f>INDEX(B:B,MATCH(A5187,A:A,0))</f>
        <v>05:08</v>
      </c>
      <c r="T5187" t="str">
        <f>IF(OR(B5187&gt;0,C5187&gt;0),"Acceptable","Check")</f>
        <v>Acceptable</v>
      </c>
      <c r="U5187">
        <f>COUNTIF(D:D, "Military - U.S. Army")</f>
        <v>23</v>
      </c>
      <c r="V5187">
        <f>AVERAGEIF(C:C,"Fort Myer, Virginia", I:I)</f>
        <v>2</v>
      </c>
      <c r="X5187" t="str">
        <f>IFERROR(VLOOKUP("FlightNumber", A:D, 4, FALSE), "Flight Not Found")</f>
        <v>Flight Not Found</v>
      </c>
      <c r="Y5187" t="str" cm="1">
        <f t="array" ref="Y5187">IF(AND(B:B &gt; TIME(6, 0, 0), B:B &lt;= TIME(18, 0, 0)), "Day", "Night")</f>
        <v>Night</v>
      </c>
      <c r="Z5187">
        <f>COUNTIFS(D:D, "Military - U.S. Army", C:C, "Fort Myer, Virginia")</f>
        <v>1</v>
      </c>
    </row>
    <row r="5188" spans="1:26" x14ac:dyDescent="0.2">
      <c r="A5188">
        <v>39464</v>
      </c>
      <c r="B5188" t="s">
        <v>11084</v>
      </c>
      <c r="C5188" t="s">
        <v>1652</v>
      </c>
      <c r="D5188" t="s">
        <v>1620</v>
      </c>
      <c r="E5188" t="s">
        <v>26259</v>
      </c>
      <c r="F5188" t="s">
        <v>26260</v>
      </c>
      <c r="G5188" t="s">
        <v>26261</v>
      </c>
      <c r="H5188" t="s">
        <v>26262</v>
      </c>
      <c r="I5188">
        <v>152</v>
      </c>
      <c r="J5188">
        <v>0</v>
      </c>
      <c r="K5188">
        <v>0</v>
      </c>
      <c r="L5188" t="s">
        <v>26263</v>
      </c>
      <c r="M5188">
        <f>SUM(B5188,C5188)</f>
        <v>0</v>
      </c>
      <c r="N5188" t="str">
        <f t="shared" si="162"/>
        <v>No</v>
      </c>
      <c r="O5188">
        <f>COUNTIF(C:C,"&lt;0")</f>
        <v>0</v>
      </c>
      <c r="P5188" t="e">
        <f>SUMIF(#REF!,"&gt;"&amp;AVERAGE(#REF!))</f>
        <v>#REF!</v>
      </c>
      <c r="Q5188">
        <f t="shared" si="163"/>
        <v>27.565026697177728</v>
      </c>
      <c r="R5188" t="str">
        <f>CONCATENATE("ID-",A5188,"-",E5188)</f>
        <v>ID-39464-Bejing, China - London, England</v>
      </c>
      <c r="S5188" t="str">
        <f>INDEX(B:B,MATCH(A5188,A:A,0))</f>
        <v>12:43</v>
      </c>
      <c r="T5188" t="str">
        <f>IF(OR(B5188&gt;0,C5188&gt;0),"Acceptable","Check")</f>
        <v>Acceptable</v>
      </c>
      <c r="U5188">
        <f>COUNTIF(D:D, "Military - U.S. Army")</f>
        <v>23</v>
      </c>
      <c r="V5188">
        <f>AVERAGEIF(C:C,"Fort Myer, Virginia", I:I)</f>
        <v>2</v>
      </c>
      <c r="X5188" t="str">
        <f>IFERROR(VLOOKUP("FlightNumber", A:D, 4, FALSE), "Flight Not Found")</f>
        <v>Flight Not Found</v>
      </c>
      <c r="Y5188" t="str" cm="1">
        <f t="array" ref="Y5188">IF(AND(B:B &gt; TIME(6, 0, 0), B:B &lt;= TIME(18, 0, 0)), "Day", "Night")</f>
        <v>Night</v>
      </c>
      <c r="Z5188">
        <f>COUNTIFS(D:D, "Military - U.S. Army", C:C, "Fort Myer, Virginia")</f>
        <v>1</v>
      </c>
    </row>
    <row r="5189" spans="1:26" x14ac:dyDescent="0.2">
      <c r="A5189">
        <v>39466</v>
      </c>
      <c r="B5189" t="s">
        <v>538</v>
      </c>
      <c r="C5189" t="s">
        <v>22987</v>
      </c>
      <c r="D5189" t="s">
        <v>26264</v>
      </c>
      <c r="E5189" t="s">
        <v>26265</v>
      </c>
      <c r="F5189" t="s">
        <v>26266</v>
      </c>
      <c r="G5189" t="s">
        <v>26267</v>
      </c>
      <c r="H5189" t="s">
        <v>26268</v>
      </c>
      <c r="I5189">
        <v>13</v>
      </c>
      <c r="J5189">
        <v>13</v>
      </c>
      <c r="K5189">
        <v>0</v>
      </c>
      <c r="L5189" t="s">
        <v>26269</v>
      </c>
      <c r="M5189">
        <f>SUM(B5189,C5189)</f>
        <v>0</v>
      </c>
      <c r="N5189" t="str">
        <f t="shared" si="162"/>
        <v>No</v>
      </c>
      <c r="O5189">
        <f>COUNTIF(C:C,"&lt;0")</f>
        <v>0</v>
      </c>
      <c r="P5189" t="e">
        <f>SUMIF(#REF!,"&gt;"&amp;AVERAGE(#REF!))</f>
        <v>#REF!</v>
      </c>
      <c r="Q5189">
        <f t="shared" si="163"/>
        <v>27.565026697177728</v>
      </c>
      <c r="R5189" t="str">
        <f>CONCATENATE("ID-",A5189,"-",E5189)</f>
        <v>ID-39466-Luanda, Angola - Huambo, Angola</v>
      </c>
      <c r="S5189" t="str">
        <f>INDEX(B:B,MATCH(A5189,A:A,0))</f>
        <v>08:00</v>
      </c>
      <c r="T5189" t="str">
        <f>IF(OR(B5189&gt;0,C5189&gt;0),"Acceptable","Check")</f>
        <v>Acceptable</v>
      </c>
      <c r="U5189">
        <f>COUNTIF(D:D, "Military - U.S. Army")</f>
        <v>23</v>
      </c>
      <c r="V5189">
        <f>AVERAGEIF(C:C,"Fort Myer, Virginia", I:I)</f>
        <v>2</v>
      </c>
      <c r="X5189" t="str">
        <f>IFERROR(VLOOKUP("FlightNumber", A:D, 4, FALSE), "Flight Not Found")</f>
        <v>Flight Not Found</v>
      </c>
      <c r="Y5189" t="str" cm="1">
        <f t="array" ref="Y5189">IF(AND(B:B &gt; TIME(6, 0, 0), B:B &lt;= TIME(18, 0, 0)), "Day", "Night")</f>
        <v>Night</v>
      </c>
      <c r="Z5189">
        <f>COUNTIFS(D:D, "Military - U.S. Army", C:C, "Fort Myer, Virginia")</f>
        <v>1</v>
      </c>
    </row>
    <row r="5190" spans="1:26" x14ac:dyDescent="0.2">
      <c r="A5190">
        <v>39470</v>
      </c>
      <c r="B5190" t="s">
        <v>4834</v>
      </c>
      <c r="C5190" t="s">
        <v>26270</v>
      </c>
      <c r="D5190" t="s">
        <v>12888</v>
      </c>
      <c r="E5190" t="s">
        <v>26271</v>
      </c>
      <c r="F5190" t="s">
        <v>26272</v>
      </c>
      <c r="G5190" t="s">
        <v>26273</v>
      </c>
      <c r="H5190" t="s">
        <v>26274</v>
      </c>
      <c r="I5190">
        <v>20</v>
      </c>
      <c r="J5190">
        <v>20</v>
      </c>
      <c r="K5190">
        <v>0</v>
      </c>
      <c r="L5190" t="s">
        <v>26275</v>
      </c>
      <c r="M5190">
        <f>SUM(B5190,C5190)</f>
        <v>0</v>
      </c>
      <c r="N5190" t="str">
        <f t="shared" si="162"/>
        <v>No</v>
      </c>
      <c r="O5190">
        <f>COUNTIF(C:C,"&lt;0")</f>
        <v>0</v>
      </c>
      <c r="P5190" t="e">
        <f>SUMIF(#REF!,"&gt;"&amp;AVERAGE(#REF!))</f>
        <v>#REF!</v>
      </c>
      <c r="Q5190">
        <f t="shared" si="163"/>
        <v>27.565026697177728</v>
      </c>
      <c r="R5190" t="str">
        <f>CONCATENATE("ID-",A5190,"-",E5190)</f>
        <v>ID-39470-Warsaw - Miroslawiec</v>
      </c>
      <c r="S5190" t="str">
        <f>INDEX(B:B,MATCH(A5190,A:A,0))</f>
        <v>19:00</v>
      </c>
      <c r="T5190" t="str">
        <f>IF(OR(B5190&gt;0,C5190&gt;0),"Acceptable","Check")</f>
        <v>Acceptable</v>
      </c>
      <c r="U5190">
        <f>COUNTIF(D:D, "Military - U.S. Army")</f>
        <v>23</v>
      </c>
      <c r="V5190">
        <f>AVERAGEIF(C:C,"Fort Myer, Virginia", I:I)</f>
        <v>2</v>
      </c>
      <c r="X5190" t="str">
        <f>IFERROR(VLOOKUP("FlightNumber", A:D, 4, FALSE), "Flight Not Found")</f>
        <v>Flight Not Found</v>
      </c>
      <c r="Y5190" t="str" cm="1">
        <f t="array" ref="Y5190">IF(AND(B:B &gt; TIME(6, 0, 0), B:B &lt;= TIME(18, 0, 0)), "Day", "Night")</f>
        <v>Night</v>
      </c>
      <c r="Z5190">
        <f>COUNTIFS(D:D, "Military - U.S. Army", C:C, "Fort Myer, Virginia")</f>
        <v>1</v>
      </c>
    </row>
    <row r="5191" spans="1:26" x14ac:dyDescent="0.2">
      <c r="A5191">
        <v>39473</v>
      </c>
      <c r="B5191" t="s">
        <v>10882</v>
      </c>
      <c r="C5191" t="s">
        <v>26276</v>
      </c>
      <c r="D5191" t="s">
        <v>26277</v>
      </c>
      <c r="E5191" t="s">
        <v>26278</v>
      </c>
      <c r="F5191" t="s">
        <v>26279</v>
      </c>
      <c r="G5191" t="s">
        <v>26280</v>
      </c>
      <c r="H5191" t="s">
        <v>26281</v>
      </c>
      <c r="I5191">
        <v>3</v>
      </c>
      <c r="J5191">
        <v>3</v>
      </c>
      <c r="K5191">
        <v>0</v>
      </c>
      <c r="L5191" t="s">
        <v>26282</v>
      </c>
      <c r="M5191">
        <f>SUM(B5191,C5191)</f>
        <v>0</v>
      </c>
      <c r="N5191" t="str">
        <f t="shared" si="162"/>
        <v>No</v>
      </c>
      <c r="O5191">
        <f>COUNTIF(C:C,"&lt;0")</f>
        <v>0</v>
      </c>
      <c r="P5191" t="e">
        <f>SUMIF(#REF!,"&gt;"&amp;AVERAGE(#REF!))</f>
        <v>#REF!</v>
      </c>
      <c r="Q5191">
        <f t="shared" si="163"/>
        <v>27.565026697177728</v>
      </c>
      <c r="R5191" t="str">
        <f>CONCATENATE("ID-",A5191,"-",E5191)</f>
        <v>ID-39473-Tarakan - Long Apung</v>
      </c>
      <c r="S5191" t="str">
        <f>INDEX(B:B,MATCH(A5191,A:A,0))</f>
        <v>09:35</v>
      </c>
      <c r="T5191" t="str">
        <f>IF(OR(B5191&gt;0,C5191&gt;0),"Acceptable","Check")</f>
        <v>Acceptable</v>
      </c>
      <c r="U5191">
        <f>COUNTIF(D:D, "Military - U.S. Army")</f>
        <v>23</v>
      </c>
      <c r="V5191">
        <f>AVERAGEIF(C:C,"Fort Myer, Virginia", I:I)</f>
        <v>2</v>
      </c>
      <c r="X5191" t="str">
        <f>IFERROR(VLOOKUP("FlightNumber", A:D, 4, FALSE), "Flight Not Found")</f>
        <v>Flight Not Found</v>
      </c>
      <c r="Y5191" t="str" cm="1">
        <f t="array" ref="Y5191">IF(AND(B:B &gt; TIME(6, 0, 0), B:B &lt;= TIME(18, 0, 0)), "Day", "Night")</f>
        <v>Night</v>
      </c>
      <c r="Z5191">
        <f>COUNTIFS(D:D, "Military - U.S. Army", C:C, "Fort Myer, Virginia")</f>
        <v>1</v>
      </c>
    </row>
    <row r="5192" spans="1:26" x14ac:dyDescent="0.2">
      <c r="A5192">
        <v>39499</v>
      </c>
      <c r="B5192" t="s">
        <v>2119</v>
      </c>
      <c r="C5192" t="s">
        <v>11969</v>
      </c>
      <c r="D5192" t="s">
        <v>26283</v>
      </c>
      <c r="E5192" t="s">
        <v>5025</v>
      </c>
      <c r="F5192" t="s">
        <v>26284</v>
      </c>
      <c r="G5192" t="s">
        <v>26285</v>
      </c>
      <c r="H5192" t="s">
        <v>18495</v>
      </c>
      <c r="I5192">
        <v>46</v>
      </c>
      <c r="J5192">
        <v>46</v>
      </c>
      <c r="K5192">
        <v>0</v>
      </c>
      <c r="L5192" t="s">
        <v>26286</v>
      </c>
      <c r="M5192">
        <f>SUM(B5192,C5192)</f>
        <v>0</v>
      </c>
      <c r="N5192" t="str">
        <f t="shared" si="162"/>
        <v>No</v>
      </c>
      <c r="O5192">
        <f>COUNTIF(C:C,"&lt;0")</f>
        <v>0</v>
      </c>
      <c r="P5192" t="e">
        <f>SUMIF(#REF!,"&gt;"&amp;AVERAGE(#REF!))</f>
        <v>#REF!</v>
      </c>
      <c r="Q5192">
        <f t="shared" si="163"/>
        <v>27.565026697177728</v>
      </c>
      <c r="R5192" t="str">
        <f>CONCATENATE("ID-",A5192,"-",E5192)</f>
        <v>ID-39499-Merida - Caracas</v>
      </c>
      <c r="S5192" t="str">
        <f>INDEX(B:B,MATCH(A5192,A:A,0))</f>
        <v>17:00</v>
      </c>
      <c r="T5192" t="str">
        <f>IF(OR(B5192&gt;0,C5192&gt;0),"Acceptable","Check")</f>
        <v>Acceptable</v>
      </c>
      <c r="U5192">
        <f>COUNTIF(D:D, "Military - U.S. Army")</f>
        <v>23</v>
      </c>
      <c r="V5192">
        <f>AVERAGEIF(C:C,"Fort Myer, Virginia", I:I)</f>
        <v>2</v>
      </c>
      <c r="X5192" t="str">
        <f>IFERROR(VLOOKUP("FlightNumber", A:D, 4, FALSE), "Flight Not Found")</f>
        <v>Flight Not Found</v>
      </c>
      <c r="Y5192" t="str" cm="1">
        <f t="array" ref="Y5192">IF(AND(B:B &gt; TIME(6, 0, 0), B:B &lt;= TIME(18, 0, 0)), "Day", "Night")</f>
        <v>Night</v>
      </c>
      <c r="Z5192">
        <f>COUNTIFS(D:D, "Military - U.S. Army", C:C, "Fort Myer, Virginia")</f>
        <v>1</v>
      </c>
    </row>
    <row r="5193" spans="1:26" x14ac:dyDescent="0.2">
      <c r="A5193">
        <v>39504</v>
      </c>
      <c r="B5193" t="s">
        <v>17019</v>
      </c>
      <c r="C5193" t="s">
        <v>26287</v>
      </c>
      <c r="D5193" t="s">
        <v>26288</v>
      </c>
      <c r="E5193" t="s">
        <v>26289</v>
      </c>
      <c r="F5193" t="s">
        <v>26290</v>
      </c>
      <c r="G5193" t="s">
        <v>26291</v>
      </c>
      <c r="H5193" t="s">
        <v>26292</v>
      </c>
      <c r="I5193">
        <v>20</v>
      </c>
      <c r="J5193">
        <v>5</v>
      </c>
      <c r="K5193">
        <v>0</v>
      </c>
      <c r="L5193" t="s">
        <v>26293</v>
      </c>
      <c r="M5193">
        <f>SUM(B5193,C5193)</f>
        <v>0</v>
      </c>
      <c r="N5193" t="str">
        <f t="shared" si="162"/>
        <v>No</v>
      </c>
      <c r="O5193">
        <f>COUNTIF(C:C,"&lt;0")</f>
        <v>0</v>
      </c>
      <c r="P5193" t="e">
        <f>SUMIF(#REF!,"&gt;"&amp;AVERAGE(#REF!))</f>
        <v>#REF!</v>
      </c>
      <c r="Q5193">
        <f t="shared" si="163"/>
        <v>27.565026697177728</v>
      </c>
      <c r="R5193" t="str">
        <f>CONCATENATE("ID-",A5193,"-",E5193)</f>
        <v>ID-39504-Oil Rig P18 - Macae</v>
      </c>
      <c r="S5193" t="str">
        <f>INDEX(B:B,MATCH(A5193,A:A,0))</f>
        <v>16:16</v>
      </c>
      <c r="T5193" t="str">
        <f>IF(OR(B5193&gt;0,C5193&gt;0),"Acceptable","Check")</f>
        <v>Acceptable</v>
      </c>
      <c r="U5193">
        <f>COUNTIF(D:D, "Military - U.S. Army")</f>
        <v>23</v>
      </c>
      <c r="V5193">
        <f>AVERAGEIF(C:C,"Fort Myer, Virginia", I:I)</f>
        <v>2</v>
      </c>
      <c r="X5193" t="str">
        <f>IFERROR(VLOOKUP("FlightNumber", A:D, 4, FALSE), "Flight Not Found")</f>
        <v>Flight Not Found</v>
      </c>
      <c r="Y5193" t="str" cm="1">
        <f t="array" ref="Y5193">IF(AND(B:B &gt; TIME(6, 0, 0), B:B &lt;= TIME(18, 0, 0)), "Day", "Night")</f>
        <v>Night</v>
      </c>
      <c r="Z5193">
        <f>COUNTIFS(D:D, "Military - U.S. Army", C:C, "Fort Myer, Virginia")</f>
        <v>1</v>
      </c>
    </row>
    <row r="5194" spans="1:26" x14ac:dyDescent="0.2">
      <c r="A5194">
        <v>39510</v>
      </c>
      <c r="B5194" t="s">
        <v>2618</v>
      </c>
      <c r="C5194" t="s">
        <v>26294</v>
      </c>
      <c r="D5194" t="s">
        <v>26295</v>
      </c>
      <c r="F5194" t="s">
        <v>24402</v>
      </c>
      <c r="I5194">
        <v>10</v>
      </c>
      <c r="J5194">
        <v>10</v>
      </c>
      <c r="K5194">
        <v>0</v>
      </c>
      <c r="L5194" t="s">
        <v>26296</v>
      </c>
      <c r="M5194">
        <f>SUM(B5194,C5194)</f>
        <v>0</v>
      </c>
      <c r="N5194" t="str">
        <f t="shared" si="162"/>
        <v>No</v>
      </c>
      <c r="O5194">
        <f>COUNTIF(C:C,"&lt;0")</f>
        <v>0</v>
      </c>
      <c r="P5194" t="e">
        <f>SUMIF(#REF!,"&gt;"&amp;AVERAGE(#REF!))</f>
        <v>#REF!</v>
      </c>
      <c r="Q5194">
        <f t="shared" si="163"/>
        <v>27.565026697177728</v>
      </c>
      <c r="R5194" t="str">
        <f>CONCATENATE("ID-",A5194,"-",E5194)</f>
        <v>ID-39510-</v>
      </c>
      <c r="S5194" t="str">
        <f>INDEX(B:B,MATCH(A5194,A:A,0))</f>
        <v>16:00</v>
      </c>
      <c r="T5194" t="str">
        <f>IF(OR(B5194&gt;0,C5194&gt;0),"Acceptable","Check")</f>
        <v>Acceptable</v>
      </c>
      <c r="U5194">
        <f>COUNTIF(D:D, "Military - U.S. Army")</f>
        <v>23</v>
      </c>
      <c r="V5194">
        <f>AVERAGEIF(C:C,"Fort Myer, Virginia", I:I)</f>
        <v>2</v>
      </c>
      <c r="X5194" t="str">
        <f>IFERROR(VLOOKUP("FlightNumber", A:D, 4, FALSE), "Flight Not Found")</f>
        <v>Flight Not Found</v>
      </c>
      <c r="Y5194" t="str" cm="1">
        <f t="array" ref="Y5194">IF(AND(B:B &gt; TIME(6, 0, 0), B:B &lt;= TIME(18, 0, 0)), "Day", "Night")</f>
        <v>Night</v>
      </c>
      <c r="Z5194">
        <f>COUNTIFS(D:D, "Military - U.S. Army", C:C, "Fort Myer, Virginia")</f>
        <v>1</v>
      </c>
    </row>
    <row r="5195" spans="1:26" x14ac:dyDescent="0.2">
      <c r="A5195">
        <v>39522</v>
      </c>
      <c r="B5195" t="s">
        <v>4970</v>
      </c>
      <c r="C5195" t="s">
        <v>26297</v>
      </c>
      <c r="D5195" t="s">
        <v>26298</v>
      </c>
      <c r="E5195" t="s">
        <v>26299</v>
      </c>
      <c r="F5195" t="s">
        <v>21753</v>
      </c>
      <c r="G5195" t="s">
        <v>26300</v>
      </c>
      <c r="H5195" t="s">
        <v>26301</v>
      </c>
      <c r="I5195">
        <v>3</v>
      </c>
      <c r="J5195">
        <v>3</v>
      </c>
      <c r="K5195">
        <v>0</v>
      </c>
      <c r="L5195" t="s">
        <v>26302</v>
      </c>
      <c r="M5195">
        <f>SUM(B5195,C5195)</f>
        <v>0</v>
      </c>
      <c r="N5195" t="str">
        <f t="shared" si="162"/>
        <v>No</v>
      </c>
      <c r="O5195">
        <f>COUNTIF(C:C,"&lt;0")</f>
        <v>0</v>
      </c>
      <c r="P5195" t="e">
        <f>SUMIF(#REF!,"&gt;"&amp;AVERAGE(#REF!))</f>
        <v>#REF!</v>
      </c>
      <c r="Q5195">
        <f t="shared" si="163"/>
        <v>27.565026697177728</v>
      </c>
      <c r="R5195" t="str">
        <f>CONCATENATE("ID-",A5195,"-",E5195)</f>
        <v>ID-39522-Lagos - Bebi Air Strip</v>
      </c>
      <c r="S5195" t="str">
        <f>INDEX(B:B,MATCH(A5195,A:A,0))</f>
        <v>08:15</v>
      </c>
      <c r="T5195" t="str">
        <f>IF(OR(B5195&gt;0,C5195&gt;0),"Acceptable","Check")</f>
        <v>Acceptable</v>
      </c>
      <c r="U5195">
        <f>COUNTIF(D:D, "Military - U.S. Army")</f>
        <v>23</v>
      </c>
      <c r="V5195">
        <f>AVERAGEIF(C:C,"Fort Myer, Virginia", I:I)</f>
        <v>2</v>
      </c>
      <c r="X5195" t="str">
        <f>IFERROR(VLOOKUP("FlightNumber", A:D, 4, FALSE), "Flight Not Found")</f>
        <v>Flight Not Found</v>
      </c>
      <c r="Y5195" t="str" cm="1">
        <f t="array" ref="Y5195">IF(AND(B:B &gt; TIME(6, 0, 0), B:B &lt;= TIME(18, 0, 0)), "Day", "Night")</f>
        <v>Night</v>
      </c>
      <c r="Z5195">
        <f>COUNTIFS(D:D, "Military - U.S. Army", C:C, "Fort Myer, Virginia")</f>
        <v>1</v>
      </c>
    </row>
    <row r="5196" spans="1:26" x14ac:dyDescent="0.2">
      <c r="A5196">
        <v>39541</v>
      </c>
      <c r="B5196" t="s">
        <v>2567</v>
      </c>
      <c r="C5196" t="s">
        <v>26303</v>
      </c>
      <c r="D5196" t="s">
        <v>26304</v>
      </c>
      <c r="E5196" t="s">
        <v>26305</v>
      </c>
      <c r="F5196" t="s">
        <v>26306</v>
      </c>
      <c r="G5196" t="s">
        <v>26307</v>
      </c>
      <c r="H5196" t="s">
        <v>26308</v>
      </c>
      <c r="I5196">
        <v>19</v>
      </c>
      <c r="J5196">
        <v>19</v>
      </c>
      <c r="K5196">
        <v>0</v>
      </c>
      <c r="L5196" t="s">
        <v>26309</v>
      </c>
      <c r="M5196">
        <f>SUM(B5196,C5196)</f>
        <v>0</v>
      </c>
      <c r="N5196" t="str">
        <f t="shared" si="162"/>
        <v>No</v>
      </c>
      <c r="O5196">
        <f>COUNTIF(C:C,"&lt;0")</f>
        <v>0</v>
      </c>
      <c r="P5196" t="e">
        <f>SUMIF(#REF!,"&gt;"&amp;AVERAGE(#REF!))</f>
        <v>#REF!</v>
      </c>
      <c r="Q5196">
        <f t="shared" si="163"/>
        <v>27.565026697177728</v>
      </c>
      <c r="R5196" t="str">
        <f>CONCATENATE("ID-",A5196,"-",E5196)</f>
        <v>ID-39541-Paramaribo - Lawa</v>
      </c>
      <c r="S5196" t="str">
        <f>INDEX(B:B,MATCH(A5196,A:A,0))</f>
        <v>11:00</v>
      </c>
      <c r="T5196" t="str">
        <f>IF(OR(B5196&gt;0,C5196&gt;0),"Acceptable","Check")</f>
        <v>Acceptable</v>
      </c>
      <c r="U5196">
        <f>COUNTIF(D:D, "Military - U.S. Army")</f>
        <v>23</v>
      </c>
      <c r="V5196">
        <f>AVERAGEIF(C:C,"Fort Myer, Virginia", I:I)</f>
        <v>2</v>
      </c>
      <c r="X5196" t="str">
        <f>IFERROR(VLOOKUP("FlightNumber", A:D, 4, FALSE), "Flight Not Found")</f>
        <v>Flight Not Found</v>
      </c>
      <c r="Y5196" t="str" cm="1">
        <f t="array" ref="Y5196">IF(AND(B:B &gt; TIME(6, 0, 0), B:B &lt;= TIME(18, 0, 0)), "Day", "Night")</f>
        <v>Night</v>
      </c>
      <c r="Z5196">
        <f>COUNTIFS(D:D, "Military - U.S. Army", C:C, "Fort Myer, Virginia")</f>
        <v>1</v>
      </c>
    </row>
    <row r="5197" spans="1:26" x14ac:dyDescent="0.2">
      <c r="A5197">
        <v>39547</v>
      </c>
      <c r="B5197" t="s">
        <v>26310</v>
      </c>
      <c r="C5197" t="s">
        <v>26311</v>
      </c>
      <c r="D5197" t="s">
        <v>26312</v>
      </c>
      <c r="E5197" t="s">
        <v>26313</v>
      </c>
      <c r="F5197" t="s">
        <v>26314</v>
      </c>
      <c r="G5197" t="s">
        <v>26315</v>
      </c>
      <c r="H5197" t="s">
        <v>26316</v>
      </c>
      <c r="I5197">
        <v>1</v>
      </c>
      <c r="J5197">
        <v>1</v>
      </c>
      <c r="K5197">
        <v>0</v>
      </c>
      <c r="L5197" t="s">
        <v>26317</v>
      </c>
      <c r="M5197">
        <f>SUM(B5197,C5197)</f>
        <v>0</v>
      </c>
      <c r="N5197" t="str">
        <f t="shared" si="162"/>
        <v>No</v>
      </c>
      <c r="O5197">
        <f>COUNTIF(C:C,"&lt;0")</f>
        <v>0</v>
      </c>
      <c r="P5197" t="e">
        <f>SUMIF(#REF!,"&gt;"&amp;AVERAGE(#REF!))</f>
        <v>#REF!</v>
      </c>
      <c r="Q5197">
        <f t="shared" si="163"/>
        <v>27.565026697177728</v>
      </c>
      <c r="R5197" t="str">
        <f>CONCATENATE("ID-",A5197,"-",E5197)</f>
        <v>ID-39547-Sydney - Brisbane</v>
      </c>
      <c r="S5197" t="str">
        <f>INDEX(B:B,MATCH(A5197,A:A,0))</f>
        <v>23:27</v>
      </c>
      <c r="T5197" t="str">
        <f>IF(OR(B5197&gt;0,C5197&gt;0),"Acceptable","Check")</f>
        <v>Acceptable</v>
      </c>
      <c r="U5197">
        <f>COUNTIF(D:D, "Military - U.S. Army")</f>
        <v>23</v>
      </c>
      <c r="V5197">
        <f>AVERAGEIF(C:C,"Fort Myer, Virginia", I:I)</f>
        <v>2</v>
      </c>
      <c r="X5197" t="str">
        <f>IFERROR(VLOOKUP("FlightNumber", A:D, 4, FALSE), "Flight Not Found")</f>
        <v>Flight Not Found</v>
      </c>
      <c r="Y5197" t="str" cm="1">
        <f t="array" ref="Y5197">IF(AND(B:B &gt; TIME(6, 0, 0), B:B &lt;= TIME(18, 0, 0)), "Day", "Night")</f>
        <v>Night</v>
      </c>
      <c r="Z5197">
        <f>COUNTIFS(D:D, "Military - U.S. Army", C:C, "Fort Myer, Virginia")</f>
        <v>1</v>
      </c>
    </row>
    <row r="5198" spans="1:26" x14ac:dyDescent="0.2">
      <c r="A5198">
        <v>39549</v>
      </c>
      <c r="B5198" t="s">
        <v>2419</v>
      </c>
      <c r="C5198" t="s">
        <v>26318</v>
      </c>
      <c r="D5198" t="s">
        <v>26319</v>
      </c>
      <c r="E5198" t="s">
        <v>26320</v>
      </c>
      <c r="F5198" t="s">
        <v>17252</v>
      </c>
      <c r="G5198" t="s">
        <v>26321</v>
      </c>
      <c r="H5198" t="s">
        <v>25308</v>
      </c>
      <c r="I5198">
        <v>8</v>
      </c>
      <c r="J5198">
        <v>8</v>
      </c>
      <c r="K5198">
        <v>0</v>
      </c>
      <c r="L5198" t="s">
        <v>26322</v>
      </c>
      <c r="M5198">
        <f>SUM(B5198,C5198)</f>
        <v>0</v>
      </c>
      <c r="N5198" t="str">
        <f t="shared" si="162"/>
        <v>No</v>
      </c>
      <c r="O5198">
        <f>COUNTIF(C:C,"&lt;0")</f>
        <v>0</v>
      </c>
      <c r="P5198" t="e">
        <f>SUMIF(#REF!,"&gt;"&amp;AVERAGE(#REF!))</f>
        <v>#REF!</v>
      </c>
      <c r="Q5198">
        <f t="shared" si="163"/>
        <v>27.565026697177728</v>
      </c>
      <c r="R5198" t="str">
        <f>CONCATENATE("ID-",A5198,"-",E5198)</f>
        <v>ID-39549-Chrisinau, Moldova - Antalya, Turkey - Sudan</v>
      </c>
      <c r="S5198" t="str">
        <f>INDEX(B:B,MATCH(A5198,A:A,0))</f>
        <v>22:15</v>
      </c>
      <c r="T5198" t="str">
        <f>IF(OR(B5198&gt;0,C5198&gt;0),"Acceptable","Check")</f>
        <v>Acceptable</v>
      </c>
      <c r="U5198">
        <f>COUNTIF(D:D, "Military - U.S. Army")</f>
        <v>23</v>
      </c>
      <c r="V5198">
        <f>AVERAGEIF(C:C,"Fort Myer, Virginia", I:I)</f>
        <v>2</v>
      </c>
      <c r="X5198" t="str">
        <f>IFERROR(VLOOKUP("FlightNumber", A:D, 4, FALSE), "Flight Not Found")</f>
        <v>Flight Not Found</v>
      </c>
      <c r="Y5198" t="str" cm="1">
        <f t="array" ref="Y5198">IF(AND(B:B &gt; TIME(6, 0, 0), B:B &lt;= TIME(18, 0, 0)), "Day", "Night")</f>
        <v>Night</v>
      </c>
      <c r="Z5198">
        <f>COUNTIFS(D:D, "Military - U.S. Army", C:C, "Fort Myer, Virginia")</f>
        <v>1</v>
      </c>
    </row>
    <row r="5199" spans="1:26" x14ac:dyDescent="0.2">
      <c r="A5199">
        <v>39553</v>
      </c>
      <c r="B5199" t="s">
        <v>1100</v>
      </c>
      <c r="C5199" t="s">
        <v>20494</v>
      </c>
      <c r="D5199" t="s">
        <v>26323</v>
      </c>
      <c r="E5199" t="s">
        <v>26324</v>
      </c>
      <c r="F5199" t="s">
        <v>26325</v>
      </c>
      <c r="G5199" t="s">
        <v>26326</v>
      </c>
      <c r="H5199" t="s">
        <v>26327</v>
      </c>
      <c r="I5199">
        <v>85</v>
      </c>
      <c r="J5199">
        <v>0</v>
      </c>
      <c r="K5199">
        <v>47</v>
      </c>
      <c r="L5199" t="s">
        <v>26328</v>
      </c>
      <c r="M5199">
        <f>SUM(B5199,C5199)</f>
        <v>0</v>
      </c>
      <c r="N5199" t="str">
        <f t="shared" si="162"/>
        <v>No</v>
      </c>
      <c r="O5199">
        <f>COUNTIF(C:C,"&lt;0")</f>
        <v>0</v>
      </c>
      <c r="P5199" t="e">
        <f>SUMIF(#REF!,"&gt;"&amp;AVERAGE(#REF!))</f>
        <v>#REF!</v>
      </c>
      <c r="Q5199">
        <f t="shared" si="163"/>
        <v>27.565026697177728</v>
      </c>
      <c r="R5199" t="str">
        <f>CONCATENATE("ID-",A5199,"-",E5199)</f>
        <v>ID-39553-Goma - Kisangani - Kinshasa</v>
      </c>
      <c r="S5199" t="str">
        <f>INDEX(B:B,MATCH(A5199,A:A,0))</f>
        <v>14:30</v>
      </c>
      <c r="T5199" t="str">
        <f>IF(OR(B5199&gt;0,C5199&gt;0),"Acceptable","Check")</f>
        <v>Acceptable</v>
      </c>
      <c r="U5199">
        <f>COUNTIF(D:D, "Military - U.S. Army")</f>
        <v>23</v>
      </c>
      <c r="V5199">
        <f>AVERAGEIF(C:C,"Fort Myer, Virginia", I:I)</f>
        <v>2</v>
      </c>
      <c r="X5199" t="str">
        <f>IFERROR(VLOOKUP("FlightNumber", A:D, 4, FALSE), "Flight Not Found")</f>
        <v>Flight Not Found</v>
      </c>
      <c r="Y5199" t="str" cm="1">
        <f t="array" ref="Y5199">IF(AND(B:B &gt; TIME(6, 0, 0), B:B &lt;= TIME(18, 0, 0)), "Day", "Night")</f>
        <v>Night</v>
      </c>
      <c r="Z5199">
        <f>COUNTIFS(D:D, "Military - U.S. Army", C:C, "Fort Myer, Virginia")</f>
        <v>1</v>
      </c>
    </row>
    <row r="5200" spans="1:26" x14ac:dyDescent="0.2">
      <c r="A5200">
        <v>39554</v>
      </c>
      <c r="B5200" t="s">
        <v>9519</v>
      </c>
      <c r="C5200" t="s">
        <v>26329</v>
      </c>
      <c r="D5200" t="s">
        <v>26330</v>
      </c>
      <c r="E5200" t="s">
        <v>26331</v>
      </c>
      <c r="F5200" t="s">
        <v>22217</v>
      </c>
      <c r="G5200" t="s">
        <v>26332</v>
      </c>
      <c r="H5200" t="s">
        <v>26333</v>
      </c>
      <c r="I5200">
        <v>13</v>
      </c>
      <c r="J5200">
        <v>13</v>
      </c>
      <c r="K5200">
        <v>0</v>
      </c>
      <c r="L5200" t="s">
        <v>26334</v>
      </c>
      <c r="M5200">
        <f>SUM(B5200,C5200)</f>
        <v>0</v>
      </c>
      <c r="N5200" t="str">
        <f t="shared" si="162"/>
        <v>No</v>
      </c>
      <c r="O5200">
        <f>COUNTIF(C:C,"&lt;0")</f>
        <v>0</v>
      </c>
      <c r="P5200" t="e">
        <f>SUMIF(#REF!,"&gt;"&amp;AVERAGE(#REF!))</f>
        <v>#REF!</v>
      </c>
      <c r="Q5200">
        <f t="shared" si="163"/>
        <v>27.565026697177728</v>
      </c>
      <c r="R5200" t="str">
        <f>CONCATENATE("ID-",A5200,"-",E5200)</f>
        <v>ID-39554-Bata - Annobon Island</v>
      </c>
      <c r="S5200" t="str">
        <f>INDEX(B:B,MATCH(A5200,A:A,0))</f>
        <v>14:23</v>
      </c>
      <c r="T5200" t="str">
        <f>IF(OR(B5200&gt;0,C5200&gt;0),"Acceptable","Check")</f>
        <v>Acceptable</v>
      </c>
      <c r="U5200">
        <f>COUNTIF(D:D, "Military - U.S. Army")</f>
        <v>23</v>
      </c>
      <c r="V5200">
        <f>AVERAGEIF(C:C,"Fort Myer, Virginia", I:I)</f>
        <v>2</v>
      </c>
      <c r="X5200" t="str">
        <f>IFERROR(VLOOKUP("FlightNumber", A:D, 4, FALSE), "Flight Not Found")</f>
        <v>Flight Not Found</v>
      </c>
      <c r="Y5200" t="str" cm="1">
        <f t="array" ref="Y5200">IF(AND(B:B &gt; TIME(6, 0, 0), B:B &lt;= TIME(18, 0, 0)), "Day", "Night")</f>
        <v>Night</v>
      </c>
      <c r="Z5200">
        <f>COUNTIFS(D:D, "Military - U.S. Army", C:C, "Fort Myer, Virginia")</f>
        <v>1</v>
      </c>
    </row>
    <row r="5201" spans="1:26" x14ac:dyDescent="0.2">
      <c r="A5201">
        <v>39566</v>
      </c>
      <c r="B5201" t="s">
        <v>25127</v>
      </c>
      <c r="C5201" t="s">
        <v>26335</v>
      </c>
      <c r="D5201" t="s">
        <v>26336</v>
      </c>
      <c r="F5201" t="s">
        <v>19571</v>
      </c>
      <c r="G5201" t="s">
        <v>26337</v>
      </c>
      <c r="H5201" t="s">
        <v>26338</v>
      </c>
      <c r="I5201">
        <v>20</v>
      </c>
      <c r="J5201">
        <v>20</v>
      </c>
      <c r="K5201">
        <v>0</v>
      </c>
      <c r="L5201" t="s">
        <v>26339</v>
      </c>
      <c r="M5201">
        <f>SUM(B5201,C5201)</f>
        <v>0</v>
      </c>
      <c r="N5201" t="str">
        <f t="shared" si="162"/>
        <v>No</v>
      </c>
      <c r="O5201">
        <f>COUNTIF(C:C,"&lt;0")</f>
        <v>0</v>
      </c>
      <c r="P5201" t="e">
        <f>SUMIF(#REF!,"&gt;"&amp;AVERAGE(#REF!))</f>
        <v>#REF!</v>
      </c>
      <c r="Q5201">
        <f t="shared" si="163"/>
        <v>27.565026697177728</v>
      </c>
      <c r="R5201" t="str">
        <f>CONCATENATE("ID-",A5201,"-",E5201)</f>
        <v>ID-39566-</v>
      </c>
      <c r="S5201" t="str">
        <f>INDEX(B:B,MATCH(A5201,A:A,0))</f>
        <v>09:38</v>
      </c>
      <c r="T5201" t="str">
        <f>IF(OR(B5201&gt;0,C5201&gt;0),"Acceptable","Check")</f>
        <v>Acceptable</v>
      </c>
      <c r="U5201">
        <f>COUNTIF(D:D, "Military - U.S. Army")</f>
        <v>23</v>
      </c>
      <c r="V5201">
        <f>AVERAGEIF(C:C,"Fort Myer, Virginia", I:I)</f>
        <v>2</v>
      </c>
      <c r="X5201" t="str">
        <f>IFERROR(VLOOKUP("FlightNumber", A:D, 4, FALSE), "Flight Not Found")</f>
        <v>Flight Not Found</v>
      </c>
      <c r="Y5201" t="str" cm="1">
        <f t="array" ref="Y5201">IF(AND(B:B &gt; TIME(6, 0, 0), B:B &lt;= TIME(18, 0, 0)), "Day", "Night")</f>
        <v>Night</v>
      </c>
      <c r="Z5201">
        <f>COUNTIFS(D:D, "Military - U.S. Army", C:C, "Fort Myer, Virginia")</f>
        <v>1</v>
      </c>
    </row>
    <row r="5202" spans="1:26" x14ac:dyDescent="0.2">
      <c r="A5202">
        <v>39570</v>
      </c>
      <c r="B5202" t="s">
        <v>3171</v>
      </c>
      <c r="C5202" t="s">
        <v>26340</v>
      </c>
      <c r="D5202" t="s">
        <v>26341</v>
      </c>
      <c r="E5202" t="s">
        <v>26342</v>
      </c>
      <c r="F5202" t="s">
        <v>18256</v>
      </c>
      <c r="G5202" t="s">
        <v>26343</v>
      </c>
      <c r="H5202" t="s">
        <v>26344</v>
      </c>
      <c r="I5202">
        <v>24</v>
      </c>
      <c r="J5202">
        <v>24</v>
      </c>
      <c r="K5202">
        <v>0</v>
      </c>
      <c r="L5202" t="s">
        <v>26345</v>
      </c>
      <c r="M5202">
        <f>SUM(B5202,C5202)</f>
        <v>0</v>
      </c>
      <c r="N5202" t="str">
        <f t="shared" si="162"/>
        <v>No</v>
      </c>
      <c r="O5202">
        <f>COUNTIF(C:C,"&lt;0")</f>
        <v>0</v>
      </c>
      <c r="P5202" t="e">
        <f>SUMIF(#REF!,"&gt;"&amp;AVERAGE(#REF!))</f>
        <v>#REF!</v>
      </c>
      <c r="Q5202">
        <f t="shared" si="163"/>
        <v>27.565026697177728</v>
      </c>
      <c r="R5202" t="str">
        <f>CONCATENATE("ID-",A5202,"-",E5202)</f>
        <v>ID-39570-Wau - Rumbek - Juba</v>
      </c>
      <c r="S5202" t="str">
        <f>INDEX(B:B,MATCH(A5202,A:A,0))</f>
        <v>10:10</v>
      </c>
      <c r="T5202" t="str">
        <f>IF(OR(B5202&gt;0,C5202&gt;0),"Acceptable","Check")</f>
        <v>Acceptable</v>
      </c>
      <c r="U5202">
        <f>COUNTIF(D:D, "Military - U.S. Army")</f>
        <v>23</v>
      </c>
      <c r="V5202">
        <f>AVERAGEIF(C:C,"Fort Myer, Virginia", I:I)</f>
        <v>2</v>
      </c>
      <c r="X5202" t="str">
        <f>IFERROR(VLOOKUP("FlightNumber", A:D, 4, FALSE), "Flight Not Found")</f>
        <v>Flight Not Found</v>
      </c>
      <c r="Y5202" t="str" cm="1">
        <f t="array" ref="Y5202">IF(AND(B:B &gt; TIME(6, 0, 0), B:B &lt;= TIME(18, 0, 0)), "Day", "Night")</f>
        <v>Night</v>
      </c>
      <c r="Z5202">
        <f>COUNTIFS(D:D, "Military - U.S. Army", C:C, "Fort Myer, Virginia")</f>
        <v>1</v>
      </c>
    </row>
    <row r="5203" spans="1:26" x14ac:dyDescent="0.2">
      <c r="A5203">
        <v>39585</v>
      </c>
      <c r="B5203" t="s">
        <v>10082</v>
      </c>
      <c r="C5203" t="s">
        <v>26346</v>
      </c>
      <c r="D5203" t="s">
        <v>26347</v>
      </c>
      <c r="E5203" t="s">
        <v>26348</v>
      </c>
      <c r="F5203" t="s">
        <v>26349</v>
      </c>
      <c r="G5203" t="s">
        <v>26350</v>
      </c>
      <c r="H5203" t="s">
        <v>26351</v>
      </c>
      <c r="I5203">
        <v>5</v>
      </c>
      <c r="J5203">
        <v>2</v>
      </c>
      <c r="K5203">
        <v>0</v>
      </c>
      <c r="L5203" t="s">
        <v>26352</v>
      </c>
      <c r="M5203">
        <f>SUM(B5203,C5203)</f>
        <v>0</v>
      </c>
      <c r="N5203" t="str">
        <f t="shared" si="162"/>
        <v>No</v>
      </c>
      <c r="O5203">
        <f>COUNTIF(C:C,"&lt;0")</f>
        <v>0</v>
      </c>
      <c r="P5203" t="e">
        <f>SUMIF(#REF!,"&gt;"&amp;AVERAGE(#REF!))</f>
        <v>#REF!</v>
      </c>
      <c r="Q5203">
        <f t="shared" si="163"/>
        <v>27.565026697177728</v>
      </c>
      <c r="R5203" t="str">
        <f>CONCATENATE("ID-",A5203,"-",E5203)</f>
        <v>ID-39585-Chelan - Stehekin</v>
      </c>
      <c r="S5203" t="str">
        <f>INDEX(B:B,MATCH(A5203,A:A,0))</f>
        <v>16:30</v>
      </c>
      <c r="T5203" t="str">
        <f>IF(OR(B5203&gt;0,C5203&gt;0),"Acceptable","Check")</f>
        <v>Acceptable</v>
      </c>
      <c r="U5203">
        <f>COUNTIF(D:D, "Military - U.S. Army")</f>
        <v>23</v>
      </c>
      <c r="V5203">
        <f>AVERAGEIF(C:C,"Fort Myer, Virginia", I:I)</f>
        <v>2</v>
      </c>
      <c r="X5203" t="str">
        <f>IFERROR(VLOOKUP("FlightNumber", A:D, 4, FALSE), "Flight Not Found")</f>
        <v>Flight Not Found</v>
      </c>
      <c r="Y5203" t="str" cm="1">
        <f t="array" ref="Y5203">IF(AND(B:B &gt; TIME(6, 0, 0), B:B &lt;= TIME(18, 0, 0)), "Day", "Night")</f>
        <v>Night</v>
      </c>
      <c r="Z5203">
        <f>COUNTIFS(D:D, "Military - U.S. Army", C:C, "Fort Myer, Virginia")</f>
        <v>1</v>
      </c>
    </row>
    <row r="5204" spans="1:26" x14ac:dyDescent="0.2">
      <c r="A5204">
        <v>39591</v>
      </c>
      <c r="B5204" t="s">
        <v>26353</v>
      </c>
      <c r="C5204" t="s">
        <v>1948</v>
      </c>
      <c r="D5204" t="s">
        <v>26354</v>
      </c>
      <c r="E5204" t="s">
        <v>26355</v>
      </c>
      <c r="F5204" t="s">
        <v>18256</v>
      </c>
      <c r="G5204" t="s">
        <v>26356</v>
      </c>
      <c r="H5204" t="s">
        <v>26357</v>
      </c>
      <c r="I5204">
        <v>1</v>
      </c>
      <c r="J5204">
        <v>1</v>
      </c>
      <c r="K5204">
        <v>0</v>
      </c>
      <c r="L5204" t="s">
        <v>26358</v>
      </c>
      <c r="M5204">
        <f>SUM(B5204,C5204)</f>
        <v>0</v>
      </c>
      <c r="N5204" t="str">
        <f t="shared" si="162"/>
        <v>No</v>
      </c>
      <c r="O5204">
        <f>COUNTIF(C:C,"&lt;0")</f>
        <v>0</v>
      </c>
      <c r="P5204" t="e">
        <f>SUMIF(#REF!,"&gt;"&amp;AVERAGE(#REF!))</f>
        <v>#REF!</v>
      </c>
      <c r="Q5204">
        <f t="shared" si="163"/>
        <v>27.565026697177728</v>
      </c>
      <c r="R5204" t="str">
        <f>CONCATENATE("ID-",A5204,"-",E5204)</f>
        <v>ID-39591-Billings - Great Falls</v>
      </c>
      <c r="S5204" t="str">
        <f>INDEX(B:B,MATCH(A5204,A:A,0))</f>
        <v>01:25</v>
      </c>
      <c r="T5204" t="str">
        <f>IF(OR(B5204&gt;0,C5204&gt;0),"Acceptable","Check")</f>
        <v>Acceptable</v>
      </c>
      <c r="U5204">
        <f>COUNTIF(D:D, "Military - U.S. Army")</f>
        <v>23</v>
      </c>
      <c r="V5204">
        <f>AVERAGEIF(C:C,"Fort Myer, Virginia", I:I)</f>
        <v>2</v>
      </c>
      <c r="X5204" t="str">
        <f>IFERROR(VLOOKUP("FlightNumber", A:D, 4, FALSE), "Flight Not Found")</f>
        <v>Flight Not Found</v>
      </c>
      <c r="Y5204" t="str" cm="1">
        <f t="array" ref="Y5204">IF(AND(B:B &gt; TIME(6, 0, 0), B:B &lt;= TIME(18, 0, 0)), "Day", "Night")</f>
        <v>Night</v>
      </c>
      <c r="Z5204">
        <f>COUNTIFS(D:D, "Military - U.S. Army", C:C, "Fort Myer, Virginia")</f>
        <v>1</v>
      </c>
    </row>
    <row r="5205" spans="1:26" x14ac:dyDescent="0.2">
      <c r="A5205">
        <v>39592</v>
      </c>
      <c r="B5205" t="s">
        <v>2468</v>
      </c>
      <c r="C5205" t="s">
        <v>26359</v>
      </c>
      <c r="D5205" t="s">
        <v>26360</v>
      </c>
      <c r="E5205" t="s">
        <v>26361</v>
      </c>
      <c r="F5205" t="s">
        <v>26362</v>
      </c>
      <c r="G5205" t="s">
        <v>26363</v>
      </c>
      <c r="H5205" t="s">
        <v>26364</v>
      </c>
      <c r="I5205">
        <v>6</v>
      </c>
      <c r="J5205">
        <v>4</v>
      </c>
      <c r="K5205">
        <v>0</v>
      </c>
      <c r="L5205" t="s">
        <v>26365</v>
      </c>
      <c r="M5205">
        <f>SUM(B5205,C5205)</f>
        <v>0</v>
      </c>
      <c r="N5205" t="str">
        <f t="shared" si="162"/>
        <v>No</v>
      </c>
      <c r="O5205">
        <f>COUNTIF(C:C,"&lt;0")</f>
        <v>0</v>
      </c>
      <c r="P5205" t="e">
        <f>SUMIF(#REF!,"&gt;"&amp;AVERAGE(#REF!))</f>
        <v>#REF!</v>
      </c>
      <c r="Q5205">
        <f t="shared" si="163"/>
        <v>27.565026697177728</v>
      </c>
      <c r="R5205" t="str">
        <f>CONCATENATE("ID-",A5205,"-",E5205)</f>
        <v>ID-39592-Long Beach - Two Harbors</v>
      </c>
      <c r="S5205" t="str">
        <f>INDEX(B:B,MATCH(A5205,A:A,0))</f>
        <v>09:30</v>
      </c>
      <c r="T5205" t="str">
        <f>IF(OR(B5205&gt;0,C5205&gt;0),"Acceptable","Check")</f>
        <v>Acceptable</v>
      </c>
      <c r="U5205">
        <f>COUNTIF(D:D, "Military - U.S. Army")</f>
        <v>23</v>
      </c>
      <c r="V5205">
        <f>AVERAGEIF(C:C,"Fort Myer, Virginia", I:I)</f>
        <v>2</v>
      </c>
      <c r="X5205" t="str">
        <f>IFERROR(VLOOKUP("FlightNumber", A:D, 4, FALSE), "Flight Not Found")</f>
        <v>Flight Not Found</v>
      </c>
      <c r="Y5205" t="str" cm="1">
        <f t="array" ref="Y5205">IF(AND(B:B &gt; TIME(6, 0, 0), B:B &lt;= TIME(18, 0, 0)), "Day", "Night")</f>
        <v>Night</v>
      </c>
      <c r="Z5205">
        <f>COUNTIFS(D:D, "Military - U.S. Army", C:C, "Fort Myer, Virginia")</f>
        <v>1</v>
      </c>
    </row>
    <row r="5206" spans="1:26" x14ac:dyDescent="0.2">
      <c r="A5206">
        <v>39594</v>
      </c>
      <c r="B5206" t="s">
        <v>1185</v>
      </c>
      <c r="C5206" t="s">
        <v>26366</v>
      </c>
      <c r="D5206" t="s">
        <v>26367</v>
      </c>
      <c r="E5206" t="s">
        <v>26368</v>
      </c>
      <c r="F5206" t="s">
        <v>15175</v>
      </c>
      <c r="G5206" t="s">
        <v>26369</v>
      </c>
      <c r="H5206" t="s">
        <v>26370</v>
      </c>
      <c r="I5206">
        <v>9</v>
      </c>
      <c r="J5206">
        <v>9</v>
      </c>
      <c r="K5206">
        <v>0</v>
      </c>
      <c r="L5206" t="s">
        <v>26371</v>
      </c>
      <c r="M5206">
        <f>SUM(B5206,C5206)</f>
        <v>0</v>
      </c>
      <c r="N5206" t="str">
        <f t="shared" si="162"/>
        <v>No</v>
      </c>
      <c r="O5206">
        <f>COUNTIF(C:C,"&lt;0")</f>
        <v>0</v>
      </c>
      <c r="P5206" t="e">
        <f>SUMIF(#REF!,"&gt;"&amp;AVERAGE(#REF!))</f>
        <v>#REF!</v>
      </c>
      <c r="Q5206">
        <f t="shared" si="163"/>
        <v>27.565026697177728</v>
      </c>
      <c r="R5206" t="str">
        <f>CONCATENATE("ID-",A5206,"-",E5206)</f>
        <v>ID-39594-Chelyabinsk - Perm</v>
      </c>
      <c r="S5206" t="str">
        <f>INDEX(B:B,MATCH(A5206,A:A,0))</f>
        <v>18:15</v>
      </c>
      <c r="T5206" t="str">
        <f>IF(OR(B5206&gt;0,C5206&gt;0),"Acceptable","Check")</f>
        <v>Acceptable</v>
      </c>
      <c r="U5206">
        <f>COUNTIF(D:D, "Military - U.S. Army")</f>
        <v>23</v>
      </c>
      <c r="V5206">
        <f>AVERAGEIF(C:C,"Fort Myer, Virginia", I:I)</f>
        <v>2</v>
      </c>
      <c r="X5206" t="str">
        <f>IFERROR(VLOOKUP("FlightNumber", A:D, 4, FALSE), "Flight Not Found")</f>
        <v>Flight Not Found</v>
      </c>
      <c r="Y5206" t="str" cm="1">
        <f t="array" ref="Y5206">IF(AND(B:B &gt; TIME(6, 0, 0), B:B &lt;= TIME(18, 0, 0)), "Day", "Night")</f>
        <v>Night</v>
      </c>
      <c r="Z5206">
        <f>COUNTIFS(D:D, "Military - U.S. Army", C:C, "Fort Myer, Virginia")</f>
        <v>1</v>
      </c>
    </row>
    <row r="5207" spans="1:26" x14ac:dyDescent="0.2">
      <c r="A5207">
        <v>39597</v>
      </c>
      <c r="B5207" t="s">
        <v>5058</v>
      </c>
      <c r="C5207" t="s">
        <v>9592</v>
      </c>
      <c r="D5207" t="s">
        <v>26372</v>
      </c>
      <c r="E5207" t="s">
        <v>26373</v>
      </c>
      <c r="F5207" t="s">
        <v>26374</v>
      </c>
      <c r="G5207" t="s">
        <v>26375</v>
      </c>
      <c r="I5207">
        <v>12</v>
      </c>
      <c r="J5207">
        <v>11</v>
      </c>
      <c r="K5207">
        <v>0</v>
      </c>
      <c r="L5207" t="s">
        <v>26376</v>
      </c>
      <c r="M5207">
        <f>SUM(B5207,C5207)</f>
        <v>0</v>
      </c>
      <c r="N5207" t="str">
        <f t="shared" si="162"/>
        <v>No</v>
      </c>
      <c r="O5207">
        <f>COUNTIF(C:C,"&lt;0")</f>
        <v>0</v>
      </c>
      <c r="P5207" t="e">
        <f>SUMIF(#REF!,"&gt;"&amp;AVERAGE(#REF!))</f>
        <v>#REF!</v>
      </c>
      <c r="Q5207">
        <f t="shared" si="163"/>
        <v>27.565026697177728</v>
      </c>
      <c r="R5207" t="str">
        <f>CONCATENATE("ID-",A5207,"-",E5207)</f>
        <v>ID-39597-Tocumen - Colon</v>
      </c>
      <c r="S5207" t="str">
        <f>INDEX(B:B,MATCH(A5207,A:A,0))</f>
        <v>14:13</v>
      </c>
      <c r="T5207" t="str">
        <f>IF(OR(B5207&gt;0,C5207&gt;0),"Acceptable","Check")</f>
        <v>Acceptable</v>
      </c>
      <c r="U5207">
        <f>COUNTIF(D:D, "Military - U.S. Army")</f>
        <v>23</v>
      </c>
      <c r="V5207">
        <f>AVERAGEIF(C:C,"Fort Myer, Virginia", I:I)</f>
        <v>2</v>
      </c>
      <c r="X5207" t="str">
        <f>IFERROR(VLOOKUP("FlightNumber", A:D, 4, FALSE), "Flight Not Found")</f>
        <v>Flight Not Found</v>
      </c>
      <c r="Y5207" t="str" cm="1">
        <f t="array" ref="Y5207">IF(AND(B:B &gt; TIME(6, 0, 0), B:B &lt;= TIME(18, 0, 0)), "Day", "Night")</f>
        <v>Night</v>
      </c>
      <c r="Z5207">
        <f>COUNTIFS(D:D, "Military - U.S. Army", C:C, "Fort Myer, Virginia")</f>
        <v>1</v>
      </c>
    </row>
    <row r="5208" spans="1:26" x14ac:dyDescent="0.2">
      <c r="A5208">
        <v>39598</v>
      </c>
      <c r="B5208" t="s">
        <v>4504</v>
      </c>
      <c r="C5208" t="s">
        <v>10178</v>
      </c>
      <c r="D5208" t="s">
        <v>26377</v>
      </c>
      <c r="E5208" t="s">
        <v>26378</v>
      </c>
      <c r="F5208" t="s">
        <v>26107</v>
      </c>
      <c r="G5208" t="s">
        <v>26379</v>
      </c>
      <c r="H5208" t="s">
        <v>26380</v>
      </c>
      <c r="I5208">
        <v>136</v>
      </c>
      <c r="J5208">
        <v>3</v>
      </c>
      <c r="K5208">
        <v>2</v>
      </c>
      <c r="L5208" t="s">
        <v>26381</v>
      </c>
      <c r="M5208">
        <f>SUM(B5208,C5208)</f>
        <v>0</v>
      </c>
      <c r="N5208" t="str">
        <f t="shared" si="162"/>
        <v>No</v>
      </c>
      <c r="O5208">
        <f>COUNTIF(C:C,"&lt;0")</f>
        <v>0</v>
      </c>
      <c r="P5208" t="e">
        <f>SUMIF(#REF!,"&gt;"&amp;AVERAGE(#REF!))</f>
        <v>#REF!</v>
      </c>
      <c r="Q5208">
        <f t="shared" si="163"/>
        <v>27.565026697177728</v>
      </c>
      <c r="R5208" t="str">
        <f>CONCATENATE("ID-",A5208,"-",E5208)</f>
        <v>ID-39598-San Salvador, El Salvador - Tegucigalpa, Honduras - Miami</v>
      </c>
      <c r="S5208" t="str">
        <f>INDEX(B:B,MATCH(A5208,A:A,0))</f>
        <v>09:40</v>
      </c>
      <c r="T5208" t="str">
        <f>IF(OR(B5208&gt;0,C5208&gt;0),"Acceptable","Check")</f>
        <v>Acceptable</v>
      </c>
      <c r="U5208">
        <f>COUNTIF(D:D, "Military - U.S. Army")</f>
        <v>23</v>
      </c>
      <c r="V5208">
        <f>AVERAGEIF(C:C,"Fort Myer, Virginia", I:I)</f>
        <v>2</v>
      </c>
      <c r="X5208" t="str">
        <f>IFERROR(VLOOKUP("FlightNumber", A:D, 4, FALSE), "Flight Not Found")</f>
        <v>Flight Not Found</v>
      </c>
      <c r="Y5208" t="str" cm="1">
        <f t="array" ref="Y5208">IF(AND(B:B &gt; TIME(6, 0, 0), B:B &lt;= TIME(18, 0, 0)), "Day", "Night")</f>
        <v>Night</v>
      </c>
      <c r="Z5208">
        <f>COUNTIFS(D:D, "Military - U.S. Army", C:C, "Fort Myer, Virginia")</f>
        <v>1</v>
      </c>
    </row>
    <row r="5209" spans="1:26" x14ac:dyDescent="0.2">
      <c r="A5209">
        <v>39606</v>
      </c>
      <c r="B5209" t="s">
        <v>2219</v>
      </c>
      <c r="C5209" t="s">
        <v>26382</v>
      </c>
      <c r="D5209" t="s">
        <v>26383</v>
      </c>
      <c r="E5209" t="s">
        <v>26384</v>
      </c>
      <c r="F5209" t="s">
        <v>26385</v>
      </c>
      <c r="G5209" t="s">
        <v>26386</v>
      </c>
      <c r="H5209" t="s">
        <v>26387</v>
      </c>
      <c r="I5209">
        <v>10</v>
      </c>
      <c r="J5209">
        <v>10</v>
      </c>
      <c r="K5209">
        <v>0</v>
      </c>
      <c r="L5209" t="s">
        <v>26388</v>
      </c>
      <c r="M5209">
        <f>SUM(B5209,C5209)</f>
        <v>0</v>
      </c>
      <c r="N5209" t="str">
        <f t="shared" si="162"/>
        <v>No</v>
      </c>
      <c r="O5209">
        <f>COUNTIF(C:C,"&lt;0")</f>
        <v>0</v>
      </c>
      <c r="P5209" t="e">
        <f>SUMIF(#REF!,"&gt;"&amp;AVERAGE(#REF!))</f>
        <v>#REF!</v>
      </c>
      <c r="Q5209">
        <f t="shared" si="163"/>
        <v>27.565026697177728</v>
      </c>
      <c r="R5209" t="str">
        <f>CONCATENATE("ID-",A5209,"-",E5209)</f>
        <v>ID-39606-Puerto Montt - La Junta</v>
      </c>
      <c r="S5209" t="str">
        <f>INDEX(B:B,MATCH(A5209,A:A,0))</f>
        <v>14:00</v>
      </c>
      <c r="T5209" t="str">
        <f>IF(OR(B5209&gt;0,C5209&gt;0),"Acceptable","Check")</f>
        <v>Acceptable</v>
      </c>
      <c r="U5209">
        <f>COUNTIF(D:D, "Military - U.S. Army")</f>
        <v>23</v>
      </c>
      <c r="V5209">
        <f>AVERAGEIF(C:C,"Fort Myer, Virginia", I:I)</f>
        <v>2</v>
      </c>
      <c r="X5209" t="str">
        <f>IFERROR(VLOOKUP("FlightNumber", A:D, 4, FALSE), "Flight Not Found")</f>
        <v>Flight Not Found</v>
      </c>
      <c r="Y5209" t="str" cm="1">
        <f t="array" ref="Y5209">IF(AND(B:B &gt; TIME(6, 0, 0), B:B &lt;= TIME(18, 0, 0)), "Day", "Night")</f>
        <v>Night</v>
      </c>
      <c r="Z5209">
        <f>COUNTIFS(D:D, "Military - U.S. Army", C:C, "Fort Myer, Virginia")</f>
        <v>1</v>
      </c>
    </row>
    <row r="5210" spans="1:26" x14ac:dyDescent="0.2">
      <c r="A5210">
        <v>39607</v>
      </c>
      <c r="B5210" t="s">
        <v>88</v>
      </c>
      <c r="C5210" t="s">
        <v>26389</v>
      </c>
      <c r="D5210" t="s">
        <v>26390</v>
      </c>
      <c r="E5210" t="s">
        <v>26391</v>
      </c>
      <c r="F5210" t="s">
        <v>25061</v>
      </c>
      <c r="G5210" t="s">
        <v>26392</v>
      </c>
      <c r="H5210" t="s">
        <v>26393</v>
      </c>
      <c r="I5210">
        <v>4</v>
      </c>
      <c r="J5210">
        <v>4</v>
      </c>
      <c r="K5210">
        <v>0</v>
      </c>
      <c r="L5210" t="s">
        <v>26394</v>
      </c>
      <c r="M5210">
        <f>SUM(B5210,C5210)</f>
        <v>0</v>
      </c>
      <c r="N5210" t="str">
        <f t="shared" si="162"/>
        <v>No</v>
      </c>
      <c r="O5210">
        <f>COUNTIF(C:C,"&lt;0")</f>
        <v>0</v>
      </c>
      <c r="P5210" t="e">
        <f>SUMIF(#REF!,"&gt;"&amp;AVERAGE(#REF!))</f>
        <v>#REF!</v>
      </c>
      <c r="Q5210">
        <f t="shared" si="163"/>
        <v>27.565026697177728</v>
      </c>
      <c r="R5210" t="str">
        <f>CONCATENATE("ID-",A5210,"-",E5210)</f>
        <v>ID-39607-Huntsville-Houston</v>
      </c>
      <c r="S5210" t="str">
        <f>INDEX(B:B,MATCH(A5210,A:A,0))</f>
        <v>07:45</v>
      </c>
      <c r="T5210" t="str">
        <f>IF(OR(B5210&gt;0,C5210&gt;0),"Acceptable","Check")</f>
        <v>Acceptable</v>
      </c>
      <c r="U5210">
        <f>COUNTIF(D:D, "Military - U.S. Army")</f>
        <v>23</v>
      </c>
      <c r="V5210">
        <f>AVERAGEIF(C:C,"Fort Myer, Virginia", I:I)</f>
        <v>2</v>
      </c>
      <c r="X5210" t="str">
        <f>IFERROR(VLOOKUP("FlightNumber", A:D, 4, FALSE), "Flight Not Found")</f>
        <v>Flight Not Found</v>
      </c>
      <c r="Y5210" t="str" cm="1">
        <f t="array" ref="Y5210">IF(AND(B:B &gt; TIME(6, 0, 0), B:B &lt;= TIME(18, 0, 0)), "Day", "Night")</f>
        <v>Night</v>
      </c>
      <c r="Z5210">
        <f>COUNTIFS(D:D, "Military - U.S. Army", C:C, "Fort Myer, Virginia")</f>
        <v>1</v>
      </c>
    </row>
    <row r="5211" spans="1:26" x14ac:dyDescent="0.2">
      <c r="A5211">
        <v>39609</v>
      </c>
      <c r="B5211" t="s">
        <v>3084</v>
      </c>
      <c r="C5211" t="s">
        <v>2582</v>
      </c>
      <c r="D5211" t="s">
        <v>12072</v>
      </c>
      <c r="E5211" t="s">
        <v>26395</v>
      </c>
      <c r="F5211" t="s">
        <v>26396</v>
      </c>
      <c r="G5211" t="s">
        <v>26397</v>
      </c>
      <c r="H5211" t="s">
        <v>8174</v>
      </c>
      <c r="I5211">
        <v>214</v>
      </c>
      <c r="J5211">
        <v>32</v>
      </c>
      <c r="K5211">
        <v>0</v>
      </c>
      <c r="L5211" t="s">
        <v>26398</v>
      </c>
      <c r="M5211">
        <f>SUM(B5211,C5211)</f>
        <v>0</v>
      </c>
      <c r="N5211" t="str">
        <f t="shared" si="162"/>
        <v>No</v>
      </c>
      <c r="O5211">
        <f>COUNTIF(C:C,"&lt;0")</f>
        <v>0</v>
      </c>
      <c r="P5211" t="e">
        <f>SUMIF(#REF!,"&gt;"&amp;AVERAGE(#REF!))</f>
        <v>#REF!</v>
      </c>
      <c r="Q5211">
        <f t="shared" si="163"/>
        <v>27.565026697177728</v>
      </c>
      <c r="R5211" t="str">
        <f>CONCATENATE("ID-",A5211,"-",E5211)</f>
        <v>ID-39609-Aman, Jordan - Damascus, Syria - Khartoum, Sudan</v>
      </c>
      <c r="S5211" t="str">
        <f>INDEX(B:B,MATCH(A5211,A:A,0))</f>
        <v>20:45</v>
      </c>
      <c r="T5211" t="str">
        <f>IF(OR(B5211&gt;0,C5211&gt;0),"Acceptable","Check")</f>
        <v>Acceptable</v>
      </c>
      <c r="U5211">
        <f>COUNTIF(D:D, "Military - U.S. Army")</f>
        <v>23</v>
      </c>
      <c r="V5211">
        <f>AVERAGEIF(C:C,"Fort Myer, Virginia", I:I)</f>
        <v>2</v>
      </c>
      <c r="X5211" t="str">
        <f>IFERROR(VLOOKUP("FlightNumber", A:D, 4, FALSE), "Flight Not Found")</f>
        <v>Flight Not Found</v>
      </c>
      <c r="Y5211" t="str" cm="1">
        <f t="array" ref="Y5211">IF(AND(B:B &gt; TIME(6, 0, 0), B:B &lt;= TIME(18, 0, 0)), "Day", "Night")</f>
        <v>Night</v>
      </c>
      <c r="Z5211">
        <f>COUNTIFS(D:D, "Military - U.S. Army", C:C, "Fort Myer, Virginia")</f>
        <v>1</v>
      </c>
    </row>
    <row r="5212" spans="1:26" x14ac:dyDescent="0.2">
      <c r="A5212">
        <v>39617</v>
      </c>
      <c r="B5212" t="s">
        <v>6118</v>
      </c>
      <c r="C5212" t="s">
        <v>15425</v>
      </c>
      <c r="D5212" t="s">
        <v>9289</v>
      </c>
      <c r="E5212" t="s">
        <v>26399</v>
      </c>
      <c r="F5212" t="s">
        <v>10229</v>
      </c>
      <c r="G5212" t="s">
        <v>26400</v>
      </c>
      <c r="H5212" t="s">
        <v>1175</v>
      </c>
      <c r="I5212">
        <v>1</v>
      </c>
      <c r="J5212">
        <v>1</v>
      </c>
      <c r="K5212">
        <v>0</v>
      </c>
      <c r="L5212" t="s">
        <v>26401</v>
      </c>
      <c r="M5212">
        <f>SUM(B5212,C5212)</f>
        <v>0</v>
      </c>
      <c r="N5212" t="str">
        <f t="shared" si="162"/>
        <v>No</v>
      </c>
      <c r="O5212">
        <f>COUNTIF(C:C,"&lt;0")</f>
        <v>0</v>
      </c>
      <c r="P5212" t="e">
        <f>SUMIF(#REF!,"&gt;"&amp;AVERAGE(#REF!))</f>
        <v>#REF!</v>
      </c>
      <c r="Q5212">
        <f t="shared" si="163"/>
        <v>27.565026697177728</v>
      </c>
      <c r="R5212" t="str">
        <f>CONCATENATE("ID-",A5212,"-",E5212)</f>
        <v>ID-39617-Hyannis - Nantucket</v>
      </c>
      <c r="S5212" t="str">
        <f>INDEX(B:B,MATCH(A5212,A:A,0))</f>
        <v>10:03</v>
      </c>
      <c r="T5212" t="str">
        <f>IF(OR(B5212&gt;0,C5212&gt;0),"Acceptable","Check")</f>
        <v>Acceptable</v>
      </c>
      <c r="U5212">
        <f>COUNTIF(D:D, "Military - U.S. Army")</f>
        <v>23</v>
      </c>
      <c r="V5212">
        <f>AVERAGEIF(C:C,"Fort Myer, Virginia", I:I)</f>
        <v>2</v>
      </c>
      <c r="X5212" t="str">
        <f>IFERROR(VLOOKUP("FlightNumber", A:D, 4, FALSE), "Flight Not Found")</f>
        <v>Flight Not Found</v>
      </c>
      <c r="Y5212" t="str" cm="1">
        <f t="array" ref="Y5212">IF(AND(B:B &gt; TIME(6, 0, 0), B:B &lt;= TIME(18, 0, 0)), "Day", "Night")</f>
        <v>Night</v>
      </c>
      <c r="Z5212">
        <f>COUNTIFS(D:D, "Military - U.S. Army", C:C, "Fort Myer, Virginia")</f>
        <v>1</v>
      </c>
    </row>
    <row r="5213" spans="1:26" x14ac:dyDescent="0.2">
      <c r="A5213">
        <v>39619</v>
      </c>
      <c r="C5213" t="s">
        <v>26402</v>
      </c>
      <c r="D5213" t="s">
        <v>26403</v>
      </c>
      <c r="F5213" t="s">
        <v>26404</v>
      </c>
      <c r="I5213">
        <v>10</v>
      </c>
      <c r="J5213">
        <v>10</v>
      </c>
      <c r="K5213">
        <v>0</v>
      </c>
      <c r="L5213" t="s">
        <v>26405</v>
      </c>
      <c r="M5213">
        <f>SUM(B5213,C5213)</f>
        <v>0</v>
      </c>
      <c r="N5213" t="str">
        <f t="shared" si="162"/>
        <v>No</v>
      </c>
      <c r="O5213">
        <f>COUNTIF(C:C,"&lt;0")</f>
        <v>0</v>
      </c>
      <c r="P5213" t="e">
        <f>SUMIF(#REF!,"&gt;"&amp;AVERAGE(#REF!))</f>
        <v>#REF!</v>
      </c>
      <c r="Q5213">
        <f t="shared" si="163"/>
        <v>27.565026697177728</v>
      </c>
      <c r="R5213" t="str">
        <f>CONCATENATE("ID-",A5213,"-",E5213)</f>
        <v>ID-39619-</v>
      </c>
      <c r="S5213">
        <f>INDEX(B:B,MATCH(A5213,A:A,0))</f>
        <v>0</v>
      </c>
      <c r="T5213" t="str">
        <f>IF(OR(B5213&gt;0,C5213&gt;0),"Acceptable","Check")</f>
        <v>Acceptable</v>
      </c>
      <c r="U5213">
        <f>COUNTIF(D:D, "Military - U.S. Army")</f>
        <v>23</v>
      </c>
      <c r="V5213">
        <f>AVERAGEIF(C:C,"Fort Myer, Virginia", I:I)</f>
        <v>2</v>
      </c>
      <c r="X5213" t="str">
        <f>IFERROR(VLOOKUP("FlightNumber", A:D, 4, FALSE), "Flight Not Found")</f>
        <v>Flight Not Found</v>
      </c>
      <c r="Y5213" t="str" cm="1">
        <f t="array" ref="Y5213">IF(AND(B:B &gt; TIME(6, 0, 0), B:B &lt;= TIME(18, 0, 0)), "Day", "Night")</f>
        <v>Night</v>
      </c>
      <c r="Z5213">
        <f>COUNTIFS(D:D, "Military - U.S. Army", C:C, "Fort Myer, Virginia")</f>
        <v>1</v>
      </c>
    </row>
    <row r="5214" spans="1:26" x14ac:dyDescent="0.2">
      <c r="A5214">
        <v>39625</v>
      </c>
      <c r="B5214" t="s">
        <v>19350</v>
      </c>
      <c r="C5214" t="s">
        <v>26406</v>
      </c>
      <c r="D5214" t="s">
        <v>17627</v>
      </c>
      <c r="E5214" t="s">
        <v>26407</v>
      </c>
      <c r="F5214" t="s">
        <v>26408</v>
      </c>
      <c r="G5214" t="s">
        <v>26409</v>
      </c>
      <c r="H5214" t="s">
        <v>26410</v>
      </c>
      <c r="I5214">
        <v>18</v>
      </c>
      <c r="J5214">
        <v>18</v>
      </c>
      <c r="K5214">
        <v>0</v>
      </c>
      <c r="L5214" t="s">
        <v>26411</v>
      </c>
      <c r="M5214">
        <f>SUM(B5214,C5214)</f>
        <v>0</v>
      </c>
      <c r="N5214" t="str">
        <f t="shared" si="162"/>
        <v>No</v>
      </c>
      <c r="O5214">
        <f>COUNTIF(C:C,"&lt;0")</f>
        <v>0</v>
      </c>
      <c r="P5214" t="e">
        <f>SUMIF(#REF!,"&gt;"&amp;AVERAGE(#REF!))</f>
        <v>#REF!</v>
      </c>
      <c r="Q5214">
        <f t="shared" si="163"/>
        <v>27.565026697177728</v>
      </c>
      <c r="R5214" t="str">
        <f>CONCATENATE("ID-",A5214,"-",E5214)</f>
        <v>ID-39625-Jakarta - aerial survelliance</v>
      </c>
      <c r="S5214" t="str">
        <f>INDEX(B:B,MATCH(A5214,A:A,0))</f>
        <v>15:03</v>
      </c>
      <c r="T5214" t="str">
        <f>IF(OR(B5214&gt;0,C5214&gt;0),"Acceptable","Check")</f>
        <v>Acceptable</v>
      </c>
      <c r="U5214">
        <f>COUNTIF(D:D, "Military - U.S. Army")</f>
        <v>23</v>
      </c>
      <c r="V5214">
        <f>AVERAGEIF(C:C,"Fort Myer, Virginia", I:I)</f>
        <v>2</v>
      </c>
      <c r="X5214" t="str">
        <f>IFERROR(VLOOKUP("FlightNumber", A:D, 4, FALSE), "Flight Not Found")</f>
        <v>Flight Not Found</v>
      </c>
      <c r="Y5214" t="str" cm="1">
        <f t="array" ref="Y5214">IF(AND(B:B &gt; TIME(6, 0, 0), B:B &lt;= TIME(18, 0, 0)), "Day", "Night")</f>
        <v>Night</v>
      </c>
      <c r="Z5214">
        <f>COUNTIFS(D:D, "Military - U.S. Army", C:C, "Fort Myer, Virginia")</f>
        <v>1</v>
      </c>
    </row>
    <row r="5215" spans="1:26" x14ac:dyDescent="0.2">
      <c r="A5215">
        <v>39626</v>
      </c>
      <c r="B5215" t="s">
        <v>12370</v>
      </c>
      <c r="C5215" t="s">
        <v>26412</v>
      </c>
      <c r="D5215" t="s">
        <v>26212</v>
      </c>
      <c r="E5215" t="s">
        <v>26213</v>
      </c>
      <c r="F5215" t="s">
        <v>20279</v>
      </c>
      <c r="G5215" t="s">
        <v>26413</v>
      </c>
      <c r="H5215" t="s">
        <v>26414</v>
      </c>
      <c r="I5215">
        <v>8</v>
      </c>
      <c r="J5215">
        <v>7</v>
      </c>
      <c r="K5215">
        <v>0</v>
      </c>
      <c r="L5215" t="s">
        <v>26415</v>
      </c>
      <c r="M5215">
        <f>SUM(B5215,C5215)</f>
        <v>0</v>
      </c>
      <c r="N5215" t="str">
        <f t="shared" si="162"/>
        <v>No</v>
      </c>
      <c r="O5215">
        <f>COUNTIF(C:C,"&lt;0")</f>
        <v>0</v>
      </c>
      <c r="P5215" t="e">
        <f>SUMIF(#REF!,"&gt;"&amp;AVERAGE(#REF!))</f>
        <v>#REF!</v>
      </c>
      <c r="Q5215">
        <f t="shared" si="163"/>
        <v>27.565026697177728</v>
      </c>
      <c r="R5215" t="str">
        <f>CONCATENATE("ID-",A5215,"-",E5215)</f>
        <v>ID-39626-Khartoum - Juba</v>
      </c>
      <c r="S5215" t="str">
        <f>INDEX(B:B,MATCH(A5215,A:A,0))</f>
        <v>07:05</v>
      </c>
      <c r="T5215" t="str">
        <f>IF(OR(B5215&gt;0,C5215&gt;0),"Acceptable","Check")</f>
        <v>Acceptable</v>
      </c>
      <c r="U5215">
        <f>COUNTIF(D:D, "Military - U.S. Army")</f>
        <v>23</v>
      </c>
      <c r="V5215">
        <f>AVERAGEIF(C:C,"Fort Myer, Virginia", I:I)</f>
        <v>2</v>
      </c>
      <c r="X5215" t="str">
        <f>IFERROR(VLOOKUP("FlightNumber", A:D, 4, FALSE), "Flight Not Found")</f>
        <v>Flight Not Found</v>
      </c>
      <c r="Y5215" t="str" cm="1">
        <f t="array" ref="Y5215">IF(AND(B:B &gt; TIME(6, 0, 0), B:B &lt;= TIME(18, 0, 0)), "Day", "Night")</f>
        <v>Night</v>
      </c>
      <c r="Z5215">
        <f>COUNTIFS(D:D, "Military - U.S. Army", C:C, "Fort Myer, Virginia")</f>
        <v>1</v>
      </c>
    </row>
    <row r="5216" spans="1:26" x14ac:dyDescent="0.2">
      <c r="A5216">
        <v>39628</v>
      </c>
      <c r="B5216" t="s">
        <v>2696</v>
      </c>
      <c r="C5216" t="s">
        <v>16877</v>
      </c>
      <c r="D5216" t="s">
        <v>26416</v>
      </c>
      <c r="E5216" t="s">
        <v>26417</v>
      </c>
      <c r="F5216" t="s">
        <v>26418</v>
      </c>
      <c r="G5216" t="s">
        <v>26419</v>
      </c>
      <c r="H5216" t="s">
        <v>26420</v>
      </c>
      <c r="I5216">
        <v>7</v>
      </c>
      <c r="J5216">
        <v>6</v>
      </c>
      <c r="K5216">
        <v>0</v>
      </c>
      <c r="L5216" t="s">
        <v>26421</v>
      </c>
      <c r="M5216">
        <f>SUM(B5216,C5216)</f>
        <v>0</v>
      </c>
      <c r="N5216" t="str">
        <f t="shared" si="162"/>
        <v>No</v>
      </c>
      <c r="O5216">
        <f>COUNTIF(C:C,"&lt;0")</f>
        <v>0</v>
      </c>
      <c r="P5216" t="e">
        <f>SUMIF(#REF!,"&gt;"&amp;AVERAGE(#REF!))</f>
        <v>#REF!</v>
      </c>
      <c r="Q5216">
        <f t="shared" si="163"/>
        <v>27.565026697177728</v>
      </c>
      <c r="R5216" t="str">
        <f>CONCATENATE("ID-",A5216,"-",E5216)</f>
        <v>ID-39628-Medical flight</v>
      </c>
      <c r="S5216" t="str">
        <f>INDEX(B:B,MATCH(A5216,A:A,0))</f>
        <v>15:48</v>
      </c>
      <c r="T5216" t="str">
        <f>IF(OR(B5216&gt;0,C5216&gt;0),"Acceptable","Check")</f>
        <v>Acceptable</v>
      </c>
      <c r="U5216">
        <f>COUNTIF(D:D, "Military - U.S. Army")</f>
        <v>23</v>
      </c>
      <c r="V5216">
        <f>AVERAGEIF(C:C,"Fort Myer, Virginia", I:I)</f>
        <v>2</v>
      </c>
      <c r="X5216" t="str">
        <f>IFERROR(VLOOKUP("FlightNumber", A:D, 4, FALSE), "Flight Not Found")</f>
        <v>Flight Not Found</v>
      </c>
      <c r="Y5216" t="str" cm="1">
        <f t="array" ref="Y5216">IF(AND(B:B &gt; TIME(6, 0, 0), B:B &lt;= TIME(18, 0, 0)), "Day", "Night")</f>
        <v>Night</v>
      </c>
      <c r="Z5216">
        <f>COUNTIFS(D:D, "Military - U.S. Army", C:C, "Fort Myer, Virginia")</f>
        <v>1</v>
      </c>
    </row>
    <row r="5217" spans="1:26" x14ac:dyDescent="0.2">
      <c r="A5217">
        <v>39629</v>
      </c>
      <c r="B5217" t="s">
        <v>85</v>
      </c>
      <c r="C5217" t="s">
        <v>16740</v>
      </c>
      <c r="D5217" t="s">
        <v>26422</v>
      </c>
      <c r="E5217" t="s">
        <v>26213</v>
      </c>
      <c r="F5217" t="s">
        <v>26423</v>
      </c>
      <c r="G5217" t="s">
        <v>26424</v>
      </c>
      <c r="H5217" t="s">
        <v>26425</v>
      </c>
      <c r="I5217">
        <v>4</v>
      </c>
      <c r="J5217">
        <v>4</v>
      </c>
      <c r="K5217">
        <v>0</v>
      </c>
      <c r="L5217" t="s">
        <v>26426</v>
      </c>
      <c r="M5217">
        <f>SUM(B5217,C5217)</f>
        <v>0</v>
      </c>
      <c r="N5217" t="str">
        <f t="shared" si="162"/>
        <v>No</v>
      </c>
      <c r="O5217">
        <f>COUNTIF(C:C,"&lt;0")</f>
        <v>0</v>
      </c>
      <c r="P5217" t="e">
        <f>SUMIF(#REF!,"&gt;"&amp;AVERAGE(#REF!))</f>
        <v>#REF!</v>
      </c>
      <c r="Q5217">
        <f t="shared" si="163"/>
        <v>27.565026697177728</v>
      </c>
      <c r="R5217" t="str">
        <f>CONCATENATE("ID-",A5217,"-",E5217)</f>
        <v>ID-39629-Khartoum - Juba</v>
      </c>
      <c r="S5217" t="str">
        <f>INDEX(B:B,MATCH(A5217,A:A,0))</f>
        <v>07:00</v>
      </c>
      <c r="T5217" t="str">
        <f>IF(OR(B5217&gt;0,C5217&gt;0),"Acceptable","Check")</f>
        <v>Acceptable</v>
      </c>
      <c r="U5217">
        <f>COUNTIF(D:D, "Military - U.S. Army")</f>
        <v>23</v>
      </c>
      <c r="V5217">
        <f>AVERAGEIF(C:C,"Fort Myer, Virginia", I:I)</f>
        <v>2</v>
      </c>
      <c r="X5217" t="str">
        <f>IFERROR(VLOOKUP("FlightNumber", A:D, 4, FALSE), "Flight Not Found")</f>
        <v>Flight Not Found</v>
      </c>
      <c r="Y5217" t="str" cm="1">
        <f t="array" ref="Y5217">IF(AND(B:B &gt; TIME(6, 0, 0), B:B &lt;= TIME(18, 0, 0)), "Day", "Night")</f>
        <v>Night</v>
      </c>
      <c r="Z5217">
        <f>COUNTIFS(D:D, "Military - U.S. Army", C:C, "Fort Myer, Virginia")</f>
        <v>1</v>
      </c>
    </row>
    <row r="5218" spans="1:26" x14ac:dyDescent="0.2">
      <c r="A5218">
        <v>39635</v>
      </c>
      <c r="B5218" t="s">
        <v>8328</v>
      </c>
      <c r="C5218" t="s">
        <v>26427</v>
      </c>
      <c r="D5218" t="s">
        <v>26428</v>
      </c>
      <c r="E5218" t="s">
        <v>26429</v>
      </c>
      <c r="F5218" t="s">
        <v>26430</v>
      </c>
      <c r="G5218" t="s">
        <v>26431</v>
      </c>
      <c r="H5218" t="s">
        <v>26432</v>
      </c>
      <c r="I5218">
        <v>2</v>
      </c>
      <c r="J5218">
        <v>1</v>
      </c>
      <c r="K5218">
        <v>0</v>
      </c>
      <c r="L5218" t="s">
        <v>26433</v>
      </c>
      <c r="M5218">
        <f>SUM(B5218,C5218)</f>
        <v>0</v>
      </c>
      <c r="N5218" t="str">
        <f t="shared" si="162"/>
        <v>No</v>
      </c>
      <c r="O5218">
        <f>COUNTIF(C:C,"&lt;0")</f>
        <v>0</v>
      </c>
      <c r="P5218" t="e">
        <f>SUMIF(#REF!,"&gt;"&amp;AVERAGE(#REF!))</f>
        <v>#REF!</v>
      </c>
      <c r="Q5218">
        <f t="shared" si="163"/>
        <v>27.565026697177728</v>
      </c>
      <c r="R5218" t="str">
        <f>CONCATENATE("ID-",A5218,"-",E5218)</f>
        <v>ID-39635-Hamilton, Ont, Can.- Shreveport, LA - Saltillo, Mexico</v>
      </c>
      <c r="S5218" t="str">
        <f>INDEX(B:B,MATCH(A5218,A:A,0))</f>
        <v>02:15</v>
      </c>
      <c r="T5218" t="str">
        <f>IF(OR(B5218&gt;0,C5218&gt;0),"Acceptable","Check")</f>
        <v>Acceptable</v>
      </c>
      <c r="U5218">
        <f>COUNTIF(D:D, "Military - U.S. Army")</f>
        <v>23</v>
      </c>
      <c r="V5218">
        <f>AVERAGEIF(C:C,"Fort Myer, Virginia", I:I)</f>
        <v>2</v>
      </c>
      <c r="X5218" t="str">
        <f>IFERROR(VLOOKUP("FlightNumber", A:D, 4, FALSE), "Flight Not Found")</f>
        <v>Flight Not Found</v>
      </c>
      <c r="Y5218" t="str" cm="1">
        <f t="array" ref="Y5218">IF(AND(B:B &gt; TIME(6, 0, 0), B:B &lt;= TIME(18, 0, 0)), "Day", "Night")</f>
        <v>Night</v>
      </c>
      <c r="Z5218">
        <f>COUNTIFS(D:D, "Military - U.S. Army", C:C, "Fort Myer, Virginia")</f>
        <v>1</v>
      </c>
    </row>
    <row r="5219" spans="1:26" x14ac:dyDescent="0.2">
      <c r="A5219">
        <v>39636</v>
      </c>
      <c r="B5219" t="s">
        <v>4550</v>
      </c>
      <c r="C5219" t="s">
        <v>3709</v>
      </c>
      <c r="D5219" t="s">
        <v>26434</v>
      </c>
      <c r="E5219" t="s">
        <v>26435</v>
      </c>
      <c r="F5219" t="s">
        <v>26436</v>
      </c>
      <c r="G5219" t="s">
        <v>26437</v>
      </c>
      <c r="H5219" t="s">
        <v>26438</v>
      </c>
      <c r="I5219">
        <v>8</v>
      </c>
      <c r="J5219">
        <v>0</v>
      </c>
      <c r="K5219">
        <v>3</v>
      </c>
      <c r="L5219" t="s">
        <v>26439</v>
      </c>
      <c r="M5219">
        <f>SUM(B5219,C5219)</f>
        <v>0</v>
      </c>
      <c r="N5219" t="str">
        <f t="shared" si="162"/>
        <v>No</v>
      </c>
      <c r="O5219">
        <f>COUNTIF(C:C,"&lt;0")</f>
        <v>0</v>
      </c>
      <c r="P5219" t="e">
        <f>SUMIF(#REF!,"&gt;"&amp;AVERAGE(#REF!))</f>
        <v>#REF!</v>
      </c>
      <c r="Q5219">
        <f t="shared" si="163"/>
        <v>27.565026697177728</v>
      </c>
      <c r="R5219" t="str">
        <f>CONCATENATE("ID-",A5219,"-",E5219)</f>
        <v>ID-39636-Bogota, Colombia - Miami, FL</v>
      </c>
      <c r="S5219" t="str">
        <f>INDEX(B:B,MATCH(A5219,A:A,0))</f>
        <v>03:50</v>
      </c>
      <c r="T5219" t="str">
        <f>IF(OR(B5219&gt;0,C5219&gt;0),"Acceptable","Check")</f>
        <v>Acceptable</v>
      </c>
      <c r="U5219">
        <f>COUNTIF(D:D, "Military - U.S. Army")</f>
        <v>23</v>
      </c>
      <c r="V5219">
        <f>AVERAGEIF(C:C,"Fort Myer, Virginia", I:I)</f>
        <v>2</v>
      </c>
      <c r="X5219" t="str">
        <f>IFERROR(VLOOKUP("FlightNumber", A:D, 4, FALSE), "Flight Not Found")</f>
        <v>Flight Not Found</v>
      </c>
      <c r="Y5219" t="str" cm="1">
        <f t="array" ref="Y5219">IF(AND(B:B &gt; TIME(6, 0, 0), B:B &lt;= TIME(18, 0, 0)), "Day", "Night")</f>
        <v>Night</v>
      </c>
      <c r="Z5219">
        <f>COUNTIFS(D:D, "Military - U.S. Army", C:C, "Fort Myer, Virginia")</f>
        <v>1</v>
      </c>
    </row>
    <row r="5220" spans="1:26" x14ac:dyDescent="0.2">
      <c r="A5220">
        <v>39639</v>
      </c>
      <c r="B5220" t="s">
        <v>42</v>
      </c>
      <c r="C5220" t="s">
        <v>23656</v>
      </c>
      <c r="D5220" t="s">
        <v>26440</v>
      </c>
      <c r="E5220" t="s">
        <v>26441</v>
      </c>
      <c r="F5220" t="s">
        <v>13254</v>
      </c>
      <c r="G5220" t="s">
        <v>26442</v>
      </c>
      <c r="H5220" t="s">
        <v>26443</v>
      </c>
      <c r="I5220">
        <v>9</v>
      </c>
      <c r="J5220">
        <v>9</v>
      </c>
      <c r="K5220">
        <v>0</v>
      </c>
      <c r="L5220" t="s">
        <v>26444</v>
      </c>
      <c r="M5220">
        <f>SUM(B5220,C5220)</f>
        <v>0</v>
      </c>
      <c r="N5220" t="str">
        <f t="shared" si="162"/>
        <v>No</v>
      </c>
      <c r="O5220">
        <f>COUNTIF(C:C,"&lt;0")</f>
        <v>0</v>
      </c>
      <c r="P5220" t="e">
        <f>SUMIF(#REF!,"&gt;"&amp;AVERAGE(#REF!))</f>
        <v>#REF!</v>
      </c>
      <c r="Q5220">
        <f t="shared" si="163"/>
        <v>27.565026697177728</v>
      </c>
      <c r="R5220" t="str">
        <f>CONCATENATE("ID-",A5220,"-",E5220)</f>
        <v>ID-39639-Puerto Montt - Melinka Island</v>
      </c>
      <c r="S5220" t="str">
        <f>INDEX(B:B,MATCH(A5220,A:A,0))</f>
        <v>10:30</v>
      </c>
      <c r="T5220" t="str">
        <f>IF(OR(B5220&gt;0,C5220&gt;0),"Acceptable","Check")</f>
        <v>Acceptable</v>
      </c>
      <c r="U5220">
        <f>COUNTIF(D:D, "Military - U.S. Army")</f>
        <v>23</v>
      </c>
      <c r="V5220">
        <f>AVERAGEIF(C:C,"Fort Myer, Virginia", I:I)</f>
        <v>2</v>
      </c>
      <c r="X5220" t="str">
        <f>IFERROR(VLOOKUP("FlightNumber", A:D, 4, FALSE), "Flight Not Found")</f>
        <v>Flight Not Found</v>
      </c>
      <c r="Y5220" t="str" cm="1">
        <f t="array" ref="Y5220">IF(AND(B:B &gt; TIME(6, 0, 0), B:B &lt;= TIME(18, 0, 0)), "Day", "Night")</f>
        <v>Night</v>
      </c>
      <c r="Z5220">
        <f>COUNTIFS(D:D, "Military - U.S. Army", C:C, "Fort Myer, Virginia")</f>
        <v>1</v>
      </c>
    </row>
    <row r="5221" spans="1:26" x14ac:dyDescent="0.2">
      <c r="A5221">
        <v>39660</v>
      </c>
      <c r="B5221" t="s">
        <v>19093</v>
      </c>
      <c r="C5221" t="s">
        <v>26445</v>
      </c>
      <c r="D5221" t="s">
        <v>26446</v>
      </c>
      <c r="E5221" t="s">
        <v>26447</v>
      </c>
      <c r="F5221" t="s">
        <v>26448</v>
      </c>
      <c r="G5221" t="s">
        <v>26449</v>
      </c>
      <c r="H5221" t="s">
        <v>26450</v>
      </c>
      <c r="I5221">
        <v>8</v>
      </c>
      <c r="J5221">
        <v>8</v>
      </c>
      <c r="K5221">
        <v>0</v>
      </c>
      <c r="L5221" t="s">
        <v>26451</v>
      </c>
      <c r="M5221">
        <f>SUM(B5221,C5221)</f>
        <v>0</v>
      </c>
      <c r="N5221" t="str">
        <f t="shared" si="162"/>
        <v>No</v>
      </c>
      <c r="O5221">
        <f>COUNTIF(C:C,"&lt;0")</f>
        <v>0</v>
      </c>
      <c r="P5221" t="e">
        <f>SUMIF(#REF!,"&gt;"&amp;AVERAGE(#REF!))</f>
        <v>#REF!</v>
      </c>
      <c r="Q5221">
        <f t="shared" si="163"/>
        <v>27.565026697177728</v>
      </c>
      <c r="R5221" t="str">
        <f>CONCATENATE("ID-",A5221,"-",E5221)</f>
        <v>ID-39660-AtlantiCity, NJ- Owatonna,MN</v>
      </c>
      <c r="S5221" t="str">
        <f>INDEX(B:B,MATCH(A5221,A:A,0))</f>
        <v>09:53</v>
      </c>
      <c r="T5221" t="str">
        <f>IF(OR(B5221&gt;0,C5221&gt;0),"Acceptable","Check")</f>
        <v>Acceptable</v>
      </c>
      <c r="U5221">
        <f>COUNTIF(D:D, "Military - U.S. Army")</f>
        <v>23</v>
      </c>
      <c r="V5221">
        <f>AVERAGEIF(C:C,"Fort Myer, Virginia", I:I)</f>
        <v>2</v>
      </c>
      <c r="X5221" t="str">
        <f>IFERROR(VLOOKUP("FlightNumber", A:D, 4, FALSE), "Flight Not Found")</f>
        <v>Flight Not Found</v>
      </c>
      <c r="Y5221" t="str" cm="1">
        <f t="array" ref="Y5221">IF(AND(B:B &gt; TIME(6, 0, 0), B:B &lt;= TIME(18, 0, 0)), "Day", "Night")</f>
        <v>Night</v>
      </c>
      <c r="Z5221">
        <f>COUNTIFS(D:D, "Military - U.S. Army", C:C, "Fort Myer, Virginia")</f>
        <v>1</v>
      </c>
    </row>
    <row r="5222" spans="1:26" x14ac:dyDescent="0.2">
      <c r="A5222">
        <v>39663</v>
      </c>
      <c r="B5222" t="s">
        <v>85</v>
      </c>
      <c r="C5222" t="s">
        <v>26452</v>
      </c>
      <c r="D5222" t="s">
        <v>26453</v>
      </c>
      <c r="E5222" t="s">
        <v>26454</v>
      </c>
      <c r="F5222" t="s">
        <v>8380</v>
      </c>
      <c r="G5222" t="s">
        <v>26455</v>
      </c>
      <c r="H5222" t="s">
        <v>26456</v>
      </c>
      <c r="I5222">
        <v>7</v>
      </c>
      <c r="J5222">
        <v>5</v>
      </c>
      <c r="K5222">
        <v>0</v>
      </c>
      <c r="L5222" t="s">
        <v>26457</v>
      </c>
      <c r="M5222">
        <f>SUM(B5222,C5222)</f>
        <v>0</v>
      </c>
      <c r="N5222" t="str">
        <f t="shared" si="162"/>
        <v>No</v>
      </c>
      <c r="O5222">
        <f>COUNTIF(C:C,"&lt;0")</f>
        <v>0</v>
      </c>
      <c r="P5222" t="e">
        <f>SUMIF(#REF!,"&gt;"&amp;AVERAGE(#REF!))</f>
        <v>#REF!</v>
      </c>
      <c r="Q5222">
        <f t="shared" si="163"/>
        <v>27.565026697177728</v>
      </c>
      <c r="R5222" t="str">
        <f>CONCATENATE("ID-",A5222,"-",E5222)</f>
        <v>ID-39663-Port Hardy - Chamiss Bay, Vancouver Island</v>
      </c>
      <c r="S5222" t="str">
        <f>INDEX(B:B,MATCH(A5222,A:A,0))</f>
        <v>07:00</v>
      </c>
      <c r="T5222" t="str">
        <f>IF(OR(B5222&gt;0,C5222&gt;0),"Acceptable","Check")</f>
        <v>Acceptable</v>
      </c>
      <c r="U5222">
        <f>COUNTIF(D:D, "Military - U.S. Army")</f>
        <v>23</v>
      </c>
      <c r="V5222">
        <f>AVERAGEIF(C:C,"Fort Myer, Virginia", I:I)</f>
        <v>2</v>
      </c>
      <c r="X5222" t="str">
        <f>IFERROR(VLOOKUP("FlightNumber", A:D, 4, FALSE), "Flight Not Found")</f>
        <v>Flight Not Found</v>
      </c>
      <c r="Y5222" t="str" cm="1">
        <f t="array" ref="Y5222">IF(AND(B:B &gt; TIME(6, 0, 0), B:B &lt;= TIME(18, 0, 0)), "Day", "Night")</f>
        <v>Night</v>
      </c>
      <c r="Z5222">
        <f>COUNTIFS(D:D, "Military - U.S. Army", C:C, "Fort Myer, Virginia")</f>
        <v>1</v>
      </c>
    </row>
    <row r="5223" spans="1:26" x14ac:dyDescent="0.2">
      <c r="A5223">
        <v>39665</v>
      </c>
      <c r="B5223" t="s">
        <v>8489</v>
      </c>
      <c r="C5223" t="s">
        <v>26458</v>
      </c>
      <c r="D5223" t="s">
        <v>26459</v>
      </c>
      <c r="E5223" t="s">
        <v>26460</v>
      </c>
      <c r="F5223" t="s">
        <v>15019</v>
      </c>
      <c r="G5223" t="s">
        <v>26461</v>
      </c>
      <c r="H5223" t="s">
        <v>26462</v>
      </c>
      <c r="I5223">
        <v>13</v>
      </c>
      <c r="J5223">
        <v>9</v>
      </c>
      <c r="K5223">
        <v>0</v>
      </c>
      <c r="L5223" t="s">
        <v>26463</v>
      </c>
      <c r="M5223">
        <f>SUM(B5223,C5223)</f>
        <v>0</v>
      </c>
      <c r="N5223" t="str">
        <f t="shared" si="162"/>
        <v>No</v>
      </c>
      <c r="O5223">
        <f>COUNTIF(C:C,"&lt;0")</f>
        <v>0</v>
      </c>
      <c r="P5223" t="e">
        <f>SUMIF(#REF!,"&gt;"&amp;AVERAGE(#REF!))</f>
        <v>#REF!</v>
      </c>
      <c r="Q5223">
        <f t="shared" si="163"/>
        <v>27.565026697177728</v>
      </c>
      <c r="R5223" t="str">
        <f>CONCATENATE("ID-",A5223,"-",E5223)</f>
        <v>ID-39665-Ferrying fire fighters</v>
      </c>
      <c r="S5223" t="str">
        <f>INDEX(B:B,MATCH(A5223,A:A,0))</f>
        <v>19:30</v>
      </c>
      <c r="T5223" t="str">
        <f>IF(OR(B5223&gt;0,C5223&gt;0),"Acceptable","Check")</f>
        <v>Acceptable</v>
      </c>
      <c r="U5223">
        <f>COUNTIF(D:D, "Military - U.S. Army")</f>
        <v>23</v>
      </c>
      <c r="V5223">
        <f>AVERAGEIF(C:C,"Fort Myer, Virginia", I:I)</f>
        <v>2</v>
      </c>
      <c r="X5223" t="str">
        <f>IFERROR(VLOOKUP("FlightNumber", A:D, 4, FALSE), "Flight Not Found")</f>
        <v>Flight Not Found</v>
      </c>
      <c r="Y5223" t="str" cm="1">
        <f t="array" ref="Y5223">IF(AND(B:B &gt; TIME(6, 0, 0), B:B &lt;= TIME(18, 0, 0)), "Day", "Night")</f>
        <v>Night</v>
      </c>
      <c r="Z5223">
        <f>COUNTIFS(D:D, "Military - U.S. Army", C:C, "Fort Myer, Virginia")</f>
        <v>1</v>
      </c>
    </row>
    <row r="5224" spans="1:26" x14ac:dyDescent="0.2">
      <c r="A5224">
        <v>39666</v>
      </c>
      <c r="B5224" t="s">
        <v>8508</v>
      </c>
      <c r="C5224" t="s">
        <v>26464</v>
      </c>
      <c r="D5224" t="s">
        <v>6637</v>
      </c>
      <c r="E5224" t="s">
        <v>26465</v>
      </c>
      <c r="F5224" t="s">
        <v>26466</v>
      </c>
      <c r="I5224">
        <v>10</v>
      </c>
      <c r="J5224">
        <v>10</v>
      </c>
      <c r="K5224">
        <v>0</v>
      </c>
      <c r="L5224" t="s">
        <v>26467</v>
      </c>
      <c r="M5224">
        <f>SUM(B5224,C5224)</f>
        <v>0</v>
      </c>
      <c r="N5224" t="str">
        <f t="shared" si="162"/>
        <v>No</v>
      </c>
      <c r="O5224">
        <f>COUNTIF(C:C,"&lt;0")</f>
        <v>0</v>
      </c>
      <c r="P5224" t="e">
        <f>SUMIF(#REF!,"&gt;"&amp;AVERAGE(#REF!))</f>
        <v>#REF!</v>
      </c>
      <c r="Q5224">
        <f t="shared" si="163"/>
        <v>27.565026697177728</v>
      </c>
      <c r="R5224" t="str">
        <f>CONCATENATE("ID-",A5224,"-",E5224)</f>
        <v xml:space="preserve">ID-39666-Betong - </v>
      </c>
      <c r="S5224" t="str">
        <f>INDEX(B:B,MATCH(A5224,A:A,0))</f>
        <v>11:40</v>
      </c>
      <c r="T5224" t="str">
        <f>IF(OR(B5224&gt;0,C5224&gt;0),"Acceptable","Check")</f>
        <v>Acceptable</v>
      </c>
      <c r="U5224">
        <f>COUNTIF(D:D, "Military - U.S. Army")</f>
        <v>23</v>
      </c>
      <c r="V5224">
        <f>AVERAGEIF(C:C,"Fort Myer, Virginia", I:I)</f>
        <v>2</v>
      </c>
      <c r="X5224" t="str">
        <f>IFERROR(VLOOKUP("FlightNumber", A:D, 4, FALSE), "Flight Not Found")</f>
        <v>Flight Not Found</v>
      </c>
      <c r="Y5224" t="str" cm="1">
        <f t="array" ref="Y5224">IF(AND(B:B &gt; TIME(6, 0, 0), B:B &lt;= TIME(18, 0, 0)), "Day", "Night")</f>
        <v>Night</v>
      </c>
      <c r="Z5224">
        <f>COUNTIFS(D:D, "Military - U.S. Army", C:C, "Fort Myer, Virginia")</f>
        <v>1</v>
      </c>
    </row>
    <row r="5225" spans="1:26" x14ac:dyDescent="0.2">
      <c r="A5225">
        <v>39673</v>
      </c>
      <c r="B5225" t="s">
        <v>1310</v>
      </c>
      <c r="C5225" t="s">
        <v>26468</v>
      </c>
      <c r="D5225" t="s">
        <v>26469</v>
      </c>
      <c r="E5225" t="s">
        <v>26470</v>
      </c>
      <c r="F5225" t="s">
        <v>11965</v>
      </c>
      <c r="G5225" t="s">
        <v>26471</v>
      </c>
      <c r="H5225" t="s">
        <v>26472</v>
      </c>
      <c r="I5225">
        <v>3</v>
      </c>
      <c r="J5225">
        <v>3</v>
      </c>
      <c r="K5225">
        <v>0</v>
      </c>
      <c r="L5225" t="s">
        <v>26473</v>
      </c>
      <c r="M5225">
        <f>SUM(B5225,C5225)</f>
        <v>0</v>
      </c>
      <c r="N5225" t="str">
        <f t="shared" si="162"/>
        <v>No</v>
      </c>
      <c r="O5225">
        <f>COUNTIF(C:C,"&lt;0")</f>
        <v>0</v>
      </c>
      <c r="P5225" t="e">
        <f>SUMIF(#REF!,"&gt;"&amp;AVERAGE(#REF!))</f>
        <v>#REF!</v>
      </c>
      <c r="Q5225">
        <f t="shared" si="163"/>
        <v>27.565026697177728</v>
      </c>
      <c r="R5225" t="str">
        <f>CONCATENATE("ID-",A5225,"-",E5225)</f>
        <v>ID-39673-Kenya - Somalia</v>
      </c>
      <c r="S5225" t="str">
        <f>INDEX(B:B,MATCH(A5225,A:A,0))</f>
        <v>07:30</v>
      </c>
      <c r="T5225" t="str">
        <f>IF(OR(B5225&gt;0,C5225&gt;0),"Acceptable","Check")</f>
        <v>Acceptable</v>
      </c>
      <c r="U5225">
        <f>COUNTIF(D:D, "Military - U.S. Army")</f>
        <v>23</v>
      </c>
      <c r="V5225">
        <f>AVERAGEIF(C:C,"Fort Myer, Virginia", I:I)</f>
        <v>2</v>
      </c>
      <c r="X5225" t="str">
        <f>IFERROR(VLOOKUP("FlightNumber", A:D, 4, FALSE), "Flight Not Found")</f>
        <v>Flight Not Found</v>
      </c>
      <c r="Y5225" t="str" cm="1">
        <f t="array" ref="Y5225">IF(AND(B:B &gt; TIME(6, 0, 0), B:B &lt;= TIME(18, 0, 0)), "Day", "Night")</f>
        <v>Night</v>
      </c>
      <c r="Z5225">
        <f>COUNTIFS(D:D, "Military - U.S. Army", C:C, "Fort Myer, Virginia")</f>
        <v>1</v>
      </c>
    </row>
    <row r="5226" spans="1:26" x14ac:dyDescent="0.2">
      <c r="A5226">
        <v>39680</v>
      </c>
      <c r="B5226" t="s">
        <v>5649</v>
      </c>
      <c r="C5226" t="s">
        <v>7056</v>
      </c>
      <c r="D5226" t="s">
        <v>26474</v>
      </c>
      <c r="E5226" t="s">
        <v>26475</v>
      </c>
      <c r="F5226" t="s">
        <v>18182</v>
      </c>
      <c r="G5226" t="s">
        <v>26476</v>
      </c>
      <c r="H5226" t="s">
        <v>26477</v>
      </c>
      <c r="I5226">
        <v>172</v>
      </c>
      <c r="J5226">
        <v>154</v>
      </c>
      <c r="K5226">
        <v>0</v>
      </c>
      <c r="L5226" t="s">
        <v>26478</v>
      </c>
      <c r="M5226">
        <f>SUM(B5226,C5226)</f>
        <v>0</v>
      </c>
      <c r="N5226" t="str">
        <f t="shared" si="162"/>
        <v>No</v>
      </c>
      <c r="O5226">
        <f>COUNTIF(C:C,"&lt;0")</f>
        <v>0</v>
      </c>
      <c r="P5226" t="e">
        <f>SUMIF(#REF!,"&gt;"&amp;AVERAGE(#REF!))</f>
        <v>#REF!</v>
      </c>
      <c r="Q5226">
        <f t="shared" si="163"/>
        <v>27.565026697177728</v>
      </c>
      <c r="R5226" t="str">
        <f>CONCATENATE("ID-",A5226,"-",E5226)</f>
        <v>ID-39680-Madrid - Las Palmas, Canary Islands</v>
      </c>
      <c r="S5226" t="str">
        <f>INDEX(B:B,MATCH(A5226,A:A,0))</f>
        <v>14:45</v>
      </c>
      <c r="T5226" t="str">
        <f>IF(OR(B5226&gt;0,C5226&gt;0),"Acceptable","Check")</f>
        <v>Acceptable</v>
      </c>
      <c r="U5226">
        <f>COUNTIF(D:D, "Military - U.S. Army")</f>
        <v>23</v>
      </c>
      <c r="V5226">
        <f>AVERAGEIF(C:C,"Fort Myer, Virginia", I:I)</f>
        <v>2</v>
      </c>
      <c r="X5226" t="str">
        <f>IFERROR(VLOOKUP("FlightNumber", A:D, 4, FALSE), "Flight Not Found")</f>
        <v>Flight Not Found</v>
      </c>
      <c r="Y5226" t="str" cm="1">
        <f t="array" ref="Y5226">IF(AND(B:B &gt; TIME(6, 0, 0), B:B &lt;= TIME(18, 0, 0)), "Day", "Night")</f>
        <v>Night</v>
      </c>
      <c r="Z5226">
        <f>COUNTIFS(D:D, "Military - U.S. Army", C:C, "Fort Myer, Virginia")</f>
        <v>1</v>
      </c>
    </row>
    <row r="5227" spans="1:26" x14ac:dyDescent="0.2">
      <c r="A5227">
        <v>39684</v>
      </c>
      <c r="B5227" t="s">
        <v>4504</v>
      </c>
      <c r="C5227" t="s">
        <v>26479</v>
      </c>
      <c r="D5227" t="s">
        <v>26480</v>
      </c>
      <c r="E5227" t="s">
        <v>26481</v>
      </c>
      <c r="F5227" t="s">
        <v>22237</v>
      </c>
      <c r="G5227" t="s">
        <v>26482</v>
      </c>
      <c r="H5227" t="s">
        <v>26483</v>
      </c>
      <c r="I5227">
        <v>14</v>
      </c>
      <c r="J5227">
        <v>11</v>
      </c>
      <c r="K5227">
        <v>0</v>
      </c>
      <c r="L5227" t="s">
        <v>26484</v>
      </c>
      <c r="M5227">
        <f>SUM(B5227,C5227)</f>
        <v>0</v>
      </c>
      <c r="N5227" t="str">
        <f t="shared" si="162"/>
        <v>No</v>
      </c>
      <c r="O5227">
        <f>COUNTIF(C:C,"&lt;0")</f>
        <v>0</v>
      </c>
      <c r="P5227" t="e">
        <f>SUMIF(#REF!,"&gt;"&amp;AVERAGE(#REF!))</f>
        <v>#REF!</v>
      </c>
      <c r="Q5227">
        <f t="shared" si="163"/>
        <v>27.565026697177728</v>
      </c>
      <c r="R5227" t="str">
        <f>CONCATENATE("ID-",A5227,"-",E5227)</f>
        <v>ID-39684-Guatemala City - El Estor</v>
      </c>
      <c r="S5227" t="str">
        <f>INDEX(B:B,MATCH(A5227,A:A,0))</f>
        <v>09:40</v>
      </c>
      <c r="T5227" t="str">
        <f>IF(OR(B5227&gt;0,C5227&gt;0),"Acceptable","Check")</f>
        <v>Acceptable</v>
      </c>
      <c r="U5227">
        <f>COUNTIF(D:D, "Military - U.S. Army")</f>
        <v>23</v>
      </c>
      <c r="V5227">
        <f>AVERAGEIF(C:C,"Fort Myer, Virginia", I:I)</f>
        <v>2</v>
      </c>
      <c r="X5227" t="str">
        <f>IFERROR(VLOOKUP("FlightNumber", A:D, 4, FALSE), "Flight Not Found")</f>
        <v>Flight Not Found</v>
      </c>
      <c r="Y5227" t="str" cm="1">
        <f t="array" ref="Y5227">IF(AND(B:B &gt; TIME(6, 0, 0), B:B &lt;= TIME(18, 0, 0)), "Day", "Night")</f>
        <v>Night</v>
      </c>
      <c r="Z5227">
        <f>COUNTIFS(D:D, "Military - U.S. Army", C:C, "Fort Myer, Virginia")</f>
        <v>1</v>
      </c>
    </row>
    <row r="5228" spans="1:26" x14ac:dyDescent="0.2">
      <c r="A5228">
        <v>39684</v>
      </c>
      <c r="B5228" t="s">
        <v>2758</v>
      </c>
      <c r="C5228" t="s">
        <v>26485</v>
      </c>
      <c r="D5228" t="s">
        <v>26486</v>
      </c>
      <c r="E5228" t="s">
        <v>26487</v>
      </c>
      <c r="F5228" t="s">
        <v>26488</v>
      </c>
      <c r="G5228" t="s">
        <v>26489</v>
      </c>
      <c r="H5228" t="s">
        <v>26490</v>
      </c>
      <c r="I5228">
        <v>90</v>
      </c>
      <c r="J5228">
        <v>68</v>
      </c>
      <c r="K5228">
        <v>0</v>
      </c>
      <c r="L5228" t="s">
        <v>26491</v>
      </c>
      <c r="M5228">
        <f>SUM(B5228,C5228)</f>
        <v>0</v>
      </c>
      <c r="N5228" t="str">
        <f t="shared" si="162"/>
        <v>No</v>
      </c>
      <c r="O5228">
        <f>COUNTIF(C:C,"&lt;0")</f>
        <v>0</v>
      </c>
      <c r="P5228" t="e">
        <f>SUMIF(#REF!,"&gt;"&amp;AVERAGE(#REF!))</f>
        <v>#REF!</v>
      </c>
      <c r="Q5228">
        <f t="shared" si="163"/>
        <v>27.565026697177728</v>
      </c>
      <c r="R5228" t="str">
        <f>CONCATENATE("ID-",A5228,"-",E5228)</f>
        <v>ID-39684-Bishkek - Tehran, Iran</v>
      </c>
      <c r="S5228" t="str">
        <f>INDEX(B:B,MATCH(A5228,A:A,0))</f>
        <v>09:40</v>
      </c>
      <c r="T5228" t="str">
        <f>IF(OR(B5228&gt;0,C5228&gt;0),"Acceptable","Check")</f>
        <v>Acceptable</v>
      </c>
      <c r="U5228">
        <f>COUNTIF(D:D, "Military - U.S. Army")</f>
        <v>23</v>
      </c>
      <c r="V5228">
        <f>AVERAGEIF(C:C,"Fort Myer, Virginia", I:I)</f>
        <v>2</v>
      </c>
      <c r="X5228" t="str">
        <f>IFERROR(VLOOKUP("FlightNumber", A:D, 4, FALSE), "Flight Not Found")</f>
        <v>Flight Not Found</v>
      </c>
      <c r="Y5228" t="str" cm="1">
        <f t="array" ref="Y5228">IF(AND(B:B &gt; TIME(6, 0, 0), B:B &lt;= TIME(18, 0, 0)), "Day", "Night")</f>
        <v>Night</v>
      </c>
      <c r="Z5228">
        <f>COUNTIFS(D:D, "Military - U.S. Army", C:C, "Fort Myer, Virginia")</f>
        <v>1</v>
      </c>
    </row>
    <row r="5229" spans="1:26" x14ac:dyDescent="0.2">
      <c r="A5229">
        <v>39690</v>
      </c>
      <c r="B5229" t="s">
        <v>12677</v>
      </c>
      <c r="C5229" t="s">
        <v>26492</v>
      </c>
      <c r="D5229" t="s">
        <v>26493</v>
      </c>
      <c r="E5229" t="s">
        <v>26494</v>
      </c>
      <c r="F5229" t="s">
        <v>19669</v>
      </c>
      <c r="G5229" t="s">
        <v>26495</v>
      </c>
      <c r="H5229" t="s">
        <v>26496</v>
      </c>
      <c r="I5229">
        <v>3</v>
      </c>
      <c r="J5229">
        <v>3</v>
      </c>
      <c r="K5229">
        <v>0</v>
      </c>
      <c r="L5229" t="s">
        <v>26497</v>
      </c>
      <c r="M5229">
        <f>SUM(B5229,C5229)</f>
        <v>0</v>
      </c>
      <c r="N5229" t="str">
        <f t="shared" si="162"/>
        <v>No</v>
      </c>
      <c r="O5229">
        <f>COUNTIF(C:C,"&lt;0")</f>
        <v>0</v>
      </c>
      <c r="P5229" t="e">
        <f>SUMIF(#REF!,"&gt;"&amp;AVERAGE(#REF!))</f>
        <v>#REF!</v>
      </c>
      <c r="Q5229">
        <f t="shared" si="163"/>
        <v>27.565026697177728</v>
      </c>
      <c r="R5229" t="str">
        <f>CONCATENATE("ID-",A5229,"-",E5229)</f>
        <v>ID-39690-Caracas - Latacunga</v>
      </c>
      <c r="S5229" t="str">
        <f>INDEX(B:B,MATCH(A5229,A:A,0))</f>
        <v>21:50</v>
      </c>
      <c r="T5229" t="str">
        <f>IF(OR(B5229&gt;0,C5229&gt;0),"Acceptable","Check")</f>
        <v>Acceptable</v>
      </c>
      <c r="U5229">
        <f>COUNTIF(D:D, "Military - U.S. Army")</f>
        <v>23</v>
      </c>
      <c r="V5229">
        <f>AVERAGEIF(C:C,"Fort Myer, Virginia", I:I)</f>
        <v>2</v>
      </c>
      <c r="X5229" t="str">
        <f>IFERROR(VLOOKUP("FlightNumber", A:D, 4, FALSE), "Flight Not Found")</f>
        <v>Flight Not Found</v>
      </c>
      <c r="Y5229" t="str" cm="1">
        <f t="array" ref="Y5229">IF(AND(B:B &gt; TIME(6, 0, 0), B:B &lt;= TIME(18, 0, 0)), "Day", "Night")</f>
        <v>Night</v>
      </c>
      <c r="Z5229">
        <f>COUNTIFS(D:D, "Military - U.S. Army", C:C, "Fort Myer, Virginia")</f>
        <v>1</v>
      </c>
    </row>
    <row r="5230" spans="1:26" x14ac:dyDescent="0.2">
      <c r="A5230">
        <v>39692</v>
      </c>
      <c r="B5230" t="s">
        <v>2618</v>
      </c>
      <c r="C5230" t="s">
        <v>26498</v>
      </c>
      <c r="D5230" t="s">
        <v>26499</v>
      </c>
      <c r="E5230" t="s">
        <v>26500</v>
      </c>
      <c r="F5230" t="s">
        <v>19423</v>
      </c>
      <c r="G5230" t="s">
        <v>26501</v>
      </c>
      <c r="H5230" t="s">
        <v>26502</v>
      </c>
      <c r="I5230">
        <v>17</v>
      </c>
      <c r="J5230">
        <v>17</v>
      </c>
      <c r="K5230">
        <v>0</v>
      </c>
      <c r="L5230" t="s">
        <v>26503</v>
      </c>
      <c r="M5230">
        <f>SUM(B5230,C5230)</f>
        <v>0</v>
      </c>
      <c r="N5230" t="str">
        <f t="shared" si="162"/>
        <v>No</v>
      </c>
      <c r="O5230">
        <f>COUNTIF(C:C,"&lt;0")</f>
        <v>0</v>
      </c>
      <c r="P5230" t="e">
        <f>SUMIF(#REF!,"&gt;"&amp;AVERAGE(#REF!))</f>
        <v>#REF!</v>
      </c>
      <c r="Q5230">
        <f t="shared" si="163"/>
        <v>27.565026697177728</v>
      </c>
      <c r="R5230" t="str">
        <f>CONCATENATE("ID-",A5230,"-",E5230)</f>
        <v>ID-39692-Kisangani - Bukavu - Goma</v>
      </c>
      <c r="S5230" t="str">
        <f>INDEX(B:B,MATCH(A5230,A:A,0))</f>
        <v>16:00</v>
      </c>
      <c r="T5230" t="str">
        <f>IF(OR(B5230&gt;0,C5230&gt;0),"Acceptable","Check")</f>
        <v>Acceptable</v>
      </c>
      <c r="U5230">
        <f>COUNTIF(D:D, "Military - U.S. Army")</f>
        <v>23</v>
      </c>
      <c r="V5230">
        <f>AVERAGEIF(C:C,"Fort Myer, Virginia", I:I)</f>
        <v>2</v>
      </c>
      <c r="X5230" t="str">
        <f>IFERROR(VLOOKUP("FlightNumber", A:D, 4, FALSE), "Flight Not Found")</f>
        <v>Flight Not Found</v>
      </c>
      <c r="Y5230" t="str" cm="1">
        <f t="array" ref="Y5230">IF(AND(B:B &gt; TIME(6, 0, 0), B:B &lt;= TIME(18, 0, 0)), "Day", "Night")</f>
        <v>Night</v>
      </c>
      <c r="Z5230">
        <f>COUNTIFS(D:D, "Military - U.S. Army", C:C, "Fort Myer, Virginia")</f>
        <v>1</v>
      </c>
    </row>
    <row r="5231" spans="1:26" x14ac:dyDescent="0.2">
      <c r="A5231">
        <v>39692</v>
      </c>
      <c r="B5231" t="s">
        <v>9254</v>
      </c>
      <c r="C5231" t="s">
        <v>623</v>
      </c>
      <c r="D5231" t="s">
        <v>26504</v>
      </c>
      <c r="E5231" t="s">
        <v>26505</v>
      </c>
      <c r="F5231" t="s">
        <v>11033</v>
      </c>
      <c r="G5231" t="s">
        <v>26506</v>
      </c>
      <c r="H5231" t="s">
        <v>26507</v>
      </c>
      <c r="I5231">
        <v>3</v>
      </c>
      <c r="J5231">
        <v>3</v>
      </c>
      <c r="K5231">
        <v>0</v>
      </c>
      <c r="L5231" t="s">
        <v>26508</v>
      </c>
      <c r="M5231">
        <f>SUM(B5231,C5231)</f>
        <v>0</v>
      </c>
      <c r="N5231" t="str">
        <f t="shared" si="162"/>
        <v>No</v>
      </c>
      <c r="O5231">
        <f>COUNTIF(C:C,"&lt;0")</f>
        <v>0</v>
      </c>
      <c r="P5231" t="e">
        <f>SUMIF(#REF!,"&gt;"&amp;AVERAGE(#REF!))</f>
        <v>#REF!</v>
      </c>
      <c r="Q5231">
        <f t="shared" si="163"/>
        <v>27.565026697177728</v>
      </c>
      <c r="R5231" t="str">
        <f>CONCATENATE("ID-",A5231,"-",E5231)</f>
        <v>ID-39692-Colombus - Mansfield</v>
      </c>
      <c r="S5231" t="str">
        <f>INDEX(B:B,MATCH(A5231,A:A,0))</f>
        <v>16:00</v>
      </c>
      <c r="T5231" t="str">
        <f>IF(OR(B5231&gt;0,C5231&gt;0),"Acceptable","Check")</f>
        <v>Acceptable</v>
      </c>
      <c r="U5231">
        <f>COUNTIF(D:D, "Military - U.S. Army")</f>
        <v>23</v>
      </c>
      <c r="V5231">
        <f>AVERAGEIF(C:C,"Fort Myer, Virginia", I:I)</f>
        <v>2</v>
      </c>
      <c r="X5231" t="str">
        <f>IFERROR(VLOOKUP("FlightNumber", A:D, 4, FALSE), "Flight Not Found")</f>
        <v>Flight Not Found</v>
      </c>
      <c r="Y5231" t="str" cm="1">
        <f t="array" ref="Y5231">IF(AND(B:B &gt; TIME(6, 0, 0), B:B &lt;= TIME(18, 0, 0)), "Day", "Night")</f>
        <v>Night</v>
      </c>
      <c r="Z5231">
        <f>COUNTIFS(D:D, "Military - U.S. Army", C:C, "Fort Myer, Virginia")</f>
        <v>1</v>
      </c>
    </row>
    <row r="5232" spans="1:26" x14ac:dyDescent="0.2">
      <c r="A5232">
        <v>39694</v>
      </c>
      <c r="B5232" t="s">
        <v>2648</v>
      </c>
      <c r="C5232" t="s">
        <v>26509</v>
      </c>
      <c r="D5232" t="s">
        <v>26510</v>
      </c>
      <c r="F5232" t="s">
        <v>13957</v>
      </c>
      <c r="G5232" t="s">
        <v>26511</v>
      </c>
      <c r="I5232">
        <v>7</v>
      </c>
      <c r="J5232">
        <v>7</v>
      </c>
      <c r="K5232">
        <v>0</v>
      </c>
      <c r="L5232" t="s">
        <v>26512</v>
      </c>
      <c r="M5232">
        <f>SUM(B5232,C5232)</f>
        <v>0</v>
      </c>
      <c r="N5232" t="str">
        <f t="shared" si="162"/>
        <v>No</v>
      </c>
      <c r="O5232">
        <f>COUNTIF(C:C,"&lt;0")</f>
        <v>0</v>
      </c>
      <c r="P5232" t="e">
        <f>SUMIF(#REF!,"&gt;"&amp;AVERAGE(#REF!))</f>
        <v>#REF!</v>
      </c>
      <c r="Q5232">
        <f t="shared" si="163"/>
        <v>27.565026697177728</v>
      </c>
      <c r="R5232" t="str">
        <f>CONCATENATE("ID-",A5232,"-",E5232)</f>
        <v>ID-39694-</v>
      </c>
      <c r="S5232" t="str">
        <f>INDEX(B:B,MATCH(A5232,A:A,0))</f>
        <v>20:20</v>
      </c>
      <c r="T5232" t="str">
        <f>IF(OR(B5232&gt;0,C5232&gt;0),"Acceptable","Check")</f>
        <v>Acceptable</v>
      </c>
      <c r="U5232">
        <f>COUNTIF(D:D, "Military - U.S. Army")</f>
        <v>23</v>
      </c>
      <c r="V5232">
        <f>AVERAGEIF(C:C,"Fort Myer, Virginia", I:I)</f>
        <v>2</v>
      </c>
      <c r="X5232" t="str">
        <f>IFERROR(VLOOKUP("FlightNumber", A:D, 4, FALSE), "Flight Not Found")</f>
        <v>Flight Not Found</v>
      </c>
      <c r="Y5232" t="str" cm="1">
        <f t="array" ref="Y5232">IF(AND(B:B &gt; TIME(6, 0, 0), B:B &lt;= TIME(18, 0, 0)), "Day", "Night")</f>
        <v>Night</v>
      </c>
      <c r="Z5232">
        <f>COUNTIFS(D:D, "Military - U.S. Army", C:C, "Fort Myer, Virginia")</f>
        <v>1</v>
      </c>
    </row>
    <row r="5233" spans="1:26" x14ac:dyDescent="0.2">
      <c r="A5233">
        <v>39705</v>
      </c>
      <c r="B5233" t="s">
        <v>10015</v>
      </c>
      <c r="C5233" t="s">
        <v>12823</v>
      </c>
      <c r="D5233" t="s">
        <v>3546</v>
      </c>
      <c r="E5233" t="s">
        <v>26513</v>
      </c>
      <c r="F5233" t="s">
        <v>26514</v>
      </c>
      <c r="G5233" t="s">
        <v>26515</v>
      </c>
      <c r="H5233" t="s">
        <v>26516</v>
      </c>
      <c r="I5233">
        <v>88</v>
      </c>
      <c r="J5233">
        <v>88</v>
      </c>
      <c r="K5233">
        <v>0</v>
      </c>
      <c r="L5233" t="s">
        <v>26517</v>
      </c>
      <c r="M5233">
        <f>SUM(B5233,C5233)</f>
        <v>0</v>
      </c>
      <c r="N5233" t="str">
        <f t="shared" si="162"/>
        <v>No</v>
      </c>
      <c r="O5233">
        <f>COUNTIF(C:C,"&lt;0")</f>
        <v>0</v>
      </c>
      <c r="P5233" t="e">
        <f>SUMIF(#REF!,"&gt;"&amp;AVERAGE(#REF!))</f>
        <v>#REF!</v>
      </c>
      <c r="Q5233">
        <f t="shared" si="163"/>
        <v>27.565026697177728</v>
      </c>
      <c r="R5233" t="str">
        <f>CONCATENATE("ID-",A5233,"-",E5233)</f>
        <v>ID-39705-Moscow - Perm</v>
      </c>
      <c r="S5233" t="str">
        <f>INDEX(B:B,MATCH(A5233,A:A,0))</f>
        <v>03:15</v>
      </c>
      <c r="T5233" t="str">
        <f>IF(OR(B5233&gt;0,C5233&gt;0),"Acceptable","Check")</f>
        <v>Acceptable</v>
      </c>
      <c r="U5233">
        <f>COUNTIF(D:D, "Military - U.S. Army")</f>
        <v>23</v>
      </c>
      <c r="V5233">
        <f>AVERAGEIF(C:C,"Fort Myer, Virginia", I:I)</f>
        <v>2</v>
      </c>
      <c r="X5233" t="str">
        <f>IFERROR(VLOOKUP("FlightNumber", A:D, 4, FALSE), "Flight Not Found")</f>
        <v>Flight Not Found</v>
      </c>
      <c r="Y5233" t="str" cm="1">
        <f t="array" ref="Y5233">IF(AND(B:B &gt; TIME(6, 0, 0), B:B &lt;= TIME(18, 0, 0)), "Day", "Night")</f>
        <v>Night</v>
      </c>
      <c r="Z5233">
        <f>COUNTIFS(D:D, "Military - U.S. Army", C:C, "Fort Myer, Virginia")</f>
        <v>1</v>
      </c>
    </row>
    <row r="5234" spans="1:26" x14ac:dyDescent="0.2">
      <c r="A5234">
        <v>39710</v>
      </c>
      <c r="B5234" t="s">
        <v>15971</v>
      </c>
      <c r="C5234" t="s">
        <v>26518</v>
      </c>
      <c r="D5234" t="s">
        <v>26519</v>
      </c>
      <c r="E5234" t="s">
        <v>26520</v>
      </c>
      <c r="F5234" t="s">
        <v>24544</v>
      </c>
      <c r="G5234" t="s">
        <v>26521</v>
      </c>
      <c r="H5234" t="s">
        <v>6073</v>
      </c>
      <c r="I5234">
        <v>6</v>
      </c>
      <c r="J5234">
        <v>4</v>
      </c>
      <c r="K5234">
        <v>0</v>
      </c>
      <c r="L5234" t="s">
        <v>26522</v>
      </c>
      <c r="M5234">
        <f>SUM(B5234,C5234)</f>
        <v>0</v>
      </c>
      <c r="N5234" t="str">
        <f t="shared" si="162"/>
        <v>No</v>
      </c>
      <c r="O5234">
        <f>COUNTIF(C:C,"&lt;0")</f>
        <v>0</v>
      </c>
      <c r="P5234" t="e">
        <f>SUMIF(#REF!,"&gt;"&amp;AVERAGE(#REF!))</f>
        <v>#REF!</v>
      </c>
      <c r="Q5234">
        <f t="shared" si="163"/>
        <v>27.565026697177728</v>
      </c>
      <c r="R5234" t="str">
        <f>CONCATENATE("ID-",A5234,"-",E5234)</f>
        <v>ID-39710-Colombia, SC - Los Angeles, CA</v>
      </c>
      <c r="S5234" t="str">
        <f>INDEX(B:B,MATCH(A5234,A:A,0))</f>
        <v>23:53</v>
      </c>
      <c r="T5234" t="str">
        <f>IF(OR(B5234&gt;0,C5234&gt;0),"Acceptable","Check")</f>
        <v>Acceptable</v>
      </c>
      <c r="U5234">
        <f>COUNTIF(D:D, "Military - U.S. Army")</f>
        <v>23</v>
      </c>
      <c r="V5234">
        <f>AVERAGEIF(C:C,"Fort Myer, Virginia", I:I)</f>
        <v>2</v>
      </c>
      <c r="X5234" t="str">
        <f>IFERROR(VLOOKUP("FlightNumber", A:D, 4, FALSE), "Flight Not Found")</f>
        <v>Flight Not Found</v>
      </c>
      <c r="Y5234" t="str" cm="1">
        <f t="array" ref="Y5234">IF(AND(B:B &gt; TIME(6, 0, 0), B:B &lt;= TIME(18, 0, 0)), "Day", "Night")</f>
        <v>Night</v>
      </c>
      <c r="Z5234">
        <f>COUNTIFS(D:D, "Military - U.S. Army", C:C, "Fort Myer, Virginia")</f>
        <v>1</v>
      </c>
    </row>
    <row r="5235" spans="1:26" x14ac:dyDescent="0.2">
      <c r="A5235">
        <v>39718</v>
      </c>
      <c r="B5235" t="s">
        <v>26523</v>
      </c>
      <c r="C5235" t="s">
        <v>26524</v>
      </c>
      <c r="D5235" t="s">
        <v>26525</v>
      </c>
      <c r="E5235" t="s">
        <v>26526</v>
      </c>
      <c r="F5235" t="s">
        <v>26527</v>
      </c>
      <c r="G5235" t="s">
        <v>26528</v>
      </c>
      <c r="H5235" t="s">
        <v>26529</v>
      </c>
      <c r="I5235">
        <v>5</v>
      </c>
      <c r="J5235">
        <v>4</v>
      </c>
      <c r="K5235">
        <v>0</v>
      </c>
      <c r="L5235" t="s">
        <v>26530</v>
      </c>
      <c r="M5235">
        <f>SUM(B5235,C5235)</f>
        <v>0</v>
      </c>
      <c r="N5235" t="str">
        <f t="shared" si="162"/>
        <v>No</v>
      </c>
      <c r="O5235">
        <f>COUNTIF(C:C,"&lt;0")</f>
        <v>0</v>
      </c>
      <c r="P5235" t="e">
        <f>SUMIF(#REF!,"&gt;"&amp;AVERAGE(#REF!))</f>
        <v>#REF!</v>
      </c>
      <c r="Q5235">
        <f t="shared" si="163"/>
        <v>27.565026697177728</v>
      </c>
      <c r="R5235" t="str">
        <f>CONCATENATE("ID-",A5235,"-",E5235)</f>
        <v>ID-39718-Medical evacuation flight</v>
      </c>
      <c r="S5235" t="str">
        <f>INDEX(B:B,MATCH(A5235,A:A,0))</f>
        <v>03:57</v>
      </c>
      <c r="T5235" t="str">
        <f>IF(OR(B5235&gt;0,C5235&gt;0),"Acceptable","Check")</f>
        <v>Acceptable</v>
      </c>
      <c r="U5235">
        <f>COUNTIF(D:D, "Military - U.S. Army")</f>
        <v>23</v>
      </c>
      <c r="V5235">
        <f>AVERAGEIF(C:C,"Fort Myer, Virginia", I:I)</f>
        <v>2</v>
      </c>
      <c r="X5235" t="str">
        <f>IFERROR(VLOOKUP("FlightNumber", A:D, 4, FALSE), "Flight Not Found")</f>
        <v>Flight Not Found</v>
      </c>
      <c r="Y5235" t="str" cm="1">
        <f t="array" ref="Y5235">IF(AND(B:B &gt; TIME(6, 0, 0), B:B &lt;= TIME(18, 0, 0)), "Day", "Night")</f>
        <v>Night</v>
      </c>
      <c r="Z5235">
        <f>COUNTIFS(D:D, "Military - U.S. Army", C:C, "Fort Myer, Virginia")</f>
        <v>1</v>
      </c>
    </row>
    <row r="5236" spans="1:26" x14ac:dyDescent="0.2">
      <c r="A5236">
        <v>39729</v>
      </c>
      <c r="B5236" t="s">
        <v>6338</v>
      </c>
      <c r="C5236" t="s">
        <v>26531</v>
      </c>
      <c r="D5236" t="s">
        <v>25122</v>
      </c>
      <c r="E5236" t="s">
        <v>26532</v>
      </c>
      <c r="F5236" t="s">
        <v>12795</v>
      </c>
      <c r="G5236" t="s">
        <v>26533</v>
      </c>
      <c r="H5236" t="s">
        <v>10222</v>
      </c>
      <c r="I5236">
        <v>19</v>
      </c>
      <c r="J5236">
        <v>18</v>
      </c>
      <c r="K5236">
        <v>0</v>
      </c>
      <c r="L5236" t="s">
        <v>26534</v>
      </c>
      <c r="M5236">
        <f>SUM(B5236,C5236)</f>
        <v>0</v>
      </c>
      <c r="N5236" t="str">
        <f t="shared" si="162"/>
        <v>No</v>
      </c>
      <c r="O5236">
        <f>COUNTIF(C:C,"&lt;0")</f>
        <v>0</v>
      </c>
      <c r="P5236" t="e">
        <f>SUMIF(#REF!,"&gt;"&amp;AVERAGE(#REF!))</f>
        <v>#REF!</v>
      </c>
      <c r="Q5236">
        <f t="shared" si="163"/>
        <v>27.565026697177728</v>
      </c>
      <c r="R5236" t="str">
        <f>CONCATENATE("ID-",A5236,"-",E5236)</f>
        <v>ID-39729-Katmandu - Lukla</v>
      </c>
      <c r="S5236" t="str">
        <f>INDEX(B:B,MATCH(A5236,A:A,0))</f>
        <v>07:31</v>
      </c>
      <c r="T5236" t="str">
        <f>IF(OR(B5236&gt;0,C5236&gt;0),"Acceptable","Check")</f>
        <v>Acceptable</v>
      </c>
      <c r="U5236">
        <f>COUNTIF(D:D, "Military - U.S. Army")</f>
        <v>23</v>
      </c>
      <c r="V5236">
        <f>AVERAGEIF(C:C,"Fort Myer, Virginia", I:I)</f>
        <v>2</v>
      </c>
      <c r="X5236" t="str">
        <f>IFERROR(VLOOKUP("FlightNumber", A:D, 4, FALSE), "Flight Not Found")</f>
        <v>Flight Not Found</v>
      </c>
      <c r="Y5236" t="str" cm="1">
        <f t="array" ref="Y5236">IF(AND(B:B &gt; TIME(6, 0, 0), B:B &lt;= TIME(18, 0, 0)), "Day", "Night")</f>
        <v>Night</v>
      </c>
      <c r="Z5236">
        <f>COUNTIFS(D:D, "Military - U.S. Army", C:C, "Fort Myer, Virginia")</f>
        <v>1</v>
      </c>
    </row>
    <row r="5237" spans="1:26" x14ac:dyDescent="0.2">
      <c r="A5237">
        <v>39736</v>
      </c>
      <c r="B5237" t="s">
        <v>23186</v>
      </c>
      <c r="C5237" t="s">
        <v>26535</v>
      </c>
      <c r="D5237" t="s">
        <v>26536</v>
      </c>
      <c r="E5237" t="s">
        <v>26537</v>
      </c>
      <c r="F5237" t="s">
        <v>26538</v>
      </c>
      <c r="G5237" t="s">
        <v>26539</v>
      </c>
      <c r="H5237" t="s">
        <v>24966</v>
      </c>
      <c r="I5237">
        <v>4</v>
      </c>
      <c r="J5237">
        <v>4</v>
      </c>
      <c r="K5237">
        <v>0</v>
      </c>
      <c r="L5237" t="s">
        <v>26540</v>
      </c>
      <c r="M5237">
        <f>SUM(B5237,C5237)</f>
        <v>0</v>
      </c>
      <c r="N5237" t="str">
        <f t="shared" si="162"/>
        <v>No</v>
      </c>
      <c r="O5237">
        <f>COUNTIF(C:C,"&lt;0")</f>
        <v>0</v>
      </c>
      <c r="P5237" t="e">
        <f>SUMIF(#REF!,"&gt;"&amp;AVERAGE(#REF!))</f>
        <v>#REF!</v>
      </c>
      <c r="Q5237">
        <f t="shared" si="163"/>
        <v>27.565026697177728</v>
      </c>
      <c r="R5237" t="str">
        <f>CONCATENATE("ID-",A5237,"-",E5237)</f>
        <v>ID-39736-Sandwich - Chicago</v>
      </c>
      <c r="S5237" t="str">
        <f>INDEX(B:B,MATCH(A5237,A:A,0))</f>
        <v>23:58</v>
      </c>
      <c r="T5237" t="str">
        <f>IF(OR(B5237&gt;0,C5237&gt;0),"Acceptable","Check")</f>
        <v>Acceptable</v>
      </c>
      <c r="U5237">
        <f>COUNTIF(D:D, "Military - U.S. Army")</f>
        <v>23</v>
      </c>
      <c r="V5237">
        <f>AVERAGEIF(C:C,"Fort Myer, Virginia", I:I)</f>
        <v>2</v>
      </c>
      <c r="X5237" t="str">
        <f>IFERROR(VLOOKUP("FlightNumber", A:D, 4, FALSE), "Flight Not Found")</f>
        <v>Flight Not Found</v>
      </c>
      <c r="Y5237" t="str" cm="1">
        <f t="array" ref="Y5237">IF(AND(B:B &gt; TIME(6, 0, 0), B:B &lt;= TIME(18, 0, 0)), "Day", "Night")</f>
        <v>Night</v>
      </c>
      <c r="Z5237">
        <f>COUNTIFS(D:D, "Military - U.S. Army", C:C, "Fort Myer, Virginia")</f>
        <v>1</v>
      </c>
    </row>
    <row r="5238" spans="1:26" x14ac:dyDescent="0.2">
      <c r="A5238">
        <v>39756</v>
      </c>
      <c r="B5238" t="s">
        <v>1738</v>
      </c>
      <c r="C5238" t="s">
        <v>11410</v>
      </c>
      <c r="D5238" t="s">
        <v>26541</v>
      </c>
      <c r="E5238" t="s">
        <v>26542</v>
      </c>
      <c r="F5238" t="s">
        <v>26543</v>
      </c>
      <c r="G5238" t="s">
        <v>26544</v>
      </c>
      <c r="H5238" t="s">
        <v>26545</v>
      </c>
      <c r="I5238">
        <v>8</v>
      </c>
      <c r="J5238">
        <v>8</v>
      </c>
      <c r="K5238">
        <v>8</v>
      </c>
      <c r="L5238" t="s">
        <v>26546</v>
      </c>
      <c r="M5238">
        <f>SUM(B5238,C5238)</f>
        <v>0</v>
      </c>
      <c r="N5238" t="str">
        <f t="shared" si="162"/>
        <v>No</v>
      </c>
      <c r="O5238">
        <f>COUNTIF(C:C,"&lt;0")</f>
        <v>0</v>
      </c>
      <c r="P5238" t="e">
        <f>SUMIF(#REF!,"&gt;"&amp;AVERAGE(#REF!))</f>
        <v>#REF!</v>
      </c>
      <c r="Q5238">
        <f t="shared" si="163"/>
        <v>27.565026697177728</v>
      </c>
      <c r="R5238" t="str">
        <f>CONCATENATE("ID-",A5238,"-",E5238)</f>
        <v>ID-39756-San Luis Potosi - Mexico City</v>
      </c>
      <c r="S5238" t="str">
        <f>INDEX(B:B,MATCH(A5238,A:A,0))</f>
        <v>18:40</v>
      </c>
      <c r="T5238" t="str">
        <f>IF(OR(B5238&gt;0,C5238&gt;0),"Acceptable","Check")</f>
        <v>Acceptable</v>
      </c>
      <c r="U5238">
        <f>COUNTIF(D:D, "Military - U.S. Army")</f>
        <v>23</v>
      </c>
      <c r="V5238">
        <f>AVERAGEIF(C:C,"Fort Myer, Virginia", I:I)</f>
        <v>2</v>
      </c>
      <c r="X5238" t="str">
        <f>IFERROR(VLOOKUP("FlightNumber", A:D, 4, FALSE), "Flight Not Found")</f>
        <v>Flight Not Found</v>
      </c>
      <c r="Y5238" t="str" cm="1">
        <f t="array" ref="Y5238">IF(AND(B:B &gt; TIME(6, 0, 0), B:B &lt;= TIME(18, 0, 0)), "Day", "Night")</f>
        <v>Night</v>
      </c>
      <c r="Z5238">
        <f>COUNTIFS(D:D, "Military - U.S. Army", C:C, "Fort Myer, Virginia")</f>
        <v>1</v>
      </c>
    </row>
    <row r="5239" spans="1:26" x14ac:dyDescent="0.2">
      <c r="A5239">
        <v>39760</v>
      </c>
      <c r="B5239" t="s">
        <v>2567</v>
      </c>
      <c r="C5239" t="s">
        <v>26547</v>
      </c>
      <c r="D5239" t="s">
        <v>26548</v>
      </c>
      <c r="E5239" t="s">
        <v>26549</v>
      </c>
      <c r="F5239" t="s">
        <v>9366</v>
      </c>
      <c r="G5239" t="s">
        <v>26550</v>
      </c>
      <c r="H5239" t="s">
        <v>26551</v>
      </c>
      <c r="I5239">
        <v>5</v>
      </c>
      <c r="J5239">
        <v>4</v>
      </c>
      <c r="K5239">
        <v>0</v>
      </c>
      <c r="L5239" t="s">
        <v>26552</v>
      </c>
      <c r="M5239">
        <f>SUM(B5239,C5239)</f>
        <v>0</v>
      </c>
      <c r="N5239" t="str">
        <f t="shared" si="162"/>
        <v>No</v>
      </c>
      <c r="O5239">
        <f>COUNTIF(C:C,"&lt;0")</f>
        <v>0</v>
      </c>
      <c r="P5239" t="e">
        <f>SUMIF(#REF!,"&gt;"&amp;AVERAGE(#REF!))</f>
        <v>#REF!</v>
      </c>
      <c r="Q5239">
        <f t="shared" si="163"/>
        <v>27.565026697177728</v>
      </c>
      <c r="R5239" t="str">
        <f>CONCATENATE("ID-",A5239,"-",E5239)</f>
        <v>ID-39760-Kampi ya Kanzi Airstrip - Loitokitok</v>
      </c>
      <c r="S5239" t="str">
        <f>INDEX(B:B,MATCH(A5239,A:A,0))</f>
        <v>11:00</v>
      </c>
      <c r="T5239" t="str">
        <f>IF(OR(B5239&gt;0,C5239&gt;0),"Acceptable","Check")</f>
        <v>Acceptable</v>
      </c>
      <c r="U5239">
        <f>COUNTIF(D:D, "Military - U.S. Army")</f>
        <v>23</v>
      </c>
      <c r="V5239">
        <f>AVERAGEIF(C:C,"Fort Myer, Virginia", I:I)</f>
        <v>2</v>
      </c>
      <c r="X5239" t="str">
        <f>IFERROR(VLOOKUP("FlightNumber", A:D, 4, FALSE), "Flight Not Found")</f>
        <v>Flight Not Found</v>
      </c>
      <c r="Y5239" t="str" cm="1">
        <f t="array" ref="Y5239">IF(AND(B:B &gt; TIME(6, 0, 0), B:B &lt;= TIME(18, 0, 0)), "Day", "Night")</f>
        <v>Night</v>
      </c>
      <c r="Z5239">
        <f>COUNTIFS(D:D, "Military - U.S. Army", C:C, "Fort Myer, Virginia")</f>
        <v>1</v>
      </c>
    </row>
    <row r="5240" spans="1:26" x14ac:dyDescent="0.2">
      <c r="A5240">
        <v>39765</v>
      </c>
      <c r="B5240" t="s">
        <v>5143</v>
      </c>
      <c r="C5240" t="s">
        <v>26553</v>
      </c>
      <c r="D5240" t="s">
        <v>26554</v>
      </c>
      <c r="E5240" t="s">
        <v>26555</v>
      </c>
      <c r="F5240" t="s">
        <v>15175</v>
      </c>
      <c r="G5240" t="s">
        <v>26556</v>
      </c>
      <c r="H5240" t="s">
        <v>26557</v>
      </c>
      <c r="I5240">
        <v>7</v>
      </c>
      <c r="J5240">
        <v>7</v>
      </c>
      <c r="K5240">
        <v>0</v>
      </c>
      <c r="L5240" t="s">
        <v>26558</v>
      </c>
      <c r="M5240">
        <f>SUM(B5240,C5240)</f>
        <v>0</v>
      </c>
      <c r="N5240" t="str">
        <f t="shared" si="162"/>
        <v>No</v>
      </c>
      <c r="O5240">
        <f>COUNTIF(C:C,"&lt;0")</f>
        <v>0</v>
      </c>
      <c r="P5240" t="e">
        <f>SUMIF(#REF!,"&gt;"&amp;AVERAGE(#REF!))</f>
        <v>#REF!</v>
      </c>
      <c r="Q5240">
        <f t="shared" si="163"/>
        <v>27.565026697177728</v>
      </c>
      <c r="R5240" t="str">
        <f>CONCATENATE("ID-",A5240,"-",E5240)</f>
        <v>ID-39765-al-Asad air base - Baghdad</v>
      </c>
      <c r="S5240" t="str">
        <f>INDEX(B:B,MATCH(A5240,A:A,0))</f>
        <v>11:35</v>
      </c>
      <c r="T5240" t="str">
        <f>IF(OR(B5240&gt;0,C5240&gt;0),"Acceptable","Check")</f>
        <v>Acceptable</v>
      </c>
      <c r="U5240">
        <f>COUNTIF(D:D, "Military - U.S. Army")</f>
        <v>23</v>
      </c>
      <c r="V5240">
        <f>AVERAGEIF(C:C,"Fort Myer, Virginia", I:I)</f>
        <v>2</v>
      </c>
      <c r="X5240" t="str">
        <f>IFERROR(VLOOKUP("FlightNumber", A:D, 4, FALSE), "Flight Not Found")</f>
        <v>Flight Not Found</v>
      </c>
      <c r="Y5240" t="str" cm="1">
        <f t="array" ref="Y5240">IF(AND(B:B &gt; TIME(6, 0, 0), B:B &lt;= TIME(18, 0, 0)), "Day", "Night")</f>
        <v>Night</v>
      </c>
      <c r="Z5240">
        <f>COUNTIFS(D:D, "Military - U.S. Army", C:C, "Fort Myer, Virginia")</f>
        <v>1</v>
      </c>
    </row>
    <row r="5241" spans="1:26" x14ac:dyDescent="0.2">
      <c r="A5241">
        <v>39768</v>
      </c>
      <c r="B5241" t="s">
        <v>6071</v>
      </c>
      <c r="C5241" t="s">
        <v>26559</v>
      </c>
      <c r="D5241" t="s">
        <v>15543</v>
      </c>
      <c r="E5241" t="s">
        <v>26560</v>
      </c>
      <c r="F5241" t="s">
        <v>8380</v>
      </c>
      <c r="G5241" t="s">
        <v>26561</v>
      </c>
      <c r="H5241" t="s">
        <v>26562</v>
      </c>
      <c r="I5241">
        <v>8</v>
      </c>
      <c r="J5241">
        <v>7</v>
      </c>
      <c r="K5241">
        <v>0</v>
      </c>
      <c r="L5241" t="s">
        <v>26563</v>
      </c>
      <c r="M5241">
        <f>SUM(B5241,C5241)</f>
        <v>0</v>
      </c>
      <c r="N5241" t="str">
        <f t="shared" si="162"/>
        <v>No</v>
      </c>
      <c r="O5241">
        <f>COUNTIF(C:C,"&lt;0")</f>
        <v>0</v>
      </c>
      <c r="P5241" t="e">
        <f>SUMIF(#REF!,"&gt;"&amp;AVERAGE(#REF!))</f>
        <v>#REF!</v>
      </c>
      <c r="Q5241">
        <f t="shared" si="163"/>
        <v>27.565026697177728</v>
      </c>
      <c r="R5241" t="str">
        <f>CONCATENATE("ID-",A5241,"-",E5241)</f>
        <v>ID-39768-Vancouver - Powell River - Toba Inlet</v>
      </c>
      <c r="S5241" t="str">
        <f>INDEX(B:B,MATCH(A5241,A:A,0))</f>
        <v>10:32</v>
      </c>
      <c r="T5241" t="str">
        <f>IF(OR(B5241&gt;0,C5241&gt;0),"Acceptable","Check")</f>
        <v>Acceptable</v>
      </c>
      <c r="U5241">
        <f>COUNTIF(D:D, "Military - U.S. Army")</f>
        <v>23</v>
      </c>
      <c r="V5241">
        <f>AVERAGEIF(C:C,"Fort Myer, Virginia", I:I)</f>
        <v>2</v>
      </c>
      <c r="X5241" t="str">
        <f>IFERROR(VLOOKUP("FlightNumber", A:D, 4, FALSE), "Flight Not Found")</f>
        <v>Flight Not Found</v>
      </c>
      <c r="Y5241" t="str" cm="1">
        <f t="array" ref="Y5241">IF(AND(B:B &gt; TIME(6, 0, 0), B:B &lt;= TIME(18, 0, 0)), "Day", "Night")</f>
        <v>Night</v>
      </c>
      <c r="Z5241">
        <f>COUNTIFS(D:D, "Military - U.S. Army", C:C, "Fort Myer, Virginia")</f>
        <v>1</v>
      </c>
    </row>
    <row r="5242" spans="1:26" x14ac:dyDescent="0.2">
      <c r="A5242">
        <v>39779</v>
      </c>
      <c r="B5242" t="s">
        <v>2119</v>
      </c>
      <c r="C5242" t="s">
        <v>4105</v>
      </c>
      <c r="D5242" t="s">
        <v>26564</v>
      </c>
      <c r="E5242" t="s">
        <v>994</v>
      </c>
      <c r="F5242" t="s">
        <v>26565</v>
      </c>
      <c r="G5242" t="s">
        <v>26566</v>
      </c>
      <c r="H5242" t="s">
        <v>26567</v>
      </c>
      <c r="I5242">
        <v>7</v>
      </c>
      <c r="J5242">
        <v>7</v>
      </c>
      <c r="K5242">
        <v>0</v>
      </c>
      <c r="L5242" t="s">
        <v>26568</v>
      </c>
      <c r="M5242">
        <f>SUM(B5242,C5242)</f>
        <v>0</v>
      </c>
      <c r="N5242" t="str">
        <f t="shared" si="162"/>
        <v>No</v>
      </c>
      <c r="O5242">
        <f>COUNTIF(C:C,"&lt;0")</f>
        <v>0</v>
      </c>
      <c r="P5242" t="e">
        <f>SUMIF(#REF!,"&gt;"&amp;AVERAGE(#REF!))</f>
        <v>#REF!</v>
      </c>
      <c r="Q5242">
        <f t="shared" si="163"/>
        <v>27.565026697177728</v>
      </c>
      <c r="R5242" t="str">
        <f>CONCATENATE("ID-",A5242,"-",E5242)</f>
        <v>ID-39779-Training</v>
      </c>
      <c r="S5242" t="str">
        <f>INDEX(B:B,MATCH(A5242,A:A,0))</f>
        <v>17:00</v>
      </c>
      <c r="T5242" t="str">
        <f>IF(OR(B5242&gt;0,C5242&gt;0),"Acceptable","Check")</f>
        <v>Acceptable</v>
      </c>
      <c r="U5242">
        <f>COUNTIF(D:D, "Military - U.S. Army")</f>
        <v>23</v>
      </c>
      <c r="V5242">
        <f>AVERAGEIF(C:C,"Fort Myer, Virginia", I:I)</f>
        <v>2</v>
      </c>
      <c r="X5242" t="str">
        <f>IFERROR(VLOOKUP("FlightNumber", A:D, 4, FALSE), "Flight Not Found")</f>
        <v>Flight Not Found</v>
      </c>
      <c r="Y5242" t="str" cm="1">
        <f t="array" ref="Y5242">IF(AND(B:B &gt; TIME(6, 0, 0), B:B &lt;= TIME(18, 0, 0)), "Day", "Night")</f>
        <v>Night</v>
      </c>
      <c r="Z5242">
        <f>COUNTIFS(D:D, "Military - U.S. Army", C:C, "Fort Myer, Virginia")</f>
        <v>1</v>
      </c>
    </row>
    <row r="5243" spans="1:26" x14ac:dyDescent="0.2">
      <c r="A5243">
        <v>39785</v>
      </c>
      <c r="B5243" t="s">
        <v>10167</v>
      </c>
      <c r="C5243" t="s">
        <v>2350</v>
      </c>
      <c r="D5243" t="s">
        <v>26569</v>
      </c>
      <c r="E5243" t="s">
        <v>26570</v>
      </c>
      <c r="F5243" t="s">
        <v>26571</v>
      </c>
      <c r="G5243" t="s">
        <v>26572</v>
      </c>
      <c r="H5243" t="s">
        <v>26573</v>
      </c>
      <c r="I5243">
        <v>3</v>
      </c>
      <c r="J5243">
        <v>3</v>
      </c>
      <c r="K5243">
        <v>0</v>
      </c>
      <c r="L5243" t="s">
        <v>26574</v>
      </c>
      <c r="M5243">
        <f>SUM(B5243,C5243)</f>
        <v>0</v>
      </c>
      <c r="N5243" t="str">
        <f t="shared" si="162"/>
        <v>No</v>
      </c>
      <c r="O5243">
        <f>COUNTIF(C:C,"&lt;0")</f>
        <v>0</v>
      </c>
      <c r="P5243" t="e">
        <f>SUMIF(#REF!,"&gt;"&amp;AVERAGE(#REF!))</f>
        <v>#REF!</v>
      </c>
      <c r="Q5243">
        <f t="shared" si="163"/>
        <v>27.565026697177728</v>
      </c>
      <c r="R5243" t="str">
        <f>CONCATENATE("ID-",A5243,"-",E5243)</f>
        <v>ID-39785-Tortola Virgin Islands - San Juan, PR</v>
      </c>
      <c r="S5243" t="str">
        <f>INDEX(B:B,MATCH(A5243,A:A,0))</f>
        <v>12:13</v>
      </c>
      <c r="T5243" t="str">
        <f>IF(OR(B5243&gt;0,C5243&gt;0),"Acceptable","Check")</f>
        <v>Acceptable</v>
      </c>
      <c r="U5243">
        <f>COUNTIF(D:D, "Military - U.S. Army")</f>
        <v>23</v>
      </c>
      <c r="V5243">
        <f>AVERAGEIF(C:C,"Fort Myer, Virginia", I:I)</f>
        <v>2</v>
      </c>
      <c r="X5243" t="str">
        <f>IFERROR(VLOOKUP("FlightNumber", A:D, 4, FALSE), "Flight Not Found")</f>
        <v>Flight Not Found</v>
      </c>
      <c r="Y5243" t="str" cm="1">
        <f t="array" ref="Y5243">IF(AND(B:B &gt; TIME(6, 0, 0), B:B &lt;= TIME(18, 0, 0)), "Day", "Night")</f>
        <v>Night</v>
      </c>
      <c r="Z5243">
        <f>COUNTIFS(D:D, "Military - U.S. Army", C:C, "Fort Myer, Virginia")</f>
        <v>1</v>
      </c>
    </row>
    <row r="5244" spans="1:26" x14ac:dyDescent="0.2">
      <c r="A5244">
        <v>39793</v>
      </c>
      <c r="B5244" t="s">
        <v>19420</v>
      </c>
      <c r="C5244" t="s">
        <v>26575</v>
      </c>
      <c r="D5244" t="s">
        <v>26576</v>
      </c>
      <c r="E5244" t="s">
        <v>26577</v>
      </c>
      <c r="F5244" t="s">
        <v>26578</v>
      </c>
      <c r="G5244" t="s">
        <v>26579</v>
      </c>
      <c r="H5244" t="s">
        <v>26580</v>
      </c>
      <c r="I5244">
        <v>3</v>
      </c>
      <c r="J5244">
        <v>3</v>
      </c>
      <c r="K5244">
        <v>0</v>
      </c>
      <c r="L5244" t="s">
        <v>26581</v>
      </c>
      <c r="M5244">
        <f>SUM(B5244,C5244)</f>
        <v>0</v>
      </c>
      <c r="N5244" t="str">
        <f t="shared" si="162"/>
        <v>No</v>
      </c>
      <c r="O5244">
        <f>COUNTIF(C:C,"&lt;0")</f>
        <v>0</v>
      </c>
      <c r="P5244" t="e">
        <f>SUMIF(#REF!,"&gt;"&amp;AVERAGE(#REF!))</f>
        <v>#REF!</v>
      </c>
      <c r="Q5244">
        <f t="shared" si="163"/>
        <v>27.565026697177728</v>
      </c>
      <c r="R5244" t="str">
        <f>CONCATENATE("ID-",A5244,"-",E5244)</f>
        <v>ID-39793-Sabine Pass - Oil Platform</v>
      </c>
      <c r="S5244" t="str">
        <f>INDEX(B:B,MATCH(A5244,A:A,0))</f>
        <v>06:25</v>
      </c>
      <c r="T5244" t="str">
        <f>IF(OR(B5244&gt;0,C5244&gt;0),"Acceptable","Check")</f>
        <v>Acceptable</v>
      </c>
      <c r="U5244">
        <f>COUNTIF(D:D, "Military - U.S. Army")</f>
        <v>23</v>
      </c>
      <c r="V5244">
        <f>AVERAGEIF(C:C,"Fort Myer, Virginia", I:I)</f>
        <v>2</v>
      </c>
      <c r="X5244" t="str">
        <f>IFERROR(VLOOKUP("FlightNumber", A:D, 4, FALSE), "Flight Not Found")</f>
        <v>Flight Not Found</v>
      </c>
      <c r="Y5244" t="str" cm="1">
        <f t="array" ref="Y5244">IF(AND(B:B &gt; TIME(6, 0, 0), B:B &lt;= TIME(18, 0, 0)), "Day", "Night")</f>
        <v>Night</v>
      </c>
      <c r="Z5244">
        <f>COUNTIFS(D:D, "Military - U.S. Army", C:C, "Fort Myer, Virginia")</f>
        <v>1</v>
      </c>
    </row>
    <row r="5245" spans="1:26" x14ac:dyDescent="0.2">
      <c r="A5245">
        <v>39797</v>
      </c>
      <c r="B5245" t="s">
        <v>6516</v>
      </c>
      <c r="C5245" t="s">
        <v>26582</v>
      </c>
      <c r="D5245" t="s">
        <v>26583</v>
      </c>
      <c r="E5245" t="s">
        <v>26584</v>
      </c>
      <c r="F5245" t="s">
        <v>26585</v>
      </c>
      <c r="G5245" t="s">
        <v>26586</v>
      </c>
      <c r="H5245" t="s">
        <v>12559</v>
      </c>
      <c r="I5245">
        <v>12</v>
      </c>
      <c r="J5245">
        <v>12</v>
      </c>
      <c r="K5245">
        <v>0</v>
      </c>
      <c r="L5245" t="s">
        <v>26587</v>
      </c>
      <c r="M5245">
        <f>SUM(B5245,C5245)</f>
        <v>0</v>
      </c>
      <c r="N5245" t="str">
        <f t="shared" si="162"/>
        <v>No</v>
      </c>
      <c r="O5245">
        <f>COUNTIF(C:C,"&lt;0")</f>
        <v>0</v>
      </c>
      <c r="P5245" t="e">
        <f>SUMIF(#REF!,"&gt;"&amp;AVERAGE(#REF!))</f>
        <v>#REF!</v>
      </c>
      <c r="Q5245">
        <f t="shared" si="163"/>
        <v>27.565026697177728</v>
      </c>
      <c r="R5245" t="str">
        <f>CONCATENATE("ID-",A5245,"-",E5245)</f>
        <v>ID-39797-Santiago, Dominican Republi- Providenciales</v>
      </c>
      <c r="S5245" t="str">
        <f>INDEX(B:B,MATCH(A5245,A:A,0))</f>
        <v>16:40</v>
      </c>
      <c r="T5245" t="str">
        <f>IF(OR(B5245&gt;0,C5245&gt;0),"Acceptable","Check")</f>
        <v>Acceptable</v>
      </c>
      <c r="U5245">
        <f>COUNTIF(D:D, "Military - U.S. Army")</f>
        <v>23</v>
      </c>
      <c r="V5245">
        <f>AVERAGEIF(C:C,"Fort Myer, Virginia", I:I)</f>
        <v>2</v>
      </c>
      <c r="X5245" t="str">
        <f>IFERROR(VLOOKUP("FlightNumber", A:D, 4, FALSE), "Flight Not Found")</f>
        <v>Flight Not Found</v>
      </c>
      <c r="Y5245" t="str" cm="1">
        <f t="array" ref="Y5245">IF(AND(B:B &gt; TIME(6, 0, 0), B:B &lt;= TIME(18, 0, 0)), "Day", "Night")</f>
        <v>Night</v>
      </c>
      <c r="Z5245">
        <f>COUNTIFS(D:D, "Military - U.S. Army", C:C, "Fort Myer, Virginia")</f>
        <v>1</v>
      </c>
    </row>
    <row r="5246" spans="1:26" x14ac:dyDescent="0.2">
      <c r="A5246">
        <v>39817</v>
      </c>
      <c r="B5246" t="s">
        <v>3119</v>
      </c>
      <c r="C5246" t="s">
        <v>26588</v>
      </c>
      <c r="D5246" t="s">
        <v>26589</v>
      </c>
      <c r="E5246" t="s">
        <v>26590</v>
      </c>
      <c r="F5246" t="s">
        <v>25533</v>
      </c>
      <c r="G5246" t="s">
        <v>26591</v>
      </c>
      <c r="H5246" t="s">
        <v>26592</v>
      </c>
      <c r="I5246">
        <v>9</v>
      </c>
      <c r="J5246">
        <v>8</v>
      </c>
      <c r="K5246">
        <v>0</v>
      </c>
      <c r="L5246" t="s">
        <v>26593</v>
      </c>
      <c r="M5246">
        <f>SUM(B5246,C5246)</f>
        <v>0</v>
      </c>
      <c r="N5246" t="str">
        <f t="shared" si="162"/>
        <v>No</v>
      </c>
      <c r="O5246">
        <f>COUNTIF(C:C,"&lt;0")</f>
        <v>0</v>
      </c>
      <c r="P5246" t="e">
        <f>SUMIF(#REF!,"&gt;"&amp;AVERAGE(#REF!))</f>
        <v>#REF!</v>
      </c>
      <c r="Q5246">
        <f t="shared" si="163"/>
        <v>27.565026697177728</v>
      </c>
      <c r="R5246" t="str">
        <f>CONCATENATE("ID-",A5246,"-",E5246)</f>
        <v>ID-39817-Bayou Penchant - Off shore oil fields</v>
      </c>
      <c r="S5246" t="str">
        <f>INDEX(B:B,MATCH(A5246,A:A,0))</f>
        <v>15:30</v>
      </c>
      <c r="T5246" t="str">
        <f>IF(OR(B5246&gt;0,C5246&gt;0),"Acceptable","Check")</f>
        <v>Acceptable</v>
      </c>
      <c r="U5246">
        <f>COUNTIF(D:D, "Military - U.S. Army")</f>
        <v>23</v>
      </c>
      <c r="V5246">
        <f>AVERAGEIF(C:C,"Fort Myer, Virginia", I:I)</f>
        <v>2</v>
      </c>
      <c r="X5246" t="str">
        <f>IFERROR(VLOOKUP("FlightNumber", A:D, 4, FALSE), "Flight Not Found")</f>
        <v>Flight Not Found</v>
      </c>
      <c r="Y5246" t="str" cm="1">
        <f t="array" ref="Y5246">IF(AND(B:B &gt; TIME(6, 0, 0), B:B &lt;= TIME(18, 0, 0)), "Day", "Night")</f>
        <v>Night</v>
      </c>
      <c r="Z5246">
        <f>COUNTIFS(D:D, "Military - U.S. Army", C:C, "Fort Myer, Virginia")</f>
        <v>1</v>
      </c>
    </row>
    <row r="5247" spans="1:26" x14ac:dyDescent="0.2">
      <c r="A5247">
        <v>39828</v>
      </c>
      <c r="B5247" t="s">
        <v>25549</v>
      </c>
      <c r="C5247" t="s">
        <v>356</v>
      </c>
      <c r="D5247" t="s">
        <v>26594</v>
      </c>
      <c r="E5247" t="s">
        <v>26595</v>
      </c>
      <c r="F5247" t="s">
        <v>26596</v>
      </c>
      <c r="G5247" t="s">
        <v>26597</v>
      </c>
      <c r="H5247" t="s">
        <v>17278</v>
      </c>
      <c r="I5247">
        <v>155</v>
      </c>
      <c r="J5247">
        <v>0</v>
      </c>
      <c r="K5247">
        <v>0</v>
      </c>
      <c r="L5247" t="s">
        <v>26598</v>
      </c>
      <c r="M5247">
        <f>SUM(B5247,C5247)</f>
        <v>0</v>
      </c>
      <c r="N5247" t="str">
        <f t="shared" si="162"/>
        <v>No</v>
      </c>
      <c r="O5247">
        <f>COUNTIF(C:C,"&lt;0")</f>
        <v>0</v>
      </c>
      <c r="P5247" t="e">
        <f>SUMIF(#REF!,"&gt;"&amp;AVERAGE(#REF!))</f>
        <v>#REF!</v>
      </c>
      <c r="Q5247">
        <f t="shared" si="163"/>
        <v>27.565026697177728</v>
      </c>
      <c r="R5247" t="str">
        <f>CONCATENATE("ID-",A5247,"-",E5247)</f>
        <v>ID-39828-New York, NY- Charlotte, NC</v>
      </c>
      <c r="S5247" t="str">
        <f>INDEX(B:B,MATCH(A5247,A:A,0))</f>
        <v>15:06</v>
      </c>
      <c r="T5247" t="str">
        <f>IF(OR(B5247&gt;0,C5247&gt;0),"Acceptable","Check")</f>
        <v>Acceptable</v>
      </c>
      <c r="U5247">
        <f>COUNTIF(D:D, "Military - U.S. Army")</f>
        <v>23</v>
      </c>
      <c r="V5247">
        <f>AVERAGEIF(C:C,"Fort Myer, Virginia", I:I)</f>
        <v>2</v>
      </c>
      <c r="X5247" t="str">
        <f>IFERROR(VLOOKUP("FlightNumber", A:D, 4, FALSE), "Flight Not Found")</f>
        <v>Flight Not Found</v>
      </c>
      <c r="Y5247" t="str" cm="1">
        <f t="array" ref="Y5247">IF(AND(B:B &gt; TIME(6, 0, 0), B:B &lt;= TIME(18, 0, 0)), "Day", "Night")</f>
        <v>Night</v>
      </c>
      <c r="Z5247">
        <f>COUNTIFS(D:D, "Military - U.S. Army", C:C, "Fort Myer, Virginia")</f>
        <v>1</v>
      </c>
    </row>
    <row r="5248" spans="1:26" x14ac:dyDescent="0.2">
      <c r="A5248">
        <v>39851</v>
      </c>
      <c r="B5248" t="s">
        <v>2219</v>
      </c>
      <c r="C5248" t="s">
        <v>26599</v>
      </c>
      <c r="D5248" t="s">
        <v>26600</v>
      </c>
      <c r="E5248" t="s">
        <v>26601</v>
      </c>
      <c r="F5248" t="s">
        <v>26602</v>
      </c>
      <c r="G5248" t="s">
        <v>26603</v>
      </c>
      <c r="H5248" t="s">
        <v>26604</v>
      </c>
      <c r="I5248">
        <v>28</v>
      </c>
      <c r="J5248">
        <v>24</v>
      </c>
      <c r="K5248">
        <v>0</v>
      </c>
      <c r="L5248" t="s">
        <v>26605</v>
      </c>
      <c r="M5248">
        <f>SUM(B5248,C5248)</f>
        <v>0</v>
      </c>
      <c r="N5248" t="str">
        <f t="shared" si="162"/>
        <v>No</v>
      </c>
      <c r="O5248">
        <f>COUNTIF(C:C,"&lt;0")</f>
        <v>0</v>
      </c>
      <c r="P5248" t="e">
        <f>SUMIF(#REF!,"&gt;"&amp;AVERAGE(#REF!))</f>
        <v>#REF!</v>
      </c>
      <c r="Q5248">
        <f t="shared" si="163"/>
        <v>27.565026697177728</v>
      </c>
      <c r="R5248" t="str">
        <f>CONCATENATE("ID-",A5248,"-",E5248)</f>
        <v>ID-39851-Coari - Manus</v>
      </c>
      <c r="S5248" t="str">
        <f>INDEX(B:B,MATCH(A5248,A:A,0))</f>
        <v>14:00</v>
      </c>
      <c r="T5248" t="str">
        <f>IF(OR(B5248&gt;0,C5248&gt;0),"Acceptable","Check")</f>
        <v>Acceptable</v>
      </c>
      <c r="U5248">
        <f>COUNTIF(D:D, "Military - U.S. Army")</f>
        <v>23</v>
      </c>
      <c r="V5248">
        <f>AVERAGEIF(C:C,"Fort Myer, Virginia", I:I)</f>
        <v>2</v>
      </c>
      <c r="X5248" t="str">
        <f>IFERROR(VLOOKUP("FlightNumber", A:D, 4, FALSE), "Flight Not Found")</f>
        <v>Flight Not Found</v>
      </c>
      <c r="Y5248" t="str" cm="1">
        <f t="array" ref="Y5248">IF(AND(B:B &gt; TIME(6, 0, 0), B:B &lt;= TIME(18, 0, 0)), "Day", "Night")</f>
        <v>Night</v>
      </c>
      <c r="Z5248">
        <f>COUNTIFS(D:D, "Military - U.S. Army", C:C, "Fort Myer, Virginia")</f>
        <v>1</v>
      </c>
    </row>
    <row r="5249" spans="1:26" x14ac:dyDescent="0.2">
      <c r="A5249">
        <v>39851</v>
      </c>
      <c r="B5249" t="s">
        <v>27</v>
      </c>
      <c r="C5249" t="s">
        <v>26606</v>
      </c>
      <c r="D5249" t="s">
        <v>26607</v>
      </c>
      <c r="E5249" t="s">
        <v>26608</v>
      </c>
      <c r="F5249" t="s">
        <v>26609</v>
      </c>
      <c r="G5249" t="s">
        <v>26610</v>
      </c>
      <c r="H5249" t="s">
        <v>26611</v>
      </c>
      <c r="I5249">
        <v>2</v>
      </c>
      <c r="J5249">
        <v>2</v>
      </c>
      <c r="K5249">
        <v>0</v>
      </c>
      <c r="L5249" t="s">
        <v>26612</v>
      </c>
      <c r="M5249">
        <f>SUM(B5249,C5249)</f>
        <v>0</v>
      </c>
      <c r="N5249" t="str">
        <f t="shared" si="162"/>
        <v>No</v>
      </c>
      <c r="O5249">
        <f>COUNTIF(C:C,"&lt;0")</f>
        <v>0</v>
      </c>
      <c r="P5249" t="e">
        <f>SUMIF(#REF!,"&gt;"&amp;AVERAGE(#REF!))</f>
        <v>#REF!</v>
      </c>
      <c r="Q5249">
        <f t="shared" si="163"/>
        <v>27.565026697177728</v>
      </c>
      <c r="R5249" t="str">
        <f>CONCATENATE("ID-",A5249,"-",E5249)</f>
        <v>ID-39851-Rome - Bologna</v>
      </c>
      <c r="S5249" t="str">
        <f>INDEX(B:B,MATCH(A5249,A:A,0))</f>
        <v>14:00</v>
      </c>
      <c r="T5249" t="str">
        <f>IF(OR(B5249&gt;0,C5249&gt;0),"Acceptable","Check")</f>
        <v>Acceptable</v>
      </c>
      <c r="U5249">
        <f>COUNTIF(D:D, "Military - U.S. Army")</f>
        <v>23</v>
      </c>
      <c r="V5249">
        <f>AVERAGEIF(C:C,"Fort Myer, Virginia", I:I)</f>
        <v>2</v>
      </c>
      <c r="X5249" t="str">
        <f>IFERROR(VLOOKUP("FlightNumber", A:D, 4, FALSE), "Flight Not Found")</f>
        <v>Flight Not Found</v>
      </c>
      <c r="Y5249" t="str" cm="1">
        <f t="array" ref="Y5249">IF(AND(B:B &gt; TIME(6, 0, 0), B:B &lt;= TIME(18, 0, 0)), "Day", "Night")</f>
        <v>Night</v>
      </c>
      <c r="Z5249">
        <f>COUNTIFS(D:D, "Military - U.S. Army", C:C, "Fort Myer, Virginia")</f>
        <v>1</v>
      </c>
    </row>
    <row r="5250" spans="1:26" x14ac:dyDescent="0.2">
      <c r="A5250">
        <v>39856</v>
      </c>
      <c r="B5250" t="s">
        <v>1927</v>
      </c>
      <c r="C5250" t="s">
        <v>26613</v>
      </c>
      <c r="D5250" t="s">
        <v>26614</v>
      </c>
      <c r="E5250" t="s">
        <v>26615</v>
      </c>
      <c r="F5250" t="s">
        <v>26616</v>
      </c>
      <c r="G5250" t="s">
        <v>26617</v>
      </c>
      <c r="H5250" t="s">
        <v>26618</v>
      </c>
      <c r="I5250">
        <v>49</v>
      </c>
      <c r="J5250">
        <v>49</v>
      </c>
      <c r="K5250">
        <v>1</v>
      </c>
      <c r="L5250" t="s">
        <v>26619</v>
      </c>
      <c r="M5250">
        <f>SUM(B5250,C5250)</f>
        <v>0</v>
      </c>
      <c r="N5250" t="str">
        <f t="shared" ref="N5250:N5269" si="164">IF(E5250="good","Yes","No")</f>
        <v>No</v>
      </c>
      <c r="O5250">
        <f>COUNTIF(C:C,"&lt;0")</f>
        <v>0</v>
      </c>
      <c r="P5250" t="e">
        <f>SUMIF(#REF!,"&gt;"&amp;AVERAGE(#REF!))</f>
        <v>#REF!</v>
      </c>
      <c r="Q5250">
        <f t="shared" si="163"/>
        <v>27.565026697177728</v>
      </c>
      <c r="R5250" t="str">
        <f>CONCATENATE("ID-",A5250,"-",E5250)</f>
        <v>ID-39856-Newark, N.J. - Buffalo, NY</v>
      </c>
      <c r="S5250" t="str">
        <f>INDEX(B:B,MATCH(A5250,A:A,0))</f>
        <v>22:17</v>
      </c>
      <c r="T5250" t="str">
        <f>IF(OR(B5250&gt;0,C5250&gt;0),"Acceptable","Check")</f>
        <v>Acceptable</v>
      </c>
      <c r="U5250">
        <f>COUNTIF(D:D, "Military - U.S. Army")</f>
        <v>23</v>
      </c>
      <c r="V5250">
        <f>AVERAGEIF(C:C,"Fort Myer, Virginia", I:I)</f>
        <v>2</v>
      </c>
      <c r="X5250" t="str">
        <f>IFERROR(VLOOKUP("FlightNumber", A:D, 4, FALSE), "Flight Not Found")</f>
        <v>Flight Not Found</v>
      </c>
      <c r="Y5250" t="str" cm="1">
        <f t="array" ref="Y5250">IF(AND(B:B &gt; TIME(6, 0, 0), B:B &lt;= TIME(18, 0, 0)), "Day", "Night")</f>
        <v>Night</v>
      </c>
      <c r="Z5250">
        <f>COUNTIFS(D:D, "Military - U.S. Army", C:C, "Fort Myer, Virginia")</f>
        <v>1</v>
      </c>
    </row>
    <row r="5251" spans="1:26" x14ac:dyDescent="0.2">
      <c r="A5251">
        <v>39859</v>
      </c>
      <c r="B5251" t="s">
        <v>13812</v>
      </c>
      <c r="C5251" t="s">
        <v>26620</v>
      </c>
      <c r="D5251" t="s">
        <v>26621</v>
      </c>
      <c r="F5251" t="s">
        <v>17100</v>
      </c>
      <c r="I5251">
        <v>13</v>
      </c>
      <c r="J5251">
        <v>13</v>
      </c>
      <c r="K5251">
        <v>0</v>
      </c>
      <c r="L5251" t="s">
        <v>26622</v>
      </c>
      <c r="M5251">
        <f>SUM(B5251,C5251)</f>
        <v>0</v>
      </c>
      <c r="N5251" t="str">
        <f t="shared" si="164"/>
        <v>No</v>
      </c>
      <c r="O5251">
        <f>COUNTIF(C:C,"&lt;0")</f>
        <v>0</v>
      </c>
      <c r="P5251" t="e">
        <f>SUMIF(#REF!,"&gt;"&amp;AVERAGE(#REF!))</f>
        <v>#REF!</v>
      </c>
      <c r="Q5251">
        <f t="shared" ref="Q5251:Q5269" si="165">AVERAGEIF(I:I,"&gt;0")</f>
        <v>27.565026697177728</v>
      </c>
      <c r="R5251" t="str">
        <f>CONCATENATE("ID-",A5251,"-",E5251)</f>
        <v>ID-39859-</v>
      </c>
      <c r="S5251" t="str">
        <f>INDEX(B:B,MATCH(A5251,A:A,0))</f>
        <v>16:05</v>
      </c>
      <c r="T5251" t="str">
        <f>IF(OR(B5251&gt;0,C5251&gt;0),"Acceptable","Check")</f>
        <v>Acceptable</v>
      </c>
      <c r="U5251">
        <f>COUNTIF(D:D, "Military - U.S. Army")</f>
        <v>23</v>
      </c>
      <c r="V5251">
        <f>AVERAGEIF(C:C,"Fort Myer, Virginia", I:I)</f>
        <v>2</v>
      </c>
      <c r="X5251" t="str">
        <f>IFERROR(VLOOKUP("FlightNumber", A:D, 4, FALSE), "Flight Not Found")</f>
        <v>Flight Not Found</v>
      </c>
      <c r="Y5251" t="str" cm="1">
        <f t="array" ref="Y5251">IF(AND(B:B &gt; TIME(6, 0, 0), B:B &lt;= TIME(18, 0, 0)), "Day", "Night")</f>
        <v>Night</v>
      </c>
      <c r="Z5251">
        <f t="shared" ref="Z5251:Z5269" si="166">COUNTIFS(D:D, "Military - U.S. Army", C:C, "Fort Myer, Virginia")</f>
        <v>1</v>
      </c>
    </row>
    <row r="5252" spans="1:26" x14ac:dyDescent="0.2">
      <c r="A5252">
        <v>39864</v>
      </c>
      <c r="B5252" t="s">
        <v>2883</v>
      </c>
      <c r="C5252" t="s">
        <v>18203</v>
      </c>
      <c r="D5252" t="s">
        <v>26623</v>
      </c>
      <c r="E5252" t="s">
        <v>26624</v>
      </c>
      <c r="F5252" t="s">
        <v>25598</v>
      </c>
      <c r="G5252" t="s">
        <v>26625</v>
      </c>
      <c r="H5252" t="s">
        <v>26626</v>
      </c>
      <c r="I5252">
        <v>5</v>
      </c>
      <c r="J5252">
        <v>5</v>
      </c>
      <c r="K5252">
        <v>0</v>
      </c>
      <c r="L5252" t="s">
        <v>26627</v>
      </c>
      <c r="M5252">
        <f>SUM(B5252,C5252)</f>
        <v>0</v>
      </c>
      <c r="N5252" t="str">
        <f t="shared" si="164"/>
        <v>No</v>
      </c>
      <c r="O5252">
        <f>COUNTIF(C:C,"&lt;0")</f>
        <v>0</v>
      </c>
      <c r="P5252" t="e">
        <f>SUMIF(#REF!,"&gt;"&amp;AVERAGE(#REF!))</f>
        <v>#REF!</v>
      </c>
      <c r="Q5252">
        <f t="shared" si="165"/>
        <v>27.565026697177728</v>
      </c>
      <c r="R5252" t="str">
        <f>CONCATENATE("ID-",A5252,"-",E5252)</f>
        <v>ID-39864-Entebbe, Uganda - Luxor, Egypt - Niklaev, Ukraine</v>
      </c>
      <c r="S5252" t="str">
        <f>INDEX(B:B,MATCH(A5252,A:A,0))</f>
        <v>04:10</v>
      </c>
      <c r="T5252" t="str">
        <f>IF(OR(B5252&gt;0,C5252&gt;0),"Acceptable","Check")</f>
        <v>Acceptable</v>
      </c>
      <c r="U5252">
        <f>COUNTIF(D:D, "Military - U.S. Army")</f>
        <v>23</v>
      </c>
      <c r="V5252">
        <f>AVERAGEIF(C:C,"Fort Myer, Virginia", I:I)</f>
        <v>2</v>
      </c>
      <c r="X5252" t="str">
        <f>IFERROR(VLOOKUP("FlightNumber", A:D, 4, FALSE), "Flight Not Found")</f>
        <v>Flight Not Found</v>
      </c>
      <c r="Y5252" t="str" cm="1">
        <f t="array" ref="Y5252">IF(AND(B:B &gt; TIME(6, 0, 0), B:B &lt;= TIME(18, 0, 0)), "Day", "Night")</f>
        <v>Night</v>
      </c>
      <c r="Z5252">
        <f t="shared" si="166"/>
        <v>1</v>
      </c>
    </row>
    <row r="5253" spans="1:26" x14ac:dyDescent="0.2">
      <c r="A5253">
        <v>39869</v>
      </c>
      <c r="B5253" t="s">
        <v>10697</v>
      </c>
      <c r="C5253" t="s">
        <v>1409</v>
      </c>
      <c r="D5253" t="s">
        <v>26628</v>
      </c>
      <c r="E5253" t="s">
        <v>26629</v>
      </c>
      <c r="F5253" t="s">
        <v>26630</v>
      </c>
      <c r="G5253" t="s">
        <v>26631</v>
      </c>
      <c r="H5253" t="s">
        <v>26632</v>
      </c>
      <c r="I5253">
        <v>134</v>
      </c>
      <c r="J5253">
        <v>9</v>
      </c>
      <c r="K5253">
        <v>0</v>
      </c>
      <c r="L5253" t="s">
        <v>26633</v>
      </c>
      <c r="M5253">
        <f>SUM(B5253,C5253)</f>
        <v>0</v>
      </c>
      <c r="N5253" t="str">
        <f t="shared" si="164"/>
        <v>No</v>
      </c>
      <c r="O5253">
        <f>COUNTIF(C:C,"&lt;0")</f>
        <v>0</v>
      </c>
      <c r="P5253" t="e">
        <f>SUMIF(#REF!,"&gt;"&amp;AVERAGE(#REF!))</f>
        <v>#REF!</v>
      </c>
      <c r="Q5253">
        <f t="shared" si="165"/>
        <v>27.565026697177728</v>
      </c>
      <c r="R5253" t="str">
        <f>CONCATENATE("ID-",A5253,"-",E5253)</f>
        <v>ID-39869-Istanbul, Turkey - Amsterdam, Netherlands</v>
      </c>
      <c r="S5253" t="str">
        <f>INDEX(B:B,MATCH(A5253,A:A,0))</f>
        <v>10:31</v>
      </c>
      <c r="T5253" t="str">
        <f>IF(OR(B5253&gt;0,C5253&gt;0),"Acceptable","Check")</f>
        <v>Acceptable</v>
      </c>
      <c r="U5253">
        <f>COUNTIF(D:D, "Military - U.S. Army")</f>
        <v>23</v>
      </c>
      <c r="V5253">
        <f>AVERAGEIF(C:C,"Fort Myer, Virginia", I:I)</f>
        <v>2</v>
      </c>
      <c r="X5253" t="str">
        <f>IFERROR(VLOOKUP("FlightNumber", A:D, 4, FALSE), "Flight Not Found")</f>
        <v>Flight Not Found</v>
      </c>
      <c r="Y5253" t="str" cm="1">
        <f t="array" ref="Y5253">IF(AND(B:B &gt; TIME(6, 0, 0), B:B &lt;= TIME(18, 0, 0)), "Day", "Night")</f>
        <v>Night</v>
      </c>
      <c r="Z5253">
        <f t="shared" si="166"/>
        <v>1</v>
      </c>
    </row>
    <row r="5254" spans="1:26" x14ac:dyDescent="0.2">
      <c r="A5254">
        <v>39881</v>
      </c>
      <c r="B5254" t="s">
        <v>8345</v>
      </c>
      <c r="C5254" t="s">
        <v>26634</v>
      </c>
      <c r="D5254" t="s">
        <v>26623</v>
      </c>
      <c r="E5254" t="s">
        <v>26635</v>
      </c>
      <c r="F5254" t="s">
        <v>26636</v>
      </c>
      <c r="G5254" t="s">
        <v>26637</v>
      </c>
      <c r="H5254" t="s">
        <v>26638</v>
      </c>
      <c r="I5254">
        <v>11</v>
      </c>
      <c r="J5254">
        <v>11</v>
      </c>
      <c r="K5254">
        <v>0</v>
      </c>
      <c r="L5254" t="s">
        <v>26639</v>
      </c>
      <c r="M5254">
        <f>SUM(B5254,C5254)</f>
        <v>0</v>
      </c>
      <c r="N5254" t="str">
        <f t="shared" si="164"/>
        <v>No</v>
      </c>
      <c r="O5254">
        <f>COUNTIF(C:C,"&lt;0")</f>
        <v>0</v>
      </c>
      <c r="P5254" t="e">
        <f>SUMIF(#REF!,"&gt;"&amp;AVERAGE(#REF!))</f>
        <v>#REF!</v>
      </c>
      <c r="Q5254">
        <f t="shared" si="165"/>
        <v>27.565026697177728</v>
      </c>
      <c r="R5254" t="str">
        <f>CONCATENATE("ID-",A5254,"-",E5254)</f>
        <v>ID-39881-Entebbe, Uganda - Mogadishu, Somalia</v>
      </c>
      <c r="S5254" t="str">
        <f>INDEX(B:B,MATCH(A5254,A:A,0))</f>
        <v>05:40</v>
      </c>
      <c r="T5254" t="str">
        <f>IF(OR(B5254&gt;0,C5254&gt;0),"Acceptable","Check")</f>
        <v>Acceptable</v>
      </c>
      <c r="U5254">
        <f>COUNTIF(D:D, "Military - U.S. Army")</f>
        <v>23</v>
      </c>
      <c r="V5254">
        <f>AVERAGEIF(C:C,"Fort Myer, Virginia", I:I)</f>
        <v>2</v>
      </c>
      <c r="X5254" t="str">
        <f>IFERROR(VLOOKUP("FlightNumber", A:D, 4, FALSE), "Flight Not Found")</f>
        <v>Flight Not Found</v>
      </c>
      <c r="Y5254" t="str" cm="1">
        <f t="array" ref="Y5254">IF(AND(B:B &gt; TIME(6, 0, 0), B:B &lt;= TIME(18, 0, 0)), "Day", "Night")</f>
        <v>Night</v>
      </c>
      <c r="Z5254">
        <f t="shared" si="166"/>
        <v>1</v>
      </c>
    </row>
    <row r="5255" spans="1:26" x14ac:dyDescent="0.2">
      <c r="A5255">
        <v>39884</v>
      </c>
      <c r="B5255" t="s">
        <v>20091</v>
      </c>
      <c r="C5255" t="s">
        <v>26640</v>
      </c>
      <c r="D5255" t="s">
        <v>26641</v>
      </c>
      <c r="E5255" t="s">
        <v>26642</v>
      </c>
      <c r="F5255" t="s">
        <v>26643</v>
      </c>
      <c r="G5255" t="s">
        <v>26644</v>
      </c>
      <c r="H5255" t="s">
        <v>26645</v>
      </c>
      <c r="I5255">
        <v>18</v>
      </c>
      <c r="J5255">
        <v>17</v>
      </c>
      <c r="K5255">
        <v>0</v>
      </c>
      <c r="L5255" t="s">
        <v>26646</v>
      </c>
      <c r="M5255">
        <f>SUM(B5255,C5255)</f>
        <v>0</v>
      </c>
      <c r="N5255" t="str">
        <f t="shared" si="164"/>
        <v>No</v>
      </c>
      <c r="O5255">
        <f>COUNTIF(C:C,"&lt;0")</f>
        <v>0</v>
      </c>
      <c r="P5255" t="e">
        <f>SUMIF(#REF!,"&gt;"&amp;AVERAGE(#REF!))</f>
        <v>#REF!</v>
      </c>
      <c r="Q5255">
        <f t="shared" si="165"/>
        <v>27.565026697177728</v>
      </c>
      <c r="R5255" t="str">
        <f>CONCATENATE("ID-",A5255,"-",E5255)</f>
        <v>ID-39884-St. Johns - Hibernia platform</v>
      </c>
      <c r="S5255" t="str">
        <f>INDEX(B:B,MATCH(A5255,A:A,0))</f>
        <v>09:48</v>
      </c>
      <c r="T5255" t="str">
        <f>IF(OR(B5255&gt;0,C5255&gt;0),"Acceptable","Check")</f>
        <v>Acceptable</v>
      </c>
      <c r="U5255">
        <f>COUNTIF(D:D, "Military - U.S. Army")</f>
        <v>23</v>
      </c>
      <c r="V5255">
        <f>AVERAGEIF(C:C,"Fort Myer, Virginia", I:I)</f>
        <v>2</v>
      </c>
      <c r="X5255" t="str">
        <f>IFERROR(VLOOKUP("FlightNumber", A:D, 4, FALSE), "Flight Not Found")</f>
        <v>Flight Not Found</v>
      </c>
      <c r="Y5255" t="str" cm="1">
        <f t="array" ref="Y5255">IF(AND(B:B &gt; TIME(6, 0, 0), B:B &lt;= TIME(18, 0, 0)), "Day", "Night")</f>
        <v>Night</v>
      </c>
      <c r="Z5255">
        <f t="shared" si="166"/>
        <v>1</v>
      </c>
    </row>
    <row r="5256" spans="1:26" x14ac:dyDescent="0.2">
      <c r="A5256">
        <v>39894</v>
      </c>
      <c r="B5256" t="s">
        <v>12771</v>
      </c>
      <c r="C5256" t="s">
        <v>4971</v>
      </c>
      <c r="D5256" t="s">
        <v>26647</v>
      </c>
      <c r="E5256" t="s">
        <v>26648</v>
      </c>
      <c r="F5256" t="s">
        <v>26649</v>
      </c>
      <c r="G5256" t="s">
        <v>26650</v>
      </c>
      <c r="H5256" t="s">
        <v>2450</v>
      </c>
      <c r="I5256">
        <v>14</v>
      </c>
      <c r="J5256">
        <v>14</v>
      </c>
      <c r="K5256">
        <v>0</v>
      </c>
      <c r="L5256" t="s">
        <v>26651</v>
      </c>
      <c r="M5256">
        <f>SUM(B5256,C5256)</f>
        <v>0</v>
      </c>
      <c r="N5256" t="str">
        <f t="shared" si="164"/>
        <v>No</v>
      </c>
      <c r="O5256">
        <f>COUNTIF(C:C,"&lt;0")</f>
        <v>0</v>
      </c>
      <c r="P5256" t="e">
        <f>SUMIF(#REF!,"&gt;"&amp;AVERAGE(#REF!))</f>
        <v>#REF!</v>
      </c>
      <c r="Q5256">
        <f t="shared" si="165"/>
        <v>27.565026697177728</v>
      </c>
      <c r="R5256" t="str">
        <f>CONCATENATE("ID-",A5256,"-",E5256)</f>
        <v>ID-39894-Oroville, CA - Butte, MT</v>
      </c>
      <c r="S5256" t="str">
        <f>INDEX(B:B,MATCH(A5256,A:A,0))</f>
        <v>14:28</v>
      </c>
      <c r="T5256" t="str">
        <f>IF(OR(B5256&gt;0,C5256&gt;0),"Acceptable","Check")</f>
        <v>Acceptable</v>
      </c>
      <c r="U5256">
        <f>COUNTIF(D:D, "Military - U.S. Army")</f>
        <v>23</v>
      </c>
      <c r="V5256">
        <f>AVERAGEIF(C:C,"Fort Myer, Virginia", I:I)</f>
        <v>2</v>
      </c>
      <c r="X5256" t="str">
        <f>IFERROR(VLOOKUP("FlightNumber", A:D, 4, FALSE), "Flight Not Found")</f>
        <v>Flight Not Found</v>
      </c>
      <c r="Y5256" t="str" cm="1">
        <f t="array" ref="Y5256">IF(AND(B:B &gt; TIME(6, 0, 0), B:B &lt;= TIME(18, 0, 0)), "Day", "Night")</f>
        <v>Night</v>
      </c>
      <c r="Z5256">
        <f t="shared" si="166"/>
        <v>1</v>
      </c>
    </row>
    <row r="5257" spans="1:26" x14ac:dyDescent="0.2">
      <c r="A5257">
        <v>39895</v>
      </c>
      <c r="B5257" t="s">
        <v>926</v>
      </c>
      <c r="C5257" t="s">
        <v>11732</v>
      </c>
      <c r="D5257" t="s">
        <v>24926</v>
      </c>
      <c r="E5257" t="s">
        <v>26652</v>
      </c>
      <c r="F5257" t="s">
        <v>20611</v>
      </c>
      <c r="G5257" t="s">
        <v>26653</v>
      </c>
      <c r="H5257" t="s">
        <v>26654</v>
      </c>
      <c r="I5257">
        <v>2</v>
      </c>
      <c r="J5257">
        <v>2</v>
      </c>
      <c r="K5257">
        <v>0</v>
      </c>
      <c r="L5257" t="s">
        <v>26655</v>
      </c>
      <c r="M5257">
        <f>SUM(B5257,C5257)</f>
        <v>0</v>
      </c>
      <c r="N5257" t="str">
        <f t="shared" si="164"/>
        <v>No</v>
      </c>
      <c r="O5257">
        <f>COUNTIF(C:C,"&lt;0")</f>
        <v>0</v>
      </c>
      <c r="P5257" t="e">
        <f>SUMIF(#REF!,"&gt;"&amp;AVERAGE(#REF!))</f>
        <v>#REF!</v>
      </c>
      <c r="Q5257">
        <f t="shared" si="165"/>
        <v>27.565026697177728</v>
      </c>
      <c r="R5257" t="str">
        <f>CONCATENATE("ID-",A5257,"-",E5257)</f>
        <v>ID-39895-Guangzhou, China - Tokyo, Japan</v>
      </c>
      <c r="S5257" t="str">
        <f>INDEX(B:B,MATCH(A5257,A:A,0))</f>
        <v>06:48</v>
      </c>
      <c r="T5257" t="str">
        <f>IF(OR(B5257&gt;0,C5257&gt;0),"Acceptable","Check")</f>
        <v>Acceptable</v>
      </c>
      <c r="U5257">
        <f>COUNTIF(D:D, "Military - U.S. Army")</f>
        <v>23</v>
      </c>
      <c r="V5257">
        <f>AVERAGEIF(C:C,"Fort Myer, Virginia", I:I)</f>
        <v>2</v>
      </c>
      <c r="X5257" t="str">
        <f>IFERROR(VLOOKUP("FlightNumber", A:D, 4, FALSE), "Flight Not Found")</f>
        <v>Flight Not Found</v>
      </c>
      <c r="Y5257" t="str" cm="1">
        <f t="array" ref="Y5257">IF(AND(B:B &gt; TIME(6, 0, 0), B:B &lt;= TIME(18, 0, 0)), "Day", "Night")</f>
        <v>Night</v>
      </c>
      <c r="Z5257">
        <f t="shared" si="166"/>
        <v>1</v>
      </c>
    </row>
    <row r="5258" spans="1:26" x14ac:dyDescent="0.2">
      <c r="A5258">
        <v>39904</v>
      </c>
      <c r="B5258" t="s">
        <v>2219</v>
      </c>
      <c r="C5258" t="s">
        <v>26656</v>
      </c>
      <c r="D5258" t="s">
        <v>26657</v>
      </c>
      <c r="E5258" t="s">
        <v>26658</v>
      </c>
      <c r="F5258" t="s">
        <v>26659</v>
      </c>
      <c r="I5258">
        <v>16</v>
      </c>
      <c r="J5258">
        <v>16</v>
      </c>
      <c r="K5258">
        <v>0</v>
      </c>
      <c r="L5258" t="s">
        <v>26660</v>
      </c>
      <c r="M5258">
        <f>SUM(B5258,C5258)</f>
        <v>0</v>
      </c>
      <c r="N5258" t="str">
        <f t="shared" si="164"/>
        <v>No</v>
      </c>
      <c r="O5258">
        <f>COUNTIF(C:C,"&lt;0")</f>
        <v>0</v>
      </c>
      <c r="P5258" t="e">
        <f>SUMIF(#REF!,"&gt;"&amp;AVERAGE(#REF!))</f>
        <v>#REF!</v>
      </c>
      <c r="Q5258">
        <f t="shared" si="165"/>
        <v>27.565026697177728</v>
      </c>
      <c r="R5258" t="str">
        <f>CONCATENATE("ID-",A5258,"-",E5258)</f>
        <v>ID-39904-Miller field - Aberdeen</v>
      </c>
      <c r="S5258" t="str">
        <f>INDEX(B:B,MATCH(A5258,A:A,0))</f>
        <v>14:00</v>
      </c>
      <c r="T5258" t="str">
        <f>IF(OR(B5258&gt;0,C5258&gt;0),"Acceptable","Check")</f>
        <v>Acceptable</v>
      </c>
      <c r="U5258">
        <f>COUNTIF(D:D, "Military - U.S. Army")</f>
        <v>23</v>
      </c>
      <c r="V5258">
        <f>AVERAGEIF(C:C,"Fort Myer, Virginia", I:I)</f>
        <v>2</v>
      </c>
      <c r="X5258" t="str">
        <f>IFERROR(VLOOKUP("FlightNumber", A:D, 4, FALSE), "Flight Not Found")</f>
        <v>Flight Not Found</v>
      </c>
      <c r="Y5258" t="str" cm="1">
        <f t="array" ref="Y5258">IF(AND(B:B &gt; TIME(6, 0, 0), B:B &lt;= TIME(18, 0, 0)), "Day", "Night")</f>
        <v>Night</v>
      </c>
      <c r="Z5258">
        <f t="shared" si="166"/>
        <v>1</v>
      </c>
    </row>
    <row r="5259" spans="1:26" x14ac:dyDescent="0.2">
      <c r="A5259">
        <v>39909</v>
      </c>
      <c r="B5259" t="s">
        <v>1109</v>
      </c>
      <c r="C5259" t="s">
        <v>22390</v>
      </c>
      <c r="D5259" t="s">
        <v>17627</v>
      </c>
      <c r="E5259" t="s">
        <v>26661</v>
      </c>
      <c r="F5259" t="s">
        <v>11698</v>
      </c>
      <c r="G5259" t="s">
        <v>26662</v>
      </c>
      <c r="H5259" t="s">
        <v>26663</v>
      </c>
      <c r="I5259">
        <v>24</v>
      </c>
      <c r="J5259">
        <v>24</v>
      </c>
      <c r="K5259">
        <v>0</v>
      </c>
      <c r="L5259" t="s">
        <v>26664</v>
      </c>
      <c r="M5259">
        <f>SUM(B5259,C5259)</f>
        <v>0</v>
      </c>
      <c r="N5259" t="str">
        <f t="shared" si="164"/>
        <v>No</v>
      </c>
      <c r="O5259">
        <f>COUNTIF(C:C,"&lt;0")</f>
        <v>0</v>
      </c>
      <c r="P5259" t="e">
        <f>SUMIF(#REF!,"&gt;"&amp;AVERAGE(#REF!))</f>
        <v>#REF!</v>
      </c>
      <c r="Q5259">
        <f t="shared" si="165"/>
        <v>27.565026697177728</v>
      </c>
      <c r="R5259" t="str">
        <f>CONCATENATE("ID-",A5259,"-",E5259)</f>
        <v>ID-39909-Militiary training</v>
      </c>
      <c r="S5259" t="str">
        <f>INDEX(B:B,MATCH(A5259,A:A,0))</f>
        <v>12:30</v>
      </c>
      <c r="T5259" t="str">
        <f>IF(OR(B5259&gt;0,C5259&gt;0),"Acceptable","Check")</f>
        <v>Acceptable</v>
      </c>
      <c r="U5259">
        <f>COUNTIF(D:D, "Military - U.S. Army")</f>
        <v>23</v>
      </c>
      <c r="V5259">
        <f>AVERAGEIF(C:C,"Fort Myer, Virginia", I:I)</f>
        <v>2</v>
      </c>
      <c r="X5259" t="str">
        <f>IFERROR(VLOOKUP("FlightNumber", A:D, 4, FALSE), "Flight Not Found")</f>
        <v>Flight Not Found</v>
      </c>
      <c r="Y5259" t="str" cm="1">
        <f t="array" ref="Y5259">IF(AND(B:B &gt; TIME(6, 0, 0), B:B &lt;= TIME(18, 0, 0)), "Day", "Night")</f>
        <v>Night</v>
      </c>
      <c r="Z5259">
        <f t="shared" si="166"/>
        <v>1</v>
      </c>
    </row>
    <row r="5260" spans="1:26" x14ac:dyDescent="0.2">
      <c r="A5260">
        <v>39912</v>
      </c>
      <c r="B5260" t="s">
        <v>85</v>
      </c>
      <c r="C5260" t="s">
        <v>17141</v>
      </c>
      <c r="D5260" t="s">
        <v>26665</v>
      </c>
      <c r="E5260" t="s">
        <v>23948</v>
      </c>
      <c r="F5260" t="s">
        <v>26666</v>
      </c>
      <c r="G5260" t="s">
        <v>26667</v>
      </c>
      <c r="H5260" t="s">
        <v>26668</v>
      </c>
      <c r="I5260">
        <v>6</v>
      </c>
      <c r="J5260">
        <v>6</v>
      </c>
      <c r="K5260">
        <v>0</v>
      </c>
      <c r="L5260" t="s">
        <v>26669</v>
      </c>
      <c r="M5260">
        <f>SUM(B5260,C5260)</f>
        <v>0</v>
      </c>
      <c r="N5260" t="str">
        <f t="shared" si="164"/>
        <v>No</v>
      </c>
      <c r="O5260">
        <f>COUNTIF(C:C,"&lt;0")</f>
        <v>0</v>
      </c>
      <c r="P5260" t="e">
        <f>SUMIF(#REF!,"&gt;"&amp;AVERAGE(#REF!))</f>
        <v>#REF!</v>
      </c>
      <c r="Q5260">
        <f t="shared" si="165"/>
        <v>27.565026697177728</v>
      </c>
      <c r="R5260" t="str">
        <f>CONCATENATE("ID-",A5260,"-",E5260)</f>
        <v>ID-39912-Jayapura - Wamena</v>
      </c>
      <c r="S5260" t="str">
        <f>INDEX(B:B,MATCH(A5260,A:A,0))</f>
        <v>07:00</v>
      </c>
      <c r="T5260" t="str">
        <f>IF(OR(B5260&gt;0,C5260&gt;0),"Acceptable","Check")</f>
        <v>Acceptable</v>
      </c>
      <c r="U5260">
        <f>COUNTIF(D:D, "Military - U.S. Army")</f>
        <v>23</v>
      </c>
      <c r="V5260">
        <f>AVERAGEIF(C:C,"Fort Myer, Virginia", I:I)</f>
        <v>2</v>
      </c>
      <c r="X5260" t="str">
        <f>IFERROR(VLOOKUP("FlightNumber", A:D, 4, FALSE), "Flight Not Found")</f>
        <v>Flight Not Found</v>
      </c>
      <c r="Y5260" t="str" cm="1">
        <f t="array" ref="Y5260">IF(AND(B:B &gt; TIME(6, 0, 0), B:B &lt;= TIME(18, 0, 0)), "Day", "Night")</f>
        <v>Night</v>
      </c>
      <c r="Z5260">
        <f t="shared" si="166"/>
        <v>1</v>
      </c>
    </row>
    <row r="5261" spans="1:26" x14ac:dyDescent="0.2">
      <c r="A5261">
        <v>39920</v>
      </c>
      <c r="B5261" t="s">
        <v>42</v>
      </c>
      <c r="C5261" t="s">
        <v>26670</v>
      </c>
      <c r="D5261" t="s">
        <v>26671</v>
      </c>
      <c r="E5261" t="s">
        <v>26672</v>
      </c>
      <c r="F5261" t="s">
        <v>26673</v>
      </c>
      <c r="G5261" t="s">
        <v>26674</v>
      </c>
      <c r="H5261" t="s">
        <v>26675</v>
      </c>
      <c r="I5261">
        <v>11</v>
      </c>
      <c r="J5261">
        <v>11</v>
      </c>
      <c r="K5261">
        <v>0</v>
      </c>
      <c r="L5261" t="s">
        <v>26676</v>
      </c>
      <c r="M5261">
        <f>SUM(B5261,C5261)</f>
        <v>0</v>
      </c>
      <c r="N5261" t="str">
        <f t="shared" si="164"/>
        <v>No</v>
      </c>
      <c r="O5261">
        <f>COUNTIF(C:C,"&lt;0")</f>
        <v>0</v>
      </c>
      <c r="P5261" t="e">
        <f>SUMIF(#REF!,"&gt;"&amp;AVERAGE(#REF!))</f>
        <v>#REF!</v>
      </c>
      <c r="Q5261">
        <f t="shared" si="165"/>
        <v>27.565026697177728</v>
      </c>
      <c r="R5261" t="str">
        <f>CONCATENATE("ID-",A5261,"-",E5261)</f>
        <v>ID-39920-Ilaga - Mulia</v>
      </c>
      <c r="S5261" t="str">
        <f>INDEX(B:B,MATCH(A5261,A:A,0))</f>
        <v>10:30</v>
      </c>
      <c r="T5261" t="str">
        <f>IF(OR(B5261&gt;0,C5261&gt;0),"Acceptable","Check")</f>
        <v>Acceptable</v>
      </c>
      <c r="U5261">
        <f>COUNTIF(D:D, "Military - U.S. Army")</f>
        <v>23</v>
      </c>
      <c r="V5261">
        <f>AVERAGEIF(C:C,"Fort Myer, Virginia", I:I)</f>
        <v>2</v>
      </c>
      <c r="X5261" t="str">
        <f>IFERROR(VLOOKUP("FlightNumber", A:D, 4, FALSE), "Flight Not Found")</f>
        <v>Flight Not Found</v>
      </c>
      <c r="Y5261" t="str" cm="1">
        <f t="array" ref="Y5261">IF(AND(B:B &gt; TIME(6, 0, 0), B:B &lt;= TIME(18, 0, 0)), "Day", "Night")</f>
        <v>Night</v>
      </c>
      <c r="Z5261">
        <f t="shared" si="166"/>
        <v>1</v>
      </c>
    </row>
    <row r="5262" spans="1:26" x14ac:dyDescent="0.2">
      <c r="A5262">
        <v>39920</v>
      </c>
      <c r="B5262" t="s">
        <v>26677</v>
      </c>
      <c r="C5262" t="s">
        <v>26678</v>
      </c>
      <c r="D5262" t="s">
        <v>26679</v>
      </c>
      <c r="E5262" t="s">
        <v>26680</v>
      </c>
      <c r="F5262" t="s">
        <v>22237</v>
      </c>
      <c r="G5262" t="s">
        <v>26681</v>
      </c>
      <c r="H5262" t="s">
        <v>26682</v>
      </c>
      <c r="I5262">
        <v>11</v>
      </c>
      <c r="J5262">
        <v>1</v>
      </c>
      <c r="K5262">
        <v>0</v>
      </c>
      <c r="L5262" t="s">
        <v>26683</v>
      </c>
      <c r="M5262">
        <f>SUM(B5262,C5262)</f>
        <v>0</v>
      </c>
      <c r="N5262" t="str">
        <f t="shared" si="164"/>
        <v>No</v>
      </c>
      <c r="O5262">
        <f>COUNTIF(C:C,"&lt;0")</f>
        <v>0</v>
      </c>
      <c r="P5262" t="e">
        <f>SUMIF(#REF!,"&gt;"&amp;AVERAGE(#REF!))</f>
        <v>#REF!</v>
      </c>
      <c r="Q5262">
        <f t="shared" si="165"/>
        <v>27.565026697177728</v>
      </c>
      <c r="R5262" t="str">
        <f>CONCATENATE("ID-",A5262,"-",E5262)</f>
        <v>ID-39920-Canaima - Porlamar</v>
      </c>
      <c r="S5262" t="str">
        <f>INDEX(B:B,MATCH(A5262,A:A,0))</f>
        <v>10:30</v>
      </c>
      <c r="T5262" t="str">
        <f>IF(OR(B5262&gt;0,C5262&gt;0),"Acceptable","Check")</f>
        <v>Acceptable</v>
      </c>
      <c r="U5262">
        <f>COUNTIF(D:D, "Military - U.S. Army")</f>
        <v>23</v>
      </c>
      <c r="V5262">
        <f>AVERAGEIF(C:C,"Fort Myer, Virginia", I:I)</f>
        <v>2</v>
      </c>
      <c r="X5262" t="str">
        <f>IFERROR(VLOOKUP("FlightNumber", A:D, 4, FALSE), "Flight Not Found")</f>
        <v>Flight Not Found</v>
      </c>
      <c r="Y5262" t="str" cm="1">
        <f t="array" ref="Y5262">IF(AND(B:B &gt; TIME(6, 0, 0), B:B &lt;= TIME(18, 0, 0)), "Day", "Night")</f>
        <v>Night</v>
      </c>
      <c r="Z5262">
        <f t="shared" si="166"/>
        <v>1</v>
      </c>
    </row>
    <row r="5263" spans="1:26" x14ac:dyDescent="0.2">
      <c r="A5263">
        <v>39932</v>
      </c>
      <c r="B5263" t="s">
        <v>1247</v>
      </c>
      <c r="C5263" t="s">
        <v>26684</v>
      </c>
      <c r="D5263" t="s">
        <v>26685</v>
      </c>
      <c r="E5263" t="s">
        <v>26686</v>
      </c>
      <c r="F5263" t="s">
        <v>16484</v>
      </c>
      <c r="G5263" t="s">
        <v>26687</v>
      </c>
      <c r="H5263" t="s">
        <v>26688</v>
      </c>
      <c r="I5263">
        <v>7</v>
      </c>
      <c r="J5263">
        <v>7</v>
      </c>
      <c r="K5263">
        <v>0</v>
      </c>
      <c r="L5263" t="s">
        <v>26689</v>
      </c>
      <c r="M5263">
        <f>SUM(B5263,C5263)</f>
        <v>0</v>
      </c>
      <c r="N5263" t="str">
        <f t="shared" si="164"/>
        <v>No</v>
      </c>
      <c r="O5263">
        <f>COUNTIF(C:C,"&lt;0")</f>
        <v>0</v>
      </c>
      <c r="P5263" t="e">
        <f>SUMIF(#REF!,"&gt;"&amp;AVERAGE(#REF!))</f>
        <v>#REF!</v>
      </c>
      <c r="Q5263">
        <f t="shared" si="165"/>
        <v>27.565026697177728</v>
      </c>
      <c r="R5263" t="str">
        <f>CONCATENATE("ID-",A5263,"-",E5263)</f>
        <v>ID-39932-Bangui, CAR- Brazzaville, Congo - Harare, Zimbabwe</v>
      </c>
      <c r="S5263" t="str">
        <f>INDEX(B:B,MATCH(A5263,A:A,0))</f>
        <v>06:00</v>
      </c>
      <c r="T5263" t="str">
        <f>IF(OR(B5263&gt;0,C5263&gt;0),"Acceptable","Check")</f>
        <v>Acceptable</v>
      </c>
      <c r="U5263">
        <f>COUNTIF(D:D, "Military - U.S. Army")</f>
        <v>23</v>
      </c>
      <c r="V5263">
        <f>AVERAGEIF(C:C,"Fort Myer, Virginia", I:I)</f>
        <v>2</v>
      </c>
      <c r="X5263" t="str">
        <f>IFERROR(VLOOKUP("FlightNumber", A:D, 4, FALSE), "Flight Not Found")</f>
        <v>Flight Not Found</v>
      </c>
      <c r="Y5263" t="str" cm="1">
        <f t="array" ref="Y5263">IF(AND(B:B &gt; TIME(6, 0, 0), B:B &lt;= TIME(18, 0, 0)), "Day", "Night")</f>
        <v>Night</v>
      </c>
      <c r="Z5263">
        <f t="shared" si="166"/>
        <v>1</v>
      </c>
    </row>
    <row r="5264" spans="1:26" x14ac:dyDescent="0.2">
      <c r="A5264">
        <v>39936</v>
      </c>
      <c r="B5264" t="s">
        <v>2141</v>
      </c>
      <c r="C5264" t="s">
        <v>26690</v>
      </c>
      <c r="D5264" t="s">
        <v>23273</v>
      </c>
      <c r="E5264" t="s">
        <v>26691</v>
      </c>
      <c r="F5264" t="s">
        <v>26692</v>
      </c>
      <c r="G5264" t="s">
        <v>26693</v>
      </c>
      <c r="I5264">
        <v>18</v>
      </c>
      <c r="J5264">
        <v>18</v>
      </c>
      <c r="K5264">
        <v>0</v>
      </c>
      <c r="L5264" t="s">
        <v>26694</v>
      </c>
      <c r="M5264">
        <f>SUM(B5264,C5264)</f>
        <v>0</v>
      </c>
      <c r="N5264" t="str">
        <f t="shared" si="164"/>
        <v>No</v>
      </c>
      <c r="O5264">
        <f>COUNTIF(C:C,"&lt;0")</f>
        <v>0</v>
      </c>
      <c r="P5264" t="e">
        <f>SUMIF(#REF!,"&gt;"&amp;AVERAGE(#REF!))</f>
        <v>#REF!</v>
      </c>
      <c r="Q5264">
        <f t="shared" si="165"/>
        <v>27.565026697177728</v>
      </c>
      <c r="R5264" t="str">
        <f>CONCATENATE("ID-",A5264,"-",E5264)</f>
        <v>ID-39936-Patrol</v>
      </c>
      <c r="S5264" t="str">
        <f>INDEX(B:B,MATCH(A5264,A:A,0))</f>
        <v>12:00</v>
      </c>
      <c r="T5264" t="str">
        <f>IF(OR(B5264&gt;0,C5264&gt;0),"Acceptable","Check")</f>
        <v>Acceptable</v>
      </c>
      <c r="U5264">
        <f>COUNTIF(D:D, "Military - U.S. Army")</f>
        <v>23</v>
      </c>
      <c r="V5264">
        <f>AVERAGEIF(C:C,"Fort Myer, Virginia", I:I)</f>
        <v>2</v>
      </c>
      <c r="X5264" t="str">
        <f>IFERROR(VLOOKUP("FlightNumber", A:D, 4, FALSE), "Flight Not Found")</f>
        <v>Flight Not Found</v>
      </c>
      <c r="Y5264" t="str" cm="1">
        <f t="array" ref="Y5264">IF(AND(B:B &gt; TIME(6, 0, 0), B:B &lt;= TIME(18, 0, 0)), "Day", "Night")</f>
        <v>Night</v>
      </c>
      <c r="Z5264">
        <f t="shared" si="166"/>
        <v>1</v>
      </c>
    </row>
    <row r="5265" spans="1:26" x14ac:dyDescent="0.2">
      <c r="A5265">
        <v>39953</v>
      </c>
      <c r="B5265" t="s">
        <v>27</v>
      </c>
      <c r="C5265" t="s">
        <v>26695</v>
      </c>
      <c r="D5265" t="s">
        <v>17627</v>
      </c>
      <c r="E5265" t="s">
        <v>26696</v>
      </c>
      <c r="F5265" t="s">
        <v>13982</v>
      </c>
      <c r="G5265" t="s">
        <v>26697</v>
      </c>
      <c r="H5265" t="s">
        <v>2387</v>
      </c>
      <c r="I5265">
        <v>112</v>
      </c>
      <c r="J5265">
        <v>98</v>
      </c>
      <c r="K5265">
        <v>2</v>
      </c>
      <c r="L5265" t="s">
        <v>26698</v>
      </c>
      <c r="M5265">
        <f>SUM(B5265,C5265)</f>
        <v>0</v>
      </c>
      <c r="N5265" t="str">
        <f t="shared" si="164"/>
        <v>No</v>
      </c>
      <c r="O5265">
        <f>COUNTIF(C:C,"&lt;0")</f>
        <v>0</v>
      </c>
      <c r="P5265" t="e">
        <f>SUMIF(#REF!,"&gt;"&amp;AVERAGE(#REF!))</f>
        <v>#REF!</v>
      </c>
      <c r="Q5265">
        <f t="shared" si="165"/>
        <v>27.565026697177728</v>
      </c>
      <c r="R5265" t="str">
        <f>CONCATENATE("ID-",A5265,"-",E5265)</f>
        <v>ID-39953-Jakarta - Maduin</v>
      </c>
      <c r="S5265" t="str">
        <f>INDEX(B:B,MATCH(A5265,A:A,0))</f>
        <v>06:30</v>
      </c>
      <c r="T5265" t="str">
        <f>IF(OR(B5265&gt;0,C5265&gt;0),"Acceptable","Check")</f>
        <v>Acceptable</v>
      </c>
      <c r="U5265">
        <f>COUNTIF(D:D, "Military - U.S. Army")</f>
        <v>23</v>
      </c>
      <c r="V5265">
        <f>AVERAGEIF(C:C,"Fort Myer, Virginia", I:I)</f>
        <v>2</v>
      </c>
      <c r="X5265" t="str">
        <f>IFERROR(VLOOKUP("FlightNumber", A:D, 4, FALSE), "Flight Not Found")</f>
        <v>Flight Not Found</v>
      </c>
      <c r="Y5265" t="str" cm="1">
        <f t="array" ref="Y5265">IF(AND(B:B &gt; TIME(6, 0, 0), B:B &lt;= TIME(18, 0, 0)), "Day", "Night")</f>
        <v>Night</v>
      </c>
      <c r="Z5265">
        <f t="shared" si="166"/>
        <v>1</v>
      </c>
    </row>
    <row r="5266" spans="1:26" x14ac:dyDescent="0.2">
      <c r="A5266">
        <v>39959</v>
      </c>
      <c r="C5266" t="s">
        <v>26699</v>
      </c>
      <c r="D5266" t="s">
        <v>25671</v>
      </c>
      <c r="E5266" t="s">
        <v>26700</v>
      </c>
      <c r="F5266" t="s">
        <v>18028</v>
      </c>
      <c r="G5266" t="s">
        <v>26701</v>
      </c>
      <c r="H5266" t="s">
        <v>26702</v>
      </c>
      <c r="I5266">
        <v>4</v>
      </c>
      <c r="J5266">
        <v>4</v>
      </c>
      <c r="L5266" t="s">
        <v>26703</v>
      </c>
      <c r="M5266">
        <f>SUM(B5266,C5266)</f>
        <v>0</v>
      </c>
      <c r="N5266" t="str">
        <f t="shared" si="164"/>
        <v>No</v>
      </c>
      <c r="O5266">
        <f>COUNTIF(C:C,"&lt;0")</f>
        <v>0</v>
      </c>
      <c r="P5266" t="e">
        <f>SUMIF(#REF!,"&gt;"&amp;AVERAGE(#REF!))</f>
        <v>#REF!</v>
      </c>
      <c r="Q5266">
        <f t="shared" si="165"/>
        <v>27.565026697177728</v>
      </c>
      <c r="R5266" t="str">
        <f>CONCATENATE("ID-",A5266,"-",E5266)</f>
        <v>ID-39959-Goma - Isiro</v>
      </c>
      <c r="S5266">
        <f>INDEX(B:B,MATCH(A5266,A:A,0))</f>
        <v>0</v>
      </c>
      <c r="T5266" t="str">
        <f>IF(OR(B5266&gt;0,C5266&gt;0),"Acceptable","Check")</f>
        <v>Acceptable</v>
      </c>
      <c r="U5266">
        <f>COUNTIF(D:D, "Military - U.S. Army")</f>
        <v>23</v>
      </c>
      <c r="V5266">
        <f>AVERAGEIF(C:C,"Fort Myer, Virginia", I:I)</f>
        <v>2</v>
      </c>
      <c r="X5266" t="str">
        <f>IFERROR(VLOOKUP("FlightNumber", A:D, 4, FALSE), "Flight Not Found")</f>
        <v>Flight Not Found</v>
      </c>
      <c r="Y5266" t="str" cm="1">
        <f t="array" ref="Y5266">IF(AND(B:B &gt; TIME(6, 0, 0), B:B &lt;= TIME(18, 0, 0)), "Day", "Night")</f>
        <v>Night</v>
      </c>
      <c r="Z5266">
        <f t="shared" si="166"/>
        <v>1</v>
      </c>
    </row>
    <row r="5267" spans="1:26" x14ac:dyDescent="0.2">
      <c r="A5267">
        <v>39965</v>
      </c>
      <c r="B5267" t="s">
        <v>7808</v>
      </c>
      <c r="C5267" t="s">
        <v>26704</v>
      </c>
      <c r="D5267" t="s">
        <v>1150</v>
      </c>
      <c r="E5267" t="s">
        <v>26705</v>
      </c>
      <c r="F5267" t="s">
        <v>26706</v>
      </c>
      <c r="G5267" t="s">
        <v>26707</v>
      </c>
      <c r="H5267" t="s">
        <v>349</v>
      </c>
      <c r="I5267">
        <v>228</v>
      </c>
      <c r="J5267">
        <v>228</v>
      </c>
      <c r="K5267">
        <v>0</v>
      </c>
      <c r="L5267" t="s">
        <v>26708</v>
      </c>
      <c r="M5267">
        <f>SUM(B5267,C5267)</f>
        <v>0</v>
      </c>
      <c r="N5267" t="str">
        <f t="shared" si="164"/>
        <v>No</v>
      </c>
      <c r="O5267">
        <f>COUNTIF(C:C,"&lt;0")</f>
        <v>0</v>
      </c>
      <c r="P5267" t="e">
        <f>SUMIF(#REF!,"&gt;"&amp;AVERAGE(#REF!))</f>
        <v>#REF!</v>
      </c>
      <c r="Q5267">
        <f t="shared" si="165"/>
        <v>27.565026697177728</v>
      </c>
      <c r="R5267" t="str">
        <f>CONCATENATE("ID-",A5267,"-",E5267)</f>
        <v>ID-39965-Rio de Janeiro - Paris</v>
      </c>
      <c r="S5267" t="str">
        <f>INDEX(B:B,MATCH(A5267,A:A,0))</f>
        <v>00:15</v>
      </c>
      <c r="T5267" t="str">
        <f>IF(OR(B5267&gt;0,C5267&gt;0),"Acceptable","Check")</f>
        <v>Acceptable</v>
      </c>
      <c r="U5267">
        <f>COUNTIF(D:D, "Military - U.S. Army")</f>
        <v>23</v>
      </c>
      <c r="V5267">
        <f>AVERAGEIF(C:C,"Fort Myer, Virginia", I:I)</f>
        <v>2</v>
      </c>
      <c r="X5267" t="str">
        <f>IFERROR(VLOOKUP("FlightNumber", A:D, 4, FALSE), "Flight Not Found")</f>
        <v>Flight Not Found</v>
      </c>
      <c r="Y5267" t="str" cm="1">
        <f t="array" ref="Y5267">IF(AND(B:B &gt; TIME(6, 0, 0), B:B &lt;= TIME(18, 0, 0)), "Day", "Night")</f>
        <v>Night</v>
      </c>
      <c r="Z5267">
        <f t="shared" si="166"/>
        <v>1</v>
      </c>
    </row>
    <row r="5268" spans="1:26" x14ac:dyDescent="0.2">
      <c r="A5268">
        <v>39971</v>
      </c>
      <c r="B5268" t="s">
        <v>398</v>
      </c>
      <c r="C5268" t="s">
        <v>26709</v>
      </c>
      <c r="D5268" t="s">
        <v>26710</v>
      </c>
      <c r="E5268" t="s">
        <v>26711</v>
      </c>
      <c r="F5268" t="s">
        <v>15957</v>
      </c>
      <c r="G5268" t="s">
        <v>26712</v>
      </c>
      <c r="H5268" t="s">
        <v>8152</v>
      </c>
      <c r="I5268">
        <v>1</v>
      </c>
      <c r="J5268">
        <v>1</v>
      </c>
      <c r="K5268">
        <v>0</v>
      </c>
      <c r="L5268" t="s">
        <v>26713</v>
      </c>
      <c r="M5268">
        <f>SUM(B5268,C5268)</f>
        <v>0</v>
      </c>
      <c r="N5268" t="str">
        <f t="shared" si="164"/>
        <v>No</v>
      </c>
      <c r="O5268">
        <f>COUNTIF(C:C,"&lt;0")</f>
        <v>0</v>
      </c>
      <c r="P5268" t="e">
        <f>SUMIF(#REF!,"&gt;"&amp;AVERAGE(#REF!))</f>
        <v>#REF!</v>
      </c>
      <c r="Q5268">
        <f t="shared" si="165"/>
        <v>27.565026697177728</v>
      </c>
      <c r="R5268" t="str">
        <f>CONCATENATE("ID-",A5268,"-",E5268)</f>
        <v>ID-39971-Lourdes de BlanSablon - Port Hope Simpson</v>
      </c>
      <c r="S5268" t="str">
        <f>INDEX(B:B,MATCH(A5268,A:A,0))</f>
        <v>08:30</v>
      </c>
      <c r="T5268" t="str">
        <f>IF(OR(B5268&gt;0,C5268&gt;0),"Acceptable","Check")</f>
        <v>Acceptable</v>
      </c>
      <c r="U5268">
        <f>COUNTIF(D:D, "Military - U.S. Army")</f>
        <v>23</v>
      </c>
      <c r="V5268">
        <f>AVERAGEIF(C:C,"Fort Myer, Virginia", I:I)</f>
        <v>2</v>
      </c>
      <c r="X5268" t="str">
        <f>IFERROR(VLOOKUP("FlightNumber", A:D, 4, FALSE), "Flight Not Found")</f>
        <v>Flight Not Found</v>
      </c>
      <c r="Y5268" t="str" cm="1">
        <f t="array" ref="Y5268">IF(AND(B:B &gt; TIME(6, 0, 0), B:B &lt;= TIME(18, 0, 0)), "Day", "Night")</f>
        <v>Night</v>
      </c>
      <c r="Z5268">
        <f t="shared" si="166"/>
        <v>1</v>
      </c>
    </row>
    <row r="5269" spans="1:26" x14ac:dyDescent="0.2">
      <c r="A5269">
        <v>39972</v>
      </c>
      <c r="C5269" t="s">
        <v>26714</v>
      </c>
      <c r="D5269" t="s">
        <v>2654</v>
      </c>
      <c r="E5269" t="s">
        <v>26715</v>
      </c>
      <c r="F5269" t="s">
        <v>17252</v>
      </c>
      <c r="I5269">
        <v>13</v>
      </c>
      <c r="J5269">
        <v>13</v>
      </c>
      <c r="K5269">
        <v>0</v>
      </c>
      <c r="L5269" t="s">
        <v>26716</v>
      </c>
      <c r="M5269">
        <f>SUM(B5269,C5269)</f>
        <v>0</v>
      </c>
      <c r="N5269" t="str">
        <f t="shared" si="164"/>
        <v>No</v>
      </c>
      <c r="O5269">
        <f>COUNTIF(C:C,"&lt;0")</f>
        <v>0</v>
      </c>
      <c r="P5269" t="e">
        <f>SUMIF(#REF!,"&gt;"&amp;AVERAGE(#REF!))</f>
        <v>#REF!</v>
      </c>
      <c r="Q5269">
        <f t="shared" si="165"/>
        <v>27.565026697177728</v>
      </c>
      <c r="R5269" t="str">
        <f>CONCATENATE("ID-",A5269,"-",E5269)</f>
        <v>ID-39972-Mechuka for Jorhat</v>
      </c>
      <c r="S5269">
        <f>INDEX(B:B,MATCH(A5269,A:A,0))</f>
        <v>0</v>
      </c>
      <c r="T5269" t="str">
        <f>IF(OR(B5269&gt;0,C5269&gt;0),"Acceptable","Check")</f>
        <v>Acceptable</v>
      </c>
      <c r="U5269">
        <f>COUNTIF(D:D, "Military - U.S. Army")</f>
        <v>23</v>
      </c>
      <c r="V5269">
        <f>AVERAGEIF(C:C,"Fort Myer, Virginia", I:I)</f>
        <v>2</v>
      </c>
      <c r="X5269" t="str">
        <f>IFERROR(VLOOKUP("FlightNumber", A:D, 4, FALSE), "Flight Not Found")</f>
        <v>Flight Not Found</v>
      </c>
      <c r="Y5269" t="str" cm="1">
        <f t="array" ref="Y5269">IF(AND(B:B &gt; TIME(6, 0, 0), B:B &lt;= TIME(18, 0, 0)), "Day", "Night")</f>
        <v>Night</v>
      </c>
      <c r="Z5269">
        <f t="shared" si="16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Christopher Little</cp:lastModifiedBy>
  <dcterms:created xsi:type="dcterms:W3CDTF">2024-02-19T21:17:23Z</dcterms:created>
  <dcterms:modified xsi:type="dcterms:W3CDTF">2024-04-05T17:19:37Z</dcterms:modified>
</cp:coreProperties>
</file>